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Ket Qua Final\"/>
    </mc:Choice>
  </mc:AlternateContent>
  <bookViews>
    <workbookView xWindow="0" yWindow="0" windowWidth="20490" windowHeight="7155" tabRatio="712" firstSheet="14" activeTab="14"/>
  </bookViews>
  <sheets>
    <sheet name="Jan" sheetId="6" state="hidden" r:id="rId1"/>
    <sheet name="Feb" sheetId="21" state="hidden" r:id="rId2"/>
    <sheet name="Mar" sheetId="22" state="hidden" r:id="rId3"/>
    <sheet name="Apr" sheetId="23" state="hidden" r:id="rId4"/>
    <sheet name="May" sheetId="24" state="hidden" r:id="rId5"/>
    <sheet name="June" sheetId="25" state="hidden" r:id="rId6"/>
    <sheet name="July" sheetId="26" state="hidden" r:id="rId7"/>
    <sheet name="Aug" sheetId="27" state="hidden" r:id="rId8"/>
    <sheet name="Sep" sheetId="28" state="hidden" r:id="rId9"/>
    <sheet name="Oct" sheetId="29" state="hidden" r:id="rId10"/>
    <sheet name="Nov" sheetId="30" state="hidden" r:id="rId11"/>
    <sheet name="Dec" sheetId="31" state="hidden" r:id="rId12"/>
    <sheet name="Jan 2018" sheetId="32" state="hidden" r:id="rId13"/>
    <sheet name="Feb 2018" sheetId="33" state="hidden" r:id="rId14"/>
    <sheet name="Sep 2019" sheetId="34" r:id="rId15"/>
    <sheet name="Shipment plan" sheetId="12" state="hidden" r:id="rId16"/>
    <sheet name="R&amp;P" sheetId="11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3" hidden="1">Apr!$A$3:$M$651</definedName>
    <definedName name="_xlnm._FilterDatabase" localSheetId="7" hidden="1">Aug!$A$3:$N$711</definedName>
    <definedName name="_xlnm._FilterDatabase" localSheetId="11" hidden="1">Dec!$A$3:$T$735</definedName>
    <definedName name="_xlnm._FilterDatabase" localSheetId="1" hidden="1">Feb!$A$3:$L$626</definedName>
    <definedName name="_xlnm._FilterDatabase" localSheetId="13" hidden="1">'Feb 2018'!$A$3:$T$769</definedName>
    <definedName name="_xlnm._FilterDatabase" localSheetId="0" hidden="1">Jan!$A$3:$J$520</definedName>
    <definedName name="_xlnm._FilterDatabase" localSheetId="12" hidden="1">'Jan 2018'!$A$3:$T$769</definedName>
    <definedName name="_xlnm._FilterDatabase" localSheetId="6" hidden="1">July!$A$3:$N$713</definedName>
    <definedName name="_xlnm._FilterDatabase" localSheetId="5" hidden="1">June!$A$3:$M$700</definedName>
    <definedName name="_xlnm._FilterDatabase" localSheetId="2" hidden="1">Mar!$A$3:$L$666</definedName>
    <definedName name="_xlnm._FilterDatabase" localSheetId="4" hidden="1">May!$A$3:$M$680</definedName>
    <definedName name="_xlnm._FilterDatabase" localSheetId="10" hidden="1">Nov!$A$3:$T$735</definedName>
    <definedName name="_xlnm._FilterDatabase" localSheetId="9" hidden="1">Oct!$A$3:$T$729</definedName>
    <definedName name="_xlnm._FilterDatabase" localSheetId="8" hidden="1">Sep!$A$3:$N$706</definedName>
    <definedName name="_xlnm._FilterDatabase" localSheetId="14" hidden="1">'Sep 2019'!$A$3:$M$632</definedName>
  </definedNames>
  <calcPr calcId="152511" calcMode="manual"/>
</workbook>
</file>

<file path=xl/calcChain.xml><?xml version="1.0" encoding="utf-8"?>
<calcChain xmlns="http://schemas.openxmlformats.org/spreadsheetml/2006/main">
  <c r="E615" i="34" l="1"/>
  <c r="K615" i="34" s="1"/>
  <c r="E616" i="34"/>
  <c r="K616" i="34" s="1"/>
  <c r="E617" i="34"/>
  <c r="K617" i="34" s="1"/>
  <c r="E618" i="34"/>
  <c r="K618" i="34" s="1"/>
  <c r="E619" i="34"/>
  <c r="K619" i="34" s="1"/>
  <c r="E425" i="34" l="1"/>
  <c r="K425" i="34" s="1"/>
  <c r="E426" i="34"/>
  <c r="K426" i="34" s="1"/>
  <c r="E427" i="34"/>
  <c r="K427" i="34" s="1"/>
  <c r="E428" i="34"/>
  <c r="K428" i="34" s="1"/>
  <c r="E429" i="34"/>
  <c r="K429" i="34" s="1"/>
  <c r="E430" i="34"/>
  <c r="K430" i="34" s="1"/>
  <c r="E431" i="34"/>
  <c r="K431" i="34" s="1"/>
  <c r="E432" i="34"/>
  <c r="K432" i="34" s="1"/>
  <c r="E433" i="34"/>
  <c r="K433" i="34" s="1"/>
  <c r="E434" i="34"/>
  <c r="K434" i="34" s="1"/>
  <c r="E435" i="34"/>
  <c r="K435" i="34" s="1"/>
  <c r="E436" i="34"/>
  <c r="K436" i="34" s="1"/>
  <c r="E437" i="34"/>
  <c r="K437" i="34" s="1"/>
  <c r="E438" i="34"/>
  <c r="K438" i="34" s="1"/>
  <c r="E439" i="34"/>
  <c r="K439" i="34" s="1"/>
  <c r="E440" i="34"/>
  <c r="K440" i="34" s="1"/>
  <c r="E441" i="34"/>
  <c r="K441" i="34" s="1"/>
  <c r="E442" i="34"/>
  <c r="K442" i="34" s="1"/>
  <c r="E443" i="34"/>
  <c r="K443" i="34" s="1"/>
  <c r="E444" i="34"/>
  <c r="K444" i="34" s="1"/>
  <c r="E445" i="34"/>
  <c r="K445" i="34" s="1"/>
  <c r="E446" i="34"/>
  <c r="K446" i="34" s="1"/>
  <c r="E447" i="34"/>
  <c r="K447" i="34" s="1"/>
  <c r="E448" i="34"/>
  <c r="K448" i="34" s="1"/>
  <c r="E449" i="34"/>
  <c r="K449" i="34" s="1"/>
  <c r="E450" i="34"/>
  <c r="K450" i="34" s="1"/>
  <c r="E451" i="34"/>
  <c r="K451" i="34" s="1"/>
  <c r="E452" i="34"/>
  <c r="K452" i="34" s="1"/>
  <c r="E453" i="34"/>
  <c r="K453" i="34" s="1"/>
  <c r="E454" i="34"/>
  <c r="K454" i="34" s="1"/>
  <c r="E455" i="34"/>
  <c r="K455" i="34" s="1"/>
  <c r="E456" i="34"/>
  <c r="K456" i="34" s="1"/>
  <c r="E457" i="34"/>
  <c r="K457" i="34" s="1"/>
  <c r="E458" i="34"/>
  <c r="K458" i="34" s="1"/>
  <c r="E459" i="34"/>
  <c r="K459" i="34" s="1"/>
  <c r="E460" i="34"/>
  <c r="K460" i="34" s="1"/>
  <c r="E461" i="34"/>
  <c r="K461" i="34" s="1"/>
  <c r="E462" i="34"/>
  <c r="K462" i="34" s="1"/>
  <c r="E463" i="34"/>
  <c r="K463" i="34" s="1"/>
  <c r="L465" i="34"/>
  <c r="E216" i="34" l="1"/>
  <c r="K216" i="34" s="1"/>
  <c r="E217" i="34"/>
  <c r="K217" i="34" s="1"/>
  <c r="E218" i="34"/>
  <c r="K218" i="34" s="1"/>
  <c r="E219" i="34"/>
  <c r="K219" i="34" s="1"/>
  <c r="E220" i="34"/>
  <c r="K220" i="34" s="1"/>
  <c r="E221" i="34"/>
  <c r="K221" i="34" s="1"/>
  <c r="E222" i="34"/>
  <c r="K222" i="34" s="1"/>
  <c r="E223" i="34"/>
  <c r="K223" i="34" s="1"/>
  <c r="E224" i="34"/>
  <c r="K224" i="34" s="1"/>
  <c r="E225" i="34"/>
  <c r="K225" i="34" s="1"/>
  <c r="E226" i="34"/>
  <c r="K226" i="34" s="1"/>
  <c r="E227" i="34"/>
  <c r="K227" i="34" s="1"/>
  <c r="E228" i="34"/>
  <c r="K228" i="34"/>
  <c r="E229" i="34"/>
  <c r="K229" i="34" s="1"/>
  <c r="E230" i="34"/>
  <c r="K230" i="34" s="1"/>
  <c r="E614" i="34" l="1"/>
  <c r="K614" i="34" s="1"/>
  <c r="E613" i="34"/>
  <c r="K613" i="34" s="1"/>
  <c r="E612" i="34"/>
  <c r="K612" i="34" s="1"/>
  <c r="E611" i="34"/>
  <c r="K611" i="34" s="1"/>
  <c r="E610" i="34"/>
  <c r="K610" i="34" s="1"/>
  <c r="E609" i="34"/>
  <c r="K609" i="34" s="1"/>
  <c r="E608" i="34"/>
  <c r="K608" i="34" s="1"/>
  <c r="E607" i="34"/>
  <c r="K607" i="34" s="1"/>
  <c r="E606" i="34"/>
  <c r="K606" i="34" s="1"/>
  <c r="E605" i="34"/>
  <c r="K605" i="34" s="1"/>
  <c r="E604" i="34"/>
  <c r="K604" i="34" s="1"/>
  <c r="E603" i="34"/>
  <c r="K603" i="34" s="1"/>
  <c r="E602" i="34"/>
  <c r="K602" i="34" s="1"/>
  <c r="E601" i="34"/>
  <c r="K601" i="34" s="1"/>
  <c r="E600" i="34"/>
  <c r="K600" i="34" s="1"/>
  <c r="E599" i="34"/>
  <c r="K599" i="34" s="1"/>
  <c r="E598" i="34"/>
  <c r="K598" i="34" s="1"/>
  <c r="E597" i="34"/>
  <c r="K597" i="34" s="1"/>
  <c r="E596" i="34"/>
  <c r="K596" i="34" s="1"/>
  <c r="E595" i="34"/>
  <c r="K595" i="34" s="1"/>
  <c r="E594" i="34"/>
  <c r="K594" i="34" s="1"/>
  <c r="E593" i="34"/>
  <c r="K593" i="34" s="1"/>
  <c r="E592" i="34"/>
  <c r="K592" i="34" s="1"/>
  <c r="E591" i="34"/>
  <c r="K591" i="34" s="1"/>
  <c r="E590" i="34"/>
  <c r="K590" i="34" s="1"/>
  <c r="E589" i="34"/>
  <c r="K589" i="34" s="1"/>
  <c r="E588" i="34"/>
  <c r="K588" i="34" s="1"/>
  <c r="E587" i="34"/>
  <c r="K587" i="34" s="1"/>
  <c r="E585" i="34"/>
  <c r="K585" i="34" s="1"/>
  <c r="E584" i="34"/>
  <c r="K584" i="34" s="1"/>
  <c r="E583" i="34"/>
  <c r="K583" i="34" s="1"/>
  <c r="E582" i="34"/>
  <c r="K582" i="34" s="1"/>
  <c r="E581" i="34"/>
  <c r="K581" i="34" s="1"/>
  <c r="E580" i="34"/>
  <c r="K580" i="34" s="1"/>
  <c r="E579" i="34"/>
  <c r="K579" i="34" s="1"/>
  <c r="E578" i="34"/>
  <c r="K578" i="34" s="1"/>
  <c r="E577" i="34"/>
  <c r="K577" i="34" s="1"/>
  <c r="E576" i="34"/>
  <c r="K576" i="34" s="1"/>
  <c r="E575" i="34"/>
  <c r="K575" i="34" s="1"/>
  <c r="E574" i="34"/>
  <c r="K574" i="34" s="1"/>
  <c r="E573" i="34"/>
  <c r="K573" i="34" s="1"/>
  <c r="E572" i="34"/>
  <c r="K572" i="34" s="1"/>
  <c r="E571" i="34"/>
  <c r="K571" i="34" s="1"/>
  <c r="E570" i="34"/>
  <c r="K570" i="34" s="1"/>
  <c r="E569" i="34"/>
  <c r="K569" i="34" s="1"/>
  <c r="E568" i="34"/>
  <c r="K568" i="34" s="1"/>
  <c r="E567" i="34"/>
  <c r="K567" i="34" s="1"/>
  <c r="E566" i="34"/>
  <c r="K566" i="34" s="1"/>
  <c r="E565" i="34"/>
  <c r="K565" i="34" s="1"/>
  <c r="E564" i="34"/>
  <c r="K564" i="34" s="1"/>
  <c r="E563" i="34"/>
  <c r="K563" i="34" s="1"/>
  <c r="E562" i="34"/>
  <c r="K562" i="34" s="1"/>
  <c r="E561" i="34"/>
  <c r="K561" i="34" s="1"/>
  <c r="E560" i="34"/>
  <c r="K560" i="34" s="1"/>
  <c r="E559" i="34"/>
  <c r="K559" i="34" s="1"/>
  <c r="E558" i="34"/>
  <c r="K558" i="34" s="1"/>
  <c r="E557" i="34"/>
  <c r="K557" i="34" s="1"/>
  <c r="E556" i="34"/>
  <c r="K556" i="34" s="1"/>
  <c r="E555" i="34"/>
  <c r="K555" i="34" s="1"/>
  <c r="E554" i="34"/>
  <c r="K554" i="34" s="1"/>
  <c r="E553" i="34"/>
  <c r="K553" i="34" s="1"/>
  <c r="E552" i="34"/>
  <c r="K552" i="34" s="1"/>
  <c r="E551" i="34"/>
  <c r="K551" i="34" s="1"/>
  <c r="E550" i="34"/>
  <c r="K550" i="34" s="1"/>
  <c r="E549" i="34"/>
  <c r="K549" i="34" s="1"/>
  <c r="E548" i="34"/>
  <c r="K548" i="34" s="1"/>
  <c r="E547" i="34"/>
  <c r="K547" i="34" s="1"/>
  <c r="E546" i="34"/>
  <c r="K546" i="34" s="1"/>
  <c r="E545" i="34"/>
  <c r="K545" i="34" s="1"/>
  <c r="E544" i="34"/>
  <c r="K544" i="34" s="1"/>
  <c r="E543" i="34"/>
  <c r="K543" i="34" s="1"/>
  <c r="E542" i="34"/>
  <c r="K542" i="34" s="1"/>
  <c r="E541" i="34"/>
  <c r="K541" i="34" s="1"/>
  <c r="E540" i="34"/>
  <c r="K540" i="34" s="1"/>
  <c r="E539" i="34"/>
  <c r="K539" i="34" s="1"/>
  <c r="E538" i="34"/>
  <c r="K538" i="34" s="1"/>
  <c r="E537" i="34"/>
  <c r="K537" i="34" s="1"/>
  <c r="E536" i="34"/>
  <c r="K536" i="34" s="1"/>
  <c r="E535" i="34"/>
  <c r="K535" i="34" s="1"/>
  <c r="E534" i="34"/>
  <c r="K534" i="34" s="1"/>
  <c r="E533" i="34"/>
  <c r="K533" i="34" s="1"/>
  <c r="E532" i="34"/>
  <c r="K532" i="34" s="1"/>
  <c r="E531" i="34"/>
  <c r="K531" i="34" s="1"/>
  <c r="E530" i="34"/>
  <c r="K530" i="34" s="1"/>
  <c r="E529" i="34"/>
  <c r="K529" i="34" s="1"/>
  <c r="E528" i="34"/>
  <c r="K528" i="34" s="1"/>
  <c r="E527" i="34"/>
  <c r="K527" i="34" s="1"/>
  <c r="E526" i="34"/>
  <c r="K526" i="34" s="1"/>
  <c r="E525" i="34"/>
  <c r="K525" i="34" s="1"/>
  <c r="E524" i="34"/>
  <c r="K524" i="34" s="1"/>
  <c r="E523" i="34"/>
  <c r="K523" i="34" s="1"/>
  <c r="E522" i="34"/>
  <c r="K522" i="34" s="1"/>
  <c r="E521" i="34"/>
  <c r="K521" i="34" s="1"/>
  <c r="E520" i="34"/>
  <c r="K520" i="34" s="1"/>
  <c r="E519" i="34"/>
  <c r="K519" i="34" s="1"/>
  <c r="E518" i="34"/>
  <c r="K518" i="34" s="1"/>
  <c r="E517" i="34"/>
  <c r="K517" i="34" s="1"/>
  <c r="E516" i="34"/>
  <c r="K516" i="34" s="1"/>
  <c r="E515" i="34"/>
  <c r="K515" i="34" s="1"/>
  <c r="E514" i="34"/>
  <c r="K514" i="34" s="1"/>
  <c r="E513" i="34"/>
  <c r="K513" i="34" s="1"/>
  <c r="E512" i="34"/>
  <c r="K512" i="34" s="1"/>
  <c r="E511" i="34"/>
  <c r="K511" i="34" s="1"/>
  <c r="E510" i="34"/>
  <c r="K510" i="34" s="1"/>
  <c r="E509" i="34"/>
  <c r="K509" i="34" s="1"/>
  <c r="E508" i="34"/>
  <c r="K508" i="34" s="1"/>
  <c r="E507" i="34"/>
  <c r="K507" i="34" s="1"/>
  <c r="E506" i="34"/>
  <c r="K506" i="34" s="1"/>
  <c r="E505" i="34"/>
  <c r="K505" i="34" s="1"/>
  <c r="E504" i="34"/>
  <c r="K504" i="34" s="1"/>
  <c r="E503" i="34"/>
  <c r="K503" i="34" s="1"/>
  <c r="E502" i="34"/>
  <c r="K502" i="34" s="1"/>
  <c r="E501" i="34"/>
  <c r="K501" i="34" s="1"/>
  <c r="E500" i="34"/>
  <c r="K500" i="34" s="1"/>
  <c r="E499" i="34"/>
  <c r="K499" i="34" s="1"/>
  <c r="E498" i="34"/>
  <c r="K498" i="34" s="1"/>
  <c r="E497" i="34"/>
  <c r="K497" i="34" s="1"/>
  <c r="E496" i="34"/>
  <c r="K496" i="34" s="1"/>
  <c r="E495" i="34"/>
  <c r="K495" i="34" s="1"/>
  <c r="E494" i="34"/>
  <c r="K494" i="34" s="1"/>
  <c r="E493" i="34"/>
  <c r="K493" i="34" s="1"/>
  <c r="E492" i="34"/>
  <c r="K492" i="34" s="1"/>
  <c r="E491" i="34"/>
  <c r="K491" i="34" s="1"/>
  <c r="E490" i="34"/>
  <c r="K490" i="34" s="1"/>
  <c r="E489" i="34"/>
  <c r="K489" i="34" s="1"/>
  <c r="E488" i="34"/>
  <c r="K488" i="34" s="1"/>
  <c r="E487" i="34"/>
  <c r="K487" i="34" s="1"/>
  <c r="E486" i="34"/>
  <c r="K486" i="34" s="1"/>
  <c r="E485" i="34"/>
  <c r="K485" i="34" s="1"/>
  <c r="E484" i="34"/>
  <c r="K484" i="34" s="1"/>
  <c r="E483" i="34"/>
  <c r="K483" i="34" s="1"/>
  <c r="E482" i="34"/>
  <c r="K482" i="34" s="1"/>
  <c r="E481" i="34"/>
  <c r="K481" i="34" s="1"/>
  <c r="E480" i="34"/>
  <c r="K480" i="34" s="1"/>
  <c r="E479" i="34"/>
  <c r="K479" i="34" s="1"/>
  <c r="E478" i="34"/>
  <c r="K478" i="34" s="1"/>
  <c r="E477" i="34"/>
  <c r="K477" i="34" s="1"/>
  <c r="E476" i="34"/>
  <c r="K476" i="34" s="1"/>
  <c r="E475" i="34"/>
  <c r="K475" i="34" s="1"/>
  <c r="E474" i="34"/>
  <c r="K474" i="34" s="1"/>
  <c r="E473" i="34"/>
  <c r="K473" i="34" s="1"/>
  <c r="E472" i="34"/>
  <c r="K472" i="34" s="1"/>
  <c r="E471" i="34"/>
  <c r="K471" i="34" s="1"/>
  <c r="E470" i="34"/>
  <c r="K470" i="34" s="1"/>
  <c r="E469" i="34"/>
  <c r="K469" i="34" s="1"/>
  <c r="E468" i="34"/>
  <c r="K468" i="34" s="1"/>
  <c r="E467" i="34"/>
  <c r="K467" i="34" s="1"/>
  <c r="E466" i="34"/>
  <c r="K466" i="34" s="1"/>
  <c r="E464" i="34"/>
  <c r="K464" i="34" s="1"/>
  <c r="E424" i="34"/>
  <c r="K424" i="34" s="1"/>
  <c r="E423" i="34"/>
  <c r="K423" i="34" s="1"/>
  <c r="E422" i="34"/>
  <c r="K422" i="34" s="1"/>
  <c r="E421" i="34"/>
  <c r="K421" i="34" s="1"/>
  <c r="E420" i="34"/>
  <c r="K420" i="34" s="1"/>
  <c r="E419" i="34"/>
  <c r="K419" i="34" s="1"/>
  <c r="E418" i="34"/>
  <c r="K418" i="34" s="1"/>
  <c r="E417" i="34"/>
  <c r="K417" i="34" s="1"/>
  <c r="E416" i="34"/>
  <c r="K416" i="34" s="1"/>
  <c r="E415" i="34"/>
  <c r="K415" i="34" s="1"/>
  <c r="E414" i="34"/>
  <c r="K414" i="34" s="1"/>
  <c r="E413" i="34"/>
  <c r="K413" i="34" s="1"/>
  <c r="E412" i="34"/>
  <c r="K412" i="34" s="1"/>
  <c r="E411" i="34"/>
  <c r="K411" i="34" s="1"/>
  <c r="E410" i="34"/>
  <c r="K410" i="34" s="1"/>
  <c r="E409" i="34"/>
  <c r="K409" i="34" s="1"/>
  <c r="E408" i="34"/>
  <c r="K408" i="34" s="1"/>
  <c r="E407" i="34"/>
  <c r="K407" i="34" s="1"/>
  <c r="E406" i="34"/>
  <c r="K406" i="34" s="1"/>
  <c r="E405" i="34"/>
  <c r="K405" i="34" s="1"/>
  <c r="E404" i="34"/>
  <c r="K404" i="34" s="1"/>
  <c r="E403" i="34"/>
  <c r="K403" i="34" s="1"/>
  <c r="E402" i="34"/>
  <c r="K402" i="34" s="1"/>
  <c r="E401" i="34"/>
  <c r="K401" i="34" s="1"/>
  <c r="E400" i="34"/>
  <c r="K400" i="34" s="1"/>
  <c r="E399" i="34"/>
  <c r="K399" i="34" s="1"/>
  <c r="E398" i="34"/>
  <c r="K398" i="34" s="1"/>
  <c r="E397" i="34"/>
  <c r="K397" i="34" s="1"/>
  <c r="E396" i="34"/>
  <c r="K396" i="34" s="1"/>
  <c r="E395" i="34"/>
  <c r="K395" i="34" s="1"/>
  <c r="E394" i="34"/>
  <c r="K394" i="34" s="1"/>
  <c r="E393" i="34"/>
  <c r="K393" i="34" s="1"/>
  <c r="E392" i="34"/>
  <c r="K392" i="34" s="1"/>
  <c r="E391" i="34"/>
  <c r="K391" i="34" s="1"/>
  <c r="E390" i="34"/>
  <c r="K390" i="34" s="1"/>
  <c r="E389" i="34"/>
  <c r="K389" i="34" s="1"/>
  <c r="E388" i="34"/>
  <c r="K388" i="34" s="1"/>
  <c r="E387" i="34"/>
  <c r="K387" i="34" s="1"/>
  <c r="E386" i="34"/>
  <c r="K386" i="34" s="1"/>
  <c r="E385" i="34"/>
  <c r="K385" i="34" s="1"/>
  <c r="E384" i="34"/>
  <c r="K384" i="34" s="1"/>
  <c r="E383" i="34"/>
  <c r="K383" i="34" s="1"/>
  <c r="E382" i="34"/>
  <c r="K382" i="34" s="1"/>
  <c r="E381" i="34"/>
  <c r="K381" i="34" s="1"/>
  <c r="E380" i="34"/>
  <c r="K380" i="34" s="1"/>
  <c r="E379" i="34"/>
  <c r="K379" i="34" s="1"/>
  <c r="E378" i="34"/>
  <c r="K378" i="34" s="1"/>
  <c r="E377" i="34"/>
  <c r="K377" i="34" s="1"/>
  <c r="E376" i="34"/>
  <c r="K376" i="34" s="1"/>
  <c r="E375" i="34"/>
  <c r="K375" i="34" s="1"/>
  <c r="E374" i="34"/>
  <c r="K374" i="34" s="1"/>
  <c r="E373" i="34"/>
  <c r="K373" i="34" s="1"/>
  <c r="E372" i="34"/>
  <c r="K372" i="34" s="1"/>
  <c r="E371" i="34"/>
  <c r="K371" i="34" s="1"/>
  <c r="E370" i="34"/>
  <c r="K370" i="34" s="1"/>
  <c r="E369" i="34"/>
  <c r="K369" i="34" s="1"/>
  <c r="E368" i="34"/>
  <c r="K368" i="34" s="1"/>
  <c r="E367" i="34"/>
  <c r="K367" i="34" s="1"/>
  <c r="E366" i="34"/>
  <c r="K366" i="34" s="1"/>
  <c r="E365" i="34"/>
  <c r="K365" i="34" s="1"/>
  <c r="E364" i="34"/>
  <c r="K364" i="34" s="1"/>
  <c r="E363" i="34"/>
  <c r="K363" i="34" s="1"/>
  <c r="E362" i="34"/>
  <c r="K362" i="34" s="1"/>
  <c r="E361" i="34"/>
  <c r="K361" i="34" s="1"/>
  <c r="E360" i="34"/>
  <c r="K360" i="34" s="1"/>
  <c r="E359" i="34"/>
  <c r="K359" i="34" s="1"/>
  <c r="E358" i="34"/>
  <c r="K358" i="34" s="1"/>
  <c r="E357" i="34"/>
  <c r="K357" i="34" s="1"/>
  <c r="E356" i="34"/>
  <c r="K356" i="34" s="1"/>
  <c r="E355" i="34"/>
  <c r="K355" i="34" s="1"/>
  <c r="E354" i="34"/>
  <c r="K354" i="34" s="1"/>
  <c r="E353" i="34"/>
  <c r="K353" i="34" s="1"/>
  <c r="E352" i="34"/>
  <c r="K352" i="34" s="1"/>
  <c r="E351" i="34"/>
  <c r="K351" i="34" s="1"/>
  <c r="E350" i="34"/>
  <c r="K350" i="34" s="1"/>
  <c r="E349" i="34"/>
  <c r="K349" i="34" s="1"/>
  <c r="E348" i="34"/>
  <c r="K348" i="34" s="1"/>
  <c r="E347" i="34"/>
  <c r="K347" i="34" s="1"/>
  <c r="E346" i="34"/>
  <c r="K346" i="34" s="1"/>
  <c r="E345" i="34"/>
  <c r="K345" i="34" s="1"/>
  <c r="E344" i="34"/>
  <c r="K344" i="34" s="1"/>
  <c r="E343" i="34"/>
  <c r="K343" i="34" s="1"/>
  <c r="E342" i="34"/>
  <c r="K342" i="34" s="1"/>
  <c r="E341" i="34"/>
  <c r="K341" i="34" s="1"/>
  <c r="E340" i="34"/>
  <c r="K340" i="34" s="1"/>
  <c r="E339" i="34"/>
  <c r="K339" i="34" s="1"/>
  <c r="E338" i="34"/>
  <c r="K338" i="34" s="1"/>
  <c r="E337" i="34"/>
  <c r="K337" i="34" s="1"/>
  <c r="E336" i="34"/>
  <c r="K336" i="34" s="1"/>
  <c r="E335" i="34"/>
  <c r="K335" i="34" s="1"/>
  <c r="E334" i="34"/>
  <c r="K334" i="34" s="1"/>
  <c r="E332" i="34"/>
  <c r="K332" i="34" s="1"/>
  <c r="E331" i="34"/>
  <c r="K331" i="34" s="1"/>
  <c r="E330" i="34"/>
  <c r="K330" i="34" s="1"/>
  <c r="E329" i="34"/>
  <c r="K329" i="34" s="1"/>
  <c r="E328" i="34"/>
  <c r="K328" i="34" s="1"/>
  <c r="E327" i="34"/>
  <c r="K327" i="34" s="1"/>
  <c r="E326" i="34"/>
  <c r="K326" i="34" s="1"/>
  <c r="E325" i="34"/>
  <c r="K325" i="34" s="1"/>
  <c r="E324" i="34"/>
  <c r="K324" i="34" s="1"/>
  <c r="E323" i="34"/>
  <c r="K323" i="34" s="1"/>
  <c r="E322" i="34"/>
  <c r="K322" i="34" s="1"/>
  <c r="E321" i="34"/>
  <c r="K321" i="34" s="1"/>
  <c r="E320" i="34"/>
  <c r="K320" i="34" s="1"/>
  <c r="E319" i="34"/>
  <c r="K319" i="34" s="1"/>
  <c r="E318" i="34"/>
  <c r="K318" i="34" s="1"/>
  <c r="E317" i="34"/>
  <c r="K317" i="34" s="1"/>
  <c r="E316" i="34"/>
  <c r="K316" i="34" s="1"/>
  <c r="E315" i="34"/>
  <c r="K315" i="34" s="1"/>
  <c r="E314" i="34"/>
  <c r="K314" i="34" s="1"/>
  <c r="E313" i="34"/>
  <c r="K313" i="34" s="1"/>
  <c r="E312" i="34"/>
  <c r="K312" i="34" s="1"/>
  <c r="E311" i="34"/>
  <c r="K311" i="34" s="1"/>
  <c r="E310" i="34"/>
  <c r="K310" i="34" s="1"/>
  <c r="E309" i="34"/>
  <c r="K309" i="34" s="1"/>
  <c r="E308" i="34"/>
  <c r="K308" i="34" s="1"/>
  <c r="E307" i="34"/>
  <c r="K307" i="34" s="1"/>
  <c r="E306" i="34"/>
  <c r="K306" i="34" s="1"/>
  <c r="E305" i="34"/>
  <c r="K305" i="34" s="1"/>
  <c r="E304" i="34"/>
  <c r="K304" i="34" s="1"/>
  <c r="E303" i="34"/>
  <c r="K303" i="34" s="1"/>
  <c r="E302" i="34"/>
  <c r="K302" i="34" s="1"/>
  <c r="E301" i="34"/>
  <c r="K301" i="34" s="1"/>
  <c r="E300" i="34"/>
  <c r="K300" i="34" s="1"/>
  <c r="E299" i="34"/>
  <c r="K299" i="34" s="1"/>
  <c r="E298" i="34"/>
  <c r="K298" i="34" s="1"/>
  <c r="E297" i="34"/>
  <c r="K297" i="34" s="1"/>
  <c r="E296" i="34"/>
  <c r="K296" i="34" s="1"/>
  <c r="E295" i="34"/>
  <c r="K295" i="34" s="1"/>
  <c r="E294" i="34"/>
  <c r="K294" i="34" s="1"/>
  <c r="E293" i="34"/>
  <c r="K293" i="34" s="1"/>
  <c r="E292" i="34"/>
  <c r="K292" i="34" s="1"/>
  <c r="E291" i="34"/>
  <c r="K291" i="34" s="1"/>
  <c r="E290" i="34"/>
  <c r="K290" i="34" s="1"/>
  <c r="E289" i="34"/>
  <c r="K289" i="34" s="1"/>
  <c r="E288" i="34"/>
  <c r="K288" i="34" s="1"/>
  <c r="E287" i="34"/>
  <c r="K287" i="34" s="1"/>
  <c r="E286" i="34"/>
  <c r="K286" i="34" s="1"/>
  <c r="E285" i="34"/>
  <c r="K285" i="34" s="1"/>
  <c r="E284" i="34"/>
  <c r="K284" i="34" s="1"/>
  <c r="E283" i="34"/>
  <c r="K283" i="34" s="1"/>
  <c r="E282" i="34"/>
  <c r="K282" i="34" s="1"/>
  <c r="E281" i="34"/>
  <c r="K281" i="34" s="1"/>
  <c r="E280" i="34"/>
  <c r="K280" i="34" s="1"/>
  <c r="E279" i="34"/>
  <c r="K279" i="34" s="1"/>
  <c r="E278" i="34"/>
  <c r="K278" i="34" s="1"/>
  <c r="E277" i="34"/>
  <c r="K277" i="34" s="1"/>
  <c r="E276" i="34"/>
  <c r="K276" i="34" s="1"/>
  <c r="E275" i="34"/>
  <c r="K275" i="34" s="1"/>
  <c r="E274" i="34"/>
  <c r="K274" i="34" s="1"/>
  <c r="E273" i="34"/>
  <c r="K273" i="34" s="1"/>
  <c r="E272" i="34"/>
  <c r="K272" i="34" s="1"/>
  <c r="E271" i="34"/>
  <c r="K271" i="34" s="1"/>
  <c r="E270" i="34"/>
  <c r="K270" i="34" s="1"/>
  <c r="E269" i="34"/>
  <c r="K269" i="34" s="1"/>
  <c r="E268" i="34"/>
  <c r="K268" i="34" s="1"/>
  <c r="E267" i="34"/>
  <c r="K267" i="34" s="1"/>
  <c r="E266" i="34"/>
  <c r="K266" i="34" s="1"/>
  <c r="E265" i="34"/>
  <c r="K265" i="34" s="1"/>
  <c r="E264" i="34"/>
  <c r="K264" i="34" s="1"/>
  <c r="E263" i="34"/>
  <c r="K263" i="34" s="1"/>
  <c r="E262" i="34"/>
  <c r="K262" i="34" s="1"/>
  <c r="E261" i="34"/>
  <c r="K261" i="34" s="1"/>
  <c r="E260" i="34"/>
  <c r="K260" i="34" s="1"/>
  <c r="E259" i="34"/>
  <c r="K259" i="34" s="1"/>
  <c r="E258" i="34"/>
  <c r="K258" i="34" s="1"/>
  <c r="E257" i="34"/>
  <c r="K257" i="34" s="1"/>
  <c r="E256" i="34"/>
  <c r="K256" i="34" s="1"/>
  <c r="E255" i="34"/>
  <c r="K255" i="34" s="1"/>
  <c r="E254" i="34"/>
  <c r="K254" i="34" s="1"/>
  <c r="E253" i="34"/>
  <c r="K253" i="34" s="1"/>
  <c r="E252" i="34"/>
  <c r="K252" i="34" s="1"/>
  <c r="E251" i="34"/>
  <c r="K251" i="34" s="1"/>
  <c r="E250" i="34"/>
  <c r="K250" i="34" s="1"/>
  <c r="E249" i="34"/>
  <c r="K249" i="34" s="1"/>
  <c r="E248" i="34"/>
  <c r="K248" i="34" s="1"/>
  <c r="E247" i="34"/>
  <c r="K247" i="34" s="1"/>
  <c r="E246" i="34"/>
  <c r="K246" i="34" s="1"/>
  <c r="E245" i="34"/>
  <c r="K245" i="34" s="1"/>
  <c r="E244" i="34"/>
  <c r="K244" i="34" s="1"/>
  <c r="E243" i="34"/>
  <c r="K243" i="34" s="1"/>
  <c r="E242" i="34"/>
  <c r="K242" i="34" s="1"/>
  <c r="E241" i="34"/>
  <c r="K241" i="34" s="1"/>
  <c r="E240" i="34"/>
  <c r="K240" i="34" s="1"/>
  <c r="E239" i="34"/>
  <c r="K239" i="34" s="1"/>
  <c r="E238" i="34"/>
  <c r="K238" i="34" s="1"/>
  <c r="E237" i="34"/>
  <c r="K237" i="34" s="1"/>
  <c r="E236" i="34"/>
  <c r="K236" i="34" s="1"/>
  <c r="E235" i="34"/>
  <c r="K235" i="34" s="1"/>
  <c r="E234" i="34"/>
  <c r="K234" i="34" s="1"/>
  <c r="E233" i="34"/>
  <c r="K233" i="34" s="1"/>
  <c r="E231" i="34"/>
  <c r="K231" i="34" s="1"/>
  <c r="E215" i="34"/>
  <c r="K215" i="34" s="1"/>
  <c r="E214" i="34"/>
  <c r="K214" i="34" s="1"/>
  <c r="E213" i="34"/>
  <c r="K213" i="34" s="1"/>
  <c r="E212" i="34"/>
  <c r="K212" i="34" s="1"/>
  <c r="E211" i="34"/>
  <c r="K211" i="34" s="1"/>
  <c r="E210" i="34"/>
  <c r="K210" i="34" s="1"/>
  <c r="E209" i="34"/>
  <c r="K209" i="34" s="1"/>
  <c r="E208" i="34"/>
  <c r="K208" i="34" s="1"/>
  <c r="E207" i="34"/>
  <c r="K207" i="34" s="1"/>
  <c r="E206" i="34"/>
  <c r="K206" i="34" s="1"/>
  <c r="E205" i="34"/>
  <c r="K205" i="34" s="1"/>
  <c r="E204" i="34"/>
  <c r="K204" i="34" s="1"/>
  <c r="E203" i="34"/>
  <c r="K203" i="34" s="1"/>
  <c r="E202" i="34"/>
  <c r="K202" i="34" s="1"/>
  <c r="E201" i="34"/>
  <c r="K201" i="34" s="1"/>
  <c r="E200" i="34"/>
  <c r="K200" i="34" s="1"/>
  <c r="E199" i="34"/>
  <c r="K199" i="34" s="1"/>
  <c r="E198" i="34"/>
  <c r="K198" i="34" s="1"/>
  <c r="E197" i="34"/>
  <c r="K197" i="34" s="1"/>
  <c r="E196" i="34"/>
  <c r="K196" i="34" s="1"/>
  <c r="E195" i="34"/>
  <c r="K195" i="34" s="1"/>
  <c r="E194" i="34"/>
  <c r="K194" i="34" s="1"/>
  <c r="E193" i="34"/>
  <c r="K193" i="34" s="1"/>
  <c r="E192" i="34"/>
  <c r="K192" i="34" s="1"/>
  <c r="E191" i="34"/>
  <c r="K191" i="34" s="1"/>
  <c r="E190" i="34"/>
  <c r="K190" i="34" s="1"/>
  <c r="E189" i="34"/>
  <c r="K189" i="34" s="1"/>
  <c r="E188" i="34"/>
  <c r="K188" i="34" s="1"/>
  <c r="E187" i="34"/>
  <c r="K187" i="34" s="1"/>
  <c r="E186" i="34"/>
  <c r="K186" i="34" s="1"/>
  <c r="E185" i="34"/>
  <c r="K185" i="34" s="1"/>
  <c r="E184" i="34"/>
  <c r="K184" i="34" s="1"/>
  <c r="E183" i="34"/>
  <c r="K183" i="34" s="1"/>
  <c r="E182" i="34"/>
  <c r="K182" i="34" s="1"/>
  <c r="E181" i="34"/>
  <c r="K181" i="34" s="1"/>
  <c r="E180" i="34"/>
  <c r="K180" i="34" s="1"/>
  <c r="E179" i="34"/>
  <c r="K179" i="34" s="1"/>
  <c r="E178" i="34"/>
  <c r="K178" i="34" s="1"/>
  <c r="E177" i="34"/>
  <c r="K177" i="34" s="1"/>
  <c r="E176" i="34"/>
  <c r="K176" i="34" s="1"/>
  <c r="E175" i="34"/>
  <c r="K175" i="34" s="1"/>
  <c r="E174" i="34"/>
  <c r="K174" i="34" s="1"/>
  <c r="E173" i="34"/>
  <c r="K173" i="34" s="1"/>
  <c r="E172" i="34"/>
  <c r="K172" i="34" s="1"/>
  <c r="E171" i="34"/>
  <c r="K171" i="34" s="1"/>
  <c r="E170" i="34"/>
  <c r="K170" i="34" s="1"/>
  <c r="E169" i="34"/>
  <c r="K169" i="34" s="1"/>
  <c r="E168" i="34"/>
  <c r="K168" i="34" s="1"/>
  <c r="E167" i="34"/>
  <c r="K167" i="34" s="1"/>
  <c r="E166" i="34"/>
  <c r="K166" i="34" s="1"/>
  <c r="E165" i="34"/>
  <c r="K165" i="34" s="1"/>
  <c r="E164" i="34"/>
  <c r="K164" i="34" s="1"/>
  <c r="E163" i="34"/>
  <c r="K163" i="34" s="1"/>
  <c r="E162" i="34"/>
  <c r="K162" i="34" s="1"/>
  <c r="E161" i="34"/>
  <c r="K161" i="34" s="1"/>
  <c r="E160" i="34"/>
  <c r="K160" i="34" s="1"/>
  <c r="E159" i="34"/>
  <c r="K159" i="34" s="1"/>
  <c r="E158" i="34"/>
  <c r="K158" i="34" s="1"/>
  <c r="E157" i="34"/>
  <c r="K157" i="34" s="1"/>
  <c r="E156" i="34"/>
  <c r="K156" i="34" s="1"/>
  <c r="E155" i="34"/>
  <c r="K155" i="34" s="1"/>
  <c r="E154" i="34"/>
  <c r="K154" i="34" s="1"/>
  <c r="E153" i="34"/>
  <c r="K153" i="34" s="1"/>
  <c r="E152" i="34"/>
  <c r="K152" i="34" s="1"/>
  <c r="E151" i="34"/>
  <c r="K151" i="34" s="1"/>
  <c r="E150" i="34"/>
  <c r="K150" i="34" s="1"/>
  <c r="E149" i="34"/>
  <c r="K149" i="34" s="1"/>
  <c r="E148" i="34"/>
  <c r="K148" i="34" s="1"/>
  <c r="E147" i="34"/>
  <c r="K147" i="34" s="1"/>
  <c r="E146" i="34"/>
  <c r="K146" i="34" s="1"/>
  <c r="E145" i="34"/>
  <c r="K145" i="34" s="1"/>
  <c r="E144" i="34"/>
  <c r="K144" i="34" s="1"/>
  <c r="E143" i="34"/>
  <c r="K143" i="34" s="1"/>
  <c r="E142" i="34"/>
  <c r="K142" i="34" s="1"/>
  <c r="E141" i="34"/>
  <c r="K141" i="34" s="1"/>
  <c r="E140" i="34"/>
  <c r="K140" i="34" s="1"/>
  <c r="E139" i="34"/>
  <c r="K139" i="34" s="1"/>
  <c r="E138" i="34"/>
  <c r="K138" i="34" s="1"/>
  <c r="E137" i="34"/>
  <c r="K137" i="34" s="1"/>
  <c r="E136" i="34"/>
  <c r="K136" i="34" s="1"/>
  <c r="E135" i="34"/>
  <c r="K135" i="34" s="1"/>
  <c r="E134" i="34"/>
  <c r="K134" i="34" s="1"/>
  <c r="E133" i="34"/>
  <c r="K133" i="34" s="1"/>
  <c r="E132" i="34"/>
  <c r="K132" i="34" s="1"/>
  <c r="E131" i="34"/>
  <c r="K131" i="34" s="1"/>
  <c r="E130" i="34"/>
  <c r="K130" i="34" s="1"/>
  <c r="E129" i="34"/>
  <c r="K129" i="34" s="1"/>
  <c r="E128" i="34"/>
  <c r="K128" i="34" s="1"/>
  <c r="E127" i="34"/>
  <c r="K127" i="34" s="1"/>
  <c r="E126" i="34"/>
  <c r="K126" i="34" s="1"/>
  <c r="E125" i="34"/>
  <c r="K125" i="34" s="1"/>
  <c r="E124" i="34"/>
  <c r="K124" i="34" s="1"/>
  <c r="E123" i="34"/>
  <c r="K123" i="34" s="1"/>
  <c r="E122" i="34"/>
  <c r="K122" i="34" s="1"/>
  <c r="E121" i="34"/>
  <c r="K121" i="34" s="1"/>
  <c r="E120" i="34"/>
  <c r="K120" i="34" s="1"/>
  <c r="E119" i="34"/>
  <c r="K119" i="34" s="1"/>
  <c r="E118" i="34"/>
  <c r="K118" i="34" s="1"/>
  <c r="E117" i="34"/>
  <c r="K117" i="34" s="1"/>
  <c r="E116" i="34"/>
  <c r="K116" i="34" s="1"/>
  <c r="E115" i="34"/>
  <c r="K115" i="34" s="1"/>
  <c r="E114" i="34"/>
  <c r="K114" i="34" s="1"/>
  <c r="E112" i="34"/>
  <c r="K112" i="34" s="1"/>
  <c r="E111" i="34"/>
  <c r="K111" i="34" s="1"/>
  <c r="E110" i="34"/>
  <c r="K110" i="34" s="1"/>
  <c r="E109" i="34"/>
  <c r="K109" i="34" s="1"/>
  <c r="E108" i="34"/>
  <c r="K108" i="34" s="1"/>
  <c r="E107" i="34"/>
  <c r="K107" i="34" s="1"/>
  <c r="E106" i="34"/>
  <c r="K106" i="34" s="1"/>
  <c r="E105" i="34"/>
  <c r="K105" i="34" s="1"/>
  <c r="E104" i="34"/>
  <c r="K104" i="34" s="1"/>
  <c r="E103" i="34"/>
  <c r="K103" i="34" s="1"/>
  <c r="E102" i="34"/>
  <c r="K102" i="34" s="1"/>
  <c r="E101" i="34"/>
  <c r="K101" i="34" s="1"/>
  <c r="E100" i="34"/>
  <c r="K100" i="34" s="1"/>
  <c r="E99" i="34"/>
  <c r="K99" i="34" s="1"/>
  <c r="E98" i="34"/>
  <c r="K98" i="34" s="1"/>
  <c r="E97" i="34"/>
  <c r="K97" i="34" s="1"/>
  <c r="E96" i="34"/>
  <c r="K96" i="34" s="1"/>
  <c r="E95" i="34"/>
  <c r="K95" i="34" s="1"/>
  <c r="E94" i="34"/>
  <c r="K94" i="34" s="1"/>
  <c r="E93" i="34"/>
  <c r="K93" i="34" s="1"/>
  <c r="E92" i="34"/>
  <c r="K92" i="34" s="1"/>
  <c r="E91" i="34"/>
  <c r="K91" i="34" s="1"/>
  <c r="E90" i="34"/>
  <c r="K90" i="34" s="1"/>
  <c r="E89" i="34"/>
  <c r="K89" i="34" s="1"/>
  <c r="E88" i="34"/>
  <c r="K88" i="34" s="1"/>
  <c r="E87" i="34"/>
  <c r="K87" i="34" s="1"/>
  <c r="E86" i="34"/>
  <c r="K86" i="34" s="1"/>
  <c r="E85" i="34"/>
  <c r="K85" i="34" s="1"/>
  <c r="E84" i="34"/>
  <c r="K84" i="34" s="1"/>
  <c r="E83" i="34"/>
  <c r="K83" i="34" s="1"/>
  <c r="E82" i="34"/>
  <c r="K82" i="34" s="1"/>
  <c r="E81" i="34"/>
  <c r="K81" i="34" s="1"/>
  <c r="E80" i="34"/>
  <c r="K80" i="34" s="1"/>
  <c r="E79" i="34"/>
  <c r="K79" i="34" s="1"/>
  <c r="E78" i="34"/>
  <c r="K78" i="34" s="1"/>
  <c r="E77" i="34"/>
  <c r="K77" i="34" s="1"/>
  <c r="E76" i="34"/>
  <c r="K76" i="34" s="1"/>
  <c r="E75" i="34"/>
  <c r="K75" i="34" s="1"/>
  <c r="E74" i="34"/>
  <c r="K74" i="34" s="1"/>
  <c r="E73" i="34"/>
  <c r="K73" i="34" s="1"/>
  <c r="E72" i="34"/>
  <c r="K72" i="34" s="1"/>
  <c r="E71" i="34"/>
  <c r="K71" i="34" s="1"/>
  <c r="E70" i="34"/>
  <c r="K70" i="34" s="1"/>
  <c r="E69" i="34"/>
  <c r="K69" i="34" s="1"/>
  <c r="E68" i="34"/>
  <c r="K68" i="34" s="1"/>
  <c r="E67" i="34"/>
  <c r="K67" i="34" s="1"/>
  <c r="E66" i="34"/>
  <c r="K66" i="34" s="1"/>
  <c r="E65" i="34"/>
  <c r="K65" i="34" s="1"/>
  <c r="E64" i="34"/>
  <c r="K64" i="34" s="1"/>
  <c r="E63" i="34"/>
  <c r="K63" i="34" s="1"/>
  <c r="E62" i="34"/>
  <c r="K62" i="34" s="1"/>
  <c r="E61" i="34"/>
  <c r="K61" i="34" s="1"/>
  <c r="E60" i="34"/>
  <c r="K60" i="34" s="1"/>
  <c r="E59" i="34"/>
  <c r="K59" i="34" s="1"/>
  <c r="E58" i="34"/>
  <c r="K58" i="34" s="1"/>
  <c r="E57" i="34"/>
  <c r="K57" i="34" s="1"/>
  <c r="E56" i="34"/>
  <c r="K56" i="34" s="1"/>
  <c r="E55" i="34"/>
  <c r="K55" i="34" s="1"/>
  <c r="E54" i="34"/>
  <c r="K54" i="34" s="1"/>
  <c r="E53" i="34"/>
  <c r="K53" i="34" s="1"/>
  <c r="E52" i="34"/>
  <c r="K52" i="34" s="1"/>
  <c r="E51" i="34"/>
  <c r="K51" i="34" s="1"/>
  <c r="E50" i="34"/>
  <c r="K50" i="34" s="1"/>
  <c r="E49" i="34"/>
  <c r="K49" i="34" s="1"/>
  <c r="E48" i="34"/>
  <c r="K48" i="34" s="1"/>
  <c r="E47" i="34"/>
  <c r="K47" i="34" s="1"/>
  <c r="E46" i="34"/>
  <c r="K46" i="34" s="1"/>
  <c r="E45" i="34"/>
  <c r="K45" i="34" s="1"/>
  <c r="E44" i="34"/>
  <c r="K44" i="34" s="1"/>
  <c r="E43" i="34"/>
  <c r="K43" i="34" s="1"/>
  <c r="E42" i="34"/>
  <c r="K42" i="34" s="1"/>
  <c r="E41" i="34"/>
  <c r="K41" i="34" s="1"/>
  <c r="E40" i="34"/>
  <c r="K40" i="34" s="1"/>
  <c r="E39" i="34"/>
  <c r="K39" i="34" s="1"/>
  <c r="E38" i="34"/>
  <c r="K38" i="34" s="1"/>
  <c r="E37" i="34"/>
  <c r="K37" i="34" s="1"/>
  <c r="E36" i="34"/>
  <c r="K36" i="34" s="1"/>
  <c r="E35" i="34"/>
  <c r="K35" i="34" s="1"/>
  <c r="E34" i="34"/>
  <c r="K34" i="34" s="1"/>
  <c r="E33" i="34"/>
  <c r="K33" i="34" s="1"/>
  <c r="E32" i="34"/>
  <c r="K32" i="34" s="1"/>
  <c r="E31" i="34"/>
  <c r="K31" i="34" s="1"/>
  <c r="E30" i="34"/>
  <c r="K30" i="34" s="1"/>
  <c r="E29" i="34"/>
  <c r="K29" i="34" s="1"/>
  <c r="E28" i="34"/>
  <c r="K28" i="34" s="1"/>
  <c r="E27" i="34"/>
  <c r="K27" i="34" s="1"/>
  <c r="E26" i="34"/>
  <c r="K26" i="34" s="1"/>
  <c r="E25" i="34"/>
  <c r="K25" i="34" s="1"/>
  <c r="E24" i="34"/>
  <c r="K24" i="34" s="1"/>
  <c r="E23" i="34"/>
  <c r="K23" i="34" s="1"/>
  <c r="E22" i="34"/>
  <c r="K22" i="34" s="1"/>
  <c r="E21" i="34"/>
  <c r="K21" i="34" s="1"/>
  <c r="E20" i="34"/>
  <c r="K20" i="34" s="1"/>
  <c r="E19" i="34"/>
  <c r="K19" i="34" s="1"/>
  <c r="E18" i="34"/>
  <c r="K18" i="34" s="1"/>
  <c r="E17" i="34"/>
  <c r="K17" i="34" s="1"/>
  <c r="E16" i="34"/>
  <c r="K16" i="34" s="1"/>
  <c r="E15" i="34"/>
  <c r="K15" i="34" s="1"/>
  <c r="E14" i="34"/>
  <c r="K14" i="34" s="1"/>
  <c r="E13" i="34"/>
  <c r="K13" i="34" s="1"/>
  <c r="E12" i="34"/>
  <c r="K12" i="34" s="1"/>
  <c r="E11" i="34"/>
  <c r="K11" i="34" s="1"/>
  <c r="E10" i="34"/>
  <c r="K10" i="34" s="1"/>
  <c r="E9" i="34"/>
  <c r="K9" i="34" s="1"/>
  <c r="E8" i="34"/>
  <c r="K8" i="34" s="1"/>
  <c r="E7" i="34"/>
  <c r="K7" i="34" s="1"/>
  <c r="E6" i="34"/>
  <c r="K6" i="34" s="1"/>
  <c r="E5" i="34"/>
  <c r="K5" i="34" s="1"/>
  <c r="M622" i="34" l="1"/>
  <c r="E620" i="34"/>
  <c r="K620" i="34" s="1"/>
  <c r="L333" i="34" l="1"/>
  <c r="L586" i="34" l="1"/>
  <c r="L113" i="34" l="1"/>
  <c r="E4" i="34" l="1"/>
  <c r="G113" i="34" l="1"/>
  <c r="F232" i="34" l="1"/>
  <c r="L232" i="34"/>
  <c r="E586" i="34" l="1"/>
  <c r="E465" i="34"/>
  <c r="E333" i="34" l="1"/>
  <c r="E232" i="34"/>
  <c r="E113" i="34"/>
  <c r="G232" i="34"/>
  <c r="F113" i="34" l="1"/>
  <c r="H113" i="34"/>
  <c r="I113" i="34"/>
  <c r="J113" i="34"/>
  <c r="L621" i="34"/>
  <c r="H232" i="34"/>
  <c r="H333" i="34"/>
  <c r="H465" i="34"/>
  <c r="H586" i="34"/>
  <c r="H621" i="34"/>
  <c r="G333" i="34"/>
  <c r="G465" i="34"/>
  <c r="G586" i="34"/>
  <c r="G621" i="34"/>
  <c r="F333" i="34"/>
  <c r="F465" i="34"/>
  <c r="F586" i="34"/>
  <c r="F621" i="34"/>
  <c r="L636" i="34"/>
  <c r="K4" i="34"/>
  <c r="I232" i="34"/>
  <c r="J232" i="34"/>
  <c r="I333" i="34"/>
  <c r="J333" i="34"/>
  <c r="I465" i="34"/>
  <c r="J465" i="34"/>
  <c r="J586" i="34"/>
  <c r="I586" i="34"/>
  <c r="K636" i="34"/>
  <c r="H636" i="34"/>
  <c r="G636" i="34"/>
  <c r="F636" i="34"/>
  <c r="E636" i="34"/>
  <c r="I626" i="34"/>
  <c r="I621" i="34"/>
  <c r="J621" i="34"/>
  <c r="K623" i="34"/>
  <c r="K624" i="34"/>
  <c r="C15" i="11"/>
  <c r="C14" i="11"/>
  <c r="C13" i="11"/>
  <c r="E126" i="33"/>
  <c r="K126" i="33" s="1"/>
  <c r="J141" i="33"/>
  <c r="K140" i="33"/>
  <c r="K139" i="33"/>
  <c r="K138" i="33"/>
  <c r="K137" i="33"/>
  <c r="K136" i="33"/>
  <c r="K135" i="33"/>
  <c r="K134" i="33"/>
  <c r="K133" i="33"/>
  <c r="K132" i="33"/>
  <c r="K131" i="33"/>
  <c r="K130" i="33"/>
  <c r="K129" i="33"/>
  <c r="K128" i="33"/>
  <c r="K127" i="33"/>
  <c r="E4" i="33"/>
  <c r="L141" i="33"/>
  <c r="L769" i="33"/>
  <c r="H769" i="33"/>
  <c r="G769" i="33"/>
  <c r="F769" i="33"/>
  <c r="L768" i="33"/>
  <c r="H768" i="33"/>
  <c r="G768" i="33"/>
  <c r="F768" i="33"/>
  <c r="L767" i="33"/>
  <c r="H767" i="33"/>
  <c r="G767" i="33"/>
  <c r="F767" i="33"/>
  <c r="L766" i="33"/>
  <c r="H766" i="33"/>
  <c r="F766" i="33"/>
  <c r="L765" i="33"/>
  <c r="L773" i="33" s="1"/>
  <c r="K765" i="33"/>
  <c r="K773" i="33"/>
  <c r="H765" i="33"/>
  <c r="H773" i="33" s="1"/>
  <c r="G765" i="33"/>
  <c r="G773" i="33" s="1"/>
  <c r="F765" i="33"/>
  <c r="F773" i="33" s="1"/>
  <c r="E765" i="33"/>
  <c r="E773" i="33" s="1"/>
  <c r="L764" i="33"/>
  <c r="H764" i="33"/>
  <c r="F764" i="33"/>
  <c r="L763" i="33"/>
  <c r="K763" i="33"/>
  <c r="H763" i="33"/>
  <c r="G763" i="33"/>
  <c r="F763" i="33"/>
  <c r="E763" i="33"/>
  <c r="I762" i="33"/>
  <c r="K760" i="33"/>
  <c r="K759" i="33"/>
  <c r="Q758" i="33"/>
  <c r="P758" i="33"/>
  <c r="O758" i="33"/>
  <c r="N758" i="33"/>
  <c r="L757" i="33"/>
  <c r="J757" i="33"/>
  <c r="I757" i="33"/>
  <c r="H757" i="33"/>
  <c r="G757" i="33"/>
  <c r="F757" i="33"/>
  <c r="S756" i="33"/>
  <c r="E756" i="33"/>
  <c r="S755" i="33"/>
  <c r="E755" i="33"/>
  <c r="S754" i="33"/>
  <c r="E754" i="33"/>
  <c r="K754" i="33"/>
  <c r="S753" i="33"/>
  <c r="E753" i="33"/>
  <c r="S752" i="33"/>
  <c r="E752" i="33"/>
  <c r="K752" i="33" s="1"/>
  <c r="S751" i="33"/>
  <c r="E751" i="33"/>
  <c r="S750" i="33"/>
  <c r="E750" i="33"/>
  <c r="K750" i="33" s="1"/>
  <c r="S749" i="33"/>
  <c r="E749" i="33"/>
  <c r="S748" i="33"/>
  <c r="E748" i="33"/>
  <c r="K748" i="33" s="1"/>
  <c r="S747" i="33"/>
  <c r="E747" i="33"/>
  <c r="S746" i="33"/>
  <c r="E746" i="33"/>
  <c r="K746" i="33" s="1"/>
  <c r="S745" i="33"/>
  <c r="E745" i="33"/>
  <c r="S744" i="33"/>
  <c r="E744" i="33"/>
  <c r="S743" i="33"/>
  <c r="E743" i="33"/>
  <c r="S742" i="33"/>
  <c r="E742" i="33"/>
  <c r="S741" i="33"/>
  <c r="E741" i="33"/>
  <c r="S740" i="33"/>
  <c r="E740" i="33"/>
  <c r="S739" i="33"/>
  <c r="E739" i="33"/>
  <c r="S738" i="33"/>
  <c r="E738" i="33"/>
  <c r="K738" i="33" s="1"/>
  <c r="S737" i="33"/>
  <c r="E737" i="33"/>
  <c r="S736" i="33"/>
  <c r="E736" i="33"/>
  <c r="S735" i="33"/>
  <c r="E735" i="33"/>
  <c r="S734" i="33"/>
  <c r="E734" i="33"/>
  <c r="S733" i="33"/>
  <c r="E733" i="33"/>
  <c r="S732" i="33"/>
  <c r="E732" i="33"/>
  <c r="S731" i="33"/>
  <c r="E731" i="33"/>
  <c r="S730" i="33"/>
  <c r="E730" i="33"/>
  <c r="K730" i="33" s="1"/>
  <c r="S729" i="33"/>
  <c r="E729" i="33"/>
  <c r="S728" i="33"/>
  <c r="E728" i="33"/>
  <c r="S727" i="33"/>
  <c r="E727" i="33"/>
  <c r="L726" i="33"/>
  <c r="L789" i="33" s="1"/>
  <c r="J726" i="33"/>
  <c r="I726" i="33"/>
  <c r="H726" i="33"/>
  <c r="F726" i="33"/>
  <c r="F797" i="33" s="1"/>
  <c r="S725" i="33"/>
  <c r="E725" i="33"/>
  <c r="K725" i="33" s="1"/>
  <c r="S724" i="33"/>
  <c r="E724" i="33"/>
  <c r="K724" i="33" s="1"/>
  <c r="S723" i="33"/>
  <c r="E723" i="33"/>
  <c r="K723" i="33" s="1"/>
  <c r="S722" i="33"/>
  <c r="E722" i="33"/>
  <c r="K722" i="33" s="1"/>
  <c r="T722" i="33" s="1"/>
  <c r="S721" i="33"/>
  <c r="E721" i="33"/>
  <c r="K721" i="33" s="1"/>
  <c r="S720" i="33"/>
  <c r="E720" i="33"/>
  <c r="K720" i="33" s="1"/>
  <c r="S719" i="33"/>
  <c r="E719" i="33"/>
  <c r="K719" i="33"/>
  <c r="S718" i="33"/>
  <c r="E718" i="33"/>
  <c r="S717" i="33"/>
  <c r="E717" i="33"/>
  <c r="K717" i="33" s="1"/>
  <c r="S716" i="33"/>
  <c r="E716" i="33"/>
  <c r="S715" i="33"/>
  <c r="E715" i="33"/>
  <c r="K715" i="33" s="1"/>
  <c r="S714" i="33"/>
  <c r="E714" i="33"/>
  <c r="S713" i="33"/>
  <c r="E713" i="33"/>
  <c r="K713" i="33" s="1"/>
  <c r="T713" i="33" s="1"/>
  <c r="S712" i="33"/>
  <c r="E712" i="33"/>
  <c r="S711" i="33"/>
  <c r="E711" i="33"/>
  <c r="K711" i="33" s="1"/>
  <c r="S710" i="33"/>
  <c r="E710" i="33"/>
  <c r="K710" i="33" s="1"/>
  <c r="S709" i="33"/>
  <c r="E709" i="33"/>
  <c r="K709" i="33" s="1"/>
  <c r="S708" i="33"/>
  <c r="E708" i="33"/>
  <c r="S707" i="33"/>
  <c r="E707" i="33"/>
  <c r="K707" i="33" s="1"/>
  <c r="S706" i="33"/>
  <c r="E706" i="33"/>
  <c r="S705" i="33"/>
  <c r="E705" i="33"/>
  <c r="K705" i="33"/>
  <c r="S704" i="33"/>
  <c r="E704" i="33"/>
  <c r="K704" i="33" s="1"/>
  <c r="S703" i="33"/>
  <c r="E703" i="33"/>
  <c r="K703" i="33" s="1"/>
  <c r="S702" i="33"/>
  <c r="E702" i="33"/>
  <c r="S701" i="33"/>
  <c r="E701" i="33"/>
  <c r="K701" i="33" s="1"/>
  <c r="S700" i="33"/>
  <c r="E700" i="33"/>
  <c r="K700" i="33" s="1"/>
  <c r="S699" i="33"/>
  <c r="E699" i="33"/>
  <c r="K699" i="33" s="1"/>
  <c r="S698" i="33"/>
  <c r="E698" i="33"/>
  <c r="S697" i="33"/>
  <c r="E697" i="33"/>
  <c r="K697" i="33"/>
  <c r="S696" i="33"/>
  <c r="E696" i="33"/>
  <c r="K696" i="33" s="1"/>
  <c r="S695" i="33"/>
  <c r="E695" i="33"/>
  <c r="K695" i="33" s="1"/>
  <c r="S694" i="33"/>
  <c r="E694" i="33"/>
  <c r="S693" i="33"/>
  <c r="E693" i="33"/>
  <c r="K693" i="33" s="1"/>
  <c r="S692" i="33"/>
  <c r="E692" i="33"/>
  <c r="S691" i="33"/>
  <c r="E691" i="33"/>
  <c r="K691" i="33" s="1"/>
  <c r="S690" i="33"/>
  <c r="E690" i="33"/>
  <c r="S689" i="33"/>
  <c r="E689" i="33"/>
  <c r="K689" i="33"/>
  <c r="S688" i="33"/>
  <c r="T688" i="33" s="1"/>
  <c r="E688" i="33"/>
  <c r="K688" i="33" s="1"/>
  <c r="S687" i="33"/>
  <c r="E687" i="33"/>
  <c r="K687" i="33" s="1"/>
  <c r="S686" i="33"/>
  <c r="T686" i="33" s="1"/>
  <c r="E686" i="33"/>
  <c r="K686" i="33" s="1"/>
  <c r="S685" i="33"/>
  <c r="E685" i="33"/>
  <c r="K685" i="33" s="1"/>
  <c r="S684" i="33"/>
  <c r="E684" i="33"/>
  <c r="K684" i="33" s="1"/>
  <c r="S683" i="33"/>
  <c r="E683" i="33"/>
  <c r="K683" i="33" s="1"/>
  <c r="S682" i="33"/>
  <c r="E682" i="33"/>
  <c r="K682" i="33" s="1"/>
  <c r="S681" i="33"/>
  <c r="E681" i="33"/>
  <c r="K681" i="33" s="1"/>
  <c r="S680" i="33"/>
  <c r="E680" i="33"/>
  <c r="K680" i="33" s="1"/>
  <c r="S679" i="33"/>
  <c r="E679" i="33"/>
  <c r="K679" i="33" s="1"/>
  <c r="S678" i="33"/>
  <c r="E678" i="33"/>
  <c r="S677" i="33"/>
  <c r="E677" i="33"/>
  <c r="K677" i="33"/>
  <c r="S676" i="33"/>
  <c r="E676" i="33"/>
  <c r="K676" i="33" s="1"/>
  <c r="S675" i="33"/>
  <c r="E675" i="33"/>
  <c r="K675" i="33" s="1"/>
  <c r="S674" i="33"/>
  <c r="E674" i="33"/>
  <c r="S673" i="33"/>
  <c r="E673" i="33"/>
  <c r="K673" i="33" s="1"/>
  <c r="S672" i="33"/>
  <c r="E672" i="33"/>
  <c r="K672" i="33" s="1"/>
  <c r="S671" i="33"/>
  <c r="E671" i="33"/>
  <c r="S670" i="33"/>
  <c r="E670" i="33"/>
  <c r="S669" i="33"/>
  <c r="E669" i="33"/>
  <c r="K669" i="33" s="1"/>
  <c r="S668" i="33"/>
  <c r="E668" i="33"/>
  <c r="K668" i="33" s="1"/>
  <c r="S667" i="33"/>
  <c r="E667" i="33"/>
  <c r="S666" i="33"/>
  <c r="E666" i="33"/>
  <c r="K666" i="33" s="1"/>
  <c r="S665" i="33"/>
  <c r="E665" i="33"/>
  <c r="K665" i="33" s="1"/>
  <c r="S664" i="33"/>
  <c r="E664" i="33"/>
  <c r="S663" i="33"/>
  <c r="E663" i="33"/>
  <c r="S662" i="33"/>
  <c r="E662" i="33"/>
  <c r="K662" i="33" s="1"/>
  <c r="S661" i="33"/>
  <c r="E661" i="33"/>
  <c r="K661" i="33" s="1"/>
  <c r="S660" i="33"/>
  <c r="E660" i="33"/>
  <c r="S659" i="33"/>
  <c r="E659" i="33"/>
  <c r="S658" i="33"/>
  <c r="E658" i="33"/>
  <c r="S657" i="33"/>
  <c r="E657" i="33"/>
  <c r="K657" i="33" s="1"/>
  <c r="S656" i="33"/>
  <c r="E656" i="33"/>
  <c r="K656" i="33" s="1"/>
  <c r="S655" i="33"/>
  <c r="E655" i="33"/>
  <c r="S654" i="33"/>
  <c r="E654" i="33"/>
  <c r="S653" i="33"/>
  <c r="E653" i="33"/>
  <c r="K653" i="33" s="1"/>
  <c r="S652" i="33"/>
  <c r="E652" i="33"/>
  <c r="K652" i="33" s="1"/>
  <c r="S651" i="33"/>
  <c r="E651" i="33"/>
  <c r="S650" i="33"/>
  <c r="E650" i="33"/>
  <c r="K650" i="33" s="1"/>
  <c r="S649" i="33"/>
  <c r="E649" i="33"/>
  <c r="K649" i="33" s="1"/>
  <c r="S648" i="33"/>
  <c r="E648" i="33"/>
  <c r="S647" i="33"/>
  <c r="E647" i="33"/>
  <c r="S646" i="33"/>
  <c r="E646" i="33"/>
  <c r="K646" i="33" s="1"/>
  <c r="S645" i="33"/>
  <c r="E645" i="33"/>
  <c r="K645" i="33" s="1"/>
  <c r="S644" i="33"/>
  <c r="E644" i="33"/>
  <c r="S643" i="33"/>
  <c r="E643" i="33"/>
  <c r="S642" i="33"/>
  <c r="E642" i="33"/>
  <c r="S641" i="33"/>
  <c r="E641" i="33"/>
  <c r="K641" i="33" s="1"/>
  <c r="S640" i="33"/>
  <c r="E640" i="33"/>
  <c r="K640" i="33" s="1"/>
  <c r="S639" i="33"/>
  <c r="E639" i="33"/>
  <c r="S638" i="33"/>
  <c r="E638" i="33"/>
  <c r="K638" i="33" s="1"/>
  <c r="S637" i="33"/>
  <c r="E637" i="33"/>
  <c r="S636" i="33"/>
  <c r="E636" i="33"/>
  <c r="K636" i="33" s="1"/>
  <c r="S635" i="33"/>
  <c r="E635" i="33"/>
  <c r="S634" i="33"/>
  <c r="E634" i="33"/>
  <c r="K634" i="33" s="1"/>
  <c r="S633" i="33"/>
  <c r="E633" i="33"/>
  <c r="S632" i="33"/>
  <c r="E632" i="33"/>
  <c r="K632" i="33" s="1"/>
  <c r="S631" i="33"/>
  <c r="E631" i="33"/>
  <c r="S630" i="33"/>
  <c r="E630" i="33"/>
  <c r="K630" i="33" s="1"/>
  <c r="S629" i="33"/>
  <c r="E629" i="33"/>
  <c r="K629" i="33" s="1"/>
  <c r="S628" i="33"/>
  <c r="T628" i="33" s="1"/>
  <c r="E628" i="33"/>
  <c r="K628" i="33" s="1"/>
  <c r="S627" i="33"/>
  <c r="E627" i="33"/>
  <c r="S626" i="33"/>
  <c r="E626" i="33"/>
  <c r="K626" i="33"/>
  <c r="S625" i="33"/>
  <c r="E625" i="33"/>
  <c r="S624" i="33"/>
  <c r="E624" i="33"/>
  <c r="K624" i="33" s="1"/>
  <c r="S623" i="33"/>
  <c r="E623" i="33"/>
  <c r="K623" i="33" s="1"/>
  <c r="S622" i="33"/>
  <c r="E622" i="33"/>
  <c r="K622" i="33" s="1"/>
  <c r="S621" i="33"/>
  <c r="E621" i="33"/>
  <c r="S620" i="33"/>
  <c r="E620" i="33"/>
  <c r="K620" i="33" s="1"/>
  <c r="S619" i="33"/>
  <c r="E619" i="33"/>
  <c r="S618" i="33"/>
  <c r="E618" i="33"/>
  <c r="K618" i="33" s="1"/>
  <c r="S617" i="33"/>
  <c r="E617" i="33"/>
  <c r="K617" i="33" s="1"/>
  <c r="S616" i="33"/>
  <c r="E616" i="33"/>
  <c r="K616" i="33" s="1"/>
  <c r="S615" i="33"/>
  <c r="E615" i="33"/>
  <c r="S614" i="33"/>
  <c r="E614" i="33"/>
  <c r="K614" i="33"/>
  <c r="S613" i="33"/>
  <c r="E613" i="33"/>
  <c r="S612" i="33"/>
  <c r="E612" i="33"/>
  <c r="K612" i="33" s="1"/>
  <c r="S611" i="33"/>
  <c r="E611" i="33"/>
  <c r="S610" i="33"/>
  <c r="E610" i="33"/>
  <c r="K610" i="33" s="1"/>
  <c r="S609" i="33"/>
  <c r="E609" i="33"/>
  <c r="S608" i="33"/>
  <c r="E608" i="33"/>
  <c r="K608" i="33" s="1"/>
  <c r="S607" i="33"/>
  <c r="E607" i="33"/>
  <c r="S606" i="33"/>
  <c r="E606" i="33"/>
  <c r="K606" i="33" s="1"/>
  <c r="S605" i="33"/>
  <c r="E605" i="33"/>
  <c r="K605" i="33" s="1"/>
  <c r="S604" i="33"/>
  <c r="T604" i="33" s="1"/>
  <c r="E604" i="33"/>
  <c r="K604" i="33" s="1"/>
  <c r="S603" i="33"/>
  <c r="E603" i="33"/>
  <c r="S602" i="33"/>
  <c r="E602" i="33"/>
  <c r="K602" i="33" s="1"/>
  <c r="S601" i="33"/>
  <c r="E601" i="33"/>
  <c r="S600" i="33"/>
  <c r="T600" i="33" s="1"/>
  <c r="E600" i="33"/>
  <c r="K600" i="33" s="1"/>
  <c r="S599" i="33"/>
  <c r="E599" i="33"/>
  <c r="S598" i="33"/>
  <c r="E598" i="33"/>
  <c r="K598" i="33"/>
  <c r="S597" i="33"/>
  <c r="E597" i="33"/>
  <c r="K597" i="33" s="1"/>
  <c r="T597" i="33" s="1"/>
  <c r="S596" i="33"/>
  <c r="E596" i="33"/>
  <c r="K596" i="33" s="1"/>
  <c r="S595" i="33"/>
  <c r="E595" i="33"/>
  <c r="S594" i="33"/>
  <c r="E594" i="33"/>
  <c r="S593" i="33"/>
  <c r="E593" i="33"/>
  <c r="K593" i="33" s="1"/>
  <c r="S592" i="33"/>
  <c r="E592" i="33"/>
  <c r="K592" i="33" s="1"/>
  <c r="S591" i="33"/>
  <c r="E591" i="33"/>
  <c r="K591" i="33" s="1"/>
  <c r="S590" i="33"/>
  <c r="E590" i="33"/>
  <c r="K590" i="33"/>
  <c r="S589" i="33"/>
  <c r="E589" i="33"/>
  <c r="K589" i="33" s="1"/>
  <c r="S588" i="33"/>
  <c r="E588" i="33"/>
  <c r="K588" i="33" s="1"/>
  <c r="S587" i="33"/>
  <c r="T587" i="33" s="1"/>
  <c r="E587" i="33"/>
  <c r="K587" i="33"/>
  <c r="S586" i="33"/>
  <c r="E586" i="33"/>
  <c r="K586" i="33" s="1"/>
  <c r="S585" i="33"/>
  <c r="E585" i="33"/>
  <c r="K585" i="33" s="1"/>
  <c r="S584" i="33"/>
  <c r="E584" i="33"/>
  <c r="K584" i="33" s="1"/>
  <c r="S583" i="33"/>
  <c r="E583" i="33"/>
  <c r="K583" i="33" s="1"/>
  <c r="S582" i="33"/>
  <c r="E582" i="33"/>
  <c r="K582" i="33" s="1"/>
  <c r="S581" i="33"/>
  <c r="E581" i="33"/>
  <c r="K581" i="33"/>
  <c r="S580" i="33"/>
  <c r="T580" i="33" s="1"/>
  <c r="E580" i="33"/>
  <c r="K580" i="33" s="1"/>
  <c r="S579" i="33"/>
  <c r="E579" i="33"/>
  <c r="K579" i="33" s="1"/>
  <c r="S578" i="33"/>
  <c r="E578" i="33"/>
  <c r="K578" i="33" s="1"/>
  <c r="L577" i="33"/>
  <c r="J577" i="33"/>
  <c r="I577" i="33"/>
  <c r="H577" i="33"/>
  <c r="G577" i="33"/>
  <c r="F577" i="33"/>
  <c r="S576" i="33"/>
  <c r="E576" i="33"/>
  <c r="K576" i="33" s="1"/>
  <c r="S575" i="33"/>
  <c r="E575" i="33"/>
  <c r="K575" i="33" s="1"/>
  <c r="S574" i="33"/>
  <c r="T574" i="33" s="1"/>
  <c r="E574" i="33"/>
  <c r="K574" i="33" s="1"/>
  <c r="S573" i="33"/>
  <c r="E573" i="33"/>
  <c r="K573" i="33" s="1"/>
  <c r="S572" i="33"/>
  <c r="E572" i="33"/>
  <c r="K572" i="33" s="1"/>
  <c r="S571" i="33"/>
  <c r="E571" i="33"/>
  <c r="K571" i="33"/>
  <c r="S570" i="33"/>
  <c r="E570" i="33"/>
  <c r="K570" i="33"/>
  <c r="S569" i="33"/>
  <c r="T569" i="33" s="1"/>
  <c r="E569" i="33"/>
  <c r="K569" i="33" s="1"/>
  <c r="S568" i="33"/>
  <c r="E568" i="33"/>
  <c r="K568" i="33"/>
  <c r="S567" i="33"/>
  <c r="E567" i="33"/>
  <c r="K567" i="33" s="1"/>
  <c r="S566" i="33"/>
  <c r="E566" i="33"/>
  <c r="K566" i="33" s="1"/>
  <c r="S565" i="33"/>
  <c r="E565" i="33"/>
  <c r="K565" i="33" s="1"/>
  <c r="S564" i="33"/>
  <c r="E564" i="33"/>
  <c r="K564" i="33" s="1"/>
  <c r="S563" i="33"/>
  <c r="E563" i="33"/>
  <c r="K563" i="33" s="1"/>
  <c r="S562" i="33"/>
  <c r="E562" i="33"/>
  <c r="K562" i="33" s="1"/>
  <c r="S561" i="33"/>
  <c r="E561" i="33"/>
  <c r="K561" i="33" s="1"/>
  <c r="S560" i="33"/>
  <c r="E560" i="33"/>
  <c r="K560" i="33" s="1"/>
  <c r="S559" i="33"/>
  <c r="E559" i="33"/>
  <c r="K559" i="33" s="1"/>
  <c r="S558" i="33"/>
  <c r="T558" i="33" s="1"/>
  <c r="E558" i="33"/>
  <c r="K558" i="33" s="1"/>
  <c r="S557" i="33"/>
  <c r="E557" i="33"/>
  <c r="K557" i="33" s="1"/>
  <c r="S556" i="33"/>
  <c r="E556" i="33"/>
  <c r="K556" i="33" s="1"/>
  <c r="S555" i="33"/>
  <c r="E555" i="33"/>
  <c r="K555" i="33" s="1"/>
  <c r="S554" i="33"/>
  <c r="E554" i="33"/>
  <c r="K554" i="33"/>
  <c r="S553" i="33"/>
  <c r="T553" i="33" s="1"/>
  <c r="E553" i="33"/>
  <c r="K553" i="33" s="1"/>
  <c r="S552" i="33"/>
  <c r="E552" i="33"/>
  <c r="K552" i="33" s="1"/>
  <c r="S551" i="33"/>
  <c r="E551" i="33"/>
  <c r="K551" i="33" s="1"/>
  <c r="S550" i="33"/>
  <c r="E550" i="33"/>
  <c r="K550" i="33" s="1"/>
  <c r="S549" i="33"/>
  <c r="E549" i="33"/>
  <c r="K549" i="33" s="1"/>
  <c r="S548" i="33"/>
  <c r="E548" i="33"/>
  <c r="K548" i="33" s="1"/>
  <c r="S547" i="33"/>
  <c r="E547" i="33"/>
  <c r="K547" i="33" s="1"/>
  <c r="S546" i="33"/>
  <c r="E546" i="33"/>
  <c r="K546" i="33" s="1"/>
  <c r="S545" i="33"/>
  <c r="E545" i="33"/>
  <c r="K545" i="33" s="1"/>
  <c r="S544" i="33"/>
  <c r="E544" i="33"/>
  <c r="K544" i="33" s="1"/>
  <c r="S543" i="33"/>
  <c r="E543" i="33"/>
  <c r="K543" i="33" s="1"/>
  <c r="S542" i="33"/>
  <c r="T542" i="33" s="1"/>
  <c r="E542" i="33"/>
  <c r="K542" i="33" s="1"/>
  <c r="S541" i="33"/>
  <c r="E541" i="33"/>
  <c r="K541" i="33" s="1"/>
  <c r="S540" i="33"/>
  <c r="E540" i="33"/>
  <c r="K540" i="33" s="1"/>
  <c r="S539" i="33"/>
  <c r="E539" i="33"/>
  <c r="K539" i="33"/>
  <c r="S538" i="33"/>
  <c r="E538" i="33"/>
  <c r="K538" i="33"/>
  <c r="S537" i="33"/>
  <c r="T537" i="33" s="1"/>
  <c r="E537" i="33"/>
  <c r="K537" i="33" s="1"/>
  <c r="S536" i="33"/>
  <c r="E536" i="33"/>
  <c r="K536" i="33"/>
  <c r="S535" i="33"/>
  <c r="E535" i="33"/>
  <c r="K535" i="33" s="1"/>
  <c r="S534" i="33"/>
  <c r="E534" i="33"/>
  <c r="K534" i="33" s="1"/>
  <c r="S533" i="33"/>
  <c r="E533" i="33"/>
  <c r="K533" i="33" s="1"/>
  <c r="S532" i="33"/>
  <c r="E532" i="33"/>
  <c r="K532" i="33" s="1"/>
  <c r="S531" i="33"/>
  <c r="E531" i="33"/>
  <c r="K531" i="33" s="1"/>
  <c r="S530" i="33"/>
  <c r="E530" i="33"/>
  <c r="K530" i="33" s="1"/>
  <c r="S529" i="33"/>
  <c r="E529" i="33"/>
  <c r="K529" i="33" s="1"/>
  <c r="S528" i="33"/>
  <c r="E528" i="33"/>
  <c r="K528" i="33" s="1"/>
  <c r="S527" i="33"/>
  <c r="E527" i="33"/>
  <c r="K527" i="33" s="1"/>
  <c r="S526" i="33"/>
  <c r="T526" i="33" s="1"/>
  <c r="E526" i="33"/>
  <c r="K526" i="33" s="1"/>
  <c r="S525" i="33"/>
  <c r="E525" i="33"/>
  <c r="K525" i="33" s="1"/>
  <c r="S524" i="33"/>
  <c r="E524" i="33"/>
  <c r="K524" i="33" s="1"/>
  <c r="S523" i="33"/>
  <c r="E523" i="33"/>
  <c r="K523" i="33" s="1"/>
  <c r="S522" i="33"/>
  <c r="E522" i="33"/>
  <c r="K522" i="33"/>
  <c r="S521" i="33"/>
  <c r="T521" i="33" s="1"/>
  <c r="E521" i="33"/>
  <c r="K521" i="33" s="1"/>
  <c r="S520" i="33"/>
  <c r="E520" i="33"/>
  <c r="K520" i="33" s="1"/>
  <c r="S519" i="33"/>
  <c r="E519" i="33"/>
  <c r="K519" i="33" s="1"/>
  <c r="S518" i="33"/>
  <c r="E518" i="33"/>
  <c r="K518" i="33" s="1"/>
  <c r="S517" i="33"/>
  <c r="E517" i="33"/>
  <c r="K517" i="33" s="1"/>
  <c r="S516" i="33"/>
  <c r="E516" i="33"/>
  <c r="K516" i="33" s="1"/>
  <c r="S515" i="33"/>
  <c r="E515" i="33"/>
  <c r="K515" i="33" s="1"/>
  <c r="S514" i="33"/>
  <c r="E514" i="33"/>
  <c r="K514" i="33" s="1"/>
  <c r="S513" i="33"/>
  <c r="E513" i="33"/>
  <c r="K513" i="33" s="1"/>
  <c r="S512" i="33"/>
  <c r="E512" i="33"/>
  <c r="K512" i="33" s="1"/>
  <c r="S511" i="33"/>
  <c r="E511" i="33"/>
  <c r="K511" i="33" s="1"/>
  <c r="S510" i="33"/>
  <c r="T510" i="33" s="1"/>
  <c r="E510" i="33"/>
  <c r="K510" i="33" s="1"/>
  <c r="S509" i="33"/>
  <c r="E509" i="33"/>
  <c r="K509" i="33" s="1"/>
  <c r="S508" i="33"/>
  <c r="E508" i="33"/>
  <c r="K508" i="33" s="1"/>
  <c r="S507" i="33"/>
  <c r="E507" i="33"/>
  <c r="K507" i="33"/>
  <c r="S506" i="33"/>
  <c r="E506" i="33"/>
  <c r="K506" i="33"/>
  <c r="S505" i="33"/>
  <c r="T505" i="33" s="1"/>
  <c r="E505" i="33"/>
  <c r="K505" i="33" s="1"/>
  <c r="S504" i="33"/>
  <c r="E504" i="33"/>
  <c r="K504" i="33"/>
  <c r="S503" i="33"/>
  <c r="E503" i="33"/>
  <c r="K503" i="33" s="1"/>
  <c r="S502" i="33"/>
  <c r="E502" i="33"/>
  <c r="K502" i="33" s="1"/>
  <c r="S501" i="33"/>
  <c r="E501" i="33"/>
  <c r="K501" i="33" s="1"/>
  <c r="S500" i="33"/>
  <c r="E500" i="33"/>
  <c r="K500" i="33" s="1"/>
  <c r="S499" i="33"/>
  <c r="E499" i="33"/>
  <c r="K499" i="33" s="1"/>
  <c r="S498" i="33"/>
  <c r="E498" i="33"/>
  <c r="K498" i="33" s="1"/>
  <c r="S497" i="33"/>
  <c r="E497" i="33"/>
  <c r="K497" i="33" s="1"/>
  <c r="T497" i="33" s="1"/>
  <c r="S496" i="33"/>
  <c r="E496" i="33"/>
  <c r="K496" i="33" s="1"/>
  <c r="S495" i="33"/>
  <c r="E495" i="33"/>
  <c r="K495" i="33" s="1"/>
  <c r="S494" i="33"/>
  <c r="T494" i="33" s="1"/>
  <c r="E494" i="33"/>
  <c r="K494" i="33" s="1"/>
  <c r="S493" i="33"/>
  <c r="E493" i="33"/>
  <c r="K493" i="33" s="1"/>
  <c r="S492" i="33"/>
  <c r="E492" i="33"/>
  <c r="K492" i="33" s="1"/>
  <c r="S491" i="33"/>
  <c r="E491" i="33"/>
  <c r="K491" i="33" s="1"/>
  <c r="S490" i="33"/>
  <c r="E490" i="33"/>
  <c r="K490" i="33"/>
  <c r="S489" i="33"/>
  <c r="T489" i="33" s="1"/>
  <c r="E489" i="33"/>
  <c r="K489" i="33" s="1"/>
  <c r="S488" i="33"/>
  <c r="E488" i="33"/>
  <c r="K488" i="33" s="1"/>
  <c r="S487" i="33"/>
  <c r="E487" i="33"/>
  <c r="K487" i="33" s="1"/>
  <c r="S486" i="33"/>
  <c r="E486" i="33"/>
  <c r="K486" i="33" s="1"/>
  <c r="S485" i="33"/>
  <c r="E485" i="33"/>
  <c r="K485" i="33" s="1"/>
  <c r="S484" i="33"/>
  <c r="E484" i="33"/>
  <c r="K484" i="33" s="1"/>
  <c r="S483" i="33"/>
  <c r="E483" i="33"/>
  <c r="K483" i="33" s="1"/>
  <c r="S482" i="33"/>
  <c r="E482" i="33"/>
  <c r="K482" i="33" s="1"/>
  <c r="S481" i="33"/>
  <c r="E481" i="33"/>
  <c r="K481" i="33" s="1"/>
  <c r="S480" i="33"/>
  <c r="E480" i="33"/>
  <c r="K480" i="33" s="1"/>
  <c r="S479" i="33"/>
  <c r="E479" i="33"/>
  <c r="K479" i="33" s="1"/>
  <c r="S478" i="33"/>
  <c r="T478" i="33" s="1"/>
  <c r="E478" i="33"/>
  <c r="K478" i="33" s="1"/>
  <c r="S477" i="33"/>
  <c r="E477" i="33"/>
  <c r="K477" i="33" s="1"/>
  <c r="S476" i="33"/>
  <c r="E476" i="33"/>
  <c r="K476" i="33" s="1"/>
  <c r="S475" i="33"/>
  <c r="E475" i="33"/>
  <c r="K475" i="33"/>
  <c r="S474" i="33"/>
  <c r="E474" i="33"/>
  <c r="K474" i="33"/>
  <c r="S473" i="33"/>
  <c r="T473" i="33" s="1"/>
  <c r="E473" i="33"/>
  <c r="K473" i="33" s="1"/>
  <c r="S472" i="33"/>
  <c r="E472" i="33"/>
  <c r="K472" i="33"/>
  <c r="S471" i="33"/>
  <c r="E471" i="33"/>
  <c r="K471" i="33" s="1"/>
  <c r="S470" i="33"/>
  <c r="E470" i="33"/>
  <c r="K470" i="33" s="1"/>
  <c r="S469" i="33"/>
  <c r="E469" i="33"/>
  <c r="K469" i="33" s="1"/>
  <c r="S468" i="33"/>
  <c r="E468" i="33"/>
  <c r="K468" i="33" s="1"/>
  <c r="S467" i="33"/>
  <c r="E467" i="33"/>
  <c r="K467" i="33" s="1"/>
  <c r="S466" i="33"/>
  <c r="E466" i="33"/>
  <c r="K466" i="33" s="1"/>
  <c r="S465" i="33"/>
  <c r="E465" i="33"/>
  <c r="K465" i="33" s="1"/>
  <c r="S464" i="33"/>
  <c r="E464" i="33"/>
  <c r="K464" i="33" s="1"/>
  <c r="S463" i="33"/>
  <c r="E463" i="33"/>
  <c r="K463" i="33" s="1"/>
  <c r="S462" i="33"/>
  <c r="T462" i="33" s="1"/>
  <c r="E462" i="33"/>
  <c r="K462" i="33" s="1"/>
  <c r="S461" i="33"/>
  <c r="E461" i="33"/>
  <c r="K461" i="33" s="1"/>
  <c r="S460" i="33"/>
  <c r="E460" i="33"/>
  <c r="K460" i="33" s="1"/>
  <c r="S459" i="33"/>
  <c r="E459" i="33"/>
  <c r="K459" i="33" s="1"/>
  <c r="S458" i="33"/>
  <c r="E458" i="33"/>
  <c r="K458" i="33"/>
  <c r="S457" i="33"/>
  <c r="T457" i="33" s="1"/>
  <c r="E457" i="33"/>
  <c r="K457" i="33" s="1"/>
  <c r="S456" i="33"/>
  <c r="E456" i="33"/>
  <c r="K456" i="33" s="1"/>
  <c r="S455" i="33"/>
  <c r="E455" i="33"/>
  <c r="K455" i="33" s="1"/>
  <c r="S454" i="33"/>
  <c r="E454" i="33"/>
  <c r="K454" i="33" s="1"/>
  <c r="S453" i="33"/>
  <c r="E453" i="33"/>
  <c r="K453" i="33" s="1"/>
  <c r="S452" i="33"/>
  <c r="E452" i="33"/>
  <c r="K452" i="33" s="1"/>
  <c r="S451" i="33"/>
  <c r="E451" i="33"/>
  <c r="K451" i="33" s="1"/>
  <c r="S450" i="33"/>
  <c r="E450" i="33"/>
  <c r="K450" i="33" s="1"/>
  <c r="S449" i="33"/>
  <c r="E449" i="33"/>
  <c r="K449" i="33" s="1"/>
  <c r="S448" i="33"/>
  <c r="E448" i="33"/>
  <c r="K448" i="33" s="1"/>
  <c r="S447" i="33"/>
  <c r="E447" i="33"/>
  <c r="K447" i="33" s="1"/>
  <c r="S446" i="33"/>
  <c r="T446" i="33" s="1"/>
  <c r="E446" i="33"/>
  <c r="K446" i="33" s="1"/>
  <c r="S445" i="33"/>
  <c r="E445" i="33"/>
  <c r="K445" i="33" s="1"/>
  <c r="S444" i="33"/>
  <c r="E444" i="33"/>
  <c r="K444" i="33" s="1"/>
  <c r="S443" i="33"/>
  <c r="E443" i="33"/>
  <c r="K443" i="33"/>
  <c r="S442" i="33"/>
  <c r="E442" i="33"/>
  <c r="K442" i="33"/>
  <c r="S441" i="33"/>
  <c r="T441" i="33" s="1"/>
  <c r="E441" i="33"/>
  <c r="K441" i="33" s="1"/>
  <c r="S440" i="33"/>
  <c r="E440" i="33"/>
  <c r="K440" i="33"/>
  <c r="S439" i="33"/>
  <c r="E439" i="33"/>
  <c r="K439" i="33" s="1"/>
  <c r="S438" i="33"/>
  <c r="E438" i="33"/>
  <c r="K438" i="33" s="1"/>
  <c r="S437" i="33"/>
  <c r="E437" i="33"/>
  <c r="K437" i="33" s="1"/>
  <c r="S436" i="33"/>
  <c r="E436" i="33"/>
  <c r="K436" i="33" s="1"/>
  <c r="S435" i="33"/>
  <c r="E435" i="33"/>
  <c r="K435" i="33" s="1"/>
  <c r="S434" i="33"/>
  <c r="E434" i="33"/>
  <c r="K434" i="33" s="1"/>
  <c r="S433" i="33"/>
  <c r="E433" i="33"/>
  <c r="K433" i="33" s="1"/>
  <c r="S432" i="33"/>
  <c r="E432" i="33"/>
  <c r="K432" i="33" s="1"/>
  <c r="S431" i="33"/>
  <c r="E431" i="33"/>
  <c r="K431" i="33" s="1"/>
  <c r="S430" i="33"/>
  <c r="T430" i="33" s="1"/>
  <c r="E430" i="33"/>
  <c r="K430" i="33" s="1"/>
  <c r="S429" i="33"/>
  <c r="E429" i="33"/>
  <c r="K429" i="33" s="1"/>
  <c r="S428" i="33"/>
  <c r="E428" i="33"/>
  <c r="K428" i="33" s="1"/>
  <c r="S427" i="33"/>
  <c r="E427" i="33"/>
  <c r="K427" i="33" s="1"/>
  <c r="S426" i="33"/>
  <c r="E426" i="33"/>
  <c r="K426" i="33"/>
  <c r="S425" i="33"/>
  <c r="T425" i="33" s="1"/>
  <c r="E425" i="33"/>
  <c r="K425" i="33" s="1"/>
  <c r="S424" i="33"/>
  <c r="E424" i="33"/>
  <c r="K424" i="33" s="1"/>
  <c r="S423" i="33"/>
  <c r="E423" i="33"/>
  <c r="K423" i="33" s="1"/>
  <c r="S422" i="33"/>
  <c r="E422" i="33"/>
  <c r="K422" i="33" s="1"/>
  <c r="L421" i="33"/>
  <c r="J421" i="33"/>
  <c r="I421" i="33"/>
  <c r="I758" i="33" s="1"/>
  <c r="H421" i="33"/>
  <c r="G421" i="33"/>
  <c r="F421" i="33"/>
  <c r="S420" i="33"/>
  <c r="E420" i="33"/>
  <c r="S419" i="33"/>
  <c r="E419" i="33"/>
  <c r="K419" i="33" s="1"/>
  <c r="S418" i="33"/>
  <c r="E418" i="33"/>
  <c r="K418" i="33" s="1"/>
  <c r="S417" i="33"/>
  <c r="E417" i="33"/>
  <c r="S416" i="33"/>
  <c r="E416" i="33"/>
  <c r="K416" i="33" s="1"/>
  <c r="S415" i="33"/>
  <c r="E415" i="33"/>
  <c r="K415" i="33" s="1"/>
  <c r="S414" i="33"/>
  <c r="E414" i="33"/>
  <c r="S413" i="33"/>
  <c r="E413" i="33"/>
  <c r="S412" i="33"/>
  <c r="E412" i="33"/>
  <c r="E411" i="33"/>
  <c r="K411" i="33" s="1"/>
  <c r="E410" i="33"/>
  <c r="K410" i="33" s="1"/>
  <c r="E409" i="33"/>
  <c r="K409" i="33" s="1"/>
  <c r="E408" i="33"/>
  <c r="K408" i="33" s="1"/>
  <c r="E407" i="33"/>
  <c r="K407" i="33" s="1"/>
  <c r="E406" i="33"/>
  <c r="K406" i="33" s="1"/>
  <c r="E405" i="33"/>
  <c r="K405" i="33" s="1"/>
  <c r="E404" i="33"/>
  <c r="K404" i="33" s="1"/>
  <c r="E403" i="33"/>
  <c r="K403" i="33"/>
  <c r="E402" i="33"/>
  <c r="K402" i="33" s="1"/>
  <c r="E401" i="33"/>
  <c r="K401" i="33" s="1"/>
  <c r="E400" i="33"/>
  <c r="K400" i="33" s="1"/>
  <c r="E399" i="33"/>
  <c r="K399" i="33" s="1"/>
  <c r="E398" i="33"/>
  <c r="K398" i="33" s="1"/>
  <c r="E397" i="33"/>
  <c r="K397" i="33" s="1"/>
  <c r="E396" i="33"/>
  <c r="K396" i="33" s="1"/>
  <c r="E395" i="33"/>
  <c r="K395" i="33" s="1"/>
  <c r="E394" i="33"/>
  <c r="K394" i="33" s="1"/>
  <c r="E393" i="33"/>
  <c r="K393" i="33" s="1"/>
  <c r="S392" i="33"/>
  <c r="T392" i="33" s="1"/>
  <c r="E392" i="33"/>
  <c r="K392" i="33" s="1"/>
  <c r="S391" i="33"/>
  <c r="E391" i="33"/>
  <c r="S390" i="33"/>
  <c r="E390" i="33"/>
  <c r="S389" i="33"/>
  <c r="E389" i="33"/>
  <c r="S388" i="33"/>
  <c r="T388" i="33" s="1"/>
  <c r="E388" i="33"/>
  <c r="K388" i="33" s="1"/>
  <c r="S387" i="33"/>
  <c r="E387" i="33"/>
  <c r="K387" i="33"/>
  <c r="S386" i="33"/>
  <c r="E386" i="33"/>
  <c r="K386" i="33" s="1"/>
  <c r="S385" i="33"/>
  <c r="E385" i="33"/>
  <c r="K385" i="33" s="1"/>
  <c r="S384" i="33"/>
  <c r="E384" i="33"/>
  <c r="K384" i="33" s="1"/>
  <c r="S383" i="33"/>
  <c r="E383" i="33"/>
  <c r="K383" i="33" s="1"/>
  <c r="S382" i="33"/>
  <c r="E382" i="33"/>
  <c r="S381" i="33"/>
  <c r="E381" i="33"/>
  <c r="K381" i="33" s="1"/>
  <c r="S380" i="33"/>
  <c r="E380" i="33"/>
  <c r="K380" i="33"/>
  <c r="S379" i="33"/>
  <c r="T379" i="33" s="1"/>
  <c r="E379" i="33"/>
  <c r="K379" i="33" s="1"/>
  <c r="S378" i="33"/>
  <c r="E378" i="33"/>
  <c r="S377" i="33"/>
  <c r="E377" i="33"/>
  <c r="K377" i="33" s="1"/>
  <c r="S376" i="33"/>
  <c r="E376" i="33"/>
  <c r="K376" i="33"/>
  <c r="S375" i="33"/>
  <c r="E375" i="33"/>
  <c r="K375" i="33" s="1"/>
  <c r="S374" i="33"/>
  <c r="E374" i="33"/>
  <c r="K374" i="33" s="1"/>
  <c r="S373" i="33"/>
  <c r="E373" i="33"/>
  <c r="S372" i="33"/>
  <c r="E372" i="33"/>
  <c r="K372" i="33" s="1"/>
  <c r="S371" i="33"/>
  <c r="E371" i="33"/>
  <c r="K371" i="33" s="1"/>
  <c r="S370" i="33"/>
  <c r="E370" i="33"/>
  <c r="K370" i="33" s="1"/>
  <c r="S369" i="33"/>
  <c r="E369" i="33"/>
  <c r="S368" i="33"/>
  <c r="E368" i="33"/>
  <c r="K368" i="33" s="1"/>
  <c r="S367" i="33"/>
  <c r="E367" i="33"/>
  <c r="S366" i="33"/>
  <c r="E366" i="33"/>
  <c r="S365" i="33"/>
  <c r="E365" i="33"/>
  <c r="S364" i="33"/>
  <c r="E364" i="33"/>
  <c r="K364" i="33" s="1"/>
  <c r="S363" i="33"/>
  <c r="T363" i="33" s="1"/>
  <c r="E363" i="33"/>
  <c r="K363" i="33"/>
  <c r="S362" i="33"/>
  <c r="E362" i="33"/>
  <c r="S361" i="33"/>
  <c r="E361" i="33"/>
  <c r="S360" i="33"/>
  <c r="E360" i="33"/>
  <c r="K360" i="33" s="1"/>
  <c r="S359" i="33"/>
  <c r="E359" i="33"/>
  <c r="S358" i="33"/>
  <c r="E358" i="33"/>
  <c r="S357" i="33"/>
  <c r="E357" i="33"/>
  <c r="S356" i="33"/>
  <c r="T356" i="33" s="1"/>
  <c r="E356" i="33"/>
  <c r="K356" i="33" s="1"/>
  <c r="S355" i="33"/>
  <c r="E355" i="33"/>
  <c r="K355" i="33" s="1"/>
  <c r="S354" i="33"/>
  <c r="E354" i="33"/>
  <c r="S353" i="33"/>
  <c r="E353" i="33"/>
  <c r="K353" i="33" s="1"/>
  <c r="S352" i="33"/>
  <c r="T352" i="33" s="1"/>
  <c r="E352" i="33"/>
  <c r="K352" i="33" s="1"/>
  <c r="S351" i="33"/>
  <c r="E351" i="33"/>
  <c r="S350" i="33"/>
  <c r="E350" i="33"/>
  <c r="S349" i="33"/>
  <c r="E349" i="33"/>
  <c r="S348" i="33"/>
  <c r="E348" i="33"/>
  <c r="K348" i="33"/>
  <c r="S347" i="33"/>
  <c r="E347" i="33"/>
  <c r="K347" i="33" s="1"/>
  <c r="T347" i="33" s="1"/>
  <c r="S346" i="33"/>
  <c r="E346" i="33"/>
  <c r="S345" i="33"/>
  <c r="E345" i="33"/>
  <c r="K345" i="33" s="1"/>
  <c r="S344" i="33"/>
  <c r="E344" i="33"/>
  <c r="K344" i="33" s="1"/>
  <c r="S343" i="33"/>
  <c r="E343" i="33"/>
  <c r="S342" i="33"/>
  <c r="E342" i="33"/>
  <c r="S341" i="33"/>
  <c r="E341" i="33"/>
  <c r="K341" i="33" s="1"/>
  <c r="T341" i="33" s="1"/>
  <c r="S340" i="33"/>
  <c r="E340" i="33"/>
  <c r="K340" i="33" s="1"/>
  <c r="S339" i="33"/>
  <c r="E339" i="33"/>
  <c r="K339" i="33" s="1"/>
  <c r="S338" i="33"/>
  <c r="E338" i="33"/>
  <c r="S337" i="33"/>
  <c r="E337" i="33"/>
  <c r="K337" i="33" s="1"/>
  <c r="S336" i="33"/>
  <c r="E336" i="33"/>
  <c r="K336" i="33" s="1"/>
  <c r="S335" i="33"/>
  <c r="E335" i="33"/>
  <c r="K335" i="33" s="1"/>
  <c r="S334" i="33"/>
  <c r="E334" i="33"/>
  <c r="S333" i="33"/>
  <c r="E333" i="33"/>
  <c r="K333" i="33" s="1"/>
  <c r="S332" i="33"/>
  <c r="E332" i="33"/>
  <c r="K332" i="33" s="1"/>
  <c r="S331" i="33"/>
  <c r="E331" i="33"/>
  <c r="K331" i="33" s="1"/>
  <c r="S330" i="33"/>
  <c r="E330" i="33"/>
  <c r="S329" i="33"/>
  <c r="E329" i="33"/>
  <c r="K329" i="33" s="1"/>
  <c r="S328" i="33"/>
  <c r="E328" i="33"/>
  <c r="K328" i="33" s="1"/>
  <c r="S327" i="33"/>
  <c r="E327" i="33"/>
  <c r="K327" i="33" s="1"/>
  <c r="S326" i="33"/>
  <c r="E326" i="33"/>
  <c r="S325" i="33"/>
  <c r="E325" i="33"/>
  <c r="S324" i="33"/>
  <c r="E324" i="33"/>
  <c r="K324" i="33" s="1"/>
  <c r="S323" i="33"/>
  <c r="E323" i="33"/>
  <c r="K323" i="33" s="1"/>
  <c r="S322" i="33"/>
  <c r="E322" i="33"/>
  <c r="K322" i="33" s="1"/>
  <c r="S321" i="33"/>
  <c r="E321" i="33"/>
  <c r="K321" i="33" s="1"/>
  <c r="S320" i="33"/>
  <c r="E320" i="33"/>
  <c r="K320" i="33" s="1"/>
  <c r="S319" i="33"/>
  <c r="E319" i="33"/>
  <c r="K319" i="33" s="1"/>
  <c r="S318" i="33"/>
  <c r="E318" i="33"/>
  <c r="K318" i="33" s="1"/>
  <c r="S317" i="33"/>
  <c r="E317" i="33"/>
  <c r="K317" i="33" s="1"/>
  <c r="S316" i="33"/>
  <c r="E316" i="33"/>
  <c r="K316" i="33" s="1"/>
  <c r="S315" i="33"/>
  <c r="E315" i="33"/>
  <c r="K315" i="33" s="1"/>
  <c r="S314" i="33"/>
  <c r="E314" i="33"/>
  <c r="K314" i="33" s="1"/>
  <c r="S313" i="33"/>
  <c r="E313" i="33"/>
  <c r="S312" i="33"/>
  <c r="E312" i="33"/>
  <c r="K312" i="33" s="1"/>
  <c r="S311" i="33"/>
  <c r="E311" i="33"/>
  <c r="S310" i="33"/>
  <c r="E310" i="33"/>
  <c r="S309" i="33"/>
  <c r="E309" i="33"/>
  <c r="S308" i="33"/>
  <c r="E308" i="33"/>
  <c r="K308" i="33" s="1"/>
  <c r="S307" i="33"/>
  <c r="E307" i="33"/>
  <c r="K307" i="33" s="1"/>
  <c r="S306" i="33"/>
  <c r="E306" i="33"/>
  <c r="K306" i="33" s="1"/>
  <c r="S305" i="33"/>
  <c r="E305" i="33"/>
  <c r="S304" i="33"/>
  <c r="E304" i="33"/>
  <c r="K304" i="33" s="1"/>
  <c r="S303" i="33"/>
  <c r="E303" i="33"/>
  <c r="S302" i="33"/>
  <c r="E302" i="33"/>
  <c r="S301" i="33"/>
  <c r="E301" i="33"/>
  <c r="S300" i="33"/>
  <c r="E300" i="33"/>
  <c r="K300" i="33" s="1"/>
  <c r="S299" i="33"/>
  <c r="E299" i="33"/>
  <c r="K299" i="33"/>
  <c r="S298" i="33"/>
  <c r="E298" i="33"/>
  <c r="S297" i="33"/>
  <c r="E297" i="33"/>
  <c r="K297" i="33" s="1"/>
  <c r="S296" i="33"/>
  <c r="E296" i="33"/>
  <c r="K296" i="33"/>
  <c r="S295" i="33"/>
  <c r="E295" i="33"/>
  <c r="S294" i="33"/>
  <c r="E294" i="33"/>
  <c r="S293" i="33"/>
  <c r="E293" i="33"/>
  <c r="S292" i="33"/>
  <c r="E292" i="33"/>
  <c r="K292" i="33"/>
  <c r="S291" i="33"/>
  <c r="E291" i="33"/>
  <c r="K291" i="33"/>
  <c r="S290" i="33"/>
  <c r="E290" i="33"/>
  <c r="S289" i="33"/>
  <c r="E289" i="33"/>
  <c r="S288" i="33"/>
  <c r="T288" i="33" s="1"/>
  <c r="E288" i="33"/>
  <c r="K288" i="33" s="1"/>
  <c r="S287" i="33"/>
  <c r="E287" i="33"/>
  <c r="S286" i="33"/>
  <c r="E286" i="33"/>
  <c r="S285" i="33"/>
  <c r="E285" i="33"/>
  <c r="K285" i="33" s="1"/>
  <c r="S284" i="33"/>
  <c r="E284" i="33"/>
  <c r="K284" i="33"/>
  <c r="S283" i="33"/>
  <c r="E283" i="33"/>
  <c r="K283" i="33" s="1"/>
  <c r="T283" i="33" s="1"/>
  <c r="S282" i="33"/>
  <c r="E282" i="33"/>
  <c r="K282" i="33" s="1"/>
  <c r="S281" i="33"/>
  <c r="E281" i="33"/>
  <c r="L280" i="33"/>
  <c r="J280" i="33"/>
  <c r="I280" i="33"/>
  <c r="H280" i="33"/>
  <c r="H802" i="33" s="1"/>
  <c r="G280" i="33"/>
  <c r="F280" i="33"/>
  <c r="E279" i="33"/>
  <c r="K279" i="33" s="1"/>
  <c r="E278" i="33"/>
  <c r="K278" i="33" s="1"/>
  <c r="E277" i="33"/>
  <c r="K277" i="33" s="1"/>
  <c r="E276" i="33"/>
  <c r="K276" i="33" s="1"/>
  <c r="E275" i="33"/>
  <c r="K275" i="33" s="1"/>
  <c r="E274" i="33"/>
  <c r="K274" i="33" s="1"/>
  <c r="E273" i="33"/>
  <c r="K273" i="33" s="1"/>
  <c r="E272" i="33"/>
  <c r="K272" i="33"/>
  <c r="E271" i="33"/>
  <c r="K271" i="33" s="1"/>
  <c r="E270" i="33"/>
  <c r="K270" i="33" s="1"/>
  <c r="E269" i="33"/>
  <c r="K269" i="33" s="1"/>
  <c r="E268" i="33"/>
  <c r="K268" i="33" s="1"/>
  <c r="E267" i="33"/>
  <c r="K267" i="33" s="1"/>
  <c r="E266" i="33"/>
  <c r="K266" i="33" s="1"/>
  <c r="E265" i="33"/>
  <c r="K265" i="33" s="1"/>
  <c r="E264" i="33"/>
  <c r="K264" i="33" s="1"/>
  <c r="E263" i="33"/>
  <c r="K263" i="33" s="1"/>
  <c r="E262" i="33"/>
  <c r="K262" i="33" s="1"/>
  <c r="S261" i="33"/>
  <c r="E261" i="33"/>
  <c r="K261" i="33"/>
  <c r="S260" i="33"/>
  <c r="E260" i="33"/>
  <c r="K260" i="33" s="1"/>
  <c r="S259" i="33"/>
  <c r="E259" i="33"/>
  <c r="K259" i="33" s="1"/>
  <c r="S258" i="33"/>
  <c r="E258" i="33"/>
  <c r="K258" i="33" s="1"/>
  <c r="S257" i="33"/>
  <c r="E257" i="33"/>
  <c r="K257" i="33" s="1"/>
  <c r="S256" i="33"/>
  <c r="E256" i="33"/>
  <c r="K256" i="33" s="1"/>
  <c r="S255" i="33"/>
  <c r="E255" i="33"/>
  <c r="K255" i="33" s="1"/>
  <c r="S254" i="33"/>
  <c r="E254" i="33"/>
  <c r="K254" i="33" s="1"/>
  <c r="S253" i="33"/>
  <c r="E253" i="33"/>
  <c r="K253" i="33" s="1"/>
  <c r="S252" i="33"/>
  <c r="E252" i="33"/>
  <c r="K252" i="33" s="1"/>
  <c r="S251" i="33"/>
  <c r="E251" i="33"/>
  <c r="K251" i="33" s="1"/>
  <c r="S250" i="33"/>
  <c r="E250" i="33"/>
  <c r="K250" i="33" s="1"/>
  <c r="S249" i="33"/>
  <c r="E249" i="33"/>
  <c r="K249" i="33" s="1"/>
  <c r="S248" i="33"/>
  <c r="E248" i="33"/>
  <c r="K248" i="33" s="1"/>
  <c r="S247" i="33"/>
  <c r="T247" i="33" s="1"/>
  <c r="E247" i="33"/>
  <c r="K247" i="33" s="1"/>
  <c r="S246" i="33"/>
  <c r="E246" i="33"/>
  <c r="K246" i="33" s="1"/>
  <c r="S245" i="33"/>
  <c r="E245" i="33"/>
  <c r="K245" i="33"/>
  <c r="S244" i="33"/>
  <c r="T244" i="33" s="1"/>
  <c r="E244" i="33"/>
  <c r="K244" i="33" s="1"/>
  <c r="S243" i="33"/>
  <c r="E243" i="33"/>
  <c r="K243" i="33"/>
  <c r="S242" i="33"/>
  <c r="T242" i="33" s="1"/>
  <c r="E242" i="33"/>
  <c r="K242" i="33" s="1"/>
  <c r="S241" i="33"/>
  <c r="E241" i="33"/>
  <c r="K241" i="33" s="1"/>
  <c r="S240" i="33"/>
  <c r="E240" i="33"/>
  <c r="K240" i="33" s="1"/>
  <c r="S239" i="33"/>
  <c r="E239" i="33"/>
  <c r="K239" i="33" s="1"/>
  <c r="S238" i="33"/>
  <c r="T238" i="33" s="1"/>
  <c r="E238" i="33"/>
  <c r="K238" i="33" s="1"/>
  <c r="S237" i="33"/>
  <c r="E237" i="33"/>
  <c r="K237" i="33" s="1"/>
  <c r="S236" i="33"/>
  <c r="E236" i="33"/>
  <c r="K236" i="33" s="1"/>
  <c r="S235" i="33"/>
  <c r="E235" i="33"/>
  <c r="K235" i="33" s="1"/>
  <c r="S234" i="33"/>
  <c r="E234" i="33"/>
  <c r="K234" i="33" s="1"/>
  <c r="S233" i="33"/>
  <c r="E233" i="33"/>
  <c r="K233" i="33" s="1"/>
  <c r="S232" i="33"/>
  <c r="E232" i="33"/>
  <c r="K232" i="33" s="1"/>
  <c r="S231" i="33"/>
  <c r="T231" i="33" s="1"/>
  <c r="E231" i="33"/>
  <c r="K231" i="33" s="1"/>
  <c r="S230" i="33"/>
  <c r="E230" i="33"/>
  <c r="K230" i="33" s="1"/>
  <c r="S229" i="33"/>
  <c r="E229" i="33"/>
  <c r="K229" i="33" s="1"/>
  <c r="S228" i="33"/>
  <c r="T228" i="33" s="1"/>
  <c r="E228" i="33"/>
  <c r="K228" i="33" s="1"/>
  <c r="S227" i="33"/>
  <c r="E227" i="33"/>
  <c r="K227" i="33"/>
  <c r="S226" i="33"/>
  <c r="E226" i="33"/>
  <c r="K226" i="33" s="1"/>
  <c r="S225" i="33"/>
  <c r="E225" i="33"/>
  <c r="K225" i="33" s="1"/>
  <c r="S224" i="33"/>
  <c r="E224" i="33"/>
  <c r="K224" i="33" s="1"/>
  <c r="S223" i="33"/>
  <c r="E223" i="33"/>
  <c r="K223" i="33" s="1"/>
  <c r="S222" i="33"/>
  <c r="E222" i="33"/>
  <c r="K222" i="33" s="1"/>
  <c r="S221" i="33"/>
  <c r="E221" i="33"/>
  <c r="K221" i="33" s="1"/>
  <c r="S220" i="33"/>
  <c r="T220" i="33" s="1"/>
  <c r="E220" i="33"/>
  <c r="K220" i="33" s="1"/>
  <c r="S219" i="33"/>
  <c r="E219" i="33"/>
  <c r="K219" i="33" s="1"/>
  <c r="S218" i="33"/>
  <c r="T218" i="33" s="1"/>
  <c r="E218" i="33"/>
  <c r="K218" i="33" s="1"/>
  <c r="S217" i="33"/>
  <c r="E217" i="33"/>
  <c r="K217" i="33" s="1"/>
  <c r="S216" i="33"/>
  <c r="E216" i="33"/>
  <c r="K216" i="33" s="1"/>
  <c r="S215" i="33"/>
  <c r="T215" i="33" s="1"/>
  <c r="E215" i="33"/>
  <c r="K215" i="33" s="1"/>
  <c r="S214" i="33"/>
  <c r="E214" i="33"/>
  <c r="K214" i="33" s="1"/>
  <c r="S213" i="33"/>
  <c r="E213" i="33"/>
  <c r="K213" i="33"/>
  <c r="S212" i="33"/>
  <c r="E212" i="33"/>
  <c r="K212" i="33" s="1"/>
  <c r="S211" i="33"/>
  <c r="E211" i="33"/>
  <c r="K211" i="33" s="1"/>
  <c r="S210" i="33"/>
  <c r="E210" i="33"/>
  <c r="K210" i="33" s="1"/>
  <c r="S209" i="33"/>
  <c r="E209" i="33"/>
  <c r="K209" i="33" s="1"/>
  <c r="S208" i="33"/>
  <c r="E208" i="33"/>
  <c r="K208" i="33" s="1"/>
  <c r="S207" i="33"/>
  <c r="E207" i="33"/>
  <c r="K207" i="33" s="1"/>
  <c r="S206" i="33"/>
  <c r="E206" i="33"/>
  <c r="K206" i="33" s="1"/>
  <c r="S205" i="33"/>
  <c r="E205" i="33"/>
  <c r="K205" i="33"/>
  <c r="S204" i="33"/>
  <c r="T204" i="33" s="1"/>
  <c r="E204" i="33"/>
  <c r="K204" i="33" s="1"/>
  <c r="S203" i="33"/>
  <c r="E203" i="33"/>
  <c r="K203" i="33" s="1"/>
  <c r="S202" i="33"/>
  <c r="T202" i="33" s="1"/>
  <c r="E202" i="33"/>
  <c r="K202" i="33" s="1"/>
  <c r="S201" i="33"/>
  <c r="E201" i="33"/>
  <c r="K201" i="33" s="1"/>
  <c r="S200" i="33"/>
  <c r="E200" i="33"/>
  <c r="K200" i="33" s="1"/>
  <c r="S199" i="33"/>
  <c r="E199" i="33"/>
  <c r="K199" i="33" s="1"/>
  <c r="S198" i="33"/>
  <c r="E198" i="33"/>
  <c r="K198" i="33" s="1"/>
  <c r="S197" i="33"/>
  <c r="E197" i="33"/>
  <c r="K197" i="33"/>
  <c r="S196" i="33"/>
  <c r="T196" i="33" s="1"/>
  <c r="E196" i="33"/>
  <c r="K196" i="33" s="1"/>
  <c r="S195" i="33"/>
  <c r="E195" i="33"/>
  <c r="K195" i="33" s="1"/>
  <c r="S194" i="33"/>
  <c r="E194" i="33"/>
  <c r="K194" i="33" s="1"/>
  <c r="S193" i="33"/>
  <c r="E193" i="33"/>
  <c r="K193" i="33" s="1"/>
  <c r="S192" i="33"/>
  <c r="E192" i="33"/>
  <c r="K192" i="33" s="1"/>
  <c r="S191" i="33"/>
  <c r="E191" i="33"/>
  <c r="K191" i="33" s="1"/>
  <c r="S190" i="33"/>
  <c r="E190" i="33"/>
  <c r="K190" i="33" s="1"/>
  <c r="S189" i="33"/>
  <c r="E189" i="33"/>
  <c r="K189" i="33" s="1"/>
  <c r="S188" i="33"/>
  <c r="T188" i="33" s="1"/>
  <c r="E188" i="33"/>
  <c r="K188" i="33" s="1"/>
  <c r="S187" i="33"/>
  <c r="E187" i="33"/>
  <c r="K187" i="33" s="1"/>
  <c r="S186" i="33"/>
  <c r="T186" i="33" s="1"/>
  <c r="E186" i="33"/>
  <c r="K186" i="33" s="1"/>
  <c r="S185" i="33"/>
  <c r="E185" i="33"/>
  <c r="K185" i="33" s="1"/>
  <c r="S184" i="33"/>
  <c r="E184" i="33"/>
  <c r="K184" i="33" s="1"/>
  <c r="S183" i="33"/>
  <c r="T183" i="33" s="1"/>
  <c r="E183" i="33"/>
  <c r="K183" i="33" s="1"/>
  <c r="S182" i="33"/>
  <c r="E182" i="33"/>
  <c r="K182" i="33" s="1"/>
  <c r="S181" i="33"/>
  <c r="E181" i="33"/>
  <c r="K181" i="33"/>
  <c r="S180" i="33"/>
  <c r="E180" i="33"/>
  <c r="K180" i="33" s="1"/>
  <c r="S179" i="33"/>
  <c r="E179" i="33"/>
  <c r="K179" i="33" s="1"/>
  <c r="S178" i="33"/>
  <c r="T178" i="33" s="1"/>
  <c r="E178" i="33"/>
  <c r="K178" i="33" s="1"/>
  <c r="S177" i="33"/>
  <c r="E177" i="33"/>
  <c r="K177" i="33" s="1"/>
  <c r="S176" i="33"/>
  <c r="E176" i="33"/>
  <c r="S175" i="33"/>
  <c r="T175" i="33" s="1"/>
  <c r="E175" i="33"/>
  <c r="K175" i="33" s="1"/>
  <c r="S174" i="33"/>
  <c r="E174" i="33"/>
  <c r="K174" i="33" s="1"/>
  <c r="S173" i="33"/>
  <c r="E173" i="33"/>
  <c r="K173" i="33" s="1"/>
  <c r="S172" i="33"/>
  <c r="E172" i="33"/>
  <c r="S171" i="33"/>
  <c r="E171" i="33"/>
  <c r="S170" i="33"/>
  <c r="E170" i="33"/>
  <c r="K170" i="33" s="1"/>
  <c r="S169" i="33"/>
  <c r="E169" i="33"/>
  <c r="K169" i="33"/>
  <c r="S168" i="33"/>
  <c r="E168" i="33"/>
  <c r="K168" i="33" s="1"/>
  <c r="S167" i="33"/>
  <c r="E167" i="33"/>
  <c r="K167" i="33" s="1"/>
  <c r="S166" i="33"/>
  <c r="E166" i="33"/>
  <c r="K166" i="33" s="1"/>
  <c r="S165" i="33"/>
  <c r="E165" i="33"/>
  <c r="K165" i="33" s="1"/>
  <c r="S164" i="33"/>
  <c r="E164" i="33"/>
  <c r="K164" i="33" s="1"/>
  <c r="S163" i="33"/>
  <c r="E163" i="33"/>
  <c r="S162" i="33"/>
  <c r="E162" i="33"/>
  <c r="K162" i="33" s="1"/>
  <c r="S161" i="33"/>
  <c r="E161" i="33"/>
  <c r="K161" i="33" s="1"/>
  <c r="S160" i="33"/>
  <c r="E160" i="33"/>
  <c r="K160" i="33" s="1"/>
  <c r="S159" i="33"/>
  <c r="E159" i="33"/>
  <c r="K159" i="33" s="1"/>
  <c r="S158" i="33"/>
  <c r="E158" i="33"/>
  <c r="K158" i="33" s="1"/>
  <c r="S157" i="33"/>
  <c r="E157" i="33"/>
  <c r="K157" i="33" s="1"/>
  <c r="S156" i="33"/>
  <c r="E156" i="33"/>
  <c r="K156" i="33" s="1"/>
  <c r="S155" i="33"/>
  <c r="E155" i="33"/>
  <c r="K155" i="33" s="1"/>
  <c r="S154" i="33"/>
  <c r="E154" i="33"/>
  <c r="K154" i="33" s="1"/>
  <c r="S153" i="33"/>
  <c r="E153" i="33"/>
  <c r="K153" i="33" s="1"/>
  <c r="S152" i="33"/>
  <c r="E152" i="33"/>
  <c r="K152" i="33" s="1"/>
  <c r="S151" i="33"/>
  <c r="E151" i="33"/>
  <c r="K151" i="33" s="1"/>
  <c r="S150" i="33"/>
  <c r="E150" i="33"/>
  <c r="K150" i="33" s="1"/>
  <c r="S149" i="33"/>
  <c r="E149" i="33"/>
  <c r="K149" i="33"/>
  <c r="S148" i="33"/>
  <c r="E148" i="33"/>
  <c r="S147" i="33"/>
  <c r="E147" i="33"/>
  <c r="K147" i="33" s="1"/>
  <c r="S146" i="33"/>
  <c r="T146" i="33" s="1"/>
  <c r="E146" i="33"/>
  <c r="K146" i="33" s="1"/>
  <c r="S145" i="33"/>
  <c r="E145" i="33"/>
  <c r="K145" i="33" s="1"/>
  <c r="S144" i="33"/>
  <c r="E144" i="33"/>
  <c r="S143" i="33"/>
  <c r="E143" i="33"/>
  <c r="S142" i="33"/>
  <c r="E142" i="33"/>
  <c r="K142" i="33" s="1"/>
  <c r="M141" i="33"/>
  <c r="I141" i="33"/>
  <c r="H141" i="33"/>
  <c r="G141" i="33"/>
  <c r="F141" i="33"/>
  <c r="S140" i="33"/>
  <c r="T140" i="33" s="1"/>
  <c r="S139" i="33"/>
  <c r="T139" i="33" s="1"/>
  <c r="S138" i="33"/>
  <c r="T138" i="33" s="1"/>
  <c r="S137" i="33"/>
  <c r="S136" i="33"/>
  <c r="T136" i="33" s="1"/>
  <c r="S135" i="33"/>
  <c r="T135" i="33" s="1"/>
  <c r="S134" i="33"/>
  <c r="T134" i="33" s="1"/>
  <c r="S133" i="33"/>
  <c r="S132" i="33"/>
  <c r="T132" i="33" s="1"/>
  <c r="S131" i="33"/>
  <c r="T131" i="33" s="1"/>
  <c r="S130" i="33"/>
  <c r="T130" i="33" s="1"/>
  <c r="S129" i="33"/>
  <c r="S128" i="33"/>
  <c r="T128" i="33" s="1"/>
  <c r="S127" i="33"/>
  <c r="T127" i="33" s="1"/>
  <c r="S126" i="33"/>
  <c r="S125" i="33"/>
  <c r="E125" i="33"/>
  <c r="K125" i="33" s="1"/>
  <c r="S124" i="33"/>
  <c r="T124" i="33" s="1"/>
  <c r="E124" i="33"/>
  <c r="K124" i="33" s="1"/>
  <c r="S123" i="33"/>
  <c r="E123" i="33"/>
  <c r="K123" i="33"/>
  <c r="S122" i="33"/>
  <c r="E122" i="33"/>
  <c r="K122" i="33" s="1"/>
  <c r="S121" i="33"/>
  <c r="E121" i="33"/>
  <c r="K121" i="33" s="1"/>
  <c r="S120" i="33"/>
  <c r="E120" i="33"/>
  <c r="K120" i="33" s="1"/>
  <c r="S119" i="33"/>
  <c r="E119" i="33"/>
  <c r="K119" i="33" s="1"/>
  <c r="S118" i="33"/>
  <c r="E118" i="33"/>
  <c r="K118" i="33"/>
  <c r="S117" i="33"/>
  <c r="T117" i="33" s="1"/>
  <c r="E117" i="33"/>
  <c r="K117" i="33" s="1"/>
  <c r="S116" i="33"/>
  <c r="E116" i="33"/>
  <c r="K116" i="33"/>
  <c r="S115" i="33"/>
  <c r="T115" i="33" s="1"/>
  <c r="E115" i="33"/>
  <c r="K115" i="33" s="1"/>
  <c r="S114" i="33"/>
  <c r="E114" i="33"/>
  <c r="K114" i="33" s="1"/>
  <c r="S113" i="33"/>
  <c r="E113" i="33"/>
  <c r="K113" i="33" s="1"/>
  <c r="S112" i="33"/>
  <c r="E112" i="33"/>
  <c r="K112" i="33" s="1"/>
  <c r="S111" i="33"/>
  <c r="E111" i="33"/>
  <c r="K111" i="33" s="1"/>
  <c r="S110" i="33"/>
  <c r="E110" i="33"/>
  <c r="K110" i="33" s="1"/>
  <c r="K764" i="33" s="1"/>
  <c r="S109" i="33"/>
  <c r="E109" i="33"/>
  <c r="K109" i="33" s="1"/>
  <c r="S108" i="33"/>
  <c r="E108" i="33"/>
  <c r="K108" i="33" s="1"/>
  <c r="S107" i="33"/>
  <c r="T107" i="33" s="1"/>
  <c r="E107" i="33"/>
  <c r="K107" i="33" s="1"/>
  <c r="S106" i="33"/>
  <c r="E106" i="33"/>
  <c r="K106" i="33" s="1"/>
  <c r="S105" i="33"/>
  <c r="E105" i="33"/>
  <c r="K105" i="33"/>
  <c r="S104" i="33"/>
  <c r="E104" i="33"/>
  <c r="K104" i="33" s="1"/>
  <c r="S103" i="33"/>
  <c r="E103" i="33"/>
  <c r="K103" i="33" s="1"/>
  <c r="S102" i="33"/>
  <c r="E102" i="33"/>
  <c r="K102" i="33" s="1"/>
  <c r="S101" i="33"/>
  <c r="E101" i="33"/>
  <c r="K101" i="33" s="1"/>
  <c r="S100" i="33"/>
  <c r="E100" i="33"/>
  <c r="K100" i="33" s="1"/>
  <c r="S99" i="33"/>
  <c r="E99" i="33"/>
  <c r="K99" i="33" s="1"/>
  <c r="S98" i="33"/>
  <c r="E98" i="33"/>
  <c r="K98" i="33" s="1"/>
  <c r="S97" i="33"/>
  <c r="E97" i="33"/>
  <c r="K97" i="33"/>
  <c r="S96" i="33"/>
  <c r="T96" i="33" s="1"/>
  <c r="E96" i="33"/>
  <c r="K96" i="33" s="1"/>
  <c r="S95" i="33"/>
  <c r="E95" i="33"/>
  <c r="K95" i="33"/>
  <c r="S94" i="33"/>
  <c r="T94" i="33" s="1"/>
  <c r="E94" i="33"/>
  <c r="K94" i="33" s="1"/>
  <c r="S93" i="33"/>
  <c r="E93" i="33"/>
  <c r="K93" i="33" s="1"/>
  <c r="S92" i="33"/>
  <c r="E92" i="33"/>
  <c r="K92" i="33" s="1"/>
  <c r="S91" i="33"/>
  <c r="E91" i="33"/>
  <c r="K91" i="33" s="1"/>
  <c r="S90" i="33"/>
  <c r="E90" i="33"/>
  <c r="K90" i="33" s="1"/>
  <c r="S89" i="33"/>
  <c r="E89" i="33"/>
  <c r="K89" i="33" s="1"/>
  <c r="S88" i="33"/>
  <c r="E88" i="33"/>
  <c r="K88" i="33" s="1"/>
  <c r="S87" i="33"/>
  <c r="E87" i="33"/>
  <c r="K87" i="33" s="1"/>
  <c r="S86" i="33"/>
  <c r="T86" i="33" s="1"/>
  <c r="E86" i="33"/>
  <c r="K86" i="33" s="1"/>
  <c r="S85" i="33"/>
  <c r="E85" i="33"/>
  <c r="K85" i="33" s="1"/>
  <c r="S84" i="33"/>
  <c r="E84" i="33"/>
  <c r="K84" i="33" s="1"/>
  <c r="S83" i="33"/>
  <c r="E83" i="33"/>
  <c r="K83" i="33" s="1"/>
  <c r="S82" i="33"/>
  <c r="E82" i="33"/>
  <c r="K82" i="33" s="1"/>
  <c r="S81" i="33"/>
  <c r="E81" i="33"/>
  <c r="K81" i="33"/>
  <c r="S80" i="33"/>
  <c r="E80" i="33"/>
  <c r="K80" i="33" s="1"/>
  <c r="S79" i="33"/>
  <c r="E79" i="33"/>
  <c r="K79" i="33" s="1"/>
  <c r="S78" i="33"/>
  <c r="T78" i="33" s="1"/>
  <c r="E78" i="33"/>
  <c r="K78" i="33" s="1"/>
  <c r="S77" i="33"/>
  <c r="E77" i="33"/>
  <c r="K77" i="33" s="1"/>
  <c r="S76" i="33"/>
  <c r="E76" i="33"/>
  <c r="K76" i="33" s="1"/>
  <c r="S75" i="33"/>
  <c r="E75" i="33"/>
  <c r="K75" i="33" s="1"/>
  <c r="S74" i="33"/>
  <c r="E74" i="33"/>
  <c r="K74" i="33" s="1"/>
  <c r="S73" i="33"/>
  <c r="E73" i="33"/>
  <c r="K73" i="33"/>
  <c r="S72" i="33"/>
  <c r="E72" i="33"/>
  <c r="K72" i="33" s="1"/>
  <c r="S71" i="33"/>
  <c r="E71" i="33"/>
  <c r="K71" i="33" s="1"/>
  <c r="S70" i="33"/>
  <c r="E70" i="33"/>
  <c r="K70" i="33" s="1"/>
  <c r="S69" i="33"/>
  <c r="E69" i="33"/>
  <c r="K69" i="33" s="1"/>
  <c r="S68" i="33"/>
  <c r="E68" i="33"/>
  <c r="K68" i="33" s="1"/>
  <c r="S67" i="33"/>
  <c r="E67" i="33"/>
  <c r="K67" i="33" s="1"/>
  <c r="S66" i="33"/>
  <c r="E66" i="33"/>
  <c r="K66" i="33" s="1"/>
  <c r="S65" i="33"/>
  <c r="E65" i="33"/>
  <c r="K65" i="33"/>
  <c r="S64" i="33"/>
  <c r="T64" i="33" s="1"/>
  <c r="E64" i="33"/>
  <c r="K64" i="33" s="1"/>
  <c r="S63" i="33"/>
  <c r="E63" i="33"/>
  <c r="K63" i="33"/>
  <c r="S62" i="33"/>
  <c r="T62" i="33" s="1"/>
  <c r="E62" i="33"/>
  <c r="K62" i="33" s="1"/>
  <c r="S61" i="33"/>
  <c r="E61" i="33"/>
  <c r="K61" i="33" s="1"/>
  <c r="S60" i="33"/>
  <c r="E60" i="33"/>
  <c r="K60" i="33" s="1"/>
  <c r="S59" i="33"/>
  <c r="E59" i="33"/>
  <c r="K59" i="33" s="1"/>
  <c r="S58" i="33"/>
  <c r="E58" i="33"/>
  <c r="K58" i="33" s="1"/>
  <c r="S57" i="33"/>
  <c r="E57" i="33"/>
  <c r="K57" i="33" s="1"/>
  <c r="S56" i="33"/>
  <c r="E56" i="33"/>
  <c r="K56" i="33" s="1"/>
  <c r="S55" i="33"/>
  <c r="E55" i="33"/>
  <c r="K55" i="33" s="1"/>
  <c r="S54" i="33"/>
  <c r="T54" i="33" s="1"/>
  <c r="E54" i="33"/>
  <c r="K54" i="33" s="1"/>
  <c r="S53" i="33"/>
  <c r="E53" i="33"/>
  <c r="K53" i="33" s="1"/>
  <c r="S52" i="33"/>
  <c r="E52" i="33"/>
  <c r="K52" i="33" s="1"/>
  <c r="S51" i="33"/>
  <c r="E51" i="33"/>
  <c r="K51" i="33" s="1"/>
  <c r="S50" i="33"/>
  <c r="E50" i="33"/>
  <c r="K50" i="33" s="1"/>
  <c r="S49" i="33"/>
  <c r="E49" i="33"/>
  <c r="K49" i="33"/>
  <c r="S48" i="33"/>
  <c r="E48" i="33"/>
  <c r="K48" i="33" s="1"/>
  <c r="S47" i="33"/>
  <c r="E47" i="33"/>
  <c r="K47" i="33" s="1"/>
  <c r="S46" i="33"/>
  <c r="T46" i="33" s="1"/>
  <c r="E46" i="33"/>
  <c r="K46" i="33" s="1"/>
  <c r="S45" i="33"/>
  <c r="E45" i="33"/>
  <c r="K45" i="33" s="1"/>
  <c r="S44" i="33"/>
  <c r="E44" i="33"/>
  <c r="K44" i="33" s="1"/>
  <c r="S43" i="33"/>
  <c r="E43" i="33"/>
  <c r="K43" i="33" s="1"/>
  <c r="S42" i="33"/>
  <c r="E42" i="33"/>
  <c r="K42" i="33" s="1"/>
  <c r="S41" i="33"/>
  <c r="E41" i="33"/>
  <c r="K41" i="33"/>
  <c r="S40" i="33"/>
  <c r="E40" i="33"/>
  <c r="K40" i="33" s="1"/>
  <c r="S39" i="33"/>
  <c r="E39" i="33"/>
  <c r="K39" i="33" s="1"/>
  <c r="S38" i="33"/>
  <c r="E38" i="33"/>
  <c r="K38" i="33" s="1"/>
  <c r="S37" i="33"/>
  <c r="E37" i="33"/>
  <c r="K37" i="33" s="1"/>
  <c r="S36" i="33"/>
  <c r="E36" i="33"/>
  <c r="K36" i="33" s="1"/>
  <c r="S35" i="33"/>
  <c r="E35" i="33"/>
  <c r="K35" i="33" s="1"/>
  <c r="S34" i="33"/>
  <c r="E34" i="33"/>
  <c r="K34" i="33" s="1"/>
  <c r="S33" i="33"/>
  <c r="E33" i="33"/>
  <c r="K33" i="33"/>
  <c r="S32" i="33"/>
  <c r="T32" i="33" s="1"/>
  <c r="E32" i="33"/>
  <c r="K32" i="33" s="1"/>
  <c r="S31" i="33"/>
  <c r="E31" i="33"/>
  <c r="K31" i="33"/>
  <c r="S30" i="33"/>
  <c r="T30" i="33" s="1"/>
  <c r="E30" i="33"/>
  <c r="K30" i="33" s="1"/>
  <c r="S29" i="33"/>
  <c r="E29" i="33"/>
  <c r="K29" i="33" s="1"/>
  <c r="S28" i="33"/>
  <c r="E28" i="33"/>
  <c r="K28" i="33" s="1"/>
  <c r="S27" i="33"/>
  <c r="E27" i="33"/>
  <c r="K27" i="33" s="1"/>
  <c r="S26" i="33"/>
  <c r="E26" i="33"/>
  <c r="K26" i="33" s="1"/>
  <c r="S25" i="33"/>
  <c r="E25" i="33"/>
  <c r="K25" i="33" s="1"/>
  <c r="S24" i="33"/>
  <c r="E24" i="33"/>
  <c r="K24" i="33" s="1"/>
  <c r="S23" i="33"/>
  <c r="E23" i="33"/>
  <c r="K23" i="33" s="1"/>
  <c r="S22" i="33"/>
  <c r="E22" i="33"/>
  <c r="K22" i="33" s="1"/>
  <c r="S21" i="33"/>
  <c r="E21" i="33"/>
  <c r="K21" i="33" s="1"/>
  <c r="S20" i="33"/>
  <c r="E20" i="33"/>
  <c r="K20" i="33" s="1"/>
  <c r="S19" i="33"/>
  <c r="E19" i="33"/>
  <c r="K19" i="33" s="1"/>
  <c r="S18" i="33"/>
  <c r="E18" i="33"/>
  <c r="K18" i="33" s="1"/>
  <c r="S17" i="33"/>
  <c r="T17" i="33" s="1"/>
  <c r="E17" i="33"/>
  <c r="K17" i="33" s="1"/>
  <c r="S16" i="33"/>
  <c r="E16" i="33"/>
  <c r="K16" i="33" s="1"/>
  <c r="S15" i="33"/>
  <c r="E15" i="33"/>
  <c r="K15" i="33" s="1"/>
  <c r="S14" i="33"/>
  <c r="E14" i="33"/>
  <c r="K14" i="33" s="1"/>
  <c r="S13" i="33"/>
  <c r="E13" i="33"/>
  <c r="K13" i="33"/>
  <c r="S12" i="33"/>
  <c r="E12" i="33"/>
  <c r="K12" i="33" s="1"/>
  <c r="S11" i="33"/>
  <c r="E11" i="33"/>
  <c r="K11" i="33" s="1"/>
  <c r="S10" i="33"/>
  <c r="E10" i="33"/>
  <c r="K10" i="33" s="1"/>
  <c r="S9" i="33"/>
  <c r="E9" i="33"/>
  <c r="K9" i="33" s="1"/>
  <c r="S8" i="33"/>
  <c r="T8" i="33" s="1"/>
  <c r="E8" i="33"/>
  <c r="K8" i="33" s="1"/>
  <c r="S7" i="33"/>
  <c r="E7" i="33"/>
  <c r="K7" i="33" s="1"/>
  <c r="S6" i="33"/>
  <c r="E6" i="33"/>
  <c r="S5" i="33"/>
  <c r="E5" i="33"/>
  <c r="K5" i="33" s="1"/>
  <c r="S4" i="33"/>
  <c r="H1" i="33"/>
  <c r="K176" i="33"/>
  <c r="K286" i="33"/>
  <c r="K287" i="33"/>
  <c r="K289" i="33"/>
  <c r="K290" i="33"/>
  <c r="K338" i="33"/>
  <c r="K350" i="33"/>
  <c r="K351" i="33"/>
  <c r="K354" i="33"/>
  <c r="K366" i="33"/>
  <c r="K367" i="33"/>
  <c r="K369" i="33"/>
  <c r="K382" i="33"/>
  <c r="K412" i="33"/>
  <c r="K413" i="33"/>
  <c r="K414" i="33"/>
  <c r="K417" i="33"/>
  <c r="K148" i="33"/>
  <c r="K163" i="33"/>
  <c r="K171" i="33"/>
  <c r="K172" i="33"/>
  <c r="K293" i="33"/>
  <c r="K294" i="33"/>
  <c r="K295" i="33"/>
  <c r="K298" i="33"/>
  <c r="K309" i="33"/>
  <c r="K310" i="33"/>
  <c r="K311" i="33"/>
  <c r="K313" i="33"/>
  <c r="K325" i="33"/>
  <c r="K326" i="33"/>
  <c r="K330" i="33"/>
  <c r="K342" i="33"/>
  <c r="K343" i="33"/>
  <c r="T343" i="33" s="1"/>
  <c r="K346" i="33"/>
  <c r="K357" i="33"/>
  <c r="K358" i="33"/>
  <c r="K359" i="33"/>
  <c r="K361" i="33"/>
  <c r="K362" i="33"/>
  <c r="K373" i="33"/>
  <c r="K378" i="33"/>
  <c r="K389" i="33"/>
  <c r="K390" i="33"/>
  <c r="K391" i="33"/>
  <c r="K420" i="33"/>
  <c r="K594" i="33"/>
  <c r="K595" i="33"/>
  <c r="K599" i="33"/>
  <c r="K601" i="33"/>
  <c r="K603" i="33"/>
  <c r="K607" i="33"/>
  <c r="K609" i="33"/>
  <c r="K611" i="33"/>
  <c r="K613" i="33"/>
  <c r="K615" i="33"/>
  <c r="K619" i="33"/>
  <c r="K621" i="33"/>
  <c r="K625" i="33"/>
  <c r="K627" i="33"/>
  <c r="K631" i="33"/>
  <c r="K633" i="33"/>
  <c r="K639" i="33"/>
  <c r="K642" i="33"/>
  <c r="K643" i="33"/>
  <c r="K644" i="33"/>
  <c r="K647" i="33"/>
  <c r="K648" i="33"/>
  <c r="K651" i="33"/>
  <c r="K654" i="33"/>
  <c r="K655" i="33"/>
  <c r="K658" i="33"/>
  <c r="K659" i="33"/>
  <c r="K660" i="33"/>
  <c r="K663" i="33"/>
  <c r="K664" i="33"/>
  <c r="K667" i="33"/>
  <c r="K670" i="33"/>
  <c r="K671" i="33"/>
  <c r="K674" i="33"/>
  <c r="K678" i="33"/>
  <c r="K690" i="33"/>
  <c r="K692" i="33"/>
  <c r="K694" i="33"/>
  <c r="K698" i="33"/>
  <c r="K702" i="33"/>
  <c r="T704" i="33"/>
  <c r="K706" i="33"/>
  <c r="K708" i="33"/>
  <c r="K712" i="33"/>
  <c r="K714" i="33"/>
  <c r="K716" i="33"/>
  <c r="K718" i="33"/>
  <c r="K731" i="33"/>
  <c r="K732" i="33"/>
  <c r="K733" i="33"/>
  <c r="K734" i="33"/>
  <c r="K735" i="33"/>
  <c r="K736" i="33"/>
  <c r="K737" i="33"/>
  <c r="K747" i="33"/>
  <c r="K749" i="33"/>
  <c r="K751" i="33"/>
  <c r="K753" i="33"/>
  <c r="K144" i="33"/>
  <c r="K301" i="33"/>
  <c r="K302" i="33"/>
  <c r="K303" i="33"/>
  <c r="K305" i="33"/>
  <c r="K334" i="33"/>
  <c r="K349" i="33"/>
  <c r="K365" i="33"/>
  <c r="K635" i="33"/>
  <c r="K637" i="33"/>
  <c r="K727" i="33"/>
  <c r="K728" i="33"/>
  <c r="K729" i="33"/>
  <c r="K739" i="33"/>
  <c r="T739" i="33" s="1"/>
  <c r="K740" i="33"/>
  <c r="K741" i="33"/>
  <c r="T741" i="33" s="1"/>
  <c r="K742" i="33"/>
  <c r="K743" i="33"/>
  <c r="T743" i="33" s="1"/>
  <c r="K744" i="33"/>
  <c r="K745" i="33"/>
  <c r="T745" i="33" s="1"/>
  <c r="E767" i="33"/>
  <c r="K755" i="33"/>
  <c r="K756" i="33"/>
  <c r="K143" i="33"/>
  <c r="G764" i="33"/>
  <c r="G772" i="33" s="1"/>
  <c r="T695" i="33"/>
  <c r="G766" i="33"/>
  <c r="G774" i="33" s="1"/>
  <c r="T711" i="33"/>
  <c r="F774" i="33"/>
  <c r="H774" i="33"/>
  <c r="F771" i="33"/>
  <c r="H771" i="33"/>
  <c r="F772" i="33"/>
  <c r="H772" i="33"/>
  <c r="G771" i="33"/>
  <c r="L771" i="33"/>
  <c r="L772" i="33"/>
  <c r="T180" i="33"/>
  <c r="K4" i="33"/>
  <c r="E577" i="33"/>
  <c r="K577" i="33" s="1"/>
  <c r="R577" i="33" s="1"/>
  <c r="T545" i="33"/>
  <c r="T596" i="33"/>
  <c r="T620" i="33"/>
  <c r="G726" i="33"/>
  <c r="F785" i="33"/>
  <c r="G802" i="33"/>
  <c r="G798" i="33"/>
  <c r="G794" i="33"/>
  <c r="G790" i="33"/>
  <c r="G786" i="33"/>
  <c r="G782" i="33"/>
  <c r="G777" i="33"/>
  <c r="H803" i="33"/>
  <c r="H801" i="33"/>
  <c r="H800" i="33"/>
  <c r="H799" i="33"/>
  <c r="H798" i="33"/>
  <c r="H797" i="33"/>
  <c r="H796" i="33"/>
  <c r="H795" i="33"/>
  <c r="H794" i="33"/>
  <c r="H793" i="33"/>
  <c r="H792" i="33"/>
  <c r="H791" i="33"/>
  <c r="H790" i="33"/>
  <c r="H789" i="33"/>
  <c r="H788" i="33"/>
  <c r="H787" i="33"/>
  <c r="H786" i="33"/>
  <c r="H785" i="33"/>
  <c r="H784" i="33"/>
  <c r="H783" i="33"/>
  <c r="H782" i="33"/>
  <c r="H781" i="33"/>
  <c r="H780" i="33"/>
  <c r="H779" i="33"/>
  <c r="H778" i="33"/>
  <c r="H777" i="33"/>
  <c r="H758" i="33"/>
  <c r="L793" i="33"/>
  <c r="L777" i="33"/>
  <c r="L774" i="33"/>
  <c r="L775" i="33" s="1"/>
  <c r="G725" i="32"/>
  <c r="G724" i="32"/>
  <c r="G723" i="32"/>
  <c r="G722" i="32"/>
  <c r="G721" i="32"/>
  <c r="G720" i="32"/>
  <c r="G719" i="32"/>
  <c r="G718" i="32"/>
  <c r="G717" i="32"/>
  <c r="G716" i="32"/>
  <c r="G715" i="32"/>
  <c r="G712" i="32"/>
  <c r="G711" i="32"/>
  <c r="G710" i="32"/>
  <c r="G709" i="32"/>
  <c r="G708" i="32"/>
  <c r="G707" i="32"/>
  <c r="G706" i="32"/>
  <c r="G705" i="32"/>
  <c r="G704" i="32"/>
  <c r="G703" i="32"/>
  <c r="G702" i="32"/>
  <c r="G701" i="32"/>
  <c r="G700" i="32"/>
  <c r="G699" i="32"/>
  <c r="G698" i="32"/>
  <c r="G697" i="32"/>
  <c r="G696" i="32"/>
  <c r="G695" i="32"/>
  <c r="G694" i="32"/>
  <c r="G693" i="32"/>
  <c r="G692" i="32"/>
  <c r="G691" i="32"/>
  <c r="G690" i="32"/>
  <c r="G689" i="32"/>
  <c r="G688" i="32"/>
  <c r="G687" i="32"/>
  <c r="G686" i="32"/>
  <c r="G685" i="32"/>
  <c r="G684" i="32"/>
  <c r="G683" i="32"/>
  <c r="G682" i="32"/>
  <c r="G681" i="32"/>
  <c r="G680" i="32"/>
  <c r="G679" i="32"/>
  <c r="G678" i="32"/>
  <c r="G677" i="32"/>
  <c r="G676" i="32"/>
  <c r="G675" i="32"/>
  <c r="G674" i="32"/>
  <c r="G673" i="32"/>
  <c r="G672" i="32"/>
  <c r="G671" i="32"/>
  <c r="G670" i="32"/>
  <c r="G669" i="32"/>
  <c r="G668" i="32"/>
  <c r="G667" i="32"/>
  <c r="G666" i="32"/>
  <c r="G665" i="32"/>
  <c r="G664" i="32"/>
  <c r="G663" i="32"/>
  <c r="G662" i="32"/>
  <c r="G661" i="32"/>
  <c r="G660" i="32"/>
  <c r="G659" i="32"/>
  <c r="G658" i="32"/>
  <c r="G657" i="32"/>
  <c r="G656" i="32"/>
  <c r="G655" i="32"/>
  <c r="G654" i="32"/>
  <c r="G653" i="32"/>
  <c r="G652" i="32"/>
  <c r="G651" i="32"/>
  <c r="G650" i="32"/>
  <c r="G649" i="32"/>
  <c r="G648" i="32"/>
  <c r="G647" i="32"/>
  <c r="G646" i="32"/>
  <c r="G645" i="32"/>
  <c r="G644" i="32"/>
  <c r="G643" i="32"/>
  <c r="G642" i="32"/>
  <c r="G641" i="32"/>
  <c r="G640" i="32"/>
  <c r="G639" i="32"/>
  <c r="G638" i="32"/>
  <c r="G637" i="32"/>
  <c r="G636" i="32"/>
  <c r="G635" i="32"/>
  <c r="G634" i="32"/>
  <c r="G633" i="32"/>
  <c r="G632" i="32"/>
  <c r="G631" i="32"/>
  <c r="G630" i="32"/>
  <c r="G629" i="32"/>
  <c r="G628" i="32"/>
  <c r="G627" i="32"/>
  <c r="G626" i="32"/>
  <c r="G625" i="32"/>
  <c r="G624" i="32"/>
  <c r="G623" i="32"/>
  <c r="G622" i="32"/>
  <c r="G621" i="32"/>
  <c r="G620" i="32"/>
  <c r="G619" i="32"/>
  <c r="G618" i="32"/>
  <c r="G617" i="32"/>
  <c r="G616" i="32"/>
  <c r="G615" i="32"/>
  <c r="G614" i="32"/>
  <c r="G613" i="32"/>
  <c r="G612" i="32"/>
  <c r="G611" i="32"/>
  <c r="G610" i="32"/>
  <c r="G609" i="32"/>
  <c r="G608" i="32"/>
  <c r="G607" i="32"/>
  <c r="G606" i="32"/>
  <c r="G605" i="32"/>
  <c r="G604" i="32"/>
  <c r="G603" i="32"/>
  <c r="G602" i="32"/>
  <c r="G601" i="32"/>
  <c r="G600" i="32"/>
  <c r="G599" i="32"/>
  <c r="G598" i="32"/>
  <c r="G597" i="32"/>
  <c r="G596" i="32"/>
  <c r="G595" i="32"/>
  <c r="G594" i="32"/>
  <c r="G593" i="32"/>
  <c r="G592" i="32"/>
  <c r="G591" i="32"/>
  <c r="G590" i="32"/>
  <c r="G589" i="32"/>
  <c r="G588" i="32"/>
  <c r="G587" i="32"/>
  <c r="G586" i="32"/>
  <c r="G585" i="32"/>
  <c r="G584" i="32"/>
  <c r="G583" i="32"/>
  <c r="G582" i="32"/>
  <c r="G581" i="32"/>
  <c r="G580" i="32"/>
  <c r="G579" i="32"/>
  <c r="G578" i="32"/>
  <c r="G775" i="33"/>
  <c r="H775" i="33"/>
  <c r="F775" i="33"/>
  <c r="T122" i="33"/>
  <c r="T106" i="33"/>
  <c r="E412" i="32"/>
  <c r="K412" i="32" s="1"/>
  <c r="E411" i="32"/>
  <c r="K411" i="32" s="1"/>
  <c r="E410" i="32"/>
  <c r="K410" i="32" s="1"/>
  <c r="E409" i="32"/>
  <c r="K409" i="32" s="1"/>
  <c r="E408" i="32"/>
  <c r="K408" i="32" s="1"/>
  <c r="E407" i="32"/>
  <c r="K407" i="32" s="1"/>
  <c r="E406" i="32"/>
  <c r="K406" i="32" s="1"/>
  <c r="E405" i="32"/>
  <c r="K405" i="32" s="1"/>
  <c r="E404" i="32"/>
  <c r="K404" i="32" s="1"/>
  <c r="E403" i="32"/>
  <c r="K403" i="32" s="1"/>
  <c r="E402" i="32"/>
  <c r="K402" i="32"/>
  <c r="E401" i="32"/>
  <c r="K401" i="32" s="1"/>
  <c r="E400" i="32"/>
  <c r="K400" i="32" s="1"/>
  <c r="E399" i="32"/>
  <c r="K399" i="32" s="1"/>
  <c r="E398" i="32"/>
  <c r="K398" i="32" s="1"/>
  <c r="E397" i="32"/>
  <c r="K397" i="32" s="1"/>
  <c r="E396" i="32"/>
  <c r="K396" i="32" s="1"/>
  <c r="E395" i="32"/>
  <c r="K395" i="32" s="1"/>
  <c r="E394" i="32"/>
  <c r="K394" i="32" s="1"/>
  <c r="E393" i="32"/>
  <c r="K393" i="32" s="1"/>
  <c r="E279" i="32"/>
  <c r="K279" i="32" s="1"/>
  <c r="E278" i="32"/>
  <c r="K278" i="32" s="1"/>
  <c r="E277" i="32"/>
  <c r="K277" i="32" s="1"/>
  <c r="E276" i="32"/>
  <c r="K276" i="32" s="1"/>
  <c r="E275" i="32"/>
  <c r="K275" i="32" s="1"/>
  <c r="E274" i="32"/>
  <c r="K274" i="32" s="1"/>
  <c r="E273" i="32"/>
  <c r="K273" i="32" s="1"/>
  <c r="E272" i="32"/>
  <c r="K272" i="32" s="1"/>
  <c r="E271" i="32"/>
  <c r="K271" i="32" s="1"/>
  <c r="E270" i="32"/>
  <c r="K270" i="32" s="1"/>
  <c r="E269" i="32"/>
  <c r="K269" i="32"/>
  <c r="E268" i="32"/>
  <c r="K268" i="32" s="1"/>
  <c r="E267" i="32"/>
  <c r="K267" i="32" s="1"/>
  <c r="E266" i="32"/>
  <c r="K266" i="32" s="1"/>
  <c r="E265" i="32"/>
  <c r="K265" i="32" s="1"/>
  <c r="E264" i="32"/>
  <c r="K264" i="32" s="1"/>
  <c r="E263" i="32"/>
  <c r="K263" i="32" s="1"/>
  <c r="E262" i="32"/>
  <c r="K262" i="32" s="1"/>
  <c r="G280" i="32"/>
  <c r="L769" i="32"/>
  <c r="H769" i="32"/>
  <c r="G769" i="32"/>
  <c r="F769" i="32"/>
  <c r="L768" i="32"/>
  <c r="H768" i="32"/>
  <c r="G768" i="32"/>
  <c r="F768" i="32"/>
  <c r="L767" i="32"/>
  <c r="H767" i="32"/>
  <c r="G767" i="32"/>
  <c r="F767" i="32"/>
  <c r="L766" i="32"/>
  <c r="H766" i="32"/>
  <c r="G766" i="32"/>
  <c r="F766" i="32"/>
  <c r="L765" i="32"/>
  <c r="L773" i="32" s="1"/>
  <c r="K765" i="32"/>
  <c r="K773" i="32" s="1"/>
  <c r="H765" i="32"/>
  <c r="H773" i="32" s="1"/>
  <c r="G765" i="32"/>
  <c r="G773" i="32" s="1"/>
  <c r="F765" i="32"/>
  <c r="F773" i="32" s="1"/>
  <c r="E765" i="32"/>
  <c r="E773" i="32" s="1"/>
  <c r="L764" i="32"/>
  <c r="H764" i="32"/>
  <c r="G764" i="32"/>
  <c r="F764" i="32"/>
  <c r="L763" i="32"/>
  <c r="L771" i="32" s="1"/>
  <c r="K763" i="32"/>
  <c r="H763" i="32"/>
  <c r="G763" i="32"/>
  <c r="F763" i="32"/>
  <c r="E763" i="32"/>
  <c r="I762" i="32"/>
  <c r="K760" i="32"/>
  <c r="K759" i="32"/>
  <c r="Q758" i="32"/>
  <c r="P758" i="32"/>
  <c r="O758" i="32"/>
  <c r="N758" i="32"/>
  <c r="L757" i="32"/>
  <c r="J757" i="32"/>
  <c r="I757" i="32"/>
  <c r="H757" i="32"/>
  <c r="G757" i="32"/>
  <c r="F757" i="32"/>
  <c r="S756" i="32"/>
  <c r="E756" i="32"/>
  <c r="K756" i="32" s="1"/>
  <c r="S755" i="32"/>
  <c r="E755" i="32"/>
  <c r="K755" i="32" s="1"/>
  <c r="S754" i="32"/>
  <c r="E754" i="32"/>
  <c r="K754" i="32" s="1"/>
  <c r="S753" i="32"/>
  <c r="E753" i="32"/>
  <c r="K753" i="32" s="1"/>
  <c r="S752" i="32"/>
  <c r="E752" i="32"/>
  <c r="S751" i="32"/>
  <c r="T751" i="32" s="1"/>
  <c r="E751" i="32"/>
  <c r="K751" i="32" s="1"/>
  <c r="S750" i="32"/>
  <c r="E750" i="32"/>
  <c r="K750" i="32" s="1"/>
  <c r="S749" i="32"/>
  <c r="E749" i="32"/>
  <c r="K749" i="32" s="1"/>
  <c r="S748" i="32"/>
  <c r="E748" i="32"/>
  <c r="K748" i="32" s="1"/>
  <c r="S747" i="32"/>
  <c r="E747" i="32"/>
  <c r="K747" i="32" s="1"/>
  <c r="S746" i="32"/>
  <c r="E746" i="32"/>
  <c r="K746" i="32" s="1"/>
  <c r="S745" i="32"/>
  <c r="E745" i="32"/>
  <c r="K745" i="32" s="1"/>
  <c r="S744" i="32"/>
  <c r="E744" i="32"/>
  <c r="K744" i="32" s="1"/>
  <c r="T744" i="32" s="1"/>
  <c r="S743" i="32"/>
  <c r="E743" i="32"/>
  <c r="K743" i="32" s="1"/>
  <c r="S742" i="32"/>
  <c r="E742" i="32"/>
  <c r="K742" i="32" s="1"/>
  <c r="S741" i="32"/>
  <c r="E741" i="32"/>
  <c r="K741" i="32" s="1"/>
  <c r="S740" i="32"/>
  <c r="E740" i="32"/>
  <c r="K740" i="32" s="1"/>
  <c r="S739" i="32"/>
  <c r="E739" i="32"/>
  <c r="K739" i="32" s="1"/>
  <c r="S738" i="32"/>
  <c r="E738" i="32"/>
  <c r="K738" i="32" s="1"/>
  <c r="S737" i="32"/>
  <c r="E737" i="32"/>
  <c r="K737" i="32" s="1"/>
  <c r="S736" i="32"/>
  <c r="E736" i="32"/>
  <c r="K736" i="32" s="1"/>
  <c r="S735" i="32"/>
  <c r="E735" i="32"/>
  <c r="K735" i="32" s="1"/>
  <c r="S734" i="32"/>
  <c r="E734" i="32"/>
  <c r="K734" i="32" s="1"/>
  <c r="S733" i="32"/>
  <c r="T733" i="32" s="1"/>
  <c r="E733" i="32"/>
  <c r="K733" i="32" s="1"/>
  <c r="S732" i="32"/>
  <c r="E732" i="32"/>
  <c r="K732" i="32"/>
  <c r="S731" i="32"/>
  <c r="E731" i="32"/>
  <c r="K731" i="32" s="1"/>
  <c r="S730" i="32"/>
  <c r="E730" i="32"/>
  <c r="K730" i="32" s="1"/>
  <c r="S729" i="32"/>
  <c r="E729" i="32"/>
  <c r="K729" i="32"/>
  <c r="S728" i="32"/>
  <c r="E728" i="32"/>
  <c r="S727" i="32"/>
  <c r="E727" i="32"/>
  <c r="K727" i="32"/>
  <c r="L726" i="32"/>
  <c r="J726" i="32"/>
  <c r="I726" i="32"/>
  <c r="H726" i="32"/>
  <c r="F726" i="32"/>
  <c r="S725" i="32"/>
  <c r="E725" i="32"/>
  <c r="K725" i="32"/>
  <c r="S724" i="32"/>
  <c r="E724" i="32"/>
  <c r="K724" i="32" s="1"/>
  <c r="S723" i="32"/>
  <c r="E723" i="32"/>
  <c r="K723" i="32" s="1"/>
  <c r="S722" i="32"/>
  <c r="E722" i="32"/>
  <c r="K722" i="32"/>
  <c r="S721" i="32"/>
  <c r="E721" i="32"/>
  <c r="K721" i="32" s="1"/>
  <c r="S720" i="32"/>
  <c r="E720" i="32"/>
  <c r="K720" i="32"/>
  <c r="S719" i="32"/>
  <c r="E719" i="32"/>
  <c r="K719" i="32" s="1"/>
  <c r="S718" i="32"/>
  <c r="E718" i="32"/>
  <c r="K718" i="32" s="1"/>
  <c r="S717" i="32"/>
  <c r="E717" i="32"/>
  <c r="K717" i="32" s="1"/>
  <c r="S716" i="32"/>
  <c r="E716" i="32"/>
  <c r="K716" i="32" s="1"/>
  <c r="S715" i="32"/>
  <c r="E715" i="32"/>
  <c r="K715" i="32" s="1"/>
  <c r="S714" i="32"/>
  <c r="E714" i="32"/>
  <c r="K714" i="32" s="1"/>
  <c r="S713" i="32"/>
  <c r="E713" i="32"/>
  <c r="K713" i="32" s="1"/>
  <c r="S712" i="32"/>
  <c r="E712" i="32"/>
  <c r="K712" i="32"/>
  <c r="S711" i="32"/>
  <c r="E711" i="32"/>
  <c r="K711" i="32" s="1"/>
  <c r="S710" i="32"/>
  <c r="E710" i="32"/>
  <c r="K710" i="32" s="1"/>
  <c r="S709" i="32"/>
  <c r="E709" i="32"/>
  <c r="K709" i="32" s="1"/>
  <c r="S708" i="32"/>
  <c r="E708" i="32"/>
  <c r="K708" i="32" s="1"/>
  <c r="S707" i="32"/>
  <c r="E707" i="32"/>
  <c r="K707" i="32" s="1"/>
  <c r="S706" i="32"/>
  <c r="E706" i="32"/>
  <c r="K706" i="32" s="1"/>
  <c r="S705" i="32"/>
  <c r="E705" i="32"/>
  <c r="K705" i="32" s="1"/>
  <c r="S704" i="32"/>
  <c r="E704" i="32"/>
  <c r="K704" i="32" s="1"/>
  <c r="S703" i="32"/>
  <c r="E703" i="32"/>
  <c r="K703" i="32" s="1"/>
  <c r="S702" i="32"/>
  <c r="E702" i="32"/>
  <c r="K702" i="32" s="1"/>
  <c r="S701" i="32"/>
  <c r="E701" i="32"/>
  <c r="K701" i="32" s="1"/>
  <c r="S700" i="32"/>
  <c r="E700" i="32"/>
  <c r="K700" i="32" s="1"/>
  <c r="S699" i="32"/>
  <c r="E699" i="32"/>
  <c r="K699" i="32" s="1"/>
  <c r="S698" i="32"/>
  <c r="E698" i="32"/>
  <c r="K698" i="32" s="1"/>
  <c r="S697" i="32"/>
  <c r="E697" i="32"/>
  <c r="K697" i="32"/>
  <c r="S696" i="32"/>
  <c r="E696" i="32"/>
  <c r="K696" i="32" s="1"/>
  <c r="S695" i="32"/>
  <c r="E695" i="32"/>
  <c r="K695" i="32" s="1"/>
  <c r="S694" i="32"/>
  <c r="E694" i="32"/>
  <c r="K694" i="32"/>
  <c r="S693" i="32"/>
  <c r="E693" i="32"/>
  <c r="K693" i="32" s="1"/>
  <c r="S692" i="32"/>
  <c r="E692" i="32"/>
  <c r="K692" i="32" s="1"/>
  <c r="S691" i="32"/>
  <c r="E691" i="32"/>
  <c r="K691" i="32" s="1"/>
  <c r="S690" i="32"/>
  <c r="E690" i="32"/>
  <c r="K690" i="32"/>
  <c r="S689" i="32"/>
  <c r="E689" i="32"/>
  <c r="K689" i="32" s="1"/>
  <c r="S688" i="32"/>
  <c r="E688" i="32"/>
  <c r="K688" i="32" s="1"/>
  <c r="S687" i="32"/>
  <c r="E687" i="32"/>
  <c r="K687" i="32" s="1"/>
  <c r="S686" i="32"/>
  <c r="E686" i="32"/>
  <c r="K686" i="32" s="1"/>
  <c r="S685" i="32"/>
  <c r="E685" i="32"/>
  <c r="K685" i="32" s="1"/>
  <c r="S684" i="32"/>
  <c r="E684" i="32"/>
  <c r="K684" i="32" s="1"/>
  <c r="S683" i="32"/>
  <c r="E683" i="32"/>
  <c r="K683" i="32" s="1"/>
  <c r="S682" i="32"/>
  <c r="E682" i="32"/>
  <c r="K682" i="32" s="1"/>
  <c r="S681" i="32"/>
  <c r="E681" i="32"/>
  <c r="K681" i="32" s="1"/>
  <c r="S680" i="32"/>
  <c r="E680" i="32"/>
  <c r="K680" i="32" s="1"/>
  <c r="S679" i="32"/>
  <c r="E679" i="32"/>
  <c r="K679" i="32" s="1"/>
  <c r="S678" i="32"/>
  <c r="E678" i="32"/>
  <c r="K678" i="32" s="1"/>
  <c r="S677" i="32"/>
  <c r="E677" i="32"/>
  <c r="K677" i="32" s="1"/>
  <c r="S676" i="32"/>
  <c r="E676" i="32"/>
  <c r="K676" i="32"/>
  <c r="S675" i="32"/>
  <c r="E675" i="32"/>
  <c r="K675" i="32" s="1"/>
  <c r="S674" i="32"/>
  <c r="E674" i="32"/>
  <c r="K674" i="32" s="1"/>
  <c r="S673" i="32"/>
  <c r="E673" i="32"/>
  <c r="K673" i="32" s="1"/>
  <c r="S672" i="32"/>
  <c r="E672" i="32"/>
  <c r="K672" i="32"/>
  <c r="S671" i="32"/>
  <c r="E671" i="32"/>
  <c r="K671" i="32" s="1"/>
  <c r="S670" i="32"/>
  <c r="E670" i="32"/>
  <c r="K670" i="32" s="1"/>
  <c r="S669" i="32"/>
  <c r="E669" i="32"/>
  <c r="K669" i="32" s="1"/>
  <c r="S668" i="32"/>
  <c r="E668" i="32"/>
  <c r="K668" i="32" s="1"/>
  <c r="S667" i="32"/>
  <c r="E667" i="32"/>
  <c r="K667" i="32" s="1"/>
  <c r="S666" i="32"/>
  <c r="E666" i="32"/>
  <c r="K666" i="32" s="1"/>
  <c r="S665" i="32"/>
  <c r="E665" i="32"/>
  <c r="K665" i="32" s="1"/>
  <c r="S664" i="32"/>
  <c r="E664" i="32"/>
  <c r="K664" i="32" s="1"/>
  <c r="S663" i="32"/>
  <c r="E663" i="32"/>
  <c r="K663" i="32" s="1"/>
  <c r="S662" i="32"/>
  <c r="E662" i="32"/>
  <c r="K662" i="32" s="1"/>
  <c r="S661" i="32"/>
  <c r="E661" i="32"/>
  <c r="K661" i="32"/>
  <c r="S660" i="32"/>
  <c r="E660" i="32"/>
  <c r="K660" i="32" s="1"/>
  <c r="S659" i="32"/>
  <c r="E659" i="32"/>
  <c r="K659" i="32" s="1"/>
  <c r="S658" i="32"/>
  <c r="E658" i="32"/>
  <c r="K658" i="32" s="1"/>
  <c r="S657" i="32"/>
  <c r="E657" i="32"/>
  <c r="K657" i="32" s="1"/>
  <c r="S656" i="32"/>
  <c r="E656" i="32"/>
  <c r="K656" i="32" s="1"/>
  <c r="S655" i="32"/>
  <c r="E655" i="32"/>
  <c r="K655" i="32" s="1"/>
  <c r="S654" i="32"/>
  <c r="E654" i="32"/>
  <c r="K654" i="32" s="1"/>
  <c r="S653" i="32"/>
  <c r="E653" i="32"/>
  <c r="K653" i="32" s="1"/>
  <c r="S652" i="32"/>
  <c r="E652" i="32"/>
  <c r="K652" i="32"/>
  <c r="S651" i="32"/>
  <c r="E651" i="32"/>
  <c r="K651" i="32" s="1"/>
  <c r="S650" i="32"/>
  <c r="E650" i="32"/>
  <c r="K650" i="32" s="1"/>
  <c r="S649" i="32"/>
  <c r="E649" i="32"/>
  <c r="K649" i="32" s="1"/>
  <c r="S648" i="32"/>
  <c r="E648" i="32"/>
  <c r="K648" i="32" s="1"/>
  <c r="S647" i="32"/>
  <c r="E647" i="32"/>
  <c r="K647" i="32" s="1"/>
  <c r="S646" i="32"/>
  <c r="E646" i="32"/>
  <c r="K646" i="32" s="1"/>
  <c r="S645" i="32"/>
  <c r="E645" i="32"/>
  <c r="K645" i="32" s="1"/>
  <c r="S644" i="32"/>
  <c r="E644" i="32"/>
  <c r="K644" i="32" s="1"/>
  <c r="S643" i="32"/>
  <c r="E643" i="32"/>
  <c r="K643" i="32" s="1"/>
  <c r="S642" i="32"/>
  <c r="E642" i="32"/>
  <c r="K642" i="32" s="1"/>
  <c r="S641" i="32"/>
  <c r="E641" i="32"/>
  <c r="K641" i="32" s="1"/>
  <c r="S640" i="32"/>
  <c r="E640" i="32"/>
  <c r="K640" i="32" s="1"/>
  <c r="S639" i="32"/>
  <c r="E639" i="32"/>
  <c r="K639" i="32" s="1"/>
  <c r="S638" i="32"/>
  <c r="E638" i="32"/>
  <c r="K638" i="32" s="1"/>
  <c r="S637" i="32"/>
  <c r="E637" i="32"/>
  <c r="K637" i="32" s="1"/>
  <c r="S636" i="32"/>
  <c r="E636" i="32"/>
  <c r="K636" i="32" s="1"/>
  <c r="S635" i="32"/>
  <c r="E635" i="32"/>
  <c r="K635" i="32" s="1"/>
  <c r="S634" i="32"/>
  <c r="E634" i="32"/>
  <c r="K634" i="32" s="1"/>
  <c r="S633" i="32"/>
  <c r="E633" i="32"/>
  <c r="K633" i="32"/>
  <c r="S632" i="32"/>
  <c r="E632" i="32"/>
  <c r="K632" i="32"/>
  <c r="S631" i="32"/>
  <c r="E631" i="32"/>
  <c r="K631" i="32" s="1"/>
  <c r="S630" i="32"/>
  <c r="E630" i="32"/>
  <c r="K630" i="32" s="1"/>
  <c r="S629" i="32"/>
  <c r="E629" i="32"/>
  <c r="K629" i="32" s="1"/>
  <c r="S628" i="32"/>
  <c r="E628" i="32"/>
  <c r="K628" i="32"/>
  <c r="S627" i="32"/>
  <c r="E627" i="32"/>
  <c r="K627" i="32"/>
  <c r="S626" i="32"/>
  <c r="E626" i="32"/>
  <c r="K626" i="32" s="1"/>
  <c r="S625" i="32"/>
  <c r="E625" i="32"/>
  <c r="K625" i="32"/>
  <c r="S624" i="32"/>
  <c r="E624" i="32"/>
  <c r="K624" i="32"/>
  <c r="S623" i="32"/>
  <c r="E623" i="32"/>
  <c r="K623" i="32" s="1"/>
  <c r="S622" i="32"/>
  <c r="E622" i="32"/>
  <c r="K622" i="32" s="1"/>
  <c r="S621" i="32"/>
  <c r="E621" i="32"/>
  <c r="K621" i="32" s="1"/>
  <c r="S620" i="32"/>
  <c r="E620" i="32"/>
  <c r="K620" i="32" s="1"/>
  <c r="S619" i="32"/>
  <c r="E619" i="32"/>
  <c r="K619" i="32"/>
  <c r="S618" i="32"/>
  <c r="E618" i="32"/>
  <c r="K618" i="32" s="1"/>
  <c r="S617" i="32"/>
  <c r="E617" i="32"/>
  <c r="K617" i="32" s="1"/>
  <c r="S616" i="32"/>
  <c r="E616" i="32"/>
  <c r="K616" i="32" s="1"/>
  <c r="S615" i="32"/>
  <c r="E615" i="32"/>
  <c r="K615" i="32"/>
  <c r="S614" i="32"/>
  <c r="E614" i="32"/>
  <c r="K614" i="32" s="1"/>
  <c r="S613" i="32"/>
  <c r="E613" i="32"/>
  <c r="K613" i="32" s="1"/>
  <c r="T613" i="32" s="1"/>
  <c r="S612" i="32"/>
  <c r="E612" i="32"/>
  <c r="K612" i="32" s="1"/>
  <c r="S611" i="32"/>
  <c r="E611" i="32"/>
  <c r="K611" i="32" s="1"/>
  <c r="S610" i="32"/>
  <c r="E610" i="32"/>
  <c r="K610" i="32" s="1"/>
  <c r="S609" i="32"/>
  <c r="E609" i="32"/>
  <c r="K609" i="32" s="1"/>
  <c r="S608" i="32"/>
  <c r="E608" i="32"/>
  <c r="K608" i="32"/>
  <c r="S607" i="32"/>
  <c r="E607" i="32"/>
  <c r="K607" i="32" s="1"/>
  <c r="S606" i="32"/>
  <c r="E606" i="32"/>
  <c r="K606" i="32" s="1"/>
  <c r="S605" i="32"/>
  <c r="E605" i="32"/>
  <c r="K605" i="32"/>
  <c r="S604" i="32"/>
  <c r="E604" i="32"/>
  <c r="K604" i="32" s="1"/>
  <c r="S603" i="32"/>
  <c r="E603" i="32"/>
  <c r="K603" i="32" s="1"/>
  <c r="S602" i="32"/>
  <c r="E602" i="32"/>
  <c r="K602" i="32" s="1"/>
  <c r="S601" i="32"/>
  <c r="E601" i="32"/>
  <c r="K601" i="32" s="1"/>
  <c r="S600" i="32"/>
  <c r="E600" i="32"/>
  <c r="K600" i="32" s="1"/>
  <c r="S599" i="32"/>
  <c r="E599" i="32"/>
  <c r="S598" i="32"/>
  <c r="E598" i="32"/>
  <c r="K598" i="32" s="1"/>
  <c r="S597" i="32"/>
  <c r="E597" i="32"/>
  <c r="K597" i="32" s="1"/>
  <c r="S596" i="32"/>
  <c r="E596" i="32"/>
  <c r="K596" i="32"/>
  <c r="S595" i="32"/>
  <c r="E595" i="32"/>
  <c r="S594" i="32"/>
  <c r="E594" i="32"/>
  <c r="K594" i="32" s="1"/>
  <c r="S593" i="32"/>
  <c r="E593" i="32"/>
  <c r="K593" i="32" s="1"/>
  <c r="S592" i="32"/>
  <c r="E592" i="32"/>
  <c r="K592" i="32" s="1"/>
  <c r="S591" i="32"/>
  <c r="E591" i="32"/>
  <c r="S590" i="32"/>
  <c r="E590" i="32"/>
  <c r="S589" i="32"/>
  <c r="E589" i="32"/>
  <c r="S588" i="32"/>
  <c r="E588" i="32"/>
  <c r="K588" i="32" s="1"/>
  <c r="S587" i="32"/>
  <c r="E587" i="32"/>
  <c r="S586" i="32"/>
  <c r="E586" i="32"/>
  <c r="S585" i="32"/>
  <c r="E585" i="32"/>
  <c r="S584" i="32"/>
  <c r="E584" i="32"/>
  <c r="K584" i="32" s="1"/>
  <c r="S583" i="32"/>
  <c r="E583" i="32"/>
  <c r="S582" i="32"/>
  <c r="E582" i="32"/>
  <c r="S581" i="32"/>
  <c r="E581" i="32"/>
  <c r="S580" i="32"/>
  <c r="E580" i="32"/>
  <c r="S579" i="32"/>
  <c r="E579" i="32"/>
  <c r="S578" i="32"/>
  <c r="E578" i="32"/>
  <c r="L577" i="32"/>
  <c r="J577" i="32"/>
  <c r="I577" i="32"/>
  <c r="H577" i="32"/>
  <c r="G577" i="32"/>
  <c r="F577" i="32"/>
  <c r="S576" i="32"/>
  <c r="E576" i="32"/>
  <c r="K576" i="32" s="1"/>
  <c r="S575" i="32"/>
  <c r="E575" i="32"/>
  <c r="K575" i="32" s="1"/>
  <c r="S574" i="32"/>
  <c r="E574" i="32"/>
  <c r="K574" i="32" s="1"/>
  <c r="S573" i="32"/>
  <c r="E573" i="32"/>
  <c r="K573" i="32" s="1"/>
  <c r="S572" i="32"/>
  <c r="E572" i="32"/>
  <c r="K572" i="32" s="1"/>
  <c r="S571" i="32"/>
  <c r="T571" i="32" s="1"/>
  <c r="E571" i="32"/>
  <c r="K571" i="32" s="1"/>
  <c r="S570" i="32"/>
  <c r="E570" i="32"/>
  <c r="K570" i="32" s="1"/>
  <c r="S569" i="32"/>
  <c r="E569" i="32"/>
  <c r="K569" i="32"/>
  <c r="S568" i="32"/>
  <c r="E568" i="32"/>
  <c r="K568" i="32" s="1"/>
  <c r="S567" i="32"/>
  <c r="E567" i="32"/>
  <c r="K567" i="32" s="1"/>
  <c r="S566" i="32"/>
  <c r="T566" i="32" s="1"/>
  <c r="E566" i="32"/>
  <c r="K566" i="32" s="1"/>
  <c r="S565" i="32"/>
  <c r="E565" i="32"/>
  <c r="K565" i="32" s="1"/>
  <c r="S564" i="32"/>
  <c r="E564" i="32"/>
  <c r="K564" i="32"/>
  <c r="S563" i="32"/>
  <c r="E563" i="32"/>
  <c r="K563" i="32" s="1"/>
  <c r="S562" i="32"/>
  <c r="E562" i="32"/>
  <c r="K562" i="32" s="1"/>
  <c r="S561" i="32"/>
  <c r="E561" i="32"/>
  <c r="K561" i="32" s="1"/>
  <c r="S560" i="32"/>
  <c r="E560" i="32"/>
  <c r="K560" i="32" s="1"/>
  <c r="S559" i="32"/>
  <c r="E559" i="32"/>
  <c r="K559" i="32"/>
  <c r="S558" i="32"/>
  <c r="E558" i="32"/>
  <c r="K558" i="32" s="1"/>
  <c r="S557" i="32"/>
  <c r="E557" i="32"/>
  <c r="K557" i="32" s="1"/>
  <c r="S556" i="32"/>
  <c r="T556" i="32" s="1"/>
  <c r="E556" i="32"/>
  <c r="K556" i="32" s="1"/>
  <c r="S555" i="32"/>
  <c r="E555" i="32"/>
  <c r="K555" i="32" s="1"/>
  <c r="S554" i="32"/>
  <c r="T554" i="32" s="1"/>
  <c r="E554" i="32"/>
  <c r="K554" i="32" s="1"/>
  <c r="S553" i="32"/>
  <c r="E553" i="32"/>
  <c r="K553" i="32" s="1"/>
  <c r="S552" i="32"/>
  <c r="E552" i="32"/>
  <c r="K552" i="32" s="1"/>
  <c r="S551" i="32"/>
  <c r="E551" i="32"/>
  <c r="K551" i="32" s="1"/>
  <c r="S550" i="32"/>
  <c r="E550" i="32"/>
  <c r="K550" i="32" s="1"/>
  <c r="T550" i="32" s="1"/>
  <c r="S549" i="32"/>
  <c r="T549" i="32" s="1"/>
  <c r="E549" i="32"/>
  <c r="K549" i="32" s="1"/>
  <c r="S548" i="32"/>
  <c r="E548" i="32"/>
  <c r="K548" i="32"/>
  <c r="S547" i="32"/>
  <c r="E547" i="32"/>
  <c r="K547" i="32" s="1"/>
  <c r="S546" i="32"/>
  <c r="E546" i="32"/>
  <c r="K546" i="32" s="1"/>
  <c r="S545" i="32"/>
  <c r="E545" i="32"/>
  <c r="K545" i="32"/>
  <c r="S544" i="32"/>
  <c r="E544" i="32"/>
  <c r="K544" i="32" s="1"/>
  <c r="S543" i="32"/>
  <c r="E543" i="32"/>
  <c r="K543" i="32"/>
  <c r="S542" i="32"/>
  <c r="E542" i="32"/>
  <c r="K542" i="32" s="1"/>
  <c r="S541" i="32"/>
  <c r="E541" i="32"/>
  <c r="K541" i="32" s="1"/>
  <c r="S540" i="32"/>
  <c r="E540" i="32"/>
  <c r="K540" i="32"/>
  <c r="S539" i="32"/>
  <c r="T539" i="32" s="1"/>
  <c r="E539" i="32"/>
  <c r="K539" i="32" s="1"/>
  <c r="S538" i="32"/>
  <c r="E538" i="32"/>
  <c r="K538" i="32" s="1"/>
  <c r="S537" i="32"/>
  <c r="T537" i="32" s="1"/>
  <c r="E537" i="32"/>
  <c r="K537" i="32" s="1"/>
  <c r="S536" i="32"/>
  <c r="E536" i="32"/>
  <c r="K536" i="32" s="1"/>
  <c r="S535" i="32"/>
  <c r="E535" i="32"/>
  <c r="K535" i="32"/>
  <c r="S534" i="32"/>
  <c r="E534" i="32"/>
  <c r="K534" i="32" s="1"/>
  <c r="S533" i="32"/>
  <c r="E533" i="32"/>
  <c r="K533" i="32" s="1"/>
  <c r="S532" i="32"/>
  <c r="E532" i="32"/>
  <c r="K532" i="32" s="1"/>
  <c r="S531" i="32"/>
  <c r="E531" i="32"/>
  <c r="K531" i="32" s="1"/>
  <c r="S530" i="32"/>
  <c r="E530" i="32"/>
  <c r="K530" i="32" s="1"/>
  <c r="S529" i="32"/>
  <c r="E529" i="32"/>
  <c r="K529" i="32"/>
  <c r="S528" i="32"/>
  <c r="E528" i="32"/>
  <c r="K528" i="32" s="1"/>
  <c r="S527" i="32"/>
  <c r="E527" i="32"/>
  <c r="K527" i="32" s="1"/>
  <c r="S526" i="32"/>
  <c r="T526" i="32" s="1"/>
  <c r="E526" i="32"/>
  <c r="K526" i="32" s="1"/>
  <c r="S525" i="32"/>
  <c r="E525" i="32"/>
  <c r="K525" i="32" s="1"/>
  <c r="S524" i="32"/>
  <c r="T524" i="32" s="1"/>
  <c r="E524" i="32"/>
  <c r="K524" i="32" s="1"/>
  <c r="S523" i="32"/>
  <c r="E523" i="32"/>
  <c r="K523" i="32" s="1"/>
  <c r="S522" i="32"/>
  <c r="T522" i="32" s="1"/>
  <c r="E522" i="32"/>
  <c r="K522" i="32" s="1"/>
  <c r="S521" i="32"/>
  <c r="E521" i="32"/>
  <c r="K521" i="32"/>
  <c r="S520" i="32"/>
  <c r="E520" i="32"/>
  <c r="K520" i="32" s="1"/>
  <c r="S519" i="32"/>
  <c r="E519" i="32"/>
  <c r="K519" i="32" s="1"/>
  <c r="S518" i="32"/>
  <c r="T518" i="32" s="1"/>
  <c r="E518" i="32"/>
  <c r="K518" i="32" s="1"/>
  <c r="S517" i="32"/>
  <c r="E517" i="32"/>
  <c r="K517" i="32" s="1"/>
  <c r="S516" i="32"/>
  <c r="E516" i="32"/>
  <c r="K516" i="32"/>
  <c r="S515" i="32"/>
  <c r="E515" i="32"/>
  <c r="K515" i="32" s="1"/>
  <c r="S514" i="32"/>
  <c r="E514" i="32"/>
  <c r="K514" i="32" s="1"/>
  <c r="T514" i="32" s="1"/>
  <c r="S513" i="32"/>
  <c r="E513" i="32"/>
  <c r="K513" i="32" s="1"/>
  <c r="S512" i="32"/>
  <c r="E512" i="32"/>
  <c r="K512" i="32" s="1"/>
  <c r="S511" i="32"/>
  <c r="E511" i="32"/>
  <c r="K511" i="32"/>
  <c r="S510" i="32"/>
  <c r="E510" i="32"/>
  <c r="K510" i="32" s="1"/>
  <c r="S509" i="32"/>
  <c r="E509" i="32"/>
  <c r="K509" i="32" s="1"/>
  <c r="S508" i="32"/>
  <c r="E508" i="32"/>
  <c r="K508" i="32" s="1"/>
  <c r="S507" i="32"/>
  <c r="E507" i="32"/>
  <c r="K507" i="32" s="1"/>
  <c r="S506" i="32"/>
  <c r="E506" i="32"/>
  <c r="K506" i="32" s="1"/>
  <c r="S505" i="32"/>
  <c r="E505" i="32"/>
  <c r="K505" i="32"/>
  <c r="S504" i="32"/>
  <c r="E504" i="32"/>
  <c r="K504" i="32" s="1"/>
  <c r="S503" i="32"/>
  <c r="E503" i="32"/>
  <c r="K503" i="32" s="1"/>
  <c r="S502" i="32"/>
  <c r="T502" i="32" s="1"/>
  <c r="E502" i="32"/>
  <c r="K502" i="32" s="1"/>
  <c r="S501" i="32"/>
  <c r="E501" i="32"/>
  <c r="K501" i="32" s="1"/>
  <c r="S500" i="32"/>
  <c r="T500" i="32" s="1"/>
  <c r="E500" i="32"/>
  <c r="K500" i="32"/>
  <c r="S499" i="32"/>
  <c r="E499" i="32"/>
  <c r="K499" i="32" s="1"/>
  <c r="S498" i="32"/>
  <c r="E498" i="32"/>
  <c r="K498" i="32" s="1"/>
  <c r="S497" i="32"/>
  <c r="E497" i="32"/>
  <c r="K497" i="32" s="1"/>
  <c r="S496" i="32"/>
  <c r="E496" i="32"/>
  <c r="K496" i="32" s="1"/>
  <c r="S495" i="32"/>
  <c r="E495" i="32"/>
  <c r="K495" i="32"/>
  <c r="S494" i="32"/>
  <c r="E494" i="32"/>
  <c r="K494" i="32" s="1"/>
  <c r="S493" i="32"/>
  <c r="E493" i="32"/>
  <c r="K493" i="32" s="1"/>
  <c r="S492" i="32"/>
  <c r="E492" i="32"/>
  <c r="K492" i="32" s="1"/>
  <c r="T492" i="32" s="1"/>
  <c r="S491" i="32"/>
  <c r="E491" i="32"/>
  <c r="K491" i="32" s="1"/>
  <c r="S490" i="32"/>
  <c r="T490" i="32" s="1"/>
  <c r="E490" i="32"/>
  <c r="K490" i="32" s="1"/>
  <c r="S489" i="32"/>
  <c r="E489" i="32"/>
  <c r="K489" i="32"/>
  <c r="S488" i="32"/>
  <c r="E488" i="32"/>
  <c r="K488" i="32" s="1"/>
  <c r="S487" i="32"/>
  <c r="E487" i="32"/>
  <c r="K487" i="32" s="1"/>
  <c r="S486" i="32"/>
  <c r="E486" i="32"/>
  <c r="K486" i="32" s="1"/>
  <c r="S485" i="32"/>
  <c r="E485" i="32"/>
  <c r="K485" i="32" s="1"/>
  <c r="S484" i="32"/>
  <c r="E484" i="32"/>
  <c r="K484" i="32" s="1"/>
  <c r="S483" i="32"/>
  <c r="E483" i="32"/>
  <c r="K483" i="32" s="1"/>
  <c r="S482" i="32"/>
  <c r="E482" i="32"/>
  <c r="K482" i="32" s="1"/>
  <c r="S481" i="32"/>
  <c r="E481" i="32"/>
  <c r="K481" i="32" s="1"/>
  <c r="S480" i="32"/>
  <c r="E480" i="32"/>
  <c r="K480" i="32" s="1"/>
  <c r="S479" i="32"/>
  <c r="E479" i="32"/>
  <c r="K479" i="32" s="1"/>
  <c r="S478" i="32"/>
  <c r="E478" i="32"/>
  <c r="K478" i="32" s="1"/>
  <c r="S477" i="32"/>
  <c r="E477" i="32"/>
  <c r="K477" i="32" s="1"/>
  <c r="S476" i="32"/>
  <c r="E476" i="32"/>
  <c r="K476" i="32" s="1"/>
  <c r="S475" i="32"/>
  <c r="E475" i="32"/>
  <c r="K475" i="32" s="1"/>
  <c r="S474" i="32"/>
  <c r="T474" i="32" s="1"/>
  <c r="E474" i="32"/>
  <c r="K474" i="32" s="1"/>
  <c r="S473" i="32"/>
  <c r="E473" i="32"/>
  <c r="K473" i="32"/>
  <c r="S472" i="32"/>
  <c r="E472" i="32"/>
  <c r="K472" i="32" s="1"/>
  <c r="S471" i="32"/>
  <c r="E471" i="32"/>
  <c r="K471" i="32" s="1"/>
  <c r="S470" i="32"/>
  <c r="T470" i="32" s="1"/>
  <c r="E470" i="32"/>
  <c r="K470" i="32" s="1"/>
  <c r="S469" i="32"/>
  <c r="E469" i="32"/>
  <c r="K469" i="32" s="1"/>
  <c r="S468" i="32"/>
  <c r="E468" i="32"/>
  <c r="K468" i="32"/>
  <c r="S467" i="32"/>
  <c r="E467" i="32"/>
  <c r="K467" i="32" s="1"/>
  <c r="S466" i="32"/>
  <c r="E466" i="32"/>
  <c r="K466" i="32" s="1"/>
  <c r="S465" i="32"/>
  <c r="T465" i="32" s="1"/>
  <c r="E465" i="32"/>
  <c r="K465" i="32" s="1"/>
  <c r="S464" i="32"/>
  <c r="E464" i="32"/>
  <c r="K464" i="32" s="1"/>
  <c r="S463" i="32"/>
  <c r="E463" i="32"/>
  <c r="K463" i="32"/>
  <c r="S462" i="32"/>
  <c r="E462" i="32"/>
  <c r="K462" i="32" s="1"/>
  <c r="S461" i="32"/>
  <c r="E461" i="32"/>
  <c r="K461" i="32" s="1"/>
  <c r="S460" i="32"/>
  <c r="E460" i="32"/>
  <c r="K460" i="32" s="1"/>
  <c r="S459" i="32"/>
  <c r="T459" i="32" s="1"/>
  <c r="E459" i="32"/>
  <c r="K459" i="32" s="1"/>
  <c r="S458" i="32"/>
  <c r="T458" i="32" s="1"/>
  <c r="E458" i="32"/>
  <c r="K458" i="32" s="1"/>
  <c r="S457" i="32"/>
  <c r="E457" i="32"/>
  <c r="K457" i="32"/>
  <c r="S456" i="32"/>
  <c r="E456" i="32"/>
  <c r="K456" i="32" s="1"/>
  <c r="S455" i="32"/>
  <c r="E455" i="32"/>
  <c r="K455" i="32" s="1"/>
  <c r="S454" i="32"/>
  <c r="E454" i="32"/>
  <c r="K454" i="32" s="1"/>
  <c r="S453" i="32"/>
  <c r="E453" i="32"/>
  <c r="K453" i="32" s="1"/>
  <c r="S452" i="32"/>
  <c r="E452" i="32"/>
  <c r="K452" i="32" s="1"/>
  <c r="S451" i="32"/>
  <c r="E451" i="32"/>
  <c r="K451" i="32" s="1"/>
  <c r="S450" i="32"/>
  <c r="T450" i="32" s="1"/>
  <c r="E450" i="32"/>
  <c r="K450" i="32" s="1"/>
  <c r="S449" i="32"/>
  <c r="E449" i="32"/>
  <c r="K449" i="32"/>
  <c r="S448" i="32"/>
  <c r="E448" i="32"/>
  <c r="K448" i="32" s="1"/>
  <c r="S447" i="32"/>
  <c r="E447" i="32"/>
  <c r="K447" i="32" s="1"/>
  <c r="S446" i="32"/>
  <c r="E446" i="32"/>
  <c r="K446" i="32" s="1"/>
  <c r="S445" i="32"/>
  <c r="E445" i="32"/>
  <c r="K445" i="32" s="1"/>
  <c r="S444" i="32"/>
  <c r="E444" i="32"/>
  <c r="K444" i="32" s="1"/>
  <c r="S443" i="32"/>
  <c r="E443" i="32"/>
  <c r="K443" i="32" s="1"/>
  <c r="S442" i="32"/>
  <c r="T442" i="32" s="1"/>
  <c r="E442" i="32"/>
  <c r="K442" i="32" s="1"/>
  <c r="S441" i="32"/>
  <c r="E441" i="32"/>
  <c r="K441" i="32" s="1"/>
  <c r="S440" i="32"/>
  <c r="E440" i="32"/>
  <c r="K440" i="32" s="1"/>
  <c r="S439" i="32"/>
  <c r="E439" i="32"/>
  <c r="K439" i="32" s="1"/>
  <c r="S438" i="32"/>
  <c r="E438" i="32"/>
  <c r="K438" i="32" s="1"/>
  <c r="S437" i="32"/>
  <c r="T437" i="32" s="1"/>
  <c r="E437" i="32"/>
  <c r="K437" i="32" s="1"/>
  <c r="S436" i="32"/>
  <c r="E436" i="32"/>
  <c r="K436" i="32" s="1"/>
  <c r="S435" i="32"/>
  <c r="E435" i="32"/>
  <c r="K435" i="32" s="1"/>
  <c r="S434" i="32"/>
  <c r="E434" i="32"/>
  <c r="K434" i="32" s="1"/>
  <c r="S433" i="32"/>
  <c r="E433" i="32"/>
  <c r="K433" i="32"/>
  <c r="S432" i="32"/>
  <c r="E432" i="32"/>
  <c r="K432" i="32" s="1"/>
  <c r="S431" i="32"/>
  <c r="E431" i="32"/>
  <c r="K431" i="32" s="1"/>
  <c r="S430" i="32"/>
  <c r="T430" i="32" s="1"/>
  <c r="E430" i="32"/>
  <c r="K430" i="32" s="1"/>
  <c r="S429" i="32"/>
  <c r="E429" i="32"/>
  <c r="K429" i="32" s="1"/>
  <c r="S428" i="32"/>
  <c r="E428" i="32"/>
  <c r="K428" i="32"/>
  <c r="S427" i="32"/>
  <c r="T427" i="32" s="1"/>
  <c r="E427" i="32"/>
  <c r="K427" i="32" s="1"/>
  <c r="S426" i="32"/>
  <c r="E426" i="32"/>
  <c r="K426" i="32" s="1"/>
  <c r="S425" i="32"/>
  <c r="E425" i="32"/>
  <c r="K425" i="32" s="1"/>
  <c r="S424" i="32"/>
  <c r="E424" i="32"/>
  <c r="K424" i="32" s="1"/>
  <c r="S423" i="32"/>
  <c r="E423" i="32"/>
  <c r="K423" i="32" s="1"/>
  <c r="S422" i="32"/>
  <c r="E422" i="32"/>
  <c r="K422" i="32" s="1"/>
  <c r="L421" i="32"/>
  <c r="J421" i="32"/>
  <c r="I421" i="32"/>
  <c r="H421" i="32"/>
  <c r="G421" i="32"/>
  <c r="F421" i="32"/>
  <c r="S420" i="32"/>
  <c r="E420" i="32"/>
  <c r="K420" i="32" s="1"/>
  <c r="S419" i="32"/>
  <c r="T419" i="32" s="1"/>
  <c r="E419" i="32"/>
  <c r="K419" i="32" s="1"/>
  <c r="S418" i="32"/>
  <c r="E418" i="32"/>
  <c r="K418" i="32" s="1"/>
  <c r="S417" i="32"/>
  <c r="E417" i="32"/>
  <c r="K417" i="32" s="1"/>
  <c r="S416" i="32"/>
  <c r="T416" i="32" s="1"/>
  <c r="E416" i="32"/>
  <c r="K416" i="32" s="1"/>
  <c r="S415" i="32"/>
  <c r="E415" i="32"/>
  <c r="K415" i="32"/>
  <c r="S414" i="32"/>
  <c r="E414" i="32"/>
  <c r="K414" i="32" s="1"/>
  <c r="S413" i="32"/>
  <c r="E413" i="32"/>
  <c r="K413" i="32" s="1"/>
  <c r="S412" i="32"/>
  <c r="S392" i="32"/>
  <c r="E392" i="32"/>
  <c r="K392" i="32" s="1"/>
  <c r="S391" i="32"/>
  <c r="T391" i="32" s="1"/>
  <c r="E391" i="32"/>
  <c r="K391" i="32" s="1"/>
  <c r="S390" i="32"/>
  <c r="E390" i="32"/>
  <c r="K390" i="32" s="1"/>
  <c r="S389" i="32"/>
  <c r="E389" i="32"/>
  <c r="K389" i="32" s="1"/>
  <c r="S388" i="32"/>
  <c r="E388" i="32"/>
  <c r="K388" i="32" s="1"/>
  <c r="S387" i="32"/>
  <c r="T387" i="32" s="1"/>
  <c r="E387" i="32"/>
  <c r="K387" i="32" s="1"/>
  <c r="S386" i="32"/>
  <c r="E386" i="32"/>
  <c r="K386" i="32"/>
  <c r="S385" i="32"/>
  <c r="E385" i="32"/>
  <c r="K385" i="32" s="1"/>
  <c r="S384" i="32"/>
  <c r="E384" i="32"/>
  <c r="K384" i="32" s="1"/>
  <c r="S383" i="32"/>
  <c r="E383" i="32"/>
  <c r="K383" i="32" s="1"/>
  <c r="S382" i="32"/>
  <c r="E382" i="32"/>
  <c r="K382" i="32" s="1"/>
  <c r="S381" i="32"/>
  <c r="E381" i="32"/>
  <c r="K381" i="32"/>
  <c r="T381" i="32" s="1"/>
  <c r="S380" i="32"/>
  <c r="E380" i="32"/>
  <c r="K380" i="32" s="1"/>
  <c r="S379" i="32"/>
  <c r="E379" i="32"/>
  <c r="K379" i="32" s="1"/>
  <c r="S378" i="32"/>
  <c r="T378" i="32" s="1"/>
  <c r="E378" i="32"/>
  <c r="K378" i="32"/>
  <c r="S377" i="32"/>
  <c r="E377" i="32"/>
  <c r="K377" i="32" s="1"/>
  <c r="S376" i="32"/>
  <c r="E376" i="32"/>
  <c r="K376" i="32"/>
  <c r="S375" i="32"/>
  <c r="E375" i="32"/>
  <c r="K375" i="32" s="1"/>
  <c r="S374" i="32"/>
  <c r="E374" i="32"/>
  <c r="K374" i="32" s="1"/>
  <c r="S373" i="32"/>
  <c r="T373" i="32" s="1"/>
  <c r="E373" i="32"/>
  <c r="K373" i="32"/>
  <c r="S372" i="32"/>
  <c r="E372" i="32"/>
  <c r="K372" i="32" s="1"/>
  <c r="S371" i="32"/>
  <c r="E371" i="32"/>
  <c r="K371" i="32" s="1"/>
  <c r="S370" i="32"/>
  <c r="E370" i="32"/>
  <c r="K370" i="32" s="1"/>
  <c r="S369" i="32"/>
  <c r="E369" i="32"/>
  <c r="K369" i="32" s="1"/>
  <c r="S368" i="32"/>
  <c r="E368" i="32"/>
  <c r="K368" i="32" s="1"/>
  <c r="S367" i="32"/>
  <c r="E367" i="32"/>
  <c r="K367" i="32" s="1"/>
  <c r="S366" i="32"/>
  <c r="T366" i="32" s="1"/>
  <c r="E366" i="32"/>
  <c r="K366" i="32" s="1"/>
  <c r="S365" i="32"/>
  <c r="T365" i="32" s="1"/>
  <c r="E365" i="32"/>
  <c r="K365" i="32"/>
  <c r="S364" i="32"/>
  <c r="E364" i="32"/>
  <c r="K364" i="32" s="1"/>
  <c r="S363" i="32"/>
  <c r="E363" i="32"/>
  <c r="K363" i="32" s="1"/>
  <c r="S362" i="32"/>
  <c r="E362" i="32"/>
  <c r="K362" i="32" s="1"/>
  <c r="S361" i="32"/>
  <c r="E361" i="32"/>
  <c r="K361" i="32" s="1"/>
  <c r="S360" i="32"/>
  <c r="E360" i="32"/>
  <c r="K360" i="32" s="1"/>
  <c r="S359" i="32"/>
  <c r="E359" i="32"/>
  <c r="K359" i="32" s="1"/>
  <c r="S358" i="32"/>
  <c r="E358" i="32"/>
  <c r="K358" i="32" s="1"/>
  <c r="S357" i="32"/>
  <c r="E357" i="32"/>
  <c r="K357" i="32"/>
  <c r="S356" i="32"/>
  <c r="E356" i="32"/>
  <c r="K356" i="32" s="1"/>
  <c r="S355" i="32"/>
  <c r="E355" i="32"/>
  <c r="K355" i="32" s="1"/>
  <c r="S354" i="32"/>
  <c r="E354" i="32"/>
  <c r="K354" i="32" s="1"/>
  <c r="S353" i="32"/>
  <c r="E353" i="32"/>
  <c r="K353" i="32" s="1"/>
  <c r="S352" i="32"/>
  <c r="E352" i="32"/>
  <c r="K352" i="32"/>
  <c r="S351" i="32"/>
  <c r="E351" i="32"/>
  <c r="K351" i="32" s="1"/>
  <c r="S350" i="32"/>
  <c r="E350" i="32"/>
  <c r="K350" i="32" s="1"/>
  <c r="S349" i="32"/>
  <c r="E349" i="32"/>
  <c r="K349" i="32" s="1"/>
  <c r="S348" i="32"/>
  <c r="E348" i="32"/>
  <c r="K348" i="32" s="1"/>
  <c r="S347" i="32"/>
  <c r="E347" i="32"/>
  <c r="K347" i="32" s="1"/>
  <c r="S346" i="32"/>
  <c r="E346" i="32"/>
  <c r="K346" i="32"/>
  <c r="S345" i="32"/>
  <c r="E345" i="32"/>
  <c r="K345" i="32" s="1"/>
  <c r="S344" i="32"/>
  <c r="E344" i="32"/>
  <c r="K344" i="32" s="1"/>
  <c r="S343" i="32"/>
  <c r="E343" i="32"/>
  <c r="K343" i="32" s="1"/>
  <c r="S342" i="32"/>
  <c r="E342" i="32"/>
  <c r="K342" i="32" s="1"/>
  <c r="S341" i="32"/>
  <c r="E341" i="32"/>
  <c r="K341" i="32" s="1"/>
  <c r="S340" i="32"/>
  <c r="E340" i="32"/>
  <c r="K340" i="32" s="1"/>
  <c r="S339" i="32"/>
  <c r="T339" i="32" s="1"/>
  <c r="E339" i="32"/>
  <c r="K339" i="32" s="1"/>
  <c r="S338" i="32"/>
  <c r="E338" i="32"/>
  <c r="K338" i="32"/>
  <c r="S337" i="32"/>
  <c r="E337" i="32"/>
  <c r="K337" i="32" s="1"/>
  <c r="S336" i="32"/>
  <c r="E336" i="32"/>
  <c r="K336" i="32" s="1"/>
  <c r="S335" i="32"/>
  <c r="E335" i="32"/>
  <c r="K335" i="32" s="1"/>
  <c r="S334" i="32"/>
  <c r="E334" i="32"/>
  <c r="K334" i="32" s="1"/>
  <c r="S333" i="32"/>
  <c r="E333" i="32"/>
  <c r="K333" i="32"/>
  <c r="S332" i="32"/>
  <c r="E332" i="32"/>
  <c r="K332" i="32" s="1"/>
  <c r="S331" i="32"/>
  <c r="E331" i="32"/>
  <c r="K331" i="32" s="1"/>
  <c r="S330" i="32"/>
  <c r="E330" i="32"/>
  <c r="K330" i="32" s="1"/>
  <c r="S329" i="32"/>
  <c r="E329" i="32"/>
  <c r="K329" i="32" s="1"/>
  <c r="S328" i="32"/>
  <c r="E328" i="32"/>
  <c r="K328" i="32"/>
  <c r="S327" i="32"/>
  <c r="E327" i="32"/>
  <c r="K327" i="32" s="1"/>
  <c r="S326" i="32"/>
  <c r="E326" i="32"/>
  <c r="K326" i="32" s="1"/>
  <c r="S325" i="32"/>
  <c r="E325" i="32"/>
  <c r="K325" i="32" s="1"/>
  <c r="S324" i="32"/>
  <c r="E324" i="32"/>
  <c r="K324" i="32" s="1"/>
  <c r="S323" i="32"/>
  <c r="T323" i="32" s="1"/>
  <c r="E323" i="32"/>
  <c r="K323" i="32" s="1"/>
  <c r="S322" i="32"/>
  <c r="E322" i="32"/>
  <c r="K322" i="32" s="1"/>
  <c r="S321" i="32"/>
  <c r="E321" i="32"/>
  <c r="K321" i="32" s="1"/>
  <c r="S320" i="32"/>
  <c r="E320" i="32"/>
  <c r="K320" i="32" s="1"/>
  <c r="S319" i="32"/>
  <c r="E319" i="32"/>
  <c r="K319" i="32" s="1"/>
  <c r="S318" i="32"/>
  <c r="T318" i="32" s="1"/>
  <c r="E318" i="32"/>
  <c r="K318" i="32" s="1"/>
  <c r="S317" i="32"/>
  <c r="E317" i="32"/>
  <c r="K317" i="32" s="1"/>
  <c r="T317" i="32" s="1"/>
  <c r="S316" i="32"/>
  <c r="E316" i="32"/>
  <c r="K316" i="32" s="1"/>
  <c r="S315" i="32"/>
  <c r="E315" i="32"/>
  <c r="K315" i="32" s="1"/>
  <c r="S314" i="32"/>
  <c r="E314" i="32"/>
  <c r="K314" i="32"/>
  <c r="S313" i="32"/>
  <c r="E313" i="32"/>
  <c r="K313" i="32" s="1"/>
  <c r="S312" i="32"/>
  <c r="E312" i="32"/>
  <c r="K312" i="32" s="1"/>
  <c r="S311" i="32"/>
  <c r="E311" i="32"/>
  <c r="K311" i="32" s="1"/>
  <c r="S310" i="32"/>
  <c r="E310" i="32"/>
  <c r="K310" i="32" s="1"/>
  <c r="S309" i="32"/>
  <c r="E309" i="32"/>
  <c r="K309" i="32"/>
  <c r="S308" i="32"/>
  <c r="T308" i="32" s="1"/>
  <c r="E308" i="32"/>
  <c r="K308" i="32" s="1"/>
  <c r="S307" i="32"/>
  <c r="E307" i="32"/>
  <c r="K307" i="32" s="1"/>
  <c r="S306" i="32"/>
  <c r="E306" i="32"/>
  <c r="K306" i="32" s="1"/>
  <c r="S305" i="32"/>
  <c r="E305" i="32"/>
  <c r="K305" i="32" s="1"/>
  <c r="S304" i="32"/>
  <c r="E304" i="32"/>
  <c r="K304" i="32" s="1"/>
  <c r="S303" i="32"/>
  <c r="E303" i="32"/>
  <c r="K303" i="32" s="1"/>
  <c r="S302" i="32"/>
  <c r="T302" i="32" s="1"/>
  <c r="E302" i="32"/>
  <c r="K302" i="32" s="1"/>
  <c r="S301" i="32"/>
  <c r="E301" i="32"/>
  <c r="K301" i="32" s="1"/>
  <c r="S300" i="32"/>
  <c r="E300" i="32"/>
  <c r="K300" i="32" s="1"/>
  <c r="S299" i="32"/>
  <c r="T299" i="32" s="1"/>
  <c r="E299" i="32"/>
  <c r="K299" i="32" s="1"/>
  <c r="S298" i="32"/>
  <c r="E298" i="32"/>
  <c r="K298" i="32" s="1"/>
  <c r="S297" i="32"/>
  <c r="E297" i="32"/>
  <c r="K297" i="32" s="1"/>
  <c r="S296" i="32"/>
  <c r="E296" i="32"/>
  <c r="K296" i="32" s="1"/>
  <c r="S295" i="32"/>
  <c r="E295" i="32"/>
  <c r="K295" i="32" s="1"/>
  <c r="S294" i="32"/>
  <c r="E294" i="32"/>
  <c r="K294" i="32" s="1"/>
  <c r="S293" i="32"/>
  <c r="E293" i="32"/>
  <c r="K293" i="32"/>
  <c r="S292" i="32"/>
  <c r="T292" i="32" s="1"/>
  <c r="E292" i="32"/>
  <c r="K292" i="32" s="1"/>
  <c r="S291" i="32"/>
  <c r="E291" i="32"/>
  <c r="K291" i="32" s="1"/>
  <c r="S290" i="32"/>
  <c r="E290" i="32"/>
  <c r="K290" i="32" s="1"/>
  <c r="S289" i="32"/>
  <c r="E289" i="32"/>
  <c r="K289" i="32" s="1"/>
  <c r="S288" i="32"/>
  <c r="E288" i="32"/>
  <c r="K288" i="32"/>
  <c r="S287" i="32"/>
  <c r="T287" i="32" s="1"/>
  <c r="E287" i="32"/>
  <c r="K287" i="32" s="1"/>
  <c r="S286" i="32"/>
  <c r="E286" i="32"/>
  <c r="K286" i="32" s="1"/>
  <c r="S285" i="32"/>
  <c r="E285" i="32"/>
  <c r="K285" i="32" s="1"/>
  <c r="S284" i="32"/>
  <c r="E284" i="32"/>
  <c r="K284" i="32" s="1"/>
  <c r="S283" i="32"/>
  <c r="E283" i="32"/>
  <c r="K283" i="32" s="1"/>
  <c r="S282" i="32"/>
  <c r="E282" i="32"/>
  <c r="K282" i="32"/>
  <c r="S281" i="32"/>
  <c r="E281" i="32"/>
  <c r="L280" i="32"/>
  <c r="J280" i="32"/>
  <c r="I280" i="32"/>
  <c r="H280" i="32"/>
  <c r="F280" i="32"/>
  <c r="S261" i="32"/>
  <c r="E261" i="32"/>
  <c r="K261" i="32"/>
  <c r="S260" i="32"/>
  <c r="E260" i="32"/>
  <c r="K260" i="32" s="1"/>
  <c r="S259" i="32"/>
  <c r="E259" i="32"/>
  <c r="K259" i="32" s="1"/>
  <c r="S258" i="32"/>
  <c r="E258" i="32"/>
  <c r="K258" i="32" s="1"/>
  <c r="S257" i="32"/>
  <c r="T257" i="32" s="1"/>
  <c r="E257" i="32"/>
  <c r="K257" i="32" s="1"/>
  <c r="S256" i="32"/>
  <c r="E256" i="32"/>
  <c r="K256" i="32" s="1"/>
  <c r="S255" i="32"/>
  <c r="E255" i="32"/>
  <c r="K255" i="32" s="1"/>
  <c r="S254" i="32"/>
  <c r="T254" i="32" s="1"/>
  <c r="E254" i="32"/>
  <c r="K254" i="32" s="1"/>
  <c r="S253" i="32"/>
  <c r="E253" i="32"/>
  <c r="K253" i="32"/>
  <c r="S252" i="32"/>
  <c r="E252" i="32"/>
  <c r="K252" i="32" s="1"/>
  <c r="S251" i="32"/>
  <c r="E251" i="32"/>
  <c r="K251" i="32" s="1"/>
  <c r="S250" i="32"/>
  <c r="E250" i="32"/>
  <c r="K250" i="32" s="1"/>
  <c r="S249" i="32"/>
  <c r="E249" i="32"/>
  <c r="K249" i="32" s="1"/>
  <c r="S248" i="32"/>
  <c r="E248" i="32"/>
  <c r="K248" i="32" s="1"/>
  <c r="S247" i="32"/>
  <c r="E247" i="32"/>
  <c r="K247" i="32" s="1"/>
  <c r="S246" i="32"/>
  <c r="E246" i="32"/>
  <c r="K246" i="32" s="1"/>
  <c r="S245" i="32"/>
  <c r="E245" i="32"/>
  <c r="K245" i="32"/>
  <c r="S244" i="32"/>
  <c r="E244" i="32"/>
  <c r="K244" i="32" s="1"/>
  <c r="S243" i="32"/>
  <c r="E243" i="32"/>
  <c r="K243" i="32" s="1"/>
  <c r="S242" i="32"/>
  <c r="E242" i="32"/>
  <c r="K242" i="32" s="1"/>
  <c r="S241" i="32"/>
  <c r="T241" i="32" s="1"/>
  <c r="E241" i="32"/>
  <c r="K241" i="32" s="1"/>
  <c r="S240" i="32"/>
  <c r="E240" i="32"/>
  <c r="K240" i="32" s="1"/>
  <c r="S239" i="32"/>
  <c r="E239" i="32"/>
  <c r="K239" i="32" s="1"/>
  <c r="S238" i="32"/>
  <c r="E238" i="32"/>
  <c r="K238" i="32" s="1"/>
  <c r="S237" i="32"/>
  <c r="E237" i="32"/>
  <c r="K237" i="32"/>
  <c r="S236" i="32"/>
  <c r="E236" i="32"/>
  <c r="K236" i="32" s="1"/>
  <c r="S235" i="32"/>
  <c r="E235" i="32"/>
  <c r="K235" i="32" s="1"/>
  <c r="S234" i="32"/>
  <c r="E234" i="32"/>
  <c r="K234" i="32" s="1"/>
  <c r="S233" i="32"/>
  <c r="E233" i="32"/>
  <c r="K233" i="32"/>
  <c r="S232" i="32"/>
  <c r="E232" i="32"/>
  <c r="K232" i="32" s="1"/>
  <c r="S231" i="32"/>
  <c r="E231" i="32"/>
  <c r="K231" i="32" s="1"/>
  <c r="S230" i="32"/>
  <c r="E230" i="32"/>
  <c r="K230" i="32" s="1"/>
  <c r="S229" i="32"/>
  <c r="E229" i="32"/>
  <c r="K229" i="32"/>
  <c r="S228" i="32"/>
  <c r="E228" i="32"/>
  <c r="K228" i="32" s="1"/>
  <c r="S227" i="32"/>
  <c r="E227" i="32"/>
  <c r="K227" i="32" s="1"/>
  <c r="S226" i="32"/>
  <c r="E226" i="32"/>
  <c r="K226" i="32" s="1"/>
  <c r="S225" i="32"/>
  <c r="T225" i="32" s="1"/>
  <c r="E225" i="32"/>
  <c r="K225" i="32" s="1"/>
  <c r="S224" i="32"/>
  <c r="E224" i="32"/>
  <c r="K224" i="32" s="1"/>
  <c r="S223" i="32"/>
  <c r="E223" i="32"/>
  <c r="K223" i="32" s="1"/>
  <c r="S222" i="32"/>
  <c r="T222" i="32" s="1"/>
  <c r="E222" i="32"/>
  <c r="K222" i="32" s="1"/>
  <c r="S221" i="32"/>
  <c r="E221" i="32"/>
  <c r="K221" i="32"/>
  <c r="S220" i="32"/>
  <c r="E220" i="32"/>
  <c r="K220" i="32" s="1"/>
  <c r="S219" i="32"/>
  <c r="E219" i="32"/>
  <c r="K219" i="32" s="1"/>
  <c r="S218" i="32"/>
  <c r="E218" i="32"/>
  <c r="K218" i="32" s="1"/>
  <c r="S217" i="32"/>
  <c r="E217" i="32"/>
  <c r="K217" i="32" s="1"/>
  <c r="S216" i="32"/>
  <c r="E216" i="32"/>
  <c r="K216" i="32" s="1"/>
  <c r="S215" i="32"/>
  <c r="E215" i="32"/>
  <c r="K215" i="32" s="1"/>
  <c r="S214" i="32"/>
  <c r="E214" i="32"/>
  <c r="K214" i="32" s="1"/>
  <c r="S213" i="32"/>
  <c r="E213" i="32"/>
  <c r="K213" i="32"/>
  <c r="S212" i="32"/>
  <c r="E212" i="32"/>
  <c r="K212" i="32" s="1"/>
  <c r="S211" i="32"/>
  <c r="E211" i="32"/>
  <c r="K211" i="32" s="1"/>
  <c r="S210" i="32"/>
  <c r="E210" i="32"/>
  <c r="K210" i="32" s="1"/>
  <c r="S209" i="32"/>
  <c r="E209" i="32"/>
  <c r="K209" i="32" s="1"/>
  <c r="S208" i="32"/>
  <c r="E208" i="32"/>
  <c r="K208" i="32" s="1"/>
  <c r="S207" i="32"/>
  <c r="E207" i="32"/>
  <c r="K207" i="32" s="1"/>
  <c r="S206" i="32"/>
  <c r="T206" i="32" s="1"/>
  <c r="E206" i="32"/>
  <c r="K206" i="32" s="1"/>
  <c r="S205" i="32"/>
  <c r="E205" i="32"/>
  <c r="K205" i="32"/>
  <c r="S204" i="32"/>
  <c r="E204" i="32"/>
  <c r="K204" i="32" s="1"/>
  <c r="S203" i="32"/>
  <c r="E203" i="32"/>
  <c r="K203" i="32" s="1"/>
  <c r="S202" i="32"/>
  <c r="E202" i="32"/>
  <c r="K202" i="32" s="1"/>
  <c r="S201" i="32"/>
  <c r="E201" i="32"/>
  <c r="K201" i="32" s="1"/>
  <c r="S200" i="32"/>
  <c r="E200" i="32"/>
  <c r="K200" i="32" s="1"/>
  <c r="S199" i="32"/>
  <c r="E199" i="32"/>
  <c r="K199" i="32" s="1"/>
  <c r="S198" i="32"/>
  <c r="E198" i="32"/>
  <c r="K198" i="32" s="1"/>
  <c r="S197" i="32"/>
  <c r="E197" i="32"/>
  <c r="K197" i="32"/>
  <c r="S196" i="32"/>
  <c r="E196" i="32"/>
  <c r="K196" i="32" s="1"/>
  <c r="S195" i="32"/>
  <c r="E195" i="32"/>
  <c r="K195" i="32" s="1"/>
  <c r="S194" i="32"/>
  <c r="E194" i="32"/>
  <c r="K194" i="32" s="1"/>
  <c r="S193" i="32"/>
  <c r="T193" i="32" s="1"/>
  <c r="E193" i="32"/>
  <c r="K193" i="32" s="1"/>
  <c r="S192" i="32"/>
  <c r="E192" i="32"/>
  <c r="K192" i="32" s="1"/>
  <c r="S191" i="32"/>
  <c r="E191" i="32"/>
  <c r="K191" i="32" s="1"/>
  <c r="S190" i="32"/>
  <c r="E190" i="32"/>
  <c r="K190" i="32" s="1"/>
  <c r="S189" i="32"/>
  <c r="E189" i="32"/>
  <c r="K189" i="32"/>
  <c r="S188" i="32"/>
  <c r="E188" i="32"/>
  <c r="K188" i="32" s="1"/>
  <c r="S187" i="32"/>
  <c r="E187" i="32"/>
  <c r="K187" i="32" s="1"/>
  <c r="S186" i="32"/>
  <c r="E186" i="32"/>
  <c r="K186" i="32" s="1"/>
  <c r="S185" i="32"/>
  <c r="E185" i="32"/>
  <c r="K185" i="32"/>
  <c r="S184" i="32"/>
  <c r="E184" i="32"/>
  <c r="K184" i="32" s="1"/>
  <c r="S183" i="32"/>
  <c r="E183" i="32"/>
  <c r="K183" i="32" s="1"/>
  <c r="S182" i="32"/>
  <c r="E182" i="32"/>
  <c r="K182" i="32" s="1"/>
  <c r="S181" i="32"/>
  <c r="E181" i="32"/>
  <c r="K181" i="32"/>
  <c r="S180" i="32"/>
  <c r="E180" i="32"/>
  <c r="K180" i="32" s="1"/>
  <c r="S179" i="32"/>
  <c r="E179" i="32"/>
  <c r="K179" i="32" s="1"/>
  <c r="S178" i="32"/>
  <c r="E178" i="32"/>
  <c r="K178" i="32" s="1"/>
  <c r="S177" i="32"/>
  <c r="T177" i="32" s="1"/>
  <c r="E177" i="32"/>
  <c r="K177" i="32" s="1"/>
  <c r="S176" i="32"/>
  <c r="E176" i="32"/>
  <c r="K176" i="32" s="1"/>
  <c r="S175" i="32"/>
  <c r="E175" i="32"/>
  <c r="K175" i="32" s="1"/>
  <c r="S174" i="32"/>
  <c r="E174" i="32"/>
  <c r="K174" i="32" s="1"/>
  <c r="S173" i="32"/>
  <c r="E173" i="32"/>
  <c r="K173" i="32"/>
  <c r="S172" i="32"/>
  <c r="E172" i="32"/>
  <c r="K172" i="32" s="1"/>
  <c r="S171" i="32"/>
  <c r="E171" i="32"/>
  <c r="K171" i="32" s="1"/>
  <c r="S170" i="32"/>
  <c r="E170" i="32"/>
  <c r="K170" i="32" s="1"/>
  <c r="S169" i="32"/>
  <c r="E169" i="32"/>
  <c r="K169" i="32"/>
  <c r="S168" i="32"/>
  <c r="E168" i="32"/>
  <c r="K168" i="32" s="1"/>
  <c r="S167" i="32"/>
  <c r="E167" i="32"/>
  <c r="K167" i="32" s="1"/>
  <c r="S166" i="32"/>
  <c r="E166" i="32"/>
  <c r="K166" i="32" s="1"/>
  <c r="S165" i="32"/>
  <c r="E165" i="32"/>
  <c r="K165" i="32"/>
  <c r="S164" i="32"/>
  <c r="E164" i="32"/>
  <c r="K164" i="32" s="1"/>
  <c r="S163" i="32"/>
  <c r="E163" i="32"/>
  <c r="K163" i="32" s="1"/>
  <c r="S162" i="32"/>
  <c r="E162" i="32"/>
  <c r="K162" i="32"/>
  <c r="S161" i="32"/>
  <c r="T161" i="32" s="1"/>
  <c r="E161" i="32"/>
  <c r="K161" i="32"/>
  <c r="S160" i="32"/>
  <c r="E160" i="32"/>
  <c r="K160" i="32" s="1"/>
  <c r="S159" i="32"/>
  <c r="E159" i="32"/>
  <c r="K159" i="32"/>
  <c r="S158" i="32"/>
  <c r="T158" i="32" s="1"/>
  <c r="E158" i="32"/>
  <c r="K158" i="32" s="1"/>
  <c r="S157" i="32"/>
  <c r="E157" i="32"/>
  <c r="K157" i="32"/>
  <c r="S156" i="32"/>
  <c r="E156" i="32"/>
  <c r="K156" i="32" s="1"/>
  <c r="S155" i="32"/>
  <c r="E155" i="32"/>
  <c r="K155" i="32" s="1"/>
  <c r="S154" i="32"/>
  <c r="E154" i="32"/>
  <c r="K154" i="32"/>
  <c r="S153" i="32"/>
  <c r="E153" i="32"/>
  <c r="K153" i="32"/>
  <c r="S152" i="32"/>
  <c r="E152" i="32"/>
  <c r="K152" i="32" s="1"/>
  <c r="S151" i="32"/>
  <c r="E151" i="32"/>
  <c r="K151" i="32"/>
  <c r="S150" i="32"/>
  <c r="E150" i="32"/>
  <c r="K150" i="32" s="1"/>
  <c r="S149" i="32"/>
  <c r="E149" i="32"/>
  <c r="K149" i="32"/>
  <c r="S148" i="32"/>
  <c r="E148" i="32"/>
  <c r="K148" i="32" s="1"/>
  <c r="S147" i="32"/>
  <c r="E147" i="32"/>
  <c r="K147" i="32" s="1"/>
  <c r="S146" i="32"/>
  <c r="E146" i="32"/>
  <c r="K146" i="32"/>
  <c r="S145" i="32"/>
  <c r="T145" i="32" s="1"/>
  <c r="E145" i="32"/>
  <c r="K145" i="32"/>
  <c r="S144" i="32"/>
  <c r="E144" i="32"/>
  <c r="K144" i="32" s="1"/>
  <c r="S143" i="32"/>
  <c r="E143" i="32"/>
  <c r="K143" i="32"/>
  <c r="S142" i="32"/>
  <c r="T142" i="32" s="1"/>
  <c r="E142" i="32"/>
  <c r="M141" i="32"/>
  <c r="L141" i="32"/>
  <c r="J141" i="32"/>
  <c r="I141" i="32"/>
  <c r="H141" i="32"/>
  <c r="G141" i="32"/>
  <c r="F141" i="32"/>
  <c r="S140" i="32"/>
  <c r="K140" i="32"/>
  <c r="S139" i="32"/>
  <c r="K139" i="32"/>
  <c r="S138" i="32"/>
  <c r="K138" i="32"/>
  <c r="S137" i="32"/>
  <c r="K137" i="32"/>
  <c r="S136" i="32"/>
  <c r="K136" i="32"/>
  <c r="S135" i="32"/>
  <c r="K135" i="32"/>
  <c r="S134" i="32"/>
  <c r="K134" i="32"/>
  <c r="S133" i="32"/>
  <c r="K133" i="32"/>
  <c r="S132" i="32"/>
  <c r="K132" i="32"/>
  <c r="S131" i="32"/>
  <c r="K131" i="32"/>
  <c r="S130" i="32"/>
  <c r="K130" i="32"/>
  <c r="S129" i="32"/>
  <c r="K129" i="32"/>
  <c r="S128" i="32"/>
  <c r="K128" i="32"/>
  <c r="S127" i="32"/>
  <c r="K127" i="32"/>
  <c r="S126" i="32"/>
  <c r="K126" i="32"/>
  <c r="S125" i="32"/>
  <c r="E125" i="32"/>
  <c r="K125" i="32" s="1"/>
  <c r="S124" i="32"/>
  <c r="E124" i="32"/>
  <c r="K124" i="32"/>
  <c r="S123" i="32"/>
  <c r="E123" i="32"/>
  <c r="K123" i="32" s="1"/>
  <c r="S122" i="32"/>
  <c r="E122" i="32"/>
  <c r="S121" i="32"/>
  <c r="E121" i="32"/>
  <c r="K121" i="32"/>
  <c r="S120" i="32"/>
  <c r="E120" i="32"/>
  <c r="K120" i="32" s="1"/>
  <c r="S119" i="32"/>
  <c r="E119" i="32"/>
  <c r="K119" i="32"/>
  <c r="S118" i="32"/>
  <c r="E118" i="32"/>
  <c r="K118" i="32" s="1"/>
  <c r="S117" i="32"/>
  <c r="E117" i="32"/>
  <c r="K117" i="32"/>
  <c r="S116" i="32"/>
  <c r="E116" i="32"/>
  <c r="K116" i="32" s="1"/>
  <c r="S115" i="32"/>
  <c r="E115" i="32"/>
  <c r="K115" i="32" s="1"/>
  <c r="S114" i="32"/>
  <c r="E114" i="32"/>
  <c r="K114" i="32"/>
  <c r="S113" i="32"/>
  <c r="T113" i="32" s="1"/>
  <c r="E113" i="32"/>
  <c r="K113" i="32"/>
  <c r="S112" i="32"/>
  <c r="E112" i="32"/>
  <c r="K112" i="32" s="1"/>
  <c r="S111" i="32"/>
  <c r="E111" i="32"/>
  <c r="K111" i="32"/>
  <c r="S110" i="32"/>
  <c r="E110" i="32"/>
  <c r="K110" i="32" s="1"/>
  <c r="S109" i="32"/>
  <c r="E109" i="32"/>
  <c r="K109" i="32"/>
  <c r="S108" i="32"/>
  <c r="E108" i="32"/>
  <c r="K108" i="32" s="1"/>
  <c r="S107" i="32"/>
  <c r="E107" i="32"/>
  <c r="K107" i="32" s="1"/>
  <c r="S106" i="32"/>
  <c r="E106" i="32"/>
  <c r="K106" i="32" s="1"/>
  <c r="S105" i="32"/>
  <c r="E105" i="32"/>
  <c r="K105" i="32" s="1"/>
  <c r="S104" i="32"/>
  <c r="E104" i="32"/>
  <c r="K104" i="32"/>
  <c r="S103" i="32"/>
  <c r="E103" i="32"/>
  <c r="K103" i="32" s="1"/>
  <c r="S102" i="32"/>
  <c r="E102" i="32"/>
  <c r="K102" i="32"/>
  <c r="S101" i="32"/>
  <c r="E101" i="32"/>
  <c r="K101" i="32" s="1"/>
  <c r="S100" i="32"/>
  <c r="E100" i="32"/>
  <c r="K100" i="32" s="1"/>
  <c r="S99" i="32"/>
  <c r="E99" i="32"/>
  <c r="K99" i="32"/>
  <c r="S98" i="32"/>
  <c r="T98" i="32" s="1"/>
  <c r="E98" i="32"/>
  <c r="K98" i="32"/>
  <c r="S97" i="32"/>
  <c r="E97" i="32"/>
  <c r="K97" i="32" s="1"/>
  <c r="S96" i="32"/>
  <c r="E96" i="32"/>
  <c r="K96" i="32"/>
  <c r="S95" i="32"/>
  <c r="E95" i="32"/>
  <c r="K95" i="32" s="1"/>
  <c r="S94" i="32"/>
  <c r="E94" i="32"/>
  <c r="K94" i="32"/>
  <c r="S93" i="32"/>
  <c r="E93" i="32"/>
  <c r="K93" i="32" s="1"/>
  <c r="S92" i="32"/>
  <c r="E92" i="32"/>
  <c r="K92" i="32" s="1"/>
  <c r="S91" i="32"/>
  <c r="E91" i="32"/>
  <c r="K91" i="32"/>
  <c r="S90" i="32"/>
  <c r="E90" i="32"/>
  <c r="K90" i="32" s="1"/>
  <c r="S89" i="32"/>
  <c r="E89" i="32"/>
  <c r="K89" i="32"/>
  <c r="S88" i="32"/>
  <c r="E88" i="32"/>
  <c r="K88" i="32" s="1"/>
  <c r="S87" i="32"/>
  <c r="E87" i="32"/>
  <c r="K87" i="32" s="1"/>
  <c r="S86" i="32"/>
  <c r="E86" i="32"/>
  <c r="K86" i="32"/>
  <c r="S85" i="32"/>
  <c r="T85" i="32" s="1"/>
  <c r="E85" i="32"/>
  <c r="K85" i="32"/>
  <c r="S84" i="32"/>
  <c r="E84" i="32"/>
  <c r="K84" i="32" s="1"/>
  <c r="S83" i="32"/>
  <c r="E83" i="32"/>
  <c r="K83" i="32"/>
  <c r="S82" i="32"/>
  <c r="E82" i="32"/>
  <c r="K82" i="32" s="1"/>
  <c r="S81" i="32"/>
  <c r="E81" i="32"/>
  <c r="K81" i="32"/>
  <c r="S80" i="32"/>
  <c r="E80" i="32"/>
  <c r="K80" i="32" s="1"/>
  <c r="S79" i="32"/>
  <c r="E79" i="32"/>
  <c r="K79" i="32" s="1"/>
  <c r="S78" i="32"/>
  <c r="E78" i="32"/>
  <c r="K78" i="32"/>
  <c r="S77" i="32"/>
  <c r="T77" i="32" s="1"/>
  <c r="E77" i="32"/>
  <c r="K77" i="32"/>
  <c r="S76" i="32"/>
  <c r="E76" i="32"/>
  <c r="K76" i="32" s="1"/>
  <c r="S75" i="32"/>
  <c r="E75" i="32"/>
  <c r="K75" i="32"/>
  <c r="S74" i="32"/>
  <c r="E74" i="32"/>
  <c r="K74" i="32" s="1"/>
  <c r="S73" i="32"/>
  <c r="E73" i="32"/>
  <c r="K73" i="32"/>
  <c r="S72" i="32"/>
  <c r="E72" i="32"/>
  <c r="K72" i="32" s="1"/>
  <c r="S71" i="32"/>
  <c r="E71" i="32"/>
  <c r="K71" i="32" s="1"/>
  <c r="S70" i="32"/>
  <c r="E70" i="32"/>
  <c r="K70" i="32"/>
  <c r="S69" i="32"/>
  <c r="T69" i="32" s="1"/>
  <c r="E69" i="32"/>
  <c r="K69" i="32"/>
  <c r="S68" i="32"/>
  <c r="E68" i="32"/>
  <c r="K68" i="32" s="1"/>
  <c r="S67" i="32"/>
  <c r="E67" i="32"/>
  <c r="K67" i="32"/>
  <c r="S66" i="32"/>
  <c r="E66" i="32"/>
  <c r="K66" i="32" s="1"/>
  <c r="S65" i="32"/>
  <c r="E65" i="32"/>
  <c r="K65" i="32"/>
  <c r="S64" i="32"/>
  <c r="E64" i="32"/>
  <c r="K64" i="32" s="1"/>
  <c r="S63" i="32"/>
  <c r="E63" i="32"/>
  <c r="K63" i="32" s="1"/>
  <c r="S62" i="32"/>
  <c r="E62" i="32"/>
  <c r="K62" i="32"/>
  <c r="S61" i="32"/>
  <c r="E61" i="32"/>
  <c r="K61" i="32"/>
  <c r="S60" i="32"/>
  <c r="E60" i="32"/>
  <c r="K60" i="32" s="1"/>
  <c r="S59" i="32"/>
  <c r="E59" i="32"/>
  <c r="K59" i="32"/>
  <c r="S58" i="32"/>
  <c r="E58" i="32"/>
  <c r="K58" i="32" s="1"/>
  <c r="S57" i="32"/>
  <c r="E57" i="32"/>
  <c r="K57" i="32"/>
  <c r="S56" i="32"/>
  <c r="E56" i="32"/>
  <c r="K56" i="32" s="1"/>
  <c r="S55" i="32"/>
  <c r="E55" i="32"/>
  <c r="K55" i="32" s="1"/>
  <c r="S54" i="32"/>
  <c r="E54" i="32"/>
  <c r="K54" i="32"/>
  <c r="S53" i="32"/>
  <c r="T53" i="32" s="1"/>
  <c r="E53" i="32"/>
  <c r="K53" i="32"/>
  <c r="S52" i="32"/>
  <c r="E52" i="32"/>
  <c r="K52" i="32" s="1"/>
  <c r="S51" i="32"/>
  <c r="E51" i="32"/>
  <c r="K51" i="32"/>
  <c r="S50" i="32"/>
  <c r="E50" i="32"/>
  <c r="K50" i="32" s="1"/>
  <c r="S49" i="32"/>
  <c r="E49" i="32"/>
  <c r="K49" i="32"/>
  <c r="S48" i="32"/>
  <c r="E48" i="32"/>
  <c r="K48" i="32" s="1"/>
  <c r="S47" i="32"/>
  <c r="E47" i="32"/>
  <c r="K47" i="32" s="1"/>
  <c r="S46" i="32"/>
  <c r="E46" i="32"/>
  <c r="K46" i="32"/>
  <c r="S45" i="32"/>
  <c r="T45" i="32" s="1"/>
  <c r="E45" i="32"/>
  <c r="K45" i="32"/>
  <c r="S44" i="32"/>
  <c r="E44" i="32"/>
  <c r="K44" i="32" s="1"/>
  <c r="S43" i="32"/>
  <c r="E43" i="32"/>
  <c r="K43" i="32"/>
  <c r="S42" i="32"/>
  <c r="E42" i="32"/>
  <c r="K42" i="32" s="1"/>
  <c r="S41" i="32"/>
  <c r="E41" i="32"/>
  <c r="K41" i="32"/>
  <c r="S40" i="32"/>
  <c r="E40" i="32"/>
  <c r="K40" i="32" s="1"/>
  <c r="S39" i="32"/>
  <c r="E39" i="32"/>
  <c r="K39" i="32" s="1"/>
  <c r="S38" i="32"/>
  <c r="E38" i="32"/>
  <c r="K38" i="32"/>
  <c r="S37" i="32"/>
  <c r="T37" i="32" s="1"/>
  <c r="E37" i="32"/>
  <c r="K37" i="32"/>
  <c r="S36" i="32"/>
  <c r="E36" i="32"/>
  <c r="K36" i="32" s="1"/>
  <c r="S35" i="32"/>
  <c r="E35" i="32"/>
  <c r="K35" i="32"/>
  <c r="S34" i="32"/>
  <c r="E34" i="32"/>
  <c r="K34" i="32" s="1"/>
  <c r="S33" i="32"/>
  <c r="E33" i="32"/>
  <c r="K33" i="32"/>
  <c r="S32" i="32"/>
  <c r="E32" i="32"/>
  <c r="K32" i="32" s="1"/>
  <c r="S31" i="32"/>
  <c r="E31" i="32"/>
  <c r="K31" i="32" s="1"/>
  <c r="S30" i="32"/>
  <c r="E30" i="32"/>
  <c r="K30" i="32" s="1"/>
  <c r="S29" i="32"/>
  <c r="E29" i="32"/>
  <c r="K29" i="32" s="1"/>
  <c r="S28" i="32"/>
  <c r="E28" i="32"/>
  <c r="K28" i="32" s="1"/>
  <c r="S27" i="32"/>
  <c r="E27" i="32"/>
  <c r="K27" i="32" s="1"/>
  <c r="S26" i="32"/>
  <c r="E26" i="32"/>
  <c r="K26" i="32" s="1"/>
  <c r="S25" i="32"/>
  <c r="T25" i="32" s="1"/>
  <c r="E25" i="32"/>
  <c r="K25" i="32"/>
  <c r="S24" i="32"/>
  <c r="E24" i="32"/>
  <c r="K24" i="32" s="1"/>
  <c r="S23" i="32"/>
  <c r="E23" i="32"/>
  <c r="K23" i="32" s="1"/>
  <c r="S22" i="32"/>
  <c r="E22" i="32"/>
  <c r="K22" i="32" s="1"/>
  <c r="S21" i="32"/>
  <c r="E21" i="32"/>
  <c r="K21" i="32" s="1"/>
  <c r="S20" i="32"/>
  <c r="E20" i="32"/>
  <c r="K20" i="32" s="1"/>
  <c r="S19" i="32"/>
  <c r="E19" i="32"/>
  <c r="K19" i="32"/>
  <c r="S18" i="32"/>
  <c r="E18" i="32"/>
  <c r="K18" i="32" s="1"/>
  <c r="S17" i="32"/>
  <c r="E17" i="32"/>
  <c r="S16" i="32"/>
  <c r="E16" i="32"/>
  <c r="K16" i="32" s="1"/>
  <c r="S15" i="32"/>
  <c r="E15" i="32"/>
  <c r="K15" i="32" s="1"/>
  <c r="S14" i="32"/>
  <c r="E14" i="32"/>
  <c r="K14" i="32" s="1"/>
  <c r="S13" i="32"/>
  <c r="E13" i="32"/>
  <c r="K13" i="32" s="1"/>
  <c r="S12" i="32"/>
  <c r="E12" i="32"/>
  <c r="K12" i="32" s="1"/>
  <c r="S11" i="32"/>
  <c r="E11" i="32"/>
  <c r="K11" i="32"/>
  <c r="S10" i="32"/>
  <c r="E10" i="32"/>
  <c r="K10" i="32" s="1"/>
  <c r="S9" i="32"/>
  <c r="E9" i="32"/>
  <c r="K9" i="32"/>
  <c r="S8" i="32"/>
  <c r="E8" i="32"/>
  <c r="K8" i="32" s="1"/>
  <c r="S7" i="32"/>
  <c r="E7" i="32"/>
  <c r="K7" i="32" s="1"/>
  <c r="S6" i="32"/>
  <c r="E6" i="32"/>
  <c r="K6" i="32" s="1"/>
  <c r="S5" i="32"/>
  <c r="E5" i="32"/>
  <c r="K5" i="32" s="1"/>
  <c r="S4" i="32"/>
  <c r="E4" i="32"/>
  <c r="K4" i="32" s="1"/>
  <c r="H1" i="32"/>
  <c r="F774" i="32"/>
  <c r="H774" i="32"/>
  <c r="L793" i="32"/>
  <c r="L789" i="32"/>
  <c r="K142" i="32"/>
  <c r="T436" i="32"/>
  <c r="G515" i="31"/>
  <c r="G514" i="31"/>
  <c r="G513" i="31"/>
  <c r="G512" i="31"/>
  <c r="G511" i="31"/>
  <c r="G510" i="31"/>
  <c r="G509" i="31"/>
  <c r="G508" i="31"/>
  <c r="G507" i="31"/>
  <c r="G506" i="31"/>
  <c r="G505" i="31"/>
  <c r="G504" i="31"/>
  <c r="G503" i="31"/>
  <c r="G502" i="31"/>
  <c r="G501" i="31"/>
  <c r="G500" i="31"/>
  <c r="G499" i="31"/>
  <c r="G498" i="31"/>
  <c r="G497" i="31"/>
  <c r="G496" i="31"/>
  <c r="G495" i="31"/>
  <c r="G494" i="31"/>
  <c r="G493" i="31"/>
  <c r="G492" i="31"/>
  <c r="G491" i="31"/>
  <c r="G490" i="31"/>
  <c r="G489" i="31"/>
  <c r="G488" i="31"/>
  <c r="G487" i="31"/>
  <c r="G486" i="31"/>
  <c r="G485" i="31"/>
  <c r="G484" i="31"/>
  <c r="G483" i="31"/>
  <c r="G482" i="31"/>
  <c r="G481" i="31"/>
  <c r="G480" i="31"/>
  <c r="G479" i="31"/>
  <c r="G478" i="31"/>
  <c r="G477" i="31"/>
  <c r="G476" i="31"/>
  <c r="G475" i="31"/>
  <c r="G474" i="31"/>
  <c r="G473" i="31"/>
  <c r="G472" i="31"/>
  <c r="G471" i="31"/>
  <c r="G470" i="31"/>
  <c r="G469" i="31"/>
  <c r="G468" i="31"/>
  <c r="G467" i="31"/>
  <c r="G466" i="31"/>
  <c r="G465" i="31"/>
  <c r="G464" i="31"/>
  <c r="G463" i="31"/>
  <c r="G462" i="31"/>
  <c r="G461" i="31"/>
  <c r="G460" i="31"/>
  <c r="G459" i="31"/>
  <c r="G458" i="31"/>
  <c r="G457" i="31"/>
  <c r="G456" i="31"/>
  <c r="G455" i="31"/>
  <c r="G454" i="31"/>
  <c r="G453" i="31"/>
  <c r="G452" i="31"/>
  <c r="G451" i="31"/>
  <c r="G450" i="31"/>
  <c r="G449" i="31"/>
  <c r="G448" i="31"/>
  <c r="G447" i="31"/>
  <c r="G446" i="31"/>
  <c r="G445" i="31"/>
  <c r="G444" i="31"/>
  <c r="G443" i="31"/>
  <c r="G442" i="31"/>
  <c r="G441" i="31"/>
  <c r="G440" i="31"/>
  <c r="G439" i="31"/>
  <c r="G438" i="31"/>
  <c r="G437" i="31"/>
  <c r="G436" i="31"/>
  <c r="G435" i="31"/>
  <c r="G434" i="31"/>
  <c r="G433" i="31"/>
  <c r="G432" i="31"/>
  <c r="G431" i="31"/>
  <c r="G430" i="31"/>
  <c r="G429" i="31"/>
  <c r="G428" i="31"/>
  <c r="G427" i="31"/>
  <c r="G426" i="31"/>
  <c r="G425" i="31"/>
  <c r="G424" i="31"/>
  <c r="G423" i="31"/>
  <c r="G422" i="31"/>
  <c r="G421" i="31"/>
  <c r="G420" i="31"/>
  <c r="G419" i="31"/>
  <c r="G418" i="31"/>
  <c r="G417" i="31"/>
  <c r="G416" i="31"/>
  <c r="G415" i="31"/>
  <c r="G414" i="31"/>
  <c r="G413" i="31"/>
  <c r="G412" i="31"/>
  <c r="G411" i="31"/>
  <c r="G410" i="31"/>
  <c r="G409" i="31"/>
  <c r="G408" i="31"/>
  <c r="G407" i="31"/>
  <c r="G406" i="31"/>
  <c r="G405" i="31"/>
  <c r="G404" i="31"/>
  <c r="G403" i="31"/>
  <c r="G402" i="31"/>
  <c r="G401" i="31"/>
  <c r="G400" i="31"/>
  <c r="G399" i="31"/>
  <c r="G398" i="31"/>
  <c r="G397" i="31"/>
  <c r="G396" i="31"/>
  <c r="G395" i="31"/>
  <c r="G394" i="31"/>
  <c r="G393" i="31"/>
  <c r="G392" i="31"/>
  <c r="G391" i="31"/>
  <c r="G390" i="31"/>
  <c r="G389" i="31"/>
  <c r="G388" i="31"/>
  <c r="E722" i="31"/>
  <c r="K722" i="31" s="1"/>
  <c r="E721" i="31"/>
  <c r="K721" i="31" s="1"/>
  <c r="E720" i="31"/>
  <c r="K720" i="31" s="1"/>
  <c r="E719" i="31"/>
  <c r="K719" i="31" s="1"/>
  <c r="K733" i="31" s="1"/>
  <c r="E718" i="31"/>
  <c r="K718" i="31" s="1"/>
  <c r="E717" i="31"/>
  <c r="E716" i="31"/>
  <c r="E715" i="31"/>
  <c r="K715" i="31" s="1"/>
  <c r="E714" i="31"/>
  <c r="K714" i="31" s="1"/>
  <c r="E713" i="31"/>
  <c r="K713" i="31" s="1"/>
  <c r="E712" i="31"/>
  <c r="K712" i="31" s="1"/>
  <c r="E711" i="31"/>
  <c r="K711" i="31" s="1"/>
  <c r="E710" i="31"/>
  <c r="K710" i="31" s="1"/>
  <c r="E709" i="31"/>
  <c r="K709" i="31" s="1"/>
  <c r="E708" i="31"/>
  <c r="K708" i="31" s="1"/>
  <c r="E707" i="31"/>
  <c r="K707" i="31" s="1"/>
  <c r="E706" i="31"/>
  <c r="E705" i="31"/>
  <c r="E704" i="31"/>
  <c r="K704" i="31" s="1"/>
  <c r="E703" i="31"/>
  <c r="K703" i="31" s="1"/>
  <c r="E702" i="31"/>
  <c r="K702" i="31" s="1"/>
  <c r="E701" i="31"/>
  <c r="E700" i="31"/>
  <c r="K700" i="31" s="1"/>
  <c r="E699" i="31"/>
  <c r="K699" i="31" s="1"/>
  <c r="E698" i="31"/>
  <c r="K698" i="31" s="1"/>
  <c r="E697" i="31"/>
  <c r="E696" i="31"/>
  <c r="K696" i="31" s="1"/>
  <c r="E695" i="31"/>
  <c r="E694" i="31"/>
  <c r="K694" i="31" s="1"/>
  <c r="E693" i="31"/>
  <c r="E691" i="31"/>
  <c r="K691" i="31" s="1"/>
  <c r="E690" i="31"/>
  <c r="K690" i="31" s="1"/>
  <c r="E689" i="31"/>
  <c r="K689" i="31" s="1"/>
  <c r="E688" i="31"/>
  <c r="K688" i="31" s="1"/>
  <c r="E687" i="31"/>
  <c r="K687" i="31" s="1"/>
  <c r="E686" i="31"/>
  <c r="K686" i="31" s="1"/>
  <c r="E685" i="31"/>
  <c r="K685" i="31" s="1"/>
  <c r="E684" i="31"/>
  <c r="E683" i="31"/>
  <c r="K683" i="31" s="1"/>
  <c r="E682" i="31"/>
  <c r="K682" i="31" s="1"/>
  <c r="E681" i="31"/>
  <c r="K681" i="31" s="1"/>
  <c r="E680" i="31"/>
  <c r="E679" i="31"/>
  <c r="K679" i="31" s="1"/>
  <c r="E678" i="31"/>
  <c r="K678" i="31" s="1"/>
  <c r="E677" i="31"/>
  <c r="K677" i="31" s="1"/>
  <c r="E676" i="31"/>
  <c r="K676" i="31" s="1"/>
  <c r="E675" i="31"/>
  <c r="K675" i="31" s="1"/>
  <c r="E674" i="31"/>
  <c r="K674" i="31" s="1"/>
  <c r="E673" i="31"/>
  <c r="K673" i="31" s="1"/>
  <c r="E672" i="31"/>
  <c r="E671" i="31"/>
  <c r="K671" i="31" s="1"/>
  <c r="E670" i="31"/>
  <c r="K670" i="31" s="1"/>
  <c r="E669" i="31"/>
  <c r="K669" i="31" s="1"/>
  <c r="E668" i="31"/>
  <c r="K668" i="31" s="1"/>
  <c r="E667" i="31"/>
  <c r="K667" i="31" s="1"/>
  <c r="E666" i="31"/>
  <c r="K666" i="31" s="1"/>
  <c r="E665" i="31"/>
  <c r="K665" i="31" s="1"/>
  <c r="E664" i="31"/>
  <c r="K664" i="31" s="1"/>
  <c r="E663" i="31"/>
  <c r="K663" i="31" s="1"/>
  <c r="E662" i="31"/>
  <c r="K662" i="31" s="1"/>
  <c r="E661" i="31"/>
  <c r="K661" i="31" s="1"/>
  <c r="E660" i="31"/>
  <c r="K660" i="31" s="1"/>
  <c r="E659" i="31"/>
  <c r="K659" i="31" s="1"/>
  <c r="E658" i="31"/>
  <c r="K658" i="31" s="1"/>
  <c r="E657" i="31"/>
  <c r="K657" i="31" s="1"/>
  <c r="E656" i="31"/>
  <c r="E655" i="31"/>
  <c r="K655" i="31" s="1"/>
  <c r="E654" i="31"/>
  <c r="E653" i="31"/>
  <c r="K653" i="31" s="1"/>
  <c r="E652" i="31"/>
  <c r="E651" i="31"/>
  <c r="K651" i="31" s="1"/>
  <c r="E650" i="31"/>
  <c r="K650" i="31" s="1"/>
  <c r="E649" i="31"/>
  <c r="K649" i="31" s="1"/>
  <c r="E648" i="31"/>
  <c r="E647" i="31"/>
  <c r="K647" i="31" s="1"/>
  <c r="E646" i="31"/>
  <c r="K646" i="31" s="1"/>
  <c r="E645" i="31"/>
  <c r="K645" i="31" s="1"/>
  <c r="E644" i="31"/>
  <c r="E643" i="31"/>
  <c r="K643" i="31" s="1"/>
  <c r="E642" i="31"/>
  <c r="K642" i="31" s="1"/>
  <c r="E641" i="31"/>
  <c r="K641" i="31" s="1"/>
  <c r="E640" i="31"/>
  <c r="K640" i="31" s="1"/>
  <c r="E639" i="31"/>
  <c r="K639" i="31" s="1"/>
  <c r="E638" i="31"/>
  <c r="E637" i="31"/>
  <c r="K637" i="31" s="1"/>
  <c r="E636" i="31"/>
  <c r="K636" i="31" s="1"/>
  <c r="E635" i="31"/>
  <c r="K635" i="31" s="1"/>
  <c r="E634" i="31"/>
  <c r="K634" i="31" s="1"/>
  <c r="E633" i="31"/>
  <c r="K633" i="31" s="1"/>
  <c r="E632" i="31"/>
  <c r="E631" i="31"/>
  <c r="K631" i="31" s="1"/>
  <c r="E630" i="31"/>
  <c r="K630" i="31" s="1"/>
  <c r="E629" i="31"/>
  <c r="K629" i="31" s="1"/>
  <c r="E628" i="31"/>
  <c r="E627" i="31"/>
  <c r="K627" i="31" s="1"/>
  <c r="E626" i="31"/>
  <c r="E625" i="31"/>
  <c r="K625" i="31" s="1"/>
  <c r="E624" i="31"/>
  <c r="K624" i="31" s="1"/>
  <c r="E623" i="31"/>
  <c r="K623" i="31" s="1"/>
  <c r="E622" i="31"/>
  <c r="E621" i="31"/>
  <c r="K621" i="31" s="1"/>
  <c r="E620" i="31"/>
  <c r="E619" i="31"/>
  <c r="K619" i="31" s="1"/>
  <c r="E618" i="31"/>
  <c r="K618" i="31" s="1"/>
  <c r="E617" i="31"/>
  <c r="K617" i="31" s="1"/>
  <c r="E616" i="31"/>
  <c r="E615" i="31"/>
  <c r="K615" i="31" s="1"/>
  <c r="E614" i="31"/>
  <c r="E613" i="31"/>
  <c r="K613" i="31" s="1"/>
  <c r="E612" i="31"/>
  <c r="K612" i="31" s="1"/>
  <c r="E611" i="31"/>
  <c r="K611" i="31" s="1"/>
  <c r="E610" i="31"/>
  <c r="K610" i="31" s="1"/>
  <c r="E609" i="31"/>
  <c r="K609" i="31" s="1"/>
  <c r="E608" i="31"/>
  <c r="E607" i="31"/>
  <c r="K607" i="31" s="1"/>
  <c r="E606" i="31"/>
  <c r="K606" i="31" s="1"/>
  <c r="E605" i="31"/>
  <c r="K605" i="31" s="1"/>
  <c r="E604" i="31"/>
  <c r="K604" i="31" s="1"/>
  <c r="E603" i="31"/>
  <c r="K603" i="31" s="1"/>
  <c r="E602" i="31"/>
  <c r="K602" i="31" s="1"/>
  <c r="E601" i="31"/>
  <c r="K601" i="31" s="1"/>
  <c r="E600" i="31"/>
  <c r="K600" i="31" s="1"/>
  <c r="E599" i="31"/>
  <c r="K599" i="31" s="1"/>
  <c r="E598" i="31"/>
  <c r="K598" i="31" s="1"/>
  <c r="E597" i="31"/>
  <c r="K597" i="31" s="1"/>
  <c r="E596" i="31"/>
  <c r="K596" i="31" s="1"/>
  <c r="E595" i="31"/>
  <c r="K595" i="31" s="1"/>
  <c r="E594" i="31"/>
  <c r="K594" i="31" s="1"/>
  <c r="E593" i="31"/>
  <c r="K593" i="31" s="1"/>
  <c r="E592" i="31"/>
  <c r="E591" i="31"/>
  <c r="K591" i="31" s="1"/>
  <c r="E590" i="31"/>
  <c r="K590" i="31" s="1"/>
  <c r="E589" i="31"/>
  <c r="K589" i="31" s="1"/>
  <c r="E588" i="31"/>
  <c r="E587" i="31"/>
  <c r="K587" i="31" s="1"/>
  <c r="E586" i="31"/>
  <c r="K586" i="31" s="1"/>
  <c r="E585" i="31"/>
  <c r="K585" i="31" s="1"/>
  <c r="E584" i="31"/>
  <c r="E583" i="31"/>
  <c r="K583" i="31" s="1"/>
  <c r="E582" i="31"/>
  <c r="K582" i="31" s="1"/>
  <c r="E581" i="31"/>
  <c r="K581" i="31" s="1"/>
  <c r="E580" i="31"/>
  <c r="E579" i="31"/>
  <c r="K579" i="31" s="1"/>
  <c r="E578" i="31"/>
  <c r="K578" i="31" s="1"/>
  <c r="E577" i="31"/>
  <c r="K577" i="31" s="1"/>
  <c r="E576" i="31"/>
  <c r="K576" i="31" s="1"/>
  <c r="E575" i="31"/>
  <c r="K575" i="31" s="1"/>
  <c r="E574" i="31"/>
  <c r="K574" i="31" s="1"/>
  <c r="E573" i="31"/>
  <c r="K573" i="31" s="1"/>
  <c r="E572" i="31"/>
  <c r="K572" i="31" s="1"/>
  <c r="E571" i="31"/>
  <c r="K571" i="31" s="1"/>
  <c r="E570" i="31"/>
  <c r="K570" i="31" s="1"/>
  <c r="E569" i="31"/>
  <c r="K569" i="31" s="1"/>
  <c r="E568" i="31"/>
  <c r="E567" i="31"/>
  <c r="K567" i="31" s="1"/>
  <c r="E566" i="31"/>
  <c r="K566" i="31" s="1"/>
  <c r="E565" i="31"/>
  <c r="K565" i="31" s="1"/>
  <c r="E564" i="31"/>
  <c r="E563" i="31"/>
  <c r="K563" i="31" s="1"/>
  <c r="E562" i="31"/>
  <c r="K562" i="31" s="1"/>
  <c r="E561" i="31"/>
  <c r="K561" i="31" s="1"/>
  <c r="E560" i="31"/>
  <c r="K560" i="31" s="1"/>
  <c r="E559" i="31"/>
  <c r="K559" i="31" s="1"/>
  <c r="E558" i="31"/>
  <c r="K558" i="31" s="1"/>
  <c r="E557" i="31"/>
  <c r="K557" i="31" s="1"/>
  <c r="E556" i="31"/>
  <c r="E555" i="31"/>
  <c r="K555" i="31" s="1"/>
  <c r="E554" i="31"/>
  <c r="K554" i="31" s="1"/>
  <c r="E553" i="31"/>
  <c r="E552" i="31"/>
  <c r="E551" i="31"/>
  <c r="K551" i="31" s="1"/>
  <c r="E550" i="31"/>
  <c r="K550" i="31" s="1"/>
  <c r="E549" i="31"/>
  <c r="K549" i="31" s="1"/>
  <c r="E548" i="31"/>
  <c r="K548" i="31" s="1"/>
  <c r="E547" i="31"/>
  <c r="K547" i="31" s="1"/>
  <c r="E546" i="31"/>
  <c r="K546" i="31" s="1"/>
  <c r="E545" i="31"/>
  <c r="K545" i="31" s="1"/>
  <c r="E544" i="31"/>
  <c r="E542" i="31"/>
  <c r="E541" i="31"/>
  <c r="K541" i="31" s="1"/>
  <c r="E540" i="31"/>
  <c r="E539" i="31"/>
  <c r="K539" i="31" s="1"/>
  <c r="E538" i="31"/>
  <c r="K538" i="31" s="1"/>
  <c r="E537" i="31"/>
  <c r="E536" i="31"/>
  <c r="K536" i="31" s="1"/>
  <c r="E535" i="31"/>
  <c r="K535" i="31" s="1"/>
  <c r="E534" i="31"/>
  <c r="E533" i="31"/>
  <c r="K533" i="31" s="1"/>
  <c r="E532" i="31"/>
  <c r="E531" i="31"/>
  <c r="K531" i="31" s="1"/>
  <c r="E530" i="31"/>
  <c r="E529" i="31"/>
  <c r="K529" i="31" s="1"/>
  <c r="E528" i="31"/>
  <c r="E527" i="31"/>
  <c r="K527" i="31" s="1"/>
  <c r="E526" i="31"/>
  <c r="E525" i="31"/>
  <c r="K525" i="31" s="1"/>
  <c r="E524" i="31"/>
  <c r="K524" i="31" s="1"/>
  <c r="E523" i="31"/>
  <c r="K523" i="31" s="1"/>
  <c r="E522" i="31"/>
  <c r="K522" i="31" s="1"/>
  <c r="E521" i="31"/>
  <c r="K521" i="31" s="1"/>
  <c r="E520" i="31"/>
  <c r="K520" i="31" s="1"/>
  <c r="E519" i="31"/>
  <c r="K519" i="31" s="1"/>
  <c r="E518" i="31"/>
  <c r="K518" i="31" s="1"/>
  <c r="E517" i="31"/>
  <c r="K517" i="31" s="1"/>
  <c r="E516" i="31"/>
  <c r="K516" i="31" s="1"/>
  <c r="E515" i="31"/>
  <c r="E514" i="31"/>
  <c r="E513" i="31"/>
  <c r="E512" i="31"/>
  <c r="E511" i="31"/>
  <c r="E510" i="31"/>
  <c r="E509" i="31"/>
  <c r="E508" i="31"/>
  <c r="E507" i="31"/>
  <c r="E506" i="31"/>
  <c r="E505" i="31"/>
  <c r="E504" i="31"/>
  <c r="E503" i="31"/>
  <c r="E502" i="31"/>
  <c r="E501" i="31"/>
  <c r="E500" i="31"/>
  <c r="E499" i="31"/>
  <c r="E498" i="31"/>
  <c r="E497" i="31"/>
  <c r="E496" i="31"/>
  <c r="E495" i="31"/>
  <c r="E494" i="31"/>
  <c r="E493" i="31"/>
  <c r="E492" i="31"/>
  <c r="E491" i="31"/>
  <c r="E490" i="31"/>
  <c r="E489" i="31"/>
  <c r="E488" i="31"/>
  <c r="E487" i="31"/>
  <c r="E486" i="31"/>
  <c r="E485" i="31"/>
  <c r="E484" i="31"/>
  <c r="E483" i="31"/>
  <c r="E482" i="31"/>
  <c r="E481" i="31"/>
  <c r="E480" i="31"/>
  <c r="E479" i="31"/>
  <c r="E478" i="31"/>
  <c r="E477" i="31"/>
  <c r="E476" i="31"/>
  <c r="E475" i="31"/>
  <c r="E474" i="31"/>
  <c r="E473" i="31"/>
  <c r="E472" i="31"/>
  <c r="E471" i="31"/>
  <c r="E470" i="31"/>
  <c r="E469" i="31"/>
  <c r="E468" i="31"/>
  <c r="E467" i="31"/>
  <c r="E466" i="31"/>
  <c r="E465" i="31"/>
  <c r="E464" i="31"/>
  <c r="E463" i="31"/>
  <c r="E462" i="31"/>
  <c r="E461" i="31"/>
  <c r="E460" i="31"/>
  <c r="E459" i="31"/>
  <c r="E458" i="31"/>
  <c r="E457" i="31"/>
  <c r="E456" i="31"/>
  <c r="E455" i="31"/>
  <c r="E454" i="31"/>
  <c r="E453" i="31"/>
  <c r="E452" i="31"/>
  <c r="E451" i="31"/>
  <c r="E450" i="31"/>
  <c r="E449" i="31"/>
  <c r="E448" i="31"/>
  <c r="E447" i="31"/>
  <c r="E446" i="31"/>
  <c r="E445" i="31"/>
  <c r="E444" i="31"/>
  <c r="E443" i="31"/>
  <c r="E442" i="31"/>
  <c r="E441" i="31"/>
  <c r="E440" i="31"/>
  <c r="E439" i="31"/>
  <c r="E438" i="31"/>
  <c r="E437" i="31"/>
  <c r="E436" i="31"/>
  <c r="E435" i="31"/>
  <c r="E434" i="31"/>
  <c r="E433" i="31"/>
  <c r="E432" i="31"/>
  <c r="E431" i="31"/>
  <c r="E430" i="31"/>
  <c r="E429" i="31"/>
  <c r="E428" i="31"/>
  <c r="E427" i="31"/>
  <c r="E426" i="31"/>
  <c r="E425" i="31"/>
  <c r="E424" i="31"/>
  <c r="E423" i="31"/>
  <c r="E422" i="31"/>
  <c r="E421" i="31"/>
  <c r="E420" i="31"/>
  <c r="E419" i="31"/>
  <c r="E418" i="31"/>
  <c r="E417" i="31"/>
  <c r="E416" i="31"/>
  <c r="E415" i="31"/>
  <c r="E414" i="31"/>
  <c r="E413" i="31"/>
  <c r="E412" i="31"/>
  <c r="E411" i="31"/>
  <c r="E410" i="31"/>
  <c r="E409" i="31"/>
  <c r="E408" i="31"/>
  <c r="E407" i="31"/>
  <c r="E406" i="31"/>
  <c r="E405" i="31"/>
  <c r="E404" i="31"/>
  <c r="E403" i="31"/>
  <c r="E402" i="31"/>
  <c r="E401" i="31"/>
  <c r="E400" i="31"/>
  <c r="E399" i="31"/>
  <c r="E398" i="31"/>
  <c r="E397" i="31"/>
  <c r="E396" i="31"/>
  <c r="E395" i="31"/>
  <c r="E394" i="31"/>
  <c r="E393" i="31"/>
  <c r="E392" i="31"/>
  <c r="E391" i="31"/>
  <c r="E390" i="31"/>
  <c r="E389" i="31"/>
  <c r="E388" i="31"/>
  <c r="E386" i="31"/>
  <c r="K386" i="31" s="1"/>
  <c r="E385" i="31"/>
  <c r="K385" i="31" s="1"/>
  <c r="E384" i="31"/>
  <c r="K384" i="31" s="1"/>
  <c r="E383" i="31"/>
  <c r="K383" i="31" s="1"/>
  <c r="E382" i="31"/>
  <c r="K382" i="31" s="1"/>
  <c r="E381" i="31"/>
  <c r="K381" i="31" s="1"/>
  <c r="E380" i="31"/>
  <c r="K380" i="31" s="1"/>
  <c r="E379" i="31"/>
  <c r="K379" i="31" s="1"/>
  <c r="E378" i="31"/>
  <c r="K378" i="31" s="1"/>
  <c r="E377" i="31"/>
  <c r="E376" i="31"/>
  <c r="K376" i="31" s="1"/>
  <c r="E375" i="31"/>
  <c r="K375" i="31" s="1"/>
  <c r="E374" i="31"/>
  <c r="K374" i="31" s="1"/>
  <c r="E373" i="31"/>
  <c r="E372" i="31"/>
  <c r="K372" i="31" s="1"/>
  <c r="E371" i="31"/>
  <c r="K371" i="31" s="1"/>
  <c r="E370" i="31"/>
  <c r="K370" i="31" s="1"/>
  <c r="E369" i="31"/>
  <c r="K369" i="31" s="1"/>
  <c r="E368" i="31"/>
  <c r="K368" i="31" s="1"/>
  <c r="E367" i="31"/>
  <c r="K367" i="31" s="1"/>
  <c r="E366" i="31"/>
  <c r="K366" i="31" s="1"/>
  <c r="E365" i="31"/>
  <c r="E364" i="31"/>
  <c r="K364" i="31" s="1"/>
  <c r="E363" i="31"/>
  <c r="K363" i="31" s="1"/>
  <c r="E362" i="31"/>
  <c r="K362" i="31" s="1"/>
  <c r="E361" i="31"/>
  <c r="E360" i="31"/>
  <c r="K360" i="31" s="1"/>
  <c r="E359" i="31"/>
  <c r="K359" i="31" s="1"/>
  <c r="E358" i="31"/>
  <c r="K358" i="31" s="1"/>
  <c r="E357" i="31"/>
  <c r="K357" i="31" s="1"/>
  <c r="E356" i="31"/>
  <c r="K356" i="31" s="1"/>
  <c r="E355" i="31"/>
  <c r="K355" i="31" s="1"/>
  <c r="E354" i="31"/>
  <c r="K354" i="31" s="1"/>
  <c r="E353" i="31"/>
  <c r="K353" i="31" s="1"/>
  <c r="E352" i="31"/>
  <c r="K352" i="31" s="1"/>
  <c r="E351" i="31"/>
  <c r="K351" i="31" s="1"/>
  <c r="E350" i="31"/>
  <c r="K350" i="31" s="1"/>
  <c r="E349" i="31"/>
  <c r="E348" i="31"/>
  <c r="K348" i="31" s="1"/>
  <c r="E347" i="31"/>
  <c r="K347" i="31" s="1"/>
  <c r="E346" i="31"/>
  <c r="K346" i="31" s="1"/>
  <c r="E345" i="31"/>
  <c r="K345" i="31" s="1"/>
  <c r="E344" i="31"/>
  <c r="K344" i="31" s="1"/>
  <c r="E343" i="31"/>
  <c r="K343" i="31" s="1"/>
  <c r="E342" i="31"/>
  <c r="K342" i="31" s="1"/>
  <c r="E341" i="31"/>
  <c r="K341" i="31" s="1"/>
  <c r="E340" i="31"/>
  <c r="K340" i="31" s="1"/>
  <c r="E339" i="31"/>
  <c r="K339" i="31" s="1"/>
  <c r="E338" i="31"/>
  <c r="K338" i="31" s="1"/>
  <c r="E337" i="31"/>
  <c r="K337" i="31" s="1"/>
  <c r="E336" i="31"/>
  <c r="K336" i="31" s="1"/>
  <c r="E335" i="31"/>
  <c r="K335" i="31" s="1"/>
  <c r="E334" i="31"/>
  <c r="K334" i="31" s="1"/>
  <c r="E333" i="31"/>
  <c r="E332" i="31"/>
  <c r="K332" i="31" s="1"/>
  <c r="E331" i="31"/>
  <c r="K331" i="31" s="1"/>
  <c r="E330" i="31"/>
  <c r="K330" i="31" s="1"/>
  <c r="E329" i="31"/>
  <c r="E328" i="31"/>
  <c r="K328" i="31" s="1"/>
  <c r="E327" i="31"/>
  <c r="K327" i="31" s="1"/>
  <c r="E326" i="31"/>
  <c r="K326" i="31" s="1"/>
  <c r="E325" i="31"/>
  <c r="K325" i="31" s="1"/>
  <c r="E324" i="31"/>
  <c r="K324" i="31" s="1"/>
  <c r="E323" i="31"/>
  <c r="K323" i="31" s="1"/>
  <c r="E322" i="31"/>
  <c r="K322" i="31" s="1"/>
  <c r="E321" i="31"/>
  <c r="E320" i="31"/>
  <c r="K320" i="31" s="1"/>
  <c r="E319" i="31"/>
  <c r="K319" i="31" s="1"/>
  <c r="E318" i="31"/>
  <c r="E317" i="31"/>
  <c r="K317" i="31" s="1"/>
  <c r="E316" i="31"/>
  <c r="K316" i="31" s="1"/>
  <c r="E315" i="31"/>
  <c r="K315" i="31" s="1"/>
  <c r="E314" i="31"/>
  <c r="K314" i="31" s="1"/>
  <c r="E313" i="31"/>
  <c r="K313" i="31" s="1"/>
  <c r="E312" i="31"/>
  <c r="E311" i="31"/>
  <c r="K311" i="31" s="1"/>
  <c r="E310" i="31"/>
  <c r="E309" i="31"/>
  <c r="K309" i="31" s="1"/>
  <c r="E308" i="31"/>
  <c r="K308" i="31" s="1"/>
  <c r="E307" i="31"/>
  <c r="K307" i="31" s="1"/>
  <c r="E306" i="31"/>
  <c r="K306" i="31" s="1"/>
  <c r="E305" i="31"/>
  <c r="K305" i="31" s="1"/>
  <c r="E304" i="31"/>
  <c r="K304" i="31" s="1"/>
  <c r="E303" i="31"/>
  <c r="K303" i="31" s="1"/>
  <c r="E302" i="31"/>
  <c r="E301" i="31"/>
  <c r="K301" i="31" s="1"/>
  <c r="E300" i="31"/>
  <c r="E299" i="31"/>
  <c r="K299" i="31" s="1"/>
  <c r="E298" i="31"/>
  <c r="K298" i="31" s="1"/>
  <c r="E297" i="31"/>
  <c r="K297" i="31" s="1"/>
  <c r="E296" i="31"/>
  <c r="K296" i="31" s="1"/>
  <c r="E295" i="31"/>
  <c r="K295" i="31" s="1"/>
  <c r="E294" i="31"/>
  <c r="E293" i="31"/>
  <c r="K293" i="31" s="1"/>
  <c r="E292" i="31"/>
  <c r="K292" i="31" s="1"/>
  <c r="E291" i="31"/>
  <c r="K291" i="31" s="1"/>
  <c r="E290" i="31"/>
  <c r="K290" i="31" s="1"/>
  <c r="E289" i="31"/>
  <c r="K289" i="31" s="1"/>
  <c r="E288" i="31"/>
  <c r="K288" i="31" s="1"/>
  <c r="E287" i="31"/>
  <c r="K287" i="31" s="1"/>
  <c r="E286" i="31"/>
  <c r="E285" i="31"/>
  <c r="K285" i="31" s="1"/>
  <c r="E284" i="31"/>
  <c r="K284" i="31" s="1"/>
  <c r="E283" i="31"/>
  <c r="K283" i="31" s="1"/>
  <c r="E282" i="31"/>
  <c r="K282" i="31" s="1"/>
  <c r="E281" i="31"/>
  <c r="K281" i="31" s="1"/>
  <c r="E280" i="31"/>
  <c r="K280" i="31" s="1"/>
  <c r="E279" i="31"/>
  <c r="K279" i="31" s="1"/>
  <c r="E278" i="31"/>
  <c r="E277" i="31"/>
  <c r="K277" i="31" s="1"/>
  <c r="E276" i="31"/>
  <c r="E275" i="31"/>
  <c r="K275" i="31" s="1"/>
  <c r="E274" i="31"/>
  <c r="K274" i="31" s="1"/>
  <c r="E273" i="31"/>
  <c r="K273" i="31" s="1"/>
  <c r="E272" i="31"/>
  <c r="K272" i="31" s="1"/>
  <c r="E271" i="31"/>
  <c r="K271" i="31" s="1"/>
  <c r="E270" i="31"/>
  <c r="E269" i="31"/>
  <c r="K269" i="31" s="1"/>
  <c r="E268" i="31"/>
  <c r="K268" i="31" s="1"/>
  <c r="T268" i="31" s="1"/>
  <c r="E267" i="31"/>
  <c r="K267" i="31" s="1"/>
  <c r="E266" i="31"/>
  <c r="E264" i="31"/>
  <c r="K264" i="31" s="1"/>
  <c r="E263" i="31"/>
  <c r="K263" i="31" s="1"/>
  <c r="E262" i="31"/>
  <c r="K262" i="31" s="1"/>
  <c r="E261" i="31"/>
  <c r="E260" i="31"/>
  <c r="K260" i="31" s="1"/>
  <c r="E259" i="31"/>
  <c r="K259" i="31" s="1"/>
  <c r="E258" i="31"/>
  <c r="K258" i="31" s="1"/>
  <c r="E257" i="31"/>
  <c r="E256" i="31"/>
  <c r="K256" i="31" s="1"/>
  <c r="E255" i="31"/>
  <c r="E254" i="31"/>
  <c r="K254" i="31" s="1"/>
  <c r="E253" i="31"/>
  <c r="E252" i="31"/>
  <c r="K252" i="31" s="1"/>
  <c r="E251" i="31"/>
  <c r="K251" i="31" s="1"/>
  <c r="E250" i="31"/>
  <c r="K250" i="31" s="1"/>
  <c r="E249" i="31"/>
  <c r="E248" i="31"/>
  <c r="K248" i="31" s="1"/>
  <c r="E247" i="31"/>
  <c r="E246" i="31"/>
  <c r="K246" i="31" s="1"/>
  <c r="E245" i="31"/>
  <c r="E244" i="31"/>
  <c r="K244" i="31" s="1"/>
  <c r="E243" i="31"/>
  <c r="K243" i="31" s="1"/>
  <c r="E242" i="31"/>
  <c r="K242" i="31" s="1"/>
  <c r="E241" i="31"/>
  <c r="E240" i="31"/>
  <c r="K240" i="31" s="1"/>
  <c r="E239" i="31"/>
  <c r="K239" i="31" s="1"/>
  <c r="E238" i="31"/>
  <c r="K238" i="31" s="1"/>
  <c r="E237" i="31"/>
  <c r="E236" i="31"/>
  <c r="K236" i="31" s="1"/>
  <c r="E235" i="31"/>
  <c r="K235" i="31" s="1"/>
  <c r="E234" i="31"/>
  <c r="K234" i="31" s="1"/>
  <c r="E233" i="31"/>
  <c r="E232" i="31"/>
  <c r="K232" i="31" s="1"/>
  <c r="E231" i="31"/>
  <c r="K231" i="31" s="1"/>
  <c r="E230" i="31"/>
  <c r="K230" i="31" s="1"/>
  <c r="E229" i="31"/>
  <c r="E228" i="31"/>
  <c r="K228" i="31" s="1"/>
  <c r="E227" i="31"/>
  <c r="K227" i="31" s="1"/>
  <c r="E226" i="31"/>
  <c r="K226" i="31" s="1"/>
  <c r="E225" i="31"/>
  <c r="E224" i="31"/>
  <c r="K224" i="31" s="1"/>
  <c r="E223" i="31"/>
  <c r="E222" i="31"/>
  <c r="K222" i="31" s="1"/>
  <c r="E221" i="31"/>
  <c r="E220" i="31"/>
  <c r="K220" i="31" s="1"/>
  <c r="E219" i="31"/>
  <c r="K219" i="31" s="1"/>
  <c r="E218" i="31"/>
  <c r="K218" i="31" s="1"/>
  <c r="E217" i="31"/>
  <c r="E216" i="31"/>
  <c r="K216" i="31" s="1"/>
  <c r="E215" i="31"/>
  <c r="E214" i="31"/>
  <c r="K214" i="31" s="1"/>
  <c r="E213" i="31"/>
  <c r="E212" i="31"/>
  <c r="K212" i="31" s="1"/>
  <c r="E211" i="31"/>
  <c r="K211" i="31" s="1"/>
  <c r="E210" i="31"/>
  <c r="K210" i="31" s="1"/>
  <c r="E209" i="31"/>
  <c r="E208" i="31"/>
  <c r="K208" i="31" s="1"/>
  <c r="E207" i="31"/>
  <c r="K207" i="31" s="1"/>
  <c r="E206" i="31"/>
  <c r="K206" i="31" s="1"/>
  <c r="E205" i="31"/>
  <c r="E204" i="31"/>
  <c r="K204" i="31" s="1"/>
  <c r="E203" i="31"/>
  <c r="K203" i="31" s="1"/>
  <c r="E202" i="31"/>
  <c r="K202" i="31" s="1"/>
  <c r="E201" i="31"/>
  <c r="E200" i="31"/>
  <c r="K200" i="31" s="1"/>
  <c r="E199" i="31"/>
  <c r="K199" i="31" s="1"/>
  <c r="E198" i="31"/>
  <c r="K198" i="31" s="1"/>
  <c r="E197" i="31"/>
  <c r="E196" i="31"/>
  <c r="K196" i="31" s="1"/>
  <c r="E195" i="31"/>
  <c r="K195" i="31" s="1"/>
  <c r="E194" i="31"/>
  <c r="K194" i="31" s="1"/>
  <c r="E193" i="31"/>
  <c r="E192" i="31"/>
  <c r="K192" i="31" s="1"/>
  <c r="E191" i="31"/>
  <c r="E190" i="31"/>
  <c r="K190" i="31" s="1"/>
  <c r="E189" i="31"/>
  <c r="E188" i="31"/>
  <c r="K188" i="31" s="1"/>
  <c r="E187" i="31"/>
  <c r="K187" i="31" s="1"/>
  <c r="E186" i="31"/>
  <c r="K186" i="31" s="1"/>
  <c r="E185" i="31"/>
  <c r="E184" i="31"/>
  <c r="K184" i="31" s="1"/>
  <c r="E183" i="31"/>
  <c r="E182" i="31"/>
  <c r="K182" i="31" s="1"/>
  <c r="E181" i="31"/>
  <c r="E180" i="31"/>
  <c r="K180" i="31" s="1"/>
  <c r="E179" i="31"/>
  <c r="K179" i="31" s="1"/>
  <c r="E178" i="31"/>
  <c r="K178" i="31" s="1"/>
  <c r="E177" i="31"/>
  <c r="E176" i="31"/>
  <c r="K176" i="31" s="1"/>
  <c r="E175" i="31"/>
  <c r="K175" i="31" s="1"/>
  <c r="E174" i="31"/>
  <c r="K174" i="31" s="1"/>
  <c r="E173" i="31"/>
  <c r="E172" i="31"/>
  <c r="K172" i="31" s="1"/>
  <c r="E171" i="31"/>
  <c r="K171" i="31" s="1"/>
  <c r="E170" i="31"/>
  <c r="K170" i="31" s="1"/>
  <c r="E169" i="31"/>
  <c r="E168" i="31"/>
  <c r="K168" i="31" s="1"/>
  <c r="E167" i="31"/>
  <c r="K167" i="31" s="1"/>
  <c r="E166" i="31"/>
  <c r="K166" i="31" s="1"/>
  <c r="E165" i="31"/>
  <c r="E164" i="31"/>
  <c r="K164" i="31" s="1"/>
  <c r="E163" i="31"/>
  <c r="K163" i="31" s="1"/>
  <c r="E162" i="31"/>
  <c r="K162" i="31" s="1"/>
  <c r="E161" i="31"/>
  <c r="E160" i="31"/>
  <c r="K160" i="31" s="1"/>
  <c r="E159" i="31"/>
  <c r="E158" i="31"/>
  <c r="K158" i="31" s="1"/>
  <c r="E157" i="31"/>
  <c r="E156" i="31"/>
  <c r="K156" i="31" s="1"/>
  <c r="E155" i="31"/>
  <c r="K155" i="31" s="1"/>
  <c r="E154" i="31"/>
  <c r="K154" i="31" s="1"/>
  <c r="E153" i="31"/>
  <c r="E152" i="31"/>
  <c r="K152" i="31" s="1"/>
  <c r="E151" i="31"/>
  <c r="E150" i="31"/>
  <c r="K150" i="31" s="1"/>
  <c r="E149" i="31"/>
  <c r="E148" i="31"/>
  <c r="K148" i="31" s="1"/>
  <c r="E147" i="31"/>
  <c r="K147" i="31" s="1"/>
  <c r="E146" i="31"/>
  <c r="K146" i="31" s="1"/>
  <c r="E145" i="31"/>
  <c r="E144" i="31"/>
  <c r="K144" i="31" s="1"/>
  <c r="E143" i="31"/>
  <c r="K143" i="31" s="1"/>
  <c r="E142" i="31"/>
  <c r="E125" i="31"/>
  <c r="K125" i="31" s="1"/>
  <c r="E124" i="31"/>
  <c r="E123" i="31"/>
  <c r="K123" i="31" s="1"/>
  <c r="E122" i="31"/>
  <c r="K122" i="31" s="1"/>
  <c r="E121" i="31"/>
  <c r="K121" i="31" s="1"/>
  <c r="E120" i="31"/>
  <c r="E119" i="31"/>
  <c r="K119" i="31" s="1"/>
  <c r="E118" i="31"/>
  <c r="K118" i="31" s="1"/>
  <c r="E117" i="31"/>
  <c r="K117" i="31" s="1"/>
  <c r="E116" i="31"/>
  <c r="K116" i="31" s="1"/>
  <c r="E115" i="31"/>
  <c r="K115" i="31" s="1"/>
  <c r="E114" i="31"/>
  <c r="K114" i="31" s="1"/>
  <c r="E113" i="31"/>
  <c r="K113" i="31" s="1"/>
  <c r="E112" i="31"/>
  <c r="E111" i="31"/>
  <c r="E110" i="31"/>
  <c r="K110" i="31" s="1"/>
  <c r="E109" i="31"/>
  <c r="K109" i="31" s="1"/>
  <c r="E108" i="31"/>
  <c r="E107" i="31"/>
  <c r="K107" i="31" s="1"/>
  <c r="E106" i="31"/>
  <c r="K106" i="31" s="1"/>
  <c r="E105" i="31"/>
  <c r="K105" i="31" s="1"/>
  <c r="E104" i="31"/>
  <c r="K104" i="31" s="1"/>
  <c r="E103" i="31"/>
  <c r="K103" i="31" s="1"/>
  <c r="E102" i="31"/>
  <c r="K102" i="31" s="1"/>
  <c r="E101" i="31"/>
  <c r="K101" i="31" s="1"/>
  <c r="E100" i="31"/>
  <c r="K100" i="31" s="1"/>
  <c r="E99" i="31"/>
  <c r="K99" i="31" s="1"/>
  <c r="E98" i="31"/>
  <c r="K98" i="31" s="1"/>
  <c r="E97" i="31"/>
  <c r="K97" i="31" s="1"/>
  <c r="E96" i="31"/>
  <c r="K96" i="31" s="1"/>
  <c r="E95" i="31"/>
  <c r="K95" i="31" s="1"/>
  <c r="E94" i="31"/>
  <c r="K94" i="31" s="1"/>
  <c r="E93" i="31"/>
  <c r="K93" i="31" s="1"/>
  <c r="E92" i="31"/>
  <c r="E91" i="31"/>
  <c r="E90" i="31"/>
  <c r="E89" i="31"/>
  <c r="K89" i="31" s="1"/>
  <c r="E88" i="31"/>
  <c r="E87" i="31"/>
  <c r="K87" i="31" s="1"/>
  <c r="E86" i="31"/>
  <c r="K86" i="31" s="1"/>
  <c r="E85" i="31"/>
  <c r="K85" i="31" s="1"/>
  <c r="E84" i="31"/>
  <c r="K84" i="31" s="1"/>
  <c r="E83" i="31"/>
  <c r="K83" i="31" s="1"/>
  <c r="E82" i="31"/>
  <c r="K82" i="31" s="1"/>
  <c r="E81" i="31"/>
  <c r="K81" i="31" s="1"/>
  <c r="E80" i="31"/>
  <c r="E79" i="31"/>
  <c r="E78" i="31"/>
  <c r="K78" i="31" s="1"/>
  <c r="E77" i="31"/>
  <c r="K77" i="31" s="1"/>
  <c r="E76" i="31"/>
  <c r="E75" i="31"/>
  <c r="K75" i="31" s="1"/>
  <c r="E74" i="31"/>
  <c r="E73" i="31"/>
  <c r="K73" i="31" s="1"/>
  <c r="E72" i="31"/>
  <c r="K72" i="31" s="1"/>
  <c r="E71" i="31"/>
  <c r="E70" i="31"/>
  <c r="K70" i="31" s="1"/>
  <c r="E69" i="31"/>
  <c r="K69" i="31" s="1"/>
  <c r="E68" i="31"/>
  <c r="K68" i="31" s="1"/>
  <c r="E67" i="31"/>
  <c r="K67" i="31" s="1"/>
  <c r="E66" i="31"/>
  <c r="K66" i="31" s="1"/>
  <c r="E65" i="31"/>
  <c r="K65" i="31" s="1"/>
  <c r="E64" i="31"/>
  <c r="K64" i="31" s="1"/>
  <c r="E63" i="31"/>
  <c r="K63" i="31" s="1"/>
  <c r="E62" i="31"/>
  <c r="K62" i="31" s="1"/>
  <c r="E61" i="31"/>
  <c r="K61" i="31" s="1"/>
  <c r="E60" i="31"/>
  <c r="E59" i="31"/>
  <c r="K59" i="31" s="1"/>
  <c r="E58" i="31"/>
  <c r="E57" i="31"/>
  <c r="K57" i="31" s="1"/>
  <c r="E56" i="31"/>
  <c r="E55" i="31"/>
  <c r="K55" i="31" s="1"/>
  <c r="E54" i="31"/>
  <c r="K54" i="31" s="1"/>
  <c r="E53" i="31"/>
  <c r="K53" i="31" s="1"/>
  <c r="E52" i="31"/>
  <c r="K52" i="31" s="1"/>
  <c r="E51" i="31"/>
  <c r="K51" i="31" s="1"/>
  <c r="E50" i="31"/>
  <c r="K50" i="31" s="1"/>
  <c r="E49" i="31"/>
  <c r="K49" i="31" s="1"/>
  <c r="E48" i="31"/>
  <c r="E47" i="31"/>
  <c r="K47" i="31" s="1"/>
  <c r="E46" i="31"/>
  <c r="K46" i="31" s="1"/>
  <c r="E45" i="31"/>
  <c r="K45" i="31" s="1"/>
  <c r="E44" i="31"/>
  <c r="E43" i="31"/>
  <c r="K43" i="31" s="1"/>
  <c r="E42" i="31"/>
  <c r="E41" i="31"/>
  <c r="K41" i="31" s="1"/>
  <c r="E40" i="31"/>
  <c r="K40" i="31" s="1"/>
  <c r="E39" i="31"/>
  <c r="E38" i="31"/>
  <c r="K38" i="31" s="1"/>
  <c r="E37" i="31"/>
  <c r="K37" i="31" s="1"/>
  <c r="E36" i="31"/>
  <c r="K36" i="31" s="1"/>
  <c r="E35" i="31"/>
  <c r="K35" i="31" s="1"/>
  <c r="E34" i="31"/>
  <c r="K34" i="31" s="1"/>
  <c r="E33" i="31"/>
  <c r="K33" i="31" s="1"/>
  <c r="E32" i="31"/>
  <c r="K32" i="31" s="1"/>
  <c r="E31" i="31"/>
  <c r="K31" i="31" s="1"/>
  <c r="E30" i="31"/>
  <c r="K30" i="31" s="1"/>
  <c r="E29" i="31"/>
  <c r="K29" i="31" s="1"/>
  <c r="E28" i="31"/>
  <c r="E27" i="31"/>
  <c r="K27" i="31" s="1"/>
  <c r="E26" i="31"/>
  <c r="E25" i="31"/>
  <c r="K25" i="31" s="1"/>
  <c r="E24" i="31"/>
  <c r="E23" i="31"/>
  <c r="K23" i="31" s="1"/>
  <c r="E22" i="31"/>
  <c r="K22" i="31" s="1"/>
  <c r="E21" i="31"/>
  <c r="K21" i="31" s="1"/>
  <c r="E20" i="31"/>
  <c r="K20" i="31" s="1"/>
  <c r="E19" i="31"/>
  <c r="K19" i="31" s="1"/>
  <c r="E18" i="31"/>
  <c r="K18" i="31" s="1"/>
  <c r="E17" i="31"/>
  <c r="K17" i="31" s="1"/>
  <c r="E16" i="31"/>
  <c r="E15" i="31"/>
  <c r="K15" i="31" s="1"/>
  <c r="E14" i="31"/>
  <c r="K14" i="31" s="1"/>
  <c r="E13" i="31"/>
  <c r="K13" i="31" s="1"/>
  <c r="E12" i="31"/>
  <c r="E11" i="31"/>
  <c r="K11" i="31" s="1"/>
  <c r="E10" i="31"/>
  <c r="E9" i="31"/>
  <c r="K9" i="31" s="1"/>
  <c r="E8" i="31"/>
  <c r="K8" i="31" s="1"/>
  <c r="E7" i="31"/>
  <c r="K7" i="31" s="1"/>
  <c r="E6" i="31"/>
  <c r="K6" i="31" s="1"/>
  <c r="E5" i="31"/>
  <c r="K5" i="31" s="1"/>
  <c r="E4" i="31"/>
  <c r="L735" i="31"/>
  <c r="L738" i="31" s="1"/>
  <c r="H735" i="31"/>
  <c r="G735" i="31"/>
  <c r="F735" i="31"/>
  <c r="L734" i="31"/>
  <c r="H734" i="31"/>
  <c r="G734" i="31"/>
  <c r="F734" i="31"/>
  <c r="L733" i="31"/>
  <c r="H733" i="31"/>
  <c r="G733" i="31"/>
  <c r="F733" i="31"/>
  <c r="L732" i="31"/>
  <c r="H732" i="31"/>
  <c r="G732" i="31"/>
  <c r="F732" i="31"/>
  <c r="L731" i="31"/>
  <c r="L739" i="31" s="1"/>
  <c r="K731" i="31"/>
  <c r="K739" i="31" s="1"/>
  <c r="H731" i="31"/>
  <c r="H739" i="31"/>
  <c r="G731" i="31"/>
  <c r="G739" i="31" s="1"/>
  <c r="F731" i="31"/>
  <c r="F739" i="31" s="1"/>
  <c r="E731" i="31"/>
  <c r="E739" i="31" s="1"/>
  <c r="L730" i="31"/>
  <c r="H730" i="31"/>
  <c r="G730" i="31"/>
  <c r="F730" i="31"/>
  <c r="L729" i="31"/>
  <c r="H729" i="31"/>
  <c r="G729" i="31"/>
  <c r="G737" i="31" s="1"/>
  <c r="F729" i="31"/>
  <c r="I728" i="31"/>
  <c r="K726" i="31"/>
  <c r="K725" i="31"/>
  <c r="Q724" i="31"/>
  <c r="P724" i="31"/>
  <c r="O724" i="31"/>
  <c r="N724" i="31"/>
  <c r="L723" i="31"/>
  <c r="J723" i="31"/>
  <c r="I723" i="31"/>
  <c r="H723" i="31"/>
  <c r="G723" i="31"/>
  <c r="F723" i="31"/>
  <c r="S722" i="31"/>
  <c r="S721" i="31"/>
  <c r="S720" i="31"/>
  <c r="S719" i="31"/>
  <c r="S718" i="31"/>
  <c r="S717" i="31"/>
  <c r="S716" i="31"/>
  <c r="S715" i="31"/>
  <c r="S714" i="31"/>
  <c r="S713" i="31"/>
  <c r="S712" i="31"/>
  <c r="S711" i="31"/>
  <c r="S710" i="31"/>
  <c r="S709" i="31"/>
  <c r="S708" i="31"/>
  <c r="S707" i="31"/>
  <c r="S706" i="31"/>
  <c r="K706" i="31"/>
  <c r="S705" i="31"/>
  <c r="K705" i="31"/>
  <c r="S704" i="31"/>
  <c r="S703" i="31"/>
  <c r="S702" i="31"/>
  <c r="S701" i="31"/>
  <c r="K701" i="31"/>
  <c r="S700" i="31"/>
  <c r="S699" i="31"/>
  <c r="S698" i="31"/>
  <c r="S697" i="31"/>
  <c r="K697" i="31"/>
  <c r="S696" i="31"/>
  <c r="S695" i="31"/>
  <c r="K695" i="31"/>
  <c r="S694" i="31"/>
  <c r="S693" i="31"/>
  <c r="L692" i="31"/>
  <c r="J692" i="31"/>
  <c r="I692" i="31"/>
  <c r="H692" i="31"/>
  <c r="G692" i="31"/>
  <c r="F692" i="31"/>
  <c r="F724" i="31" s="1"/>
  <c r="S691" i="31"/>
  <c r="S690" i="31"/>
  <c r="S689" i="31"/>
  <c r="S688" i="31"/>
  <c r="S687" i="31"/>
  <c r="S686" i="31"/>
  <c r="S685" i="31"/>
  <c r="S684" i="31"/>
  <c r="K684" i="31"/>
  <c r="S683" i="31"/>
  <c r="S682" i="31"/>
  <c r="S681" i="31"/>
  <c r="S680" i="31"/>
  <c r="K680" i="31"/>
  <c r="S679" i="31"/>
  <c r="S678" i="31"/>
  <c r="S677" i="31"/>
  <c r="S676" i="31"/>
  <c r="T676" i="31" s="1"/>
  <c r="S675" i="31"/>
  <c r="S674" i="31"/>
  <c r="S673" i="31"/>
  <c r="S672" i="31"/>
  <c r="K672" i="31"/>
  <c r="S671" i="31"/>
  <c r="S670" i="31"/>
  <c r="S669" i="31"/>
  <c r="S668" i="31"/>
  <c r="S667" i="31"/>
  <c r="S666" i="31"/>
  <c r="S665" i="31"/>
  <c r="S664" i="31"/>
  <c r="T664" i="31" s="1"/>
  <c r="S663" i="31"/>
  <c r="S662" i="31"/>
  <c r="S661" i="31"/>
  <c r="S660" i="31"/>
  <c r="T660" i="31" s="1"/>
  <c r="S659" i="31"/>
  <c r="S658" i="31"/>
  <c r="S657" i="31"/>
  <c r="S656" i="31"/>
  <c r="K656" i="31"/>
  <c r="S655" i="31"/>
  <c r="S654" i="31"/>
  <c r="K654" i="31"/>
  <c r="S653" i="31"/>
  <c r="S652" i="31"/>
  <c r="K652" i="31"/>
  <c r="S651" i="31"/>
  <c r="T651" i="31" s="1"/>
  <c r="S650" i="31"/>
  <c r="S649" i="31"/>
  <c r="S648" i="31"/>
  <c r="K648" i="31"/>
  <c r="S647" i="31"/>
  <c r="S646" i="31"/>
  <c r="S645" i="31"/>
  <c r="T645" i="31" s="1"/>
  <c r="S644" i="31"/>
  <c r="K644" i="31"/>
  <c r="S643" i="31"/>
  <c r="S642" i="31"/>
  <c r="T642" i="31" s="1"/>
  <c r="S641" i="31"/>
  <c r="S640" i="31"/>
  <c r="S639" i="31"/>
  <c r="T639" i="31" s="1"/>
  <c r="S638" i="31"/>
  <c r="K638" i="31"/>
  <c r="S637" i="31"/>
  <c r="S636" i="31"/>
  <c r="S635" i="31"/>
  <c r="T635" i="31" s="1"/>
  <c r="S634" i="31"/>
  <c r="T634" i="31" s="1"/>
  <c r="S633" i="31"/>
  <c r="S632" i="31"/>
  <c r="K632" i="31"/>
  <c r="S631" i="31"/>
  <c r="S630" i="31"/>
  <c r="S629" i="31"/>
  <c r="S628" i="31"/>
  <c r="K628" i="31"/>
  <c r="S627" i="31"/>
  <c r="S626" i="31"/>
  <c r="K626" i="31"/>
  <c r="S625" i="31"/>
  <c r="T625" i="31" s="1"/>
  <c r="S624" i="31"/>
  <c r="S623" i="31"/>
  <c r="T623" i="31" s="1"/>
  <c r="S622" i="31"/>
  <c r="K622" i="31"/>
  <c r="S621" i="31"/>
  <c r="S620" i="31"/>
  <c r="K620" i="31"/>
  <c r="S619" i="31"/>
  <c r="S618" i="31"/>
  <c r="S617" i="31"/>
  <c r="S616" i="31"/>
  <c r="K616" i="31"/>
  <c r="S615" i="31"/>
  <c r="T615" i="31" s="1"/>
  <c r="S614" i="31"/>
  <c r="K614" i="31"/>
  <c r="S613" i="31"/>
  <c r="S612" i="31"/>
  <c r="T612" i="31" s="1"/>
  <c r="S611" i="31"/>
  <c r="S610" i="31"/>
  <c r="S609" i="31"/>
  <c r="S608" i="31"/>
  <c r="K608" i="31"/>
  <c r="S607" i="31"/>
  <c r="S606" i="31"/>
  <c r="S605" i="31"/>
  <c r="S604" i="31"/>
  <c r="S603" i="31"/>
  <c r="S602" i="31"/>
  <c r="S601" i="31"/>
  <c r="S600" i="31"/>
  <c r="T600" i="31" s="1"/>
  <c r="S599" i="31"/>
  <c r="S598" i="31"/>
  <c r="S597" i="31"/>
  <c r="S596" i="31"/>
  <c r="T596" i="31" s="1"/>
  <c r="S595" i="31"/>
  <c r="S594" i="31"/>
  <c r="S593" i="31"/>
  <c r="S592" i="31"/>
  <c r="T592" i="31" s="1"/>
  <c r="K592" i="31"/>
  <c r="S591" i="31"/>
  <c r="S590" i="31"/>
  <c r="S589" i="31"/>
  <c r="S588" i="31"/>
  <c r="K588" i="31"/>
  <c r="S587" i="31"/>
  <c r="T587" i="31" s="1"/>
  <c r="S586" i="31"/>
  <c r="S585" i="31"/>
  <c r="S584" i="31"/>
  <c r="T584" i="31" s="1"/>
  <c r="K584" i="31"/>
  <c r="S583" i="31"/>
  <c r="S582" i="31"/>
  <c r="S581" i="31"/>
  <c r="S580" i="31"/>
  <c r="K580" i="31"/>
  <c r="S579" i="31"/>
  <c r="S578" i="31"/>
  <c r="S577" i="31"/>
  <c r="S576" i="31"/>
  <c r="S575" i="31"/>
  <c r="S574" i="31"/>
  <c r="S573" i="31"/>
  <c r="S572" i="31"/>
  <c r="S571" i="31"/>
  <c r="T571" i="31" s="1"/>
  <c r="S570" i="31"/>
  <c r="S569" i="31"/>
  <c r="S568" i="31"/>
  <c r="K568" i="31"/>
  <c r="S567" i="31"/>
  <c r="S566" i="31"/>
  <c r="S565" i="31"/>
  <c r="S564" i="31"/>
  <c r="K564" i="31"/>
  <c r="S563" i="31"/>
  <c r="S562" i="31"/>
  <c r="S561" i="31"/>
  <c r="S560" i="31"/>
  <c r="S559" i="31"/>
  <c r="S558" i="31"/>
  <c r="S557" i="31"/>
  <c r="S556" i="31"/>
  <c r="K556" i="31"/>
  <c r="S555" i="31"/>
  <c r="S554" i="31"/>
  <c r="S553" i="31"/>
  <c r="K553" i="31"/>
  <c r="S552" i="31"/>
  <c r="K552" i="31"/>
  <c r="S551" i="31"/>
  <c r="T551" i="31" s="1"/>
  <c r="S550" i="31"/>
  <c r="S549" i="31"/>
  <c r="S548" i="31"/>
  <c r="T548" i="31" s="1"/>
  <c r="S547" i="31"/>
  <c r="S546" i="31"/>
  <c r="S545" i="31"/>
  <c r="S544" i="31"/>
  <c r="K544" i="31"/>
  <c r="L543" i="31"/>
  <c r="J543" i="31"/>
  <c r="I543" i="31"/>
  <c r="H543" i="31"/>
  <c r="F543" i="31"/>
  <c r="S542" i="31"/>
  <c r="K542" i="31"/>
  <c r="S541" i="31"/>
  <c r="S540" i="31"/>
  <c r="K540" i="31"/>
  <c r="S539" i="31"/>
  <c r="T539" i="31" s="1"/>
  <c r="S538" i="31"/>
  <c r="S537" i="31"/>
  <c r="K537" i="31"/>
  <c r="S536" i="31"/>
  <c r="S535" i="31"/>
  <c r="T535" i="31" s="1"/>
  <c r="S534" i="31"/>
  <c r="K534" i="31"/>
  <c r="S533" i="31"/>
  <c r="S532" i="31"/>
  <c r="K532" i="31"/>
  <c r="S531" i="31"/>
  <c r="S530" i="31"/>
  <c r="K530" i="31"/>
  <c r="S529" i="31"/>
  <c r="S528" i="31"/>
  <c r="K528" i="31"/>
  <c r="S527" i="31"/>
  <c r="T527" i="31" s="1"/>
  <c r="S526" i="31"/>
  <c r="K526" i="31"/>
  <c r="S525" i="31"/>
  <c r="S524" i="31"/>
  <c r="S523" i="31"/>
  <c r="T523" i="31" s="1"/>
  <c r="S522" i="31"/>
  <c r="S521" i="31"/>
  <c r="S520" i="31"/>
  <c r="S519" i="31"/>
  <c r="T519" i="31" s="1"/>
  <c r="S518" i="31"/>
  <c r="S517" i="31"/>
  <c r="S516" i="31"/>
  <c r="S515" i="31"/>
  <c r="S514" i="31"/>
  <c r="S513" i="31"/>
  <c r="S512" i="31"/>
  <c r="S511" i="31"/>
  <c r="S510" i="31"/>
  <c r="S509" i="31"/>
  <c r="S508" i="31"/>
  <c r="S507" i="31"/>
  <c r="S506" i="31"/>
  <c r="S505" i="31"/>
  <c r="S504" i="31"/>
  <c r="S503" i="31"/>
  <c r="S502" i="31"/>
  <c r="S501" i="31"/>
  <c r="S500" i="31"/>
  <c r="S499" i="31"/>
  <c r="S498" i="31"/>
  <c r="S497" i="31"/>
  <c r="S496" i="31"/>
  <c r="S495" i="31"/>
  <c r="S494" i="31"/>
  <c r="S493" i="31"/>
  <c r="S492" i="31"/>
  <c r="S491" i="31"/>
  <c r="S490" i="31"/>
  <c r="S489" i="31"/>
  <c r="S488" i="31"/>
  <c r="S487" i="31"/>
  <c r="S486" i="31"/>
  <c r="S485" i="31"/>
  <c r="S484" i="31"/>
  <c r="S483" i="31"/>
  <c r="S482" i="31"/>
  <c r="S481" i="31"/>
  <c r="S480" i="31"/>
  <c r="S479" i="31"/>
  <c r="S478" i="31"/>
  <c r="S477" i="31"/>
  <c r="S476" i="31"/>
  <c r="S475" i="31"/>
  <c r="S474" i="31"/>
  <c r="S473" i="31"/>
  <c r="S472" i="31"/>
  <c r="S471" i="31"/>
  <c r="S470" i="31"/>
  <c r="S469" i="31"/>
  <c r="S468" i="31"/>
  <c r="S467" i="31"/>
  <c r="S466" i="31"/>
  <c r="S465" i="31"/>
  <c r="S464" i="31"/>
  <c r="S463" i="31"/>
  <c r="S462" i="31"/>
  <c r="S461" i="31"/>
  <c r="S460" i="31"/>
  <c r="S459" i="31"/>
  <c r="S458" i="31"/>
  <c r="S457" i="31"/>
  <c r="S456" i="31"/>
  <c r="S455" i="31"/>
  <c r="S454" i="31"/>
  <c r="S453" i="31"/>
  <c r="S452" i="31"/>
  <c r="S451" i="31"/>
  <c r="S450" i="31"/>
  <c r="S449" i="31"/>
  <c r="S448" i="31"/>
  <c r="S447" i="31"/>
  <c r="S446" i="31"/>
  <c r="S445" i="31"/>
  <c r="S444" i="31"/>
  <c r="S443" i="31"/>
  <c r="S442" i="31"/>
  <c r="S441" i="31"/>
  <c r="S440" i="31"/>
  <c r="S439" i="31"/>
  <c r="S438" i="31"/>
  <c r="S437" i="31"/>
  <c r="S436" i="31"/>
  <c r="S435" i="31"/>
  <c r="S434" i="31"/>
  <c r="S433" i="31"/>
  <c r="S432" i="31"/>
  <c r="S431" i="31"/>
  <c r="S430" i="31"/>
  <c r="S429" i="31"/>
  <c r="S428" i="31"/>
  <c r="S427" i="31"/>
  <c r="S426" i="31"/>
  <c r="S425" i="31"/>
  <c r="S424" i="31"/>
  <c r="S423" i="31"/>
  <c r="S422" i="31"/>
  <c r="S421" i="31"/>
  <c r="S420" i="31"/>
  <c r="S419" i="31"/>
  <c r="S418" i="31"/>
  <c r="S417" i="31"/>
  <c r="S416" i="31"/>
  <c r="S415" i="31"/>
  <c r="S414" i="31"/>
  <c r="S413" i="31"/>
  <c r="S412" i="31"/>
  <c r="S411" i="31"/>
  <c r="S410" i="31"/>
  <c r="S409" i="31"/>
  <c r="S408" i="31"/>
  <c r="S407" i="31"/>
  <c r="S406" i="31"/>
  <c r="S405" i="31"/>
  <c r="S404" i="31"/>
  <c r="S403" i="31"/>
  <c r="S402" i="31"/>
  <c r="S401" i="31"/>
  <c r="S400" i="31"/>
  <c r="S399" i="31"/>
  <c r="S398" i="31"/>
  <c r="S397" i="31"/>
  <c r="S396" i="31"/>
  <c r="S395" i="31"/>
  <c r="S394" i="31"/>
  <c r="S393" i="31"/>
  <c r="S392" i="31"/>
  <c r="S391" i="31"/>
  <c r="S390" i="31"/>
  <c r="S389" i="31"/>
  <c r="S388" i="31"/>
  <c r="L387" i="31"/>
  <c r="J387" i="31"/>
  <c r="I387" i="31"/>
  <c r="H387" i="31"/>
  <c r="G387" i="31"/>
  <c r="F387" i="31"/>
  <c r="S386" i="31"/>
  <c r="S385" i="31"/>
  <c r="S384" i="31"/>
  <c r="S383" i="31"/>
  <c r="S382" i="31"/>
  <c r="T382" i="31" s="1"/>
  <c r="S381" i="31"/>
  <c r="S380" i="31"/>
  <c r="S379" i="31"/>
  <c r="S378" i="31"/>
  <c r="T378" i="31" s="1"/>
  <c r="S377" i="31"/>
  <c r="K377" i="31"/>
  <c r="S376" i="31"/>
  <c r="S375" i="31"/>
  <c r="S374" i="31"/>
  <c r="S373" i="31"/>
  <c r="K373" i="31"/>
  <c r="S372" i="31"/>
  <c r="S371" i="31"/>
  <c r="S370" i="31"/>
  <c r="T370" i="31" s="1"/>
  <c r="S369" i="31"/>
  <c r="S368" i="31"/>
  <c r="T368" i="31" s="1"/>
  <c r="S367" i="31"/>
  <c r="S366" i="31"/>
  <c r="T366" i="31" s="1"/>
  <c r="S365" i="31"/>
  <c r="K365" i="31"/>
  <c r="S364" i="31"/>
  <c r="S363" i="31"/>
  <c r="S362" i="31"/>
  <c r="T362" i="31" s="1"/>
  <c r="S361" i="31"/>
  <c r="K361" i="31"/>
  <c r="S360" i="31"/>
  <c r="S359" i="31"/>
  <c r="S358" i="31"/>
  <c r="T358" i="31" s="1"/>
  <c r="S357" i="31"/>
  <c r="T357" i="31" s="1"/>
  <c r="S356" i="31"/>
  <c r="S355" i="31"/>
  <c r="S354" i="31"/>
  <c r="T354" i="31" s="1"/>
  <c r="S353" i="31"/>
  <c r="S352" i="31"/>
  <c r="S351" i="31"/>
  <c r="S350" i="31"/>
  <c r="T350" i="31" s="1"/>
  <c r="S349" i="31"/>
  <c r="K349" i="31"/>
  <c r="S348" i="31"/>
  <c r="S347" i="31"/>
  <c r="S346" i="31"/>
  <c r="T346" i="31" s="1"/>
  <c r="S345" i="31"/>
  <c r="S344" i="31"/>
  <c r="S343" i="31"/>
  <c r="S342" i="31"/>
  <c r="S341" i="31"/>
  <c r="S340" i="31"/>
  <c r="S339" i="31"/>
  <c r="S338" i="31"/>
  <c r="T338" i="31" s="1"/>
  <c r="S337" i="31"/>
  <c r="S336" i="31"/>
  <c r="S335" i="31"/>
  <c r="S334" i="31"/>
  <c r="T334" i="31" s="1"/>
  <c r="S333" i="31"/>
  <c r="K333" i="31"/>
  <c r="S332" i="31"/>
  <c r="S331" i="31"/>
  <c r="S330" i="31"/>
  <c r="T330" i="31" s="1"/>
  <c r="S329" i="31"/>
  <c r="K329" i="31"/>
  <c r="S328" i="31"/>
  <c r="S327" i="31"/>
  <c r="S326" i="31"/>
  <c r="T326" i="31" s="1"/>
  <c r="S325" i="31"/>
  <c r="T325" i="31" s="1"/>
  <c r="S324" i="31"/>
  <c r="S323" i="31"/>
  <c r="S322" i="31"/>
  <c r="S321" i="31"/>
  <c r="K321" i="31"/>
  <c r="S320" i="31"/>
  <c r="S319" i="31"/>
  <c r="S318" i="31"/>
  <c r="K318" i="31"/>
  <c r="S317" i="31"/>
  <c r="T317" i="31" s="1"/>
  <c r="S316" i="31"/>
  <c r="S315" i="31"/>
  <c r="S314" i="31"/>
  <c r="S313" i="31"/>
  <c r="T313" i="31" s="1"/>
  <c r="S312" i="31"/>
  <c r="K312" i="31"/>
  <c r="S311" i="31"/>
  <c r="S310" i="31"/>
  <c r="K310" i="31"/>
  <c r="S309" i="31"/>
  <c r="T309" i="31" s="1"/>
  <c r="S308" i="31"/>
  <c r="S307" i="31"/>
  <c r="S306" i="31"/>
  <c r="S305" i="31"/>
  <c r="T305" i="31" s="1"/>
  <c r="S304" i="31"/>
  <c r="S303" i="31"/>
  <c r="S302" i="31"/>
  <c r="K302" i="31"/>
  <c r="S301" i="31"/>
  <c r="S300" i="31"/>
  <c r="K300" i="31"/>
  <c r="S299" i="31"/>
  <c r="T299" i="31" s="1"/>
  <c r="S298" i="31"/>
  <c r="S297" i="31"/>
  <c r="T297" i="31" s="1"/>
  <c r="S296" i="31"/>
  <c r="S295" i="31"/>
  <c r="S294" i="31"/>
  <c r="K294" i="31"/>
  <c r="S293" i="31"/>
  <c r="T293" i="31" s="1"/>
  <c r="S292" i="31"/>
  <c r="S291" i="31"/>
  <c r="T291" i="31" s="1"/>
  <c r="S290" i="31"/>
  <c r="S289" i="31"/>
  <c r="S288" i="31"/>
  <c r="S287" i="31"/>
  <c r="S286" i="31"/>
  <c r="K286" i="31"/>
  <c r="S285" i="31"/>
  <c r="T285" i="31" s="1"/>
  <c r="S284" i="31"/>
  <c r="S283" i="31"/>
  <c r="S282" i="31"/>
  <c r="S281" i="31"/>
  <c r="T281" i="31" s="1"/>
  <c r="S280" i="31"/>
  <c r="S279" i="31"/>
  <c r="S278" i="31"/>
  <c r="K278" i="31"/>
  <c r="S277" i="31"/>
  <c r="T277" i="31" s="1"/>
  <c r="S276" i="31"/>
  <c r="K276" i="31"/>
  <c r="S275" i="31"/>
  <c r="S274" i="31"/>
  <c r="S273" i="31"/>
  <c r="T273" i="31" s="1"/>
  <c r="S272" i="31"/>
  <c r="S271" i="31"/>
  <c r="S270" i="31"/>
  <c r="K270" i="31"/>
  <c r="S269" i="31"/>
  <c r="S268" i="31"/>
  <c r="S267" i="31"/>
  <c r="S266" i="31"/>
  <c r="L265" i="31"/>
  <c r="J265" i="31"/>
  <c r="I265" i="31"/>
  <c r="H265" i="31"/>
  <c r="G265" i="31"/>
  <c r="F265" i="31"/>
  <c r="S264" i="31"/>
  <c r="S263" i="31"/>
  <c r="S262" i="31"/>
  <c r="S261" i="31"/>
  <c r="K261" i="31"/>
  <c r="S260" i="31"/>
  <c r="S259" i="31"/>
  <c r="S258" i="31"/>
  <c r="S257" i="31"/>
  <c r="K257" i="31"/>
  <c r="S256" i="31"/>
  <c r="S255" i="31"/>
  <c r="K255" i="31"/>
  <c r="S254" i="31"/>
  <c r="S253" i="31"/>
  <c r="K253" i="31"/>
  <c r="S252" i="31"/>
  <c r="S251" i="31"/>
  <c r="S250" i="31"/>
  <c r="S249" i="31"/>
  <c r="K249" i="31"/>
  <c r="S248" i="31"/>
  <c r="S247" i="31"/>
  <c r="K247" i="31"/>
  <c r="S246" i="31"/>
  <c r="S245" i="31"/>
  <c r="K245" i="31"/>
  <c r="S244" i="31"/>
  <c r="S243" i="31"/>
  <c r="S242" i="31"/>
  <c r="S241" i="31"/>
  <c r="K241" i="31"/>
  <c r="S240" i="31"/>
  <c r="S239" i="31"/>
  <c r="S238" i="31"/>
  <c r="S237" i="31"/>
  <c r="K237" i="31"/>
  <c r="S236" i="31"/>
  <c r="S235" i="31"/>
  <c r="S234" i="31"/>
  <c r="S233" i="31"/>
  <c r="K233" i="31"/>
  <c r="S232" i="31"/>
  <c r="S231" i="31"/>
  <c r="S230" i="31"/>
  <c r="S229" i="31"/>
  <c r="K229" i="31"/>
  <c r="S228" i="31"/>
  <c r="S227" i="31"/>
  <c r="S226" i="31"/>
  <c r="S225" i="31"/>
  <c r="K225" i="31"/>
  <c r="S224" i="31"/>
  <c r="S223" i="31"/>
  <c r="K223" i="31"/>
  <c r="S222" i="31"/>
  <c r="S221" i="31"/>
  <c r="K221" i="31"/>
  <c r="S220" i="31"/>
  <c r="S219" i="31"/>
  <c r="S218" i="31"/>
  <c r="S217" i="31"/>
  <c r="K217" i="31"/>
  <c r="S216" i="31"/>
  <c r="S215" i="31"/>
  <c r="K215" i="31"/>
  <c r="S214" i="31"/>
  <c r="S213" i="31"/>
  <c r="K213" i="31"/>
  <c r="S212" i="31"/>
  <c r="S211" i="31"/>
  <c r="S210" i="31"/>
  <c r="S209" i="31"/>
  <c r="K209" i="31"/>
  <c r="S208" i="31"/>
  <c r="S207" i="31"/>
  <c r="S206" i="31"/>
  <c r="S205" i="31"/>
  <c r="K205" i="31"/>
  <c r="S204" i="31"/>
  <c r="S203" i="31"/>
  <c r="S202" i="31"/>
  <c r="S201" i="31"/>
  <c r="K201" i="31"/>
  <c r="S200" i="31"/>
  <c r="S199" i="31"/>
  <c r="S198" i="31"/>
  <c r="S197" i="31"/>
  <c r="K197" i="31"/>
  <c r="S196" i="31"/>
  <c r="S195" i="31"/>
  <c r="S194" i="31"/>
  <c r="S193" i="31"/>
  <c r="K193" i="31"/>
  <c r="S192" i="31"/>
  <c r="S191" i="31"/>
  <c r="K191" i="31"/>
  <c r="S190" i="31"/>
  <c r="S189" i="31"/>
  <c r="K189" i="31"/>
  <c r="S188" i="31"/>
  <c r="S187" i="31"/>
  <c r="S186" i="31"/>
  <c r="S185" i="31"/>
  <c r="K185" i="31"/>
  <c r="S184" i="31"/>
  <c r="S183" i="31"/>
  <c r="K183" i="31"/>
  <c r="S182" i="31"/>
  <c r="S181" i="31"/>
  <c r="K181" i="31"/>
  <c r="S180" i="31"/>
  <c r="S179" i="31"/>
  <c r="S178" i="31"/>
  <c r="S177" i="31"/>
  <c r="K177" i="31"/>
  <c r="S176" i="31"/>
  <c r="S175" i="31"/>
  <c r="S174" i="31"/>
  <c r="S173" i="31"/>
  <c r="K173" i="31"/>
  <c r="S172" i="31"/>
  <c r="S171" i="31"/>
  <c r="S170" i="31"/>
  <c r="S169" i="31"/>
  <c r="K169" i="31"/>
  <c r="S168" i="31"/>
  <c r="S167" i="31"/>
  <c r="S166" i="31"/>
  <c r="S165" i="31"/>
  <c r="K165" i="31"/>
  <c r="S164" i="31"/>
  <c r="S163" i="31"/>
  <c r="S162" i="31"/>
  <c r="S161" i="31"/>
  <c r="K161" i="31"/>
  <c r="S160" i="31"/>
  <c r="S159" i="31"/>
  <c r="K159" i="31"/>
  <c r="S158" i="31"/>
  <c r="S157" i="31"/>
  <c r="K157" i="31"/>
  <c r="S156" i="31"/>
  <c r="S155" i="31"/>
  <c r="S154" i="31"/>
  <c r="S153" i="31"/>
  <c r="K153" i="31"/>
  <c r="S152" i="31"/>
  <c r="S151" i="31"/>
  <c r="K151" i="31"/>
  <c r="S150" i="31"/>
  <c r="S149" i="31"/>
  <c r="K149" i="31"/>
  <c r="S148" i="31"/>
  <c r="S147" i="31"/>
  <c r="S146" i="31"/>
  <c r="S145" i="31"/>
  <c r="K145" i="31"/>
  <c r="S144" i="31"/>
  <c r="S143" i="31"/>
  <c r="S142" i="31"/>
  <c r="M141" i="31"/>
  <c r="L141" i="31"/>
  <c r="J141" i="31"/>
  <c r="I141" i="31"/>
  <c r="H141" i="31"/>
  <c r="G141" i="31"/>
  <c r="F141" i="31"/>
  <c r="S140" i="31"/>
  <c r="K140" i="31"/>
  <c r="S139" i="31"/>
  <c r="T139" i="31" s="1"/>
  <c r="S138" i="31"/>
  <c r="K138" i="31"/>
  <c r="S137" i="31"/>
  <c r="K137" i="31"/>
  <c r="S136" i="31"/>
  <c r="K136" i="31"/>
  <c r="S135" i="31"/>
  <c r="K135" i="31"/>
  <c r="S134" i="31"/>
  <c r="K134" i="31"/>
  <c r="S133" i="31"/>
  <c r="K133" i="31"/>
  <c r="S132" i="31"/>
  <c r="K132" i="31"/>
  <c r="S131" i="31"/>
  <c r="K131" i="31"/>
  <c r="S130" i="31"/>
  <c r="K130" i="31"/>
  <c r="S129" i="31"/>
  <c r="K129" i="31"/>
  <c r="S128" i="31"/>
  <c r="K128" i="31"/>
  <c r="S127" i="31"/>
  <c r="K127" i="31"/>
  <c r="S126" i="31"/>
  <c r="K126" i="31"/>
  <c r="S125" i="31"/>
  <c r="S124" i="31"/>
  <c r="K124" i="31"/>
  <c r="S123" i="31"/>
  <c r="S122" i="31"/>
  <c r="S121" i="31"/>
  <c r="T121" i="31" s="1"/>
  <c r="S120" i="31"/>
  <c r="K120" i="31"/>
  <c r="S119" i="31"/>
  <c r="T119" i="31" s="1"/>
  <c r="S118" i="31"/>
  <c r="S117" i="31"/>
  <c r="T117" i="31" s="1"/>
  <c r="S116" i="31"/>
  <c r="S115" i="31"/>
  <c r="S114" i="31"/>
  <c r="S113" i="31"/>
  <c r="T113" i="31" s="1"/>
  <c r="S112" i="31"/>
  <c r="K112" i="31"/>
  <c r="S111" i="31"/>
  <c r="K111" i="31"/>
  <c r="S110" i="31"/>
  <c r="S109" i="31"/>
  <c r="S108" i="31"/>
  <c r="K108" i="31"/>
  <c r="S107" i="31"/>
  <c r="S106" i="31"/>
  <c r="S105" i="31"/>
  <c r="T105" i="31" s="1"/>
  <c r="S104" i="31"/>
  <c r="S103" i="31"/>
  <c r="S102" i="31"/>
  <c r="S101" i="31"/>
  <c r="T101" i="31" s="1"/>
  <c r="S100" i="31"/>
  <c r="S99" i="31"/>
  <c r="S98" i="31"/>
  <c r="S97" i="31"/>
  <c r="T97" i="31" s="1"/>
  <c r="S96" i="31"/>
  <c r="S95" i="31"/>
  <c r="S94" i="31"/>
  <c r="S93" i="31"/>
  <c r="S92" i="31"/>
  <c r="K92" i="31"/>
  <c r="S91" i="31"/>
  <c r="K91" i="31"/>
  <c r="S90" i="31"/>
  <c r="K90" i="31"/>
  <c r="S89" i="31"/>
  <c r="T89" i="31" s="1"/>
  <c r="S88" i="31"/>
  <c r="K88" i="31"/>
  <c r="S87" i="31"/>
  <c r="S86" i="31"/>
  <c r="S85" i="31"/>
  <c r="T85" i="31" s="1"/>
  <c r="S84" i="31"/>
  <c r="S83" i="31"/>
  <c r="S82" i="31"/>
  <c r="S81" i="31"/>
  <c r="T81" i="31" s="1"/>
  <c r="S80" i="31"/>
  <c r="K80" i="31"/>
  <c r="S79" i="31"/>
  <c r="K79" i="31"/>
  <c r="S78" i="31"/>
  <c r="T78" i="31" s="1"/>
  <c r="S77" i="31"/>
  <c r="S76" i="31"/>
  <c r="K76" i="31"/>
  <c r="S75" i="31"/>
  <c r="S74" i="31"/>
  <c r="K74" i="31"/>
  <c r="S73" i="31"/>
  <c r="T73" i="31" s="1"/>
  <c r="S72" i="31"/>
  <c r="S71" i="31"/>
  <c r="K71" i="31"/>
  <c r="S70" i="31"/>
  <c r="S69" i="31"/>
  <c r="T69" i="31" s="1"/>
  <c r="S68" i="31"/>
  <c r="S67" i="31"/>
  <c r="T67" i="31" s="1"/>
  <c r="S66" i="31"/>
  <c r="S65" i="31"/>
  <c r="T65" i="31" s="1"/>
  <c r="S64" i="31"/>
  <c r="S63" i="31"/>
  <c r="S62" i="31"/>
  <c r="S61" i="31"/>
  <c r="S60" i="31"/>
  <c r="K60" i="31"/>
  <c r="S59" i="31"/>
  <c r="S58" i="31"/>
  <c r="K58" i="31"/>
  <c r="S57" i="31"/>
  <c r="T57" i="31" s="1"/>
  <c r="S56" i="31"/>
  <c r="K56" i="31"/>
  <c r="S55" i="31"/>
  <c r="S54" i="31"/>
  <c r="S53" i="31"/>
  <c r="T53" i="31" s="1"/>
  <c r="S52" i="31"/>
  <c r="S51" i="31"/>
  <c r="S50" i="31"/>
  <c r="S49" i="31"/>
  <c r="T49" i="31" s="1"/>
  <c r="S48" i="31"/>
  <c r="K48" i="31"/>
  <c r="S47" i="31"/>
  <c r="T47" i="31" s="1"/>
  <c r="S46" i="31"/>
  <c r="S45" i="31"/>
  <c r="S44" i="31"/>
  <c r="K44" i="31"/>
  <c r="S43" i="31"/>
  <c r="S42" i="31"/>
  <c r="K42" i="31"/>
  <c r="S41" i="31"/>
  <c r="T41" i="31" s="1"/>
  <c r="S40" i="31"/>
  <c r="S39" i="31"/>
  <c r="K39" i="31"/>
  <c r="S38" i="31"/>
  <c r="S37" i="31"/>
  <c r="T37" i="31" s="1"/>
  <c r="S36" i="31"/>
  <c r="S35" i="31"/>
  <c r="T35" i="31" s="1"/>
  <c r="S34" i="31"/>
  <c r="S33" i="31"/>
  <c r="T33" i="31" s="1"/>
  <c r="S32" i="31"/>
  <c r="S31" i="31"/>
  <c r="S30" i="31"/>
  <c r="S29" i="31"/>
  <c r="S28" i="31"/>
  <c r="K28" i="31"/>
  <c r="S27" i="31"/>
  <c r="S26" i="31"/>
  <c r="K26" i="31"/>
  <c r="S25" i="31"/>
  <c r="T25" i="31" s="1"/>
  <c r="S24" i="31"/>
  <c r="K24" i="31"/>
  <c r="S23" i="31"/>
  <c r="S22" i="31"/>
  <c r="S21" i="31"/>
  <c r="T21" i="31" s="1"/>
  <c r="S20" i="31"/>
  <c r="S19" i="31"/>
  <c r="S18" i="31"/>
  <c r="S17" i="31"/>
  <c r="T17" i="31" s="1"/>
  <c r="S16" i="31"/>
  <c r="K16" i="31"/>
  <c r="S15" i="31"/>
  <c r="S14" i="31"/>
  <c r="S13" i="31"/>
  <c r="S12" i="31"/>
  <c r="K12" i="31"/>
  <c r="S11" i="31"/>
  <c r="S10" i="31"/>
  <c r="K10" i="31"/>
  <c r="S9" i="31"/>
  <c r="T9" i="31" s="1"/>
  <c r="S8" i="31"/>
  <c r="S7" i="31"/>
  <c r="S6" i="31"/>
  <c r="S5" i="31"/>
  <c r="T5" i="31" s="1"/>
  <c r="S4" i="31"/>
  <c r="H1" i="31"/>
  <c r="K139" i="31"/>
  <c r="K717" i="31"/>
  <c r="E733" i="31"/>
  <c r="F740" i="31"/>
  <c r="F737" i="31"/>
  <c r="H737" i="31"/>
  <c r="F738" i="31"/>
  <c r="L763" i="31"/>
  <c r="L755" i="31"/>
  <c r="L748" i="31"/>
  <c r="E729" i="31"/>
  <c r="F757" i="31"/>
  <c r="F743" i="31"/>
  <c r="H754" i="31"/>
  <c r="K266" i="31"/>
  <c r="S720" i="30"/>
  <c r="E720" i="30"/>
  <c r="K720" i="30" s="1"/>
  <c r="S138" i="30"/>
  <c r="E138" i="30"/>
  <c r="K138" i="30" s="1"/>
  <c r="S137" i="30"/>
  <c r="E137" i="30"/>
  <c r="K137" i="30" s="1"/>
  <c r="S136" i="30"/>
  <c r="E136" i="30"/>
  <c r="K136" i="30" s="1"/>
  <c r="S135" i="30"/>
  <c r="E135" i="30"/>
  <c r="K135" i="30" s="1"/>
  <c r="S134" i="30"/>
  <c r="E134" i="30"/>
  <c r="K134" i="30" s="1"/>
  <c r="S133" i="30"/>
  <c r="T133" i="30" s="1"/>
  <c r="E133" i="30"/>
  <c r="K133" i="30" s="1"/>
  <c r="S132" i="30"/>
  <c r="E132" i="30"/>
  <c r="K132" i="30"/>
  <c r="S131" i="30"/>
  <c r="E131" i="30"/>
  <c r="K131" i="30" s="1"/>
  <c r="L735" i="30"/>
  <c r="G735" i="30"/>
  <c r="G738" i="30" s="1"/>
  <c r="F735" i="30"/>
  <c r="F738" i="30" s="1"/>
  <c r="L734" i="30"/>
  <c r="H734" i="30"/>
  <c r="G734" i="30"/>
  <c r="G737" i="30" s="1"/>
  <c r="F734" i="30"/>
  <c r="F737" i="30" s="1"/>
  <c r="L733" i="30"/>
  <c r="H733" i="30"/>
  <c r="G733" i="30"/>
  <c r="G740" i="30" s="1"/>
  <c r="F733" i="30"/>
  <c r="L732" i="30"/>
  <c r="G732" i="30"/>
  <c r="F732" i="30"/>
  <c r="L731" i="30"/>
  <c r="L739" i="30" s="1"/>
  <c r="K731" i="30"/>
  <c r="K739" i="30" s="1"/>
  <c r="H731" i="30"/>
  <c r="H739" i="30" s="1"/>
  <c r="G731" i="30"/>
  <c r="G739" i="30" s="1"/>
  <c r="G741" i="30" s="1"/>
  <c r="F731" i="30"/>
  <c r="F739" i="30" s="1"/>
  <c r="E731" i="30"/>
  <c r="E739" i="30" s="1"/>
  <c r="L730" i="30"/>
  <c r="H730" i="30"/>
  <c r="G730" i="30"/>
  <c r="F730" i="30"/>
  <c r="L729" i="30"/>
  <c r="H729" i="30"/>
  <c r="H737" i="30" s="1"/>
  <c r="G729" i="30"/>
  <c r="F729" i="30"/>
  <c r="I728" i="30"/>
  <c r="K726" i="30"/>
  <c r="K725" i="30"/>
  <c r="Q724" i="30"/>
  <c r="P724" i="30"/>
  <c r="O724" i="30"/>
  <c r="N724" i="30"/>
  <c r="L723" i="30"/>
  <c r="J723" i="30"/>
  <c r="I723" i="30"/>
  <c r="G723" i="30"/>
  <c r="F723" i="30"/>
  <c r="S722" i="30"/>
  <c r="E722" i="30"/>
  <c r="K722" i="30" s="1"/>
  <c r="S721" i="30"/>
  <c r="E721" i="30"/>
  <c r="S719" i="30"/>
  <c r="E719" i="30"/>
  <c r="K719" i="30" s="1"/>
  <c r="S718" i="30"/>
  <c r="E718" i="30"/>
  <c r="K718" i="30" s="1"/>
  <c r="S717" i="30"/>
  <c r="E717" i="30"/>
  <c r="S716" i="30"/>
  <c r="E716" i="30"/>
  <c r="K716" i="30" s="1"/>
  <c r="S715" i="30"/>
  <c r="E715" i="30"/>
  <c r="K715" i="30" s="1"/>
  <c r="S714" i="30"/>
  <c r="E714" i="30"/>
  <c r="K714" i="30" s="1"/>
  <c r="S713" i="30"/>
  <c r="E713" i="30"/>
  <c r="K713" i="30" s="1"/>
  <c r="S712" i="30"/>
  <c r="E712" i="30"/>
  <c r="K712" i="30" s="1"/>
  <c r="S711" i="30"/>
  <c r="E711" i="30"/>
  <c r="K711" i="30" s="1"/>
  <c r="S710" i="30"/>
  <c r="E710" i="30"/>
  <c r="K710" i="30" s="1"/>
  <c r="S709" i="30"/>
  <c r="E709" i="30"/>
  <c r="K709" i="30" s="1"/>
  <c r="S708" i="30"/>
  <c r="E708" i="30"/>
  <c r="K708" i="30" s="1"/>
  <c r="S707" i="30"/>
  <c r="E707" i="30"/>
  <c r="K707" i="30" s="1"/>
  <c r="S706" i="30"/>
  <c r="E706" i="30"/>
  <c r="K706" i="30" s="1"/>
  <c r="S705" i="30"/>
  <c r="E705" i="30"/>
  <c r="K705" i="30" s="1"/>
  <c r="S704" i="30"/>
  <c r="E704" i="30"/>
  <c r="K704" i="30" s="1"/>
  <c r="S703" i="30"/>
  <c r="E703" i="30"/>
  <c r="K703" i="30" s="1"/>
  <c r="S702" i="30"/>
  <c r="E702" i="30"/>
  <c r="K702" i="30" s="1"/>
  <c r="S701" i="30"/>
  <c r="T701" i="30" s="1"/>
  <c r="E701" i="30"/>
  <c r="K701" i="30" s="1"/>
  <c r="S700" i="30"/>
  <c r="E700" i="30"/>
  <c r="K700" i="30" s="1"/>
  <c r="S699" i="30"/>
  <c r="E699" i="30"/>
  <c r="K699" i="30" s="1"/>
  <c r="S698" i="30"/>
  <c r="E698" i="30"/>
  <c r="K698" i="30" s="1"/>
  <c r="S697" i="30"/>
  <c r="E697" i="30"/>
  <c r="K697" i="30" s="1"/>
  <c r="S696" i="30"/>
  <c r="E696" i="30"/>
  <c r="K696" i="30" s="1"/>
  <c r="S695" i="30"/>
  <c r="E695" i="30"/>
  <c r="K695" i="30" s="1"/>
  <c r="S694" i="30"/>
  <c r="E694" i="30"/>
  <c r="S693" i="30"/>
  <c r="E693" i="30"/>
  <c r="L692" i="30"/>
  <c r="J692" i="30"/>
  <c r="I692" i="30"/>
  <c r="H692" i="30"/>
  <c r="G692" i="30"/>
  <c r="F692" i="30"/>
  <c r="S691" i="30"/>
  <c r="T691" i="30" s="1"/>
  <c r="K691" i="30"/>
  <c r="S690" i="30"/>
  <c r="K690" i="30"/>
  <c r="S689" i="30"/>
  <c r="T689" i="30" s="1"/>
  <c r="K689" i="30"/>
  <c r="S688" i="30"/>
  <c r="E688" i="30"/>
  <c r="K688" i="30" s="1"/>
  <c r="S687" i="30"/>
  <c r="E687" i="30"/>
  <c r="K687" i="30" s="1"/>
  <c r="S686" i="30"/>
  <c r="E686" i="30"/>
  <c r="K686" i="30" s="1"/>
  <c r="S685" i="30"/>
  <c r="E685" i="30"/>
  <c r="K685" i="30"/>
  <c r="S684" i="30"/>
  <c r="T684" i="30" s="1"/>
  <c r="E684" i="30"/>
  <c r="K684" i="30" s="1"/>
  <c r="S683" i="30"/>
  <c r="E683" i="30"/>
  <c r="K683" i="30" s="1"/>
  <c r="S682" i="30"/>
  <c r="E682" i="30"/>
  <c r="K682" i="30"/>
  <c r="S681" i="30"/>
  <c r="E681" i="30"/>
  <c r="K681" i="30" s="1"/>
  <c r="S680" i="30"/>
  <c r="E680" i="30"/>
  <c r="K680" i="30" s="1"/>
  <c r="S679" i="30"/>
  <c r="T679" i="30" s="1"/>
  <c r="E679" i="30"/>
  <c r="K679" i="30" s="1"/>
  <c r="S678" i="30"/>
  <c r="E678" i="30"/>
  <c r="K678" i="30" s="1"/>
  <c r="S677" i="30"/>
  <c r="T677" i="30" s="1"/>
  <c r="E677" i="30"/>
  <c r="K677" i="30" s="1"/>
  <c r="S676" i="30"/>
  <c r="E676" i="30"/>
  <c r="K676" i="30" s="1"/>
  <c r="S675" i="30"/>
  <c r="T675" i="30" s="1"/>
  <c r="E675" i="30"/>
  <c r="K675" i="30" s="1"/>
  <c r="S674" i="30"/>
  <c r="E674" i="30"/>
  <c r="K674" i="30"/>
  <c r="S673" i="30"/>
  <c r="E673" i="30"/>
  <c r="K673" i="30" s="1"/>
  <c r="S672" i="30"/>
  <c r="E672" i="30"/>
  <c r="K672" i="30" s="1"/>
  <c r="S671" i="30"/>
  <c r="E671" i="30"/>
  <c r="K671" i="30" s="1"/>
  <c r="S670" i="30"/>
  <c r="E670" i="30"/>
  <c r="K670" i="30" s="1"/>
  <c r="S669" i="30"/>
  <c r="E669" i="30"/>
  <c r="K669" i="30"/>
  <c r="S668" i="30"/>
  <c r="T668" i="30" s="1"/>
  <c r="E668" i="30"/>
  <c r="K668" i="30" s="1"/>
  <c r="S667" i="30"/>
  <c r="E667" i="30"/>
  <c r="K667" i="30" s="1"/>
  <c r="S666" i="30"/>
  <c r="E666" i="30"/>
  <c r="K666" i="30"/>
  <c r="S665" i="30"/>
  <c r="E665" i="30"/>
  <c r="K665" i="30" s="1"/>
  <c r="S664" i="30"/>
  <c r="E664" i="30"/>
  <c r="K664" i="30" s="1"/>
  <c r="S663" i="30"/>
  <c r="E663" i="30"/>
  <c r="K663" i="30" s="1"/>
  <c r="S662" i="30"/>
  <c r="E662" i="30"/>
  <c r="K662" i="30" s="1"/>
  <c r="S661" i="30"/>
  <c r="E661" i="30"/>
  <c r="K661" i="30" s="1"/>
  <c r="S660" i="30"/>
  <c r="E660" i="30"/>
  <c r="K660" i="30" s="1"/>
  <c r="S659" i="30"/>
  <c r="E659" i="30"/>
  <c r="K659" i="30" s="1"/>
  <c r="S658" i="30"/>
  <c r="E658" i="30"/>
  <c r="K658" i="30"/>
  <c r="S657" i="30"/>
  <c r="E657" i="30"/>
  <c r="K657" i="30" s="1"/>
  <c r="S656" i="30"/>
  <c r="E656" i="30"/>
  <c r="K656" i="30" s="1"/>
  <c r="S655" i="30"/>
  <c r="T655" i="30" s="1"/>
  <c r="E655" i="30"/>
  <c r="K655" i="30" s="1"/>
  <c r="S654" i="30"/>
  <c r="E654" i="30"/>
  <c r="K654" i="30" s="1"/>
  <c r="S653" i="30"/>
  <c r="E653" i="30"/>
  <c r="K653" i="30" s="1"/>
  <c r="S652" i="30"/>
  <c r="E652" i="30"/>
  <c r="K652" i="30" s="1"/>
  <c r="S651" i="30"/>
  <c r="T651" i="30" s="1"/>
  <c r="E651" i="30"/>
  <c r="K651" i="30" s="1"/>
  <c r="S650" i="30"/>
  <c r="E650" i="30"/>
  <c r="K650" i="30" s="1"/>
  <c r="S649" i="30"/>
  <c r="E649" i="30"/>
  <c r="K649" i="30" s="1"/>
  <c r="S648" i="30"/>
  <c r="E648" i="30"/>
  <c r="K648" i="30" s="1"/>
  <c r="S647" i="30"/>
  <c r="E647" i="30"/>
  <c r="K647" i="30" s="1"/>
  <c r="S646" i="30"/>
  <c r="E646" i="30"/>
  <c r="K646" i="30" s="1"/>
  <c r="S645" i="30"/>
  <c r="E645" i="30"/>
  <c r="K645" i="30"/>
  <c r="S644" i="30"/>
  <c r="E644" i="30"/>
  <c r="K644" i="30" s="1"/>
  <c r="S643" i="30"/>
  <c r="E643" i="30"/>
  <c r="K643" i="30" s="1"/>
  <c r="S642" i="30"/>
  <c r="E642" i="30"/>
  <c r="K642" i="30" s="1"/>
  <c r="S641" i="30"/>
  <c r="E641" i="30"/>
  <c r="K641" i="30" s="1"/>
  <c r="S640" i="30"/>
  <c r="E640" i="30"/>
  <c r="K640" i="30" s="1"/>
  <c r="S639" i="30"/>
  <c r="E639" i="30"/>
  <c r="K639" i="30" s="1"/>
  <c r="S638" i="30"/>
  <c r="E638" i="30"/>
  <c r="K638" i="30" s="1"/>
  <c r="S637" i="30"/>
  <c r="E637" i="30"/>
  <c r="K637" i="30" s="1"/>
  <c r="S636" i="30"/>
  <c r="E636" i="30"/>
  <c r="K636" i="30" s="1"/>
  <c r="S635" i="30"/>
  <c r="E635" i="30"/>
  <c r="K635" i="30" s="1"/>
  <c r="S634" i="30"/>
  <c r="E634" i="30"/>
  <c r="K634" i="30"/>
  <c r="S633" i="30"/>
  <c r="E633" i="30"/>
  <c r="K633" i="30" s="1"/>
  <c r="S632" i="30"/>
  <c r="E632" i="30"/>
  <c r="K632" i="30" s="1"/>
  <c r="S631" i="30"/>
  <c r="E631" i="30"/>
  <c r="K631" i="30" s="1"/>
  <c r="S630" i="30"/>
  <c r="E630" i="30"/>
  <c r="K630" i="30" s="1"/>
  <c r="S629" i="30"/>
  <c r="E629" i="30"/>
  <c r="K629" i="30"/>
  <c r="S628" i="30"/>
  <c r="E628" i="30"/>
  <c r="K628" i="30" s="1"/>
  <c r="S627" i="30"/>
  <c r="E627" i="30"/>
  <c r="K627" i="30" s="1"/>
  <c r="S626" i="30"/>
  <c r="E626" i="30"/>
  <c r="K626" i="30"/>
  <c r="S625" i="30"/>
  <c r="E625" i="30"/>
  <c r="K625" i="30" s="1"/>
  <c r="S624" i="30"/>
  <c r="E624" i="30"/>
  <c r="K624" i="30"/>
  <c r="S623" i="30"/>
  <c r="T623" i="30" s="1"/>
  <c r="E623" i="30"/>
  <c r="K623" i="30" s="1"/>
  <c r="S622" i="30"/>
  <c r="E622" i="30"/>
  <c r="K622" i="30" s="1"/>
  <c r="S621" i="30"/>
  <c r="E621" i="30"/>
  <c r="K621" i="30"/>
  <c r="S620" i="30"/>
  <c r="E620" i="30"/>
  <c r="K620" i="30" s="1"/>
  <c r="S619" i="30"/>
  <c r="E619" i="30"/>
  <c r="K619" i="30" s="1"/>
  <c r="S618" i="30"/>
  <c r="E618" i="30"/>
  <c r="K618" i="30" s="1"/>
  <c r="S617" i="30"/>
  <c r="E617" i="30"/>
  <c r="K617" i="30" s="1"/>
  <c r="S616" i="30"/>
  <c r="E616" i="30"/>
  <c r="K616" i="30" s="1"/>
  <c r="S615" i="30"/>
  <c r="E615" i="30"/>
  <c r="K615" i="30" s="1"/>
  <c r="S614" i="30"/>
  <c r="E614" i="30"/>
  <c r="K614" i="30" s="1"/>
  <c r="S613" i="30"/>
  <c r="E613" i="30"/>
  <c r="K613" i="30"/>
  <c r="S612" i="30"/>
  <c r="E612" i="30"/>
  <c r="K612" i="30" s="1"/>
  <c r="S611" i="30"/>
  <c r="E611" i="30"/>
  <c r="K611" i="30" s="1"/>
  <c r="S610" i="30"/>
  <c r="E610" i="30"/>
  <c r="K610" i="30"/>
  <c r="S609" i="30"/>
  <c r="E609" i="30"/>
  <c r="K609" i="30" s="1"/>
  <c r="S608" i="30"/>
  <c r="E608" i="30"/>
  <c r="K608" i="30"/>
  <c r="S607" i="30"/>
  <c r="E607" i="30"/>
  <c r="K607" i="30" s="1"/>
  <c r="S606" i="30"/>
  <c r="E606" i="30"/>
  <c r="K606" i="30" s="1"/>
  <c r="S605" i="30"/>
  <c r="E605" i="30"/>
  <c r="K605" i="30"/>
  <c r="S604" i="30"/>
  <c r="T604" i="30" s="1"/>
  <c r="E604" i="30"/>
  <c r="K604" i="30" s="1"/>
  <c r="S603" i="30"/>
  <c r="E603" i="30"/>
  <c r="K603" i="30" s="1"/>
  <c r="S602" i="30"/>
  <c r="T602" i="30" s="1"/>
  <c r="E602" i="30"/>
  <c r="K602" i="30"/>
  <c r="S601" i="30"/>
  <c r="E601" i="30"/>
  <c r="K601" i="30" s="1"/>
  <c r="S600" i="30"/>
  <c r="E600" i="30"/>
  <c r="K600" i="30" s="1"/>
  <c r="S599" i="30"/>
  <c r="E599" i="30"/>
  <c r="K599" i="30" s="1"/>
  <c r="S598" i="30"/>
  <c r="E598" i="30"/>
  <c r="K598" i="30" s="1"/>
  <c r="S597" i="30"/>
  <c r="E597" i="30"/>
  <c r="K597" i="30" s="1"/>
  <c r="S596" i="30"/>
  <c r="E596" i="30"/>
  <c r="K596" i="30" s="1"/>
  <c r="S595" i="30"/>
  <c r="E595" i="30"/>
  <c r="K595" i="30" s="1"/>
  <c r="S594" i="30"/>
  <c r="E594" i="30"/>
  <c r="K594" i="30"/>
  <c r="S593" i="30"/>
  <c r="E593" i="30"/>
  <c r="K593" i="30" s="1"/>
  <c r="S592" i="30"/>
  <c r="E592" i="30"/>
  <c r="K592" i="30" s="1"/>
  <c r="S591" i="30"/>
  <c r="E591" i="30"/>
  <c r="K591" i="30" s="1"/>
  <c r="S590" i="30"/>
  <c r="E590" i="30"/>
  <c r="K590" i="30" s="1"/>
  <c r="S589" i="30"/>
  <c r="E589" i="30"/>
  <c r="K589" i="30" s="1"/>
  <c r="S588" i="30"/>
  <c r="E588" i="30"/>
  <c r="K588" i="30" s="1"/>
  <c r="S587" i="30"/>
  <c r="T587" i="30" s="1"/>
  <c r="E587" i="30"/>
  <c r="K587" i="30" s="1"/>
  <c r="S586" i="30"/>
  <c r="E586" i="30"/>
  <c r="K586" i="30" s="1"/>
  <c r="S585" i="30"/>
  <c r="E585" i="30"/>
  <c r="K585" i="30" s="1"/>
  <c r="S584" i="30"/>
  <c r="E584" i="30"/>
  <c r="K584" i="30" s="1"/>
  <c r="S583" i="30"/>
  <c r="E583" i="30"/>
  <c r="K583" i="30" s="1"/>
  <c r="S582" i="30"/>
  <c r="E582" i="30"/>
  <c r="K582" i="30" s="1"/>
  <c r="S581" i="30"/>
  <c r="E581" i="30"/>
  <c r="K581" i="30"/>
  <c r="S580" i="30"/>
  <c r="E580" i="30"/>
  <c r="K580" i="30" s="1"/>
  <c r="S579" i="30"/>
  <c r="E579" i="30"/>
  <c r="K579" i="30" s="1"/>
  <c r="S578" i="30"/>
  <c r="E578" i="30"/>
  <c r="K578" i="30" s="1"/>
  <c r="S577" i="30"/>
  <c r="E577" i="30"/>
  <c r="K577" i="30" s="1"/>
  <c r="S576" i="30"/>
  <c r="E576" i="30"/>
  <c r="K576" i="30" s="1"/>
  <c r="S575" i="30"/>
  <c r="E575" i="30"/>
  <c r="K575" i="30" s="1"/>
  <c r="S574" i="30"/>
  <c r="E574" i="30"/>
  <c r="K574" i="30" s="1"/>
  <c r="S573" i="30"/>
  <c r="E573" i="30"/>
  <c r="K573" i="30" s="1"/>
  <c r="S572" i="30"/>
  <c r="E572" i="30"/>
  <c r="K572" i="30" s="1"/>
  <c r="S571" i="30"/>
  <c r="E571" i="30"/>
  <c r="K571" i="30" s="1"/>
  <c r="S570" i="30"/>
  <c r="E570" i="30"/>
  <c r="K570" i="30"/>
  <c r="S569" i="30"/>
  <c r="E569" i="30"/>
  <c r="K569" i="30" s="1"/>
  <c r="S568" i="30"/>
  <c r="E568" i="30"/>
  <c r="K568" i="30" s="1"/>
  <c r="S567" i="30"/>
  <c r="E567" i="30"/>
  <c r="K567" i="30" s="1"/>
  <c r="S566" i="30"/>
  <c r="E566" i="30"/>
  <c r="K566" i="30" s="1"/>
  <c r="S565" i="30"/>
  <c r="E565" i="30"/>
  <c r="K565" i="30"/>
  <c r="S564" i="30"/>
  <c r="E564" i="30"/>
  <c r="K564" i="30" s="1"/>
  <c r="S563" i="30"/>
  <c r="E563" i="30"/>
  <c r="K563" i="30" s="1"/>
  <c r="S562" i="30"/>
  <c r="E562" i="30"/>
  <c r="K562" i="30"/>
  <c r="S561" i="30"/>
  <c r="E561" i="30"/>
  <c r="K561" i="30" s="1"/>
  <c r="S560" i="30"/>
  <c r="E560" i="30"/>
  <c r="K560" i="30"/>
  <c r="S559" i="30"/>
  <c r="E559" i="30"/>
  <c r="K559" i="30" s="1"/>
  <c r="S558" i="30"/>
  <c r="E558" i="30"/>
  <c r="K558" i="30" s="1"/>
  <c r="S557" i="30"/>
  <c r="E557" i="30"/>
  <c r="K557" i="30"/>
  <c r="S556" i="30"/>
  <c r="E556" i="30"/>
  <c r="K556" i="30" s="1"/>
  <c r="S555" i="30"/>
  <c r="E555" i="30"/>
  <c r="K555" i="30" s="1"/>
  <c r="S554" i="30"/>
  <c r="T554" i="30" s="1"/>
  <c r="E554" i="30"/>
  <c r="K554" i="30" s="1"/>
  <c r="S553" i="30"/>
  <c r="E553" i="30"/>
  <c r="K553" i="30" s="1"/>
  <c r="S552" i="30"/>
  <c r="E552" i="30"/>
  <c r="K552" i="30" s="1"/>
  <c r="S551" i="30"/>
  <c r="E551" i="30"/>
  <c r="K551" i="30" s="1"/>
  <c r="S550" i="30"/>
  <c r="E550" i="30"/>
  <c r="K550" i="30" s="1"/>
  <c r="S549" i="30"/>
  <c r="E549" i="30"/>
  <c r="K549" i="30"/>
  <c r="S548" i="30"/>
  <c r="E548" i="30"/>
  <c r="K548" i="30" s="1"/>
  <c r="S547" i="30"/>
  <c r="E547" i="30"/>
  <c r="K547" i="30" s="1"/>
  <c r="S546" i="30"/>
  <c r="E546" i="30"/>
  <c r="K546" i="30"/>
  <c r="S545" i="30"/>
  <c r="E545" i="30"/>
  <c r="K545" i="30" s="1"/>
  <c r="S544" i="30"/>
  <c r="E544" i="30"/>
  <c r="K544" i="30"/>
  <c r="L543" i="30"/>
  <c r="J543" i="30"/>
  <c r="I543" i="30"/>
  <c r="H543" i="30"/>
  <c r="H765" i="30" s="1"/>
  <c r="G543" i="30"/>
  <c r="F543" i="30"/>
  <c r="S542" i="30"/>
  <c r="K542" i="30"/>
  <c r="S541" i="30"/>
  <c r="K541" i="30"/>
  <c r="S540" i="30"/>
  <c r="K540" i="30"/>
  <c r="S539" i="30"/>
  <c r="K539" i="30"/>
  <c r="S538" i="30"/>
  <c r="K538" i="30"/>
  <c r="S537" i="30"/>
  <c r="E537" i="30"/>
  <c r="K537" i="30" s="1"/>
  <c r="S536" i="30"/>
  <c r="E536" i="30"/>
  <c r="K536" i="30" s="1"/>
  <c r="S535" i="30"/>
  <c r="E535" i="30"/>
  <c r="K535" i="30"/>
  <c r="S534" i="30"/>
  <c r="T534" i="30" s="1"/>
  <c r="E534" i="30"/>
  <c r="K534" i="30" s="1"/>
  <c r="S533" i="30"/>
  <c r="E533" i="30"/>
  <c r="K533" i="30" s="1"/>
  <c r="S532" i="30"/>
  <c r="T532" i="30" s="1"/>
  <c r="E532" i="30"/>
  <c r="K532" i="30"/>
  <c r="S531" i="30"/>
  <c r="E531" i="30"/>
  <c r="K531" i="30" s="1"/>
  <c r="S530" i="30"/>
  <c r="E530" i="30"/>
  <c r="K530" i="30"/>
  <c r="S529" i="30"/>
  <c r="E529" i="30"/>
  <c r="K529" i="30" s="1"/>
  <c r="S528" i="30"/>
  <c r="E528" i="30"/>
  <c r="K528" i="30" s="1"/>
  <c r="S527" i="30"/>
  <c r="T527" i="30" s="1"/>
  <c r="E527" i="30"/>
  <c r="K527" i="30"/>
  <c r="S526" i="30"/>
  <c r="E526" i="30"/>
  <c r="K526" i="30" s="1"/>
  <c r="S525" i="30"/>
  <c r="E525" i="30"/>
  <c r="K525" i="30" s="1"/>
  <c r="S524" i="30"/>
  <c r="E524" i="30"/>
  <c r="K524" i="30" s="1"/>
  <c r="S523" i="30"/>
  <c r="E523" i="30"/>
  <c r="K523" i="30" s="1"/>
  <c r="S522" i="30"/>
  <c r="E522" i="30"/>
  <c r="K522" i="30"/>
  <c r="S521" i="30"/>
  <c r="E521" i="30"/>
  <c r="K521" i="30" s="1"/>
  <c r="S520" i="30"/>
  <c r="E520" i="30"/>
  <c r="K520" i="30" s="1"/>
  <c r="S519" i="30"/>
  <c r="E519" i="30"/>
  <c r="K519" i="30" s="1"/>
  <c r="S518" i="30"/>
  <c r="E518" i="30"/>
  <c r="K518" i="30" s="1"/>
  <c r="S517" i="30"/>
  <c r="T517" i="30" s="1"/>
  <c r="E517" i="30"/>
  <c r="K517" i="30" s="1"/>
  <c r="S516" i="30"/>
  <c r="E516" i="30"/>
  <c r="K516" i="30" s="1"/>
  <c r="S515" i="30"/>
  <c r="E515" i="30"/>
  <c r="K515" i="30" s="1"/>
  <c r="S514" i="30"/>
  <c r="E514" i="30"/>
  <c r="K514" i="30" s="1"/>
  <c r="S513" i="30"/>
  <c r="E513" i="30"/>
  <c r="K513" i="30" s="1"/>
  <c r="S512" i="30"/>
  <c r="E512" i="30"/>
  <c r="K512" i="30" s="1"/>
  <c r="S511" i="30"/>
  <c r="E511" i="30"/>
  <c r="K511" i="30" s="1"/>
  <c r="S510" i="30"/>
  <c r="E510" i="30"/>
  <c r="K510" i="30" s="1"/>
  <c r="S509" i="30"/>
  <c r="E509" i="30"/>
  <c r="K509" i="30" s="1"/>
  <c r="S508" i="30"/>
  <c r="E508" i="30"/>
  <c r="K508" i="30"/>
  <c r="S507" i="30"/>
  <c r="E507" i="30"/>
  <c r="K507" i="30" s="1"/>
  <c r="S506" i="30"/>
  <c r="E506" i="30"/>
  <c r="K506" i="30" s="1"/>
  <c r="S505" i="30"/>
  <c r="E505" i="30"/>
  <c r="K505" i="30" s="1"/>
  <c r="S504" i="30"/>
  <c r="E504" i="30"/>
  <c r="K504" i="30" s="1"/>
  <c r="S503" i="30"/>
  <c r="E503" i="30"/>
  <c r="K503" i="30"/>
  <c r="S502" i="30"/>
  <c r="T502" i="30" s="1"/>
  <c r="E502" i="30"/>
  <c r="K502" i="30" s="1"/>
  <c r="S501" i="30"/>
  <c r="E501" i="30"/>
  <c r="K501" i="30" s="1"/>
  <c r="S500" i="30"/>
  <c r="T500" i="30" s="1"/>
  <c r="E500" i="30"/>
  <c r="K500" i="30" s="1"/>
  <c r="S499" i="30"/>
  <c r="E499" i="30"/>
  <c r="K499" i="30" s="1"/>
  <c r="S498" i="30"/>
  <c r="E498" i="30"/>
  <c r="K498" i="30"/>
  <c r="S497" i="30"/>
  <c r="E497" i="30"/>
  <c r="K497" i="30" s="1"/>
  <c r="S496" i="30"/>
  <c r="E496" i="30"/>
  <c r="K496" i="30" s="1"/>
  <c r="S495" i="30"/>
  <c r="T495" i="30" s="1"/>
  <c r="E495" i="30"/>
  <c r="K495" i="30" s="1"/>
  <c r="S494" i="30"/>
  <c r="E494" i="30"/>
  <c r="K494" i="30" s="1"/>
  <c r="S493" i="30"/>
  <c r="E493" i="30"/>
  <c r="K493" i="30" s="1"/>
  <c r="S492" i="30"/>
  <c r="E492" i="30"/>
  <c r="K492" i="30"/>
  <c r="S491" i="30"/>
  <c r="E491" i="30"/>
  <c r="K491" i="30" s="1"/>
  <c r="S490" i="30"/>
  <c r="E490" i="30"/>
  <c r="K490" i="30" s="1"/>
  <c r="S489" i="30"/>
  <c r="E489" i="30"/>
  <c r="K489" i="30" s="1"/>
  <c r="S488" i="30"/>
  <c r="E488" i="30"/>
  <c r="K488" i="30" s="1"/>
  <c r="S487" i="30"/>
  <c r="E487" i="30"/>
  <c r="K487" i="30"/>
  <c r="S486" i="30"/>
  <c r="E486" i="30"/>
  <c r="K486" i="30" s="1"/>
  <c r="S485" i="30"/>
  <c r="E485" i="30"/>
  <c r="K485" i="30" s="1"/>
  <c r="S484" i="30"/>
  <c r="E484" i="30"/>
  <c r="K484" i="30" s="1"/>
  <c r="S483" i="30"/>
  <c r="E483" i="30"/>
  <c r="K483" i="30" s="1"/>
  <c r="S482" i="30"/>
  <c r="E482" i="30"/>
  <c r="K482" i="30" s="1"/>
  <c r="S481" i="30"/>
  <c r="E481" i="30"/>
  <c r="K481" i="30" s="1"/>
  <c r="S480" i="30"/>
  <c r="E480" i="30"/>
  <c r="K480" i="30" s="1"/>
  <c r="S479" i="30"/>
  <c r="E479" i="30"/>
  <c r="K479" i="30"/>
  <c r="S478" i="30"/>
  <c r="E478" i="30"/>
  <c r="K478" i="30" s="1"/>
  <c r="S477" i="30"/>
  <c r="E477" i="30"/>
  <c r="K477" i="30" s="1"/>
  <c r="S476" i="30"/>
  <c r="E476" i="30"/>
  <c r="K476" i="30" s="1"/>
  <c r="S475" i="30"/>
  <c r="E475" i="30"/>
  <c r="K475" i="30" s="1"/>
  <c r="S474" i="30"/>
  <c r="E474" i="30"/>
  <c r="K474" i="30"/>
  <c r="S473" i="30"/>
  <c r="E473" i="30"/>
  <c r="K473" i="30" s="1"/>
  <c r="S472" i="30"/>
  <c r="E472" i="30"/>
  <c r="K472" i="30" s="1"/>
  <c r="S471" i="30"/>
  <c r="E471" i="30"/>
  <c r="K471" i="30" s="1"/>
  <c r="S470" i="30"/>
  <c r="E470" i="30"/>
  <c r="K470" i="30" s="1"/>
  <c r="S469" i="30"/>
  <c r="T469" i="30" s="1"/>
  <c r="E469" i="30"/>
  <c r="K469" i="30" s="1"/>
  <c r="S468" i="30"/>
  <c r="E468" i="30"/>
  <c r="K468" i="30" s="1"/>
  <c r="S467" i="30"/>
  <c r="E467" i="30"/>
  <c r="K467" i="30" s="1"/>
  <c r="S466" i="30"/>
  <c r="E466" i="30"/>
  <c r="K466" i="30" s="1"/>
  <c r="S465" i="30"/>
  <c r="E465" i="30"/>
  <c r="K465" i="30" s="1"/>
  <c r="S464" i="30"/>
  <c r="E464" i="30"/>
  <c r="K464" i="30" s="1"/>
  <c r="S463" i="30"/>
  <c r="E463" i="30"/>
  <c r="K463" i="30" s="1"/>
  <c r="S462" i="30"/>
  <c r="E462" i="30"/>
  <c r="K462" i="30" s="1"/>
  <c r="S461" i="30"/>
  <c r="E461" i="30"/>
  <c r="K461" i="30" s="1"/>
  <c r="S460" i="30"/>
  <c r="E460" i="30"/>
  <c r="K460" i="30"/>
  <c r="S459" i="30"/>
  <c r="E459" i="30"/>
  <c r="K459" i="30" s="1"/>
  <c r="S458" i="30"/>
  <c r="E458" i="30"/>
  <c r="K458" i="30" s="1"/>
  <c r="S457" i="30"/>
  <c r="E457" i="30"/>
  <c r="K457" i="30" s="1"/>
  <c r="S456" i="30"/>
  <c r="E456" i="30"/>
  <c r="K456" i="30" s="1"/>
  <c r="S455" i="30"/>
  <c r="E455" i="30"/>
  <c r="K455" i="30"/>
  <c r="S454" i="30"/>
  <c r="T454" i="30" s="1"/>
  <c r="E454" i="30"/>
  <c r="K454" i="30" s="1"/>
  <c r="S453" i="30"/>
  <c r="E453" i="30"/>
  <c r="K453" i="30" s="1"/>
  <c r="S452" i="30"/>
  <c r="T452" i="30" s="1"/>
  <c r="E452" i="30"/>
  <c r="K452" i="30" s="1"/>
  <c r="S451" i="30"/>
  <c r="E451" i="30"/>
  <c r="K451" i="30" s="1"/>
  <c r="S450" i="30"/>
  <c r="E450" i="30"/>
  <c r="K450" i="30" s="1"/>
  <c r="S449" i="30"/>
  <c r="E449" i="30"/>
  <c r="K449" i="30" s="1"/>
  <c r="S448" i="30"/>
  <c r="E448" i="30"/>
  <c r="K448" i="30" s="1"/>
  <c r="S447" i="30"/>
  <c r="E447" i="30"/>
  <c r="K447" i="30" s="1"/>
  <c r="S446" i="30"/>
  <c r="E446" i="30"/>
  <c r="K446" i="30" s="1"/>
  <c r="S445" i="30"/>
  <c r="T445" i="30" s="1"/>
  <c r="E445" i="30"/>
  <c r="K445" i="30" s="1"/>
  <c r="S444" i="30"/>
  <c r="E444" i="30"/>
  <c r="K444" i="30"/>
  <c r="S443" i="30"/>
  <c r="E443" i="30"/>
  <c r="K443" i="30" s="1"/>
  <c r="S442" i="30"/>
  <c r="E442" i="30"/>
  <c r="K442" i="30" s="1"/>
  <c r="S441" i="30"/>
  <c r="E441" i="30"/>
  <c r="K441" i="30" s="1"/>
  <c r="S440" i="30"/>
  <c r="E440" i="30"/>
  <c r="K440" i="30" s="1"/>
  <c r="S439" i="30"/>
  <c r="E439" i="30"/>
  <c r="K439" i="30"/>
  <c r="S438" i="30"/>
  <c r="T438" i="30" s="1"/>
  <c r="E438" i="30"/>
  <c r="K438" i="30" s="1"/>
  <c r="S437" i="30"/>
  <c r="E437" i="30"/>
  <c r="K437" i="30" s="1"/>
  <c r="S436" i="30"/>
  <c r="E436" i="30"/>
  <c r="K436" i="30" s="1"/>
  <c r="S435" i="30"/>
  <c r="E435" i="30"/>
  <c r="K435" i="30" s="1"/>
  <c r="S434" i="30"/>
  <c r="E434" i="30"/>
  <c r="K434" i="30" s="1"/>
  <c r="S433" i="30"/>
  <c r="E433" i="30"/>
  <c r="K433" i="30" s="1"/>
  <c r="S432" i="30"/>
  <c r="E432" i="30"/>
  <c r="K432" i="30" s="1"/>
  <c r="S431" i="30"/>
  <c r="E431" i="30"/>
  <c r="K431" i="30"/>
  <c r="S430" i="30"/>
  <c r="E430" i="30"/>
  <c r="K430" i="30" s="1"/>
  <c r="S429" i="30"/>
  <c r="E429" i="30"/>
  <c r="K429" i="30" s="1"/>
  <c r="S428" i="30"/>
  <c r="E428" i="30"/>
  <c r="K428" i="30" s="1"/>
  <c r="S427" i="30"/>
  <c r="E427" i="30"/>
  <c r="K427" i="30" s="1"/>
  <c r="S426" i="30"/>
  <c r="E426" i="30"/>
  <c r="K426" i="30"/>
  <c r="S425" i="30"/>
  <c r="E425" i="30"/>
  <c r="K425" i="30" s="1"/>
  <c r="S424" i="30"/>
  <c r="E424" i="30"/>
  <c r="K424" i="30" s="1"/>
  <c r="S423" i="30"/>
  <c r="E423" i="30"/>
  <c r="K423" i="30" s="1"/>
  <c r="S422" i="30"/>
  <c r="T422" i="30" s="1"/>
  <c r="E422" i="30"/>
  <c r="K422" i="30" s="1"/>
  <c r="S421" i="30"/>
  <c r="T421" i="30" s="1"/>
  <c r="E421" i="30"/>
  <c r="K421" i="30" s="1"/>
  <c r="S420" i="30"/>
  <c r="T420" i="30" s="1"/>
  <c r="E420" i="30"/>
  <c r="K420" i="30"/>
  <c r="S419" i="30"/>
  <c r="E419" i="30"/>
  <c r="K419" i="30" s="1"/>
  <c r="S418" i="30"/>
  <c r="E418" i="30"/>
  <c r="K418" i="30" s="1"/>
  <c r="S417" i="30"/>
  <c r="E417" i="30"/>
  <c r="K417" i="30" s="1"/>
  <c r="S416" i="30"/>
  <c r="E416" i="30"/>
  <c r="K416" i="30" s="1"/>
  <c r="S415" i="30"/>
  <c r="E415" i="30"/>
  <c r="K415" i="30" s="1"/>
  <c r="S414" i="30"/>
  <c r="E414" i="30"/>
  <c r="K414" i="30" s="1"/>
  <c r="S413" i="30"/>
  <c r="T413" i="30" s="1"/>
  <c r="E413" i="30"/>
  <c r="K413" i="30" s="1"/>
  <c r="S412" i="30"/>
  <c r="E412" i="30"/>
  <c r="K412" i="30" s="1"/>
  <c r="S411" i="30"/>
  <c r="E411" i="30"/>
  <c r="K411" i="30" s="1"/>
  <c r="S410" i="30"/>
  <c r="E410" i="30"/>
  <c r="K410" i="30" s="1"/>
  <c r="S409" i="30"/>
  <c r="E409" i="30"/>
  <c r="K409" i="30" s="1"/>
  <c r="S408" i="30"/>
  <c r="E408" i="30"/>
  <c r="K408" i="30" s="1"/>
  <c r="S407" i="30"/>
  <c r="E407" i="30"/>
  <c r="K407" i="30" s="1"/>
  <c r="S406" i="30"/>
  <c r="T406" i="30" s="1"/>
  <c r="E406" i="30"/>
  <c r="K406" i="30" s="1"/>
  <c r="S405" i="30"/>
  <c r="T405" i="30" s="1"/>
  <c r="E405" i="30"/>
  <c r="K405" i="30" s="1"/>
  <c r="S404" i="30"/>
  <c r="E404" i="30"/>
  <c r="K404" i="30"/>
  <c r="S403" i="30"/>
  <c r="E403" i="30"/>
  <c r="K403" i="30" s="1"/>
  <c r="S402" i="30"/>
  <c r="E402" i="30"/>
  <c r="K402" i="30" s="1"/>
  <c r="S401" i="30"/>
  <c r="E401" i="30"/>
  <c r="K401" i="30" s="1"/>
  <c r="S400" i="30"/>
  <c r="E400" i="30"/>
  <c r="K400" i="30" s="1"/>
  <c r="S399" i="30"/>
  <c r="E399" i="30"/>
  <c r="K399" i="30" s="1"/>
  <c r="S398" i="30"/>
  <c r="E398" i="30"/>
  <c r="K398" i="30" s="1"/>
  <c r="S397" i="30"/>
  <c r="E397" i="30"/>
  <c r="K397" i="30" s="1"/>
  <c r="S396" i="30"/>
  <c r="E396" i="30"/>
  <c r="K396" i="30" s="1"/>
  <c r="S395" i="30"/>
  <c r="E395" i="30"/>
  <c r="K395" i="30" s="1"/>
  <c r="S394" i="30"/>
  <c r="E394" i="30"/>
  <c r="K394" i="30" s="1"/>
  <c r="S393" i="30"/>
  <c r="E393" i="30"/>
  <c r="K393" i="30" s="1"/>
  <c r="S392" i="30"/>
  <c r="E392" i="30"/>
  <c r="K392" i="30" s="1"/>
  <c r="S391" i="30"/>
  <c r="E391" i="30"/>
  <c r="K391" i="30"/>
  <c r="S390" i="30"/>
  <c r="E390" i="30"/>
  <c r="K390" i="30" s="1"/>
  <c r="S389" i="30"/>
  <c r="E389" i="30"/>
  <c r="K389" i="30" s="1"/>
  <c r="S388" i="30"/>
  <c r="E388" i="30"/>
  <c r="L387" i="30"/>
  <c r="J387" i="30"/>
  <c r="I387" i="30"/>
  <c r="G387" i="30"/>
  <c r="H732" i="30"/>
  <c r="H740" i="30" s="1"/>
  <c r="F387" i="30"/>
  <c r="S386" i="30"/>
  <c r="E386" i="30"/>
  <c r="S385" i="30"/>
  <c r="E385" i="30"/>
  <c r="K385" i="30" s="1"/>
  <c r="S384" i="30"/>
  <c r="E384" i="30"/>
  <c r="K384" i="30" s="1"/>
  <c r="S383" i="30"/>
  <c r="E383" i="30"/>
  <c r="K383" i="30" s="1"/>
  <c r="S382" i="30"/>
  <c r="E382" i="30"/>
  <c r="K382" i="30" s="1"/>
  <c r="S381" i="30"/>
  <c r="E381" i="30"/>
  <c r="K381" i="30"/>
  <c r="S380" i="30"/>
  <c r="E380" i="30"/>
  <c r="K380" i="30" s="1"/>
  <c r="S379" i="30"/>
  <c r="E379" i="30"/>
  <c r="K379" i="30" s="1"/>
  <c r="S378" i="30"/>
  <c r="E378" i="30"/>
  <c r="K378" i="30" s="1"/>
  <c r="S377" i="30"/>
  <c r="E377" i="30"/>
  <c r="K377" i="30" s="1"/>
  <c r="S376" i="30"/>
  <c r="E376" i="30"/>
  <c r="K376" i="30" s="1"/>
  <c r="S375" i="30"/>
  <c r="E375" i="30"/>
  <c r="K375" i="30" s="1"/>
  <c r="S374" i="30"/>
  <c r="E374" i="30"/>
  <c r="K374" i="30" s="1"/>
  <c r="S373" i="30"/>
  <c r="E373" i="30"/>
  <c r="K373" i="30"/>
  <c r="S372" i="30"/>
  <c r="E372" i="30"/>
  <c r="K372" i="30" s="1"/>
  <c r="S371" i="30"/>
  <c r="E371" i="30"/>
  <c r="K371" i="30" s="1"/>
  <c r="S370" i="30"/>
  <c r="E370" i="30"/>
  <c r="K370" i="30" s="1"/>
  <c r="S369" i="30"/>
  <c r="E369" i="30"/>
  <c r="K369" i="30" s="1"/>
  <c r="S368" i="30"/>
  <c r="E368" i="30"/>
  <c r="K368" i="30" s="1"/>
  <c r="S367" i="30"/>
  <c r="E367" i="30"/>
  <c r="K367" i="30" s="1"/>
  <c r="S366" i="30"/>
  <c r="E366" i="30"/>
  <c r="K366" i="30" s="1"/>
  <c r="S365" i="30"/>
  <c r="E365" i="30"/>
  <c r="K365" i="30"/>
  <c r="S364" i="30"/>
  <c r="E364" i="30"/>
  <c r="K364" i="30" s="1"/>
  <c r="S363" i="30"/>
  <c r="E363" i="30"/>
  <c r="K363" i="30" s="1"/>
  <c r="S362" i="30"/>
  <c r="E362" i="30"/>
  <c r="K362" i="30" s="1"/>
  <c r="S361" i="30"/>
  <c r="E361" i="30"/>
  <c r="K361" i="30" s="1"/>
  <c r="S360" i="30"/>
  <c r="E360" i="30"/>
  <c r="K360" i="30" s="1"/>
  <c r="S359" i="30"/>
  <c r="E359" i="30"/>
  <c r="K359" i="30" s="1"/>
  <c r="S358" i="30"/>
  <c r="E358" i="30"/>
  <c r="K358" i="30" s="1"/>
  <c r="S357" i="30"/>
  <c r="E357" i="30"/>
  <c r="K357" i="30" s="1"/>
  <c r="S356" i="30"/>
  <c r="E356" i="30"/>
  <c r="K356" i="30" s="1"/>
  <c r="S355" i="30"/>
  <c r="E355" i="30"/>
  <c r="K355" i="30" s="1"/>
  <c r="S354" i="30"/>
  <c r="E354" i="30"/>
  <c r="K354" i="30" s="1"/>
  <c r="S353" i="30"/>
  <c r="E353" i="30"/>
  <c r="K353" i="30" s="1"/>
  <c r="S352" i="30"/>
  <c r="E352" i="30"/>
  <c r="K352" i="30" s="1"/>
  <c r="S351" i="30"/>
  <c r="E351" i="30"/>
  <c r="K351" i="30" s="1"/>
  <c r="S350" i="30"/>
  <c r="E350" i="30"/>
  <c r="K350" i="30" s="1"/>
  <c r="S349" i="30"/>
  <c r="E349" i="30"/>
  <c r="K349" i="30"/>
  <c r="S348" i="30"/>
  <c r="E348" i="30"/>
  <c r="K348" i="30" s="1"/>
  <c r="S347" i="30"/>
  <c r="E347" i="30"/>
  <c r="K347" i="30" s="1"/>
  <c r="S346" i="30"/>
  <c r="E346" i="30"/>
  <c r="K346" i="30" s="1"/>
  <c r="S345" i="30"/>
  <c r="E345" i="30"/>
  <c r="K345" i="30" s="1"/>
  <c r="S344" i="30"/>
  <c r="E344" i="30"/>
  <c r="K344" i="30" s="1"/>
  <c r="S343" i="30"/>
  <c r="E343" i="30"/>
  <c r="K343" i="30" s="1"/>
  <c r="S342" i="30"/>
  <c r="E342" i="30"/>
  <c r="K342" i="30" s="1"/>
  <c r="S341" i="30"/>
  <c r="T341" i="30" s="1"/>
  <c r="E341" i="30"/>
  <c r="K341" i="30" s="1"/>
  <c r="S340" i="30"/>
  <c r="E340" i="30"/>
  <c r="K340" i="30" s="1"/>
  <c r="S339" i="30"/>
  <c r="E339" i="30"/>
  <c r="K339" i="30" s="1"/>
  <c r="S338" i="30"/>
  <c r="E338" i="30"/>
  <c r="K338" i="30" s="1"/>
  <c r="S337" i="30"/>
  <c r="E337" i="30"/>
  <c r="K337" i="30" s="1"/>
  <c r="S336" i="30"/>
  <c r="E336" i="30"/>
  <c r="K336" i="30" s="1"/>
  <c r="S335" i="30"/>
  <c r="E335" i="30"/>
  <c r="K335" i="30" s="1"/>
  <c r="S334" i="30"/>
  <c r="E334" i="30"/>
  <c r="K334" i="30" s="1"/>
  <c r="S333" i="30"/>
  <c r="E333" i="30"/>
  <c r="K333" i="30" s="1"/>
  <c r="S332" i="30"/>
  <c r="E332" i="30"/>
  <c r="K332" i="30" s="1"/>
  <c r="S331" i="30"/>
  <c r="E331" i="30"/>
  <c r="K331" i="30" s="1"/>
  <c r="S330" i="30"/>
  <c r="E330" i="30"/>
  <c r="K330" i="30" s="1"/>
  <c r="S329" i="30"/>
  <c r="E329" i="30"/>
  <c r="K329" i="30"/>
  <c r="S328" i="30"/>
  <c r="E328" i="30"/>
  <c r="K328" i="30" s="1"/>
  <c r="S327" i="30"/>
  <c r="E327" i="30"/>
  <c r="K327" i="30" s="1"/>
  <c r="S326" i="30"/>
  <c r="E326" i="30"/>
  <c r="K326" i="30" s="1"/>
  <c r="S325" i="30"/>
  <c r="E325" i="30"/>
  <c r="K325" i="30" s="1"/>
  <c r="S324" i="30"/>
  <c r="E324" i="30"/>
  <c r="K324" i="30" s="1"/>
  <c r="S323" i="30"/>
  <c r="E323" i="30"/>
  <c r="K323" i="30" s="1"/>
  <c r="S322" i="30"/>
  <c r="E322" i="30"/>
  <c r="K322" i="30" s="1"/>
  <c r="S321" i="30"/>
  <c r="E321" i="30"/>
  <c r="K321" i="30"/>
  <c r="S320" i="30"/>
  <c r="E320" i="30"/>
  <c r="K320" i="30" s="1"/>
  <c r="S319" i="30"/>
  <c r="E319" i="30"/>
  <c r="K319" i="30" s="1"/>
  <c r="S318" i="30"/>
  <c r="E318" i="30"/>
  <c r="K318" i="30" s="1"/>
  <c r="S317" i="30"/>
  <c r="E317" i="30"/>
  <c r="K317" i="30"/>
  <c r="S316" i="30"/>
  <c r="E316" i="30"/>
  <c r="K316" i="30" s="1"/>
  <c r="S315" i="30"/>
  <c r="E315" i="30"/>
  <c r="K315" i="30" s="1"/>
  <c r="S314" i="30"/>
  <c r="E314" i="30"/>
  <c r="K314" i="30" s="1"/>
  <c r="S313" i="30"/>
  <c r="E313" i="30"/>
  <c r="K313" i="30" s="1"/>
  <c r="S312" i="30"/>
  <c r="E312" i="30"/>
  <c r="K312" i="30" s="1"/>
  <c r="S311" i="30"/>
  <c r="E311" i="30"/>
  <c r="K311" i="30" s="1"/>
  <c r="S310" i="30"/>
  <c r="E310" i="30"/>
  <c r="K310" i="30" s="1"/>
  <c r="S309" i="30"/>
  <c r="E309" i="30"/>
  <c r="K309" i="30" s="1"/>
  <c r="S308" i="30"/>
  <c r="E308" i="30"/>
  <c r="K308" i="30" s="1"/>
  <c r="S307" i="30"/>
  <c r="E307" i="30"/>
  <c r="K307" i="30" s="1"/>
  <c r="S306" i="30"/>
  <c r="E306" i="30"/>
  <c r="K306" i="30" s="1"/>
  <c r="S305" i="30"/>
  <c r="T305" i="30" s="1"/>
  <c r="E305" i="30"/>
  <c r="K305" i="30"/>
  <c r="S304" i="30"/>
  <c r="E304" i="30"/>
  <c r="K304" i="30" s="1"/>
  <c r="S303" i="30"/>
  <c r="E303" i="30"/>
  <c r="K303" i="30" s="1"/>
  <c r="S302" i="30"/>
  <c r="E302" i="30"/>
  <c r="K302" i="30" s="1"/>
  <c r="S301" i="30"/>
  <c r="E301" i="30"/>
  <c r="K301" i="30" s="1"/>
  <c r="S300" i="30"/>
  <c r="E300" i="30"/>
  <c r="K300" i="30" s="1"/>
  <c r="S299" i="30"/>
  <c r="E299" i="30"/>
  <c r="K299" i="30" s="1"/>
  <c r="S298" i="30"/>
  <c r="E298" i="30"/>
  <c r="K298" i="30" s="1"/>
  <c r="S297" i="30"/>
  <c r="E297" i="30"/>
  <c r="K297" i="30" s="1"/>
  <c r="S296" i="30"/>
  <c r="E296" i="30"/>
  <c r="K296" i="30" s="1"/>
  <c r="S295" i="30"/>
  <c r="E295" i="30"/>
  <c r="K295" i="30" s="1"/>
  <c r="S294" i="30"/>
  <c r="E294" i="30"/>
  <c r="K294" i="30" s="1"/>
  <c r="S293" i="30"/>
  <c r="E293" i="30"/>
  <c r="K293" i="30" s="1"/>
  <c r="S292" i="30"/>
  <c r="E292" i="30"/>
  <c r="K292" i="30" s="1"/>
  <c r="S291" i="30"/>
  <c r="E291" i="30"/>
  <c r="K291" i="30" s="1"/>
  <c r="S290" i="30"/>
  <c r="E290" i="30"/>
  <c r="K290" i="30" s="1"/>
  <c r="S289" i="30"/>
  <c r="E289" i="30"/>
  <c r="K289" i="30"/>
  <c r="S288" i="30"/>
  <c r="E288" i="30"/>
  <c r="K288" i="30" s="1"/>
  <c r="S287" i="30"/>
  <c r="E287" i="30"/>
  <c r="K287" i="30" s="1"/>
  <c r="S286" i="30"/>
  <c r="E286" i="30"/>
  <c r="K286" i="30" s="1"/>
  <c r="S285" i="30"/>
  <c r="E285" i="30"/>
  <c r="K285" i="30" s="1"/>
  <c r="S284" i="30"/>
  <c r="E284" i="30"/>
  <c r="K284" i="30" s="1"/>
  <c r="S283" i="30"/>
  <c r="E283" i="30"/>
  <c r="K283" i="30" s="1"/>
  <c r="S282" i="30"/>
  <c r="E282" i="30"/>
  <c r="K282" i="30"/>
  <c r="S281" i="30"/>
  <c r="E281" i="30"/>
  <c r="K281" i="30" s="1"/>
  <c r="S280" i="30"/>
  <c r="E280" i="30"/>
  <c r="K280" i="30" s="1"/>
  <c r="S279" i="30"/>
  <c r="E279" i="30"/>
  <c r="K279" i="30" s="1"/>
  <c r="S278" i="30"/>
  <c r="E278" i="30"/>
  <c r="K278" i="30" s="1"/>
  <c r="S277" i="30"/>
  <c r="E277" i="30"/>
  <c r="K277" i="30" s="1"/>
  <c r="S276" i="30"/>
  <c r="E276" i="30"/>
  <c r="K276" i="30" s="1"/>
  <c r="S275" i="30"/>
  <c r="E275" i="30"/>
  <c r="K275" i="30" s="1"/>
  <c r="S274" i="30"/>
  <c r="E274" i="30"/>
  <c r="K274" i="30" s="1"/>
  <c r="S273" i="30"/>
  <c r="E273" i="30"/>
  <c r="K273" i="30" s="1"/>
  <c r="S272" i="30"/>
  <c r="E272" i="30"/>
  <c r="K272" i="30"/>
  <c r="S271" i="30"/>
  <c r="E271" i="30"/>
  <c r="K271" i="30" s="1"/>
  <c r="S270" i="30"/>
  <c r="E270" i="30"/>
  <c r="K270" i="30" s="1"/>
  <c r="T270" i="30" s="1"/>
  <c r="S269" i="30"/>
  <c r="E269" i="30"/>
  <c r="K269" i="30" s="1"/>
  <c r="S268" i="30"/>
  <c r="E268" i="30"/>
  <c r="K268" i="30" s="1"/>
  <c r="S267" i="30"/>
  <c r="E267" i="30"/>
  <c r="K267" i="30" s="1"/>
  <c r="S266" i="30"/>
  <c r="E266" i="30"/>
  <c r="L265" i="30"/>
  <c r="J265" i="30"/>
  <c r="I265" i="30"/>
  <c r="H265" i="30"/>
  <c r="G265" i="30"/>
  <c r="F265" i="30"/>
  <c r="S264" i="30"/>
  <c r="E264" i="30"/>
  <c r="K264" i="30" s="1"/>
  <c r="S263" i="30"/>
  <c r="E263" i="30"/>
  <c r="K263" i="30" s="1"/>
  <c r="S262" i="30"/>
  <c r="E262" i="30"/>
  <c r="K262" i="30" s="1"/>
  <c r="S261" i="30"/>
  <c r="E261" i="30"/>
  <c r="K261" i="30" s="1"/>
  <c r="S260" i="30"/>
  <c r="T260" i="30" s="1"/>
  <c r="E260" i="30"/>
  <c r="K260" i="30" s="1"/>
  <c r="S259" i="30"/>
  <c r="E259" i="30"/>
  <c r="K259" i="30" s="1"/>
  <c r="S258" i="30"/>
  <c r="E258" i="30"/>
  <c r="K258" i="30" s="1"/>
  <c r="S257" i="30"/>
  <c r="E257" i="30"/>
  <c r="K257" i="30" s="1"/>
  <c r="S256" i="30"/>
  <c r="E256" i="30"/>
  <c r="K256" i="30" s="1"/>
  <c r="S255" i="30"/>
  <c r="E255" i="30"/>
  <c r="K255" i="30" s="1"/>
  <c r="S254" i="30"/>
  <c r="E254" i="30"/>
  <c r="K254" i="30"/>
  <c r="S253" i="30"/>
  <c r="E253" i="30"/>
  <c r="K253" i="30" s="1"/>
  <c r="S252" i="30"/>
  <c r="E252" i="30"/>
  <c r="K252" i="30" s="1"/>
  <c r="S251" i="30"/>
  <c r="E251" i="30"/>
  <c r="K251" i="30" s="1"/>
  <c r="S250" i="30"/>
  <c r="E250" i="30"/>
  <c r="K250" i="30"/>
  <c r="S249" i="30"/>
  <c r="E249" i="30"/>
  <c r="K249" i="30" s="1"/>
  <c r="S248" i="30"/>
  <c r="E248" i="30"/>
  <c r="K248" i="30" s="1"/>
  <c r="S247" i="30"/>
  <c r="E247" i="30"/>
  <c r="K247" i="30" s="1"/>
  <c r="S246" i="30"/>
  <c r="E246" i="30"/>
  <c r="K246" i="30" s="1"/>
  <c r="S245" i="30"/>
  <c r="E245" i="30"/>
  <c r="K245" i="30" s="1"/>
  <c r="S244" i="30"/>
  <c r="E244" i="30"/>
  <c r="K244" i="30" s="1"/>
  <c r="S243" i="30"/>
  <c r="E243" i="30"/>
  <c r="K243" i="30" s="1"/>
  <c r="S242" i="30"/>
  <c r="E242" i="30"/>
  <c r="K242" i="30"/>
  <c r="S241" i="30"/>
  <c r="E241" i="30"/>
  <c r="K241" i="30" s="1"/>
  <c r="S240" i="30"/>
  <c r="E240" i="30"/>
  <c r="K240" i="30" s="1"/>
  <c r="S239" i="30"/>
  <c r="E239" i="30"/>
  <c r="K239" i="30" s="1"/>
  <c r="S238" i="30"/>
  <c r="E238" i="30"/>
  <c r="K238" i="30"/>
  <c r="S237" i="30"/>
  <c r="E237" i="30"/>
  <c r="K237" i="30" s="1"/>
  <c r="S236" i="30"/>
  <c r="E236" i="30"/>
  <c r="K236" i="30" s="1"/>
  <c r="S235" i="30"/>
  <c r="E235" i="30"/>
  <c r="K235" i="30" s="1"/>
  <c r="S234" i="30"/>
  <c r="E234" i="30"/>
  <c r="K234" i="30"/>
  <c r="S233" i="30"/>
  <c r="E233" i="30"/>
  <c r="K233" i="30" s="1"/>
  <c r="S232" i="30"/>
  <c r="E232" i="30"/>
  <c r="K232" i="30" s="1"/>
  <c r="S231" i="30"/>
  <c r="E231" i="30"/>
  <c r="K231" i="30" s="1"/>
  <c r="S230" i="30"/>
  <c r="E230" i="30"/>
  <c r="K230" i="30" s="1"/>
  <c r="S229" i="30"/>
  <c r="E229" i="30"/>
  <c r="K229" i="30" s="1"/>
  <c r="S228" i="30"/>
  <c r="T228" i="30" s="1"/>
  <c r="E228" i="30"/>
  <c r="K228" i="30" s="1"/>
  <c r="S227" i="30"/>
  <c r="E227" i="30"/>
  <c r="K227" i="30" s="1"/>
  <c r="S226" i="30"/>
  <c r="E226" i="30"/>
  <c r="K226" i="30"/>
  <c r="S225" i="30"/>
  <c r="E225" i="30"/>
  <c r="K225" i="30" s="1"/>
  <c r="S224" i="30"/>
  <c r="E224" i="30"/>
  <c r="K224" i="30" s="1"/>
  <c r="S223" i="30"/>
  <c r="E223" i="30"/>
  <c r="K223" i="30" s="1"/>
  <c r="S222" i="30"/>
  <c r="E222" i="30"/>
  <c r="K222" i="30" s="1"/>
  <c r="S221" i="30"/>
  <c r="E221" i="30"/>
  <c r="K221" i="30" s="1"/>
  <c r="S220" i="30"/>
  <c r="E220" i="30"/>
  <c r="K220" i="30" s="1"/>
  <c r="S219" i="30"/>
  <c r="E219" i="30"/>
  <c r="K219" i="30" s="1"/>
  <c r="S218" i="30"/>
  <c r="E218" i="30"/>
  <c r="K218" i="30" s="1"/>
  <c r="S217" i="30"/>
  <c r="E217" i="30"/>
  <c r="K217" i="30" s="1"/>
  <c r="S216" i="30"/>
  <c r="E216" i="30"/>
  <c r="K216" i="30"/>
  <c r="S215" i="30"/>
  <c r="E215" i="30"/>
  <c r="K215" i="30" s="1"/>
  <c r="S214" i="30"/>
  <c r="E214" i="30"/>
  <c r="K214" i="30" s="1"/>
  <c r="S213" i="30"/>
  <c r="E213" i="30"/>
  <c r="K213" i="30" s="1"/>
  <c r="S212" i="30"/>
  <c r="E212" i="30"/>
  <c r="K212" i="30" s="1"/>
  <c r="S211" i="30"/>
  <c r="E211" i="30"/>
  <c r="K211" i="30" s="1"/>
  <c r="S210" i="30"/>
  <c r="E210" i="30"/>
  <c r="K210" i="30" s="1"/>
  <c r="S209" i="30"/>
  <c r="E209" i="30"/>
  <c r="K209" i="30" s="1"/>
  <c r="S208" i="30"/>
  <c r="E208" i="30"/>
  <c r="K208" i="30" s="1"/>
  <c r="S207" i="30"/>
  <c r="E207" i="30"/>
  <c r="K207" i="30" s="1"/>
  <c r="S206" i="30"/>
  <c r="E206" i="30"/>
  <c r="K206" i="30"/>
  <c r="S205" i="30"/>
  <c r="E205" i="30"/>
  <c r="K205" i="30" s="1"/>
  <c r="S204" i="30"/>
  <c r="E204" i="30"/>
  <c r="K204" i="30" s="1"/>
  <c r="S203" i="30"/>
  <c r="E203" i="30"/>
  <c r="K203" i="30" s="1"/>
  <c r="S202" i="30"/>
  <c r="E202" i="30"/>
  <c r="K202" i="30" s="1"/>
  <c r="S201" i="30"/>
  <c r="E201" i="30"/>
  <c r="K201" i="30" s="1"/>
  <c r="S200" i="30"/>
  <c r="E200" i="30"/>
  <c r="K200" i="30" s="1"/>
  <c r="S199" i="30"/>
  <c r="E199" i="30"/>
  <c r="K199" i="30" s="1"/>
  <c r="S198" i="30"/>
  <c r="T198" i="30" s="1"/>
  <c r="E198" i="30"/>
  <c r="K198" i="30" s="1"/>
  <c r="S197" i="30"/>
  <c r="E197" i="30"/>
  <c r="K197" i="30" s="1"/>
  <c r="S196" i="30"/>
  <c r="T196" i="30" s="1"/>
  <c r="E196" i="30"/>
  <c r="K196" i="30" s="1"/>
  <c r="S195" i="30"/>
  <c r="E195" i="30"/>
  <c r="K195" i="30" s="1"/>
  <c r="S194" i="30"/>
  <c r="E194" i="30"/>
  <c r="K194" i="30" s="1"/>
  <c r="S193" i="30"/>
  <c r="E193" i="30"/>
  <c r="K193" i="30" s="1"/>
  <c r="S192" i="30"/>
  <c r="E192" i="30"/>
  <c r="K192" i="30" s="1"/>
  <c r="S191" i="30"/>
  <c r="E191" i="30"/>
  <c r="K191" i="30" s="1"/>
  <c r="S190" i="30"/>
  <c r="E190" i="30"/>
  <c r="K190" i="30"/>
  <c r="S189" i="30"/>
  <c r="E189" i="30"/>
  <c r="K189" i="30" s="1"/>
  <c r="S188" i="30"/>
  <c r="E188" i="30"/>
  <c r="K188" i="30" s="1"/>
  <c r="S187" i="30"/>
  <c r="E187" i="30"/>
  <c r="K187" i="30" s="1"/>
  <c r="S186" i="30"/>
  <c r="E186" i="30"/>
  <c r="K186" i="30"/>
  <c r="S185" i="30"/>
  <c r="E185" i="30"/>
  <c r="K185" i="30" s="1"/>
  <c r="S184" i="30"/>
  <c r="E184" i="30"/>
  <c r="K184" i="30" s="1"/>
  <c r="S183" i="30"/>
  <c r="E183" i="30"/>
  <c r="K183" i="30" s="1"/>
  <c r="S182" i="30"/>
  <c r="E182" i="30"/>
  <c r="K182" i="30" s="1"/>
  <c r="S181" i="30"/>
  <c r="E181" i="30"/>
  <c r="K181" i="30" s="1"/>
  <c r="S180" i="30"/>
  <c r="E180" i="30"/>
  <c r="K180" i="30" s="1"/>
  <c r="S179" i="30"/>
  <c r="E179" i="30"/>
  <c r="K179" i="30" s="1"/>
  <c r="S178" i="30"/>
  <c r="E178" i="30"/>
  <c r="K178" i="30"/>
  <c r="S177" i="30"/>
  <c r="E177" i="30"/>
  <c r="K177" i="30" s="1"/>
  <c r="S176" i="30"/>
  <c r="E176" i="30"/>
  <c r="K176" i="30" s="1"/>
  <c r="S175" i="30"/>
  <c r="E175" i="30"/>
  <c r="K175" i="30" s="1"/>
  <c r="S174" i="30"/>
  <c r="E174" i="30"/>
  <c r="K174" i="30"/>
  <c r="S173" i="30"/>
  <c r="E173" i="30"/>
  <c r="K173" i="30" s="1"/>
  <c r="S172" i="30"/>
  <c r="E172" i="30"/>
  <c r="K172" i="30" s="1"/>
  <c r="S171" i="30"/>
  <c r="E171" i="30"/>
  <c r="K171" i="30" s="1"/>
  <c r="S170" i="30"/>
  <c r="E170" i="30"/>
  <c r="K170" i="30"/>
  <c r="S169" i="30"/>
  <c r="E169" i="30"/>
  <c r="K169" i="30" s="1"/>
  <c r="S168" i="30"/>
  <c r="E168" i="30"/>
  <c r="K168" i="30" s="1"/>
  <c r="S167" i="30"/>
  <c r="E167" i="30"/>
  <c r="K167" i="30" s="1"/>
  <c r="S166" i="30"/>
  <c r="E166" i="30"/>
  <c r="K166" i="30" s="1"/>
  <c r="S165" i="30"/>
  <c r="E165" i="30"/>
  <c r="K165" i="30" s="1"/>
  <c r="S164" i="30"/>
  <c r="T164" i="30" s="1"/>
  <c r="E164" i="30"/>
  <c r="K164" i="30" s="1"/>
  <c r="S163" i="30"/>
  <c r="E163" i="30"/>
  <c r="K163" i="30" s="1"/>
  <c r="S162" i="30"/>
  <c r="E162" i="30"/>
  <c r="K162" i="30"/>
  <c r="S161" i="30"/>
  <c r="E161" i="30"/>
  <c r="K161" i="30" s="1"/>
  <c r="S160" i="30"/>
  <c r="E160" i="30"/>
  <c r="K160" i="30" s="1"/>
  <c r="S159" i="30"/>
  <c r="E159" i="30"/>
  <c r="K159" i="30" s="1"/>
  <c r="S158" i="30"/>
  <c r="E158" i="30"/>
  <c r="K158" i="30" s="1"/>
  <c r="S157" i="30"/>
  <c r="E157" i="30"/>
  <c r="K157" i="30" s="1"/>
  <c r="S156" i="30"/>
  <c r="E156" i="30"/>
  <c r="K156" i="30" s="1"/>
  <c r="S155" i="30"/>
  <c r="E155" i="30"/>
  <c r="K155" i="30" s="1"/>
  <c r="S154" i="30"/>
  <c r="E154" i="30"/>
  <c r="K154" i="30" s="1"/>
  <c r="S153" i="30"/>
  <c r="E153" i="30"/>
  <c r="K153" i="30" s="1"/>
  <c r="S152" i="30"/>
  <c r="E152" i="30"/>
  <c r="K152" i="30"/>
  <c r="S151" i="30"/>
  <c r="E151" i="30"/>
  <c r="K151" i="30" s="1"/>
  <c r="S150" i="30"/>
  <c r="E150" i="30"/>
  <c r="K150" i="30" s="1"/>
  <c r="S149" i="30"/>
  <c r="E149" i="30"/>
  <c r="K149" i="30" s="1"/>
  <c r="S148" i="30"/>
  <c r="E148" i="30"/>
  <c r="K148" i="30" s="1"/>
  <c r="S147" i="30"/>
  <c r="E147" i="30"/>
  <c r="K147" i="30" s="1"/>
  <c r="S146" i="30"/>
  <c r="E146" i="30"/>
  <c r="K146" i="30" s="1"/>
  <c r="S145" i="30"/>
  <c r="E145" i="30"/>
  <c r="K145" i="30" s="1"/>
  <c r="S144" i="30"/>
  <c r="E144" i="30"/>
  <c r="K144" i="30" s="1"/>
  <c r="S143" i="30"/>
  <c r="E143" i="30"/>
  <c r="K143" i="30" s="1"/>
  <c r="S142" i="30"/>
  <c r="E142" i="30"/>
  <c r="K142" i="30"/>
  <c r="M141" i="30"/>
  <c r="L141" i="30"/>
  <c r="J141" i="30"/>
  <c r="I141" i="30"/>
  <c r="H141" i="30"/>
  <c r="G141" i="30"/>
  <c r="F141" i="30"/>
  <c r="S140" i="30"/>
  <c r="E140" i="30"/>
  <c r="K140" i="30" s="1"/>
  <c r="S139" i="30"/>
  <c r="E139" i="30"/>
  <c r="K139" i="30" s="1"/>
  <c r="S130" i="30"/>
  <c r="E130" i="30"/>
  <c r="K130" i="30" s="1"/>
  <c r="S129" i="30"/>
  <c r="E129" i="30"/>
  <c r="K129" i="30" s="1"/>
  <c r="S128" i="30"/>
  <c r="T128" i="30" s="1"/>
  <c r="E128" i="30"/>
  <c r="K128" i="30" s="1"/>
  <c r="S127" i="30"/>
  <c r="E127" i="30"/>
  <c r="K127" i="30" s="1"/>
  <c r="S126" i="30"/>
  <c r="E126" i="30"/>
  <c r="K126" i="30" s="1"/>
  <c r="S125" i="30"/>
  <c r="E125" i="30"/>
  <c r="K125" i="30" s="1"/>
  <c r="S124" i="30"/>
  <c r="E124" i="30"/>
  <c r="K124" i="30"/>
  <c r="S123" i="30"/>
  <c r="E123" i="30"/>
  <c r="K123" i="30" s="1"/>
  <c r="S122" i="30"/>
  <c r="E122" i="30"/>
  <c r="S121" i="30"/>
  <c r="E121" i="30"/>
  <c r="K121" i="30" s="1"/>
  <c r="S120" i="30"/>
  <c r="E120" i="30"/>
  <c r="K120" i="30" s="1"/>
  <c r="S119" i="30"/>
  <c r="E119" i="30"/>
  <c r="K119" i="30" s="1"/>
  <c r="S118" i="30"/>
  <c r="E118" i="30"/>
  <c r="K118" i="30" s="1"/>
  <c r="S117" i="30"/>
  <c r="E117" i="30"/>
  <c r="K117" i="30" s="1"/>
  <c r="S116" i="30"/>
  <c r="T116" i="30" s="1"/>
  <c r="E116" i="30"/>
  <c r="K116" i="30" s="1"/>
  <c r="S115" i="30"/>
  <c r="E115" i="30"/>
  <c r="K115" i="30" s="1"/>
  <c r="S114" i="30"/>
  <c r="E114" i="30"/>
  <c r="K114" i="30" s="1"/>
  <c r="S113" i="30"/>
  <c r="E113" i="30"/>
  <c r="K113" i="30" s="1"/>
  <c r="S112" i="30"/>
  <c r="E112" i="30"/>
  <c r="K112" i="30" s="1"/>
  <c r="S111" i="30"/>
  <c r="E111" i="30"/>
  <c r="K111" i="30" s="1"/>
  <c r="S110" i="30"/>
  <c r="E110" i="30"/>
  <c r="K110" i="30" s="1"/>
  <c r="S109" i="30"/>
  <c r="E109" i="30"/>
  <c r="K109" i="30" s="1"/>
  <c r="S108" i="30"/>
  <c r="T108" i="30" s="1"/>
  <c r="E108" i="30"/>
  <c r="K108" i="30"/>
  <c r="S107" i="30"/>
  <c r="E107" i="30"/>
  <c r="K107" i="30" s="1"/>
  <c r="S106" i="30"/>
  <c r="E106" i="30"/>
  <c r="K106" i="30"/>
  <c r="S105" i="30"/>
  <c r="E105" i="30"/>
  <c r="K105" i="30" s="1"/>
  <c r="S104" i="30"/>
  <c r="E104" i="30"/>
  <c r="K104" i="30" s="1"/>
  <c r="S103" i="30"/>
  <c r="E103" i="30"/>
  <c r="K103" i="30" s="1"/>
  <c r="S102" i="30"/>
  <c r="E102" i="30"/>
  <c r="K102" i="30" s="1"/>
  <c r="S101" i="30"/>
  <c r="E101" i="30"/>
  <c r="K101" i="30" s="1"/>
  <c r="S100" i="30"/>
  <c r="E100" i="30"/>
  <c r="K100" i="30"/>
  <c r="S99" i="30"/>
  <c r="E99" i="30"/>
  <c r="K99" i="30" s="1"/>
  <c r="S98" i="30"/>
  <c r="E98" i="30"/>
  <c r="K98" i="30" s="1"/>
  <c r="S97" i="30"/>
  <c r="E97" i="30"/>
  <c r="K97" i="30" s="1"/>
  <c r="S96" i="30"/>
  <c r="E96" i="30"/>
  <c r="K96" i="30" s="1"/>
  <c r="S95" i="30"/>
  <c r="E95" i="30"/>
  <c r="K95" i="30" s="1"/>
  <c r="S94" i="30"/>
  <c r="E94" i="30"/>
  <c r="K94" i="30" s="1"/>
  <c r="S93" i="30"/>
  <c r="E93" i="30"/>
  <c r="K93" i="30" s="1"/>
  <c r="S92" i="30"/>
  <c r="E92" i="30"/>
  <c r="K92" i="30"/>
  <c r="S91" i="30"/>
  <c r="E91" i="30"/>
  <c r="K91" i="30" s="1"/>
  <c r="S90" i="30"/>
  <c r="E90" i="30"/>
  <c r="K90" i="30" s="1"/>
  <c r="S89" i="30"/>
  <c r="E89" i="30"/>
  <c r="K89" i="30" s="1"/>
  <c r="S88" i="30"/>
  <c r="E88" i="30"/>
  <c r="K88" i="30" s="1"/>
  <c r="S87" i="30"/>
  <c r="E87" i="30"/>
  <c r="K87" i="30" s="1"/>
  <c r="S86" i="30"/>
  <c r="E86" i="30"/>
  <c r="K86" i="30" s="1"/>
  <c r="S85" i="30"/>
  <c r="E85" i="30"/>
  <c r="K85" i="30" s="1"/>
  <c r="S84" i="30"/>
  <c r="E84" i="30"/>
  <c r="K84" i="30" s="1"/>
  <c r="S83" i="30"/>
  <c r="E83" i="30"/>
  <c r="K83" i="30" s="1"/>
  <c r="S82" i="30"/>
  <c r="E82" i="30"/>
  <c r="K82" i="30"/>
  <c r="S81" i="30"/>
  <c r="E81" i="30"/>
  <c r="K81" i="30" s="1"/>
  <c r="S80" i="30"/>
  <c r="E80" i="30"/>
  <c r="K80" i="30" s="1"/>
  <c r="S79" i="30"/>
  <c r="E79" i="30"/>
  <c r="K79" i="30" s="1"/>
  <c r="S78" i="30"/>
  <c r="E78" i="30"/>
  <c r="K78" i="30" s="1"/>
  <c r="S77" i="30"/>
  <c r="E77" i="30"/>
  <c r="K77" i="30" s="1"/>
  <c r="S76" i="30"/>
  <c r="E76" i="30"/>
  <c r="K76" i="30" s="1"/>
  <c r="S75" i="30"/>
  <c r="E75" i="30"/>
  <c r="K75" i="30" s="1"/>
  <c r="S74" i="30"/>
  <c r="E74" i="30"/>
  <c r="K74" i="30"/>
  <c r="S73" i="30"/>
  <c r="E73" i="30"/>
  <c r="K73" i="30" s="1"/>
  <c r="S72" i="30"/>
  <c r="E72" i="30"/>
  <c r="K72" i="30" s="1"/>
  <c r="S71" i="30"/>
  <c r="E71" i="30"/>
  <c r="K71" i="30" s="1"/>
  <c r="S70" i="30"/>
  <c r="E70" i="30"/>
  <c r="K70" i="30" s="1"/>
  <c r="S69" i="30"/>
  <c r="E69" i="30"/>
  <c r="K69" i="30" s="1"/>
  <c r="S68" i="30"/>
  <c r="E68" i="30"/>
  <c r="K68" i="30" s="1"/>
  <c r="S67" i="30"/>
  <c r="E67" i="30"/>
  <c r="K67" i="30" s="1"/>
  <c r="S66" i="30"/>
  <c r="E66" i="30"/>
  <c r="K66" i="30" s="1"/>
  <c r="S65" i="30"/>
  <c r="E65" i="30"/>
  <c r="K65" i="30" s="1"/>
  <c r="S64" i="30"/>
  <c r="T64" i="30" s="1"/>
  <c r="E64" i="30"/>
  <c r="K64" i="30" s="1"/>
  <c r="S63" i="30"/>
  <c r="E63" i="30"/>
  <c r="K63" i="30" s="1"/>
  <c r="S62" i="30"/>
  <c r="E62" i="30"/>
  <c r="K62" i="30" s="1"/>
  <c r="S61" i="30"/>
  <c r="E61" i="30"/>
  <c r="K61" i="30" s="1"/>
  <c r="S60" i="30"/>
  <c r="E60" i="30"/>
  <c r="K60" i="30"/>
  <c r="S59" i="30"/>
  <c r="E59" i="30"/>
  <c r="K59" i="30" s="1"/>
  <c r="S58" i="30"/>
  <c r="E58" i="30"/>
  <c r="K58" i="30" s="1"/>
  <c r="S57" i="30"/>
  <c r="E57" i="30"/>
  <c r="K57" i="30" s="1"/>
  <c r="S56" i="30"/>
  <c r="E56" i="30"/>
  <c r="K56" i="30" s="1"/>
  <c r="S55" i="30"/>
  <c r="E55" i="30"/>
  <c r="K55" i="30" s="1"/>
  <c r="S54" i="30"/>
  <c r="E54" i="30"/>
  <c r="K54" i="30" s="1"/>
  <c r="S53" i="30"/>
  <c r="E53" i="30"/>
  <c r="K53" i="30" s="1"/>
  <c r="S52" i="30"/>
  <c r="T52" i="30" s="1"/>
  <c r="E52" i="30"/>
  <c r="K52" i="30" s="1"/>
  <c r="S51" i="30"/>
  <c r="E51" i="30"/>
  <c r="K51" i="30" s="1"/>
  <c r="S50" i="30"/>
  <c r="E50" i="30"/>
  <c r="K50" i="30" s="1"/>
  <c r="S49" i="30"/>
  <c r="E49" i="30"/>
  <c r="K49" i="30" s="1"/>
  <c r="S48" i="30"/>
  <c r="E48" i="30"/>
  <c r="K48" i="30" s="1"/>
  <c r="S47" i="30"/>
  <c r="E47" i="30"/>
  <c r="K47" i="30" s="1"/>
  <c r="S46" i="30"/>
  <c r="E46" i="30"/>
  <c r="K46" i="30" s="1"/>
  <c r="S45" i="30"/>
  <c r="E45" i="30"/>
  <c r="K45" i="30" s="1"/>
  <c r="S44" i="30"/>
  <c r="T44" i="30" s="1"/>
  <c r="E44" i="30"/>
  <c r="K44" i="30"/>
  <c r="S43" i="30"/>
  <c r="E43" i="30"/>
  <c r="K43" i="30" s="1"/>
  <c r="S42" i="30"/>
  <c r="E42" i="30"/>
  <c r="K42" i="30"/>
  <c r="S41" i="30"/>
  <c r="E41" i="30"/>
  <c r="K41" i="30" s="1"/>
  <c r="S40" i="30"/>
  <c r="E40" i="30"/>
  <c r="K40" i="30" s="1"/>
  <c r="S39" i="30"/>
  <c r="E39" i="30"/>
  <c r="K39" i="30" s="1"/>
  <c r="S38" i="30"/>
  <c r="E38" i="30"/>
  <c r="K38" i="30" s="1"/>
  <c r="S37" i="30"/>
  <c r="E37" i="30"/>
  <c r="K37" i="30" s="1"/>
  <c r="S36" i="30"/>
  <c r="E36" i="30"/>
  <c r="K36" i="30"/>
  <c r="S35" i="30"/>
  <c r="E35" i="30"/>
  <c r="K35" i="30" s="1"/>
  <c r="S34" i="30"/>
  <c r="E34" i="30"/>
  <c r="K34" i="30" s="1"/>
  <c r="S33" i="30"/>
  <c r="E33" i="30"/>
  <c r="K33" i="30" s="1"/>
  <c r="S32" i="30"/>
  <c r="E32" i="30"/>
  <c r="K32" i="30" s="1"/>
  <c r="S31" i="30"/>
  <c r="E31" i="30"/>
  <c r="K31" i="30" s="1"/>
  <c r="S30" i="30"/>
  <c r="E30" i="30"/>
  <c r="K30" i="30" s="1"/>
  <c r="S29" i="30"/>
  <c r="E29" i="30"/>
  <c r="K29" i="30" s="1"/>
  <c r="S28" i="30"/>
  <c r="E28" i="30"/>
  <c r="K28" i="30"/>
  <c r="S27" i="30"/>
  <c r="E27" i="30"/>
  <c r="K27" i="30" s="1"/>
  <c r="S26" i="30"/>
  <c r="E26" i="30"/>
  <c r="K26" i="30" s="1"/>
  <c r="S25" i="30"/>
  <c r="E25" i="30"/>
  <c r="K25" i="30" s="1"/>
  <c r="S24" i="30"/>
  <c r="E24" i="30"/>
  <c r="K24" i="30" s="1"/>
  <c r="S23" i="30"/>
  <c r="E23" i="30"/>
  <c r="K23" i="30" s="1"/>
  <c r="S22" i="30"/>
  <c r="E22" i="30"/>
  <c r="K22" i="30" s="1"/>
  <c r="S21" i="30"/>
  <c r="E21" i="30"/>
  <c r="K21" i="30" s="1"/>
  <c r="S20" i="30"/>
  <c r="E20" i="30"/>
  <c r="K20" i="30" s="1"/>
  <c r="S19" i="30"/>
  <c r="E19" i="30"/>
  <c r="K19" i="30" s="1"/>
  <c r="S18" i="30"/>
  <c r="E18" i="30"/>
  <c r="K18" i="30"/>
  <c r="S17" i="30"/>
  <c r="E17" i="30"/>
  <c r="K17" i="30" s="1"/>
  <c r="S16" i="30"/>
  <c r="E16" i="30"/>
  <c r="K16" i="30" s="1"/>
  <c r="S15" i="30"/>
  <c r="E15" i="30"/>
  <c r="K15" i="30" s="1"/>
  <c r="S14" i="30"/>
  <c r="E14" i="30"/>
  <c r="K14" i="30" s="1"/>
  <c r="S13" i="30"/>
  <c r="E13" i="30"/>
  <c r="K13" i="30" s="1"/>
  <c r="S12" i="30"/>
  <c r="E12" i="30"/>
  <c r="K12" i="30" s="1"/>
  <c r="S11" i="30"/>
  <c r="E11" i="30"/>
  <c r="K11" i="30" s="1"/>
  <c r="S10" i="30"/>
  <c r="E10" i="30"/>
  <c r="K10" i="30"/>
  <c r="S9" i="30"/>
  <c r="E9" i="30"/>
  <c r="K9" i="30" s="1"/>
  <c r="S8" i="30"/>
  <c r="E8" i="30"/>
  <c r="S7" i="30"/>
  <c r="E7" i="30"/>
  <c r="K7" i="30" s="1"/>
  <c r="S6" i="30"/>
  <c r="E6" i="30"/>
  <c r="K6" i="30" s="1"/>
  <c r="S5" i="30"/>
  <c r="E5" i="30"/>
  <c r="S4" i="30"/>
  <c r="E4" i="30"/>
  <c r="K4" i="30" s="1"/>
  <c r="H1" i="30"/>
  <c r="K386" i="30"/>
  <c r="H387" i="30"/>
  <c r="L738" i="30"/>
  <c r="K388" i="30"/>
  <c r="T262" i="30"/>
  <c r="F760" i="30"/>
  <c r="F753" i="30"/>
  <c r="K266" i="30"/>
  <c r="G754" i="30"/>
  <c r="G750" i="30"/>
  <c r="G765" i="30"/>
  <c r="G763" i="30"/>
  <c r="G753" i="30"/>
  <c r="G743" i="30"/>
  <c r="L766" i="30"/>
  <c r="L760" i="30"/>
  <c r="L750" i="30"/>
  <c r="L746" i="30"/>
  <c r="L761" i="30"/>
  <c r="L757" i="30"/>
  <c r="L763" i="30"/>
  <c r="H735" i="30"/>
  <c r="H738" i="30" s="1"/>
  <c r="H741" i="30" s="1"/>
  <c r="H723" i="30"/>
  <c r="E732" i="30"/>
  <c r="L740" i="30"/>
  <c r="L737" i="30"/>
  <c r="L741" i="30" s="1"/>
  <c r="K721" i="30"/>
  <c r="K733" i="30" s="1"/>
  <c r="H768" i="30"/>
  <c r="H755" i="30"/>
  <c r="H764" i="30"/>
  <c r="H750" i="30"/>
  <c r="H754" i="30"/>
  <c r="H766" i="30"/>
  <c r="H713" i="29"/>
  <c r="H724" i="29"/>
  <c r="S5" i="29"/>
  <c r="S6" i="29"/>
  <c r="S7" i="29"/>
  <c r="S8" i="29"/>
  <c r="T8" i="29" s="1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T48" i="29" s="1"/>
  <c r="S49" i="29"/>
  <c r="S50" i="29"/>
  <c r="S51" i="29"/>
  <c r="S52" i="29"/>
  <c r="S53" i="29"/>
  <c r="S54" i="29"/>
  <c r="S55" i="29"/>
  <c r="S56" i="29"/>
  <c r="S57" i="29"/>
  <c r="S58" i="29"/>
  <c r="S59" i="29"/>
  <c r="S60" i="29"/>
  <c r="T60" i="29" s="1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T80" i="29" s="1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S115" i="29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S134" i="29"/>
  <c r="S135" i="29"/>
  <c r="S136" i="29"/>
  <c r="T136" i="29" s="1"/>
  <c r="S137" i="29"/>
  <c r="S138" i="29"/>
  <c r="S139" i="29"/>
  <c r="S140" i="29"/>
  <c r="S141" i="29"/>
  <c r="S142" i="29"/>
  <c r="S143" i="29"/>
  <c r="S144" i="29"/>
  <c r="T144" i="29" s="1"/>
  <c r="S145" i="29"/>
  <c r="S146" i="29"/>
  <c r="S147" i="29"/>
  <c r="S148" i="29"/>
  <c r="S149" i="29"/>
  <c r="S150" i="29"/>
  <c r="S151" i="29"/>
  <c r="S152" i="29"/>
  <c r="T152" i="29" s="1"/>
  <c r="S153" i="29"/>
  <c r="S154" i="29"/>
  <c r="S155" i="29"/>
  <c r="S156" i="29"/>
  <c r="S157" i="29"/>
  <c r="S158" i="29"/>
  <c r="S159" i="29"/>
  <c r="S160" i="29"/>
  <c r="T160" i="29" s="1"/>
  <c r="S161" i="29"/>
  <c r="S162" i="29"/>
  <c r="S163" i="29"/>
  <c r="S164" i="29"/>
  <c r="S165" i="29"/>
  <c r="S166" i="29"/>
  <c r="S167" i="29"/>
  <c r="S168" i="29"/>
  <c r="T168" i="29" s="1"/>
  <c r="S169" i="29"/>
  <c r="S170" i="29"/>
  <c r="S171" i="29"/>
  <c r="S172" i="29"/>
  <c r="S173" i="29"/>
  <c r="S174" i="29"/>
  <c r="S175" i="29"/>
  <c r="S176" i="29"/>
  <c r="T176" i="29" s="1"/>
  <c r="S177" i="29"/>
  <c r="S178" i="29"/>
  <c r="S179" i="29"/>
  <c r="S180" i="29"/>
  <c r="S181" i="29"/>
  <c r="S182" i="29"/>
  <c r="S183" i="29"/>
  <c r="S184" i="29"/>
  <c r="T184" i="29" s="1"/>
  <c r="S185" i="29"/>
  <c r="S186" i="29"/>
  <c r="S187" i="29"/>
  <c r="S188" i="29"/>
  <c r="S189" i="29"/>
  <c r="S190" i="29"/>
  <c r="S191" i="29"/>
  <c r="S192" i="29"/>
  <c r="T192" i="29" s="1"/>
  <c r="S193" i="29"/>
  <c r="S194" i="29"/>
  <c r="S195" i="29"/>
  <c r="S196" i="29"/>
  <c r="S197" i="29"/>
  <c r="S198" i="29"/>
  <c r="S199" i="29"/>
  <c r="S200" i="29"/>
  <c r="T200" i="29" s="1"/>
  <c r="S201" i="29"/>
  <c r="S202" i="29"/>
  <c r="S203" i="29"/>
  <c r="S204" i="29"/>
  <c r="S205" i="29"/>
  <c r="S206" i="29"/>
  <c r="S207" i="29"/>
  <c r="S208" i="29"/>
  <c r="T208" i="29" s="1"/>
  <c r="S209" i="29"/>
  <c r="S210" i="29"/>
  <c r="S211" i="29"/>
  <c r="S212" i="29"/>
  <c r="S213" i="29"/>
  <c r="S214" i="29"/>
  <c r="S215" i="29"/>
  <c r="S216" i="29"/>
  <c r="T216" i="29" s="1"/>
  <c r="S217" i="29"/>
  <c r="S218" i="29"/>
  <c r="S219" i="29"/>
  <c r="S220" i="29"/>
  <c r="S221" i="29"/>
  <c r="S222" i="29"/>
  <c r="S223" i="29"/>
  <c r="S224" i="29"/>
  <c r="T224" i="29" s="1"/>
  <c r="S225" i="29"/>
  <c r="S226" i="29"/>
  <c r="S227" i="29"/>
  <c r="S228" i="29"/>
  <c r="S229" i="29"/>
  <c r="S230" i="29"/>
  <c r="S231" i="29"/>
  <c r="S232" i="29"/>
  <c r="S233" i="29"/>
  <c r="S234" i="29"/>
  <c r="S235" i="29"/>
  <c r="S236" i="29"/>
  <c r="T236" i="29" s="1"/>
  <c r="S237" i="29"/>
  <c r="S238" i="29"/>
  <c r="S239" i="29"/>
  <c r="S240" i="29"/>
  <c r="S241" i="29"/>
  <c r="S242" i="29"/>
  <c r="S243" i="29"/>
  <c r="S244" i="29"/>
  <c r="S245" i="29"/>
  <c r="S246" i="29"/>
  <c r="S247" i="29"/>
  <c r="S248" i="29"/>
  <c r="S249" i="29"/>
  <c r="S250" i="29"/>
  <c r="S251" i="29"/>
  <c r="S252" i="29"/>
  <c r="T252" i="29" s="1"/>
  <c r="S253" i="29"/>
  <c r="S254" i="29"/>
  <c r="S255" i="29"/>
  <c r="S256" i="29"/>
  <c r="S257" i="29"/>
  <c r="S258" i="29"/>
  <c r="S259" i="29"/>
  <c r="S260" i="29"/>
  <c r="S261" i="29"/>
  <c r="S262" i="29"/>
  <c r="S263" i="29"/>
  <c r="S264" i="29"/>
  <c r="S265" i="29"/>
  <c r="S266" i="29"/>
  <c r="S267" i="29"/>
  <c r="S268" i="29"/>
  <c r="S269" i="29"/>
  <c r="S270" i="29"/>
  <c r="S271" i="29"/>
  <c r="S272" i="29"/>
  <c r="S273" i="29"/>
  <c r="S274" i="29"/>
  <c r="S275" i="29"/>
  <c r="S276" i="29"/>
  <c r="S277" i="29"/>
  <c r="S278" i="29"/>
  <c r="S279" i="29"/>
  <c r="S280" i="29"/>
  <c r="S281" i="29"/>
  <c r="S282" i="29"/>
  <c r="S283" i="29"/>
  <c r="S284" i="29"/>
  <c r="S285" i="29"/>
  <c r="S286" i="29"/>
  <c r="S287" i="29"/>
  <c r="S288" i="29"/>
  <c r="S289" i="29"/>
  <c r="S290" i="29"/>
  <c r="S291" i="29"/>
  <c r="S292" i="29"/>
  <c r="S293" i="29"/>
  <c r="S294" i="29"/>
  <c r="S295" i="29"/>
  <c r="S296" i="29"/>
  <c r="S297" i="29"/>
  <c r="S298" i="29"/>
  <c r="S299" i="29"/>
  <c r="S300" i="29"/>
  <c r="S301" i="29"/>
  <c r="S302" i="29"/>
  <c r="S303" i="29"/>
  <c r="S304" i="29"/>
  <c r="S305" i="29"/>
  <c r="S306" i="29"/>
  <c r="S307" i="29"/>
  <c r="S308" i="29"/>
  <c r="S309" i="29"/>
  <c r="S310" i="29"/>
  <c r="S311" i="29"/>
  <c r="S312" i="29"/>
  <c r="S313" i="29"/>
  <c r="S314" i="29"/>
  <c r="S315" i="29"/>
  <c r="S316" i="29"/>
  <c r="S317" i="29"/>
  <c r="S318" i="29"/>
  <c r="S319" i="29"/>
  <c r="S320" i="29"/>
  <c r="S321" i="29"/>
  <c r="S322" i="29"/>
  <c r="S323" i="29"/>
  <c r="S324" i="29"/>
  <c r="S325" i="29"/>
  <c r="S326" i="29"/>
  <c r="S327" i="29"/>
  <c r="S328" i="29"/>
  <c r="S329" i="29"/>
  <c r="S330" i="29"/>
  <c r="S331" i="29"/>
  <c r="S332" i="29"/>
  <c r="S333" i="29"/>
  <c r="S334" i="29"/>
  <c r="S335" i="29"/>
  <c r="S336" i="29"/>
  <c r="S337" i="29"/>
  <c r="S338" i="29"/>
  <c r="S339" i="29"/>
  <c r="S340" i="29"/>
  <c r="S341" i="29"/>
  <c r="S342" i="29"/>
  <c r="S343" i="29"/>
  <c r="S344" i="29"/>
  <c r="S345" i="29"/>
  <c r="S346" i="29"/>
  <c r="S347" i="29"/>
  <c r="S348" i="29"/>
  <c r="S349" i="29"/>
  <c r="S350" i="29"/>
  <c r="S351" i="29"/>
  <c r="S352" i="29"/>
  <c r="S353" i="29"/>
  <c r="S354" i="29"/>
  <c r="S355" i="29"/>
  <c r="S356" i="29"/>
  <c r="S357" i="29"/>
  <c r="S358" i="29"/>
  <c r="S359" i="29"/>
  <c r="S360" i="29"/>
  <c r="S361" i="29"/>
  <c r="S362" i="29"/>
  <c r="S363" i="29"/>
  <c r="S364" i="29"/>
  <c r="S365" i="29"/>
  <c r="S366" i="29"/>
  <c r="S367" i="29"/>
  <c r="S368" i="29"/>
  <c r="S369" i="29"/>
  <c r="S370" i="29"/>
  <c r="S371" i="29"/>
  <c r="S372" i="29"/>
  <c r="S373" i="29"/>
  <c r="S374" i="29"/>
  <c r="S375" i="29"/>
  <c r="S376" i="29"/>
  <c r="S377" i="29"/>
  <c r="S378" i="29"/>
  <c r="S379" i="29"/>
  <c r="S380" i="29"/>
  <c r="S381" i="29"/>
  <c r="S382" i="29"/>
  <c r="S383" i="29"/>
  <c r="S384" i="29"/>
  <c r="S385" i="29"/>
  <c r="S386" i="29"/>
  <c r="S387" i="29"/>
  <c r="S388" i="29"/>
  <c r="S389" i="29"/>
  <c r="S390" i="29"/>
  <c r="S391" i="29"/>
  <c r="S392" i="29"/>
  <c r="S393" i="29"/>
  <c r="S394" i="29"/>
  <c r="S395" i="29"/>
  <c r="S396" i="29"/>
  <c r="S397" i="29"/>
  <c r="S398" i="29"/>
  <c r="S399" i="29"/>
  <c r="S400" i="29"/>
  <c r="S401" i="29"/>
  <c r="S402" i="29"/>
  <c r="S403" i="29"/>
  <c r="S404" i="29"/>
  <c r="S405" i="29"/>
  <c r="S406" i="29"/>
  <c r="S407" i="29"/>
  <c r="S408" i="29"/>
  <c r="S409" i="29"/>
  <c r="S410" i="29"/>
  <c r="S411" i="29"/>
  <c r="S412" i="29"/>
  <c r="S413" i="29"/>
  <c r="S414" i="29"/>
  <c r="S415" i="29"/>
  <c r="S416" i="29"/>
  <c r="S417" i="29"/>
  <c r="S418" i="29"/>
  <c r="S419" i="29"/>
  <c r="S420" i="29"/>
  <c r="S421" i="29"/>
  <c r="S422" i="29"/>
  <c r="S423" i="29"/>
  <c r="S424" i="29"/>
  <c r="S425" i="29"/>
  <c r="S426" i="29"/>
  <c r="S427" i="29"/>
  <c r="S428" i="29"/>
  <c r="S429" i="29"/>
  <c r="S430" i="29"/>
  <c r="S431" i="29"/>
  <c r="S432" i="29"/>
  <c r="S433" i="29"/>
  <c r="S434" i="29"/>
  <c r="S435" i="29"/>
  <c r="S436" i="29"/>
  <c r="S437" i="29"/>
  <c r="S438" i="29"/>
  <c r="S439" i="29"/>
  <c r="S440" i="29"/>
  <c r="S441" i="29"/>
  <c r="S442" i="29"/>
  <c r="S443" i="29"/>
  <c r="S444" i="29"/>
  <c r="S445" i="29"/>
  <c r="S446" i="29"/>
  <c r="S447" i="29"/>
  <c r="S448" i="29"/>
  <c r="S449" i="29"/>
  <c r="S450" i="29"/>
  <c r="S451" i="29"/>
  <c r="S452" i="29"/>
  <c r="S453" i="29"/>
  <c r="S454" i="29"/>
  <c r="S455" i="29"/>
  <c r="S456" i="29"/>
  <c r="S457" i="29"/>
  <c r="S458" i="29"/>
  <c r="S459" i="29"/>
  <c r="S460" i="29"/>
  <c r="S461" i="29"/>
  <c r="S462" i="29"/>
  <c r="S463" i="29"/>
  <c r="S464" i="29"/>
  <c r="S465" i="29"/>
  <c r="S466" i="29"/>
  <c r="S467" i="29"/>
  <c r="S468" i="29"/>
  <c r="S469" i="29"/>
  <c r="S470" i="29"/>
  <c r="S471" i="29"/>
  <c r="S472" i="29"/>
  <c r="S473" i="29"/>
  <c r="S474" i="29"/>
  <c r="S475" i="29"/>
  <c r="S476" i="29"/>
  <c r="S477" i="29"/>
  <c r="S478" i="29"/>
  <c r="S479" i="29"/>
  <c r="S480" i="29"/>
  <c r="S481" i="29"/>
  <c r="S482" i="29"/>
  <c r="S483" i="29"/>
  <c r="S484" i="29"/>
  <c r="S485" i="29"/>
  <c r="S486" i="29"/>
  <c r="S487" i="29"/>
  <c r="S488" i="29"/>
  <c r="S489" i="29"/>
  <c r="S490" i="29"/>
  <c r="S491" i="29"/>
  <c r="S492" i="29"/>
  <c r="S493" i="29"/>
  <c r="S494" i="29"/>
  <c r="S495" i="29"/>
  <c r="S496" i="29"/>
  <c r="S497" i="29"/>
  <c r="S498" i="29"/>
  <c r="S499" i="29"/>
  <c r="S500" i="29"/>
  <c r="S501" i="29"/>
  <c r="S502" i="29"/>
  <c r="S503" i="29"/>
  <c r="S504" i="29"/>
  <c r="S505" i="29"/>
  <c r="S506" i="29"/>
  <c r="S507" i="29"/>
  <c r="S508" i="29"/>
  <c r="S509" i="29"/>
  <c r="S510" i="29"/>
  <c r="S511" i="29"/>
  <c r="S512" i="29"/>
  <c r="S513" i="29"/>
  <c r="S514" i="29"/>
  <c r="S515" i="29"/>
  <c r="S516" i="29"/>
  <c r="S517" i="29"/>
  <c r="S518" i="29"/>
  <c r="S519" i="29"/>
  <c r="S520" i="29"/>
  <c r="S521" i="29"/>
  <c r="S522" i="29"/>
  <c r="S523" i="29"/>
  <c r="S524" i="29"/>
  <c r="S525" i="29"/>
  <c r="S526" i="29"/>
  <c r="S527" i="29"/>
  <c r="S528" i="29"/>
  <c r="S529" i="29"/>
  <c r="S530" i="29"/>
  <c r="S531" i="29"/>
  <c r="S532" i="29"/>
  <c r="S533" i="29"/>
  <c r="S534" i="29"/>
  <c r="S535" i="29"/>
  <c r="S536" i="29"/>
  <c r="S537" i="29"/>
  <c r="S538" i="29"/>
  <c r="S539" i="29"/>
  <c r="S540" i="29"/>
  <c r="S541" i="29"/>
  <c r="S542" i="29"/>
  <c r="S543" i="29"/>
  <c r="S544" i="29"/>
  <c r="S545" i="29"/>
  <c r="S546" i="29"/>
  <c r="S547" i="29"/>
  <c r="S548" i="29"/>
  <c r="S549" i="29"/>
  <c r="S550" i="29"/>
  <c r="S551" i="29"/>
  <c r="S552" i="29"/>
  <c r="S553" i="29"/>
  <c r="S554" i="29"/>
  <c r="S555" i="29"/>
  <c r="S556" i="29"/>
  <c r="S557" i="29"/>
  <c r="S558" i="29"/>
  <c r="S559" i="29"/>
  <c r="S560" i="29"/>
  <c r="S561" i="29"/>
  <c r="S562" i="29"/>
  <c r="S563" i="29"/>
  <c r="S564" i="29"/>
  <c r="S565" i="29"/>
  <c r="S566" i="29"/>
  <c r="S567" i="29"/>
  <c r="S568" i="29"/>
  <c r="S569" i="29"/>
  <c r="S570" i="29"/>
  <c r="S571" i="29"/>
  <c r="S572" i="29"/>
  <c r="S573" i="29"/>
  <c r="S574" i="29"/>
  <c r="S575" i="29"/>
  <c r="S576" i="29"/>
  <c r="S577" i="29"/>
  <c r="S578" i="29"/>
  <c r="S579" i="29"/>
  <c r="S580" i="29"/>
  <c r="S581" i="29"/>
  <c r="S582" i="29"/>
  <c r="S583" i="29"/>
  <c r="S584" i="29"/>
  <c r="S585" i="29"/>
  <c r="S586" i="29"/>
  <c r="S587" i="29"/>
  <c r="S588" i="29"/>
  <c r="S589" i="29"/>
  <c r="S590" i="29"/>
  <c r="S591" i="29"/>
  <c r="S592" i="29"/>
  <c r="S593" i="29"/>
  <c r="S594" i="29"/>
  <c r="S595" i="29"/>
  <c r="S596" i="29"/>
  <c r="S597" i="29"/>
  <c r="S598" i="29"/>
  <c r="S599" i="29"/>
  <c r="S600" i="29"/>
  <c r="S601" i="29"/>
  <c r="S602" i="29"/>
  <c r="S603" i="29"/>
  <c r="S604" i="29"/>
  <c r="S605" i="29"/>
  <c r="S606" i="29"/>
  <c r="S607" i="29"/>
  <c r="S608" i="29"/>
  <c r="S609" i="29"/>
  <c r="S610" i="29"/>
  <c r="S611" i="29"/>
  <c r="S612" i="29"/>
  <c r="S613" i="29"/>
  <c r="S614" i="29"/>
  <c r="S615" i="29"/>
  <c r="S616" i="29"/>
  <c r="S617" i="29"/>
  <c r="S618" i="29"/>
  <c r="S619" i="29"/>
  <c r="S620" i="29"/>
  <c r="S621" i="29"/>
  <c r="S622" i="29"/>
  <c r="S623" i="29"/>
  <c r="S624" i="29"/>
  <c r="S625" i="29"/>
  <c r="S626" i="29"/>
  <c r="S627" i="29"/>
  <c r="S628" i="29"/>
  <c r="S629" i="29"/>
  <c r="S630" i="29"/>
  <c r="S631" i="29"/>
  <c r="S632" i="29"/>
  <c r="S633" i="29"/>
  <c r="S634" i="29"/>
  <c r="S635" i="29"/>
  <c r="S636" i="29"/>
  <c r="S637" i="29"/>
  <c r="S638" i="29"/>
  <c r="S639" i="29"/>
  <c r="S640" i="29"/>
  <c r="S641" i="29"/>
  <c r="S642" i="29"/>
  <c r="S643" i="29"/>
  <c r="S644" i="29"/>
  <c r="S645" i="29"/>
  <c r="S646" i="29"/>
  <c r="S647" i="29"/>
  <c r="S648" i="29"/>
  <c r="S649" i="29"/>
  <c r="S650" i="29"/>
  <c r="S651" i="29"/>
  <c r="S652" i="29"/>
  <c r="S653" i="29"/>
  <c r="S654" i="29"/>
  <c r="S655" i="29"/>
  <c r="S656" i="29"/>
  <c r="S657" i="29"/>
  <c r="S658" i="29"/>
  <c r="S659" i="29"/>
  <c r="S660" i="29"/>
  <c r="S661" i="29"/>
  <c r="S662" i="29"/>
  <c r="S663" i="29"/>
  <c r="S664" i="29"/>
  <c r="S665" i="29"/>
  <c r="S666" i="29"/>
  <c r="S667" i="29"/>
  <c r="S668" i="29"/>
  <c r="S669" i="29"/>
  <c r="S670" i="29"/>
  <c r="S671" i="29"/>
  <c r="S672" i="29"/>
  <c r="S673" i="29"/>
  <c r="S674" i="29"/>
  <c r="S675" i="29"/>
  <c r="S676" i="29"/>
  <c r="S677" i="29"/>
  <c r="S678" i="29"/>
  <c r="S679" i="29"/>
  <c r="S680" i="29"/>
  <c r="S681" i="29"/>
  <c r="S682" i="29"/>
  <c r="S683" i="29"/>
  <c r="S684" i="29"/>
  <c r="S685" i="29"/>
  <c r="S686" i="29"/>
  <c r="S687" i="29"/>
  <c r="S688" i="29"/>
  <c r="S689" i="29"/>
  <c r="S690" i="29"/>
  <c r="S691" i="29"/>
  <c r="S692" i="29"/>
  <c r="S693" i="29"/>
  <c r="S694" i="29"/>
  <c r="S695" i="29"/>
  <c r="S696" i="29"/>
  <c r="S697" i="29"/>
  <c r="S698" i="29"/>
  <c r="S699" i="29"/>
  <c r="S700" i="29"/>
  <c r="S701" i="29"/>
  <c r="S702" i="29"/>
  <c r="S703" i="29"/>
  <c r="S704" i="29"/>
  <c r="S705" i="29"/>
  <c r="S706" i="29"/>
  <c r="S707" i="29"/>
  <c r="S708" i="29"/>
  <c r="S709" i="29"/>
  <c r="S710" i="29"/>
  <c r="S711" i="29"/>
  <c r="S712" i="29"/>
  <c r="S713" i="29"/>
  <c r="S714" i="29"/>
  <c r="S715" i="29"/>
  <c r="S716" i="29"/>
  <c r="S4" i="29"/>
  <c r="E663" i="29"/>
  <c r="K663" i="29" s="1"/>
  <c r="E662" i="29"/>
  <c r="K662" i="29"/>
  <c r="E360" i="29"/>
  <c r="K360" i="29" s="1"/>
  <c r="E359" i="29"/>
  <c r="K359" i="29" s="1"/>
  <c r="E358" i="29"/>
  <c r="K358" i="29" s="1"/>
  <c r="E357" i="29"/>
  <c r="K357" i="29" s="1"/>
  <c r="E356" i="29"/>
  <c r="K356" i="29" s="1"/>
  <c r="E122" i="29"/>
  <c r="K122" i="29" s="1"/>
  <c r="E121" i="29"/>
  <c r="K121" i="29"/>
  <c r="E120" i="29"/>
  <c r="K120" i="29" s="1"/>
  <c r="E119" i="29"/>
  <c r="K119" i="29"/>
  <c r="E118" i="29"/>
  <c r="K118" i="29" s="1"/>
  <c r="E117" i="29"/>
  <c r="K117" i="29" s="1"/>
  <c r="E116" i="29"/>
  <c r="K116" i="29" s="1"/>
  <c r="E115" i="29"/>
  <c r="K115" i="29"/>
  <c r="E114" i="29"/>
  <c r="K114" i="29" s="1"/>
  <c r="M133" i="29"/>
  <c r="F133" i="29"/>
  <c r="G133" i="29"/>
  <c r="H133" i="29"/>
  <c r="I133" i="29"/>
  <c r="L133" i="29"/>
  <c r="L729" i="29"/>
  <c r="G729" i="29"/>
  <c r="G732" i="29" s="1"/>
  <c r="F729" i="29"/>
  <c r="L728" i="29"/>
  <c r="H728" i="29"/>
  <c r="G728" i="29"/>
  <c r="F728" i="29"/>
  <c r="L727" i="29"/>
  <c r="H727" i="29"/>
  <c r="G727" i="29"/>
  <c r="F727" i="29"/>
  <c r="L726" i="29"/>
  <c r="H726" i="29"/>
  <c r="G726" i="29"/>
  <c r="F726" i="29"/>
  <c r="L725" i="29"/>
  <c r="L733" i="29"/>
  <c r="K725" i="29"/>
  <c r="K733" i="29" s="1"/>
  <c r="H725" i="29"/>
  <c r="H733" i="29" s="1"/>
  <c r="G725" i="29"/>
  <c r="G733" i="29"/>
  <c r="F725" i="29"/>
  <c r="F733" i="29" s="1"/>
  <c r="E725" i="29"/>
  <c r="E733" i="29"/>
  <c r="L724" i="29"/>
  <c r="G724" i="29"/>
  <c r="F724" i="29"/>
  <c r="L723" i="29"/>
  <c r="H723" i="29"/>
  <c r="G723" i="29"/>
  <c r="F723" i="29"/>
  <c r="I722" i="29"/>
  <c r="K720" i="29"/>
  <c r="K719" i="29"/>
  <c r="Q718" i="29"/>
  <c r="P718" i="29"/>
  <c r="O718" i="29"/>
  <c r="N718" i="29"/>
  <c r="L717" i="29"/>
  <c r="J717" i="29"/>
  <c r="I717" i="29"/>
  <c r="G717" i="29"/>
  <c r="F717" i="29"/>
  <c r="E716" i="29"/>
  <c r="K716" i="29" s="1"/>
  <c r="E715" i="29"/>
  <c r="E714" i="29"/>
  <c r="K714" i="29" s="1"/>
  <c r="E713" i="29"/>
  <c r="E712" i="29"/>
  <c r="K712" i="29" s="1"/>
  <c r="E711" i="29"/>
  <c r="E710" i="29"/>
  <c r="K710" i="29"/>
  <c r="E709" i="29"/>
  <c r="K709" i="29"/>
  <c r="E708" i="29"/>
  <c r="K708" i="29"/>
  <c r="E707" i="29"/>
  <c r="K707" i="29" s="1"/>
  <c r="E706" i="29"/>
  <c r="K706" i="29" s="1"/>
  <c r="E705" i="29"/>
  <c r="K705" i="29" s="1"/>
  <c r="E704" i="29"/>
  <c r="K704" i="29" s="1"/>
  <c r="E703" i="29"/>
  <c r="K703" i="29" s="1"/>
  <c r="E702" i="29"/>
  <c r="K702" i="29" s="1"/>
  <c r="E701" i="29"/>
  <c r="K701" i="29" s="1"/>
  <c r="E700" i="29"/>
  <c r="K700" i="29" s="1"/>
  <c r="E699" i="29"/>
  <c r="K699" i="29"/>
  <c r="E698" i="29"/>
  <c r="K698" i="29"/>
  <c r="E697" i="29"/>
  <c r="K697" i="29"/>
  <c r="E696" i="29"/>
  <c r="K696" i="29"/>
  <c r="E695" i="29"/>
  <c r="K695" i="29"/>
  <c r="E694" i="29"/>
  <c r="K694" i="29"/>
  <c r="E693" i="29"/>
  <c r="K693" i="29"/>
  <c r="E692" i="29"/>
  <c r="K692" i="29"/>
  <c r="E691" i="29"/>
  <c r="K691" i="29" s="1"/>
  <c r="E690" i="29"/>
  <c r="K690" i="29" s="1"/>
  <c r="E689" i="29"/>
  <c r="K689" i="29" s="1"/>
  <c r="E688" i="29"/>
  <c r="L687" i="29"/>
  <c r="J687" i="29"/>
  <c r="I687" i="29"/>
  <c r="H687" i="29"/>
  <c r="G687" i="29"/>
  <c r="F687" i="29"/>
  <c r="K686" i="29"/>
  <c r="K685" i="29"/>
  <c r="K684" i="29"/>
  <c r="E683" i="29"/>
  <c r="K683" i="29" s="1"/>
  <c r="E682" i="29"/>
  <c r="K682" i="29" s="1"/>
  <c r="E681" i="29"/>
  <c r="K681" i="29" s="1"/>
  <c r="E680" i="29"/>
  <c r="K680" i="29"/>
  <c r="E679" i="29"/>
  <c r="K679" i="29" s="1"/>
  <c r="E678" i="29"/>
  <c r="K678" i="29" s="1"/>
  <c r="E677" i="29"/>
  <c r="K677" i="29" s="1"/>
  <c r="E676" i="29"/>
  <c r="K676" i="29" s="1"/>
  <c r="E675" i="29"/>
  <c r="K675" i="29" s="1"/>
  <c r="E674" i="29"/>
  <c r="K674" i="29" s="1"/>
  <c r="E673" i="29"/>
  <c r="K673" i="29" s="1"/>
  <c r="E672" i="29"/>
  <c r="K672" i="29" s="1"/>
  <c r="E671" i="29"/>
  <c r="K671" i="29" s="1"/>
  <c r="E670" i="29"/>
  <c r="K670" i="29"/>
  <c r="E669" i="29"/>
  <c r="K669" i="29" s="1"/>
  <c r="E668" i="29"/>
  <c r="K668" i="29" s="1"/>
  <c r="E667" i="29"/>
  <c r="K667" i="29" s="1"/>
  <c r="E666" i="29"/>
  <c r="K666" i="29" s="1"/>
  <c r="E665" i="29"/>
  <c r="K665" i="29" s="1"/>
  <c r="E664" i="29"/>
  <c r="K664" i="29"/>
  <c r="E661" i="29"/>
  <c r="K661" i="29" s="1"/>
  <c r="E660" i="29"/>
  <c r="K660" i="29" s="1"/>
  <c r="E659" i="29"/>
  <c r="K659" i="29" s="1"/>
  <c r="E658" i="29"/>
  <c r="K658" i="29" s="1"/>
  <c r="E657" i="29"/>
  <c r="K657" i="29" s="1"/>
  <c r="E656" i="29"/>
  <c r="K656" i="29" s="1"/>
  <c r="E655" i="29"/>
  <c r="K655" i="29" s="1"/>
  <c r="E654" i="29"/>
  <c r="K654" i="29"/>
  <c r="E653" i="29"/>
  <c r="K653" i="29" s="1"/>
  <c r="E652" i="29"/>
  <c r="K652" i="29" s="1"/>
  <c r="E651" i="29"/>
  <c r="K651" i="29"/>
  <c r="E650" i="29"/>
  <c r="K650" i="29" s="1"/>
  <c r="E649" i="29"/>
  <c r="K649" i="29" s="1"/>
  <c r="E648" i="29"/>
  <c r="K648" i="29" s="1"/>
  <c r="E647" i="29"/>
  <c r="K647" i="29" s="1"/>
  <c r="E646" i="29"/>
  <c r="K646" i="29" s="1"/>
  <c r="E645" i="29"/>
  <c r="K645" i="29" s="1"/>
  <c r="E644" i="29"/>
  <c r="K644" i="29" s="1"/>
  <c r="E643" i="29"/>
  <c r="K643" i="29" s="1"/>
  <c r="E642" i="29"/>
  <c r="K642" i="29" s="1"/>
  <c r="E641" i="29"/>
  <c r="K641" i="29" s="1"/>
  <c r="E640" i="29"/>
  <c r="K640" i="29" s="1"/>
  <c r="E639" i="29"/>
  <c r="K639" i="29" s="1"/>
  <c r="E638" i="29"/>
  <c r="K638" i="29"/>
  <c r="E637" i="29"/>
  <c r="K637" i="29" s="1"/>
  <c r="E636" i="29"/>
  <c r="K636" i="29" s="1"/>
  <c r="E635" i="29"/>
  <c r="K635" i="29"/>
  <c r="E634" i="29"/>
  <c r="K634" i="29" s="1"/>
  <c r="E633" i="29"/>
  <c r="K633" i="29" s="1"/>
  <c r="E632" i="29"/>
  <c r="K632" i="29" s="1"/>
  <c r="E631" i="29"/>
  <c r="K631" i="29" s="1"/>
  <c r="E630" i="29"/>
  <c r="K630" i="29" s="1"/>
  <c r="E629" i="29"/>
  <c r="K629" i="29" s="1"/>
  <c r="E628" i="29"/>
  <c r="K628" i="29" s="1"/>
  <c r="E627" i="29"/>
  <c r="K627" i="29" s="1"/>
  <c r="E626" i="29"/>
  <c r="K626" i="29" s="1"/>
  <c r="E625" i="29"/>
  <c r="K625" i="29" s="1"/>
  <c r="E624" i="29"/>
  <c r="K624" i="29" s="1"/>
  <c r="E623" i="29"/>
  <c r="K623" i="29" s="1"/>
  <c r="E622" i="29"/>
  <c r="K622" i="29"/>
  <c r="E621" i="29"/>
  <c r="K621" i="29" s="1"/>
  <c r="E620" i="29"/>
  <c r="K620" i="29" s="1"/>
  <c r="E619" i="29"/>
  <c r="K619" i="29"/>
  <c r="E618" i="29"/>
  <c r="K618" i="29" s="1"/>
  <c r="E617" i="29"/>
  <c r="K617" i="29" s="1"/>
  <c r="E616" i="29"/>
  <c r="K616" i="29" s="1"/>
  <c r="E615" i="29"/>
  <c r="K615" i="29" s="1"/>
  <c r="E614" i="29"/>
  <c r="K614" i="29" s="1"/>
  <c r="E613" i="29"/>
  <c r="K613" i="29" s="1"/>
  <c r="E612" i="29"/>
  <c r="K612" i="29" s="1"/>
  <c r="E611" i="29"/>
  <c r="K611" i="29" s="1"/>
  <c r="E610" i="29"/>
  <c r="K610" i="29" s="1"/>
  <c r="E609" i="29"/>
  <c r="K609" i="29" s="1"/>
  <c r="E608" i="29"/>
  <c r="K608" i="29" s="1"/>
  <c r="E607" i="29"/>
  <c r="K607" i="29" s="1"/>
  <c r="E606" i="29"/>
  <c r="K606" i="29"/>
  <c r="E605" i="29"/>
  <c r="K605" i="29" s="1"/>
  <c r="E604" i="29"/>
  <c r="K604" i="29" s="1"/>
  <c r="E603" i="29"/>
  <c r="K603" i="29"/>
  <c r="E602" i="29"/>
  <c r="K602" i="29" s="1"/>
  <c r="E601" i="29"/>
  <c r="K601" i="29" s="1"/>
  <c r="E600" i="29"/>
  <c r="K600" i="29" s="1"/>
  <c r="E599" i="29"/>
  <c r="K599" i="29" s="1"/>
  <c r="E598" i="29"/>
  <c r="K598" i="29" s="1"/>
  <c r="E597" i="29"/>
  <c r="K597" i="29" s="1"/>
  <c r="E596" i="29"/>
  <c r="K596" i="29" s="1"/>
  <c r="E595" i="29"/>
  <c r="K595" i="29" s="1"/>
  <c r="E594" i="29"/>
  <c r="K594" i="29" s="1"/>
  <c r="E593" i="29"/>
  <c r="K593" i="29" s="1"/>
  <c r="E592" i="29"/>
  <c r="K592" i="29" s="1"/>
  <c r="E591" i="29"/>
  <c r="K591" i="29" s="1"/>
  <c r="E590" i="29"/>
  <c r="K590" i="29"/>
  <c r="E589" i="29"/>
  <c r="K589" i="29" s="1"/>
  <c r="E588" i="29"/>
  <c r="K588" i="29" s="1"/>
  <c r="E587" i="29"/>
  <c r="K587" i="29"/>
  <c r="E586" i="29"/>
  <c r="K586" i="29" s="1"/>
  <c r="E585" i="29"/>
  <c r="K585" i="29" s="1"/>
  <c r="E584" i="29"/>
  <c r="K584" i="29" s="1"/>
  <c r="E583" i="29"/>
  <c r="K583" i="29" s="1"/>
  <c r="E582" i="29"/>
  <c r="K582" i="29" s="1"/>
  <c r="E581" i="29"/>
  <c r="K581" i="29" s="1"/>
  <c r="E580" i="29"/>
  <c r="K580" i="29" s="1"/>
  <c r="E579" i="29"/>
  <c r="K579" i="29" s="1"/>
  <c r="E578" i="29"/>
  <c r="K578" i="29" s="1"/>
  <c r="E577" i="29"/>
  <c r="K577" i="29" s="1"/>
  <c r="E576" i="29"/>
  <c r="K576" i="29" s="1"/>
  <c r="E575" i="29"/>
  <c r="K575" i="29" s="1"/>
  <c r="E574" i="29"/>
  <c r="K574" i="29"/>
  <c r="E573" i="29"/>
  <c r="K573" i="29" s="1"/>
  <c r="E572" i="29"/>
  <c r="K572" i="29" s="1"/>
  <c r="E571" i="29"/>
  <c r="K571" i="29"/>
  <c r="E570" i="29"/>
  <c r="K570" i="29" s="1"/>
  <c r="E569" i="29"/>
  <c r="K569" i="29" s="1"/>
  <c r="E568" i="29"/>
  <c r="K568" i="29" s="1"/>
  <c r="E567" i="29"/>
  <c r="K567" i="29" s="1"/>
  <c r="E566" i="29"/>
  <c r="K566" i="29" s="1"/>
  <c r="E565" i="29"/>
  <c r="K565" i="29" s="1"/>
  <c r="E564" i="29"/>
  <c r="K564" i="29" s="1"/>
  <c r="E563" i="29"/>
  <c r="K563" i="29" s="1"/>
  <c r="E562" i="29"/>
  <c r="K562" i="29" s="1"/>
  <c r="T562" i="29" s="1"/>
  <c r="E561" i="29"/>
  <c r="K561" i="29"/>
  <c r="E560" i="29"/>
  <c r="K560" i="29" s="1"/>
  <c r="E559" i="29"/>
  <c r="K559" i="29" s="1"/>
  <c r="T559" i="29" s="1"/>
  <c r="E558" i="29"/>
  <c r="K558" i="29" s="1"/>
  <c r="E557" i="29"/>
  <c r="K557" i="29" s="1"/>
  <c r="E556" i="29"/>
  <c r="K556" i="29" s="1"/>
  <c r="E555" i="29"/>
  <c r="K555" i="29" s="1"/>
  <c r="E554" i="29"/>
  <c r="K554" i="29" s="1"/>
  <c r="E553" i="29"/>
  <c r="K553" i="29"/>
  <c r="E552" i="29"/>
  <c r="K552" i="29" s="1"/>
  <c r="E551" i="29"/>
  <c r="K551" i="29" s="1"/>
  <c r="E550" i="29"/>
  <c r="K550" i="29" s="1"/>
  <c r="E549" i="29"/>
  <c r="K549" i="29" s="1"/>
  <c r="E548" i="29"/>
  <c r="K548" i="29" s="1"/>
  <c r="E547" i="29"/>
  <c r="K547" i="29" s="1"/>
  <c r="E546" i="29"/>
  <c r="K546" i="29" s="1"/>
  <c r="T546" i="29" s="1"/>
  <c r="E545" i="29"/>
  <c r="K545" i="29" s="1"/>
  <c r="E544" i="29"/>
  <c r="K544" i="29" s="1"/>
  <c r="E543" i="29"/>
  <c r="K543" i="29" s="1"/>
  <c r="T543" i="29" s="1"/>
  <c r="E542" i="29"/>
  <c r="K542" i="29" s="1"/>
  <c r="E541" i="29"/>
  <c r="K541" i="29" s="1"/>
  <c r="E540" i="29"/>
  <c r="K540" i="29" s="1"/>
  <c r="E539" i="29"/>
  <c r="K539" i="29" s="1"/>
  <c r="E538" i="29"/>
  <c r="E537" i="29"/>
  <c r="K537" i="29"/>
  <c r="L536" i="29"/>
  <c r="J536" i="29"/>
  <c r="I536" i="29"/>
  <c r="H536" i="29"/>
  <c r="G536" i="29"/>
  <c r="F536" i="29"/>
  <c r="K535" i="29"/>
  <c r="K534" i="29"/>
  <c r="K533" i="29"/>
  <c r="K532" i="29"/>
  <c r="K531" i="29"/>
  <c r="E530" i="29"/>
  <c r="K530" i="29" s="1"/>
  <c r="E529" i="29"/>
  <c r="K529" i="29"/>
  <c r="E528" i="29"/>
  <c r="K528" i="29" s="1"/>
  <c r="E527" i="29"/>
  <c r="K527" i="29" s="1"/>
  <c r="E526" i="29"/>
  <c r="K526" i="29" s="1"/>
  <c r="E525" i="29"/>
  <c r="K525" i="29" s="1"/>
  <c r="E524" i="29"/>
  <c r="K524" i="29" s="1"/>
  <c r="E523" i="29"/>
  <c r="K523" i="29" s="1"/>
  <c r="E522" i="29"/>
  <c r="K522" i="29" s="1"/>
  <c r="E521" i="29"/>
  <c r="K521" i="29" s="1"/>
  <c r="E520" i="29"/>
  <c r="K520" i="29" s="1"/>
  <c r="E519" i="29"/>
  <c r="K519" i="29"/>
  <c r="E518" i="29"/>
  <c r="K518" i="29" s="1"/>
  <c r="T518" i="29" s="1"/>
  <c r="E517" i="29"/>
  <c r="K517" i="29"/>
  <c r="E516" i="29"/>
  <c r="K516" i="29" s="1"/>
  <c r="E515" i="29"/>
  <c r="K515" i="29" s="1"/>
  <c r="E514" i="29"/>
  <c r="K514" i="29" s="1"/>
  <c r="E513" i="29"/>
  <c r="K513" i="29"/>
  <c r="E512" i="29"/>
  <c r="K512" i="29" s="1"/>
  <c r="E511" i="29"/>
  <c r="K511" i="29" s="1"/>
  <c r="E510" i="29"/>
  <c r="K510" i="29" s="1"/>
  <c r="E509" i="29"/>
  <c r="K509" i="29" s="1"/>
  <c r="E508" i="29"/>
  <c r="K508" i="29" s="1"/>
  <c r="E507" i="29"/>
  <c r="K507" i="29" s="1"/>
  <c r="E506" i="29"/>
  <c r="K506" i="29" s="1"/>
  <c r="E505" i="29"/>
  <c r="K505" i="29" s="1"/>
  <c r="E504" i="29"/>
  <c r="K504" i="29" s="1"/>
  <c r="E503" i="29"/>
  <c r="K503" i="29"/>
  <c r="E502" i="29"/>
  <c r="K502" i="29" s="1"/>
  <c r="T502" i="29" s="1"/>
  <c r="E501" i="29"/>
  <c r="K501" i="29" s="1"/>
  <c r="E500" i="29"/>
  <c r="K500" i="29" s="1"/>
  <c r="E499" i="29"/>
  <c r="K499" i="29" s="1"/>
  <c r="E498" i="29"/>
  <c r="K498" i="29" s="1"/>
  <c r="E497" i="29"/>
  <c r="K497" i="29"/>
  <c r="E496" i="29"/>
  <c r="K496" i="29" s="1"/>
  <c r="E495" i="29"/>
  <c r="K495" i="29" s="1"/>
  <c r="E494" i="29"/>
  <c r="K494" i="29" s="1"/>
  <c r="E493" i="29"/>
  <c r="K493" i="29" s="1"/>
  <c r="E492" i="29"/>
  <c r="K492" i="29" s="1"/>
  <c r="E491" i="29"/>
  <c r="K491" i="29" s="1"/>
  <c r="E490" i="29"/>
  <c r="K490" i="29" s="1"/>
  <c r="E489" i="29"/>
  <c r="K489" i="29" s="1"/>
  <c r="E488" i="29"/>
  <c r="K488" i="29" s="1"/>
  <c r="E487" i="29"/>
  <c r="K487" i="29" s="1"/>
  <c r="E486" i="29"/>
  <c r="K486" i="29" s="1"/>
  <c r="T486" i="29" s="1"/>
  <c r="E485" i="29"/>
  <c r="K485" i="29"/>
  <c r="E484" i="29"/>
  <c r="K484" i="29" s="1"/>
  <c r="E483" i="29"/>
  <c r="K483" i="29" s="1"/>
  <c r="E482" i="29"/>
  <c r="K482" i="29" s="1"/>
  <c r="E481" i="29"/>
  <c r="K481" i="29" s="1"/>
  <c r="E480" i="29"/>
  <c r="K480" i="29" s="1"/>
  <c r="E479" i="29"/>
  <c r="K479" i="29" s="1"/>
  <c r="E478" i="29"/>
  <c r="K478" i="29" s="1"/>
  <c r="E477" i="29"/>
  <c r="K477" i="29" s="1"/>
  <c r="E476" i="29"/>
  <c r="K476" i="29" s="1"/>
  <c r="E475" i="29"/>
  <c r="K475" i="29" s="1"/>
  <c r="E474" i="29"/>
  <c r="K474" i="29" s="1"/>
  <c r="E473" i="29"/>
  <c r="K473" i="29" s="1"/>
  <c r="E472" i="29"/>
  <c r="K472" i="29" s="1"/>
  <c r="E471" i="29"/>
  <c r="K471" i="29"/>
  <c r="E470" i="29"/>
  <c r="K470" i="29" s="1"/>
  <c r="T470" i="29" s="1"/>
  <c r="E469" i="29"/>
  <c r="K469" i="29"/>
  <c r="E468" i="29"/>
  <c r="K468" i="29" s="1"/>
  <c r="E467" i="29"/>
  <c r="K467" i="29" s="1"/>
  <c r="E466" i="29"/>
  <c r="K466" i="29" s="1"/>
  <c r="E465" i="29"/>
  <c r="K465" i="29"/>
  <c r="E464" i="29"/>
  <c r="K464" i="29" s="1"/>
  <c r="E463" i="29"/>
  <c r="K463" i="29" s="1"/>
  <c r="E462" i="29"/>
  <c r="K462" i="29" s="1"/>
  <c r="E461" i="29"/>
  <c r="K461" i="29" s="1"/>
  <c r="E460" i="29"/>
  <c r="K460" i="29" s="1"/>
  <c r="E459" i="29"/>
  <c r="K459" i="29" s="1"/>
  <c r="E458" i="29"/>
  <c r="K458" i="29" s="1"/>
  <c r="E457" i="29"/>
  <c r="K457" i="29" s="1"/>
  <c r="E456" i="29"/>
  <c r="K456" i="29" s="1"/>
  <c r="E455" i="29"/>
  <c r="K455" i="29"/>
  <c r="E454" i="29"/>
  <c r="K454" i="29" s="1"/>
  <c r="T454" i="29" s="1"/>
  <c r="E453" i="29"/>
  <c r="K453" i="29"/>
  <c r="E452" i="29"/>
  <c r="K452" i="29" s="1"/>
  <c r="E451" i="29"/>
  <c r="K451" i="29" s="1"/>
  <c r="E450" i="29"/>
  <c r="K450" i="29" s="1"/>
  <c r="E449" i="29"/>
  <c r="K449" i="29"/>
  <c r="E448" i="29"/>
  <c r="K448" i="29" s="1"/>
  <c r="E447" i="29"/>
  <c r="K447" i="29" s="1"/>
  <c r="E446" i="29"/>
  <c r="K446" i="29" s="1"/>
  <c r="E445" i="29"/>
  <c r="K445" i="29" s="1"/>
  <c r="E444" i="29"/>
  <c r="K444" i="29" s="1"/>
  <c r="E443" i="29"/>
  <c r="K443" i="29" s="1"/>
  <c r="E442" i="29"/>
  <c r="K442" i="29" s="1"/>
  <c r="E441" i="29"/>
  <c r="K441" i="29" s="1"/>
  <c r="E440" i="29"/>
  <c r="K440" i="29" s="1"/>
  <c r="E439" i="29"/>
  <c r="K439" i="29"/>
  <c r="E438" i="29"/>
  <c r="K438" i="29" s="1"/>
  <c r="T438" i="29" s="1"/>
  <c r="E437" i="29"/>
  <c r="K437" i="29" s="1"/>
  <c r="E436" i="29"/>
  <c r="K436" i="29" s="1"/>
  <c r="E435" i="29"/>
  <c r="K435" i="29" s="1"/>
  <c r="E434" i="29"/>
  <c r="K434" i="29" s="1"/>
  <c r="E433" i="29"/>
  <c r="K433" i="29"/>
  <c r="E432" i="29"/>
  <c r="K432" i="29" s="1"/>
  <c r="E431" i="29"/>
  <c r="K431" i="29" s="1"/>
  <c r="E430" i="29"/>
  <c r="K430" i="29" s="1"/>
  <c r="E429" i="29"/>
  <c r="K429" i="29" s="1"/>
  <c r="E428" i="29"/>
  <c r="K428" i="29" s="1"/>
  <c r="E427" i="29"/>
  <c r="K427" i="29" s="1"/>
  <c r="E426" i="29"/>
  <c r="K426" i="29" s="1"/>
  <c r="E425" i="29"/>
  <c r="K425" i="29" s="1"/>
  <c r="E424" i="29"/>
  <c r="K424" i="29" s="1"/>
  <c r="E423" i="29"/>
  <c r="K423" i="29" s="1"/>
  <c r="E422" i="29"/>
  <c r="K422" i="29" s="1"/>
  <c r="T422" i="29" s="1"/>
  <c r="E421" i="29"/>
  <c r="K421" i="29"/>
  <c r="E420" i="29"/>
  <c r="K420" i="29" s="1"/>
  <c r="E419" i="29"/>
  <c r="K419" i="29" s="1"/>
  <c r="E418" i="29"/>
  <c r="K418" i="29" s="1"/>
  <c r="E417" i="29"/>
  <c r="K417" i="29" s="1"/>
  <c r="E416" i="29"/>
  <c r="K416" i="29" s="1"/>
  <c r="E415" i="29"/>
  <c r="K415" i="29" s="1"/>
  <c r="E414" i="29"/>
  <c r="K414" i="29" s="1"/>
  <c r="E413" i="29"/>
  <c r="K413" i="29" s="1"/>
  <c r="E412" i="29"/>
  <c r="K412" i="29" s="1"/>
  <c r="E411" i="29"/>
  <c r="K411" i="29" s="1"/>
  <c r="E410" i="29"/>
  <c r="K410" i="29" s="1"/>
  <c r="E409" i="29"/>
  <c r="K409" i="29" s="1"/>
  <c r="E408" i="29"/>
  <c r="K408" i="29" s="1"/>
  <c r="E407" i="29"/>
  <c r="K407" i="29"/>
  <c r="E406" i="29"/>
  <c r="K406" i="29" s="1"/>
  <c r="T406" i="29" s="1"/>
  <c r="E405" i="29"/>
  <c r="K405" i="29"/>
  <c r="E404" i="29"/>
  <c r="K404" i="29" s="1"/>
  <c r="E403" i="29"/>
  <c r="K403" i="29" s="1"/>
  <c r="E402" i="29"/>
  <c r="K402" i="29" s="1"/>
  <c r="E401" i="29"/>
  <c r="K401" i="29"/>
  <c r="E400" i="29"/>
  <c r="K400" i="29" s="1"/>
  <c r="E399" i="29"/>
  <c r="K399" i="29" s="1"/>
  <c r="E398" i="29"/>
  <c r="K398" i="29" s="1"/>
  <c r="E397" i="29"/>
  <c r="K397" i="29" s="1"/>
  <c r="E396" i="29"/>
  <c r="K396" i="29" s="1"/>
  <c r="E395" i="29"/>
  <c r="K395" i="29" s="1"/>
  <c r="E394" i="29"/>
  <c r="K394" i="29" s="1"/>
  <c r="E393" i="29"/>
  <c r="K393" i="29" s="1"/>
  <c r="E392" i="29"/>
  <c r="K392" i="29" s="1"/>
  <c r="E391" i="29"/>
  <c r="K391" i="29"/>
  <c r="E390" i="29"/>
  <c r="K390" i="29" s="1"/>
  <c r="T390" i="29" s="1"/>
  <c r="E389" i="29"/>
  <c r="K389" i="29"/>
  <c r="E388" i="29"/>
  <c r="K388" i="29" s="1"/>
  <c r="E387" i="29"/>
  <c r="K387" i="29" s="1"/>
  <c r="E386" i="29"/>
  <c r="K386" i="29" s="1"/>
  <c r="E385" i="29"/>
  <c r="K385" i="29"/>
  <c r="E384" i="29"/>
  <c r="K384" i="29" s="1"/>
  <c r="E383" i="29"/>
  <c r="K383" i="29" s="1"/>
  <c r="E382" i="29"/>
  <c r="K382" i="29" s="1"/>
  <c r="E381" i="29"/>
  <c r="K381" i="29" s="1"/>
  <c r="L380" i="29"/>
  <c r="L758" i="29" s="1"/>
  <c r="J380" i="29"/>
  <c r="I380" i="29"/>
  <c r="H380" i="29"/>
  <c r="G380" i="29"/>
  <c r="G749" i="29" s="1"/>
  <c r="F380" i="29"/>
  <c r="E379" i="29"/>
  <c r="K379" i="29" s="1"/>
  <c r="E378" i="29"/>
  <c r="K378" i="29" s="1"/>
  <c r="E377" i="29"/>
  <c r="K377" i="29" s="1"/>
  <c r="E376" i="29"/>
  <c r="K376" i="29" s="1"/>
  <c r="E375" i="29"/>
  <c r="K375" i="29" s="1"/>
  <c r="E374" i="29"/>
  <c r="K374" i="29" s="1"/>
  <c r="E373" i="29"/>
  <c r="K373" i="29" s="1"/>
  <c r="E372" i="29"/>
  <c r="K372" i="29"/>
  <c r="E371" i="29"/>
  <c r="K371" i="29" s="1"/>
  <c r="E370" i="29"/>
  <c r="K370" i="29" s="1"/>
  <c r="E369" i="29"/>
  <c r="K369" i="29"/>
  <c r="E368" i="29"/>
  <c r="K368" i="29" s="1"/>
  <c r="E367" i="29"/>
  <c r="K367" i="29" s="1"/>
  <c r="E366" i="29"/>
  <c r="K366" i="29" s="1"/>
  <c r="E365" i="29"/>
  <c r="K365" i="29" s="1"/>
  <c r="E364" i="29"/>
  <c r="K364" i="29" s="1"/>
  <c r="E363" i="29"/>
  <c r="K363" i="29" s="1"/>
  <c r="E362" i="29"/>
  <c r="K362" i="29" s="1"/>
  <c r="E361" i="29"/>
  <c r="K361" i="29" s="1"/>
  <c r="E355" i="29"/>
  <c r="K355" i="29" s="1"/>
  <c r="E354" i="29"/>
  <c r="K354" i="29" s="1"/>
  <c r="E353" i="29"/>
  <c r="K353" i="29" s="1"/>
  <c r="E352" i="29"/>
  <c r="K352" i="29" s="1"/>
  <c r="E351" i="29"/>
  <c r="K351" i="29" s="1"/>
  <c r="E350" i="29"/>
  <c r="K350" i="29" s="1"/>
  <c r="E349" i="29"/>
  <c r="K349" i="29" s="1"/>
  <c r="E348" i="29"/>
  <c r="K348" i="29" s="1"/>
  <c r="E347" i="29"/>
  <c r="K347" i="29"/>
  <c r="E346" i="29"/>
  <c r="K346" i="29" s="1"/>
  <c r="E345" i="29"/>
  <c r="K345" i="29" s="1"/>
  <c r="E344" i="29"/>
  <c r="K344" i="29" s="1"/>
  <c r="E343" i="29"/>
  <c r="K343" i="29" s="1"/>
  <c r="E342" i="29"/>
  <c r="K342" i="29" s="1"/>
  <c r="E341" i="29"/>
  <c r="K341" i="29" s="1"/>
  <c r="E340" i="29"/>
  <c r="K340" i="29" s="1"/>
  <c r="E339" i="29"/>
  <c r="K339" i="29" s="1"/>
  <c r="E338" i="29"/>
  <c r="K338" i="29" s="1"/>
  <c r="E337" i="29"/>
  <c r="K337" i="29" s="1"/>
  <c r="E336" i="29"/>
  <c r="K336" i="29" s="1"/>
  <c r="E335" i="29"/>
  <c r="K335" i="29" s="1"/>
  <c r="E334" i="29"/>
  <c r="K334" i="29" s="1"/>
  <c r="E333" i="29"/>
  <c r="K333" i="29"/>
  <c r="T333" i="29" s="1"/>
  <c r="E332" i="29"/>
  <c r="K332" i="29" s="1"/>
  <c r="E331" i="29"/>
  <c r="K331" i="29"/>
  <c r="E330" i="29"/>
  <c r="K330" i="29" s="1"/>
  <c r="E329" i="29"/>
  <c r="K329" i="29" s="1"/>
  <c r="E328" i="29"/>
  <c r="K328" i="29" s="1"/>
  <c r="E327" i="29"/>
  <c r="K327" i="29"/>
  <c r="E326" i="29"/>
  <c r="K326" i="29" s="1"/>
  <c r="E325" i="29"/>
  <c r="K325" i="29" s="1"/>
  <c r="E324" i="29"/>
  <c r="K324" i="29" s="1"/>
  <c r="E323" i="29"/>
  <c r="K323" i="29" s="1"/>
  <c r="E322" i="29"/>
  <c r="K322" i="29" s="1"/>
  <c r="E321" i="29"/>
  <c r="K321" i="29" s="1"/>
  <c r="E320" i="29"/>
  <c r="K320" i="29" s="1"/>
  <c r="E319" i="29"/>
  <c r="K319" i="29" s="1"/>
  <c r="E318" i="29"/>
  <c r="K318" i="29" s="1"/>
  <c r="E317" i="29"/>
  <c r="K317" i="29"/>
  <c r="E316" i="29"/>
  <c r="K316" i="29" s="1"/>
  <c r="E315" i="29"/>
  <c r="K315" i="29"/>
  <c r="E314" i="29"/>
  <c r="K314" i="29" s="1"/>
  <c r="E313" i="29"/>
  <c r="K313" i="29" s="1"/>
  <c r="E312" i="29"/>
  <c r="K312" i="29" s="1"/>
  <c r="E311" i="29"/>
  <c r="K311" i="29"/>
  <c r="E310" i="29"/>
  <c r="K310" i="29" s="1"/>
  <c r="E309" i="29"/>
  <c r="K309" i="29" s="1"/>
  <c r="E308" i="29"/>
  <c r="K308" i="29" s="1"/>
  <c r="E307" i="29"/>
  <c r="K307" i="29" s="1"/>
  <c r="E306" i="29"/>
  <c r="K306" i="29" s="1"/>
  <c r="E305" i="29"/>
  <c r="K305" i="29" s="1"/>
  <c r="E304" i="29"/>
  <c r="K304" i="29" s="1"/>
  <c r="E303" i="29"/>
  <c r="K303" i="29" s="1"/>
  <c r="E302" i="29"/>
  <c r="K302" i="29" s="1"/>
  <c r="E301" i="29"/>
  <c r="K301" i="29"/>
  <c r="E300" i="29"/>
  <c r="K300" i="29" s="1"/>
  <c r="E299" i="29"/>
  <c r="K299" i="29" s="1"/>
  <c r="E298" i="29"/>
  <c r="K298" i="29" s="1"/>
  <c r="E297" i="29"/>
  <c r="K297" i="29" s="1"/>
  <c r="E296" i="29"/>
  <c r="K296" i="29" s="1"/>
  <c r="E295" i="29"/>
  <c r="K295" i="29"/>
  <c r="E294" i="29"/>
  <c r="K294" i="29" s="1"/>
  <c r="E293" i="29"/>
  <c r="K293" i="29" s="1"/>
  <c r="E292" i="29"/>
  <c r="K292" i="29" s="1"/>
  <c r="E291" i="29"/>
  <c r="K291" i="29" s="1"/>
  <c r="E290" i="29"/>
  <c r="K290" i="29" s="1"/>
  <c r="E289" i="29"/>
  <c r="K289" i="29" s="1"/>
  <c r="E288" i="29"/>
  <c r="K288" i="29" s="1"/>
  <c r="E287" i="29"/>
  <c r="K287" i="29" s="1"/>
  <c r="E286" i="29"/>
  <c r="K286" i="29" s="1"/>
  <c r="E285" i="29"/>
  <c r="K285" i="29" s="1"/>
  <c r="E284" i="29"/>
  <c r="K284" i="29" s="1"/>
  <c r="E283" i="29"/>
  <c r="K283" i="29"/>
  <c r="E282" i="29"/>
  <c r="K282" i="29" s="1"/>
  <c r="E281" i="29"/>
  <c r="K281" i="29" s="1"/>
  <c r="E280" i="29"/>
  <c r="K280" i="29" s="1"/>
  <c r="E279" i="29"/>
  <c r="K279" i="29" s="1"/>
  <c r="E278" i="29"/>
  <c r="K278" i="29" s="1"/>
  <c r="E277" i="29"/>
  <c r="K277" i="29" s="1"/>
  <c r="E276" i="29"/>
  <c r="K276" i="29" s="1"/>
  <c r="E275" i="29"/>
  <c r="K275" i="29" s="1"/>
  <c r="E274" i="29"/>
  <c r="K274" i="29" s="1"/>
  <c r="E273" i="29"/>
  <c r="K273" i="29" s="1"/>
  <c r="E272" i="29"/>
  <c r="K272" i="29" s="1"/>
  <c r="E271" i="29"/>
  <c r="K271" i="29" s="1"/>
  <c r="E270" i="29"/>
  <c r="K270" i="29" s="1"/>
  <c r="E269" i="29"/>
  <c r="K269" i="29"/>
  <c r="E268" i="29"/>
  <c r="K268" i="29" s="1"/>
  <c r="E267" i="29"/>
  <c r="K267" i="29"/>
  <c r="E266" i="29"/>
  <c r="K266" i="29" s="1"/>
  <c r="E265" i="29"/>
  <c r="K265" i="29" s="1"/>
  <c r="E264" i="29"/>
  <c r="K264" i="29" s="1"/>
  <c r="E263" i="29"/>
  <c r="K263" i="29"/>
  <c r="E262" i="29"/>
  <c r="K262" i="29" s="1"/>
  <c r="E261" i="29"/>
  <c r="K261" i="29" s="1"/>
  <c r="E260" i="29"/>
  <c r="E259" i="29"/>
  <c r="K259" i="29" s="1"/>
  <c r="L258" i="29"/>
  <c r="J258" i="29"/>
  <c r="I258" i="29"/>
  <c r="H258" i="29"/>
  <c r="G258" i="29"/>
  <c r="F258" i="29"/>
  <c r="E257" i="29"/>
  <c r="K257" i="29" s="1"/>
  <c r="E256" i="29"/>
  <c r="K256" i="29" s="1"/>
  <c r="E255" i="29"/>
  <c r="K255" i="29"/>
  <c r="E254" i="29"/>
  <c r="K254" i="29" s="1"/>
  <c r="E253" i="29"/>
  <c r="K253" i="29" s="1"/>
  <c r="E252" i="29"/>
  <c r="K252" i="29" s="1"/>
  <c r="E251" i="29"/>
  <c r="K251" i="29" s="1"/>
  <c r="E250" i="29"/>
  <c r="K250" i="29"/>
  <c r="E249" i="29"/>
  <c r="K249" i="29" s="1"/>
  <c r="E248" i="29"/>
  <c r="K248" i="29" s="1"/>
  <c r="E247" i="29"/>
  <c r="K247" i="29"/>
  <c r="E246" i="29"/>
  <c r="K246" i="29" s="1"/>
  <c r="E245" i="29"/>
  <c r="K245" i="29" s="1"/>
  <c r="E244" i="29"/>
  <c r="K244" i="29" s="1"/>
  <c r="E243" i="29"/>
  <c r="K243" i="29" s="1"/>
  <c r="E242" i="29"/>
  <c r="K242" i="29"/>
  <c r="E241" i="29"/>
  <c r="K241" i="29" s="1"/>
  <c r="E240" i="29"/>
  <c r="K240" i="29" s="1"/>
  <c r="E239" i="29"/>
  <c r="K239" i="29"/>
  <c r="E238" i="29"/>
  <c r="K238" i="29" s="1"/>
  <c r="E237" i="29"/>
  <c r="K237" i="29" s="1"/>
  <c r="E236" i="29"/>
  <c r="K236" i="29" s="1"/>
  <c r="E235" i="29"/>
  <c r="K235" i="29" s="1"/>
  <c r="E234" i="29"/>
  <c r="K234" i="29"/>
  <c r="E233" i="29"/>
  <c r="K233" i="29" s="1"/>
  <c r="E232" i="29"/>
  <c r="K232" i="29" s="1"/>
  <c r="E231" i="29"/>
  <c r="K231" i="29"/>
  <c r="E230" i="29"/>
  <c r="K230" i="29" s="1"/>
  <c r="T230" i="29" s="1"/>
  <c r="E229" i="29"/>
  <c r="K229" i="29" s="1"/>
  <c r="E228" i="29"/>
  <c r="K228" i="29" s="1"/>
  <c r="E227" i="29"/>
  <c r="K227" i="29" s="1"/>
  <c r="E226" i="29"/>
  <c r="K226" i="29"/>
  <c r="E225" i="29"/>
  <c r="K225" i="29" s="1"/>
  <c r="E224" i="29"/>
  <c r="K224" i="29" s="1"/>
  <c r="E223" i="29"/>
  <c r="K223" i="29"/>
  <c r="E222" i="29"/>
  <c r="K222" i="29" s="1"/>
  <c r="T222" i="29" s="1"/>
  <c r="E221" i="29"/>
  <c r="K221" i="29" s="1"/>
  <c r="E220" i="29"/>
  <c r="K220" i="29" s="1"/>
  <c r="E219" i="29"/>
  <c r="K219" i="29" s="1"/>
  <c r="E218" i="29"/>
  <c r="K218" i="29"/>
  <c r="E217" i="29"/>
  <c r="K217" i="29" s="1"/>
  <c r="E216" i="29"/>
  <c r="K216" i="29" s="1"/>
  <c r="E215" i="29"/>
  <c r="K215" i="29"/>
  <c r="E214" i="29"/>
  <c r="K214" i="29" s="1"/>
  <c r="E213" i="29"/>
  <c r="K213" i="29" s="1"/>
  <c r="E212" i="29"/>
  <c r="K212" i="29" s="1"/>
  <c r="E211" i="29"/>
  <c r="K211" i="29" s="1"/>
  <c r="E210" i="29"/>
  <c r="K210" i="29"/>
  <c r="E209" i="29"/>
  <c r="K209" i="29" s="1"/>
  <c r="E208" i="29"/>
  <c r="K208" i="29" s="1"/>
  <c r="E207" i="29"/>
  <c r="K207" i="29"/>
  <c r="E206" i="29"/>
  <c r="K206" i="29" s="1"/>
  <c r="E205" i="29"/>
  <c r="K205" i="29" s="1"/>
  <c r="E204" i="29"/>
  <c r="K204" i="29" s="1"/>
  <c r="E203" i="29"/>
  <c r="K203" i="29" s="1"/>
  <c r="E202" i="29"/>
  <c r="K202" i="29"/>
  <c r="E201" i="29"/>
  <c r="K201" i="29" s="1"/>
  <c r="E200" i="29"/>
  <c r="K200" i="29" s="1"/>
  <c r="E199" i="29"/>
  <c r="K199" i="29"/>
  <c r="E198" i="29"/>
  <c r="K198" i="29" s="1"/>
  <c r="T198" i="29" s="1"/>
  <c r="E197" i="29"/>
  <c r="K197" i="29" s="1"/>
  <c r="E196" i="29"/>
  <c r="K196" i="29" s="1"/>
  <c r="E195" i="29"/>
  <c r="K195" i="29" s="1"/>
  <c r="E194" i="29"/>
  <c r="K194" i="29"/>
  <c r="E193" i="29"/>
  <c r="K193" i="29" s="1"/>
  <c r="E192" i="29"/>
  <c r="K192" i="29" s="1"/>
  <c r="E191" i="29"/>
  <c r="K191" i="29"/>
  <c r="E190" i="29"/>
  <c r="K190" i="29" s="1"/>
  <c r="T190" i="29" s="1"/>
  <c r="E189" i="29"/>
  <c r="K189" i="29" s="1"/>
  <c r="E188" i="29"/>
  <c r="K188" i="29" s="1"/>
  <c r="E187" i="29"/>
  <c r="K187" i="29" s="1"/>
  <c r="E186" i="29"/>
  <c r="K186" i="29"/>
  <c r="E185" i="29"/>
  <c r="K185" i="29" s="1"/>
  <c r="E184" i="29"/>
  <c r="K184" i="29" s="1"/>
  <c r="E183" i="29"/>
  <c r="K183" i="29"/>
  <c r="E182" i="29"/>
  <c r="K182" i="29" s="1"/>
  <c r="E181" i="29"/>
  <c r="K181" i="29" s="1"/>
  <c r="E180" i="29"/>
  <c r="K180" i="29" s="1"/>
  <c r="E179" i="29"/>
  <c r="K179" i="29" s="1"/>
  <c r="E178" i="29"/>
  <c r="K178" i="29"/>
  <c r="E177" i="29"/>
  <c r="K177" i="29" s="1"/>
  <c r="E176" i="29"/>
  <c r="K176" i="29" s="1"/>
  <c r="E175" i="29"/>
  <c r="K175" i="29"/>
  <c r="E174" i="29"/>
  <c r="K174" i="29" s="1"/>
  <c r="E173" i="29"/>
  <c r="K173" i="29" s="1"/>
  <c r="E172" i="29"/>
  <c r="K172" i="29" s="1"/>
  <c r="E171" i="29"/>
  <c r="K171" i="29" s="1"/>
  <c r="E170" i="29"/>
  <c r="K170" i="29"/>
  <c r="E169" i="29"/>
  <c r="K169" i="29" s="1"/>
  <c r="E168" i="29"/>
  <c r="K168" i="29" s="1"/>
  <c r="E167" i="29"/>
  <c r="K167" i="29"/>
  <c r="E166" i="29"/>
  <c r="K166" i="29" s="1"/>
  <c r="T166" i="29" s="1"/>
  <c r="E165" i="29"/>
  <c r="K165" i="29" s="1"/>
  <c r="E164" i="29"/>
  <c r="K164" i="29" s="1"/>
  <c r="E163" i="29"/>
  <c r="K163" i="29" s="1"/>
  <c r="E162" i="29"/>
  <c r="K162" i="29"/>
  <c r="E161" i="29"/>
  <c r="K161" i="29" s="1"/>
  <c r="E160" i="29"/>
  <c r="K160" i="29" s="1"/>
  <c r="E159" i="29"/>
  <c r="K159" i="29"/>
  <c r="E158" i="29"/>
  <c r="K158" i="29" s="1"/>
  <c r="T158" i="29" s="1"/>
  <c r="E157" i="29"/>
  <c r="K157" i="29" s="1"/>
  <c r="E156" i="29"/>
  <c r="K156" i="29" s="1"/>
  <c r="E155" i="29"/>
  <c r="K155" i="29" s="1"/>
  <c r="E154" i="29"/>
  <c r="K154" i="29"/>
  <c r="E153" i="29"/>
  <c r="K153" i="29" s="1"/>
  <c r="E152" i="29"/>
  <c r="K152" i="29" s="1"/>
  <c r="E151" i="29"/>
  <c r="K151" i="29"/>
  <c r="E150" i="29"/>
  <c r="K150" i="29" s="1"/>
  <c r="E149" i="29"/>
  <c r="K149" i="29" s="1"/>
  <c r="E148" i="29"/>
  <c r="K148" i="29" s="1"/>
  <c r="E147" i="29"/>
  <c r="K147" i="29" s="1"/>
  <c r="E146" i="29"/>
  <c r="K146" i="29"/>
  <c r="E145" i="29"/>
  <c r="K145" i="29" s="1"/>
  <c r="E144" i="29"/>
  <c r="K144" i="29" s="1"/>
  <c r="E143" i="29"/>
  <c r="K143" i="29"/>
  <c r="E142" i="29"/>
  <c r="K142" i="29" s="1"/>
  <c r="E141" i="29"/>
  <c r="K141" i="29" s="1"/>
  <c r="E140" i="29"/>
  <c r="K140" i="29" s="1"/>
  <c r="E139" i="29"/>
  <c r="K139" i="29" s="1"/>
  <c r="E138" i="29"/>
  <c r="K138" i="29"/>
  <c r="E137" i="29"/>
  <c r="K137" i="29" s="1"/>
  <c r="E136" i="29"/>
  <c r="K136" i="29" s="1"/>
  <c r="E135" i="29"/>
  <c r="K135" i="29"/>
  <c r="E134" i="29"/>
  <c r="K134" i="29" s="1"/>
  <c r="T134" i="29" s="1"/>
  <c r="J133" i="29"/>
  <c r="E132" i="29"/>
  <c r="K132" i="29" s="1"/>
  <c r="E131" i="29"/>
  <c r="E130" i="29"/>
  <c r="K130" i="29" s="1"/>
  <c r="E129" i="29"/>
  <c r="K129" i="29" s="1"/>
  <c r="E128" i="29"/>
  <c r="K128" i="29" s="1"/>
  <c r="E127" i="29"/>
  <c r="K127" i="29" s="1"/>
  <c r="E126" i="29"/>
  <c r="K126" i="29"/>
  <c r="T126" i="29" s="1"/>
  <c r="E125" i="29"/>
  <c r="K125" i="29" s="1"/>
  <c r="E124" i="29"/>
  <c r="K124" i="29" s="1"/>
  <c r="E123" i="29"/>
  <c r="K123" i="29"/>
  <c r="E113" i="29"/>
  <c r="K113" i="29" s="1"/>
  <c r="E112" i="29"/>
  <c r="K112" i="29" s="1"/>
  <c r="E111" i="29"/>
  <c r="K111" i="29"/>
  <c r="E110" i="29"/>
  <c r="K110" i="29" s="1"/>
  <c r="E109" i="29"/>
  <c r="K109" i="29" s="1"/>
  <c r="E108" i="29"/>
  <c r="K108" i="29" s="1"/>
  <c r="E107" i="29"/>
  <c r="K107" i="29"/>
  <c r="E106" i="29"/>
  <c r="K106" i="29" s="1"/>
  <c r="E105" i="29"/>
  <c r="K105" i="29" s="1"/>
  <c r="E104" i="29"/>
  <c r="K104" i="29" s="1"/>
  <c r="E103" i="29"/>
  <c r="K103" i="29" s="1"/>
  <c r="E102" i="29"/>
  <c r="K102" i="29" s="1"/>
  <c r="T102" i="29" s="1"/>
  <c r="E101" i="29"/>
  <c r="K101" i="29" s="1"/>
  <c r="E100" i="29"/>
  <c r="K100" i="29" s="1"/>
  <c r="E99" i="29"/>
  <c r="K99" i="29" s="1"/>
  <c r="E98" i="29"/>
  <c r="K98" i="29" s="1"/>
  <c r="E97" i="29"/>
  <c r="K97" i="29" s="1"/>
  <c r="E96" i="29"/>
  <c r="K96" i="29" s="1"/>
  <c r="E95" i="29"/>
  <c r="K95" i="29"/>
  <c r="E94" i="29"/>
  <c r="K94" i="29" s="1"/>
  <c r="E93" i="29"/>
  <c r="K93" i="29" s="1"/>
  <c r="E92" i="29"/>
  <c r="K92" i="29" s="1"/>
  <c r="E91" i="29"/>
  <c r="K91" i="29" s="1"/>
  <c r="E90" i="29"/>
  <c r="K90" i="29" s="1"/>
  <c r="E89" i="29"/>
  <c r="K89" i="29" s="1"/>
  <c r="E88" i="29"/>
  <c r="K88" i="29" s="1"/>
  <c r="E87" i="29"/>
  <c r="K87" i="29" s="1"/>
  <c r="E86" i="29"/>
  <c r="K86" i="29" s="1"/>
  <c r="E85" i="29"/>
  <c r="K85" i="29" s="1"/>
  <c r="E84" i="29"/>
  <c r="K84" i="29" s="1"/>
  <c r="E83" i="29"/>
  <c r="K83" i="29" s="1"/>
  <c r="E82" i="29"/>
  <c r="K82" i="29" s="1"/>
  <c r="E81" i="29"/>
  <c r="K81" i="29"/>
  <c r="E80" i="29"/>
  <c r="K80" i="29" s="1"/>
  <c r="E79" i="29"/>
  <c r="K79" i="29" s="1"/>
  <c r="E78" i="29"/>
  <c r="K78" i="29" s="1"/>
  <c r="E77" i="29"/>
  <c r="K77" i="29" s="1"/>
  <c r="E76" i="29"/>
  <c r="K76" i="29" s="1"/>
  <c r="E75" i="29"/>
  <c r="K75" i="29"/>
  <c r="E74" i="29"/>
  <c r="K74" i="29" s="1"/>
  <c r="E73" i="29"/>
  <c r="K73" i="29" s="1"/>
  <c r="E72" i="29"/>
  <c r="K72" i="29" s="1"/>
  <c r="E71" i="29"/>
  <c r="K71" i="29"/>
  <c r="E70" i="29"/>
  <c r="K70" i="29" s="1"/>
  <c r="E69" i="29"/>
  <c r="K69" i="29"/>
  <c r="E68" i="29"/>
  <c r="K68" i="29" s="1"/>
  <c r="E67" i="29"/>
  <c r="K67" i="29" s="1"/>
  <c r="E66" i="29"/>
  <c r="K66" i="29" s="1"/>
  <c r="E65" i="29"/>
  <c r="K65" i="29" s="1"/>
  <c r="E64" i="29"/>
  <c r="K64" i="29" s="1"/>
  <c r="E63" i="29"/>
  <c r="K63" i="29" s="1"/>
  <c r="E62" i="29"/>
  <c r="K62" i="29" s="1"/>
  <c r="T62" i="29"/>
  <c r="E61" i="29"/>
  <c r="K61" i="29" s="1"/>
  <c r="E60" i="29"/>
  <c r="K60" i="29" s="1"/>
  <c r="E59" i="29"/>
  <c r="K59" i="29"/>
  <c r="E58" i="29"/>
  <c r="K58" i="29" s="1"/>
  <c r="E57" i="29"/>
  <c r="K57" i="29"/>
  <c r="E56" i="29"/>
  <c r="K56" i="29" s="1"/>
  <c r="E55" i="29"/>
  <c r="K55" i="29" s="1"/>
  <c r="E54" i="29"/>
  <c r="K54" i="29" s="1"/>
  <c r="E53" i="29"/>
  <c r="K53" i="29" s="1"/>
  <c r="E52" i="29"/>
  <c r="K52" i="29" s="1"/>
  <c r="E51" i="29"/>
  <c r="K51" i="29" s="1"/>
  <c r="E50" i="29"/>
  <c r="K50" i="29" s="1"/>
  <c r="E49" i="29"/>
  <c r="K49" i="29"/>
  <c r="E48" i="29"/>
  <c r="K48" i="29" s="1"/>
  <c r="E47" i="29"/>
  <c r="K47" i="29" s="1"/>
  <c r="E46" i="29"/>
  <c r="K46" i="29" s="1"/>
  <c r="E45" i="29"/>
  <c r="K45" i="29" s="1"/>
  <c r="E44" i="29"/>
  <c r="K44" i="29" s="1"/>
  <c r="E43" i="29"/>
  <c r="K43" i="29"/>
  <c r="E42" i="29"/>
  <c r="K42" i="29" s="1"/>
  <c r="E41" i="29"/>
  <c r="K41" i="29" s="1"/>
  <c r="E40" i="29"/>
  <c r="K40" i="29" s="1"/>
  <c r="E39" i="29"/>
  <c r="K39" i="29" s="1"/>
  <c r="E38" i="29"/>
  <c r="K38" i="29" s="1"/>
  <c r="T38" i="29"/>
  <c r="E37" i="29"/>
  <c r="K37" i="29" s="1"/>
  <c r="E36" i="29"/>
  <c r="K36" i="29" s="1"/>
  <c r="E35" i="29"/>
  <c r="K35" i="29" s="1"/>
  <c r="E34" i="29"/>
  <c r="K34" i="29" s="1"/>
  <c r="E33" i="29"/>
  <c r="K33" i="29"/>
  <c r="E32" i="29"/>
  <c r="K32" i="29" s="1"/>
  <c r="E31" i="29"/>
  <c r="K31" i="29" s="1"/>
  <c r="E30" i="29"/>
  <c r="K30" i="29" s="1"/>
  <c r="E29" i="29"/>
  <c r="K29" i="29"/>
  <c r="E28" i="29"/>
  <c r="K28" i="29" s="1"/>
  <c r="E27" i="29"/>
  <c r="K27" i="29" s="1"/>
  <c r="E26" i="29"/>
  <c r="K26" i="29" s="1"/>
  <c r="E25" i="29"/>
  <c r="K25" i="29" s="1"/>
  <c r="E24" i="29"/>
  <c r="K24" i="29" s="1"/>
  <c r="E23" i="29"/>
  <c r="K23" i="29" s="1"/>
  <c r="E22" i="29"/>
  <c r="K22" i="29" s="1"/>
  <c r="E21" i="29"/>
  <c r="K21" i="29" s="1"/>
  <c r="E20" i="29"/>
  <c r="K20" i="29" s="1"/>
  <c r="E19" i="29"/>
  <c r="K19" i="29"/>
  <c r="E18" i="29"/>
  <c r="K18" i="29" s="1"/>
  <c r="E17" i="29"/>
  <c r="K17" i="29" s="1"/>
  <c r="E16" i="29"/>
  <c r="K16" i="29" s="1"/>
  <c r="E15" i="29"/>
  <c r="K15" i="29" s="1"/>
  <c r="E14" i="29"/>
  <c r="K14" i="29" s="1"/>
  <c r="E13" i="29"/>
  <c r="K13" i="29" s="1"/>
  <c r="E12" i="29"/>
  <c r="K12" i="29" s="1"/>
  <c r="E11" i="29"/>
  <c r="K11" i="29" s="1"/>
  <c r="E10" i="29"/>
  <c r="K10" i="29" s="1"/>
  <c r="E9" i="29"/>
  <c r="K9" i="29"/>
  <c r="E8" i="29"/>
  <c r="K8" i="29" s="1"/>
  <c r="E7" i="29"/>
  <c r="E6" i="29"/>
  <c r="K6" i="29" s="1"/>
  <c r="E5" i="29"/>
  <c r="K5" i="29"/>
  <c r="E4" i="29"/>
  <c r="H1" i="29"/>
  <c r="K715" i="29"/>
  <c r="K4" i="29"/>
  <c r="L749" i="29"/>
  <c r="L756" i="29"/>
  <c r="G746" i="29"/>
  <c r="G763" i="29"/>
  <c r="K688" i="29"/>
  <c r="K728" i="29" s="1"/>
  <c r="F740" i="29"/>
  <c r="F753" i="29"/>
  <c r="F737" i="29"/>
  <c r="F718" i="29"/>
  <c r="F732" i="29"/>
  <c r="K522" i="28"/>
  <c r="K521" i="28"/>
  <c r="K520" i="28"/>
  <c r="K519" i="28"/>
  <c r="K518" i="28"/>
  <c r="K727" i="29"/>
  <c r="H1" i="28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Q703" i="28"/>
  <c r="P703" i="28"/>
  <c r="O703" i="28"/>
  <c r="N703" i="28"/>
  <c r="E649" i="28"/>
  <c r="K649" i="28" s="1"/>
  <c r="E648" i="28"/>
  <c r="K648" i="28" s="1"/>
  <c r="L714" i="28"/>
  <c r="H714" i="28"/>
  <c r="G714" i="28"/>
  <c r="G717" i="28" s="1"/>
  <c r="F714" i="28"/>
  <c r="L713" i="28"/>
  <c r="H713" i="28"/>
  <c r="G713" i="28"/>
  <c r="F713" i="28"/>
  <c r="L712" i="28"/>
  <c r="L719" i="28" s="1"/>
  <c r="H712" i="28"/>
  <c r="G712" i="28"/>
  <c r="F712" i="28"/>
  <c r="L711" i="28"/>
  <c r="H711" i="28"/>
  <c r="G711" i="28"/>
  <c r="F711" i="28"/>
  <c r="L710" i="28"/>
  <c r="L718" i="28"/>
  <c r="K710" i="28"/>
  <c r="K718" i="28" s="1"/>
  <c r="H710" i="28"/>
  <c r="H718" i="28"/>
  <c r="G710" i="28"/>
  <c r="G718" i="28" s="1"/>
  <c r="F710" i="28"/>
  <c r="F718" i="28"/>
  <c r="E710" i="28"/>
  <c r="E718" i="28" s="1"/>
  <c r="L709" i="28"/>
  <c r="H709" i="28"/>
  <c r="G709" i="28"/>
  <c r="F709" i="28"/>
  <c r="L708" i="28"/>
  <c r="H708" i="28"/>
  <c r="H716" i="28" s="1"/>
  <c r="G708" i="28"/>
  <c r="F708" i="28"/>
  <c r="I707" i="28"/>
  <c r="K705" i="28"/>
  <c r="K704" i="28"/>
  <c r="L702" i="28"/>
  <c r="J702" i="28"/>
  <c r="I702" i="28"/>
  <c r="H702" i="28"/>
  <c r="G702" i="28"/>
  <c r="F702" i="28"/>
  <c r="E701" i="28"/>
  <c r="K701" i="28" s="1"/>
  <c r="E700" i="28"/>
  <c r="E699" i="28"/>
  <c r="K699" i="28" s="1"/>
  <c r="E698" i="28"/>
  <c r="K698" i="28"/>
  <c r="E697" i="28"/>
  <c r="K697" i="28" s="1"/>
  <c r="E696" i="28"/>
  <c r="E695" i="28"/>
  <c r="K695" i="28"/>
  <c r="E694" i="28"/>
  <c r="K694" i="28" s="1"/>
  <c r="E693" i="28"/>
  <c r="K693" i="28" s="1"/>
  <c r="E692" i="28"/>
  <c r="K692" i="28" s="1"/>
  <c r="E691" i="28"/>
  <c r="K691" i="28"/>
  <c r="E690" i="28"/>
  <c r="K690" i="28" s="1"/>
  <c r="E689" i="28"/>
  <c r="K689" i="28" s="1"/>
  <c r="E688" i="28"/>
  <c r="K688" i="28" s="1"/>
  <c r="E687" i="28"/>
  <c r="K687" i="28" s="1"/>
  <c r="E686" i="28"/>
  <c r="K686" i="28" s="1"/>
  <c r="E685" i="28"/>
  <c r="K685" i="28"/>
  <c r="E684" i="28"/>
  <c r="K684" i="28" s="1"/>
  <c r="E683" i="28"/>
  <c r="K683" i="28"/>
  <c r="E682" i="28"/>
  <c r="K682" i="28" s="1"/>
  <c r="E681" i="28"/>
  <c r="K681" i="28" s="1"/>
  <c r="E680" i="28"/>
  <c r="K680" i="28" s="1"/>
  <c r="E679" i="28"/>
  <c r="K679" i="28"/>
  <c r="E678" i="28"/>
  <c r="K678" i="28" s="1"/>
  <c r="E677" i="28"/>
  <c r="K677" i="28" s="1"/>
  <c r="E676" i="28"/>
  <c r="K676" i="28" s="1"/>
  <c r="E675" i="28"/>
  <c r="K675" i="28"/>
  <c r="E674" i="28"/>
  <c r="E673" i="28"/>
  <c r="K673" i="28" s="1"/>
  <c r="L672" i="28"/>
  <c r="J672" i="28"/>
  <c r="I672" i="28"/>
  <c r="H672" i="28"/>
  <c r="G672" i="28"/>
  <c r="F672" i="28"/>
  <c r="F727" i="28" s="1"/>
  <c r="K671" i="28"/>
  <c r="K670" i="28"/>
  <c r="K669" i="28"/>
  <c r="E668" i="28"/>
  <c r="K668" i="28" s="1"/>
  <c r="E667" i="28"/>
  <c r="K667" i="28" s="1"/>
  <c r="E666" i="28"/>
  <c r="K666" i="28" s="1"/>
  <c r="E665" i="28"/>
  <c r="K665" i="28"/>
  <c r="E664" i="28"/>
  <c r="K664" i="28" s="1"/>
  <c r="E663" i="28"/>
  <c r="K663" i="28" s="1"/>
  <c r="E662" i="28"/>
  <c r="K662" i="28" s="1"/>
  <c r="E661" i="28"/>
  <c r="K661" i="28" s="1"/>
  <c r="E660" i="28"/>
  <c r="K660" i="28" s="1"/>
  <c r="E659" i="28"/>
  <c r="K659" i="28" s="1"/>
  <c r="E658" i="28"/>
  <c r="K658" i="28" s="1"/>
  <c r="E657" i="28"/>
  <c r="K657" i="28" s="1"/>
  <c r="E656" i="28"/>
  <c r="K656" i="28" s="1"/>
  <c r="E655" i="28"/>
  <c r="K655" i="28"/>
  <c r="E654" i="28"/>
  <c r="K654" i="28" s="1"/>
  <c r="E653" i="28"/>
  <c r="K653" i="28"/>
  <c r="E652" i="28"/>
  <c r="K652" i="28" s="1"/>
  <c r="E651" i="28"/>
  <c r="K651" i="28" s="1"/>
  <c r="E650" i="28"/>
  <c r="K650" i="28" s="1"/>
  <c r="E647" i="28"/>
  <c r="K647" i="28"/>
  <c r="E646" i="28"/>
  <c r="K646" i="28" s="1"/>
  <c r="E645" i="28"/>
  <c r="K645" i="28" s="1"/>
  <c r="E644" i="28"/>
  <c r="K644" i="28" s="1"/>
  <c r="E643" i="28"/>
  <c r="K643" i="28" s="1"/>
  <c r="E642" i="28"/>
  <c r="K642" i="28" s="1"/>
  <c r="E641" i="28"/>
  <c r="K641" i="28" s="1"/>
  <c r="E640" i="28"/>
  <c r="K640" i="28" s="1"/>
  <c r="E639" i="28"/>
  <c r="K639" i="28" s="1"/>
  <c r="E638" i="28"/>
  <c r="K638" i="28" s="1"/>
  <c r="E637" i="28"/>
  <c r="K637" i="28"/>
  <c r="E636" i="28"/>
  <c r="K636" i="28" s="1"/>
  <c r="E635" i="28"/>
  <c r="K635" i="28"/>
  <c r="E634" i="28"/>
  <c r="K634" i="28" s="1"/>
  <c r="E633" i="28"/>
  <c r="K633" i="28" s="1"/>
  <c r="E632" i="28"/>
  <c r="K632" i="28" s="1"/>
  <c r="E631" i="28"/>
  <c r="K631" i="28"/>
  <c r="E630" i="28"/>
  <c r="K630" i="28" s="1"/>
  <c r="E629" i="28"/>
  <c r="K629" i="28" s="1"/>
  <c r="E628" i="28"/>
  <c r="K628" i="28" s="1"/>
  <c r="E627" i="28"/>
  <c r="K627" i="28" s="1"/>
  <c r="E626" i="28"/>
  <c r="K626" i="28" s="1"/>
  <c r="E625" i="28"/>
  <c r="K625" i="28" s="1"/>
  <c r="E624" i="28"/>
  <c r="K624" i="28" s="1"/>
  <c r="E623" i="28"/>
  <c r="K623" i="28" s="1"/>
  <c r="E622" i="28"/>
  <c r="K622" i="28" s="1"/>
  <c r="E621" i="28"/>
  <c r="K621" i="28"/>
  <c r="E620" i="28"/>
  <c r="K620" i="28" s="1"/>
  <c r="E619" i="28"/>
  <c r="K619" i="28"/>
  <c r="E618" i="28"/>
  <c r="K618" i="28" s="1"/>
  <c r="E617" i="28"/>
  <c r="K617" i="28" s="1"/>
  <c r="E616" i="28"/>
  <c r="K616" i="28" s="1"/>
  <c r="E615" i="28"/>
  <c r="K615" i="28"/>
  <c r="E614" i="28"/>
  <c r="K614" i="28" s="1"/>
  <c r="E613" i="28"/>
  <c r="K613" i="28" s="1"/>
  <c r="E612" i="28"/>
  <c r="K612" i="28" s="1"/>
  <c r="E611" i="28"/>
  <c r="K611" i="28" s="1"/>
  <c r="E610" i="28"/>
  <c r="K610" i="28" s="1"/>
  <c r="E609" i="28"/>
  <c r="K609" i="28" s="1"/>
  <c r="E608" i="28"/>
  <c r="K608" i="28" s="1"/>
  <c r="E607" i="28"/>
  <c r="K607" i="28" s="1"/>
  <c r="E606" i="28"/>
  <c r="K606" i="28" s="1"/>
  <c r="E605" i="28"/>
  <c r="K605" i="28"/>
  <c r="E604" i="28"/>
  <c r="K604" i="28" s="1"/>
  <c r="E603" i="28"/>
  <c r="K603" i="28"/>
  <c r="E602" i="28"/>
  <c r="K602" i="28" s="1"/>
  <c r="E601" i="28"/>
  <c r="K601" i="28" s="1"/>
  <c r="E600" i="28"/>
  <c r="K600" i="28" s="1"/>
  <c r="E599" i="28"/>
  <c r="K599" i="28"/>
  <c r="E598" i="28"/>
  <c r="K598" i="28" s="1"/>
  <c r="E597" i="28"/>
  <c r="K597" i="28" s="1"/>
  <c r="E596" i="28"/>
  <c r="K596" i="28" s="1"/>
  <c r="E595" i="28"/>
  <c r="K595" i="28" s="1"/>
  <c r="E594" i="28"/>
  <c r="K594" i="28" s="1"/>
  <c r="E593" i="28"/>
  <c r="K593" i="28" s="1"/>
  <c r="E592" i="28"/>
  <c r="K592" i="28" s="1"/>
  <c r="E591" i="28"/>
  <c r="K591" i="28" s="1"/>
  <c r="E590" i="28"/>
  <c r="K590" i="28" s="1"/>
  <c r="E589" i="28"/>
  <c r="K589" i="28"/>
  <c r="E588" i="28"/>
  <c r="K588" i="28" s="1"/>
  <c r="E587" i="28"/>
  <c r="K587" i="28"/>
  <c r="E586" i="28"/>
  <c r="K586" i="28" s="1"/>
  <c r="E585" i="28"/>
  <c r="K585" i="28" s="1"/>
  <c r="E584" i="28"/>
  <c r="K584" i="28" s="1"/>
  <c r="E583" i="28"/>
  <c r="K583" i="28"/>
  <c r="E582" i="28"/>
  <c r="K582" i="28" s="1"/>
  <c r="E581" i="28"/>
  <c r="K581" i="28" s="1"/>
  <c r="E580" i="28"/>
  <c r="K580" i="28" s="1"/>
  <c r="E579" i="28"/>
  <c r="K579" i="28" s="1"/>
  <c r="E578" i="28"/>
  <c r="K578" i="28" s="1"/>
  <c r="E577" i="28"/>
  <c r="K577" i="28" s="1"/>
  <c r="E576" i="28"/>
  <c r="K576" i="28" s="1"/>
  <c r="E575" i="28"/>
  <c r="K575" i="28" s="1"/>
  <c r="E574" i="28"/>
  <c r="K574" i="28" s="1"/>
  <c r="E573" i="28"/>
  <c r="K573" i="28"/>
  <c r="E572" i="28"/>
  <c r="K572" i="28" s="1"/>
  <c r="E571" i="28"/>
  <c r="K571" i="28"/>
  <c r="E570" i="28"/>
  <c r="K570" i="28" s="1"/>
  <c r="E569" i="28"/>
  <c r="K569" i="28" s="1"/>
  <c r="E568" i="28"/>
  <c r="K568" i="28" s="1"/>
  <c r="E567" i="28"/>
  <c r="K567" i="28"/>
  <c r="E566" i="28"/>
  <c r="K566" i="28" s="1"/>
  <c r="E565" i="28"/>
  <c r="K565" i="28" s="1"/>
  <c r="E564" i="28"/>
  <c r="K564" i="28" s="1"/>
  <c r="E563" i="28"/>
  <c r="K563" i="28" s="1"/>
  <c r="E562" i="28"/>
  <c r="K562" i="28" s="1"/>
  <c r="E561" i="28"/>
  <c r="K561" i="28" s="1"/>
  <c r="E560" i="28"/>
  <c r="K560" i="28" s="1"/>
  <c r="E559" i="28"/>
  <c r="K559" i="28" s="1"/>
  <c r="E558" i="28"/>
  <c r="K558" i="28" s="1"/>
  <c r="E557" i="28"/>
  <c r="K557" i="28"/>
  <c r="E556" i="28"/>
  <c r="K556" i="28" s="1"/>
  <c r="E555" i="28"/>
  <c r="K555" i="28"/>
  <c r="E554" i="28"/>
  <c r="K554" i="28" s="1"/>
  <c r="E553" i="28"/>
  <c r="K553" i="28" s="1"/>
  <c r="E552" i="28"/>
  <c r="K552" i="28" s="1"/>
  <c r="E551" i="28"/>
  <c r="K551" i="28"/>
  <c r="E550" i="28"/>
  <c r="K550" i="28" s="1"/>
  <c r="E549" i="28"/>
  <c r="K549" i="28" s="1"/>
  <c r="E548" i="28"/>
  <c r="K548" i="28" s="1"/>
  <c r="E547" i="28"/>
  <c r="K547" i="28" s="1"/>
  <c r="E546" i="28"/>
  <c r="K546" i="28" s="1"/>
  <c r="E545" i="28"/>
  <c r="K545" i="28" s="1"/>
  <c r="E544" i="28"/>
  <c r="K544" i="28" s="1"/>
  <c r="E543" i="28"/>
  <c r="K543" i="28" s="1"/>
  <c r="E542" i="28"/>
  <c r="K542" i="28" s="1"/>
  <c r="E541" i="28"/>
  <c r="K541" i="28"/>
  <c r="E540" i="28"/>
  <c r="K540" i="28" s="1"/>
  <c r="E539" i="28"/>
  <c r="K539" i="28"/>
  <c r="E538" i="28"/>
  <c r="K538" i="28" s="1"/>
  <c r="E537" i="28"/>
  <c r="K537" i="28" s="1"/>
  <c r="E536" i="28"/>
  <c r="K536" i="28" s="1"/>
  <c r="E535" i="28"/>
  <c r="K535" i="28"/>
  <c r="E534" i="28"/>
  <c r="K534" i="28" s="1"/>
  <c r="E533" i="28"/>
  <c r="K533" i="28" s="1"/>
  <c r="E532" i="28"/>
  <c r="K532" i="28" s="1"/>
  <c r="E531" i="28"/>
  <c r="K531" i="28" s="1"/>
  <c r="E530" i="28"/>
  <c r="K530" i="28" s="1"/>
  <c r="E529" i="28"/>
  <c r="K529" i="28" s="1"/>
  <c r="E528" i="28"/>
  <c r="E527" i="28"/>
  <c r="K527" i="28" s="1"/>
  <c r="E526" i="28"/>
  <c r="K526" i="28" s="1"/>
  <c r="E525" i="28"/>
  <c r="K525" i="28"/>
  <c r="E524" i="28"/>
  <c r="L523" i="28"/>
  <c r="J523" i="28"/>
  <c r="I523" i="28"/>
  <c r="H523" i="28"/>
  <c r="G523" i="28"/>
  <c r="F523" i="28"/>
  <c r="E517" i="28"/>
  <c r="K517" i="28" s="1"/>
  <c r="E516" i="28"/>
  <c r="K516" i="28"/>
  <c r="E515" i="28"/>
  <c r="K515" i="28" s="1"/>
  <c r="E514" i="28"/>
  <c r="K514" i="28" s="1"/>
  <c r="E513" i="28"/>
  <c r="K513" i="28" s="1"/>
  <c r="E512" i="28"/>
  <c r="K512" i="28"/>
  <c r="E511" i="28"/>
  <c r="K511" i="28" s="1"/>
  <c r="E510" i="28"/>
  <c r="K510" i="28"/>
  <c r="E509" i="28"/>
  <c r="K509" i="28" s="1"/>
  <c r="E508" i="28"/>
  <c r="K508" i="28"/>
  <c r="E507" i="28"/>
  <c r="K507" i="28" s="1"/>
  <c r="E506" i="28"/>
  <c r="K506" i="28" s="1"/>
  <c r="E505" i="28"/>
  <c r="K505" i="28" s="1"/>
  <c r="E504" i="28"/>
  <c r="K504" i="28"/>
  <c r="E503" i="28"/>
  <c r="K503" i="28" s="1"/>
  <c r="E502" i="28"/>
  <c r="K502" i="28"/>
  <c r="E501" i="28"/>
  <c r="K501" i="28" s="1"/>
  <c r="E500" i="28"/>
  <c r="K500" i="28"/>
  <c r="E499" i="28"/>
  <c r="K499" i="28" s="1"/>
  <c r="E498" i="28"/>
  <c r="K498" i="28" s="1"/>
  <c r="E497" i="28"/>
  <c r="K497" i="28" s="1"/>
  <c r="E496" i="28"/>
  <c r="K496" i="28"/>
  <c r="E495" i="28"/>
  <c r="K495" i="28" s="1"/>
  <c r="E494" i="28"/>
  <c r="K494" i="28"/>
  <c r="E493" i="28"/>
  <c r="K493" i="28" s="1"/>
  <c r="E492" i="28"/>
  <c r="K492" i="28"/>
  <c r="E491" i="28"/>
  <c r="K491" i="28" s="1"/>
  <c r="E490" i="28"/>
  <c r="K490" i="28" s="1"/>
  <c r="E489" i="28"/>
  <c r="K489" i="28" s="1"/>
  <c r="E488" i="28"/>
  <c r="K488" i="28"/>
  <c r="E487" i="28"/>
  <c r="K487" i="28" s="1"/>
  <c r="E486" i="28"/>
  <c r="K486" i="28"/>
  <c r="E485" i="28"/>
  <c r="K485" i="28" s="1"/>
  <c r="E484" i="28"/>
  <c r="K484" i="28"/>
  <c r="E483" i="28"/>
  <c r="K483" i="28" s="1"/>
  <c r="E482" i="28"/>
  <c r="K482" i="28" s="1"/>
  <c r="E481" i="28"/>
  <c r="K481" i="28" s="1"/>
  <c r="E480" i="28"/>
  <c r="K480" i="28"/>
  <c r="E479" i="28"/>
  <c r="K479" i="28" s="1"/>
  <c r="E478" i="28"/>
  <c r="K478" i="28"/>
  <c r="E477" i="28"/>
  <c r="K477" i="28" s="1"/>
  <c r="E476" i="28"/>
  <c r="K476" i="28"/>
  <c r="E475" i="28"/>
  <c r="K475" i="28" s="1"/>
  <c r="E474" i="28"/>
  <c r="K474" i="28" s="1"/>
  <c r="E473" i="28"/>
  <c r="K473" i="28" s="1"/>
  <c r="E472" i="28"/>
  <c r="K472" i="28"/>
  <c r="E471" i="28"/>
  <c r="K471" i="28" s="1"/>
  <c r="E470" i="28"/>
  <c r="K470" i="28"/>
  <c r="E469" i="28"/>
  <c r="K469" i="28" s="1"/>
  <c r="E468" i="28"/>
  <c r="K468" i="28"/>
  <c r="E467" i="28"/>
  <c r="K467" i="28" s="1"/>
  <c r="E466" i="28"/>
  <c r="K466" i="28" s="1"/>
  <c r="E465" i="28"/>
  <c r="K465" i="28" s="1"/>
  <c r="E464" i="28"/>
  <c r="K464" i="28"/>
  <c r="E463" i="28"/>
  <c r="K463" i="28" s="1"/>
  <c r="E462" i="28"/>
  <c r="K462" i="28"/>
  <c r="E461" i="28"/>
  <c r="K461" i="28" s="1"/>
  <c r="E460" i="28"/>
  <c r="K460" i="28"/>
  <c r="E459" i="28"/>
  <c r="K459" i="28" s="1"/>
  <c r="E458" i="28"/>
  <c r="K458" i="28" s="1"/>
  <c r="E457" i="28"/>
  <c r="K457" i="28" s="1"/>
  <c r="E456" i="28"/>
  <c r="K456" i="28"/>
  <c r="E455" i="28"/>
  <c r="K455" i="28" s="1"/>
  <c r="E454" i="28"/>
  <c r="K454" i="28"/>
  <c r="E453" i="28"/>
  <c r="K453" i="28" s="1"/>
  <c r="E452" i="28"/>
  <c r="K452" i="28"/>
  <c r="E451" i="28"/>
  <c r="K451" i="28" s="1"/>
  <c r="E450" i="28"/>
  <c r="K450" i="28" s="1"/>
  <c r="E449" i="28"/>
  <c r="K449" i="28" s="1"/>
  <c r="E448" i="28"/>
  <c r="K448" i="28"/>
  <c r="E447" i="28"/>
  <c r="K447" i="28" s="1"/>
  <c r="E446" i="28"/>
  <c r="K446" i="28"/>
  <c r="E445" i="28"/>
  <c r="K445" i="28" s="1"/>
  <c r="E444" i="28"/>
  <c r="K444" i="28"/>
  <c r="E443" i="28"/>
  <c r="K443" i="28" s="1"/>
  <c r="E442" i="28"/>
  <c r="K442" i="28" s="1"/>
  <c r="E441" i="28"/>
  <c r="K441" i="28" s="1"/>
  <c r="E440" i="28"/>
  <c r="K440" i="28"/>
  <c r="E439" i="28"/>
  <c r="K439" i="28" s="1"/>
  <c r="E438" i="28"/>
  <c r="K438" i="28"/>
  <c r="E437" i="28"/>
  <c r="K437" i="28" s="1"/>
  <c r="E436" i="28"/>
  <c r="K436" i="28"/>
  <c r="E435" i="28"/>
  <c r="K435" i="28" s="1"/>
  <c r="E434" i="28"/>
  <c r="K434" i="28" s="1"/>
  <c r="E433" i="28"/>
  <c r="K433" i="28" s="1"/>
  <c r="E432" i="28"/>
  <c r="K432" i="28"/>
  <c r="E431" i="28"/>
  <c r="K431" i="28" s="1"/>
  <c r="E430" i="28"/>
  <c r="K430" i="28"/>
  <c r="E429" i="28"/>
  <c r="K429" i="28" s="1"/>
  <c r="E428" i="28"/>
  <c r="K428" i="28"/>
  <c r="E427" i="28"/>
  <c r="K427" i="28" s="1"/>
  <c r="E426" i="28"/>
  <c r="K426" i="28" s="1"/>
  <c r="E425" i="28"/>
  <c r="K425" i="28" s="1"/>
  <c r="E424" i="28"/>
  <c r="K424" i="28"/>
  <c r="E423" i="28"/>
  <c r="K423" i="28" s="1"/>
  <c r="E422" i="28"/>
  <c r="K422" i="28"/>
  <c r="E421" i="28"/>
  <c r="K421" i="28" s="1"/>
  <c r="E420" i="28"/>
  <c r="K420" i="28"/>
  <c r="E419" i="28"/>
  <c r="K419" i="28" s="1"/>
  <c r="E418" i="28"/>
  <c r="K418" i="28" s="1"/>
  <c r="E417" i="28"/>
  <c r="K417" i="28" s="1"/>
  <c r="E416" i="28"/>
  <c r="K416" i="28"/>
  <c r="E415" i="28"/>
  <c r="K415" i="28" s="1"/>
  <c r="E414" i="28"/>
  <c r="K414" i="28"/>
  <c r="E413" i="28"/>
  <c r="K413" i="28" s="1"/>
  <c r="E412" i="28"/>
  <c r="K412" i="28"/>
  <c r="E411" i="28"/>
  <c r="K411" i="28" s="1"/>
  <c r="E410" i="28"/>
  <c r="K410" i="28" s="1"/>
  <c r="E409" i="28"/>
  <c r="K409" i="28" s="1"/>
  <c r="E408" i="28"/>
  <c r="K408" i="28"/>
  <c r="E407" i="28"/>
  <c r="K407" i="28" s="1"/>
  <c r="E406" i="28"/>
  <c r="K406" i="28"/>
  <c r="E405" i="28"/>
  <c r="K405" i="28" s="1"/>
  <c r="E404" i="28"/>
  <c r="K404" i="28"/>
  <c r="E403" i="28"/>
  <c r="K403" i="28" s="1"/>
  <c r="E402" i="28"/>
  <c r="K402" i="28" s="1"/>
  <c r="E401" i="28"/>
  <c r="K401" i="28" s="1"/>
  <c r="E400" i="28"/>
  <c r="K400" i="28"/>
  <c r="E399" i="28"/>
  <c r="K399" i="28" s="1"/>
  <c r="E398" i="28"/>
  <c r="K398" i="28"/>
  <c r="E397" i="28"/>
  <c r="K397" i="28" s="1"/>
  <c r="E396" i="28"/>
  <c r="K396" i="28"/>
  <c r="E395" i="28"/>
  <c r="K395" i="28" s="1"/>
  <c r="E394" i="28"/>
  <c r="K394" i="28" s="1"/>
  <c r="E393" i="28"/>
  <c r="K393" i="28" s="1"/>
  <c r="E392" i="28"/>
  <c r="K392" i="28"/>
  <c r="E391" i="28"/>
  <c r="K391" i="28" s="1"/>
  <c r="E390" i="28"/>
  <c r="K390" i="28"/>
  <c r="E389" i="28"/>
  <c r="K389" i="28" s="1"/>
  <c r="E388" i="28"/>
  <c r="K388" i="28"/>
  <c r="E387" i="28"/>
  <c r="K387" i="28" s="1"/>
  <c r="E386" i="28"/>
  <c r="K386" i="28" s="1"/>
  <c r="E385" i="28"/>
  <c r="K385" i="28" s="1"/>
  <c r="E384" i="28"/>
  <c r="K384" i="28"/>
  <c r="E383" i="28"/>
  <c r="K383" i="28" s="1"/>
  <c r="E382" i="28"/>
  <c r="K382" i="28"/>
  <c r="E381" i="28"/>
  <c r="K381" i="28" s="1"/>
  <c r="E380" i="28"/>
  <c r="K380" i="28"/>
  <c r="E379" i="28"/>
  <c r="K379" i="28" s="1"/>
  <c r="E378" i="28"/>
  <c r="K378" i="28" s="1"/>
  <c r="E377" i="28"/>
  <c r="K377" i="28" s="1"/>
  <c r="E376" i="28"/>
  <c r="K376" i="28"/>
  <c r="E375" i="28"/>
  <c r="K375" i="28" s="1"/>
  <c r="E374" i="28"/>
  <c r="K374" i="28"/>
  <c r="E373" i="28"/>
  <c r="K373" i="28" s="1"/>
  <c r="E372" i="28"/>
  <c r="K372" i="28"/>
  <c r="E371" i="28"/>
  <c r="K371" i="28" s="1"/>
  <c r="E370" i="28"/>
  <c r="K370" i="28" s="1"/>
  <c r="E369" i="28"/>
  <c r="E368" i="28"/>
  <c r="K368" i="28"/>
  <c r="L367" i="28"/>
  <c r="J367" i="28"/>
  <c r="I367" i="28"/>
  <c r="H367" i="28"/>
  <c r="H736" i="28" s="1"/>
  <c r="G367" i="28"/>
  <c r="F367" i="28"/>
  <c r="E366" i="28"/>
  <c r="K366" i="28"/>
  <c r="E365" i="28"/>
  <c r="K365" i="28" s="1"/>
  <c r="E364" i="28"/>
  <c r="K364" i="28"/>
  <c r="E363" i="28"/>
  <c r="K363" i="28" s="1"/>
  <c r="E362" i="28"/>
  <c r="K362" i="28"/>
  <c r="E361" i="28"/>
  <c r="K361" i="28" s="1"/>
  <c r="E360" i="28"/>
  <c r="K360" i="28" s="1"/>
  <c r="E359" i="28"/>
  <c r="K359" i="28" s="1"/>
  <c r="E358" i="28"/>
  <c r="K358" i="28"/>
  <c r="E357" i="28"/>
  <c r="K357" i="28" s="1"/>
  <c r="E356" i="28"/>
  <c r="K356" i="28"/>
  <c r="E355" i="28"/>
  <c r="K355" i="28" s="1"/>
  <c r="E354" i="28"/>
  <c r="K354" i="28"/>
  <c r="E353" i="28"/>
  <c r="K353" i="28" s="1"/>
  <c r="E352" i="28"/>
  <c r="K352" i="28" s="1"/>
  <c r="E351" i="28"/>
  <c r="K351" i="28" s="1"/>
  <c r="E350" i="28"/>
  <c r="K350" i="28"/>
  <c r="E349" i="28"/>
  <c r="K349" i="28" s="1"/>
  <c r="E348" i="28"/>
  <c r="K348" i="28"/>
  <c r="E347" i="28"/>
  <c r="K347" i="28" s="1"/>
  <c r="E346" i="28"/>
  <c r="K346" i="28"/>
  <c r="E345" i="28"/>
  <c r="K345" i="28" s="1"/>
  <c r="E344" i="28"/>
  <c r="K344" i="28" s="1"/>
  <c r="E343" i="28"/>
  <c r="K343" i="28" s="1"/>
  <c r="E342" i="28"/>
  <c r="K342" i="28"/>
  <c r="E341" i="28"/>
  <c r="K341" i="28" s="1"/>
  <c r="E340" i="28"/>
  <c r="K340" i="28"/>
  <c r="E339" i="28"/>
  <c r="K339" i="28" s="1"/>
  <c r="E338" i="28"/>
  <c r="K338" i="28"/>
  <c r="E337" i="28"/>
  <c r="K337" i="28" s="1"/>
  <c r="E336" i="28"/>
  <c r="K336" i="28" s="1"/>
  <c r="E335" i="28"/>
  <c r="K335" i="28" s="1"/>
  <c r="E334" i="28"/>
  <c r="K334" i="28"/>
  <c r="E333" i="28"/>
  <c r="K333" i="28" s="1"/>
  <c r="E332" i="28"/>
  <c r="K332" i="28"/>
  <c r="E331" i="28"/>
  <c r="K331" i="28" s="1"/>
  <c r="E330" i="28"/>
  <c r="K330" i="28"/>
  <c r="E329" i="28"/>
  <c r="K329" i="28" s="1"/>
  <c r="E328" i="28"/>
  <c r="K328" i="28" s="1"/>
  <c r="E327" i="28"/>
  <c r="K327" i="28" s="1"/>
  <c r="E326" i="28"/>
  <c r="K326" i="28"/>
  <c r="E325" i="28"/>
  <c r="K325" i="28" s="1"/>
  <c r="E324" i="28"/>
  <c r="K324" i="28"/>
  <c r="E323" i="28"/>
  <c r="K323" i="28" s="1"/>
  <c r="E322" i="28"/>
  <c r="K322" i="28"/>
  <c r="E321" i="28"/>
  <c r="K321" i="28" s="1"/>
  <c r="E320" i="28"/>
  <c r="K320" i="28" s="1"/>
  <c r="E319" i="28"/>
  <c r="K319" i="28" s="1"/>
  <c r="E318" i="28"/>
  <c r="K318" i="28"/>
  <c r="E317" i="28"/>
  <c r="K317" i="28" s="1"/>
  <c r="E316" i="28"/>
  <c r="K316" i="28"/>
  <c r="E315" i="28"/>
  <c r="K315" i="28" s="1"/>
  <c r="E314" i="28"/>
  <c r="K314" i="28"/>
  <c r="E313" i="28"/>
  <c r="K313" i="28" s="1"/>
  <c r="E312" i="28"/>
  <c r="K312" i="28" s="1"/>
  <c r="E311" i="28"/>
  <c r="K311" i="28" s="1"/>
  <c r="E310" i="28"/>
  <c r="K310" i="28"/>
  <c r="E309" i="28"/>
  <c r="K309" i="28" s="1"/>
  <c r="E308" i="28"/>
  <c r="K308" i="28"/>
  <c r="E307" i="28"/>
  <c r="K307" i="28" s="1"/>
  <c r="E306" i="28"/>
  <c r="K306" i="28"/>
  <c r="E305" i="28"/>
  <c r="K305" i="28" s="1"/>
  <c r="E304" i="28"/>
  <c r="K304" i="28" s="1"/>
  <c r="E303" i="28"/>
  <c r="K303" i="28" s="1"/>
  <c r="E302" i="28"/>
  <c r="K302" i="28"/>
  <c r="E301" i="28"/>
  <c r="K301" i="28" s="1"/>
  <c r="E300" i="28"/>
  <c r="K300" i="28"/>
  <c r="E299" i="28"/>
  <c r="K299" i="28" s="1"/>
  <c r="E298" i="28"/>
  <c r="K298" i="28"/>
  <c r="E297" i="28"/>
  <c r="K297" i="28" s="1"/>
  <c r="E296" i="28"/>
  <c r="K296" i="28" s="1"/>
  <c r="E295" i="28"/>
  <c r="K295" i="28" s="1"/>
  <c r="E294" i="28"/>
  <c r="K294" i="28"/>
  <c r="E293" i="28"/>
  <c r="K293" i="28" s="1"/>
  <c r="E292" i="28"/>
  <c r="K292" i="28"/>
  <c r="E291" i="28"/>
  <c r="K291" i="28" s="1"/>
  <c r="E290" i="28"/>
  <c r="K290" i="28"/>
  <c r="E289" i="28"/>
  <c r="K289" i="28" s="1"/>
  <c r="E288" i="28"/>
  <c r="K288" i="28" s="1"/>
  <c r="E287" i="28"/>
  <c r="K287" i="28" s="1"/>
  <c r="E286" i="28"/>
  <c r="K286" i="28"/>
  <c r="E285" i="28"/>
  <c r="K285" i="28" s="1"/>
  <c r="E284" i="28"/>
  <c r="K284" i="28"/>
  <c r="E283" i="28"/>
  <c r="K283" i="28" s="1"/>
  <c r="E282" i="28"/>
  <c r="K282" i="28"/>
  <c r="E281" i="28"/>
  <c r="K281" i="28" s="1"/>
  <c r="E280" i="28"/>
  <c r="K280" i="28" s="1"/>
  <c r="E279" i="28"/>
  <c r="K279" i="28" s="1"/>
  <c r="E278" i="28"/>
  <c r="K278" i="28"/>
  <c r="E277" i="28"/>
  <c r="K277" i="28" s="1"/>
  <c r="E276" i="28"/>
  <c r="K276" i="28"/>
  <c r="E275" i="28"/>
  <c r="K275" i="28" s="1"/>
  <c r="E274" i="28"/>
  <c r="K274" i="28"/>
  <c r="E273" i="28"/>
  <c r="K273" i="28" s="1"/>
  <c r="E272" i="28"/>
  <c r="K272" i="28" s="1"/>
  <c r="E271" i="28"/>
  <c r="K271" i="28" s="1"/>
  <c r="E270" i="28"/>
  <c r="K270" i="28"/>
  <c r="E269" i="28"/>
  <c r="K269" i="28" s="1"/>
  <c r="E268" i="28"/>
  <c r="K268" i="28"/>
  <c r="E267" i="28"/>
  <c r="K267" i="28" s="1"/>
  <c r="E266" i="28"/>
  <c r="K266" i="28"/>
  <c r="E265" i="28"/>
  <c r="K265" i="28" s="1"/>
  <c r="E264" i="28"/>
  <c r="K264" i="28" s="1"/>
  <c r="E263" i="28"/>
  <c r="K263" i="28" s="1"/>
  <c r="E262" i="28"/>
  <c r="K262" i="28"/>
  <c r="E261" i="28"/>
  <c r="K261" i="28" s="1"/>
  <c r="E260" i="28"/>
  <c r="K260" i="28"/>
  <c r="E259" i="28"/>
  <c r="K259" i="28" s="1"/>
  <c r="E258" i="28"/>
  <c r="K258" i="28"/>
  <c r="E257" i="28"/>
  <c r="K257" i="28" s="1"/>
  <c r="E256" i="28"/>
  <c r="K256" i="28" s="1"/>
  <c r="E255" i="28"/>
  <c r="K255" i="28" s="1"/>
  <c r="E254" i="28"/>
  <c r="K254" i="28"/>
  <c r="E253" i="28"/>
  <c r="K253" i="28" s="1"/>
  <c r="E252" i="28"/>
  <c r="K252" i="28"/>
  <c r="E251" i="28"/>
  <c r="K251" i="28" s="1"/>
  <c r="L250" i="28"/>
  <c r="J250" i="28"/>
  <c r="I250" i="28"/>
  <c r="H250" i="28"/>
  <c r="G250" i="28"/>
  <c r="F250" i="28"/>
  <c r="E249" i="28"/>
  <c r="K249" i="28" s="1"/>
  <c r="E248" i="28"/>
  <c r="K248" i="28" s="1"/>
  <c r="E247" i="28"/>
  <c r="K247" i="28" s="1"/>
  <c r="E246" i="28"/>
  <c r="K246" i="28"/>
  <c r="E245" i="28"/>
  <c r="K245" i="28" s="1"/>
  <c r="E244" i="28"/>
  <c r="K244" i="28"/>
  <c r="E243" i="28"/>
  <c r="K243" i="28" s="1"/>
  <c r="E242" i="28"/>
  <c r="K242" i="28"/>
  <c r="E241" i="28"/>
  <c r="K241" i="28" s="1"/>
  <c r="E240" i="28"/>
  <c r="K240" i="28" s="1"/>
  <c r="E239" i="28"/>
  <c r="K239" i="28" s="1"/>
  <c r="E238" i="28"/>
  <c r="K238" i="28"/>
  <c r="E237" i="28"/>
  <c r="K237" i="28" s="1"/>
  <c r="E236" i="28"/>
  <c r="K236" i="28"/>
  <c r="E235" i="28"/>
  <c r="K235" i="28" s="1"/>
  <c r="E234" i="28"/>
  <c r="K234" i="28"/>
  <c r="E233" i="28"/>
  <c r="K233" i="28" s="1"/>
  <c r="E232" i="28"/>
  <c r="K232" i="28" s="1"/>
  <c r="E231" i="28"/>
  <c r="K231" i="28" s="1"/>
  <c r="E230" i="28"/>
  <c r="K230" i="28"/>
  <c r="E229" i="28"/>
  <c r="K229" i="28" s="1"/>
  <c r="E228" i="28"/>
  <c r="K228" i="28"/>
  <c r="E227" i="28"/>
  <c r="K227" i="28" s="1"/>
  <c r="E226" i="28"/>
  <c r="K226" i="28"/>
  <c r="E225" i="28"/>
  <c r="K225" i="28" s="1"/>
  <c r="E224" i="28"/>
  <c r="K224" i="28" s="1"/>
  <c r="E223" i="28"/>
  <c r="K223" i="28" s="1"/>
  <c r="E222" i="28"/>
  <c r="K222" i="28"/>
  <c r="E221" i="28"/>
  <c r="K221" i="28" s="1"/>
  <c r="E220" i="28"/>
  <c r="K220" i="28"/>
  <c r="E219" i="28"/>
  <c r="K219" i="28" s="1"/>
  <c r="E218" i="28"/>
  <c r="K218" i="28"/>
  <c r="E217" i="28"/>
  <c r="K217" i="28" s="1"/>
  <c r="E216" i="28"/>
  <c r="K216" i="28" s="1"/>
  <c r="E215" i="28"/>
  <c r="K215" i="28" s="1"/>
  <c r="E214" i="28"/>
  <c r="K214" i="28"/>
  <c r="E213" i="28"/>
  <c r="K213" i="28" s="1"/>
  <c r="E212" i="28"/>
  <c r="K212" i="28"/>
  <c r="E211" i="28"/>
  <c r="K211" i="28" s="1"/>
  <c r="E210" i="28"/>
  <c r="K210" i="28"/>
  <c r="E209" i="28"/>
  <c r="K209" i="28" s="1"/>
  <c r="E208" i="28"/>
  <c r="K208" i="28" s="1"/>
  <c r="E207" i="28"/>
  <c r="K207" i="28" s="1"/>
  <c r="E206" i="28"/>
  <c r="K206" i="28"/>
  <c r="E205" i="28"/>
  <c r="K205" i="28" s="1"/>
  <c r="E204" i="28"/>
  <c r="K204" i="28"/>
  <c r="E203" i="28"/>
  <c r="K203" i="28" s="1"/>
  <c r="E202" i="28"/>
  <c r="K202" i="28"/>
  <c r="E201" i="28"/>
  <c r="K201" i="28" s="1"/>
  <c r="E200" i="28"/>
  <c r="K200" i="28" s="1"/>
  <c r="E199" i="28"/>
  <c r="K199" i="28" s="1"/>
  <c r="E198" i="28"/>
  <c r="K198" i="28"/>
  <c r="E197" i="28"/>
  <c r="K197" i="28" s="1"/>
  <c r="E196" i="28"/>
  <c r="K196" i="28"/>
  <c r="E195" i="28"/>
  <c r="K195" i="28" s="1"/>
  <c r="E194" i="28"/>
  <c r="K194" i="28"/>
  <c r="E193" i="28"/>
  <c r="K193" i="28" s="1"/>
  <c r="E192" i="28"/>
  <c r="K192" i="28" s="1"/>
  <c r="E191" i="28"/>
  <c r="K191" i="28" s="1"/>
  <c r="E190" i="28"/>
  <c r="K190" i="28"/>
  <c r="E189" i="28"/>
  <c r="K189" i="28" s="1"/>
  <c r="E188" i="28"/>
  <c r="K188" i="28"/>
  <c r="E187" i="28"/>
  <c r="K187" i="28" s="1"/>
  <c r="E186" i="28"/>
  <c r="K186" i="28"/>
  <c r="E185" i="28"/>
  <c r="K185" i="28" s="1"/>
  <c r="E184" i="28"/>
  <c r="K184" i="28" s="1"/>
  <c r="E183" i="28"/>
  <c r="K183" i="28" s="1"/>
  <c r="E182" i="28"/>
  <c r="K182" i="28"/>
  <c r="E181" i="28"/>
  <c r="K181" i="28" s="1"/>
  <c r="E180" i="28"/>
  <c r="K180" i="28"/>
  <c r="E179" i="28"/>
  <c r="K179" i="28" s="1"/>
  <c r="E178" i="28"/>
  <c r="K178" i="28"/>
  <c r="E177" i="28"/>
  <c r="K177" i="28" s="1"/>
  <c r="E176" i="28"/>
  <c r="K176" i="28" s="1"/>
  <c r="E175" i="28"/>
  <c r="K175" i="28" s="1"/>
  <c r="E174" i="28"/>
  <c r="K174" i="28"/>
  <c r="E173" i="28"/>
  <c r="K173" i="28" s="1"/>
  <c r="E172" i="28"/>
  <c r="K172" i="28"/>
  <c r="E171" i="28"/>
  <c r="K171" i="28" s="1"/>
  <c r="E170" i="28"/>
  <c r="K170" i="28"/>
  <c r="E169" i="28"/>
  <c r="K169" i="28" s="1"/>
  <c r="E168" i="28"/>
  <c r="K168" i="28" s="1"/>
  <c r="E167" i="28"/>
  <c r="K167" i="28" s="1"/>
  <c r="E166" i="28"/>
  <c r="K166" i="28"/>
  <c r="E165" i="28"/>
  <c r="K165" i="28" s="1"/>
  <c r="E164" i="28"/>
  <c r="K164" i="28"/>
  <c r="E163" i="28"/>
  <c r="K163" i="28" s="1"/>
  <c r="E162" i="28"/>
  <c r="K162" i="28"/>
  <c r="E161" i="28"/>
  <c r="K161" i="28" s="1"/>
  <c r="E160" i="28"/>
  <c r="K160" i="28" s="1"/>
  <c r="E159" i="28"/>
  <c r="K159" i="28" s="1"/>
  <c r="E158" i="28"/>
  <c r="K158" i="28"/>
  <c r="E157" i="28"/>
  <c r="K157" i="28" s="1"/>
  <c r="E156" i="28"/>
  <c r="K156" i="28"/>
  <c r="E155" i="28"/>
  <c r="K155" i="28" s="1"/>
  <c r="E154" i="28"/>
  <c r="K154" i="28"/>
  <c r="E153" i="28"/>
  <c r="K153" i="28" s="1"/>
  <c r="E152" i="28"/>
  <c r="K152" i="28" s="1"/>
  <c r="E151" i="28"/>
  <c r="K151" i="28" s="1"/>
  <c r="E150" i="28"/>
  <c r="K150" i="28"/>
  <c r="E149" i="28"/>
  <c r="K149" i="28" s="1"/>
  <c r="E148" i="28"/>
  <c r="K148" i="28"/>
  <c r="E147" i="28"/>
  <c r="K147" i="28" s="1"/>
  <c r="E146" i="28"/>
  <c r="K146" i="28"/>
  <c r="E145" i="28"/>
  <c r="K145" i="28" s="1"/>
  <c r="E144" i="28"/>
  <c r="K144" i="28" s="1"/>
  <c r="E143" i="28"/>
  <c r="K143" i="28" s="1"/>
  <c r="E142" i="28"/>
  <c r="K142" i="28"/>
  <c r="E141" i="28"/>
  <c r="K141" i="28" s="1"/>
  <c r="E140" i="28"/>
  <c r="K140" i="28"/>
  <c r="E139" i="28"/>
  <c r="K139" i="28" s="1"/>
  <c r="E138" i="28"/>
  <c r="K138" i="28"/>
  <c r="E137" i="28"/>
  <c r="K137" i="28" s="1"/>
  <c r="E136" i="28"/>
  <c r="K136" i="28" s="1"/>
  <c r="E135" i="28"/>
  <c r="K135" i="28" s="1"/>
  <c r="E134" i="28"/>
  <c r="K134" i="28"/>
  <c r="E133" i="28"/>
  <c r="K133" i="28" s="1"/>
  <c r="E132" i="28"/>
  <c r="K132" i="28"/>
  <c r="E131" i="28"/>
  <c r="K131" i="28" s="1"/>
  <c r="E130" i="28"/>
  <c r="K130" i="28"/>
  <c r="E129" i="28"/>
  <c r="K129" i="28" s="1"/>
  <c r="E128" i="28"/>
  <c r="K128" i="28" s="1"/>
  <c r="E127" i="28"/>
  <c r="E126" i="28"/>
  <c r="L125" i="28"/>
  <c r="J125" i="28"/>
  <c r="I125" i="28"/>
  <c r="H125" i="28"/>
  <c r="G125" i="28"/>
  <c r="F125" i="28"/>
  <c r="E124" i="28"/>
  <c r="K124" i="28" s="1"/>
  <c r="E123" i="28"/>
  <c r="K123" i="28"/>
  <c r="E122" i="28"/>
  <c r="K122" i="28" s="1"/>
  <c r="E121" i="28"/>
  <c r="K121" i="28" s="1"/>
  <c r="E120" i="28"/>
  <c r="K120" i="28" s="1"/>
  <c r="E119" i="28"/>
  <c r="K119" i="28" s="1"/>
  <c r="E118" i="28"/>
  <c r="K118" i="28" s="1"/>
  <c r="E117" i="28"/>
  <c r="K117" i="28"/>
  <c r="E116" i="28"/>
  <c r="K116" i="28" s="1"/>
  <c r="E115" i="28"/>
  <c r="K115" i="28"/>
  <c r="E114" i="28"/>
  <c r="K114" i="28" s="1"/>
  <c r="E113" i="28"/>
  <c r="K113" i="28" s="1"/>
  <c r="E112" i="28"/>
  <c r="K112" i="28" s="1"/>
  <c r="E111" i="28"/>
  <c r="K111" i="28"/>
  <c r="E110" i="28"/>
  <c r="K110" i="28" s="1"/>
  <c r="E109" i="28"/>
  <c r="K109" i="28"/>
  <c r="E108" i="28"/>
  <c r="K108" i="28" s="1"/>
  <c r="E107" i="28"/>
  <c r="E106" i="28"/>
  <c r="E105" i="28"/>
  <c r="K105" i="28" s="1"/>
  <c r="E104" i="28"/>
  <c r="K104" i="28" s="1"/>
  <c r="E103" i="28"/>
  <c r="K103" i="28" s="1"/>
  <c r="E102" i="28"/>
  <c r="K102" i="28"/>
  <c r="E101" i="28"/>
  <c r="K101" i="28" s="1"/>
  <c r="E100" i="28"/>
  <c r="K100" i="28" s="1"/>
  <c r="E99" i="28"/>
  <c r="K99" i="28" s="1"/>
  <c r="E98" i="28"/>
  <c r="K98" i="28"/>
  <c r="E97" i="28"/>
  <c r="K97" i="28" s="1"/>
  <c r="E96" i="28"/>
  <c r="K96" i="28" s="1"/>
  <c r="E95" i="28"/>
  <c r="K95" i="28" s="1"/>
  <c r="E94" i="28"/>
  <c r="K94" i="28" s="1"/>
  <c r="E93" i="28"/>
  <c r="K93" i="28" s="1"/>
  <c r="E92" i="28"/>
  <c r="K92" i="28"/>
  <c r="E91" i="28"/>
  <c r="K91" i="28" s="1"/>
  <c r="E90" i="28"/>
  <c r="K90" i="28"/>
  <c r="E89" i="28"/>
  <c r="K89" i="28" s="1"/>
  <c r="E88" i="28"/>
  <c r="K88" i="28" s="1"/>
  <c r="E87" i="28"/>
  <c r="K87" i="28" s="1"/>
  <c r="E86" i="28"/>
  <c r="K86" i="28"/>
  <c r="E85" i="28"/>
  <c r="K85" i="28" s="1"/>
  <c r="E84" i="28"/>
  <c r="K84" i="28" s="1"/>
  <c r="E83" i="28"/>
  <c r="K83" i="28" s="1"/>
  <c r="E82" i="28"/>
  <c r="K82" i="28"/>
  <c r="E81" i="28"/>
  <c r="K81" i="28" s="1"/>
  <c r="E80" i="28"/>
  <c r="K80" i="28" s="1"/>
  <c r="E79" i="28"/>
  <c r="K79" i="28" s="1"/>
  <c r="E78" i="28"/>
  <c r="K78" i="28" s="1"/>
  <c r="E77" i="28"/>
  <c r="K77" i="28" s="1"/>
  <c r="E76" i="28"/>
  <c r="K76" i="28"/>
  <c r="E75" i="28"/>
  <c r="K75" i="28" s="1"/>
  <c r="E74" i="28"/>
  <c r="K74" i="28"/>
  <c r="E73" i="28"/>
  <c r="K73" i="28" s="1"/>
  <c r="E72" i="28"/>
  <c r="K72" i="28" s="1"/>
  <c r="E71" i="28"/>
  <c r="K71" i="28" s="1"/>
  <c r="E70" i="28"/>
  <c r="K70" i="28"/>
  <c r="E69" i="28"/>
  <c r="K69" i="28" s="1"/>
  <c r="E68" i="28"/>
  <c r="K68" i="28" s="1"/>
  <c r="E67" i="28"/>
  <c r="K67" i="28" s="1"/>
  <c r="E66" i="28"/>
  <c r="K66" i="28"/>
  <c r="E65" i="28"/>
  <c r="K65" i="28" s="1"/>
  <c r="E64" i="28"/>
  <c r="K64" i="28" s="1"/>
  <c r="E63" i="28"/>
  <c r="K63" i="28" s="1"/>
  <c r="E62" i="28"/>
  <c r="K62" i="28" s="1"/>
  <c r="E61" i="28"/>
  <c r="K61" i="28" s="1"/>
  <c r="E60" i="28"/>
  <c r="K60" i="28"/>
  <c r="E59" i="28"/>
  <c r="K59" i="28" s="1"/>
  <c r="E58" i="28"/>
  <c r="K58" i="28"/>
  <c r="E57" i="28"/>
  <c r="K57" i="28" s="1"/>
  <c r="E56" i="28"/>
  <c r="K56" i="28" s="1"/>
  <c r="E55" i="28"/>
  <c r="K55" i="28" s="1"/>
  <c r="E54" i="28"/>
  <c r="K54" i="28"/>
  <c r="E53" i="28"/>
  <c r="K53" i="28" s="1"/>
  <c r="E52" i="28"/>
  <c r="K52" i="28" s="1"/>
  <c r="E51" i="28"/>
  <c r="K51" i="28" s="1"/>
  <c r="E50" i="28"/>
  <c r="K50" i="28"/>
  <c r="E49" i="28"/>
  <c r="K49" i="28" s="1"/>
  <c r="E48" i="28"/>
  <c r="K48" i="28" s="1"/>
  <c r="E47" i="28"/>
  <c r="K47" i="28" s="1"/>
  <c r="E46" i="28"/>
  <c r="K46" i="28" s="1"/>
  <c r="E45" i="28"/>
  <c r="K45" i="28" s="1"/>
  <c r="E44" i="28"/>
  <c r="K44" i="28"/>
  <c r="E43" i="28"/>
  <c r="K43" i="28" s="1"/>
  <c r="E42" i="28"/>
  <c r="K42" i="28"/>
  <c r="E41" i="28"/>
  <c r="K41" i="28" s="1"/>
  <c r="E40" i="28"/>
  <c r="K40" i="28" s="1"/>
  <c r="E39" i="28"/>
  <c r="K39" i="28" s="1"/>
  <c r="E38" i="28"/>
  <c r="K38" i="28"/>
  <c r="E37" i="28"/>
  <c r="K37" i="28" s="1"/>
  <c r="E36" i="28"/>
  <c r="K36" i="28" s="1"/>
  <c r="E35" i="28"/>
  <c r="K35" i="28" s="1"/>
  <c r="E34" i="28"/>
  <c r="K34" i="28"/>
  <c r="E33" i="28"/>
  <c r="K33" i="28" s="1"/>
  <c r="E32" i="28"/>
  <c r="K32" i="28" s="1"/>
  <c r="E31" i="28"/>
  <c r="K31" i="28" s="1"/>
  <c r="E30" i="28"/>
  <c r="K30" i="28" s="1"/>
  <c r="E29" i="28"/>
  <c r="K29" i="28" s="1"/>
  <c r="E28" i="28"/>
  <c r="K28" i="28"/>
  <c r="E27" i="28"/>
  <c r="K27" i="28" s="1"/>
  <c r="E26" i="28"/>
  <c r="K26" i="28"/>
  <c r="E25" i="28"/>
  <c r="K25" i="28" s="1"/>
  <c r="E24" i="28"/>
  <c r="K24" i="28" s="1"/>
  <c r="E23" i="28"/>
  <c r="K23" i="28" s="1"/>
  <c r="E22" i="28"/>
  <c r="K22" i="28"/>
  <c r="E21" i="28"/>
  <c r="K21" i="28" s="1"/>
  <c r="E20" i="28"/>
  <c r="K20" i="28" s="1"/>
  <c r="E19" i="28"/>
  <c r="K19" i="28" s="1"/>
  <c r="E18" i="28"/>
  <c r="K18" i="28"/>
  <c r="E17" i="28"/>
  <c r="K17" i="28" s="1"/>
  <c r="E16" i="28"/>
  <c r="K16" i="28" s="1"/>
  <c r="E15" i="28"/>
  <c r="K15" i="28" s="1"/>
  <c r="E14" i="28"/>
  <c r="K14" i="28" s="1"/>
  <c r="E13" i="28"/>
  <c r="K13" i="28" s="1"/>
  <c r="E12" i="28"/>
  <c r="K12" i="28"/>
  <c r="E11" i="28"/>
  <c r="K11" i="28" s="1"/>
  <c r="E10" i="28"/>
  <c r="K10" i="28"/>
  <c r="E9" i="28"/>
  <c r="K9" i="28" s="1"/>
  <c r="E8" i="28"/>
  <c r="K8" i="28" s="1"/>
  <c r="E7" i="28"/>
  <c r="K7" i="28" s="1"/>
  <c r="E6" i="28"/>
  <c r="K6" i="28"/>
  <c r="E5" i="28"/>
  <c r="E4" i="28"/>
  <c r="K696" i="28"/>
  <c r="K126" i="28"/>
  <c r="F716" i="28"/>
  <c r="L717" i="28"/>
  <c r="F719" i="28"/>
  <c r="G722" i="28"/>
  <c r="G745" i="28"/>
  <c r="K4" i="28"/>
  <c r="F745" i="28"/>
  <c r="L722" i="28"/>
  <c r="K524" i="28"/>
  <c r="H747" i="28"/>
  <c r="L745" i="28"/>
  <c r="L735" i="28"/>
  <c r="L733" i="28"/>
  <c r="L725" i="28"/>
  <c r="L748" i="28"/>
  <c r="L740" i="28"/>
  <c r="L728" i="28"/>
  <c r="L716" i="28"/>
  <c r="L726" i="28"/>
  <c r="L734" i="28"/>
  <c r="H719" i="28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N24" i="12"/>
  <c r="N23" i="12"/>
  <c r="N22" i="12"/>
  <c r="E706" i="27"/>
  <c r="K706" i="27" s="1"/>
  <c r="K717" i="27" s="1"/>
  <c r="E705" i="27"/>
  <c r="K705" i="27" s="1"/>
  <c r="E704" i="27"/>
  <c r="E703" i="27"/>
  <c r="E702" i="27"/>
  <c r="E701" i="27"/>
  <c r="K701" i="27" s="1"/>
  <c r="E700" i="27"/>
  <c r="K700" i="27" s="1"/>
  <c r="E699" i="27"/>
  <c r="K699" i="27" s="1"/>
  <c r="E698" i="27"/>
  <c r="K698" i="27" s="1"/>
  <c r="E697" i="27"/>
  <c r="K697" i="27" s="1"/>
  <c r="E696" i="27"/>
  <c r="E695" i="27"/>
  <c r="E694" i="27"/>
  <c r="K694" i="27" s="1"/>
  <c r="E693" i="27"/>
  <c r="K693" i="27" s="1"/>
  <c r="E692" i="27"/>
  <c r="K692" i="27" s="1"/>
  <c r="E691" i="27"/>
  <c r="E690" i="27"/>
  <c r="K690" i="27" s="1"/>
  <c r="E689" i="27"/>
  <c r="K689" i="27" s="1"/>
  <c r="E688" i="27"/>
  <c r="E687" i="27"/>
  <c r="K687" i="27" s="1"/>
  <c r="E686" i="27"/>
  <c r="K686" i="27" s="1"/>
  <c r="E685" i="27"/>
  <c r="K685" i="27" s="1"/>
  <c r="E684" i="27"/>
  <c r="K684" i="27" s="1"/>
  <c r="E683" i="27"/>
  <c r="K683" i="27" s="1"/>
  <c r="E682" i="27"/>
  <c r="E681" i="27"/>
  <c r="K681" i="27" s="1"/>
  <c r="E680" i="27"/>
  <c r="E679" i="27"/>
  <c r="E678" i="27"/>
  <c r="K678" i="27" s="1"/>
  <c r="E673" i="27"/>
  <c r="K673" i="27" s="1"/>
  <c r="E672" i="27"/>
  <c r="E671" i="27"/>
  <c r="K671" i="27" s="1"/>
  <c r="E670" i="27"/>
  <c r="K670" i="27" s="1"/>
  <c r="E669" i="27"/>
  <c r="K669" i="27" s="1"/>
  <c r="E668" i="27"/>
  <c r="E667" i="27"/>
  <c r="E666" i="27"/>
  <c r="K666" i="27" s="1"/>
  <c r="E665" i="27"/>
  <c r="K665" i="27" s="1"/>
  <c r="E664" i="27"/>
  <c r="E663" i="27"/>
  <c r="K663" i="27" s="1"/>
  <c r="E662" i="27"/>
  <c r="E661" i="27"/>
  <c r="K661" i="27" s="1"/>
  <c r="E660" i="27"/>
  <c r="E659" i="27"/>
  <c r="E658" i="27"/>
  <c r="K658" i="27" s="1"/>
  <c r="E657" i="27"/>
  <c r="K657" i="27" s="1"/>
  <c r="E656" i="27"/>
  <c r="E655" i="27"/>
  <c r="E654" i="27"/>
  <c r="K654" i="27" s="1"/>
  <c r="E653" i="27"/>
  <c r="K653" i="27" s="1"/>
  <c r="E652" i="27"/>
  <c r="E651" i="27"/>
  <c r="K651" i="27" s="1"/>
  <c r="E650" i="27"/>
  <c r="K650" i="27" s="1"/>
  <c r="E649" i="27"/>
  <c r="K649" i="27" s="1"/>
  <c r="E648" i="27"/>
  <c r="K648" i="27" s="1"/>
  <c r="E647" i="27"/>
  <c r="K647" i="27" s="1"/>
  <c r="E646" i="27"/>
  <c r="K646" i="27" s="1"/>
  <c r="E645" i="27"/>
  <c r="K645" i="27" s="1"/>
  <c r="E644" i="27"/>
  <c r="E643" i="27"/>
  <c r="K643" i="27" s="1"/>
  <c r="E642" i="27"/>
  <c r="K642" i="27" s="1"/>
  <c r="E641" i="27"/>
  <c r="K641" i="27" s="1"/>
  <c r="E640" i="27"/>
  <c r="E639" i="27"/>
  <c r="E638" i="27"/>
  <c r="K638" i="27" s="1"/>
  <c r="E637" i="27"/>
  <c r="K637" i="27" s="1"/>
  <c r="E636" i="27"/>
  <c r="K636" i="27" s="1"/>
  <c r="E635" i="27"/>
  <c r="K635" i="27" s="1"/>
  <c r="E634" i="27"/>
  <c r="K634" i="27" s="1"/>
  <c r="E633" i="27"/>
  <c r="K633" i="27" s="1"/>
  <c r="E632" i="27"/>
  <c r="E631" i="27"/>
  <c r="K631" i="27" s="1"/>
  <c r="E630" i="27"/>
  <c r="E629" i="27"/>
  <c r="K629" i="27" s="1"/>
  <c r="E628" i="27"/>
  <c r="K628" i="27" s="1"/>
  <c r="E627" i="27"/>
  <c r="E626" i="27"/>
  <c r="K626" i="27" s="1"/>
  <c r="E625" i="27"/>
  <c r="K625" i="27" s="1"/>
  <c r="E624" i="27"/>
  <c r="K624" i="27" s="1"/>
  <c r="E623" i="27"/>
  <c r="E622" i="27"/>
  <c r="K622" i="27" s="1"/>
  <c r="E621" i="27"/>
  <c r="K621" i="27" s="1"/>
  <c r="E620" i="27"/>
  <c r="E619" i="27"/>
  <c r="K619" i="27" s="1"/>
  <c r="E618" i="27"/>
  <c r="K618" i="27" s="1"/>
  <c r="E617" i="27"/>
  <c r="K617" i="27" s="1"/>
  <c r="E616" i="27"/>
  <c r="E615" i="27"/>
  <c r="K615" i="27" s="1"/>
  <c r="E614" i="27"/>
  <c r="K614" i="27" s="1"/>
  <c r="E613" i="27"/>
  <c r="K613" i="27" s="1"/>
  <c r="E612" i="27"/>
  <c r="K612" i="27" s="1"/>
  <c r="E611" i="27"/>
  <c r="E610" i="27"/>
  <c r="K610" i="27" s="1"/>
  <c r="E609" i="27"/>
  <c r="K609" i="27" s="1"/>
  <c r="E608" i="27"/>
  <c r="E607" i="27"/>
  <c r="K607" i="27" s="1"/>
  <c r="E606" i="27"/>
  <c r="K606" i="27" s="1"/>
  <c r="E605" i="27"/>
  <c r="K605" i="27" s="1"/>
  <c r="E604" i="27"/>
  <c r="E603" i="27"/>
  <c r="E602" i="27"/>
  <c r="E601" i="27"/>
  <c r="K601" i="27" s="1"/>
  <c r="E600" i="27"/>
  <c r="E599" i="27"/>
  <c r="K599" i="27" s="1"/>
  <c r="E598" i="27"/>
  <c r="E597" i="27"/>
  <c r="K597" i="27" s="1"/>
  <c r="E596" i="27"/>
  <c r="K596" i="27" s="1"/>
  <c r="E595" i="27"/>
  <c r="E594" i="27"/>
  <c r="K594" i="27" s="1"/>
  <c r="E593" i="27"/>
  <c r="K593" i="27" s="1"/>
  <c r="E592" i="27"/>
  <c r="E591" i="27"/>
  <c r="E590" i="27"/>
  <c r="K590" i="27" s="1"/>
  <c r="E589" i="27"/>
  <c r="K589" i="27" s="1"/>
  <c r="E588" i="27"/>
  <c r="E587" i="27"/>
  <c r="K587" i="27" s="1"/>
  <c r="E586" i="27"/>
  <c r="K586" i="27" s="1"/>
  <c r="E585" i="27"/>
  <c r="K585" i="27" s="1"/>
  <c r="E584" i="27"/>
  <c r="E583" i="27"/>
  <c r="K583" i="27" s="1"/>
  <c r="E582" i="27"/>
  <c r="E581" i="27"/>
  <c r="K581" i="27" s="1"/>
  <c r="E580" i="27"/>
  <c r="K580" i="27" s="1"/>
  <c r="E579" i="27"/>
  <c r="K579" i="27" s="1"/>
  <c r="E578" i="27"/>
  <c r="K578" i="27" s="1"/>
  <c r="E577" i="27"/>
  <c r="K577" i="27" s="1"/>
  <c r="E576" i="27"/>
  <c r="E575" i="27"/>
  <c r="E574" i="27"/>
  <c r="K574" i="27" s="1"/>
  <c r="E573" i="27"/>
  <c r="K573" i="27" s="1"/>
  <c r="E572" i="27"/>
  <c r="E571" i="27"/>
  <c r="K571" i="27" s="1"/>
  <c r="E570" i="27"/>
  <c r="K570" i="27" s="1"/>
  <c r="E569" i="27"/>
  <c r="K569" i="27" s="1"/>
  <c r="E568" i="27"/>
  <c r="E567" i="27"/>
  <c r="K567" i="27" s="1"/>
  <c r="E566" i="27"/>
  <c r="K566" i="27" s="1"/>
  <c r="E565" i="27"/>
  <c r="K565" i="27" s="1"/>
  <c r="E564" i="27"/>
  <c r="E563" i="27"/>
  <c r="E562" i="27"/>
  <c r="K562" i="27" s="1"/>
  <c r="E561" i="27"/>
  <c r="K561" i="27" s="1"/>
  <c r="E560" i="27"/>
  <c r="K560" i="27" s="1"/>
  <c r="E559" i="27"/>
  <c r="E558" i="27"/>
  <c r="K558" i="27" s="1"/>
  <c r="E557" i="27"/>
  <c r="K557" i="27" s="1"/>
  <c r="E556" i="27"/>
  <c r="E555" i="27"/>
  <c r="K555" i="27" s="1"/>
  <c r="E554" i="27"/>
  <c r="E553" i="27"/>
  <c r="K553" i="27" s="1"/>
  <c r="E552" i="27"/>
  <c r="K552" i="27" s="1"/>
  <c r="E551" i="27"/>
  <c r="K551" i="27" s="1"/>
  <c r="E550" i="27"/>
  <c r="K550" i="27" s="1"/>
  <c r="E549" i="27"/>
  <c r="K549" i="27" s="1"/>
  <c r="E548" i="27"/>
  <c r="E547" i="27"/>
  <c r="E546" i="27"/>
  <c r="K546" i="27" s="1"/>
  <c r="E545" i="27"/>
  <c r="K545" i="27" s="1"/>
  <c r="E544" i="27"/>
  <c r="E543" i="27"/>
  <c r="K543" i="27" s="1"/>
  <c r="E542" i="27"/>
  <c r="K542" i="27" s="1"/>
  <c r="E541" i="27"/>
  <c r="K541" i="27" s="1"/>
  <c r="E540" i="27"/>
  <c r="K540" i="27" s="1"/>
  <c r="E539" i="27"/>
  <c r="E538" i="27"/>
  <c r="E537" i="27"/>
  <c r="K537" i="27" s="1"/>
  <c r="E536" i="27"/>
  <c r="E535" i="27"/>
  <c r="K535" i="27" s="1"/>
  <c r="E534" i="27"/>
  <c r="K534" i="27" s="1"/>
  <c r="E533" i="27"/>
  <c r="K533" i="27" s="1"/>
  <c r="E532" i="27"/>
  <c r="E531" i="27"/>
  <c r="E524" i="27"/>
  <c r="E523" i="27"/>
  <c r="K523" i="27" s="1"/>
  <c r="E522" i="27"/>
  <c r="E521" i="27"/>
  <c r="E520" i="27"/>
  <c r="K520" i="27" s="1"/>
  <c r="E519" i="27"/>
  <c r="K519" i="27" s="1"/>
  <c r="E518" i="27"/>
  <c r="E517" i="27"/>
  <c r="K517" i="27" s="1"/>
  <c r="E516" i="27"/>
  <c r="K516" i="27" s="1"/>
  <c r="E515" i="27"/>
  <c r="K515" i="27" s="1"/>
  <c r="E514" i="27"/>
  <c r="E513" i="27"/>
  <c r="E512" i="27"/>
  <c r="K512" i="27" s="1"/>
  <c r="E511" i="27"/>
  <c r="K511" i="27" s="1"/>
  <c r="E510" i="27"/>
  <c r="K510" i="27" s="1"/>
  <c r="E509" i="27"/>
  <c r="K509" i="27" s="1"/>
  <c r="E508" i="27"/>
  <c r="E507" i="27"/>
  <c r="K507" i="27" s="1"/>
  <c r="E506" i="27"/>
  <c r="E505" i="27"/>
  <c r="E504" i="27"/>
  <c r="K504" i="27" s="1"/>
  <c r="E503" i="27"/>
  <c r="K503" i="27" s="1"/>
  <c r="E502" i="27"/>
  <c r="K502" i="27" s="1"/>
  <c r="E501" i="27"/>
  <c r="K501" i="27" s="1"/>
  <c r="E500" i="27"/>
  <c r="E499" i="27"/>
  <c r="K499" i="27" s="1"/>
  <c r="E498" i="27"/>
  <c r="E497" i="27"/>
  <c r="K497" i="27" s="1"/>
  <c r="E496" i="27"/>
  <c r="K496" i="27" s="1"/>
  <c r="E495" i="27"/>
  <c r="K495" i="27" s="1"/>
  <c r="E494" i="27"/>
  <c r="E493" i="27"/>
  <c r="E492" i="27"/>
  <c r="E491" i="27"/>
  <c r="K491" i="27" s="1"/>
  <c r="E490" i="27"/>
  <c r="E489" i="27"/>
  <c r="E488" i="27"/>
  <c r="K488" i="27" s="1"/>
  <c r="E487" i="27"/>
  <c r="K487" i="27" s="1"/>
  <c r="E486" i="27"/>
  <c r="K486" i="27" s="1"/>
  <c r="E485" i="27"/>
  <c r="K485" i="27" s="1"/>
  <c r="E484" i="27"/>
  <c r="K484" i="27" s="1"/>
  <c r="E483" i="27"/>
  <c r="K483" i="27" s="1"/>
  <c r="E482" i="27"/>
  <c r="E481" i="27"/>
  <c r="E480" i="27"/>
  <c r="K480" i="27" s="1"/>
  <c r="E479" i="27"/>
  <c r="K479" i="27" s="1"/>
  <c r="E478" i="27"/>
  <c r="E477" i="27"/>
  <c r="K477" i="27" s="1"/>
  <c r="E476" i="27"/>
  <c r="K476" i="27" s="1"/>
  <c r="E475" i="27"/>
  <c r="K475" i="27" s="1"/>
  <c r="E474" i="27"/>
  <c r="E473" i="27"/>
  <c r="E472" i="27"/>
  <c r="K472" i="27" s="1"/>
  <c r="E471" i="27"/>
  <c r="K471" i="27" s="1"/>
  <c r="E470" i="27"/>
  <c r="E469" i="27"/>
  <c r="K469" i="27" s="1"/>
  <c r="E468" i="27"/>
  <c r="K468" i="27" s="1"/>
  <c r="E467" i="27"/>
  <c r="K467" i="27" s="1"/>
  <c r="E466" i="27"/>
  <c r="E465" i="27"/>
  <c r="K465" i="27" s="1"/>
  <c r="E464" i="27"/>
  <c r="K464" i="27" s="1"/>
  <c r="E463" i="27"/>
  <c r="K463" i="27" s="1"/>
  <c r="E462" i="27"/>
  <c r="E461" i="27"/>
  <c r="E460" i="27"/>
  <c r="K460" i="27" s="1"/>
  <c r="E459" i="27"/>
  <c r="K459" i="27" s="1"/>
  <c r="E458" i="27"/>
  <c r="E457" i="27"/>
  <c r="E456" i="27"/>
  <c r="K456" i="27" s="1"/>
  <c r="E455" i="27"/>
  <c r="K455" i="27" s="1"/>
  <c r="E454" i="27"/>
  <c r="E453" i="27"/>
  <c r="K453" i="27" s="1"/>
  <c r="E452" i="27"/>
  <c r="K452" i="27" s="1"/>
  <c r="E451" i="27"/>
  <c r="K451" i="27" s="1"/>
  <c r="E450" i="27"/>
  <c r="K450" i="27" s="1"/>
  <c r="E449" i="27"/>
  <c r="E448" i="27"/>
  <c r="K448" i="27" s="1"/>
  <c r="E447" i="27"/>
  <c r="K447" i="27" s="1"/>
  <c r="E446" i="27"/>
  <c r="E445" i="27"/>
  <c r="K445" i="27" s="1"/>
  <c r="E444" i="27"/>
  <c r="E443" i="27"/>
  <c r="K443" i="27" s="1"/>
  <c r="E442" i="27"/>
  <c r="K442" i="27" s="1"/>
  <c r="E441" i="27"/>
  <c r="E440" i="27"/>
  <c r="K440" i="27" s="1"/>
  <c r="E439" i="27"/>
  <c r="K439" i="27" s="1"/>
  <c r="E438" i="27"/>
  <c r="E437" i="27"/>
  <c r="K437" i="27" s="1"/>
  <c r="E436" i="27"/>
  <c r="E435" i="27"/>
  <c r="K435" i="27" s="1"/>
  <c r="E434" i="27"/>
  <c r="K434" i="27" s="1"/>
  <c r="E433" i="27"/>
  <c r="K433" i="27" s="1"/>
  <c r="E432" i="27"/>
  <c r="K432" i="27" s="1"/>
  <c r="E431" i="27"/>
  <c r="K431" i="27" s="1"/>
  <c r="E430" i="27"/>
  <c r="E429" i="27"/>
  <c r="E428" i="27"/>
  <c r="E427" i="27"/>
  <c r="K427" i="27" s="1"/>
  <c r="E426" i="27"/>
  <c r="K426" i="27" s="1"/>
  <c r="E425" i="27"/>
  <c r="E424" i="27"/>
  <c r="K424" i="27" s="1"/>
  <c r="E423" i="27"/>
  <c r="K423" i="27" s="1"/>
  <c r="E422" i="27"/>
  <c r="E421" i="27"/>
  <c r="K421" i="27" s="1"/>
  <c r="E420" i="27"/>
  <c r="K420" i="27" s="1"/>
  <c r="E419" i="27"/>
  <c r="K419" i="27" s="1"/>
  <c r="E418" i="27"/>
  <c r="E417" i="27"/>
  <c r="E416" i="27"/>
  <c r="K416" i="27" s="1"/>
  <c r="E415" i="27"/>
  <c r="K415" i="27" s="1"/>
  <c r="E414" i="27"/>
  <c r="E413" i="27"/>
  <c r="K413" i="27" s="1"/>
  <c r="E412" i="27"/>
  <c r="E411" i="27"/>
  <c r="K411" i="27" s="1"/>
  <c r="E410" i="27"/>
  <c r="E409" i="27"/>
  <c r="E408" i="27"/>
  <c r="K408" i="27" s="1"/>
  <c r="E407" i="27"/>
  <c r="K407" i="27" s="1"/>
  <c r="E406" i="27"/>
  <c r="E405" i="27"/>
  <c r="K405" i="27" s="1"/>
  <c r="E404" i="27"/>
  <c r="E403" i="27"/>
  <c r="E402" i="27"/>
  <c r="K402" i="27" s="1"/>
  <c r="E401" i="27"/>
  <c r="K401" i="27" s="1"/>
  <c r="E400" i="27"/>
  <c r="K400" i="27" s="1"/>
  <c r="E399" i="27"/>
  <c r="E398" i="27"/>
  <c r="E397" i="27"/>
  <c r="K397" i="27" s="1"/>
  <c r="E396" i="27"/>
  <c r="K396" i="27" s="1"/>
  <c r="E395" i="27"/>
  <c r="E394" i="27"/>
  <c r="K394" i="27" s="1"/>
  <c r="E393" i="27"/>
  <c r="K393" i="27" s="1"/>
  <c r="E392" i="27"/>
  <c r="E391" i="27"/>
  <c r="E390" i="27"/>
  <c r="E389" i="27"/>
  <c r="K389" i="27" s="1"/>
  <c r="E388" i="27"/>
  <c r="K388" i="27" s="1"/>
  <c r="E387" i="27"/>
  <c r="E386" i="27"/>
  <c r="E385" i="27"/>
  <c r="K385" i="27" s="1"/>
  <c r="E384" i="27"/>
  <c r="E383" i="27"/>
  <c r="E382" i="27"/>
  <c r="K382" i="27" s="1"/>
  <c r="E381" i="27"/>
  <c r="K381" i="27" s="1"/>
  <c r="E380" i="27"/>
  <c r="K380" i="27" s="1"/>
  <c r="E379" i="27"/>
  <c r="E378" i="27"/>
  <c r="E377" i="27"/>
  <c r="K377" i="27" s="1"/>
  <c r="E376" i="27"/>
  <c r="E375" i="27"/>
  <c r="E374" i="27"/>
  <c r="E371" i="27"/>
  <c r="K371" i="27" s="1"/>
  <c r="E370" i="27"/>
  <c r="K370" i="27" s="1"/>
  <c r="E369" i="27"/>
  <c r="E368" i="27"/>
  <c r="K368" i="27" s="1"/>
  <c r="E367" i="27"/>
  <c r="K367" i="27" s="1"/>
  <c r="E366" i="27"/>
  <c r="E365" i="27"/>
  <c r="E364" i="27"/>
  <c r="E363" i="27"/>
  <c r="K363" i="27" s="1"/>
  <c r="E362" i="27"/>
  <c r="K362" i="27" s="1"/>
  <c r="E361" i="27"/>
  <c r="E360" i="27"/>
  <c r="E359" i="27"/>
  <c r="K359" i="27" s="1"/>
  <c r="E358" i="27"/>
  <c r="K358" i="27" s="1"/>
  <c r="E357" i="27"/>
  <c r="E356" i="27"/>
  <c r="E355" i="27"/>
  <c r="K355" i="27" s="1"/>
  <c r="E354" i="27"/>
  <c r="K354" i="27" s="1"/>
  <c r="E353" i="27"/>
  <c r="E352" i="27"/>
  <c r="E351" i="27"/>
  <c r="K351" i="27" s="1"/>
  <c r="E350" i="27"/>
  <c r="E349" i="27"/>
  <c r="E348" i="27"/>
  <c r="E347" i="27"/>
  <c r="K347" i="27" s="1"/>
  <c r="E346" i="27"/>
  <c r="K346" i="27" s="1"/>
  <c r="E345" i="27"/>
  <c r="E344" i="27"/>
  <c r="E343" i="27"/>
  <c r="K343" i="27" s="1"/>
  <c r="E342" i="27"/>
  <c r="K342" i="27" s="1"/>
  <c r="E341" i="27"/>
  <c r="E340" i="27"/>
  <c r="E339" i="27"/>
  <c r="K339" i="27" s="1"/>
  <c r="E338" i="27"/>
  <c r="E337" i="27"/>
  <c r="E336" i="27"/>
  <c r="E335" i="27"/>
  <c r="K335" i="27" s="1"/>
  <c r="E334" i="27"/>
  <c r="K334" i="27" s="1"/>
  <c r="E333" i="27"/>
  <c r="E332" i="27"/>
  <c r="E331" i="27"/>
  <c r="K331" i="27" s="1"/>
  <c r="E330" i="27"/>
  <c r="K330" i="27" s="1"/>
  <c r="E329" i="27"/>
  <c r="E328" i="27"/>
  <c r="E327" i="27"/>
  <c r="K327" i="27" s="1"/>
  <c r="E326" i="27"/>
  <c r="E325" i="27"/>
  <c r="E324" i="27"/>
  <c r="K324" i="27" s="1"/>
  <c r="E323" i="27"/>
  <c r="K323" i="27" s="1"/>
  <c r="E322" i="27"/>
  <c r="K322" i="27" s="1"/>
  <c r="E321" i="27"/>
  <c r="E320" i="27"/>
  <c r="E319" i="27"/>
  <c r="K319" i="27" s="1"/>
  <c r="E318" i="27"/>
  <c r="K318" i="27" s="1"/>
  <c r="E317" i="27"/>
  <c r="E316" i="27"/>
  <c r="K316" i="27" s="1"/>
  <c r="E315" i="27"/>
  <c r="K315" i="27" s="1"/>
  <c r="E314" i="27"/>
  <c r="K314" i="27" s="1"/>
  <c r="E313" i="27"/>
  <c r="E312" i="27"/>
  <c r="E311" i="27"/>
  <c r="K311" i="27" s="1"/>
  <c r="E310" i="27"/>
  <c r="E309" i="27"/>
  <c r="E308" i="27"/>
  <c r="E307" i="27"/>
  <c r="K307" i="27" s="1"/>
  <c r="E306" i="27"/>
  <c r="K306" i="27" s="1"/>
  <c r="E305" i="27"/>
  <c r="E304" i="27"/>
  <c r="E303" i="27"/>
  <c r="K303" i="27" s="1"/>
  <c r="E302" i="27"/>
  <c r="K302" i="27" s="1"/>
  <c r="E301" i="27"/>
  <c r="E300" i="27"/>
  <c r="E299" i="27"/>
  <c r="K299" i="27" s="1"/>
  <c r="E298" i="27"/>
  <c r="K298" i="27" s="1"/>
  <c r="E297" i="27"/>
  <c r="E296" i="27"/>
  <c r="E295" i="27"/>
  <c r="K295" i="27" s="1"/>
  <c r="E294" i="27"/>
  <c r="K294" i="27" s="1"/>
  <c r="E293" i="27"/>
  <c r="E292" i="27"/>
  <c r="E291" i="27"/>
  <c r="K291" i="27" s="1"/>
  <c r="E290" i="27"/>
  <c r="E289" i="27"/>
  <c r="E288" i="27"/>
  <c r="K288" i="27" s="1"/>
  <c r="E287" i="27"/>
  <c r="K287" i="27" s="1"/>
  <c r="E286" i="27"/>
  <c r="E285" i="27"/>
  <c r="E284" i="27"/>
  <c r="E283" i="27"/>
  <c r="K283" i="27" s="1"/>
  <c r="E282" i="27"/>
  <c r="K282" i="27" s="1"/>
  <c r="E281" i="27"/>
  <c r="E280" i="27"/>
  <c r="E279" i="27"/>
  <c r="K279" i="27" s="1"/>
  <c r="E278" i="27"/>
  <c r="E277" i="27"/>
  <c r="E276" i="27"/>
  <c r="K276" i="27" s="1"/>
  <c r="E275" i="27"/>
  <c r="K275" i="27" s="1"/>
  <c r="E274" i="27"/>
  <c r="E273" i="27"/>
  <c r="E272" i="27"/>
  <c r="E271" i="27"/>
  <c r="K271" i="27" s="1"/>
  <c r="E270" i="27"/>
  <c r="K270" i="27" s="1"/>
  <c r="E269" i="27"/>
  <c r="E268" i="27"/>
  <c r="E267" i="27"/>
  <c r="K267" i="27" s="1"/>
  <c r="E266" i="27"/>
  <c r="K266" i="27" s="1"/>
  <c r="E265" i="27"/>
  <c r="E264" i="27"/>
  <c r="K264" i="27" s="1"/>
  <c r="E263" i="27"/>
  <c r="K263" i="27" s="1"/>
  <c r="E262" i="27"/>
  <c r="E261" i="27"/>
  <c r="E260" i="27"/>
  <c r="E259" i="27"/>
  <c r="K259" i="27" s="1"/>
  <c r="E258" i="27"/>
  <c r="K258" i="27" s="1"/>
  <c r="E257" i="27"/>
  <c r="E254" i="27"/>
  <c r="K254" i="27" s="1"/>
  <c r="E253" i="27"/>
  <c r="K253" i="27" s="1"/>
  <c r="E252" i="27"/>
  <c r="K252" i="27" s="1"/>
  <c r="E251" i="27"/>
  <c r="E250" i="27"/>
  <c r="K250" i="27" s="1"/>
  <c r="E249" i="27"/>
  <c r="K249" i="27" s="1"/>
  <c r="E248" i="27"/>
  <c r="K248" i="27" s="1"/>
  <c r="E247" i="27"/>
  <c r="E246" i="27"/>
  <c r="E245" i="27"/>
  <c r="K245" i="27" s="1"/>
  <c r="E244" i="27"/>
  <c r="K244" i="27" s="1"/>
  <c r="E243" i="27"/>
  <c r="K243" i="27" s="1"/>
  <c r="E242" i="27"/>
  <c r="E241" i="27"/>
  <c r="E240" i="27"/>
  <c r="K240" i="27" s="1"/>
  <c r="E239" i="27"/>
  <c r="E238" i="27"/>
  <c r="K238" i="27" s="1"/>
  <c r="E237" i="27"/>
  <c r="K237" i="27" s="1"/>
  <c r="E236" i="27"/>
  <c r="K236" i="27" s="1"/>
  <c r="E235" i="27"/>
  <c r="K235" i="27" s="1"/>
  <c r="E234" i="27"/>
  <c r="K234" i="27" s="1"/>
  <c r="E233" i="27"/>
  <c r="E232" i="27"/>
  <c r="K232" i="27" s="1"/>
  <c r="E231" i="27"/>
  <c r="E230" i="27"/>
  <c r="E229" i="27"/>
  <c r="K229" i="27" s="1"/>
  <c r="E228" i="27"/>
  <c r="K228" i="27" s="1"/>
  <c r="E227" i="27"/>
  <c r="E226" i="27"/>
  <c r="K226" i="27" s="1"/>
  <c r="E225" i="27"/>
  <c r="K225" i="27" s="1"/>
  <c r="E224" i="27"/>
  <c r="K224" i="27" s="1"/>
  <c r="E223" i="27"/>
  <c r="E222" i="27"/>
  <c r="E221" i="27"/>
  <c r="E220" i="27"/>
  <c r="K220" i="27" s="1"/>
  <c r="E219" i="27"/>
  <c r="K219" i="27" s="1"/>
  <c r="E218" i="27"/>
  <c r="E217" i="27"/>
  <c r="E216" i="27"/>
  <c r="K216" i="27" s="1"/>
  <c r="E215" i="27"/>
  <c r="K215" i="27" s="1"/>
  <c r="E214" i="27"/>
  <c r="K214" i="27" s="1"/>
  <c r="E213" i="27"/>
  <c r="K213" i="27" s="1"/>
  <c r="E212" i="27"/>
  <c r="K212" i="27" s="1"/>
  <c r="E211" i="27"/>
  <c r="E210" i="27"/>
  <c r="E209" i="27"/>
  <c r="K209" i="27" s="1"/>
  <c r="E208" i="27"/>
  <c r="K208" i="27" s="1"/>
  <c r="E207" i="27"/>
  <c r="K207" i="27" s="1"/>
  <c r="E206" i="27"/>
  <c r="E205" i="27"/>
  <c r="K205" i="27" s="1"/>
  <c r="E204" i="27"/>
  <c r="E203" i="27"/>
  <c r="E202" i="27"/>
  <c r="K202" i="27" s="1"/>
  <c r="E201" i="27"/>
  <c r="K201" i="27" s="1"/>
  <c r="E200" i="27"/>
  <c r="K200" i="27" s="1"/>
  <c r="E199" i="27"/>
  <c r="K199" i="27" s="1"/>
  <c r="E198" i="27"/>
  <c r="E197" i="27"/>
  <c r="E196" i="27"/>
  <c r="K196" i="27" s="1"/>
  <c r="E195" i="27"/>
  <c r="E194" i="27"/>
  <c r="K194" i="27" s="1"/>
  <c r="E193" i="27"/>
  <c r="E192" i="27"/>
  <c r="K192" i="27" s="1"/>
  <c r="E191" i="27"/>
  <c r="K191" i="27" s="1"/>
  <c r="E190" i="27"/>
  <c r="K190" i="27" s="1"/>
  <c r="E189" i="27"/>
  <c r="K189" i="27" s="1"/>
  <c r="E188" i="27"/>
  <c r="K188" i="27" s="1"/>
  <c r="E187" i="27"/>
  <c r="E186" i="27"/>
  <c r="E185" i="27"/>
  <c r="K185" i="27" s="1"/>
  <c r="E184" i="27"/>
  <c r="K184" i="27" s="1"/>
  <c r="E183" i="27"/>
  <c r="E182" i="27"/>
  <c r="K182" i="27" s="1"/>
  <c r="E181" i="27"/>
  <c r="E180" i="27"/>
  <c r="K180" i="27" s="1"/>
  <c r="E179" i="27"/>
  <c r="E178" i="27"/>
  <c r="K178" i="27" s="1"/>
  <c r="E177" i="27"/>
  <c r="K177" i="27" s="1"/>
  <c r="E176" i="27"/>
  <c r="E175" i="27"/>
  <c r="E174" i="27"/>
  <c r="K174" i="27" s="1"/>
  <c r="E173" i="27"/>
  <c r="E172" i="27"/>
  <c r="K172" i="27" s="1"/>
  <c r="E171" i="27"/>
  <c r="E170" i="27"/>
  <c r="K170" i="27" s="1"/>
  <c r="E169" i="27"/>
  <c r="K169" i="27" s="1"/>
  <c r="E168" i="27"/>
  <c r="K168" i="27" s="1"/>
  <c r="E167" i="27"/>
  <c r="E166" i="27"/>
  <c r="K166" i="27" s="1"/>
  <c r="E165" i="27"/>
  <c r="K165" i="27" s="1"/>
  <c r="E164" i="27"/>
  <c r="K164" i="27" s="1"/>
  <c r="E163" i="27"/>
  <c r="K163" i="27" s="1"/>
  <c r="E162" i="27"/>
  <c r="E161" i="27"/>
  <c r="E160" i="27"/>
  <c r="K160" i="27" s="1"/>
  <c r="E159" i="27"/>
  <c r="E158" i="27"/>
  <c r="K158" i="27" s="1"/>
  <c r="E157" i="27"/>
  <c r="K157" i="27" s="1"/>
  <c r="E156" i="27"/>
  <c r="K156" i="27" s="1"/>
  <c r="E155" i="27"/>
  <c r="K155" i="27" s="1"/>
  <c r="E154" i="27"/>
  <c r="K154" i="27" s="1"/>
  <c r="E153" i="27"/>
  <c r="K153" i="27" s="1"/>
  <c r="E152" i="27"/>
  <c r="K152" i="27" s="1"/>
  <c r="E151" i="27"/>
  <c r="K151" i="27" s="1"/>
  <c r="E150" i="27"/>
  <c r="E149" i="27"/>
  <c r="K149" i="27" s="1"/>
  <c r="E148" i="27"/>
  <c r="K148" i="27" s="1"/>
  <c r="E147" i="27"/>
  <c r="E146" i="27"/>
  <c r="K146" i="27" s="1"/>
  <c r="E145" i="27"/>
  <c r="E144" i="27"/>
  <c r="K144" i="27" s="1"/>
  <c r="E143" i="27"/>
  <c r="E142" i="27"/>
  <c r="K142" i="27" s="1"/>
  <c r="E141" i="27"/>
  <c r="K141" i="27" s="1"/>
  <c r="E140" i="27"/>
  <c r="K140" i="27" s="1"/>
  <c r="E139" i="27"/>
  <c r="E138" i="27"/>
  <c r="K138" i="27" s="1"/>
  <c r="E137" i="27"/>
  <c r="E136" i="27"/>
  <c r="K136" i="27" s="1"/>
  <c r="E135" i="27"/>
  <c r="E134" i="27"/>
  <c r="K134" i="27" s="1"/>
  <c r="E133" i="27"/>
  <c r="K133" i="27" s="1"/>
  <c r="E132" i="27"/>
  <c r="K132" i="27" s="1"/>
  <c r="E131" i="27"/>
  <c r="E130" i="27"/>
  <c r="K130" i="27" s="1"/>
  <c r="E129" i="27"/>
  <c r="K129" i="27" s="1"/>
  <c r="E128" i="27"/>
  <c r="K128" i="27" s="1"/>
  <c r="E127" i="27"/>
  <c r="E126" i="27"/>
  <c r="E124" i="27"/>
  <c r="E123" i="27"/>
  <c r="K123" i="27" s="1"/>
  <c r="E122" i="27"/>
  <c r="E121" i="27"/>
  <c r="E120" i="27"/>
  <c r="E119" i="27"/>
  <c r="K119" i="27" s="1"/>
  <c r="E118" i="27"/>
  <c r="K118" i="27" s="1"/>
  <c r="E117" i="27"/>
  <c r="E116" i="27"/>
  <c r="K116" i="27" s="1"/>
  <c r="E115" i="27"/>
  <c r="K115" i="27" s="1"/>
  <c r="E114" i="27"/>
  <c r="K114" i="27" s="1"/>
  <c r="E113" i="27"/>
  <c r="E112" i="27"/>
  <c r="E111" i="27"/>
  <c r="K111" i="27" s="1"/>
  <c r="E110" i="27"/>
  <c r="K110" i="27" s="1"/>
  <c r="E109" i="27"/>
  <c r="K109" i="27" s="1"/>
  <c r="E108" i="27"/>
  <c r="K108" i="27" s="1"/>
  <c r="E107" i="27"/>
  <c r="E106" i="27"/>
  <c r="K106" i="27" s="1"/>
  <c r="E105" i="27"/>
  <c r="E104" i="27"/>
  <c r="E103" i="27"/>
  <c r="K103" i="27" s="1"/>
  <c r="E102" i="27"/>
  <c r="K102" i="27" s="1"/>
  <c r="E101" i="27"/>
  <c r="K101" i="27" s="1"/>
  <c r="E100" i="27"/>
  <c r="K100" i="27" s="1"/>
  <c r="E99" i="27"/>
  <c r="E98" i="27"/>
  <c r="K98" i="27" s="1"/>
  <c r="E97" i="27"/>
  <c r="E96" i="27"/>
  <c r="K96" i="27" s="1"/>
  <c r="E95" i="27"/>
  <c r="K95" i="27" s="1"/>
  <c r="E94" i="27"/>
  <c r="K94" i="27" s="1"/>
  <c r="E93" i="27"/>
  <c r="E92" i="27"/>
  <c r="E91" i="27"/>
  <c r="E90" i="27"/>
  <c r="K90" i="27" s="1"/>
  <c r="E89" i="27"/>
  <c r="E88" i="27"/>
  <c r="E87" i="27"/>
  <c r="K87" i="27" s="1"/>
  <c r="E86" i="27"/>
  <c r="K86" i="27" s="1"/>
  <c r="E85" i="27"/>
  <c r="E84" i="27"/>
  <c r="K84" i="27" s="1"/>
  <c r="E83" i="27"/>
  <c r="K83" i="27" s="1"/>
  <c r="E82" i="27"/>
  <c r="K82" i="27" s="1"/>
  <c r="E81" i="27"/>
  <c r="E80" i="27"/>
  <c r="E79" i="27"/>
  <c r="K79" i="27" s="1"/>
  <c r="E78" i="27"/>
  <c r="K78" i="27" s="1"/>
  <c r="E77" i="27"/>
  <c r="K77" i="27" s="1"/>
  <c r="E76" i="27"/>
  <c r="K76" i="27" s="1"/>
  <c r="E75" i="27"/>
  <c r="E74" i="27"/>
  <c r="K74" i="27" s="1"/>
  <c r="E73" i="27"/>
  <c r="E72" i="27"/>
  <c r="E71" i="27"/>
  <c r="K71" i="27" s="1"/>
  <c r="E70" i="27"/>
  <c r="K70" i="27" s="1"/>
  <c r="E69" i="27"/>
  <c r="K69" i="27" s="1"/>
  <c r="E68" i="27"/>
  <c r="K68" i="27" s="1"/>
  <c r="E67" i="27"/>
  <c r="E66" i="27"/>
  <c r="K66" i="27" s="1"/>
  <c r="E65" i="27"/>
  <c r="E64" i="27"/>
  <c r="K64" i="27" s="1"/>
  <c r="E63" i="27"/>
  <c r="K63" i="27" s="1"/>
  <c r="E62" i="27"/>
  <c r="K62" i="27" s="1"/>
  <c r="E61" i="27"/>
  <c r="E60" i="27"/>
  <c r="E59" i="27"/>
  <c r="E58" i="27"/>
  <c r="K58" i="27" s="1"/>
  <c r="E57" i="27"/>
  <c r="E56" i="27"/>
  <c r="E55" i="27"/>
  <c r="K55" i="27" s="1"/>
  <c r="E54" i="27"/>
  <c r="K54" i="27" s="1"/>
  <c r="E53" i="27"/>
  <c r="E52" i="27"/>
  <c r="K52" i="27" s="1"/>
  <c r="E51" i="27"/>
  <c r="K51" i="27" s="1"/>
  <c r="E50" i="27"/>
  <c r="K50" i="27" s="1"/>
  <c r="E49" i="27"/>
  <c r="E48" i="27"/>
  <c r="E47" i="27"/>
  <c r="K47" i="27" s="1"/>
  <c r="E46" i="27"/>
  <c r="K46" i="27" s="1"/>
  <c r="E45" i="27"/>
  <c r="K45" i="27" s="1"/>
  <c r="E44" i="27"/>
  <c r="K44" i="27" s="1"/>
  <c r="E43" i="27"/>
  <c r="E42" i="27"/>
  <c r="K42" i="27" s="1"/>
  <c r="E41" i="27"/>
  <c r="E40" i="27"/>
  <c r="E39" i="27"/>
  <c r="K39" i="27" s="1"/>
  <c r="E38" i="27"/>
  <c r="K38" i="27" s="1"/>
  <c r="E37" i="27"/>
  <c r="K37" i="27" s="1"/>
  <c r="E36" i="27"/>
  <c r="K36" i="27" s="1"/>
  <c r="E35" i="27"/>
  <c r="E34" i="27"/>
  <c r="K34" i="27" s="1"/>
  <c r="E33" i="27"/>
  <c r="E32" i="27"/>
  <c r="K32" i="27" s="1"/>
  <c r="E31" i="27"/>
  <c r="K31" i="27" s="1"/>
  <c r="E30" i="27"/>
  <c r="K30" i="27" s="1"/>
  <c r="E29" i="27"/>
  <c r="E28" i="27"/>
  <c r="E27" i="27"/>
  <c r="E26" i="27"/>
  <c r="K26" i="27" s="1"/>
  <c r="E25" i="27"/>
  <c r="E24" i="27"/>
  <c r="E23" i="27"/>
  <c r="K23" i="27" s="1"/>
  <c r="E22" i="27"/>
  <c r="K22" i="27" s="1"/>
  <c r="E21" i="27"/>
  <c r="E20" i="27"/>
  <c r="K20" i="27" s="1"/>
  <c r="E19" i="27"/>
  <c r="K19" i="27" s="1"/>
  <c r="E18" i="27"/>
  <c r="K18" i="27" s="1"/>
  <c r="E17" i="27"/>
  <c r="E16" i="27"/>
  <c r="E15" i="27"/>
  <c r="K15" i="27" s="1"/>
  <c r="E14" i="27"/>
  <c r="K14" i="27" s="1"/>
  <c r="E13" i="27"/>
  <c r="K13" i="27" s="1"/>
  <c r="E12" i="27"/>
  <c r="K12" i="27" s="1"/>
  <c r="E11" i="27"/>
  <c r="E10" i="27"/>
  <c r="K10" i="27" s="1"/>
  <c r="E9" i="27"/>
  <c r="E8" i="27"/>
  <c r="E7" i="27"/>
  <c r="K7" i="27" s="1"/>
  <c r="E6" i="27"/>
  <c r="K6" i="27" s="1"/>
  <c r="E5" i="27"/>
  <c r="K5" i="27" s="1"/>
  <c r="E4" i="27"/>
  <c r="K251" i="27"/>
  <c r="I712" i="27"/>
  <c r="E255" i="27"/>
  <c r="K255" i="27" s="1"/>
  <c r="K247" i="27"/>
  <c r="K246" i="27"/>
  <c r="K242" i="27"/>
  <c r="K239" i="27"/>
  <c r="K231" i="27"/>
  <c r="K230" i="27"/>
  <c r="K227" i="27"/>
  <c r="K223" i="27"/>
  <c r="K222" i="27"/>
  <c r="K218" i="27"/>
  <c r="K211" i="27"/>
  <c r="K210" i="27"/>
  <c r="K206" i="27"/>
  <c r="K203" i="27"/>
  <c r="K198" i="27"/>
  <c r="K195" i="27"/>
  <c r="K187" i="27"/>
  <c r="K186" i="27"/>
  <c r="K183" i="27"/>
  <c r="K179" i="27"/>
  <c r="K175" i="27"/>
  <c r="K171" i="27"/>
  <c r="K167" i="27"/>
  <c r="K162" i="27"/>
  <c r="K159" i="27"/>
  <c r="K150" i="27"/>
  <c r="K147" i="27"/>
  <c r="K143" i="27"/>
  <c r="K139" i="27"/>
  <c r="K135" i="27"/>
  <c r="K131" i="27"/>
  <c r="K127" i="27"/>
  <c r="K126" i="27"/>
  <c r="L719" i="27"/>
  <c r="H719" i="27"/>
  <c r="G719" i="27"/>
  <c r="G722" i="27" s="1"/>
  <c r="F719" i="27"/>
  <c r="L718" i="27"/>
  <c r="H718" i="27"/>
  <c r="G718" i="27"/>
  <c r="F718" i="27"/>
  <c r="L717" i="27"/>
  <c r="H717" i="27"/>
  <c r="G717" i="27"/>
  <c r="F717" i="27"/>
  <c r="F724" i="27" s="1"/>
  <c r="L716" i="27"/>
  <c r="H716" i="27"/>
  <c r="G716" i="27"/>
  <c r="F716" i="27"/>
  <c r="L715" i="27"/>
  <c r="L723" i="27" s="1"/>
  <c r="K715" i="27"/>
  <c r="K723" i="27"/>
  <c r="H715" i="27"/>
  <c r="H723" i="27" s="1"/>
  <c r="G715" i="27"/>
  <c r="G723" i="27" s="1"/>
  <c r="F715" i="27"/>
  <c r="F723" i="27" s="1"/>
  <c r="E715" i="27"/>
  <c r="E723" i="27" s="1"/>
  <c r="L714" i="27"/>
  <c r="H714" i="27"/>
  <c r="G714" i="27"/>
  <c r="F714" i="27"/>
  <c r="L713" i="27"/>
  <c r="H713" i="27"/>
  <c r="H721" i="27" s="1"/>
  <c r="F713" i="27"/>
  <c r="K710" i="27"/>
  <c r="K709" i="27"/>
  <c r="Q708" i="27"/>
  <c r="P708" i="27"/>
  <c r="O708" i="27"/>
  <c r="N708" i="27"/>
  <c r="L707" i="27"/>
  <c r="J707" i="27"/>
  <c r="I707" i="27"/>
  <c r="H707" i="27"/>
  <c r="G707" i="27"/>
  <c r="F707" i="27"/>
  <c r="K704" i="27"/>
  <c r="K703" i="27"/>
  <c r="K719" i="27" s="1"/>
  <c r="K702" i="27"/>
  <c r="K696" i="27"/>
  <c r="K695" i="27"/>
  <c r="K691" i="27"/>
  <c r="K688" i="27"/>
  <c r="K682" i="27"/>
  <c r="K680" i="27"/>
  <c r="K679" i="27"/>
  <c r="L677" i="27"/>
  <c r="J677" i="27"/>
  <c r="I677" i="27"/>
  <c r="H677" i="27"/>
  <c r="G677" i="27"/>
  <c r="F677" i="27"/>
  <c r="F739" i="27" s="1"/>
  <c r="K676" i="27"/>
  <c r="K675" i="27"/>
  <c r="K674" i="27"/>
  <c r="K672" i="27"/>
  <c r="K668" i="27"/>
  <c r="K667" i="27"/>
  <c r="K664" i="27"/>
  <c r="K662" i="27"/>
  <c r="K660" i="27"/>
  <c r="K659" i="27"/>
  <c r="K656" i="27"/>
  <c r="K655" i="27"/>
  <c r="K652" i="27"/>
  <c r="K644" i="27"/>
  <c r="K640" i="27"/>
  <c r="K639" i="27"/>
  <c r="K632" i="27"/>
  <c r="K630" i="27"/>
  <c r="K627" i="27"/>
  <c r="K623" i="27"/>
  <c r="K620" i="27"/>
  <c r="K616" i="27"/>
  <c r="K611" i="27"/>
  <c r="K608" i="27"/>
  <c r="K604" i="27"/>
  <c r="K603" i="27"/>
  <c r="K602" i="27"/>
  <c r="K600" i="27"/>
  <c r="K598" i="27"/>
  <c r="K595" i="27"/>
  <c r="K592" i="27"/>
  <c r="K591" i="27"/>
  <c r="K588" i="27"/>
  <c r="K584" i="27"/>
  <c r="K582" i="27"/>
  <c r="K576" i="27"/>
  <c r="K575" i="27"/>
  <c r="K572" i="27"/>
  <c r="K568" i="27"/>
  <c r="K564" i="27"/>
  <c r="K563" i="27"/>
  <c r="K559" i="27"/>
  <c r="K556" i="27"/>
  <c r="K554" i="27"/>
  <c r="K548" i="27"/>
  <c r="K547" i="27"/>
  <c r="K544" i="27"/>
  <c r="K539" i="27"/>
  <c r="K538" i="27"/>
  <c r="K536" i="27"/>
  <c r="K532" i="27"/>
  <c r="K531" i="27"/>
  <c r="L530" i="27"/>
  <c r="J530" i="27"/>
  <c r="I530" i="27"/>
  <c r="H530" i="27"/>
  <c r="G530" i="27"/>
  <c r="F530" i="27"/>
  <c r="K529" i="27"/>
  <c r="K528" i="27"/>
  <c r="K527" i="27"/>
  <c r="K526" i="27"/>
  <c r="K525" i="27"/>
  <c r="K524" i="27"/>
  <c r="K522" i="27"/>
  <c r="K521" i="27"/>
  <c r="K518" i="27"/>
  <c r="K514" i="27"/>
  <c r="K513" i="27"/>
  <c r="K508" i="27"/>
  <c r="K506" i="27"/>
  <c r="K505" i="27"/>
  <c r="K500" i="27"/>
  <c r="K498" i="27"/>
  <c r="K494" i="27"/>
  <c r="K493" i="27"/>
  <c r="K492" i="27"/>
  <c r="K490" i="27"/>
  <c r="K489" i="27"/>
  <c r="K482" i="27"/>
  <c r="K481" i="27"/>
  <c r="K478" i="27"/>
  <c r="K474" i="27"/>
  <c r="K473" i="27"/>
  <c r="K470" i="27"/>
  <c r="K466" i="27"/>
  <c r="K462" i="27"/>
  <c r="K461" i="27"/>
  <c r="K458" i="27"/>
  <c r="K457" i="27"/>
  <c r="K454" i="27"/>
  <c r="K449" i="27"/>
  <c r="K446" i="27"/>
  <c r="K444" i="27"/>
  <c r="K441" i="27"/>
  <c r="K438" i="27"/>
  <c r="K436" i="27"/>
  <c r="K430" i="27"/>
  <c r="K429" i="27"/>
  <c r="K428" i="27"/>
  <c r="K425" i="27"/>
  <c r="K422" i="27"/>
  <c r="K418" i="27"/>
  <c r="K417" i="27"/>
  <c r="K414" i="27"/>
  <c r="K412" i="27"/>
  <c r="K410" i="27"/>
  <c r="K409" i="27"/>
  <c r="K406" i="27"/>
  <c r="K404" i="27"/>
  <c r="K403" i="27"/>
  <c r="K399" i="27"/>
  <c r="K398" i="27"/>
  <c r="K395" i="27"/>
  <c r="K392" i="27"/>
  <c r="K391" i="27"/>
  <c r="K390" i="27"/>
  <c r="K387" i="27"/>
  <c r="K386" i="27"/>
  <c r="K384" i="27"/>
  <c r="K383" i="27"/>
  <c r="K379" i="27"/>
  <c r="K378" i="27"/>
  <c r="K375" i="27"/>
  <c r="L373" i="27"/>
  <c r="J373" i="27"/>
  <c r="I373" i="27"/>
  <c r="H373" i="27"/>
  <c r="G373" i="27"/>
  <c r="F373" i="27"/>
  <c r="E372" i="27"/>
  <c r="K372" i="27" s="1"/>
  <c r="K369" i="27"/>
  <c r="K366" i="27"/>
  <c r="K365" i="27"/>
  <c r="K364" i="27"/>
  <c r="K361" i="27"/>
  <c r="K360" i="27"/>
  <c r="K357" i="27"/>
  <c r="K356" i="27"/>
  <c r="K353" i="27"/>
  <c r="K352" i="27"/>
  <c r="K350" i="27"/>
  <c r="K349" i="27"/>
  <c r="K348" i="27"/>
  <c r="K345" i="27"/>
  <c r="K344" i="27"/>
  <c r="K341" i="27"/>
  <c r="K340" i="27"/>
  <c r="K338" i="27"/>
  <c r="K337" i="27"/>
  <c r="K336" i="27"/>
  <c r="K333" i="27"/>
  <c r="K332" i="27"/>
  <c r="K329" i="27"/>
  <c r="K328" i="27"/>
  <c r="K326" i="27"/>
  <c r="K325" i="27"/>
  <c r="K321" i="27"/>
  <c r="K320" i="27"/>
  <c r="K317" i="27"/>
  <c r="K313" i="27"/>
  <c r="K312" i="27"/>
  <c r="K310" i="27"/>
  <c r="K309" i="27"/>
  <c r="K308" i="27"/>
  <c r="K305" i="27"/>
  <c r="K304" i="27"/>
  <c r="K301" i="27"/>
  <c r="K300" i="27"/>
  <c r="K297" i="27"/>
  <c r="K296" i="27"/>
  <c r="K293" i="27"/>
  <c r="K292" i="27"/>
  <c r="K290" i="27"/>
  <c r="K289" i="27"/>
  <c r="K286" i="27"/>
  <c r="K285" i="27"/>
  <c r="K284" i="27"/>
  <c r="K281" i="27"/>
  <c r="K280" i="27"/>
  <c r="K278" i="27"/>
  <c r="K277" i="27"/>
  <c r="K274" i="27"/>
  <c r="K273" i="27"/>
  <c r="K272" i="27"/>
  <c r="K269" i="27"/>
  <c r="K268" i="27"/>
  <c r="K265" i="27"/>
  <c r="K262" i="27"/>
  <c r="K261" i="27"/>
  <c r="K260" i="27"/>
  <c r="L256" i="27"/>
  <c r="L708" i="27" s="1"/>
  <c r="J256" i="27"/>
  <c r="I256" i="27"/>
  <c r="H256" i="27"/>
  <c r="F256" i="27"/>
  <c r="F749" i="27" s="1"/>
  <c r="K241" i="27"/>
  <c r="K233" i="27"/>
  <c r="K221" i="27"/>
  <c r="K217" i="27"/>
  <c r="K204" i="27"/>
  <c r="K197" i="27"/>
  <c r="K193" i="27"/>
  <c r="K176" i="27"/>
  <c r="K173" i="27"/>
  <c r="K161" i="27"/>
  <c r="K145" i="27"/>
  <c r="K137" i="27"/>
  <c r="L125" i="27"/>
  <c r="L748" i="27" s="1"/>
  <c r="J125" i="27"/>
  <c r="I125" i="27"/>
  <c r="H125" i="27"/>
  <c r="H746" i="27" s="1"/>
  <c r="G125" i="27"/>
  <c r="F125" i="27"/>
  <c r="K124" i="27"/>
  <c r="K121" i="27"/>
  <c r="K120" i="27"/>
  <c r="K117" i="27"/>
  <c r="K113" i="27"/>
  <c r="K112" i="27"/>
  <c r="K107" i="27"/>
  <c r="K105" i="27"/>
  <c r="K104" i="27"/>
  <c r="K99" i="27"/>
  <c r="K97" i="27"/>
  <c r="K93" i="27"/>
  <c r="K92" i="27"/>
  <c r="K91" i="27"/>
  <c r="K89" i="27"/>
  <c r="K88" i="27"/>
  <c r="K85" i="27"/>
  <c r="K81" i="27"/>
  <c r="K80" i="27"/>
  <c r="K75" i="27"/>
  <c r="K73" i="27"/>
  <c r="K72" i="27"/>
  <c r="K67" i="27"/>
  <c r="K65" i="27"/>
  <c r="K61" i="27"/>
  <c r="K60" i="27"/>
  <c r="K59" i="27"/>
  <c r="K57" i="27"/>
  <c r="K56" i="27"/>
  <c r="K53" i="27"/>
  <c r="K49" i="27"/>
  <c r="K48" i="27"/>
  <c r="K43" i="27"/>
  <c r="K41" i="27"/>
  <c r="K40" i="27"/>
  <c r="K35" i="27"/>
  <c r="K33" i="27"/>
  <c r="K29" i="27"/>
  <c r="K28" i="27"/>
  <c r="K27" i="27"/>
  <c r="K25" i="27"/>
  <c r="K24" i="27"/>
  <c r="K21" i="27"/>
  <c r="K17" i="27"/>
  <c r="K16" i="27"/>
  <c r="K11" i="27"/>
  <c r="K9" i="27"/>
  <c r="K8" i="27"/>
  <c r="F746" i="27"/>
  <c r="H722" i="27"/>
  <c r="H724" i="27"/>
  <c r="K257" i="27"/>
  <c r="L732" i="27"/>
  <c r="L724" i="27"/>
  <c r="E713" i="27"/>
  <c r="H748" i="27"/>
  <c r="H736" i="27"/>
  <c r="H734" i="27"/>
  <c r="H728" i="27"/>
  <c r="H745" i="27"/>
  <c r="H737" i="27"/>
  <c r="H708" i="27"/>
  <c r="H731" i="27"/>
  <c r="H743" i="27"/>
  <c r="H751" i="27"/>
  <c r="K122" i="27"/>
  <c r="K374" i="27"/>
  <c r="L740" i="27"/>
  <c r="F738" i="27"/>
  <c r="E714" i="27"/>
  <c r="F753" i="27"/>
  <c r="F747" i="27"/>
  <c r="F745" i="27"/>
  <c r="F741" i="27"/>
  <c r="F737" i="27"/>
  <c r="F733" i="27"/>
  <c r="F731" i="27"/>
  <c r="F727" i="27"/>
  <c r="F752" i="27"/>
  <c r="F748" i="27"/>
  <c r="F740" i="27"/>
  <c r="F736" i="27"/>
  <c r="F732" i="27"/>
  <c r="J708" i="27"/>
  <c r="E707" i="27"/>
  <c r="L753" i="27"/>
  <c r="L749" i="27"/>
  <c r="L747" i="27"/>
  <c r="L745" i="27"/>
  <c r="L741" i="27"/>
  <c r="L739" i="27"/>
  <c r="L737" i="27"/>
  <c r="L733" i="27"/>
  <c r="L731" i="27"/>
  <c r="L729" i="27"/>
  <c r="L750" i="27"/>
  <c r="L746" i="27"/>
  <c r="L742" i="27"/>
  <c r="L734" i="27"/>
  <c r="L730" i="27"/>
  <c r="G713" i="27"/>
  <c r="G256" i="27"/>
  <c r="G739" i="27" s="1"/>
  <c r="K181" i="27"/>
  <c r="E717" i="27"/>
  <c r="L736" i="27"/>
  <c r="F742" i="27"/>
  <c r="L744" i="27"/>
  <c r="L752" i="27"/>
  <c r="E718" i="27"/>
  <c r="E721" i="27" s="1"/>
  <c r="K707" i="27"/>
  <c r="R707" i="27" s="1"/>
  <c r="G724" i="27"/>
  <c r="E719" i="27"/>
  <c r="E722" i="27" s="1"/>
  <c r="E677" i="27"/>
  <c r="F722" i="27"/>
  <c r="L722" i="27"/>
  <c r="E125" i="27"/>
  <c r="K125" i="27" s="1"/>
  <c r="R125" i="27" s="1"/>
  <c r="K249" i="26"/>
  <c r="K248" i="26"/>
  <c r="K247" i="26"/>
  <c r="K246" i="26"/>
  <c r="K245" i="26"/>
  <c r="K244" i="26"/>
  <c r="K243" i="26"/>
  <c r="K242" i="26"/>
  <c r="K241" i="26"/>
  <c r="K240" i="26"/>
  <c r="K239" i="26"/>
  <c r="K238" i="26"/>
  <c r="K237" i="26"/>
  <c r="K236" i="26"/>
  <c r="K235" i="26"/>
  <c r="K234" i="26"/>
  <c r="K233" i="26"/>
  <c r="K229" i="26"/>
  <c r="K228" i="26"/>
  <c r="K227" i="26"/>
  <c r="K226" i="26"/>
  <c r="K225" i="26"/>
  <c r="K224" i="26"/>
  <c r="K223" i="26"/>
  <c r="K222" i="26"/>
  <c r="K221" i="26"/>
  <c r="K220" i="26"/>
  <c r="K219" i="26"/>
  <c r="K218" i="26"/>
  <c r="K217" i="26"/>
  <c r="K216" i="26"/>
  <c r="K215" i="26"/>
  <c r="K214" i="26"/>
  <c r="K213" i="26"/>
  <c r="K212" i="26"/>
  <c r="K211" i="26"/>
  <c r="K210" i="26"/>
  <c r="K209" i="26"/>
  <c r="K208" i="26"/>
  <c r="K207" i="26"/>
  <c r="K206" i="26"/>
  <c r="K205" i="26"/>
  <c r="K204" i="26"/>
  <c r="K203" i="26"/>
  <c r="K202" i="26"/>
  <c r="K201" i="26"/>
  <c r="K200" i="26"/>
  <c r="K199" i="26"/>
  <c r="K198" i="26"/>
  <c r="K197" i="26"/>
  <c r="K196" i="26"/>
  <c r="K195" i="26"/>
  <c r="K194" i="26"/>
  <c r="K193" i="26"/>
  <c r="K192" i="26"/>
  <c r="K191" i="26"/>
  <c r="K190" i="26"/>
  <c r="K189" i="26"/>
  <c r="K188" i="26"/>
  <c r="K187" i="26"/>
  <c r="K186" i="26"/>
  <c r="K185" i="26"/>
  <c r="K184" i="26"/>
  <c r="K183" i="26"/>
  <c r="K182" i="26"/>
  <c r="K180" i="26"/>
  <c r="K179" i="26"/>
  <c r="K178" i="26"/>
  <c r="K177" i="26"/>
  <c r="K176" i="26"/>
  <c r="K175" i="26"/>
  <c r="K174" i="26"/>
  <c r="K173" i="26"/>
  <c r="K172" i="26"/>
  <c r="K171" i="26"/>
  <c r="K170" i="26"/>
  <c r="K169" i="26"/>
  <c r="K168" i="26"/>
  <c r="K167" i="26"/>
  <c r="K166" i="26"/>
  <c r="K165" i="26"/>
  <c r="K164" i="26"/>
  <c r="K163" i="26"/>
  <c r="K162" i="26"/>
  <c r="K161" i="26"/>
  <c r="K160" i="26"/>
  <c r="K159" i="26"/>
  <c r="K158" i="26"/>
  <c r="K157" i="26"/>
  <c r="K156" i="26"/>
  <c r="K155" i="26"/>
  <c r="K154" i="26"/>
  <c r="K153" i="26"/>
  <c r="K152" i="26"/>
  <c r="K151" i="26"/>
  <c r="K150" i="26"/>
  <c r="K149" i="26"/>
  <c r="K148" i="26"/>
  <c r="K147" i="26"/>
  <c r="K146" i="26"/>
  <c r="K145" i="26"/>
  <c r="K144" i="26"/>
  <c r="K143" i="26"/>
  <c r="K142" i="26"/>
  <c r="K141" i="26"/>
  <c r="K140" i="26"/>
  <c r="K139" i="26"/>
  <c r="K138" i="26"/>
  <c r="K137" i="26"/>
  <c r="K136" i="26"/>
  <c r="K135" i="26"/>
  <c r="K134" i="26"/>
  <c r="K133" i="26"/>
  <c r="K132" i="26"/>
  <c r="K131" i="26"/>
  <c r="K130" i="26"/>
  <c r="K129" i="26"/>
  <c r="K128" i="26"/>
  <c r="K127" i="26"/>
  <c r="K126" i="26"/>
  <c r="K104" i="26"/>
  <c r="K103" i="26"/>
  <c r="G746" i="27"/>
  <c r="G738" i="27"/>
  <c r="G740" i="27"/>
  <c r="G733" i="27"/>
  <c r="G742" i="27"/>
  <c r="G750" i="27"/>
  <c r="G729" i="27"/>
  <c r="G736" i="27"/>
  <c r="G745" i="27"/>
  <c r="G737" i="27"/>
  <c r="G751" i="27"/>
  <c r="G731" i="27"/>
  <c r="G747" i="27"/>
  <c r="E702" i="26"/>
  <c r="K702" i="26" s="1"/>
  <c r="E701" i="26"/>
  <c r="K701" i="26" s="1"/>
  <c r="E502" i="26"/>
  <c r="K502" i="26"/>
  <c r="E501" i="26"/>
  <c r="K501" i="26" s="1"/>
  <c r="E500" i="26"/>
  <c r="K500" i="26" s="1"/>
  <c r="E456" i="26"/>
  <c r="K456" i="26" s="1"/>
  <c r="E415" i="26"/>
  <c r="K415" i="26" s="1"/>
  <c r="E617" i="26"/>
  <c r="K617" i="26" s="1"/>
  <c r="E676" i="26"/>
  <c r="K676" i="26" s="1"/>
  <c r="E675" i="26"/>
  <c r="K675" i="26" s="1"/>
  <c r="E674" i="26"/>
  <c r="K674" i="26" s="1"/>
  <c r="E673" i="26"/>
  <c r="K673" i="26" s="1"/>
  <c r="E672" i="26"/>
  <c r="K672" i="26"/>
  <c r="E671" i="26"/>
  <c r="K671" i="26" s="1"/>
  <c r="E670" i="26"/>
  <c r="K670" i="26"/>
  <c r="E669" i="26"/>
  <c r="K669" i="26" s="1"/>
  <c r="E668" i="26"/>
  <c r="K668" i="26" s="1"/>
  <c r="E667" i="26"/>
  <c r="K667" i="26" s="1"/>
  <c r="E666" i="26"/>
  <c r="K666" i="26"/>
  <c r="E665" i="26"/>
  <c r="K665" i="26" s="1"/>
  <c r="E664" i="26"/>
  <c r="K664" i="26" s="1"/>
  <c r="E663" i="26"/>
  <c r="K663" i="26" s="1"/>
  <c r="E662" i="26"/>
  <c r="K662" i="26" s="1"/>
  <c r="E661" i="26"/>
  <c r="K661" i="26" s="1"/>
  <c r="E660" i="26"/>
  <c r="K660" i="26" s="1"/>
  <c r="E659" i="26"/>
  <c r="K659" i="26" s="1"/>
  <c r="E658" i="26"/>
  <c r="K658" i="26" s="1"/>
  <c r="E657" i="26"/>
  <c r="K657" i="26" s="1"/>
  <c r="E656" i="26"/>
  <c r="K656" i="26"/>
  <c r="E655" i="26"/>
  <c r="K655" i="26" s="1"/>
  <c r="E654" i="26"/>
  <c r="K654" i="26"/>
  <c r="E653" i="26"/>
  <c r="K653" i="26" s="1"/>
  <c r="E652" i="26"/>
  <c r="K652" i="26" s="1"/>
  <c r="E651" i="26"/>
  <c r="K651" i="26" s="1"/>
  <c r="E650" i="26"/>
  <c r="K650" i="26"/>
  <c r="E649" i="26"/>
  <c r="K649" i="26" s="1"/>
  <c r="E648" i="26"/>
  <c r="K648" i="26" s="1"/>
  <c r="E647" i="26"/>
  <c r="K647" i="26" s="1"/>
  <c r="E646" i="26"/>
  <c r="K646" i="26" s="1"/>
  <c r="E645" i="26"/>
  <c r="K645" i="26" s="1"/>
  <c r="E644" i="26"/>
  <c r="K644" i="26" s="1"/>
  <c r="E643" i="26"/>
  <c r="K643" i="26" s="1"/>
  <c r="E642" i="26"/>
  <c r="K642" i="26" s="1"/>
  <c r="E641" i="26"/>
  <c r="K641" i="26" s="1"/>
  <c r="E640" i="26"/>
  <c r="K640" i="26"/>
  <c r="E639" i="26"/>
  <c r="K639" i="26" s="1"/>
  <c r="E638" i="26"/>
  <c r="K638" i="26"/>
  <c r="E637" i="26"/>
  <c r="K637" i="26" s="1"/>
  <c r="E636" i="26"/>
  <c r="K636" i="26" s="1"/>
  <c r="E635" i="26"/>
  <c r="K635" i="26" s="1"/>
  <c r="E634" i="26"/>
  <c r="K634" i="26"/>
  <c r="E633" i="26"/>
  <c r="K633" i="26" s="1"/>
  <c r="E632" i="26"/>
  <c r="K632" i="26" s="1"/>
  <c r="E631" i="26"/>
  <c r="K631" i="26" s="1"/>
  <c r="E630" i="26"/>
  <c r="K630" i="26" s="1"/>
  <c r="E629" i="26"/>
  <c r="K629" i="26" s="1"/>
  <c r="E628" i="26"/>
  <c r="K628" i="26" s="1"/>
  <c r="E627" i="26"/>
  <c r="K627" i="26" s="1"/>
  <c r="E626" i="26"/>
  <c r="K626" i="26" s="1"/>
  <c r="E625" i="26"/>
  <c r="K625" i="26" s="1"/>
  <c r="E624" i="26"/>
  <c r="K624" i="26"/>
  <c r="E623" i="26"/>
  <c r="K623" i="26" s="1"/>
  <c r="E622" i="26"/>
  <c r="K622" i="26"/>
  <c r="E621" i="26"/>
  <c r="K621" i="26" s="1"/>
  <c r="E620" i="26"/>
  <c r="K620" i="26" s="1"/>
  <c r="E619" i="26"/>
  <c r="K619" i="26" s="1"/>
  <c r="E618" i="26"/>
  <c r="K618" i="26"/>
  <c r="E616" i="26"/>
  <c r="K616" i="26" s="1"/>
  <c r="E615" i="26"/>
  <c r="K615" i="26" s="1"/>
  <c r="E614" i="26"/>
  <c r="K614" i="26" s="1"/>
  <c r="E613" i="26"/>
  <c r="K613" i="26" s="1"/>
  <c r="E612" i="26"/>
  <c r="K612" i="26" s="1"/>
  <c r="E611" i="26"/>
  <c r="K611" i="26" s="1"/>
  <c r="E610" i="26"/>
  <c r="K610" i="26" s="1"/>
  <c r="E609" i="26"/>
  <c r="K609" i="26" s="1"/>
  <c r="E608" i="26"/>
  <c r="K608" i="26" s="1"/>
  <c r="E607" i="26"/>
  <c r="K607" i="26"/>
  <c r="E606" i="26"/>
  <c r="K606" i="26" s="1"/>
  <c r="E605" i="26"/>
  <c r="K605" i="26"/>
  <c r="E604" i="26"/>
  <c r="K604" i="26" s="1"/>
  <c r="E603" i="26"/>
  <c r="K603" i="26" s="1"/>
  <c r="E602" i="26"/>
  <c r="K602" i="26" s="1"/>
  <c r="E601" i="26"/>
  <c r="K601" i="26"/>
  <c r="E600" i="26"/>
  <c r="K600" i="26" s="1"/>
  <c r="E599" i="26"/>
  <c r="K599" i="26" s="1"/>
  <c r="E598" i="26"/>
  <c r="K598" i="26" s="1"/>
  <c r="E597" i="26"/>
  <c r="K597" i="26" s="1"/>
  <c r="E596" i="26"/>
  <c r="K596" i="26" s="1"/>
  <c r="E595" i="26"/>
  <c r="K595" i="26" s="1"/>
  <c r="E594" i="26"/>
  <c r="K594" i="26" s="1"/>
  <c r="E593" i="26"/>
  <c r="K593" i="26" s="1"/>
  <c r="E592" i="26"/>
  <c r="K592" i="26" s="1"/>
  <c r="E591" i="26"/>
  <c r="K591" i="26"/>
  <c r="E590" i="26"/>
  <c r="K590" i="26" s="1"/>
  <c r="E589" i="26"/>
  <c r="K589" i="26"/>
  <c r="E588" i="26"/>
  <c r="K588" i="26" s="1"/>
  <c r="E587" i="26"/>
  <c r="K587" i="26" s="1"/>
  <c r="E586" i="26"/>
  <c r="K586" i="26" s="1"/>
  <c r="E585" i="26"/>
  <c r="K585" i="26"/>
  <c r="E584" i="26"/>
  <c r="K584" i="26" s="1"/>
  <c r="E583" i="26"/>
  <c r="K583" i="26" s="1"/>
  <c r="E582" i="26"/>
  <c r="K582" i="26" s="1"/>
  <c r="E581" i="26"/>
  <c r="K581" i="26" s="1"/>
  <c r="E580" i="26"/>
  <c r="K580" i="26" s="1"/>
  <c r="E579" i="26"/>
  <c r="K579" i="26" s="1"/>
  <c r="E578" i="26"/>
  <c r="K578" i="26" s="1"/>
  <c r="E577" i="26"/>
  <c r="K577" i="26" s="1"/>
  <c r="E576" i="26"/>
  <c r="K576" i="26" s="1"/>
  <c r="E575" i="26"/>
  <c r="K575" i="26"/>
  <c r="E574" i="26"/>
  <c r="K574" i="26" s="1"/>
  <c r="E573" i="26"/>
  <c r="K573" i="26"/>
  <c r="E572" i="26"/>
  <c r="K572" i="26" s="1"/>
  <c r="E571" i="26"/>
  <c r="K571" i="26" s="1"/>
  <c r="E570" i="26"/>
  <c r="K570" i="26" s="1"/>
  <c r="E569" i="26"/>
  <c r="K569" i="26"/>
  <c r="E568" i="26"/>
  <c r="K568" i="26" s="1"/>
  <c r="E567" i="26"/>
  <c r="K567" i="26" s="1"/>
  <c r="E566" i="26"/>
  <c r="K566" i="26" s="1"/>
  <c r="E565" i="26"/>
  <c r="K565" i="26" s="1"/>
  <c r="E564" i="26"/>
  <c r="K564" i="26" s="1"/>
  <c r="E563" i="26"/>
  <c r="K563" i="26" s="1"/>
  <c r="E562" i="26"/>
  <c r="K562" i="26" s="1"/>
  <c r="E561" i="26"/>
  <c r="K561" i="26" s="1"/>
  <c r="E560" i="26"/>
  <c r="K560" i="26" s="1"/>
  <c r="E559" i="26"/>
  <c r="K559" i="26"/>
  <c r="E558" i="26"/>
  <c r="K558" i="26" s="1"/>
  <c r="E557" i="26"/>
  <c r="K557" i="26"/>
  <c r="E556" i="26"/>
  <c r="K556" i="26" s="1"/>
  <c r="E555" i="26"/>
  <c r="K555" i="26" s="1"/>
  <c r="E554" i="26"/>
  <c r="K554" i="26" s="1"/>
  <c r="E553" i="26"/>
  <c r="K553" i="26"/>
  <c r="E552" i="26"/>
  <c r="K552" i="26" s="1"/>
  <c r="E551" i="26"/>
  <c r="K551" i="26" s="1"/>
  <c r="E550" i="26"/>
  <c r="K550" i="26" s="1"/>
  <c r="E549" i="26"/>
  <c r="K549" i="26" s="1"/>
  <c r="E548" i="26"/>
  <c r="K548" i="26" s="1"/>
  <c r="E547" i="26"/>
  <c r="K547" i="26" s="1"/>
  <c r="E546" i="26"/>
  <c r="K546" i="26" s="1"/>
  <c r="E545" i="26"/>
  <c r="K545" i="26" s="1"/>
  <c r="E544" i="26"/>
  <c r="K544" i="26" s="1"/>
  <c r="E543" i="26"/>
  <c r="K543" i="26"/>
  <c r="E542" i="26"/>
  <c r="K542" i="26" s="1"/>
  <c r="E541" i="26"/>
  <c r="K541" i="26"/>
  <c r="E540" i="26"/>
  <c r="K540" i="26" s="1"/>
  <c r="E539" i="26"/>
  <c r="K539" i="26" s="1"/>
  <c r="E538" i="26"/>
  <c r="K538" i="26" s="1"/>
  <c r="E537" i="26"/>
  <c r="K537" i="26"/>
  <c r="E536" i="26"/>
  <c r="K536" i="26" s="1"/>
  <c r="E535" i="26"/>
  <c r="K535" i="26" s="1"/>
  <c r="E534" i="26"/>
  <c r="K534" i="26" s="1"/>
  <c r="E533" i="26"/>
  <c r="K533" i="26" s="1"/>
  <c r="E532" i="26"/>
  <c r="K532" i="26" s="1"/>
  <c r="E531" i="26"/>
  <c r="K531" i="26" s="1"/>
  <c r="E352" i="26"/>
  <c r="K352" i="26" s="1"/>
  <c r="E351" i="26"/>
  <c r="K351" i="26" s="1"/>
  <c r="E301" i="26"/>
  <c r="K301" i="26" s="1"/>
  <c r="E300" i="26"/>
  <c r="K300" i="26"/>
  <c r="E232" i="26"/>
  <c r="K232" i="26" s="1"/>
  <c r="E231" i="26"/>
  <c r="K231" i="26"/>
  <c r="E48" i="26"/>
  <c r="K48" i="26" s="1"/>
  <c r="I714" i="26"/>
  <c r="L125" i="26"/>
  <c r="L253" i="26"/>
  <c r="L372" i="26"/>
  <c r="L530" i="26"/>
  <c r="L677" i="26"/>
  <c r="H125" i="26"/>
  <c r="H253" i="26"/>
  <c r="H372" i="26"/>
  <c r="H530" i="26"/>
  <c r="H677" i="26"/>
  <c r="N21" i="12"/>
  <c r="N20" i="12"/>
  <c r="N19" i="12"/>
  <c r="N18" i="12"/>
  <c r="H45" i="12"/>
  <c r="H44" i="12"/>
  <c r="H43" i="12"/>
  <c r="G45" i="12"/>
  <c r="G44" i="12"/>
  <c r="G43" i="12"/>
  <c r="E230" i="26"/>
  <c r="K230" i="26" s="1"/>
  <c r="G181" i="26"/>
  <c r="K181" i="26" s="1"/>
  <c r="E122" i="26"/>
  <c r="K122" i="26" s="1"/>
  <c r="E123" i="26"/>
  <c r="K123" i="26" s="1"/>
  <c r="I125" i="26"/>
  <c r="I253" i="26"/>
  <c r="I372" i="26"/>
  <c r="I530" i="26"/>
  <c r="I677" i="26"/>
  <c r="I709" i="26"/>
  <c r="F253" i="26"/>
  <c r="J253" i="26"/>
  <c r="L709" i="26"/>
  <c r="H709" i="26"/>
  <c r="G125" i="26"/>
  <c r="G372" i="26"/>
  <c r="G530" i="26"/>
  <c r="G677" i="26"/>
  <c r="G709" i="26"/>
  <c r="F125" i="26"/>
  <c r="F372" i="26"/>
  <c r="F530" i="26"/>
  <c r="F677" i="26"/>
  <c r="F709" i="26"/>
  <c r="L720" i="26"/>
  <c r="L715" i="26"/>
  <c r="L721" i="26"/>
  <c r="L716" i="26"/>
  <c r="L717" i="26"/>
  <c r="L725" i="26"/>
  <c r="L719" i="26"/>
  <c r="L718" i="26"/>
  <c r="E678" i="26"/>
  <c r="K678" i="26"/>
  <c r="E679" i="26"/>
  <c r="K679" i="26" s="1"/>
  <c r="E680" i="26"/>
  <c r="K680" i="26"/>
  <c r="E681" i="26"/>
  <c r="K681" i="26" s="1"/>
  <c r="E4" i="26"/>
  <c r="K4" i="26" s="1"/>
  <c r="E5" i="26"/>
  <c r="K5" i="26" s="1"/>
  <c r="E6" i="26"/>
  <c r="K6" i="26" s="1"/>
  <c r="E7" i="26"/>
  <c r="K7" i="26" s="1"/>
  <c r="E8" i="26"/>
  <c r="K8" i="26"/>
  <c r="E9" i="26"/>
  <c r="K9" i="26" s="1"/>
  <c r="E10" i="26"/>
  <c r="K10" i="26"/>
  <c r="E11" i="26"/>
  <c r="K11" i="26" s="1"/>
  <c r="E12" i="26"/>
  <c r="K12" i="26" s="1"/>
  <c r="E13" i="26"/>
  <c r="K13" i="26" s="1"/>
  <c r="E14" i="26"/>
  <c r="K14" i="26" s="1"/>
  <c r="E15" i="26"/>
  <c r="K15" i="26" s="1"/>
  <c r="E16" i="26"/>
  <c r="K16" i="26"/>
  <c r="E17" i="26"/>
  <c r="K17" i="26" s="1"/>
  <c r="E18" i="26"/>
  <c r="K18" i="26"/>
  <c r="E19" i="26"/>
  <c r="K19" i="26" s="1"/>
  <c r="E20" i="26"/>
  <c r="K20" i="26" s="1"/>
  <c r="E21" i="26"/>
  <c r="K21" i="26" s="1"/>
  <c r="E22" i="26"/>
  <c r="K22" i="26" s="1"/>
  <c r="E23" i="26"/>
  <c r="K23" i="26" s="1"/>
  <c r="E24" i="26"/>
  <c r="K24" i="26"/>
  <c r="E25" i="26"/>
  <c r="K25" i="26" s="1"/>
  <c r="E26" i="26"/>
  <c r="K26" i="26"/>
  <c r="E27" i="26"/>
  <c r="K27" i="26" s="1"/>
  <c r="E28" i="26"/>
  <c r="K28" i="26" s="1"/>
  <c r="E29" i="26"/>
  <c r="K29" i="26" s="1"/>
  <c r="E30" i="26"/>
  <c r="K30" i="26" s="1"/>
  <c r="E31" i="26"/>
  <c r="K31" i="26" s="1"/>
  <c r="E32" i="26"/>
  <c r="K32" i="26"/>
  <c r="E33" i="26"/>
  <c r="K33" i="26" s="1"/>
  <c r="E34" i="26"/>
  <c r="K34" i="26"/>
  <c r="E35" i="26"/>
  <c r="K35" i="26" s="1"/>
  <c r="E36" i="26"/>
  <c r="K36" i="26" s="1"/>
  <c r="E37" i="26"/>
  <c r="K37" i="26" s="1"/>
  <c r="E38" i="26"/>
  <c r="K38" i="26" s="1"/>
  <c r="E39" i="26"/>
  <c r="K39" i="26" s="1"/>
  <c r="E40" i="26"/>
  <c r="K40" i="26"/>
  <c r="E41" i="26"/>
  <c r="K41" i="26" s="1"/>
  <c r="E42" i="26"/>
  <c r="K42" i="26"/>
  <c r="E43" i="26"/>
  <c r="K43" i="26" s="1"/>
  <c r="E44" i="26"/>
  <c r="K44" i="26" s="1"/>
  <c r="E45" i="26"/>
  <c r="K45" i="26" s="1"/>
  <c r="E46" i="26"/>
  <c r="K46" i="26" s="1"/>
  <c r="E47" i="26"/>
  <c r="K47" i="26" s="1"/>
  <c r="E49" i="26"/>
  <c r="K49" i="26"/>
  <c r="E50" i="26"/>
  <c r="K50" i="26" s="1"/>
  <c r="E51" i="26"/>
  <c r="K51" i="26"/>
  <c r="E52" i="26"/>
  <c r="K52" i="26" s="1"/>
  <c r="E53" i="26"/>
  <c r="K53" i="26" s="1"/>
  <c r="E54" i="26"/>
  <c r="K54" i="26" s="1"/>
  <c r="E55" i="26"/>
  <c r="K55" i="26" s="1"/>
  <c r="E56" i="26"/>
  <c r="K56" i="26" s="1"/>
  <c r="E57" i="26"/>
  <c r="K57" i="26"/>
  <c r="E58" i="26"/>
  <c r="K58" i="26" s="1"/>
  <c r="E59" i="26"/>
  <c r="K59" i="26"/>
  <c r="E60" i="26"/>
  <c r="K60" i="26" s="1"/>
  <c r="E61" i="26"/>
  <c r="K61" i="26" s="1"/>
  <c r="E62" i="26"/>
  <c r="K62" i="26" s="1"/>
  <c r="E63" i="26"/>
  <c r="K63" i="26" s="1"/>
  <c r="E64" i="26"/>
  <c r="K64" i="26" s="1"/>
  <c r="E65" i="26"/>
  <c r="K65" i="26"/>
  <c r="E66" i="26"/>
  <c r="K66" i="26" s="1"/>
  <c r="E67" i="26"/>
  <c r="K67" i="26"/>
  <c r="E68" i="26"/>
  <c r="K68" i="26" s="1"/>
  <c r="E69" i="26"/>
  <c r="K69" i="26" s="1"/>
  <c r="E70" i="26"/>
  <c r="K70" i="26" s="1"/>
  <c r="E71" i="26"/>
  <c r="K71" i="26" s="1"/>
  <c r="E72" i="26"/>
  <c r="K72" i="26" s="1"/>
  <c r="E73" i="26"/>
  <c r="K73" i="26"/>
  <c r="E74" i="26"/>
  <c r="K74" i="26" s="1"/>
  <c r="E75" i="26"/>
  <c r="K75" i="26"/>
  <c r="E76" i="26"/>
  <c r="K76" i="26" s="1"/>
  <c r="E77" i="26"/>
  <c r="K77" i="26" s="1"/>
  <c r="E78" i="26"/>
  <c r="K78" i="26" s="1"/>
  <c r="E79" i="26"/>
  <c r="K79" i="26" s="1"/>
  <c r="E80" i="26"/>
  <c r="K80" i="26" s="1"/>
  <c r="E81" i="26"/>
  <c r="K81" i="26"/>
  <c r="E82" i="26"/>
  <c r="K82" i="26" s="1"/>
  <c r="E83" i="26"/>
  <c r="K83" i="26"/>
  <c r="E84" i="26"/>
  <c r="K84" i="26" s="1"/>
  <c r="E85" i="26"/>
  <c r="K85" i="26" s="1"/>
  <c r="E86" i="26"/>
  <c r="K86" i="26" s="1"/>
  <c r="E87" i="26"/>
  <c r="K87" i="26" s="1"/>
  <c r="E88" i="26"/>
  <c r="K88" i="26" s="1"/>
  <c r="E89" i="26"/>
  <c r="K89" i="26"/>
  <c r="E90" i="26"/>
  <c r="K90" i="26" s="1"/>
  <c r="E91" i="26"/>
  <c r="K91" i="26"/>
  <c r="E92" i="26"/>
  <c r="K92" i="26" s="1"/>
  <c r="E93" i="26"/>
  <c r="K93" i="26" s="1"/>
  <c r="E94" i="26"/>
  <c r="K94" i="26" s="1"/>
  <c r="E95" i="26"/>
  <c r="K95" i="26" s="1"/>
  <c r="E96" i="26"/>
  <c r="K96" i="26" s="1"/>
  <c r="E97" i="26"/>
  <c r="K97" i="26"/>
  <c r="E98" i="26"/>
  <c r="K98" i="26" s="1"/>
  <c r="E99" i="26"/>
  <c r="K99" i="26"/>
  <c r="E100" i="26"/>
  <c r="K100" i="26" s="1"/>
  <c r="E101" i="26"/>
  <c r="K101" i="26" s="1"/>
  <c r="E102" i="26"/>
  <c r="K102" i="26" s="1"/>
  <c r="E105" i="26"/>
  <c r="K105" i="26" s="1"/>
  <c r="E106" i="26"/>
  <c r="K106" i="26" s="1"/>
  <c r="E107" i="26"/>
  <c r="K107" i="26"/>
  <c r="E108" i="26"/>
  <c r="K108" i="26" s="1"/>
  <c r="E109" i="26"/>
  <c r="K109" i="26"/>
  <c r="E110" i="26"/>
  <c r="K110" i="26" s="1"/>
  <c r="E111" i="26"/>
  <c r="K111" i="26" s="1"/>
  <c r="E112" i="26"/>
  <c r="K112" i="26" s="1"/>
  <c r="E113" i="26"/>
  <c r="K113" i="26" s="1"/>
  <c r="E114" i="26"/>
  <c r="K114" i="26" s="1"/>
  <c r="E115" i="26"/>
  <c r="K115" i="26"/>
  <c r="E116" i="26"/>
  <c r="K116" i="26" s="1"/>
  <c r="E117" i="26"/>
  <c r="K117" i="26"/>
  <c r="E118" i="26"/>
  <c r="K118" i="26" s="1"/>
  <c r="E119" i="26"/>
  <c r="K119" i="26" s="1"/>
  <c r="E120" i="26"/>
  <c r="K120" i="26" s="1"/>
  <c r="E121" i="26"/>
  <c r="K121" i="26" s="1"/>
  <c r="E124" i="26"/>
  <c r="K124" i="26" s="1"/>
  <c r="E250" i="26"/>
  <c r="K250" i="26"/>
  <c r="E251" i="26"/>
  <c r="K251" i="26" s="1"/>
  <c r="E252" i="26"/>
  <c r="K252" i="26"/>
  <c r="E254" i="26"/>
  <c r="K254" i="26" s="1"/>
  <c r="E255" i="26"/>
  <c r="K255" i="26" s="1"/>
  <c r="E256" i="26"/>
  <c r="K256" i="26" s="1"/>
  <c r="E257" i="26"/>
  <c r="K257" i="26" s="1"/>
  <c r="E258" i="26"/>
  <c r="K258" i="26" s="1"/>
  <c r="E259" i="26"/>
  <c r="K259" i="26"/>
  <c r="E260" i="26"/>
  <c r="K260" i="26" s="1"/>
  <c r="E261" i="26"/>
  <c r="K261" i="26"/>
  <c r="E262" i="26"/>
  <c r="K262" i="26" s="1"/>
  <c r="E263" i="26"/>
  <c r="K263" i="26" s="1"/>
  <c r="E264" i="26"/>
  <c r="K264" i="26" s="1"/>
  <c r="E265" i="26"/>
  <c r="K265" i="26" s="1"/>
  <c r="E266" i="26"/>
  <c r="K266" i="26" s="1"/>
  <c r="E267" i="26"/>
  <c r="K267" i="26"/>
  <c r="E268" i="26"/>
  <c r="K268" i="26" s="1"/>
  <c r="E269" i="26"/>
  <c r="K269" i="26"/>
  <c r="E270" i="26"/>
  <c r="K270" i="26" s="1"/>
  <c r="E271" i="26"/>
  <c r="K271" i="26" s="1"/>
  <c r="E272" i="26"/>
  <c r="K272" i="26" s="1"/>
  <c r="E273" i="26"/>
  <c r="K273" i="26" s="1"/>
  <c r="E274" i="26"/>
  <c r="K274" i="26" s="1"/>
  <c r="E275" i="26"/>
  <c r="K275" i="26"/>
  <c r="E276" i="26"/>
  <c r="K276" i="26" s="1"/>
  <c r="E277" i="26"/>
  <c r="K277" i="26"/>
  <c r="E278" i="26"/>
  <c r="K278" i="26" s="1"/>
  <c r="E279" i="26"/>
  <c r="K279" i="26" s="1"/>
  <c r="E280" i="26"/>
  <c r="K280" i="26" s="1"/>
  <c r="E281" i="26"/>
  <c r="K281" i="26" s="1"/>
  <c r="E282" i="26"/>
  <c r="K282" i="26" s="1"/>
  <c r="E283" i="26"/>
  <c r="K283" i="26"/>
  <c r="E284" i="26"/>
  <c r="K284" i="26" s="1"/>
  <c r="E285" i="26"/>
  <c r="K285" i="26"/>
  <c r="E286" i="26"/>
  <c r="K286" i="26" s="1"/>
  <c r="E287" i="26"/>
  <c r="K287" i="26" s="1"/>
  <c r="E288" i="26"/>
  <c r="K288" i="26" s="1"/>
  <c r="E289" i="26"/>
  <c r="K289" i="26" s="1"/>
  <c r="E290" i="26"/>
  <c r="K290" i="26" s="1"/>
  <c r="E291" i="26"/>
  <c r="K291" i="26"/>
  <c r="E292" i="26"/>
  <c r="K292" i="26" s="1"/>
  <c r="E293" i="26"/>
  <c r="K293" i="26"/>
  <c r="E294" i="26"/>
  <c r="K294" i="26" s="1"/>
  <c r="E295" i="26"/>
  <c r="K295" i="26" s="1"/>
  <c r="E296" i="26"/>
  <c r="K296" i="26" s="1"/>
  <c r="E297" i="26"/>
  <c r="K297" i="26" s="1"/>
  <c r="E298" i="26"/>
  <c r="K298" i="26" s="1"/>
  <c r="E299" i="26"/>
  <c r="K299" i="26"/>
  <c r="E302" i="26"/>
  <c r="K302" i="26" s="1"/>
  <c r="E303" i="26"/>
  <c r="K303" i="26"/>
  <c r="E304" i="26"/>
  <c r="K304" i="26" s="1"/>
  <c r="E305" i="26"/>
  <c r="K305" i="26" s="1"/>
  <c r="E306" i="26"/>
  <c r="K306" i="26" s="1"/>
  <c r="E307" i="26"/>
  <c r="K307" i="26" s="1"/>
  <c r="E308" i="26"/>
  <c r="K308" i="26" s="1"/>
  <c r="E309" i="26"/>
  <c r="K309" i="26"/>
  <c r="E310" i="26"/>
  <c r="K310" i="26" s="1"/>
  <c r="E311" i="26"/>
  <c r="K311" i="26"/>
  <c r="E312" i="26"/>
  <c r="K312" i="26" s="1"/>
  <c r="E313" i="26"/>
  <c r="K313" i="26" s="1"/>
  <c r="E314" i="26"/>
  <c r="K314" i="26" s="1"/>
  <c r="E315" i="26"/>
  <c r="K315" i="26" s="1"/>
  <c r="E316" i="26"/>
  <c r="K316" i="26" s="1"/>
  <c r="E317" i="26"/>
  <c r="K317" i="26"/>
  <c r="E318" i="26"/>
  <c r="K318" i="26" s="1"/>
  <c r="E319" i="26"/>
  <c r="K319" i="26"/>
  <c r="E320" i="26"/>
  <c r="K320" i="26" s="1"/>
  <c r="E321" i="26"/>
  <c r="K321" i="26" s="1"/>
  <c r="E322" i="26"/>
  <c r="K322" i="26" s="1"/>
  <c r="E323" i="26"/>
  <c r="K323" i="26" s="1"/>
  <c r="E324" i="26"/>
  <c r="K324" i="26" s="1"/>
  <c r="E325" i="26"/>
  <c r="K325" i="26"/>
  <c r="E326" i="26"/>
  <c r="K326" i="26" s="1"/>
  <c r="E327" i="26"/>
  <c r="K327" i="26"/>
  <c r="E328" i="26"/>
  <c r="K328" i="26" s="1"/>
  <c r="E329" i="26"/>
  <c r="K329" i="26" s="1"/>
  <c r="E330" i="26"/>
  <c r="K330" i="26" s="1"/>
  <c r="E331" i="26"/>
  <c r="K331" i="26" s="1"/>
  <c r="E332" i="26"/>
  <c r="K332" i="26" s="1"/>
  <c r="E333" i="26"/>
  <c r="K333" i="26"/>
  <c r="E334" i="26"/>
  <c r="K334" i="26" s="1"/>
  <c r="E335" i="26"/>
  <c r="K335" i="26"/>
  <c r="E336" i="26"/>
  <c r="K336" i="26" s="1"/>
  <c r="E337" i="26"/>
  <c r="K337" i="26" s="1"/>
  <c r="E338" i="26"/>
  <c r="K338" i="26" s="1"/>
  <c r="E339" i="26"/>
  <c r="K339" i="26" s="1"/>
  <c r="E340" i="26"/>
  <c r="K340" i="26" s="1"/>
  <c r="E341" i="26"/>
  <c r="K341" i="26"/>
  <c r="E342" i="26"/>
  <c r="K342" i="26" s="1"/>
  <c r="E343" i="26"/>
  <c r="K343" i="26"/>
  <c r="E344" i="26"/>
  <c r="K344" i="26" s="1"/>
  <c r="E345" i="26"/>
  <c r="K345" i="26" s="1"/>
  <c r="E346" i="26"/>
  <c r="K346" i="26" s="1"/>
  <c r="E347" i="26"/>
  <c r="K347" i="26" s="1"/>
  <c r="E348" i="26"/>
  <c r="K348" i="26" s="1"/>
  <c r="E349" i="26"/>
  <c r="K349" i="26"/>
  <c r="E350" i="26"/>
  <c r="K350" i="26" s="1"/>
  <c r="E353" i="26"/>
  <c r="K353" i="26"/>
  <c r="E354" i="26"/>
  <c r="K354" i="26" s="1"/>
  <c r="E355" i="26"/>
  <c r="K355" i="26" s="1"/>
  <c r="E356" i="26"/>
  <c r="K356" i="26" s="1"/>
  <c r="E357" i="26"/>
  <c r="K357" i="26" s="1"/>
  <c r="E358" i="26"/>
  <c r="K358" i="26" s="1"/>
  <c r="E359" i="26"/>
  <c r="K359" i="26"/>
  <c r="E360" i="26"/>
  <c r="K360" i="26" s="1"/>
  <c r="E361" i="26"/>
  <c r="K361" i="26"/>
  <c r="E362" i="26"/>
  <c r="K362" i="26" s="1"/>
  <c r="E363" i="26"/>
  <c r="K363" i="26" s="1"/>
  <c r="E364" i="26"/>
  <c r="K364" i="26" s="1"/>
  <c r="E365" i="26"/>
  <c r="K365" i="26" s="1"/>
  <c r="E366" i="26"/>
  <c r="K366" i="26" s="1"/>
  <c r="E367" i="26"/>
  <c r="K367" i="26"/>
  <c r="E368" i="26"/>
  <c r="K368" i="26" s="1"/>
  <c r="E369" i="26"/>
  <c r="K369" i="26"/>
  <c r="E370" i="26"/>
  <c r="K370" i="26" s="1"/>
  <c r="E371" i="26"/>
  <c r="K371" i="26" s="1"/>
  <c r="E373" i="26"/>
  <c r="K373" i="26" s="1"/>
  <c r="E374" i="26"/>
  <c r="K374" i="26" s="1"/>
  <c r="E375" i="26"/>
  <c r="K375" i="26" s="1"/>
  <c r="E376" i="26"/>
  <c r="K376" i="26"/>
  <c r="E377" i="26"/>
  <c r="K377" i="26" s="1"/>
  <c r="E378" i="26"/>
  <c r="K378" i="26"/>
  <c r="E379" i="26"/>
  <c r="K379" i="26" s="1"/>
  <c r="E380" i="26"/>
  <c r="K380" i="26" s="1"/>
  <c r="E381" i="26"/>
  <c r="K381" i="26" s="1"/>
  <c r="E382" i="26"/>
  <c r="K382" i="26" s="1"/>
  <c r="E383" i="26"/>
  <c r="K383" i="26" s="1"/>
  <c r="E384" i="26"/>
  <c r="K384" i="26"/>
  <c r="E385" i="26"/>
  <c r="K385" i="26" s="1"/>
  <c r="E386" i="26"/>
  <c r="K386" i="26"/>
  <c r="E387" i="26"/>
  <c r="K387" i="26" s="1"/>
  <c r="E388" i="26"/>
  <c r="K388" i="26" s="1"/>
  <c r="E389" i="26"/>
  <c r="K389" i="26" s="1"/>
  <c r="E390" i="26"/>
  <c r="K390" i="26" s="1"/>
  <c r="E391" i="26"/>
  <c r="K391" i="26" s="1"/>
  <c r="E392" i="26"/>
  <c r="K392" i="26"/>
  <c r="E393" i="26"/>
  <c r="K393" i="26" s="1"/>
  <c r="E394" i="26"/>
  <c r="K394" i="26"/>
  <c r="E395" i="26"/>
  <c r="K395" i="26" s="1"/>
  <c r="E396" i="26"/>
  <c r="K396" i="26" s="1"/>
  <c r="E397" i="26"/>
  <c r="K397" i="26" s="1"/>
  <c r="E398" i="26"/>
  <c r="K398" i="26" s="1"/>
  <c r="E399" i="26"/>
  <c r="K399" i="26" s="1"/>
  <c r="E400" i="26"/>
  <c r="K400" i="26"/>
  <c r="E401" i="26"/>
  <c r="K401" i="26" s="1"/>
  <c r="E402" i="26"/>
  <c r="K402" i="26"/>
  <c r="E403" i="26"/>
  <c r="K403" i="26" s="1"/>
  <c r="E404" i="26"/>
  <c r="K404" i="26" s="1"/>
  <c r="E405" i="26"/>
  <c r="K405" i="26" s="1"/>
  <c r="E406" i="26"/>
  <c r="K406" i="26" s="1"/>
  <c r="E407" i="26"/>
  <c r="K407" i="26" s="1"/>
  <c r="E408" i="26"/>
  <c r="K408" i="26"/>
  <c r="E409" i="26"/>
  <c r="K409" i="26" s="1"/>
  <c r="E410" i="26"/>
  <c r="K410" i="26"/>
  <c r="E411" i="26"/>
  <c r="K411" i="26" s="1"/>
  <c r="E412" i="26"/>
  <c r="K412" i="26" s="1"/>
  <c r="E413" i="26"/>
  <c r="K413" i="26" s="1"/>
  <c r="E414" i="26"/>
  <c r="K414" i="26" s="1"/>
  <c r="E416" i="26"/>
  <c r="K416" i="26" s="1"/>
  <c r="E417" i="26"/>
  <c r="K417" i="26"/>
  <c r="E418" i="26"/>
  <c r="K418" i="26" s="1"/>
  <c r="E419" i="26"/>
  <c r="K419" i="26"/>
  <c r="E420" i="26"/>
  <c r="K420" i="26" s="1"/>
  <c r="E421" i="26"/>
  <c r="K421" i="26" s="1"/>
  <c r="E422" i="26"/>
  <c r="K422" i="26" s="1"/>
  <c r="E423" i="26"/>
  <c r="K423" i="26" s="1"/>
  <c r="E424" i="26"/>
  <c r="K424" i="26" s="1"/>
  <c r="E425" i="26"/>
  <c r="K425" i="26"/>
  <c r="E426" i="26"/>
  <c r="K426" i="26" s="1"/>
  <c r="E427" i="26"/>
  <c r="K427" i="26"/>
  <c r="E428" i="26"/>
  <c r="K428" i="26" s="1"/>
  <c r="E429" i="26"/>
  <c r="K429" i="26" s="1"/>
  <c r="E430" i="26"/>
  <c r="K430" i="26" s="1"/>
  <c r="E431" i="26"/>
  <c r="K431" i="26" s="1"/>
  <c r="E432" i="26"/>
  <c r="K432" i="26" s="1"/>
  <c r="E433" i="26"/>
  <c r="K433" i="26"/>
  <c r="E434" i="26"/>
  <c r="K434" i="26" s="1"/>
  <c r="E435" i="26"/>
  <c r="K435" i="26"/>
  <c r="E436" i="26"/>
  <c r="K436" i="26" s="1"/>
  <c r="E437" i="26"/>
  <c r="K437" i="26" s="1"/>
  <c r="E438" i="26"/>
  <c r="K438" i="26" s="1"/>
  <c r="E439" i="26"/>
  <c r="K439" i="26" s="1"/>
  <c r="E440" i="26"/>
  <c r="K440" i="26" s="1"/>
  <c r="E441" i="26"/>
  <c r="K441" i="26"/>
  <c r="E442" i="26"/>
  <c r="K442" i="26" s="1"/>
  <c r="E443" i="26"/>
  <c r="K443" i="26"/>
  <c r="E444" i="26"/>
  <c r="K444" i="26" s="1"/>
  <c r="E445" i="26"/>
  <c r="K445" i="26" s="1"/>
  <c r="E446" i="26"/>
  <c r="K446" i="26" s="1"/>
  <c r="E447" i="26"/>
  <c r="K447" i="26" s="1"/>
  <c r="E448" i="26"/>
  <c r="K448" i="26" s="1"/>
  <c r="E449" i="26"/>
  <c r="K449" i="26"/>
  <c r="E450" i="26"/>
  <c r="K450" i="26" s="1"/>
  <c r="E451" i="26"/>
  <c r="K451" i="26"/>
  <c r="E452" i="26"/>
  <c r="K452" i="26" s="1"/>
  <c r="E453" i="26"/>
  <c r="K453" i="26" s="1"/>
  <c r="E454" i="26"/>
  <c r="K454" i="26" s="1"/>
  <c r="E455" i="26"/>
  <c r="K455" i="26" s="1"/>
  <c r="E457" i="26"/>
  <c r="K457" i="26" s="1"/>
  <c r="E458" i="26"/>
  <c r="K458" i="26"/>
  <c r="E459" i="26"/>
  <c r="K459" i="26" s="1"/>
  <c r="E460" i="26"/>
  <c r="K460" i="26"/>
  <c r="E461" i="26"/>
  <c r="K461" i="26" s="1"/>
  <c r="E462" i="26"/>
  <c r="K462" i="26" s="1"/>
  <c r="E463" i="26"/>
  <c r="K463" i="26" s="1"/>
  <c r="E464" i="26"/>
  <c r="K464" i="26" s="1"/>
  <c r="E465" i="26"/>
  <c r="K465" i="26" s="1"/>
  <c r="E466" i="26"/>
  <c r="K466" i="26"/>
  <c r="E467" i="26"/>
  <c r="K467" i="26" s="1"/>
  <c r="E468" i="26"/>
  <c r="K468" i="26"/>
  <c r="E469" i="26"/>
  <c r="K469" i="26" s="1"/>
  <c r="E470" i="26"/>
  <c r="K470" i="26" s="1"/>
  <c r="E471" i="26"/>
  <c r="K471" i="26" s="1"/>
  <c r="E472" i="26"/>
  <c r="K472" i="26" s="1"/>
  <c r="E473" i="26"/>
  <c r="K473" i="26" s="1"/>
  <c r="E474" i="26"/>
  <c r="K474" i="26"/>
  <c r="E475" i="26"/>
  <c r="K475" i="26" s="1"/>
  <c r="E476" i="26"/>
  <c r="K476" i="26"/>
  <c r="E477" i="26"/>
  <c r="K477" i="26" s="1"/>
  <c r="E478" i="26"/>
  <c r="K478" i="26" s="1"/>
  <c r="E479" i="26"/>
  <c r="K479" i="26" s="1"/>
  <c r="E480" i="26"/>
  <c r="K480" i="26" s="1"/>
  <c r="E481" i="26"/>
  <c r="K481" i="26" s="1"/>
  <c r="E482" i="26"/>
  <c r="K482" i="26"/>
  <c r="E483" i="26"/>
  <c r="K483" i="26" s="1"/>
  <c r="E484" i="26"/>
  <c r="K484" i="26"/>
  <c r="E485" i="26"/>
  <c r="K485" i="26" s="1"/>
  <c r="E486" i="26"/>
  <c r="K486" i="26" s="1"/>
  <c r="E487" i="26"/>
  <c r="K487" i="26" s="1"/>
  <c r="E488" i="26"/>
  <c r="K488" i="26" s="1"/>
  <c r="E489" i="26"/>
  <c r="K489" i="26" s="1"/>
  <c r="E490" i="26"/>
  <c r="K490" i="26"/>
  <c r="E491" i="26"/>
  <c r="K491" i="26" s="1"/>
  <c r="E492" i="26"/>
  <c r="K492" i="26"/>
  <c r="E493" i="26"/>
  <c r="K493" i="26" s="1"/>
  <c r="E494" i="26"/>
  <c r="K494" i="26" s="1"/>
  <c r="E495" i="26"/>
  <c r="K495" i="26" s="1"/>
  <c r="E496" i="26"/>
  <c r="K496" i="26" s="1"/>
  <c r="E497" i="26"/>
  <c r="K497" i="26" s="1"/>
  <c r="E498" i="26"/>
  <c r="K498" i="26"/>
  <c r="E499" i="26"/>
  <c r="K499" i="26" s="1"/>
  <c r="E503" i="26"/>
  <c r="K503" i="26"/>
  <c r="E504" i="26"/>
  <c r="K504" i="26" s="1"/>
  <c r="E505" i="26"/>
  <c r="K505" i="26" s="1"/>
  <c r="E506" i="26"/>
  <c r="K506" i="26" s="1"/>
  <c r="E507" i="26"/>
  <c r="K507" i="26" s="1"/>
  <c r="E508" i="26"/>
  <c r="K508" i="26" s="1"/>
  <c r="E509" i="26"/>
  <c r="K509" i="26"/>
  <c r="E510" i="26"/>
  <c r="K510" i="26" s="1"/>
  <c r="E511" i="26"/>
  <c r="K511" i="26"/>
  <c r="E512" i="26"/>
  <c r="K512" i="26" s="1"/>
  <c r="E513" i="26"/>
  <c r="K513" i="26" s="1"/>
  <c r="E514" i="26"/>
  <c r="K514" i="26" s="1"/>
  <c r="E515" i="26"/>
  <c r="K515" i="26" s="1"/>
  <c r="E516" i="26"/>
  <c r="K516" i="26" s="1"/>
  <c r="E517" i="26"/>
  <c r="K517" i="26"/>
  <c r="E518" i="26"/>
  <c r="K518" i="26" s="1"/>
  <c r="E519" i="26"/>
  <c r="K519" i="26"/>
  <c r="E520" i="26"/>
  <c r="K520" i="26" s="1"/>
  <c r="E521" i="26"/>
  <c r="K521" i="26" s="1"/>
  <c r="E522" i="26"/>
  <c r="K522" i="26" s="1"/>
  <c r="E523" i="26"/>
  <c r="K523" i="26" s="1"/>
  <c r="E524" i="26"/>
  <c r="K524" i="26" s="1"/>
  <c r="E525" i="26"/>
  <c r="K525" i="26"/>
  <c r="E526" i="26"/>
  <c r="K526" i="26" s="1"/>
  <c r="E527" i="26"/>
  <c r="K527" i="26"/>
  <c r="E528" i="26"/>
  <c r="K528" i="26" s="1"/>
  <c r="E529" i="26"/>
  <c r="K529" i="26" s="1"/>
  <c r="E682" i="26"/>
  <c r="K682" i="26" s="1"/>
  <c r="E683" i="26"/>
  <c r="K683" i="26" s="1"/>
  <c r="E684" i="26"/>
  <c r="K684" i="26" s="1"/>
  <c r="E685" i="26"/>
  <c r="K685" i="26"/>
  <c r="E686" i="26"/>
  <c r="K686" i="26" s="1"/>
  <c r="E687" i="26"/>
  <c r="K687" i="26"/>
  <c r="E688" i="26"/>
  <c r="K688" i="26" s="1"/>
  <c r="E689" i="26"/>
  <c r="K689" i="26" s="1"/>
  <c r="E690" i="26"/>
  <c r="K690" i="26" s="1"/>
  <c r="E691" i="26"/>
  <c r="K691" i="26" s="1"/>
  <c r="E692" i="26"/>
  <c r="K692" i="26" s="1"/>
  <c r="E693" i="26"/>
  <c r="K693" i="26"/>
  <c r="E694" i="26"/>
  <c r="K694" i="26" s="1"/>
  <c r="E695" i="26"/>
  <c r="K695" i="26"/>
  <c r="E696" i="26"/>
  <c r="K696" i="26" s="1"/>
  <c r="E697" i="26"/>
  <c r="K697" i="26" s="1"/>
  <c r="E698" i="26"/>
  <c r="K698" i="26" s="1"/>
  <c r="E699" i="26"/>
  <c r="K699" i="26" s="1"/>
  <c r="E700" i="26"/>
  <c r="K700" i="26" s="1"/>
  <c r="E703" i="26"/>
  <c r="K703" i="26"/>
  <c r="E704" i="26"/>
  <c r="K704" i="26" s="1"/>
  <c r="E705" i="26"/>
  <c r="K705" i="26"/>
  <c r="E706" i="26"/>
  <c r="K706" i="26" s="1"/>
  <c r="E707" i="26"/>
  <c r="K707" i="26" s="1"/>
  <c r="E708" i="26"/>
  <c r="K708" i="26" s="1"/>
  <c r="K717" i="26"/>
  <c r="K725" i="26" s="1"/>
  <c r="H720" i="26"/>
  <c r="H715" i="26"/>
  <c r="H721" i="26"/>
  <c r="H716" i="26"/>
  <c r="H717" i="26"/>
  <c r="H725" i="26" s="1"/>
  <c r="H719" i="26"/>
  <c r="H718" i="26"/>
  <c r="G720" i="26"/>
  <c r="G721" i="26"/>
  <c r="G716" i="26"/>
  <c r="G717" i="26"/>
  <c r="G725" i="26" s="1"/>
  <c r="G719" i="26"/>
  <c r="G718" i="26"/>
  <c r="F720" i="26"/>
  <c r="F715" i="26"/>
  <c r="F721" i="26"/>
  <c r="F716" i="26"/>
  <c r="F717" i="26"/>
  <c r="F725" i="26" s="1"/>
  <c r="F719" i="26"/>
  <c r="F718" i="26"/>
  <c r="E717" i="26"/>
  <c r="E725" i="26" s="1"/>
  <c r="K711" i="26"/>
  <c r="K712" i="26"/>
  <c r="Q710" i="26"/>
  <c r="P710" i="26"/>
  <c r="O710" i="26"/>
  <c r="N710" i="26"/>
  <c r="J125" i="26"/>
  <c r="J372" i="26"/>
  <c r="J530" i="26"/>
  <c r="J677" i="26"/>
  <c r="J709" i="26"/>
  <c r="K120" i="24"/>
  <c r="K719" i="24" s="1"/>
  <c r="K241" i="24"/>
  <c r="K354" i="24"/>
  <c r="K718" i="24" s="1"/>
  <c r="K461" i="24"/>
  <c r="K707" i="24" s="1"/>
  <c r="K646" i="24"/>
  <c r="K676" i="24"/>
  <c r="E4" i="24"/>
  <c r="J4" i="24"/>
  <c r="E5" i="24"/>
  <c r="J5" i="24" s="1"/>
  <c r="E6" i="24"/>
  <c r="J6" i="24" s="1"/>
  <c r="E7" i="24"/>
  <c r="J7" i="24" s="1"/>
  <c r="E8" i="24"/>
  <c r="J8" i="24" s="1"/>
  <c r="E9" i="24"/>
  <c r="J9" i="24" s="1"/>
  <c r="E10" i="24"/>
  <c r="J10" i="24" s="1"/>
  <c r="E11" i="24"/>
  <c r="J11" i="24" s="1"/>
  <c r="E12" i="24"/>
  <c r="J12" i="24" s="1"/>
  <c r="E13" i="24"/>
  <c r="J13" i="24" s="1"/>
  <c r="E14" i="24"/>
  <c r="J14" i="24" s="1"/>
  <c r="E15" i="24"/>
  <c r="J15" i="24" s="1"/>
  <c r="E16" i="24"/>
  <c r="J16" i="24" s="1"/>
  <c r="E17" i="24"/>
  <c r="J17" i="24" s="1"/>
  <c r="E18" i="24"/>
  <c r="J18" i="24" s="1"/>
  <c r="E19" i="24"/>
  <c r="J19" i="24" s="1"/>
  <c r="E20" i="24"/>
  <c r="J20" i="24" s="1"/>
  <c r="E21" i="24"/>
  <c r="J21" i="24" s="1"/>
  <c r="E22" i="24"/>
  <c r="J22" i="24" s="1"/>
  <c r="E23" i="24"/>
  <c r="J23" i="24" s="1"/>
  <c r="E24" i="24"/>
  <c r="J24" i="24"/>
  <c r="E25" i="24"/>
  <c r="J25" i="24" s="1"/>
  <c r="E26" i="24"/>
  <c r="J26" i="24" s="1"/>
  <c r="E27" i="24"/>
  <c r="J27" i="24" s="1"/>
  <c r="E28" i="24"/>
  <c r="J28" i="24"/>
  <c r="E29" i="24"/>
  <c r="J29" i="24" s="1"/>
  <c r="E30" i="24"/>
  <c r="J30" i="24" s="1"/>
  <c r="E31" i="24"/>
  <c r="J31" i="24" s="1"/>
  <c r="E32" i="24"/>
  <c r="J32" i="24" s="1"/>
  <c r="E33" i="24"/>
  <c r="J33" i="24" s="1"/>
  <c r="E34" i="24"/>
  <c r="J34" i="24" s="1"/>
  <c r="E35" i="24"/>
  <c r="J35" i="24" s="1"/>
  <c r="E36" i="24"/>
  <c r="J36" i="24" s="1"/>
  <c r="E37" i="24"/>
  <c r="J37" i="24" s="1"/>
  <c r="E38" i="24"/>
  <c r="J38" i="24" s="1"/>
  <c r="E39" i="24"/>
  <c r="J39" i="24" s="1"/>
  <c r="E40" i="24"/>
  <c r="J40" i="24" s="1"/>
  <c r="E41" i="24"/>
  <c r="J41" i="24" s="1"/>
  <c r="E42" i="24"/>
  <c r="J42" i="24" s="1"/>
  <c r="E43" i="24"/>
  <c r="J43" i="24" s="1"/>
  <c r="E44" i="24"/>
  <c r="J44" i="24" s="1"/>
  <c r="E45" i="24"/>
  <c r="J45" i="24" s="1"/>
  <c r="E46" i="24"/>
  <c r="J46" i="24" s="1"/>
  <c r="E47" i="24"/>
  <c r="J47" i="24" s="1"/>
  <c r="E48" i="24"/>
  <c r="J48" i="24" s="1"/>
  <c r="E49" i="24"/>
  <c r="J49" i="24" s="1"/>
  <c r="E50" i="24"/>
  <c r="J50" i="24" s="1"/>
  <c r="E51" i="24"/>
  <c r="J51" i="24" s="1"/>
  <c r="E52" i="24"/>
  <c r="J52" i="24"/>
  <c r="E53" i="24"/>
  <c r="J53" i="24" s="1"/>
  <c r="E54" i="24"/>
  <c r="J54" i="24" s="1"/>
  <c r="E55" i="24"/>
  <c r="J55" i="24" s="1"/>
  <c r="E56" i="24"/>
  <c r="J56" i="24" s="1"/>
  <c r="E57" i="24"/>
  <c r="J57" i="24" s="1"/>
  <c r="E58" i="24"/>
  <c r="J58" i="24" s="1"/>
  <c r="E59" i="24"/>
  <c r="J59" i="24" s="1"/>
  <c r="E60" i="24"/>
  <c r="J60" i="24" s="1"/>
  <c r="E61" i="24"/>
  <c r="J61" i="24" s="1"/>
  <c r="E62" i="24"/>
  <c r="J62" i="24" s="1"/>
  <c r="E63" i="24"/>
  <c r="J63" i="24" s="1"/>
  <c r="E64" i="24"/>
  <c r="J64" i="24" s="1"/>
  <c r="E65" i="24"/>
  <c r="J65" i="24" s="1"/>
  <c r="E66" i="24"/>
  <c r="J66" i="24" s="1"/>
  <c r="E67" i="24"/>
  <c r="J67" i="24" s="1"/>
  <c r="E68" i="24"/>
  <c r="J68" i="24"/>
  <c r="E69" i="24"/>
  <c r="J69" i="24" s="1"/>
  <c r="E70" i="24"/>
  <c r="J70" i="24" s="1"/>
  <c r="E71" i="24"/>
  <c r="J71" i="24" s="1"/>
  <c r="E72" i="24"/>
  <c r="J72" i="24" s="1"/>
  <c r="E73" i="24"/>
  <c r="J73" i="24" s="1"/>
  <c r="E74" i="24"/>
  <c r="J74" i="24" s="1"/>
  <c r="E75" i="24"/>
  <c r="J75" i="24" s="1"/>
  <c r="E76" i="24"/>
  <c r="J76" i="24" s="1"/>
  <c r="E77" i="24"/>
  <c r="J77" i="24" s="1"/>
  <c r="E78" i="24"/>
  <c r="J78" i="24" s="1"/>
  <c r="E79" i="24"/>
  <c r="J79" i="24" s="1"/>
  <c r="E80" i="24"/>
  <c r="J80" i="24" s="1"/>
  <c r="E81" i="24"/>
  <c r="J81" i="24" s="1"/>
  <c r="E82" i="24"/>
  <c r="J82" i="24" s="1"/>
  <c r="E83" i="24"/>
  <c r="J83" i="24" s="1"/>
  <c r="E84" i="24"/>
  <c r="J84" i="24" s="1"/>
  <c r="E85" i="24"/>
  <c r="J85" i="24" s="1"/>
  <c r="E86" i="24"/>
  <c r="J86" i="24" s="1"/>
  <c r="E87" i="24"/>
  <c r="J87" i="24" s="1"/>
  <c r="E88" i="24"/>
  <c r="J88" i="24"/>
  <c r="E89" i="24"/>
  <c r="J89" i="24" s="1"/>
  <c r="E90" i="24"/>
  <c r="J90" i="24" s="1"/>
  <c r="E91" i="24"/>
  <c r="J91" i="24" s="1"/>
  <c r="E92" i="24"/>
  <c r="J92" i="24"/>
  <c r="E93" i="24"/>
  <c r="J93" i="24" s="1"/>
  <c r="E94" i="24"/>
  <c r="J94" i="24" s="1"/>
  <c r="E95" i="24"/>
  <c r="J95" i="24" s="1"/>
  <c r="E96" i="24"/>
  <c r="E97" i="24"/>
  <c r="J97" i="24" s="1"/>
  <c r="E98" i="24"/>
  <c r="J98" i="24" s="1"/>
  <c r="E99" i="24"/>
  <c r="J99" i="24" s="1"/>
  <c r="E100" i="24"/>
  <c r="J100" i="24" s="1"/>
  <c r="E101" i="24"/>
  <c r="J101" i="24" s="1"/>
  <c r="E102" i="24"/>
  <c r="J102" i="24" s="1"/>
  <c r="E103" i="24"/>
  <c r="J103" i="24" s="1"/>
  <c r="E104" i="24"/>
  <c r="J104" i="24" s="1"/>
  <c r="E105" i="24"/>
  <c r="J105" i="24" s="1"/>
  <c r="E106" i="24"/>
  <c r="J106" i="24" s="1"/>
  <c r="E107" i="24"/>
  <c r="J107" i="24" s="1"/>
  <c r="E108" i="24"/>
  <c r="J108" i="24" s="1"/>
  <c r="E109" i="24"/>
  <c r="J109" i="24" s="1"/>
  <c r="E110" i="24"/>
  <c r="J110" i="24" s="1"/>
  <c r="E111" i="24"/>
  <c r="J111" i="24" s="1"/>
  <c r="E112" i="24"/>
  <c r="J112" i="24" s="1"/>
  <c r="E113" i="24"/>
  <c r="J113" i="24" s="1"/>
  <c r="E114" i="24"/>
  <c r="J114" i="24" s="1"/>
  <c r="E115" i="24"/>
  <c r="J115" i="24" s="1"/>
  <c r="E116" i="24"/>
  <c r="J116" i="24"/>
  <c r="E117" i="24"/>
  <c r="E118" i="24"/>
  <c r="J118" i="24" s="1"/>
  <c r="E119" i="24"/>
  <c r="J119" i="24" s="1"/>
  <c r="F120" i="24"/>
  <c r="G120" i="24"/>
  <c r="G717" i="24" s="1"/>
  <c r="H120" i="24"/>
  <c r="H718" i="24" s="1"/>
  <c r="E121" i="24"/>
  <c r="J121" i="24" s="1"/>
  <c r="E122" i="24"/>
  <c r="J122" i="24" s="1"/>
  <c r="E123" i="24"/>
  <c r="J123" i="24" s="1"/>
  <c r="E124" i="24"/>
  <c r="J124" i="24" s="1"/>
  <c r="E125" i="24"/>
  <c r="J125" i="24" s="1"/>
  <c r="E126" i="24"/>
  <c r="J126" i="24" s="1"/>
  <c r="E127" i="24"/>
  <c r="J127" i="24" s="1"/>
  <c r="E128" i="24"/>
  <c r="J128" i="24" s="1"/>
  <c r="E129" i="24"/>
  <c r="J129" i="24" s="1"/>
  <c r="E130" i="24"/>
  <c r="J130" i="24" s="1"/>
  <c r="E131" i="24"/>
  <c r="J131" i="24" s="1"/>
  <c r="E132" i="24"/>
  <c r="J132" i="24"/>
  <c r="E133" i="24"/>
  <c r="J133" i="24" s="1"/>
  <c r="E134" i="24"/>
  <c r="J134" i="24" s="1"/>
  <c r="E135" i="24"/>
  <c r="J135" i="24" s="1"/>
  <c r="E136" i="24"/>
  <c r="J136" i="24" s="1"/>
  <c r="E137" i="24"/>
  <c r="J137" i="24" s="1"/>
  <c r="E138" i="24"/>
  <c r="J138" i="24"/>
  <c r="E139" i="24"/>
  <c r="J139" i="24" s="1"/>
  <c r="E140" i="24"/>
  <c r="J140" i="24"/>
  <c r="E141" i="24"/>
  <c r="J141" i="24" s="1"/>
  <c r="E142" i="24"/>
  <c r="J142" i="24" s="1"/>
  <c r="E143" i="24"/>
  <c r="J143" i="24" s="1"/>
  <c r="E144" i="24"/>
  <c r="J144" i="24"/>
  <c r="E145" i="24"/>
  <c r="J145" i="24" s="1"/>
  <c r="E146" i="24"/>
  <c r="J146" i="24" s="1"/>
  <c r="E147" i="24"/>
  <c r="J147" i="24" s="1"/>
  <c r="E148" i="24"/>
  <c r="J148" i="24" s="1"/>
  <c r="E149" i="24"/>
  <c r="J149" i="24" s="1"/>
  <c r="E150" i="24"/>
  <c r="J150" i="24" s="1"/>
  <c r="E151" i="24"/>
  <c r="J151" i="24" s="1"/>
  <c r="E152" i="24"/>
  <c r="J152" i="24" s="1"/>
  <c r="E153" i="24"/>
  <c r="J153" i="24" s="1"/>
  <c r="E154" i="24"/>
  <c r="J154" i="24" s="1"/>
  <c r="E155" i="24"/>
  <c r="J155" i="24" s="1"/>
  <c r="E156" i="24"/>
  <c r="J156" i="24" s="1"/>
  <c r="E157" i="24"/>
  <c r="J157" i="24" s="1"/>
  <c r="E158" i="24"/>
  <c r="J158" i="24" s="1"/>
  <c r="E159" i="24"/>
  <c r="J159" i="24" s="1"/>
  <c r="E160" i="24"/>
  <c r="J160" i="24" s="1"/>
  <c r="E161" i="24"/>
  <c r="J161" i="24" s="1"/>
  <c r="E162" i="24"/>
  <c r="J162" i="24" s="1"/>
  <c r="E163" i="24"/>
  <c r="J163" i="24" s="1"/>
  <c r="E164" i="24"/>
  <c r="J164" i="24"/>
  <c r="E165" i="24"/>
  <c r="J165" i="24" s="1"/>
  <c r="E166" i="24"/>
  <c r="J166" i="24" s="1"/>
  <c r="E167" i="24"/>
  <c r="J167" i="24" s="1"/>
  <c r="E168" i="24"/>
  <c r="J168" i="24" s="1"/>
  <c r="E169" i="24"/>
  <c r="J169" i="24" s="1"/>
  <c r="E170" i="24"/>
  <c r="J170" i="24"/>
  <c r="E171" i="24"/>
  <c r="J171" i="24" s="1"/>
  <c r="E172" i="24"/>
  <c r="J172" i="24"/>
  <c r="E173" i="24"/>
  <c r="J173" i="24" s="1"/>
  <c r="E174" i="24"/>
  <c r="J174" i="24" s="1"/>
  <c r="E175" i="24"/>
  <c r="J175" i="24" s="1"/>
  <c r="E176" i="24"/>
  <c r="J176" i="24"/>
  <c r="E177" i="24"/>
  <c r="J177" i="24" s="1"/>
  <c r="E178" i="24"/>
  <c r="J178" i="24" s="1"/>
  <c r="E179" i="24"/>
  <c r="J179" i="24" s="1"/>
  <c r="E180" i="24"/>
  <c r="J180" i="24" s="1"/>
  <c r="E181" i="24"/>
  <c r="J181" i="24" s="1"/>
  <c r="E182" i="24"/>
  <c r="J182" i="24" s="1"/>
  <c r="E183" i="24"/>
  <c r="J183" i="24" s="1"/>
  <c r="E184" i="24"/>
  <c r="J184" i="24" s="1"/>
  <c r="E185" i="24"/>
  <c r="J185" i="24" s="1"/>
  <c r="E186" i="24"/>
  <c r="J186" i="24" s="1"/>
  <c r="E187" i="24"/>
  <c r="J187" i="24" s="1"/>
  <c r="E188" i="24"/>
  <c r="J188" i="24" s="1"/>
  <c r="E189" i="24"/>
  <c r="J189" i="24" s="1"/>
  <c r="E190" i="24"/>
  <c r="J190" i="24" s="1"/>
  <c r="E191" i="24"/>
  <c r="J191" i="24" s="1"/>
  <c r="E192" i="24"/>
  <c r="J192" i="24" s="1"/>
  <c r="E193" i="24"/>
  <c r="J193" i="24" s="1"/>
  <c r="E194" i="24"/>
  <c r="J194" i="24" s="1"/>
  <c r="E195" i="24"/>
  <c r="J195" i="24" s="1"/>
  <c r="E196" i="24"/>
  <c r="J196" i="24"/>
  <c r="E197" i="24"/>
  <c r="J197" i="24" s="1"/>
  <c r="E198" i="24"/>
  <c r="J198" i="24" s="1"/>
  <c r="E199" i="24"/>
  <c r="J199" i="24" s="1"/>
  <c r="E200" i="24"/>
  <c r="J200" i="24" s="1"/>
  <c r="E201" i="24"/>
  <c r="J201" i="24" s="1"/>
  <c r="E202" i="24"/>
  <c r="J202" i="24"/>
  <c r="E203" i="24"/>
  <c r="J203" i="24" s="1"/>
  <c r="E204" i="24"/>
  <c r="J204" i="24"/>
  <c r="E205" i="24"/>
  <c r="J205" i="24" s="1"/>
  <c r="E206" i="24"/>
  <c r="J206" i="24" s="1"/>
  <c r="E207" i="24"/>
  <c r="J207" i="24" s="1"/>
  <c r="E208" i="24"/>
  <c r="J208" i="24"/>
  <c r="E209" i="24"/>
  <c r="J209" i="24" s="1"/>
  <c r="E210" i="24"/>
  <c r="J210" i="24" s="1"/>
  <c r="E211" i="24"/>
  <c r="J211" i="24" s="1"/>
  <c r="E212" i="24"/>
  <c r="J212" i="24" s="1"/>
  <c r="E213" i="24"/>
  <c r="J213" i="24" s="1"/>
  <c r="E214" i="24"/>
  <c r="J214" i="24" s="1"/>
  <c r="E215" i="24"/>
  <c r="J215" i="24" s="1"/>
  <c r="E216" i="24"/>
  <c r="J216" i="24" s="1"/>
  <c r="E217" i="24"/>
  <c r="J217" i="24" s="1"/>
  <c r="E218" i="24"/>
  <c r="J218" i="24" s="1"/>
  <c r="E219" i="24"/>
  <c r="J219" i="24" s="1"/>
  <c r="E220" i="24"/>
  <c r="J220" i="24" s="1"/>
  <c r="E221" i="24"/>
  <c r="J221" i="24" s="1"/>
  <c r="E222" i="24"/>
  <c r="J222" i="24" s="1"/>
  <c r="E223" i="24"/>
  <c r="J223" i="24" s="1"/>
  <c r="E224" i="24"/>
  <c r="J224" i="24" s="1"/>
  <c r="E225" i="24"/>
  <c r="J225" i="24" s="1"/>
  <c r="E226" i="24"/>
  <c r="J226" i="24" s="1"/>
  <c r="E228" i="24"/>
  <c r="J228" i="24" s="1"/>
  <c r="E230" i="24"/>
  <c r="J230" i="24"/>
  <c r="E231" i="24"/>
  <c r="J231" i="24" s="1"/>
  <c r="E232" i="24"/>
  <c r="J232" i="24" s="1"/>
  <c r="E233" i="24"/>
  <c r="J233" i="24" s="1"/>
  <c r="E234" i="24"/>
  <c r="J234" i="24" s="1"/>
  <c r="E235" i="24"/>
  <c r="J235" i="24" s="1"/>
  <c r="E236" i="24"/>
  <c r="J236" i="24"/>
  <c r="E237" i="24"/>
  <c r="J237" i="24" s="1"/>
  <c r="E238" i="24"/>
  <c r="J238" i="24"/>
  <c r="E239" i="24"/>
  <c r="J239" i="24" s="1"/>
  <c r="E240" i="24"/>
  <c r="J240" i="24" s="1"/>
  <c r="E227" i="24"/>
  <c r="E229" i="24"/>
  <c r="F241" i="24"/>
  <c r="G241" i="24"/>
  <c r="H241" i="24"/>
  <c r="E242" i="24"/>
  <c r="J242" i="24" s="1"/>
  <c r="E243" i="24"/>
  <c r="J243" i="24" s="1"/>
  <c r="E244" i="24"/>
  <c r="J244" i="24" s="1"/>
  <c r="E245" i="24"/>
  <c r="J245" i="24" s="1"/>
  <c r="E246" i="24"/>
  <c r="J246" i="24" s="1"/>
  <c r="E247" i="24"/>
  <c r="J247" i="24" s="1"/>
  <c r="E248" i="24"/>
  <c r="J248" i="24" s="1"/>
  <c r="E249" i="24"/>
  <c r="J249" i="24" s="1"/>
  <c r="E250" i="24"/>
  <c r="J250" i="24" s="1"/>
  <c r="E251" i="24"/>
  <c r="J251" i="24" s="1"/>
  <c r="E252" i="24"/>
  <c r="J252" i="24" s="1"/>
  <c r="E253" i="24"/>
  <c r="J253" i="24" s="1"/>
  <c r="E254" i="24"/>
  <c r="J254" i="24" s="1"/>
  <c r="E255" i="24"/>
  <c r="J255" i="24" s="1"/>
  <c r="E256" i="24"/>
  <c r="J256" i="24" s="1"/>
  <c r="E257" i="24"/>
  <c r="J257" i="24" s="1"/>
  <c r="E258" i="24"/>
  <c r="J258" i="24"/>
  <c r="E259" i="24"/>
  <c r="J259" i="24" s="1"/>
  <c r="E260" i="24"/>
  <c r="J260" i="24"/>
  <c r="E261" i="24"/>
  <c r="J261" i="24" s="1"/>
  <c r="E262" i="24"/>
  <c r="J262" i="24" s="1"/>
  <c r="E263" i="24"/>
  <c r="J263" i="24" s="1"/>
  <c r="E264" i="24"/>
  <c r="J264" i="24"/>
  <c r="E265" i="24"/>
  <c r="J265" i="24" s="1"/>
  <c r="E266" i="24"/>
  <c r="J266" i="24"/>
  <c r="E267" i="24"/>
  <c r="J267" i="24" s="1"/>
  <c r="E268" i="24"/>
  <c r="J268" i="24" s="1"/>
  <c r="E269" i="24"/>
  <c r="J269" i="24" s="1"/>
  <c r="E270" i="24"/>
  <c r="J270" i="24" s="1"/>
  <c r="E271" i="24"/>
  <c r="J271" i="24" s="1"/>
  <c r="E272" i="24"/>
  <c r="J272" i="24"/>
  <c r="E273" i="24"/>
  <c r="J273" i="24" s="1"/>
  <c r="E274" i="24"/>
  <c r="J274" i="24" s="1"/>
  <c r="E275" i="24"/>
  <c r="J275" i="24" s="1"/>
  <c r="E276" i="24"/>
  <c r="J276" i="24" s="1"/>
  <c r="E277" i="24"/>
  <c r="J277" i="24" s="1"/>
  <c r="E278" i="24"/>
  <c r="J278" i="24" s="1"/>
  <c r="E279" i="24"/>
  <c r="J279" i="24" s="1"/>
  <c r="E280" i="24"/>
  <c r="J280" i="24" s="1"/>
  <c r="E281" i="24"/>
  <c r="J281" i="24" s="1"/>
  <c r="E282" i="24"/>
  <c r="J282" i="24" s="1"/>
  <c r="E283" i="24"/>
  <c r="J283" i="24" s="1"/>
  <c r="E284" i="24"/>
  <c r="J284" i="24"/>
  <c r="E285" i="24"/>
  <c r="J285" i="24" s="1"/>
  <c r="E286" i="24"/>
  <c r="J286" i="24" s="1"/>
  <c r="E287" i="24"/>
  <c r="J287" i="24" s="1"/>
  <c r="E288" i="24"/>
  <c r="J288" i="24" s="1"/>
  <c r="E289" i="24"/>
  <c r="J289" i="24" s="1"/>
  <c r="E290" i="24"/>
  <c r="J290" i="24" s="1"/>
  <c r="E291" i="24"/>
  <c r="J291" i="24" s="1"/>
  <c r="E292" i="24"/>
  <c r="J292" i="24" s="1"/>
  <c r="E293" i="24"/>
  <c r="J293" i="24" s="1"/>
  <c r="E294" i="24"/>
  <c r="J294" i="24" s="1"/>
  <c r="E295" i="24"/>
  <c r="J295" i="24" s="1"/>
  <c r="E296" i="24"/>
  <c r="J296" i="24" s="1"/>
  <c r="E297" i="24"/>
  <c r="J297" i="24" s="1"/>
  <c r="E298" i="24"/>
  <c r="J298" i="24" s="1"/>
  <c r="E299" i="24"/>
  <c r="J299" i="24" s="1"/>
  <c r="E300" i="24"/>
  <c r="J300" i="24"/>
  <c r="E301" i="24"/>
  <c r="J301" i="24" s="1"/>
  <c r="E302" i="24"/>
  <c r="J302" i="24" s="1"/>
  <c r="E303" i="24"/>
  <c r="J303" i="24" s="1"/>
  <c r="E304" i="24"/>
  <c r="J304" i="24" s="1"/>
  <c r="E305" i="24"/>
  <c r="J305" i="24" s="1"/>
  <c r="E306" i="24"/>
  <c r="J306" i="24"/>
  <c r="E307" i="24"/>
  <c r="J307" i="24" s="1"/>
  <c r="E308" i="24"/>
  <c r="J308" i="24"/>
  <c r="E309" i="24"/>
  <c r="J309" i="24" s="1"/>
  <c r="E310" i="24"/>
  <c r="J310" i="24" s="1"/>
  <c r="E311" i="24"/>
  <c r="J311" i="24" s="1"/>
  <c r="E312" i="24"/>
  <c r="J312" i="24"/>
  <c r="E313" i="24"/>
  <c r="J313" i="24" s="1"/>
  <c r="E314" i="24"/>
  <c r="J314" i="24" s="1"/>
  <c r="E315" i="24"/>
  <c r="J315" i="24" s="1"/>
  <c r="E316" i="24"/>
  <c r="J316" i="24" s="1"/>
  <c r="E317" i="24"/>
  <c r="J317" i="24" s="1"/>
  <c r="E318" i="24"/>
  <c r="J318" i="24" s="1"/>
  <c r="E319" i="24"/>
  <c r="J319" i="24" s="1"/>
  <c r="E320" i="24"/>
  <c r="J320" i="24" s="1"/>
  <c r="E321" i="24"/>
  <c r="J321" i="24" s="1"/>
  <c r="E322" i="24"/>
  <c r="J322" i="24"/>
  <c r="E323" i="24"/>
  <c r="J323" i="24" s="1"/>
  <c r="E324" i="24"/>
  <c r="J324" i="24"/>
  <c r="E325" i="24"/>
  <c r="J325" i="24" s="1"/>
  <c r="E326" i="24"/>
  <c r="J326" i="24" s="1"/>
  <c r="E327" i="24"/>
  <c r="J327" i="24" s="1"/>
  <c r="E328" i="24"/>
  <c r="J328" i="24"/>
  <c r="E329" i="24"/>
  <c r="J329" i="24" s="1"/>
  <c r="E330" i="24"/>
  <c r="J330" i="24"/>
  <c r="E331" i="24"/>
  <c r="J331" i="24" s="1"/>
  <c r="E332" i="24"/>
  <c r="J332" i="24" s="1"/>
  <c r="E333" i="24"/>
  <c r="J333" i="24" s="1"/>
  <c r="E334" i="24"/>
  <c r="J334" i="24" s="1"/>
  <c r="E335" i="24"/>
  <c r="J335" i="24" s="1"/>
  <c r="E336" i="24"/>
  <c r="J336" i="24"/>
  <c r="E337" i="24"/>
  <c r="J337" i="24" s="1"/>
  <c r="E338" i="24"/>
  <c r="J338" i="24" s="1"/>
  <c r="E339" i="24"/>
  <c r="J339" i="24" s="1"/>
  <c r="E340" i="24"/>
  <c r="J340" i="24" s="1"/>
  <c r="E341" i="24"/>
  <c r="J341" i="24" s="1"/>
  <c r="E342" i="24"/>
  <c r="J342" i="24" s="1"/>
  <c r="E344" i="24"/>
  <c r="J344" i="24" s="1"/>
  <c r="E345" i="24"/>
  <c r="J345" i="24" s="1"/>
  <c r="E346" i="24"/>
  <c r="J346" i="24" s="1"/>
  <c r="E347" i="24"/>
  <c r="J347" i="24" s="1"/>
  <c r="E348" i="24"/>
  <c r="J348" i="24" s="1"/>
  <c r="E349" i="24"/>
  <c r="J349" i="24"/>
  <c r="E350" i="24"/>
  <c r="J350" i="24" s="1"/>
  <c r="E351" i="24"/>
  <c r="J351" i="24" s="1"/>
  <c r="E352" i="24"/>
  <c r="J352" i="24" s="1"/>
  <c r="E353" i="24"/>
  <c r="J353" i="24" s="1"/>
  <c r="E343" i="24"/>
  <c r="F354" i="24"/>
  <c r="G354" i="24"/>
  <c r="H354" i="24"/>
  <c r="H720" i="24" s="1"/>
  <c r="E355" i="24"/>
  <c r="J355" i="24" s="1"/>
  <c r="E356" i="24"/>
  <c r="J356" i="24" s="1"/>
  <c r="E357" i="24"/>
  <c r="J357" i="24" s="1"/>
  <c r="E358" i="24"/>
  <c r="J358" i="24" s="1"/>
  <c r="E359" i="24"/>
  <c r="J359" i="24" s="1"/>
  <c r="E360" i="24"/>
  <c r="J360" i="24" s="1"/>
  <c r="E361" i="24"/>
  <c r="J361" i="24" s="1"/>
  <c r="E362" i="24"/>
  <c r="J362" i="24" s="1"/>
  <c r="E363" i="24"/>
  <c r="J363" i="24"/>
  <c r="E364" i="24"/>
  <c r="J364" i="24" s="1"/>
  <c r="E365" i="24"/>
  <c r="J365" i="24" s="1"/>
  <c r="E366" i="24"/>
  <c r="J366" i="24" s="1"/>
  <c r="E367" i="24"/>
  <c r="J367" i="24" s="1"/>
  <c r="E368" i="24"/>
  <c r="J368" i="24" s="1"/>
  <c r="E369" i="24"/>
  <c r="J369" i="24"/>
  <c r="E370" i="24"/>
  <c r="J370" i="24" s="1"/>
  <c r="E371" i="24"/>
  <c r="J371" i="24"/>
  <c r="E372" i="24"/>
  <c r="J372" i="24" s="1"/>
  <c r="E373" i="24"/>
  <c r="J373" i="24" s="1"/>
  <c r="E374" i="24"/>
  <c r="J374" i="24" s="1"/>
  <c r="E375" i="24"/>
  <c r="J375" i="24"/>
  <c r="E376" i="24"/>
  <c r="J376" i="24" s="1"/>
  <c r="E377" i="24"/>
  <c r="J377" i="24" s="1"/>
  <c r="E378" i="24"/>
  <c r="J378" i="24" s="1"/>
  <c r="E379" i="24"/>
  <c r="J379" i="24" s="1"/>
  <c r="E380" i="24"/>
  <c r="J380" i="24" s="1"/>
  <c r="E381" i="24"/>
  <c r="J381" i="24" s="1"/>
  <c r="E382" i="24"/>
  <c r="J382" i="24" s="1"/>
  <c r="E383" i="24"/>
  <c r="J383" i="24" s="1"/>
  <c r="E384" i="24"/>
  <c r="J384" i="24" s="1"/>
  <c r="E385" i="24"/>
  <c r="J385" i="24"/>
  <c r="E386" i="24"/>
  <c r="J386" i="24" s="1"/>
  <c r="E387" i="24"/>
  <c r="J387" i="24"/>
  <c r="E388" i="24"/>
  <c r="J388" i="24" s="1"/>
  <c r="E389" i="24"/>
  <c r="J389" i="24" s="1"/>
  <c r="E390" i="24"/>
  <c r="J390" i="24" s="1"/>
  <c r="E391" i="24"/>
  <c r="J391" i="24"/>
  <c r="E392" i="24"/>
  <c r="J392" i="24" s="1"/>
  <c r="E393" i="24"/>
  <c r="J393" i="24"/>
  <c r="E394" i="24"/>
  <c r="J394" i="24" s="1"/>
  <c r="E395" i="24"/>
  <c r="J395" i="24" s="1"/>
  <c r="E396" i="24"/>
  <c r="J396" i="24" s="1"/>
  <c r="E397" i="24"/>
  <c r="J397" i="24" s="1"/>
  <c r="E398" i="24"/>
  <c r="J398" i="24" s="1"/>
  <c r="E399" i="24"/>
  <c r="J399" i="24"/>
  <c r="E400" i="24"/>
  <c r="J400" i="24" s="1"/>
  <c r="E401" i="24"/>
  <c r="J401" i="24" s="1"/>
  <c r="E402" i="24"/>
  <c r="J402" i="24" s="1"/>
  <c r="E403" i="24"/>
  <c r="J403" i="24" s="1"/>
  <c r="E404" i="24"/>
  <c r="J404" i="24" s="1"/>
  <c r="E405" i="24"/>
  <c r="J405" i="24" s="1"/>
  <c r="E406" i="24"/>
  <c r="J406" i="24" s="1"/>
  <c r="E407" i="24"/>
  <c r="J407" i="24" s="1"/>
  <c r="E408" i="24"/>
  <c r="J408" i="24" s="1"/>
  <c r="E409" i="24"/>
  <c r="J409" i="24" s="1"/>
  <c r="E410" i="24"/>
  <c r="J410" i="24" s="1"/>
  <c r="E411" i="24"/>
  <c r="J411" i="24"/>
  <c r="E412" i="24"/>
  <c r="J412" i="24" s="1"/>
  <c r="E413" i="24"/>
  <c r="J413" i="24" s="1"/>
  <c r="E414" i="24"/>
  <c r="J414" i="24" s="1"/>
  <c r="E415" i="24"/>
  <c r="J415" i="24" s="1"/>
  <c r="E416" i="24"/>
  <c r="J416" i="24" s="1"/>
  <c r="E417" i="24"/>
  <c r="J417" i="24" s="1"/>
  <c r="E418" i="24"/>
  <c r="J418" i="24" s="1"/>
  <c r="E419" i="24"/>
  <c r="J419" i="24" s="1"/>
  <c r="E420" i="24"/>
  <c r="J420" i="24" s="1"/>
  <c r="E421" i="24"/>
  <c r="J421" i="24" s="1"/>
  <c r="E422" i="24"/>
  <c r="J422" i="24" s="1"/>
  <c r="E423" i="24"/>
  <c r="J423" i="24" s="1"/>
  <c r="E424" i="24"/>
  <c r="J424" i="24" s="1"/>
  <c r="E425" i="24"/>
  <c r="J425" i="24" s="1"/>
  <c r="E426" i="24"/>
  <c r="J426" i="24" s="1"/>
  <c r="E427" i="24"/>
  <c r="J427" i="24"/>
  <c r="E428" i="24"/>
  <c r="J428" i="24" s="1"/>
  <c r="E429" i="24"/>
  <c r="J429" i="24" s="1"/>
  <c r="E430" i="24"/>
  <c r="J430" i="24" s="1"/>
  <c r="E431" i="24"/>
  <c r="J431" i="24" s="1"/>
  <c r="E432" i="24"/>
  <c r="J432" i="24" s="1"/>
  <c r="E433" i="24"/>
  <c r="J433" i="24"/>
  <c r="E434" i="24"/>
  <c r="J434" i="24" s="1"/>
  <c r="E435" i="24"/>
  <c r="J435" i="24"/>
  <c r="E436" i="24"/>
  <c r="J436" i="24" s="1"/>
  <c r="E437" i="24"/>
  <c r="J437" i="24" s="1"/>
  <c r="E438" i="24"/>
  <c r="J438" i="24" s="1"/>
  <c r="E439" i="24"/>
  <c r="J439" i="24"/>
  <c r="E440" i="24"/>
  <c r="J440" i="24" s="1"/>
  <c r="E441" i="24"/>
  <c r="J441" i="24" s="1"/>
  <c r="E442" i="24"/>
  <c r="J442" i="24" s="1"/>
  <c r="E443" i="24"/>
  <c r="J443" i="24" s="1"/>
  <c r="E444" i="24"/>
  <c r="J444" i="24" s="1"/>
  <c r="E445" i="24"/>
  <c r="J445" i="24" s="1"/>
  <c r="E446" i="24"/>
  <c r="J446" i="24" s="1"/>
  <c r="E447" i="24"/>
  <c r="J447" i="24" s="1"/>
  <c r="E448" i="24"/>
  <c r="J448" i="24" s="1"/>
  <c r="E449" i="24"/>
  <c r="J449" i="24"/>
  <c r="E450" i="24"/>
  <c r="J450" i="24" s="1"/>
  <c r="E451" i="24"/>
  <c r="J451" i="24"/>
  <c r="E452" i="24"/>
  <c r="J452" i="24" s="1"/>
  <c r="E453" i="24"/>
  <c r="J453" i="24" s="1"/>
  <c r="E454" i="24"/>
  <c r="J454" i="24" s="1"/>
  <c r="E455" i="24"/>
  <c r="J455" i="24"/>
  <c r="E456" i="24"/>
  <c r="J456" i="24" s="1"/>
  <c r="E457" i="24"/>
  <c r="J457" i="24"/>
  <c r="E458" i="24"/>
  <c r="J458" i="24" s="1"/>
  <c r="E459" i="24"/>
  <c r="J459" i="24" s="1"/>
  <c r="E460" i="24"/>
  <c r="J460" i="24" s="1"/>
  <c r="F461" i="24"/>
  <c r="G461" i="24"/>
  <c r="H461" i="24"/>
  <c r="E462" i="24"/>
  <c r="E463" i="24"/>
  <c r="J463" i="24" s="1"/>
  <c r="E464" i="24"/>
  <c r="J464" i="24" s="1"/>
  <c r="E465" i="24"/>
  <c r="J465" i="24"/>
  <c r="E466" i="24"/>
  <c r="J466" i="24" s="1"/>
  <c r="E467" i="24"/>
  <c r="J467" i="24" s="1"/>
  <c r="E468" i="24"/>
  <c r="J468" i="24" s="1"/>
  <c r="E469" i="24"/>
  <c r="J469" i="24" s="1"/>
  <c r="E470" i="24"/>
  <c r="J470" i="24" s="1"/>
  <c r="E471" i="24"/>
  <c r="J471" i="24" s="1"/>
  <c r="E472" i="24"/>
  <c r="J472" i="24" s="1"/>
  <c r="E473" i="24"/>
  <c r="J473" i="24" s="1"/>
  <c r="E474" i="24"/>
  <c r="J474" i="24" s="1"/>
  <c r="E475" i="24"/>
  <c r="J475" i="24" s="1"/>
  <c r="E476" i="24"/>
  <c r="J476" i="24" s="1"/>
  <c r="E477" i="24"/>
  <c r="J477" i="24"/>
  <c r="E478" i="24"/>
  <c r="J478" i="24" s="1"/>
  <c r="E479" i="24"/>
  <c r="J479" i="24" s="1"/>
  <c r="E480" i="24"/>
  <c r="J480" i="24" s="1"/>
  <c r="E481" i="24"/>
  <c r="J481" i="24" s="1"/>
  <c r="E482" i="24"/>
  <c r="J482" i="24" s="1"/>
  <c r="E483" i="24"/>
  <c r="J483" i="24" s="1"/>
  <c r="E484" i="24"/>
  <c r="J484" i="24" s="1"/>
  <c r="E485" i="24"/>
  <c r="J485" i="24" s="1"/>
  <c r="E486" i="24"/>
  <c r="J486" i="24" s="1"/>
  <c r="E487" i="24"/>
  <c r="J487" i="24" s="1"/>
  <c r="E488" i="24"/>
  <c r="J488" i="24" s="1"/>
  <c r="E489" i="24"/>
  <c r="J489" i="24" s="1"/>
  <c r="E490" i="24"/>
  <c r="J490" i="24" s="1"/>
  <c r="E491" i="24"/>
  <c r="J491" i="24" s="1"/>
  <c r="E492" i="24"/>
  <c r="J492" i="24" s="1"/>
  <c r="E493" i="24"/>
  <c r="J493" i="24"/>
  <c r="E494" i="24"/>
  <c r="J494" i="24" s="1"/>
  <c r="E495" i="24"/>
  <c r="J495" i="24" s="1"/>
  <c r="E496" i="24"/>
  <c r="J496" i="24" s="1"/>
  <c r="E497" i="24"/>
  <c r="J497" i="24" s="1"/>
  <c r="E498" i="24"/>
  <c r="J498" i="24" s="1"/>
  <c r="E499" i="24"/>
  <c r="J499" i="24"/>
  <c r="E500" i="24"/>
  <c r="J500" i="24" s="1"/>
  <c r="E501" i="24"/>
  <c r="J501" i="24"/>
  <c r="E502" i="24"/>
  <c r="J502" i="24" s="1"/>
  <c r="E503" i="24"/>
  <c r="J503" i="24" s="1"/>
  <c r="E504" i="24"/>
  <c r="J504" i="24" s="1"/>
  <c r="E505" i="24"/>
  <c r="J505" i="24"/>
  <c r="E506" i="24"/>
  <c r="J506" i="24" s="1"/>
  <c r="E507" i="24"/>
  <c r="J507" i="24" s="1"/>
  <c r="E508" i="24"/>
  <c r="J508" i="24" s="1"/>
  <c r="E509" i="24"/>
  <c r="J509" i="24" s="1"/>
  <c r="E510" i="24"/>
  <c r="J510" i="24" s="1"/>
  <c r="E511" i="24"/>
  <c r="J511" i="24" s="1"/>
  <c r="E512" i="24"/>
  <c r="J512" i="24" s="1"/>
  <c r="E513" i="24"/>
  <c r="J513" i="24" s="1"/>
  <c r="E514" i="24"/>
  <c r="J514" i="24" s="1"/>
  <c r="E515" i="24"/>
  <c r="J515" i="24"/>
  <c r="E516" i="24"/>
  <c r="J516" i="24" s="1"/>
  <c r="E517" i="24"/>
  <c r="J517" i="24"/>
  <c r="E518" i="24"/>
  <c r="J518" i="24" s="1"/>
  <c r="E519" i="24"/>
  <c r="J519" i="24" s="1"/>
  <c r="E520" i="24"/>
  <c r="J520" i="24" s="1"/>
  <c r="E521" i="24"/>
  <c r="J521" i="24"/>
  <c r="E522" i="24"/>
  <c r="J522" i="24" s="1"/>
  <c r="E523" i="24"/>
  <c r="J523" i="24"/>
  <c r="E524" i="24"/>
  <c r="J524" i="24" s="1"/>
  <c r="E525" i="24"/>
  <c r="J525" i="24" s="1"/>
  <c r="E526" i="24"/>
  <c r="J526" i="24" s="1"/>
  <c r="E527" i="24"/>
  <c r="J527" i="24" s="1"/>
  <c r="E528" i="24"/>
  <c r="J528" i="24" s="1"/>
  <c r="E529" i="24"/>
  <c r="J529" i="24"/>
  <c r="E530" i="24"/>
  <c r="J530" i="24" s="1"/>
  <c r="E531" i="24"/>
  <c r="J531" i="24" s="1"/>
  <c r="E532" i="24"/>
  <c r="J532" i="24" s="1"/>
  <c r="E533" i="24"/>
  <c r="J533" i="24" s="1"/>
  <c r="E534" i="24"/>
  <c r="J534" i="24" s="1"/>
  <c r="E535" i="24"/>
  <c r="J535" i="24" s="1"/>
  <c r="E536" i="24"/>
  <c r="J536" i="24" s="1"/>
  <c r="E537" i="24"/>
  <c r="J537" i="24" s="1"/>
  <c r="E538" i="24"/>
  <c r="J538" i="24" s="1"/>
  <c r="E539" i="24"/>
  <c r="J539" i="24" s="1"/>
  <c r="E540" i="24"/>
  <c r="J540" i="24" s="1"/>
  <c r="E541" i="24"/>
  <c r="J541" i="24"/>
  <c r="E542" i="24"/>
  <c r="J542" i="24" s="1"/>
  <c r="E543" i="24"/>
  <c r="J543" i="24" s="1"/>
  <c r="E544" i="24"/>
  <c r="J544" i="24" s="1"/>
  <c r="E545" i="24"/>
  <c r="J545" i="24" s="1"/>
  <c r="E546" i="24"/>
  <c r="J546" i="24" s="1"/>
  <c r="E547" i="24"/>
  <c r="J547" i="24" s="1"/>
  <c r="E548" i="24"/>
  <c r="J548" i="24" s="1"/>
  <c r="E549" i="24"/>
  <c r="J549" i="24" s="1"/>
  <c r="E550" i="24"/>
  <c r="J550" i="24" s="1"/>
  <c r="E551" i="24"/>
  <c r="J551" i="24" s="1"/>
  <c r="E552" i="24"/>
  <c r="J552" i="24" s="1"/>
  <c r="E553" i="24"/>
  <c r="J553" i="24" s="1"/>
  <c r="E554" i="24"/>
  <c r="J554" i="24" s="1"/>
  <c r="E555" i="24"/>
  <c r="J555" i="24" s="1"/>
  <c r="E556" i="24"/>
  <c r="J556" i="24" s="1"/>
  <c r="E557" i="24"/>
  <c r="J557" i="24"/>
  <c r="E558" i="24"/>
  <c r="J558" i="24" s="1"/>
  <c r="E559" i="24"/>
  <c r="J559" i="24" s="1"/>
  <c r="E560" i="24"/>
  <c r="J560" i="24" s="1"/>
  <c r="E561" i="24"/>
  <c r="J561" i="24" s="1"/>
  <c r="E562" i="24"/>
  <c r="J562" i="24" s="1"/>
  <c r="E563" i="24"/>
  <c r="J563" i="24"/>
  <c r="E564" i="24"/>
  <c r="J564" i="24" s="1"/>
  <c r="E565" i="24"/>
  <c r="J565" i="24"/>
  <c r="E566" i="24"/>
  <c r="J566" i="24" s="1"/>
  <c r="E567" i="24"/>
  <c r="J567" i="24" s="1"/>
  <c r="E568" i="24"/>
  <c r="J568" i="24" s="1"/>
  <c r="E569" i="24"/>
  <c r="J569" i="24"/>
  <c r="E570" i="24"/>
  <c r="J570" i="24" s="1"/>
  <c r="E571" i="24"/>
  <c r="J571" i="24" s="1"/>
  <c r="E572" i="24"/>
  <c r="J572" i="24" s="1"/>
  <c r="E573" i="24"/>
  <c r="J573" i="24" s="1"/>
  <c r="E574" i="24"/>
  <c r="J574" i="24" s="1"/>
  <c r="E575" i="24"/>
  <c r="J575" i="24" s="1"/>
  <c r="E576" i="24"/>
  <c r="J576" i="24" s="1"/>
  <c r="E577" i="24"/>
  <c r="J577" i="24" s="1"/>
  <c r="E578" i="24"/>
  <c r="J578" i="24" s="1"/>
  <c r="E579" i="24"/>
  <c r="J579" i="24"/>
  <c r="E580" i="24"/>
  <c r="J580" i="24" s="1"/>
  <c r="E581" i="24"/>
  <c r="J581" i="24"/>
  <c r="E582" i="24"/>
  <c r="J582" i="24" s="1"/>
  <c r="E583" i="24"/>
  <c r="J583" i="24" s="1"/>
  <c r="E584" i="24"/>
  <c r="J584" i="24" s="1"/>
  <c r="E585" i="24"/>
  <c r="J585" i="24"/>
  <c r="E586" i="24"/>
  <c r="J586" i="24" s="1"/>
  <c r="E587" i="24"/>
  <c r="J587" i="24"/>
  <c r="E588" i="24"/>
  <c r="J588" i="24" s="1"/>
  <c r="E589" i="24"/>
  <c r="J589" i="24" s="1"/>
  <c r="E590" i="24"/>
  <c r="J590" i="24" s="1"/>
  <c r="E591" i="24"/>
  <c r="J591" i="24" s="1"/>
  <c r="E592" i="24"/>
  <c r="J592" i="24" s="1"/>
  <c r="E593" i="24"/>
  <c r="J593" i="24"/>
  <c r="E594" i="24"/>
  <c r="J594" i="24" s="1"/>
  <c r="E595" i="24"/>
  <c r="J595" i="24" s="1"/>
  <c r="E596" i="24"/>
  <c r="J596" i="24" s="1"/>
  <c r="E597" i="24"/>
  <c r="J597" i="24" s="1"/>
  <c r="E598" i="24"/>
  <c r="J598" i="24" s="1"/>
  <c r="E599" i="24"/>
  <c r="J599" i="24" s="1"/>
  <c r="E600" i="24"/>
  <c r="J600" i="24" s="1"/>
  <c r="E601" i="24"/>
  <c r="J601" i="24" s="1"/>
  <c r="E602" i="24"/>
  <c r="J602" i="24" s="1"/>
  <c r="E603" i="24"/>
  <c r="J603" i="24" s="1"/>
  <c r="E604" i="24"/>
  <c r="J604" i="24" s="1"/>
  <c r="E605" i="24"/>
  <c r="J605" i="24"/>
  <c r="E606" i="24"/>
  <c r="J606" i="24" s="1"/>
  <c r="E607" i="24"/>
  <c r="J607" i="24" s="1"/>
  <c r="E608" i="24"/>
  <c r="J608" i="24" s="1"/>
  <c r="E609" i="24"/>
  <c r="J609" i="24" s="1"/>
  <c r="E610" i="24"/>
  <c r="J610" i="24" s="1"/>
  <c r="E611" i="24"/>
  <c r="J611" i="24" s="1"/>
  <c r="E612" i="24"/>
  <c r="J612" i="24" s="1"/>
  <c r="E613" i="24"/>
  <c r="J613" i="24" s="1"/>
  <c r="E614" i="24"/>
  <c r="J614" i="24" s="1"/>
  <c r="E615" i="24"/>
  <c r="J615" i="24" s="1"/>
  <c r="E616" i="24"/>
  <c r="J616" i="24" s="1"/>
  <c r="E617" i="24"/>
  <c r="J617" i="24" s="1"/>
  <c r="E618" i="24"/>
  <c r="J618" i="24" s="1"/>
  <c r="E619" i="24"/>
  <c r="J619" i="24" s="1"/>
  <c r="E620" i="24"/>
  <c r="J620" i="24" s="1"/>
  <c r="E621" i="24"/>
  <c r="J621" i="24"/>
  <c r="E622" i="24"/>
  <c r="J622" i="24" s="1"/>
  <c r="E623" i="24"/>
  <c r="J623" i="24" s="1"/>
  <c r="E624" i="24"/>
  <c r="J624" i="24" s="1"/>
  <c r="E625" i="24"/>
  <c r="J625" i="24" s="1"/>
  <c r="E626" i="24"/>
  <c r="J626" i="24" s="1"/>
  <c r="E627" i="24"/>
  <c r="J627" i="24"/>
  <c r="E628" i="24"/>
  <c r="J628" i="24" s="1"/>
  <c r="E629" i="24"/>
  <c r="J629" i="24"/>
  <c r="E630" i="24"/>
  <c r="J630" i="24" s="1"/>
  <c r="E631" i="24"/>
  <c r="J631" i="24" s="1"/>
  <c r="E632" i="24"/>
  <c r="J632" i="24" s="1"/>
  <c r="E633" i="24"/>
  <c r="J633" i="24"/>
  <c r="E634" i="24"/>
  <c r="J634" i="24" s="1"/>
  <c r="E635" i="24"/>
  <c r="J635" i="24" s="1"/>
  <c r="E636" i="24"/>
  <c r="J636" i="24" s="1"/>
  <c r="E637" i="24"/>
  <c r="J637" i="24" s="1"/>
  <c r="E638" i="24"/>
  <c r="J638" i="24" s="1"/>
  <c r="E639" i="24"/>
  <c r="J639" i="24" s="1"/>
  <c r="E640" i="24"/>
  <c r="J640" i="24" s="1"/>
  <c r="E641" i="24"/>
  <c r="J641" i="24" s="1"/>
  <c r="E642" i="24"/>
  <c r="J642" i="24" s="1"/>
  <c r="E643" i="24"/>
  <c r="J643" i="24"/>
  <c r="E644" i="24"/>
  <c r="J644" i="24" s="1"/>
  <c r="E645" i="24"/>
  <c r="J645" i="24"/>
  <c r="F646" i="24"/>
  <c r="G646" i="24"/>
  <c r="H646" i="24"/>
  <c r="E647" i="24"/>
  <c r="J647" i="24" s="1"/>
  <c r="E648" i="24"/>
  <c r="J648" i="24" s="1"/>
  <c r="E649" i="24"/>
  <c r="J649" i="24" s="1"/>
  <c r="E650" i="24"/>
  <c r="J650" i="24" s="1"/>
  <c r="E651" i="24"/>
  <c r="J651" i="24" s="1"/>
  <c r="E652" i="24"/>
  <c r="J652" i="24" s="1"/>
  <c r="E653" i="24"/>
  <c r="J653" i="24" s="1"/>
  <c r="E654" i="24"/>
  <c r="J654" i="24" s="1"/>
  <c r="E655" i="24"/>
  <c r="J655" i="24" s="1"/>
  <c r="E656" i="24"/>
  <c r="J656" i="24" s="1"/>
  <c r="E657" i="24"/>
  <c r="J657" i="24" s="1"/>
  <c r="E658" i="24"/>
  <c r="J658" i="24" s="1"/>
  <c r="E659" i="24"/>
  <c r="J659" i="24" s="1"/>
  <c r="E660" i="24"/>
  <c r="J660" i="24" s="1"/>
  <c r="E661" i="24"/>
  <c r="J661" i="24" s="1"/>
  <c r="E662" i="24"/>
  <c r="J662" i="24" s="1"/>
  <c r="E663" i="24"/>
  <c r="J663" i="24" s="1"/>
  <c r="E664" i="24"/>
  <c r="J664" i="24" s="1"/>
  <c r="E665" i="24"/>
  <c r="J665" i="24" s="1"/>
  <c r="E666" i="24"/>
  <c r="J666" i="24" s="1"/>
  <c r="E667" i="24"/>
  <c r="J667" i="24" s="1"/>
  <c r="E668" i="24"/>
  <c r="J668" i="24" s="1"/>
  <c r="E669" i="24"/>
  <c r="J669" i="24" s="1"/>
  <c r="E670" i="24"/>
  <c r="J670" i="24" s="1"/>
  <c r="E671" i="24"/>
  <c r="J671" i="24" s="1"/>
  <c r="E672" i="24"/>
  <c r="J672" i="24" s="1"/>
  <c r="E673" i="24"/>
  <c r="J673" i="24" s="1"/>
  <c r="E674" i="24"/>
  <c r="J674" i="24" s="1"/>
  <c r="E675" i="24"/>
  <c r="J675" i="24" s="1"/>
  <c r="F676" i="24"/>
  <c r="G676" i="24"/>
  <c r="H676" i="24"/>
  <c r="K721" i="24"/>
  <c r="K720" i="24"/>
  <c r="H719" i="24"/>
  <c r="G719" i="24"/>
  <c r="G718" i="24"/>
  <c r="K717" i="24"/>
  <c r="H717" i="24"/>
  <c r="K716" i="24"/>
  <c r="H716" i="24"/>
  <c r="G716" i="24"/>
  <c r="H715" i="24"/>
  <c r="G715" i="24"/>
  <c r="K714" i="24"/>
  <c r="G714" i="24"/>
  <c r="K713" i="24"/>
  <c r="H713" i="24"/>
  <c r="K712" i="24"/>
  <c r="H712" i="24"/>
  <c r="G712" i="24"/>
  <c r="H711" i="24"/>
  <c r="G711" i="24"/>
  <c r="K710" i="24"/>
  <c r="G710" i="24"/>
  <c r="K709" i="24"/>
  <c r="H709" i="24"/>
  <c r="K708" i="24"/>
  <c r="H708" i="24"/>
  <c r="G708" i="24"/>
  <c r="H707" i="24"/>
  <c r="G707" i="24"/>
  <c r="K706" i="24"/>
  <c r="H706" i="24"/>
  <c r="G706" i="24"/>
  <c r="K705" i="24"/>
  <c r="H705" i="24"/>
  <c r="G705" i="24"/>
  <c r="K704" i="24"/>
  <c r="H704" i="24"/>
  <c r="G704" i="24"/>
  <c r="K703" i="24"/>
  <c r="H703" i="24"/>
  <c r="G703" i="24"/>
  <c r="K702" i="24"/>
  <c r="H702" i="24"/>
  <c r="G702" i="24"/>
  <c r="K701" i="24"/>
  <c r="H701" i="24"/>
  <c r="G701" i="24"/>
  <c r="K700" i="24"/>
  <c r="H700" i="24"/>
  <c r="G700" i="24"/>
  <c r="K699" i="24"/>
  <c r="H699" i="24"/>
  <c r="G699" i="24"/>
  <c r="F696" i="24"/>
  <c r="G696" i="24"/>
  <c r="F697" i="24"/>
  <c r="F698" i="24"/>
  <c r="G698" i="24"/>
  <c r="K698" i="24"/>
  <c r="K697" i="24"/>
  <c r="H697" i="24"/>
  <c r="K696" i="24"/>
  <c r="K687" i="24"/>
  <c r="K682" i="24"/>
  <c r="K688" i="24"/>
  <c r="K683" i="24"/>
  <c r="K684" i="24"/>
  <c r="K692" i="24" s="1"/>
  <c r="K686" i="24"/>
  <c r="K685" i="24"/>
  <c r="J684" i="24"/>
  <c r="J692" i="24" s="1"/>
  <c r="H687" i="24"/>
  <c r="H682" i="24"/>
  <c r="H688" i="24"/>
  <c r="H683" i="24"/>
  <c r="H684" i="24"/>
  <c r="H692" i="24" s="1"/>
  <c r="H686" i="24"/>
  <c r="H685" i="24"/>
  <c r="G687" i="24"/>
  <c r="G682" i="24"/>
  <c r="G688" i="24"/>
  <c r="G683" i="24"/>
  <c r="G684" i="24"/>
  <c r="G692" i="24" s="1"/>
  <c r="G686" i="24"/>
  <c r="G693" i="24" s="1"/>
  <c r="G685" i="24"/>
  <c r="F687" i="24"/>
  <c r="F682" i="24"/>
  <c r="F688" i="24"/>
  <c r="F683" i="24"/>
  <c r="F684" i="24"/>
  <c r="F692" i="24" s="1"/>
  <c r="F686" i="24"/>
  <c r="F685" i="24"/>
  <c r="E687" i="24"/>
  <c r="E682" i="24"/>
  <c r="E688" i="24"/>
  <c r="E684" i="24"/>
  <c r="E692" i="24" s="1"/>
  <c r="E686" i="24"/>
  <c r="J678" i="24"/>
  <c r="J679" i="24"/>
  <c r="K677" i="24"/>
  <c r="I120" i="24"/>
  <c r="I241" i="24"/>
  <c r="I354" i="24"/>
  <c r="I461" i="24"/>
  <c r="I646" i="24"/>
  <c r="I676" i="24"/>
  <c r="H677" i="24"/>
  <c r="G677" i="24"/>
  <c r="K1" i="24"/>
  <c r="J1" i="24"/>
  <c r="E417" i="25"/>
  <c r="J417" i="25" s="1"/>
  <c r="O696" i="25"/>
  <c r="O697" i="25" s="1"/>
  <c r="H42" i="12"/>
  <c r="H41" i="12"/>
  <c r="H40" i="12"/>
  <c r="H39" i="12"/>
  <c r="H38" i="12"/>
  <c r="H37" i="12"/>
  <c r="H36" i="12"/>
  <c r="H35" i="12"/>
  <c r="H34" i="12"/>
  <c r="G42" i="12"/>
  <c r="G41" i="12"/>
  <c r="G40" i="12"/>
  <c r="G39" i="12"/>
  <c r="G38" i="12"/>
  <c r="G37" i="12"/>
  <c r="G36" i="12"/>
  <c r="G35" i="12"/>
  <c r="G34" i="12"/>
  <c r="N17" i="12"/>
  <c r="N16" i="12"/>
  <c r="N15" i="12"/>
  <c r="P697" i="25"/>
  <c r="N697" i="25"/>
  <c r="M697" i="25"/>
  <c r="E291" i="25"/>
  <c r="J291" i="25" s="1"/>
  <c r="E357" i="25"/>
  <c r="J357" i="25" s="1"/>
  <c r="E226" i="25"/>
  <c r="J226" i="25" s="1"/>
  <c r="E241" i="25"/>
  <c r="J241" i="25" s="1"/>
  <c r="E240" i="25"/>
  <c r="J240" i="25" s="1"/>
  <c r="E520" i="25"/>
  <c r="J520" i="25" s="1"/>
  <c r="E519" i="25"/>
  <c r="J519" i="25" s="1"/>
  <c r="E518" i="25"/>
  <c r="J518" i="25" s="1"/>
  <c r="E517" i="25"/>
  <c r="J517" i="25" s="1"/>
  <c r="E516" i="25"/>
  <c r="J516" i="25" s="1"/>
  <c r="E515" i="25"/>
  <c r="J515" i="25" s="1"/>
  <c r="E514" i="25"/>
  <c r="J514" i="25" s="1"/>
  <c r="E513" i="25"/>
  <c r="J513" i="25" s="1"/>
  <c r="E512" i="25"/>
  <c r="J512" i="25" s="1"/>
  <c r="E511" i="25"/>
  <c r="J511" i="25" s="1"/>
  <c r="E510" i="25"/>
  <c r="J510" i="25" s="1"/>
  <c r="E509" i="25"/>
  <c r="J509" i="25" s="1"/>
  <c r="E508" i="25"/>
  <c r="J508" i="25" s="1"/>
  <c r="E507" i="25"/>
  <c r="J507" i="25" s="1"/>
  <c r="E506" i="25"/>
  <c r="J506" i="25" s="1"/>
  <c r="E505" i="25"/>
  <c r="J505" i="25" s="1"/>
  <c r="E504" i="25"/>
  <c r="J504" i="25" s="1"/>
  <c r="E503" i="25"/>
  <c r="J503" i="25" s="1"/>
  <c r="E502" i="25"/>
  <c r="J502" i="25" s="1"/>
  <c r="E501" i="25"/>
  <c r="J501" i="25" s="1"/>
  <c r="E500" i="25"/>
  <c r="J500" i="25" s="1"/>
  <c r="E499" i="25"/>
  <c r="J499" i="25" s="1"/>
  <c r="E498" i="25"/>
  <c r="J498" i="25" s="1"/>
  <c r="E497" i="25"/>
  <c r="J497" i="25" s="1"/>
  <c r="E496" i="25"/>
  <c r="J496" i="25" s="1"/>
  <c r="E495" i="25"/>
  <c r="J495" i="25" s="1"/>
  <c r="E494" i="25"/>
  <c r="J494" i="25" s="1"/>
  <c r="E493" i="25"/>
  <c r="J493" i="25" s="1"/>
  <c r="E492" i="25"/>
  <c r="J492" i="25" s="1"/>
  <c r="E491" i="25"/>
  <c r="J491" i="25" s="1"/>
  <c r="E490" i="25"/>
  <c r="J490" i="25" s="1"/>
  <c r="E476" i="25"/>
  <c r="J476" i="25" s="1"/>
  <c r="E475" i="25"/>
  <c r="J475" i="25" s="1"/>
  <c r="E474" i="25"/>
  <c r="J474" i="25" s="1"/>
  <c r="E473" i="25"/>
  <c r="J473" i="25" s="1"/>
  <c r="E472" i="25"/>
  <c r="J472" i="25" s="1"/>
  <c r="E471" i="25"/>
  <c r="J471" i="25"/>
  <c r="E470" i="25"/>
  <c r="J470" i="25" s="1"/>
  <c r="E469" i="25"/>
  <c r="J469" i="25" s="1"/>
  <c r="E468" i="25"/>
  <c r="E467" i="25"/>
  <c r="J467" i="25" s="1"/>
  <c r="E466" i="25"/>
  <c r="J466" i="25" s="1"/>
  <c r="E465" i="25"/>
  <c r="J465" i="25" s="1"/>
  <c r="E464" i="25"/>
  <c r="J464" i="25" s="1"/>
  <c r="E489" i="25"/>
  <c r="J489" i="25" s="1"/>
  <c r="E488" i="25"/>
  <c r="J488" i="25" s="1"/>
  <c r="E487" i="25"/>
  <c r="J487" i="25" s="1"/>
  <c r="E486" i="25"/>
  <c r="J486" i="25"/>
  <c r="E485" i="25"/>
  <c r="J485" i="25" s="1"/>
  <c r="E484" i="25"/>
  <c r="J484" i="25" s="1"/>
  <c r="E483" i="25"/>
  <c r="J483" i="25" s="1"/>
  <c r="E482" i="25"/>
  <c r="J482" i="25" s="1"/>
  <c r="E481" i="25"/>
  <c r="J481" i="25" s="1"/>
  <c r="E480" i="25"/>
  <c r="J480" i="25" s="1"/>
  <c r="E479" i="25"/>
  <c r="J479" i="25" s="1"/>
  <c r="E478" i="25"/>
  <c r="J478" i="25" s="1"/>
  <c r="E477" i="25"/>
  <c r="J477" i="25" s="1"/>
  <c r="J468" i="25"/>
  <c r="K359" i="25"/>
  <c r="I359" i="25"/>
  <c r="H359" i="25"/>
  <c r="G359" i="25"/>
  <c r="H244" i="25"/>
  <c r="G244" i="25"/>
  <c r="F244" i="25"/>
  <c r="K708" i="25"/>
  <c r="H708" i="25"/>
  <c r="G708" i="25"/>
  <c r="F708" i="25"/>
  <c r="K707" i="25"/>
  <c r="H707" i="25"/>
  <c r="H710" i="25" s="1"/>
  <c r="G707" i="25"/>
  <c r="F707" i="25"/>
  <c r="K706" i="25"/>
  <c r="H706" i="25"/>
  <c r="G706" i="25"/>
  <c r="F706" i="25"/>
  <c r="K705" i="25"/>
  <c r="H705" i="25"/>
  <c r="G705" i="25"/>
  <c r="F705" i="25"/>
  <c r="K704" i="25"/>
  <c r="K712" i="25" s="1"/>
  <c r="J704" i="25"/>
  <c r="J712" i="25" s="1"/>
  <c r="H704" i="25"/>
  <c r="H712" i="25" s="1"/>
  <c r="G704" i="25"/>
  <c r="G712" i="25" s="1"/>
  <c r="F704" i="25"/>
  <c r="F712" i="25" s="1"/>
  <c r="E704" i="25"/>
  <c r="E712" i="25" s="1"/>
  <c r="K703" i="25"/>
  <c r="K711" i="25" s="1"/>
  <c r="H703" i="25"/>
  <c r="G703" i="25"/>
  <c r="G711" i="25" s="1"/>
  <c r="F703" i="25"/>
  <c r="F711" i="25" s="1"/>
  <c r="K702" i="25"/>
  <c r="H702" i="25"/>
  <c r="G702" i="25"/>
  <c r="G710" i="25" s="1"/>
  <c r="F702" i="25"/>
  <c r="J699" i="25"/>
  <c r="J698" i="25"/>
  <c r="K696" i="25"/>
  <c r="I696" i="25"/>
  <c r="H696" i="25"/>
  <c r="G696" i="25"/>
  <c r="F696" i="25"/>
  <c r="F716" i="25" s="1"/>
  <c r="E695" i="25"/>
  <c r="J695" i="25" s="1"/>
  <c r="E694" i="25"/>
  <c r="E693" i="25"/>
  <c r="E692" i="25"/>
  <c r="J692" i="25" s="1"/>
  <c r="E691" i="25"/>
  <c r="E690" i="25"/>
  <c r="J690" i="25" s="1"/>
  <c r="E689" i="25"/>
  <c r="E688" i="25"/>
  <c r="J688" i="25" s="1"/>
  <c r="E687" i="25"/>
  <c r="J687" i="25" s="1"/>
  <c r="E686" i="25"/>
  <c r="J686" i="25" s="1"/>
  <c r="E685" i="25"/>
  <c r="J685" i="25" s="1"/>
  <c r="E684" i="25"/>
  <c r="J684" i="25" s="1"/>
  <c r="E683" i="25"/>
  <c r="J683" i="25" s="1"/>
  <c r="E682" i="25"/>
  <c r="J682" i="25" s="1"/>
  <c r="E681" i="25"/>
  <c r="J681" i="25" s="1"/>
  <c r="E680" i="25"/>
  <c r="J680" i="25" s="1"/>
  <c r="E679" i="25"/>
  <c r="J679" i="25" s="1"/>
  <c r="E678" i="25"/>
  <c r="J678" i="25" s="1"/>
  <c r="E677" i="25"/>
  <c r="J677" i="25" s="1"/>
  <c r="E676" i="25"/>
  <c r="J676" i="25" s="1"/>
  <c r="E675" i="25"/>
  <c r="J675" i="25" s="1"/>
  <c r="E674" i="25"/>
  <c r="J674" i="25" s="1"/>
  <c r="E673" i="25"/>
  <c r="J673" i="25" s="1"/>
  <c r="E672" i="25"/>
  <c r="J672" i="25" s="1"/>
  <c r="E671" i="25"/>
  <c r="J671" i="25" s="1"/>
  <c r="E670" i="25"/>
  <c r="J670" i="25" s="1"/>
  <c r="E669" i="25"/>
  <c r="J669" i="25" s="1"/>
  <c r="E668" i="25"/>
  <c r="J668" i="25" s="1"/>
  <c r="E667" i="25"/>
  <c r="K666" i="25"/>
  <c r="I666" i="25"/>
  <c r="H666" i="25"/>
  <c r="H738" i="25" s="1"/>
  <c r="G666" i="25"/>
  <c r="F666" i="25"/>
  <c r="E665" i="25"/>
  <c r="J665" i="25" s="1"/>
  <c r="E664" i="25"/>
  <c r="J664" i="25" s="1"/>
  <c r="E663" i="25"/>
  <c r="J663" i="25" s="1"/>
  <c r="E662" i="25"/>
  <c r="J662" i="25" s="1"/>
  <c r="E661" i="25"/>
  <c r="J661" i="25" s="1"/>
  <c r="E660" i="25"/>
  <c r="J660" i="25" s="1"/>
  <c r="E659" i="25"/>
  <c r="J659" i="25" s="1"/>
  <c r="E658" i="25"/>
  <c r="J658" i="25" s="1"/>
  <c r="E657" i="25"/>
  <c r="J657" i="25" s="1"/>
  <c r="E656" i="25"/>
  <c r="J656" i="25" s="1"/>
  <c r="E655" i="25"/>
  <c r="J655" i="25" s="1"/>
  <c r="E654" i="25"/>
  <c r="J654" i="25" s="1"/>
  <c r="E653" i="25"/>
  <c r="J653" i="25" s="1"/>
  <c r="E652" i="25"/>
  <c r="J652" i="25" s="1"/>
  <c r="E651" i="25"/>
  <c r="J651" i="25" s="1"/>
  <c r="E650" i="25"/>
  <c r="J650" i="25" s="1"/>
  <c r="E649" i="25"/>
  <c r="J649" i="25" s="1"/>
  <c r="E648" i="25"/>
  <c r="J648" i="25" s="1"/>
  <c r="E647" i="25"/>
  <c r="J647" i="25" s="1"/>
  <c r="E646" i="25"/>
  <c r="J646" i="25" s="1"/>
  <c r="E645" i="25"/>
  <c r="J645" i="25" s="1"/>
  <c r="E644" i="25"/>
  <c r="J644" i="25" s="1"/>
  <c r="E643" i="25"/>
  <c r="J643" i="25" s="1"/>
  <c r="E642" i="25"/>
  <c r="J642" i="25" s="1"/>
  <c r="E641" i="25"/>
  <c r="J641" i="25" s="1"/>
  <c r="E640" i="25"/>
  <c r="J640" i="25" s="1"/>
  <c r="E639" i="25"/>
  <c r="J639" i="25" s="1"/>
  <c r="E638" i="25"/>
  <c r="J638" i="25" s="1"/>
  <c r="E637" i="25"/>
  <c r="J637" i="25" s="1"/>
  <c r="E636" i="25"/>
  <c r="J636" i="25" s="1"/>
  <c r="E635" i="25"/>
  <c r="J635" i="25" s="1"/>
  <c r="E634" i="25"/>
  <c r="J634" i="25" s="1"/>
  <c r="E633" i="25"/>
  <c r="J633" i="25" s="1"/>
  <c r="E632" i="25"/>
  <c r="J632" i="25" s="1"/>
  <c r="E631" i="25"/>
  <c r="J631" i="25" s="1"/>
  <c r="E630" i="25"/>
  <c r="J630" i="25" s="1"/>
  <c r="E629" i="25"/>
  <c r="J629" i="25" s="1"/>
  <c r="E628" i="25"/>
  <c r="J628" i="25" s="1"/>
  <c r="E627" i="25"/>
  <c r="J627" i="25" s="1"/>
  <c r="E626" i="25"/>
  <c r="J626" i="25" s="1"/>
  <c r="E625" i="25"/>
  <c r="J625" i="25" s="1"/>
  <c r="E624" i="25"/>
  <c r="J624" i="25" s="1"/>
  <c r="E623" i="25"/>
  <c r="J623" i="25" s="1"/>
  <c r="E622" i="25"/>
  <c r="J622" i="25" s="1"/>
  <c r="E621" i="25"/>
  <c r="J621" i="25" s="1"/>
  <c r="E620" i="25"/>
  <c r="J620" i="25" s="1"/>
  <c r="E619" i="25"/>
  <c r="J619" i="25" s="1"/>
  <c r="E618" i="25"/>
  <c r="J618" i="25" s="1"/>
  <c r="E617" i="25"/>
  <c r="J617" i="25" s="1"/>
  <c r="E616" i="25"/>
  <c r="J616" i="25" s="1"/>
  <c r="E615" i="25"/>
  <c r="J615" i="25" s="1"/>
  <c r="E614" i="25"/>
  <c r="J614" i="25" s="1"/>
  <c r="E613" i="25"/>
  <c r="J613" i="25" s="1"/>
  <c r="E612" i="25"/>
  <c r="J612" i="25" s="1"/>
  <c r="E611" i="25"/>
  <c r="J611" i="25" s="1"/>
  <c r="E610" i="25"/>
  <c r="J610" i="25" s="1"/>
  <c r="E609" i="25"/>
  <c r="J609" i="25" s="1"/>
  <c r="E608" i="25"/>
  <c r="J608" i="25" s="1"/>
  <c r="E607" i="25"/>
  <c r="J607" i="25" s="1"/>
  <c r="E606" i="25"/>
  <c r="J606" i="25" s="1"/>
  <c r="E605" i="25"/>
  <c r="J605" i="25" s="1"/>
  <c r="E604" i="25"/>
  <c r="J604" i="25" s="1"/>
  <c r="E603" i="25"/>
  <c r="J603" i="25" s="1"/>
  <c r="E602" i="25"/>
  <c r="J602" i="25" s="1"/>
  <c r="E601" i="25"/>
  <c r="J601" i="25" s="1"/>
  <c r="E600" i="25"/>
  <c r="J600" i="25" s="1"/>
  <c r="E599" i="25"/>
  <c r="J599" i="25" s="1"/>
  <c r="E598" i="25"/>
  <c r="J598" i="25" s="1"/>
  <c r="E597" i="25"/>
  <c r="J597" i="25" s="1"/>
  <c r="E596" i="25"/>
  <c r="J596" i="25" s="1"/>
  <c r="E595" i="25"/>
  <c r="J595" i="25" s="1"/>
  <c r="E594" i="25"/>
  <c r="J594" i="25" s="1"/>
  <c r="E593" i="25"/>
  <c r="J593" i="25" s="1"/>
  <c r="E592" i="25"/>
  <c r="J592" i="25" s="1"/>
  <c r="E591" i="25"/>
  <c r="J591" i="25" s="1"/>
  <c r="E590" i="25"/>
  <c r="J590" i="25" s="1"/>
  <c r="E589" i="25"/>
  <c r="J589" i="25" s="1"/>
  <c r="E588" i="25"/>
  <c r="J588" i="25" s="1"/>
  <c r="E587" i="25"/>
  <c r="J587" i="25" s="1"/>
  <c r="E586" i="25"/>
  <c r="J586" i="25" s="1"/>
  <c r="E585" i="25"/>
  <c r="J585" i="25" s="1"/>
  <c r="E584" i="25"/>
  <c r="J584" i="25" s="1"/>
  <c r="E583" i="25"/>
  <c r="J583" i="25" s="1"/>
  <c r="E582" i="25"/>
  <c r="J582" i="25" s="1"/>
  <c r="E581" i="25"/>
  <c r="J581" i="25" s="1"/>
  <c r="E580" i="25"/>
  <c r="J580" i="25" s="1"/>
  <c r="E579" i="25"/>
  <c r="J579" i="25" s="1"/>
  <c r="E578" i="25"/>
  <c r="J578" i="25" s="1"/>
  <c r="E577" i="25"/>
  <c r="J577" i="25" s="1"/>
  <c r="E576" i="25"/>
  <c r="J576" i="25" s="1"/>
  <c r="E575" i="25"/>
  <c r="J575" i="25" s="1"/>
  <c r="E574" i="25"/>
  <c r="J574" i="25" s="1"/>
  <c r="E573" i="25"/>
  <c r="J573" i="25" s="1"/>
  <c r="E572" i="25"/>
  <c r="J572" i="25" s="1"/>
  <c r="E571" i="25"/>
  <c r="J571" i="25" s="1"/>
  <c r="E570" i="25"/>
  <c r="J570" i="25" s="1"/>
  <c r="E569" i="25"/>
  <c r="J569" i="25" s="1"/>
  <c r="E568" i="25"/>
  <c r="J568" i="25" s="1"/>
  <c r="E567" i="25"/>
  <c r="J567" i="25" s="1"/>
  <c r="E566" i="25"/>
  <c r="J566" i="25" s="1"/>
  <c r="E565" i="25"/>
  <c r="J565" i="25" s="1"/>
  <c r="E564" i="25"/>
  <c r="J564" i="25" s="1"/>
  <c r="E563" i="25"/>
  <c r="J563" i="25" s="1"/>
  <c r="E562" i="25"/>
  <c r="J562" i="25" s="1"/>
  <c r="E561" i="25"/>
  <c r="J561" i="25" s="1"/>
  <c r="E560" i="25"/>
  <c r="J560" i="25" s="1"/>
  <c r="E559" i="25"/>
  <c r="J559" i="25" s="1"/>
  <c r="E558" i="25"/>
  <c r="J558" i="25" s="1"/>
  <c r="E557" i="25"/>
  <c r="J557" i="25" s="1"/>
  <c r="E556" i="25"/>
  <c r="J556" i="25" s="1"/>
  <c r="E555" i="25"/>
  <c r="J555" i="25" s="1"/>
  <c r="E554" i="25"/>
  <c r="J554" i="25" s="1"/>
  <c r="E553" i="25"/>
  <c r="J553" i="25" s="1"/>
  <c r="E552" i="25"/>
  <c r="J552" i="25" s="1"/>
  <c r="E551" i="25"/>
  <c r="J551" i="25" s="1"/>
  <c r="E550" i="25"/>
  <c r="J550" i="25" s="1"/>
  <c r="E549" i="25"/>
  <c r="J549" i="25" s="1"/>
  <c r="E548" i="25"/>
  <c r="J548" i="25" s="1"/>
  <c r="E547" i="25"/>
  <c r="J547" i="25" s="1"/>
  <c r="E546" i="25"/>
  <c r="J546" i="25" s="1"/>
  <c r="E545" i="25"/>
  <c r="J545" i="25" s="1"/>
  <c r="E544" i="25"/>
  <c r="J544" i="25" s="1"/>
  <c r="E543" i="25"/>
  <c r="J543" i="25" s="1"/>
  <c r="E542" i="25"/>
  <c r="J542" i="25" s="1"/>
  <c r="E541" i="25"/>
  <c r="J541" i="25" s="1"/>
  <c r="E540" i="25"/>
  <c r="J540" i="25" s="1"/>
  <c r="E539" i="25"/>
  <c r="J539" i="25" s="1"/>
  <c r="E538" i="25"/>
  <c r="J538" i="25" s="1"/>
  <c r="E537" i="25"/>
  <c r="J537" i="25" s="1"/>
  <c r="E536" i="25"/>
  <c r="J536" i="25" s="1"/>
  <c r="E535" i="25"/>
  <c r="J535" i="25" s="1"/>
  <c r="E534" i="25"/>
  <c r="J534" i="25" s="1"/>
  <c r="E533" i="25"/>
  <c r="J533" i="25" s="1"/>
  <c r="E532" i="25"/>
  <c r="J532" i="25" s="1"/>
  <c r="E531" i="25"/>
  <c r="J531" i="25" s="1"/>
  <c r="E530" i="25"/>
  <c r="J530" i="25" s="1"/>
  <c r="E529" i="25"/>
  <c r="J529" i="25" s="1"/>
  <c r="E528" i="25"/>
  <c r="J528" i="25" s="1"/>
  <c r="E527" i="25"/>
  <c r="J527" i="25" s="1"/>
  <c r="E526" i="25"/>
  <c r="J526" i="25" s="1"/>
  <c r="E525" i="25"/>
  <c r="J525" i="25" s="1"/>
  <c r="E524" i="25"/>
  <c r="J524" i="25" s="1"/>
  <c r="K523" i="25"/>
  <c r="I523" i="25"/>
  <c r="H523" i="25"/>
  <c r="G523" i="25"/>
  <c r="G734" i="25" s="1"/>
  <c r="F523" i="25"/>
  <c r="E522" i="25"/>
  <c r="J522" i="25" s="1"/>
  <c r="E521" i="25"/>
  <c r="J521" i="25"/>
  <c r="E463" i="25"/>
  <c r="J463" i="25" s="1"/>
  <c r="E462" i="25"/>
  <c r="J462" i="25" s="1"/>
  <c r="E461" i="25"/>
  <c r="J461" i="25" s="1"/>
  <c r="E460" i="25"/>
  <c r="J460" i="25" s="1"/>
  <c r="E459" i="25"/>
  <c r="J459" i="25" s="1"/>
  <c r="E458" i="25"/>
  <c r="J458" i="25"/>
  <c r="E457" i="25"/>
  <c r="J457" i="25" s="1"/>
  <c r="E456" i="25"/>
  <c r="J456" i="25" s="1"/>
  <c r="E455" i="25"/>
  <c r="J455" i="25" s="1"/>
  <c r="E454" i="25"/>
  <c r="J454" i="25" s="1"/>
  <c r="E453" i="25"/>
  <c r="J453" i="25" s="1"/>
  <c r="E452" i="25"/>
  <c r="J452" i="25" s="1"/>
  <c r="E451" i="25"/>
  <c r="J451" i="25" s="1"/>
  <c r="E450" i="25"/>
  <c r="J450" i="25" s="1"/>
  <c r="E449" i="25"/>
  <c r="J449" i="25" s="1"/>
  <c r="E448" i="25"/>
  <c r="J448" i="25" s="1"/>
  <c r="E447" i="25"/>
  <c r="J447" i="25" s="1"/>
  <c r="E446" i="25"/>
  <c r="J446" i="25"/>
  <c r="E445" i="25"/>
  <c r="J445" i="25" s="1"/>
  <c r="E444" i="25"/>
  <c r="J444" i="25" s="1"/>
  <c r="E443" i="25"/>
  <c r="J443" i="25" s="1"/>
  <c r="E442" i="25"/>
  <c r="J442" i="25" s="1"/>
  <c r="E441" i="25"/>
  <c r="J441" i="25" s="1"/>
  <c r="E440" i="25"/>
  <c r="J440" i="25" s="1"/>
  <c r="E439" i="25"/>
  <c r="J439" i="25" s="1"/>
  <c r="E438" i="25"/>
  <c r="J438" i="25" s="1"/>
  <c r="E437" i="25"/>
  <c r="J437" i="25" s="1"/>
  <c r="E436" i="25"/>
  <c r="J436" i="25" s="1"/>
  <c r="E435" i="25"/>
  <c r="J435" i="25" s="1"/>
  <c r="E434" i="25"/>
  <c r="J434" i="25" s="1"/>
  <c r="E433" i="25"/>
  <c r="J433" i="25" s="1"/>
  <c r="E432" i="25"/>
  <c r="J432" i="25"/>
  <c r="E431" i="25"/>
  <c r="J431" i="25" s="1"/>
  <c r="E430" i="25"/>
  <c r="J430" i="25" s="1"/>
  <c r="E429" i="25"/>
  <c r="J429" i="25" s="1"/>
  <c r="E428" i="25"/>
  <c r="J428" i="25" s="1"/>
  <c r="E427" i="25"/>
  <c r="J427" i="25" s="1"/>
  <c r="E426" i="25"/>
  <c r="J426" i="25"/>
  <c r="E425" i="25"/>
  <c r="J425" i="25" s="1"/>
  <c r="E424" i="25"/>
  <c r="J424" i="25" s="1"/>
  <c r="E423" i="25"/>
  <c r="J423" i="25" s="1"/>
  <c r="E422" i="25"/>
  <c r="J422" i="25" s="1"/>
  <c r="E421" i="25"/>
  <c r="J421" i="25" s="1"/>
  <c r="E420" i="25"/>
  <c r="J420" i="25" s="1"/>
  <c r="E419" i="25"/>
  <c r="J419" i="25" s="1"/>
  <c r="E418" i="25"/>
  <c r="J418" i="25" s="1"/>
  <c r="E416" i="25"/>
  <c r="J416" i="25" s="1"/>
  <c r="E415" i="25"/>
  <c r="J415" i="25" s="1"/>
  <c r="E414" i="25"/>
  <c r="J414" i="25" s="1"/>
  <c r="E413" i="25"/>
  <c r="J413" i="25" s="1"/>
  <c r="E412" i="25"/>
  <c r="J412" i="25" s="1"/>
  <c r="E411" i="25"/>
  <c r="J411" i="25" s="1"/>
  <c r="E410" i="25"/>
  <c r="J410" i="25" s="1"/>
  <c r="E409" i="25"/>
  <c r="J409" i="25" s="1"/>
  <c r="E408" i="25"/>
  <c r="J408" i="25" s="1"/>
  <c r="E407" i="25"/>
  <c r="J407" i="25" s="1"/>
  <c r="E406" i="25"/>
  <c r="J406" i="25" s="1"/>
  <c r="E405" i="25"/>
  <c r="J405" i="25" s="1"/>
  <c r="E404" i="25"/>
  <c r="J404" i="25" s="1"/>
  <c r="E403" i="25"/>
  <c r="J403" i="25" s="1"/>
  <c r="E402" i="25"/>
  <c r="J402" i="25" s="1"/>
  <c r="E401" i="25"/>
  <c r="J401" i="25" s="1"/>
  <c r="E400" i="25"/>
  <c r="J400" i="25" s="1"/>
  <c r="E399" i="25"/>
  <c r="J399" i="25" s="1"/>
  <c r="E398" i="25"/>
  <c r="J398" i="25" s="1"/>
  <c r="E397" i="25"/>
  <c r="J397" i="25" s="1"/>
  <c r="E396" i="25"/>
  <c r="J396" i="25" s="1"/>
  <c r="E395" i="25"/>
  <c r="J395" i="25" s="1"/>
  <c r="E394" i="25"/>
  <c r="J394" i="25" s="1"/>
  <c r="E393" i="25"/>
  <c r="J393" i="25" s="1"/>
  <c r="E392" i="25"/>
  <c r="J392" i="25" s="1"/>
  <c r="E391" i="25"/>
  <c r="J391" i="25" s="1"/>
  <c r="E390" i="25"/>
  <c r="J390" i="25" s="1"/>
  <c r="E389" i="25"/>
  <c r="J389" i="25" s="1"/>
  <c r="E388" i="25"/>
  <c r="J388" i="25" s="1"/>
  <c r="E387" i="25"/>
  <c r="J387" i="25" s="1"/>
  <c r="E386" i="25"/>
  <c r="J386" i="25" s="1"/>
  <c r="E385" i="25"/>
  <c r="J385" i="25" s="1"/>
  <c r="E384" i="25"/>
  <c r="J384" i="25" s="1"/>
  <c r="E383" i="25"/>
  <c r="J383" i="25" s="1"/>
  <c r="E382" i="25"/>
  <c r="J382" i="25" s="1"/>
  <c r="E381" i="25"/>
  <c r="J381" i="25" s="1"/>
  <c r="E380" i="25"/>
  <c r="J380" i="25" s="1"/>
  <c r="E379" i="25"/>
  <c r="J379" i="25" s="1"/>
  <c r="E378" i="25"/>
  <c r="J378" i="25" s="1"/>
  <c r="E377" i="25"/>
  <c r="J377" i="25" s="1"/>
  <c r="E376" i="25"/>
  <c r="J376" i="25" s="1"/>
  <c r="E375" i="25"/>
  <c r="J375" i="25" s="1"/>
  <c r="E374" i="25"/>
  <c r="J374" i="25" s="1"/>
  <c r="E373" i="25"/>
  <c r="J373" i="25" s="1"/>
  <c r="E372" i="25"/>
  <c r="J372" i="25" s="1"/>
  <c r="E371" i="25"/>
  <c r="J371" i="25" s="1"/>
  <c r="E370" i="25"/>
  <c r="J370" i="25" s="1"/>
  <c r="E369" i="25"/>
  <c r="J369" i="25" s="1"/>
  <c r="E368" i="25"/>
  <c r="J368" i="25" s="1"/>
  <c r="E367" i="25"/>
  <c r="J367" i="25" s="1"/>
  <c r="E366" i="25"/>
  <c r="J366" i="25" s="1"/>
  <c r="E365" i="25"/>
  <c r="J365" i="25" s="1"/>
  <c r="E364" i="25"/>
  <c r="J364" i="25" s="1"/>
  <c r="E363" i="25"/>
  <c r="J363" i="25" s="1"/>
  <c r="E362" i="25"/>
  <c r="J362" i="25" s="1"/>
  <c r="E361" i="25"/>
  <c r="J361" i="25" s="1"/>
  <c r="E360" i="25"/>
  <c r="F359" i="25"/>
  <c r="E358" i="25"/>
  <c r="J358" i="25" s="1"/>
  <c r="E356" i="25"/>
  <c r="J356" i="25"/>
  <c r="E355" i="25"/>
  <c r="J355" i="25" s="1"/>
  <c r="E354" i="25"/>
  <c r="J354" i="25" s="1"/>
  <c r="E353" i="25"/>
  <c r="J353" i="25" s="1"/>
  <c r="E352" i="25"/>
  <c r="J352" i="25" s="1"/>
  <c r="E351" i="25"/>
  <c r="J351" i="25" s="1"/>
  <c r="E350" i="25"/>
  <c r="J350" i="25" s="1"/>
  <c r="E349" i="25"/>
  <c r="J349" i="25" s="1"/>
  <c r="E348" i="25"/>
  <c r="J348" i="25" s="1"/>
  <c r="E347" i="25"/>
  <c r="J347" i="25" s="1"/>
  <c r="E346" i="25"/>
  <c r="J346" i="25" s="1"/>
  <c r="E345" i="25"/>
  <c r="J345" i="25" s="1"/>
  <c r="E344" i="25"/>
  <c r="J344" i="25" s="1"/>
  <c r="E343" i="25"/>
  <c r="J343" i="25" s="1"/>
  <c r="E342" i="25"/>
  <c r="J342" i="25" s="1"/>
  <c r="E341" i="25"/>
  <c r="J341" i="25" s="1"/>
  <c r="E340" i="25"/>
  <c r="J340" i="25" s="1"/>
  <c r="E339" i="25"/>
  <c r="J339" i="25" s="1"/>
  <c r="E338" i="25"/>
  <c r="J338" i="25" s="1"/>
  <c r="E337" i="25"/>
  <c r="J337" i="25" s="1"/>
  <c r="E336" i="25"/>
  <c r="J336" i="25" s="1"/>
  <c r="E335" i="25"/>
  <c r="J335" i="25" s="1"/>
  <c r="E334" i="25"/>
  <c r="J334" i="25" s="1"/>
  <c r="E333" i="25"/>
  <c r="J333" i="25" s="1"/>
  <c r="E332" i="25"/>
  <c r="J332" i="25" s="1"/>
  <c r="E331" i="25"/>
  <c r="J331" i="25" s="1"/>
  <c r="E330" i="25"/>
  <c r="J330" i="25" s="1"/>
  <c r="E329" i="25"/>
  <c r="J329" i="25" s="1"/>
  <c r="E328" i="25"/>
  <c r="J328" i="25" s="1"/>
  <c r="E327" i="25"/>
  <c r="J327" i="25" s="1"/>
  <c r="E326" i="25"/>
  <c r="J326" i="25" s="1"/>
  <c r="E325" i="25"/>
  <c r="J325" i="25" s="1"/>
  <c r="E324" i="25"/>
  <c r="J324" i="25"/>
  <c r="E323" i="25"/>
  <c r="J323" i="25" s="1"/>
  <c r="E322" i="25"/>
  <c r="J322" i="25" s="1"/>
  <c r="E321" i="25"/>
  <c r="J321" i="25" s="1"/>
  <c r="E320" i="25"/>
  <c r="J320" i="25" s="1"/>
  <c r="E319" i="25"/>
  <c r="J319" i="25" s="1"/>
  <c r="E318" i="25"/>
  <c r="J318" i="25" s="1"/>
  <c r="E317" i="25"/>
  <c r="J317" i="25" s="1"/>
  <c r="E316" i="25"/>
  <c r="J316" i="25" s="1"/>
  <c r="E315" i="25"/>
  <c r="J315" i="25" s="1"/>
  <c r="E314" i="25"/>
  <c r="J314" i="25" s="1"/>
  <c r="E313" i="25"/>
  <c r="J313" i="25" s="1"/>
  <c r="E312" i="25"/>
  <c r="J312" i="25" s="1"/>
  <c r="E311" i="25"/>
  <c r="J311" i="25" s="1"/>
  <c r="E310" i="25"/>
  <c r="J310" i="25" s="1"/>
  <c r="E309" i="25"/>
  <c r="J309" i="25" s="1"/>
  <c r="E308" i="25"/>
  <c r="J308" i="25" s="1"/>
  <c r="E307" i="25"/>
  <c r="J307" i="25" s="1"/>
  <c r="E306" i="25"/>
  <c r="J306" i="25" s="1"/>
  <c r="E305" i="25"/>
  <c r="J305" i="25" s="1"/>
  <c r="E304" i="25"/>
  <c r="J304" i="25" s="1"/>
  <c r="E303" i="25"/>
  <c r="J303" i="25" s="1"/>
  <c r="E302" i="25"/>
  <c r="J302" i="25" s="1"/>
  <c r="E301" i="25"/>
  <c r="J301" i="25" s="1"/>
  <c r="E300" i="25"/>
  <c r="J300" i="25" s="1"/>
  <c r="E299" i="25"/>
  <c r="J299" i="25" s="1"/>
  <c r="E298" i="25"/>
  <c r="J298" i="25" s="1"/>
  <c r="E297" i="25"/>
  <c r="J297" i="25" s="1"/>
  <c r="E296" i="25"/>
  <c r="J296" i="25" s="1"/>
  <c r="E295" i="25"/>
  <c r="J295" i="25" s="1"/>
  <c r="E294" i="25"/>
  <c r="J294" i="25" s="1"/>
  <c r="E293" i="25"/>
  <c r="J293" i="25" s="1"/>
  <c r="E292" i="25"/>
  <c r="J292" i="25"/>
  <c r="E290" i="25"/>
  <c r="J290" i="25" s="1"/>
  <c r="E289" i="25"/>
  <c r="J289" i="25" s="1"/>
  <c r="E288" i="25"/>
  <c r="J288" i="25" s="1"/>
  <c r="E287" i="25"/>
  <c r="J287" i="25" s="1"/>
  <c r="E286" i="25"/>
  <c r="J286" i="25" s="1"/>
  <c r="E285" i="25"/>
  <c r="J285" i="25" s="1"/>
  <c r="E284" i="25"/>
  <c r="J284" i="25" s="1"/>
  <c r="E283" i="25"/>
  <c r="J283" i="25" s="1"/>
  <c r="E282" i="25"/>
  <c r="J282" i="25" s="1"/>
  <c r="E281" i="25"/>
  <c r="J281" i="25" s="1"/>
  <c r="E280" i="25"/>
  <c r="J280" i="25" s="1"/>
  <c r="E279" i="25"/>
  <c r="J279" i="25" s="1"/>
  <c r="E278" i="25"/>
  <c r="J278" i="25" s="1"/>
  <c r="E277" i="25"/>
  <c r="J277" i="25" s="1"/>
  <c r="E276" i="25"/>
  <c r="J276" i="25" s="1"/>
  <c r="E275" i="25"/>
  <c r="J275" i="25" s="1"/>
  <c r="E274" i="25"/>
  <c r="J274" i="25" s="1"/>
  <c r="E273" i="25"/>
  <c r="J273" i="25" s="1"/>
  <c r="E272" i="25"/>
  <c r="J272" i="25" s="1"/>
  <c r="E271" i="25"/>
  <c r="J271" i="25" s="1"/>
  <c r="E270" i="25"/>
  <c r="J270" i="25" s="1"/>
  <c r="E269" i="25"/>
  <c r="J269" i="25" s="1"/>
  <c r="E268" i="25"/>
  <c r="J268" i="25" s="1"/>
  <c r="E267" i="25"/>
  <c r="J267" i="25" s="1"/>
  <c r="E266" i="25"/>
  <c r="J266" i="25" s="1"/>
  <c r="E265" i="25"/>
  <c r="J265" i="25" s="1"/>
  <c r="E264" i="25"/>
  <c r="J264" i="25" s="1"/>
  <c r="E263" i="25"/>
  <c r="J263" i="25" s="1"/>
  <c r="E262" i="25"/>
  <c r="J262" i="25" s="1"/>
  <c r="E261" i="25"/>
  <c r="J261" i="25" s="1"/>
  <c r="E260" i="25"/>
  <c r="J260" i="25" s="1"/>
  <c r="E259" i="25"/>
  <c r="J259" i="25"/>
  <c r="E258" i="25"/>
  <c r="J258" i="25" s="1"/>
  <c r="E257" i="25"/>
  <c r="J257" i="25" s="1"/>
  <c r="E256" i="25"/>
  <c r="J256" i="25" s="1"/>
  <c r="E255" i="25"/>
  <c r="J255" i="25" s="1"/>
  <c r="E254" i="25"/>
  <c r="J254" i="25" s="1"/>
  <c r="E253" i="25"/>
  <c r="J253" i="25" s="1"/>
  <c r="E252" i="25"/>
  <c r="J252" i="25" s="1"/>
  <c r="E251" i="25"/>
  <c r="J251" i="25" s="1"/>
  <c r="E250" i="25"/>
  <c r="J250" i="25" s="1"/>
  <c r="E249" i="25"/>
  <c r="J249" i="25" s="1"/>
  <c r="E248" i="25"/>
  <c r="J248" i="25" s="1"/>
  <c r="E247" i="25"/>
  <c r="J247" i="25" s="1"/>
  <c r="E246" i="25"/>
  <c r="J246" i="25" s="1"/>
  <c r="E245" i="25"/>
  <c r="J245" i="25" s="1"/>
  <c r="I244" i="25"/>
  <c r="E243" i="25"/>
  <c r="J243" i="25" s="1"/>
  <c r="E242" i="25"/>
  <c r="J242" i="25" s="1"/>
  <c r="E239" i="25"/>
  <c r="J239" i="25" s="1"/>
  <c r="E238" i="25"/>
  <c r="J238" i="25" s="1"/>
  <c r="E237" i="25"/>
  <c r="J237" i="25" s="1"/>
  <c r="E236" i="25"/>
  <c r="J236" i="25" s="1"/>
  <c r="E235" i="25"/>
  <c r="J235" i="25" s="1"/>
  <c r="E234" i="25"/>
  <c r="J234" i="25" s="1"/>
  <c r="E233" i="25"/>
  <c r="J233" i="25" s="1"/>
  <c r="E232" i="25"/>
  <c r="J232" i="25" s="1"/>
  <c r="E231" i="25"/>
  <c r="J231" i="25" s="1"/>
  <c r="E230" i="25"/>
  <c r="J230" i="25" s="1"/>
  <c r="E229" i="25"/>
  <c r="J229" i="25" s="1"/>
  <c r="E228" i="25"/>
  <c r="J228" i="25" s="1"/>
  <c r="E227" i="25"/>
  <c r="J227" i="25" s="1"/>
  <c r="E225" i="25"/>
  <c r="J225" i="25" s="1"/>
  <c r="E224" i="25"/>
  <c r="J224" i="25" s="1"/>
  <c r="E223" i="25"/>
  <c r="J223" i="25" s="1"/>
  <c r="E222" i="25"/>
  <c r="J222" i="25" s="1"/>
  <c r="E221" i="25"/>
  <c r="J221" i="25" s="1"/>
  <c r="E220" i="25"/>
  <c r="J220" i="25" s="1"/>
  <c r="E219" i="25"/>
  <c r="J219" i="25" s="1"/>
  <c r="E218" i="25"/>
  <c r="J218" i="25" s="1"/>
  <c r="E217" i="25"/>
  <c r="J217" i="25" s="1"/>
  <c r="E216" i="25"/>
  <c r="J216" i="25" s="1"/>
  <c r="E215" i="25"/>
  <c r="J215" i="25" s="1"/>
  <c r="E214" i="25"/>
  <c r="J214" i="25" s="1"/>
  <c r="E213" i="25"/>
  <c r="J213" i="25" s="1"/>
  <c r="E212" i="25"/>
  <c r="J212" i="25" s="1"/>
  <c r="E211" i="25"/>
  <c r="J211" i="25" s="1"/>
  <c r="E210" i="25"/>
  <c r="J210" i="25" s="1"/>
  <c r="E209" i="25"/>
  <c r="J209" i="25" s="1"/>
  <c r="E208" i="25"/>
  <c r="J208" i="25" s="1"/>
  <c r="E207" i="25"/>
  <c r="J207" i="25" s="1"/>
  <c r="E206" i="25"/>
  <c r="J206" i="25" s="1"/>
  <c r="E205" i="25"/>
  <c r="J205" i="25" s="1"/>
  <c r="E204" i="25"/>
  <c r="J204" i="25" s="1"/>
  <c r="E203" i="25"/>
  <c r="J203" i="25" s="1"/>
  <c r="E202" i="25"/>
  <c r="J202" i="25" s="1"/>
  <c r="E201" i="25"/>
  <c r="J201" i="25" s="1"/>
  <c r="E200" i="25"/>
  <c r="J200" i="25" s="1"/>
  <c r="E199" i="25"/>
  <c r="J199" i="25" s="1"/>
  <c r="E198" i="25"/>
  <c r="J198" i="25" s="1"/>
  <c r="E197" i="25"/>
  <c r="J197" i="25" s="1"/>
  <c r="E196" i="25"/>
  <c r="J196" i="25" s="1"/>
  <c r="E195" i="25"/>
  <c r="J195" i="25" s="1"/>
  <c r="E194" i="25"/>
  <c r="J194" i="25" s="1"/>
  <c r="E193" i="25"/>
  <c r="J193" i="25" s="1"/>
  <c r="E192" i="25"/>
  <c r="J192" i="25" s="1"/>
  <c r="E191" i="25"/>
  <c r="J191" i="25" s="1"/>
  <c r="E190" i="25"/>
  <c r="J190" i="25" s="1"/>
  <c r="E189" i="25"/>
  <c r="J189" i="25" s="1"/>
  <c r="E188" i="25"/>
  <c r="J188" i="25" s="1"/>
  <c r="E187" i="25"/>
  <c r="J187" i="25" s="1"/>
  <c r="E186" i="25"/>
  <c r="J186" i="25" s="1"/>
  <c r="E185" i="25"/>
  <c r="J185" i="25" s="1"/>
  <c r="E184" i="25"/>
  <c r="J184" i="25" s="1"/>
  <c r="E183" i="25"/>
  <c r="J183" i="25" s="1"/>
  <c r="E182" i="25"/>
  <c r="J182" i="25" s="1"/>
  <c r="E181" i="25"/>
  <c r="J181" i="25" s="1"/>
  <c r="E180" i="25"/>
  <c r="J180" i="25" s="1"/>
  <c r="E179" i="25"/>
  <c r="J179" i="25" s="1"/>
  <c r="E178" i="25"/>
  <c r="J178" i="25" s="1"/>
  <c r="E177" i="25"/>
  <c r="J177" i="25" s="1"/>
  <c r="E176" i="25"/>
  <c r="J176" i="25" s="1"/>
  <c r="E175" i="25"/>
  <c r="J175" i="25" s="1"/>
  <c r="E174" i="25"/>
  <c r="J174" i="25" s="1"/>
  <c r="E173" i="25"/>
  <c r="J173" i="25" s="1"/>
  <c r="E172" i="25"/>
  <c r="J172" i="25" s="1"/>
  <c r="E171" i="25"/>
  <c r="J171" i="25" s="1"/>
  <c r="E170" i="25"/>
  <c r="J170" i="25" s="1"/>
  <c r="E169" i="25"/>
  <c r="J169" i="25" s="1"/>
  <c r="E168" i="25"/>
  <c r="J168" i="25" s="1"/>
  <c r="E167" i="25"/>
  <c r="J167" i="25" s="1"/>
  <c r="E166" i="25"/>
  <c r="J166" i="25" s="1"/>
  <c r="E165" i="25"/>
  <c r="J165" i="25" s="1"/>
  <c r="E164" i="25"/>
  <c r="J164" i="25" s="1"/>
  <c r="E163" i="25"/>
  <c r="J163" i="25" s="1"/>
  <c r="E162" i="25"/>
  <c r="J162" i="25" s="1"/>
  <c r="E161" i="25"/>
  <c r="J161" i="25" s="1"/>
  <c r="E160" i="25"/>
  <c r="J160" i="25" s="1"/>
  <c r="E159" i="25"/>
  <c r="J159" i="25" s="1"/>
  <c r="E158" i="25"/>
  <c r="J158" i="25" s="1"/>
  <c r="E157" i="25"/>
  <c r="J157" i="25" s="1"/>
  <c r="E156" i="25"/>
  <c r="J156" i="25" s="1"/>
  <c r="E155" i="25"/>
  <c r="J155" i="25" s="1"/>
  <c r="E154" i="25"/>
  <c r="J154" i="25" s="1"/>
  <c r="E153" i="25"/>
  <c r="J153" i="25" s="1"/>
  <c r="E152" i="25"/>
  <c r="J152" i="25" s="1"/>
  <c r="E151" i="25"/>
  <c r="J151" i="25" s="1"/>
  <c r="E150" i="25"/>
  <c r="J150" i="25" s="1"/>
  <c r="E149" i="25"/>
  <c r="J149" i="25" s="1"/>
  <c r="E148" i="25"/>
  <c r="J148" i="25" s="1"/>
  <c r="E147" i="25"/>
  <c r="J147" i="25" s="1"/>
  <c r="E146" i="25"/>
  <c r="J146" i="25" s="1"/>
  <c r="E145" i="25"/>
  <c r="J145" i="25" s="1"/>
  <c r="E144" i="25"/>
  <c r="J144" i="25" s="1"/>
  <c r="E143" i="25"/>
  <c r="J143" i="25" s="1"/>
  <c r="E142" i="25"/>
  <c r="J142" i="25" s="1"/>
  <c r="E141" i="25"/>
  <c r="J141" i="25" s="1"/>
  <c r="E140" i="25"/>
  <c r="J140" i="25" s="1"/>
  <c r="E139" i="25"/>
  <c r="J139" i="25" s="1"/>
  <c r="E138" i="25"/>
  <c r="J138" i="25" s="1"/>
  <c r="E137" i="25"/>
  <c r="J137" i="25" s="1"/>
  <c r="E136" i="25"/>
  <c r="J136" i="25" s="1"/>
  <c r="E135" i="25"/>
  <c r="J135" i="25" s="1"/>
  <c r="E134" i="25"/>
  <c r="J134" i="25" s="1"/>
  <c r="E133" i="25"/>
  <c r="J133" i="25" s="1"/>
  <c r="E132" i="25"/>
  <c r="J132" i="25" s="1"/>
  <c r="E131" i="25"/>
  <c r="J131" i="25" s="1"/>
  <c r="E130" i="25"/>
  <c r="J130" i="25" s="1"/>
  <c r="E129" i="25"/>
  <c r="J129" i="25" s="1"/>
  <c r="E128" i="25"/>
  <c r="J128" i="25" s="1"/>
  <c r="E127" i="25"/>
  <c r="J127" i="25" s="1"/>
  <c r="E126" i="25"/>
  <c r="J126" i="25" s="1"/>
  <c r="E125" i="25"/>
  <c r="J125" i="25" s="1"/>
  <c r="E124" i="25"/>
  <c r="J124" i="25" s="1"/>
  <c r="E123" i="25"/>
  <c r="J123" i="25" s="1"/>
  <c r="E122" i="25"/>
  <c r="J122" i="25" s="1"/>
  <c r="E121" i="25"/>
  <c r="J121" i="25" s="1"/>
  <c r="K120" i="25"/>
  <c r="I120" i="25"/>
  <c r="H120" i="25"/>
  <c r="H718" i="25" s="1"/>
  <c r="G120" i="25"/>
  <c r="F120" i="25"/>
  <c r="E119" i="25"/>
  <c r="J119" i="25" s="1"/>
  <c r="E118" i="25"/>
  <c r="J118" i="25" s="1"/>
  <c r="E117" i="25"/>
  <c r="E116" i="25"/>
  <c r="J116" i="25" s="1"/>
  <c r="E115" i="25"/>
  <c r="J115" i="25" s="1"/>
  <c r="E114" i="25"/>
  <c r="J114" i="25" s="1"/>
  <c r="E113" i="25"/>
  <c r="E112" i="25"/>
  <c r="J112" i="25" s="1"/>
  <c r="E111" i="25"/>
  <c r="J111" i="25" s="1"/>
  <c r="E110" i="25"/>
  <c r="J110" i="25" s="1"/>
  <c r="E109" i="25"/>
  <c r="J109" i="25" s="1"/>
  <c r="E108" i="25"/>
  <c r="J108" i="25" s="1"/>
  <c r="E107" i="25"/>
  <c r="J107" i="25" s="1"/>
  <c r="E106" i="25"/>
  <c r="J106" i="25" s="1"/>
  <c r="E105" i="25"/>
  <c r="J105" i="25" s="1"/>
  <c r="E104" i="25"/>
  <c r="J104" i="25" s="1"/>
  <c r="E103" i="25"/>
  <c r="J103" i="25" s="1"/>
  <c r="E102" i="25"/>
  <c r="J102" i="25" s="1"/>
  <c r="E101" i="25"/>
  <c r="J101" i="25" s="1"/>
  <c r="E100" i="25"/>
  <c r="J100" i="25" s="1"/>
  <c r="E99" i="25"/>
  <c r="J99" i="25" s="1"/>
  <c r="E98" i="25"/>
  <c r="J98" i="25" s="1"/>
  <c r="E97" i="25"/>
  <c r="E96" i="25"/>
  <c r="J96" i="25" s="1"/>
  <c r="E95" i="25"/>
  <c r="J95" i="25" s="1"/>
  <c r="E94" i="25"/>
  <c r="J94" i="25" s="1"/>
  <c r="E93" i="25"/>
  <c r="J93" i="25" s="1"/>
  <c r="E92" i="25"/>
  <c r="J92" i="25" s="1"/>
  <c r="E91" i="25"/>
  <c r="J91" i="25" s="1"/>
  <c r="E90" i="25"/>
  <c r="J90" i="25" s="1"/>
  <c r="E89" i="25"/>
  <c r="J89" i="25" s="1"/>
  <c r="E88" i="25"/>
  <c r="J88" i="25" s="1"/>
  <c r="E87" i="25"/>
  <c r="J87" i="25" s="1"/>
  <c r="E86" i="25"/>
  <c r="J86" i="25" s="1"/>
  <c r="E85" i="25"/>
  <c r="J85" i="25" s="1"/>
  <c r="E84" i="25"/>
  <c r="J84" i="25" s="1"/>
  <c r="E83" i="25"/>
  <c r="J83" i="25" s="1"/>
  <c r="E82" i="25"/>
  <c r="J82" i="25" s="1"/>
  <c r="E81" i="25"/>
  <c r="J81" i="25" s="1"/>
  <c r="E80" i="25"/>
  <c r="J80" i="25" s="1"/>
  <c r="E79" i="25"/>
  <c r="J79" i="25" s="1"/>
  <c r="E78" i="25"/>
  <c r="J78" i="25" s="1"/>
  <c r="E77" i="25"/>
  <c r="J77" i="25" s="1"/>
  <c r="E76" i="25"/>
  <c r="J76" i="25" s="1"/>
  <c r="E75" i="25"/>
  <c r="J75" i="25" s="1"/>
  <c r="E74" i="25"/>
  <c r="J74" i="25" s="1"/>
  <c r="E73" i="25"/>
  <c r="J73" i="25" s="1"/>
  <c r="E72" i="25"/>
  <c r="J72" i="25" s="1"/>
  <c r="E71" i="25"/>
  <c r="J71" i="25" s="1"/>
  <c r="E70" i="25"/>
  <c r="J70" i="25" s="1"/>
  <c r="E69" i="25"/>
  <c r="J69" i="25" s="1"/>
  <c r="E68" i="25"/>
  <c r="J68" i="25" s="1"/>
  <c r="E67" i="25"/>
  <c r="J67" i="25" s="1"/>
  <c r="E66" i="25"/>
  <c r="J66" i="25" s="1"/>
  <c r="E65" i="25"/>
  <c r="J65" i="25" s="1"/>
  <c r="E64" i="25"/>
  <c r="J64" i="25" s="1"/>
  <c r="E63" i="25"/>
  <c r="J63" i="25" s="1"/>
  <c r="E62" i="25"/>
  <c r="J62" i="25" s="1"/>
  <c r="E61" i="25"/>
  <c r="J61" i="25" s="1"/>
  <c r="E60" i="25"/>
  <c r="J60" i="25" s="1"/>
  <c r="E59" i="25"/>
  <c r="J59" i="25" s="1"/>
  <c r="E58" i="25"/>
  <c r="J58" i="25" s="1"/>
  <c r="E57" i="25"/>
  <c r="J57" i="25" s="1"/>
  <c r="E56" i="25"/>
  <c r="J56" i="25" s="1"/>
  <c r="E55" i="25"/>
  <c r="J55" i="25" s="1"/>
  <c r="E54" i="25"/>
  <c r="J54" i="25" s="1"/>
  <c r="E53" i="25"/>
  <c r="J53" i="25" s="1"/>
  <c r="E52" i="25"/>
  <c r="J52" i="25" s="1"/>
  <c r="E51" i="25"/>
  <c r="J51" i="25" s="1"/>
  <c r="E50" i="25"/>
  <c r="J50" i="25" s="1"/>
  <c r="E49" i="25"/>
  <c r="J49" i="25" s="1"/>
  <c r="E48" i="25"/>
  <c r="J48" i="25" s="1"/>
  <c r="E47" i="25"/>
  <c r="J47" i="25" s="1"/>
  <c r="E46" i="25"/>
  <c r="J46" i="25" s="1"/>
  <c r="E45" i="25"/>
  <c r="J45" i="25" s="1"/>
  <c r="E44" i="25"/>
  <c r="J44" i="25" s="1"/>
  <c r="E43" i="25"/>
  <c r="J43" i="25" s="1"/>
  <c r="E42" i="25"/>
  <c r="J42" i="25" s="1"/>
  <c r="E41" i="25"/>
  <c r="J41" i="25" s="1"/>
  <c r="E40" i="25"/>
  <c r="J40" i="25" s="1"/>
  <c r="E39" i="25"/>
  <c r="J39" i="25" s="1"/>
  <c r="E38" i="25"/>
  <c r="J38" i="25" s="1"/>
  <c r="E37" i="25"/>
  <c r="J37" i="25" s="1"/>
  <c r="E36" i="25"/>
  <c r="J36" i="25" s="1"/>
  <c r="E35" i="25"/>
  <c r="J35" i="25" s="1"/>
  <c r="E34" i="25"/>
  <c r="J34" i="25" s="1"/>
  <c r="E33" i="25"/>
  <c r="J33" i="25" s="1"/>
  <c r="E32" i="25"/>
  <c r="J32" i="25" s="1"/>
  <c r="E31" i="25"/>
  <c r="J31" i="25" s="1"/>
  <c r="E30" i="25"/>
  <c r="J30" i="25" s="1"/>
  <c r="E29" i="25"/>
  <c r="J29" i="25" s="1"/>
  <c r="E28" i="25"/>
  <c r="J28" i="25" s="1"/>
  <c r="E27" i="25"/>
  <c r="J27" i="25" s="1"/>
  <c r="E26" i="25"/>
  <c r="J26" i="25" s="1"/>
  <c r="E25" i="25"/>
  <c r="J25" i="25" s="1"/>
  <c r="E24" i="25"/>
  <c r="J24" i="25" s="1"/>
  <c r="E23" i="25"/>
  <c r="J23" i="25" s="1"/>
  <c r="E22" i="25"/>
  <c r="J22" i="25" s="1"/>
  <c r="E21" i="25"/>
  <c r="J21" i="25" s="1"/>
  <c r="E20" i="25"/>
  <c r="J20" i="25" s="1"/>
  <c r="E19" i="25"/>
  <c r="J19" i="25" s="1"/>
  <c r="E18" i="25"/>
  <c r="J18" i="25" s="1"/>
  <c r="E17" i="25"/>
  <c r="J17" i="25" s="1"/>
  <c r="E16" i="25"/>
  <c r="J16" i="25" s="1"/>
  <c r="E15" i="25"/>
  <c r="J15" i="25" s="1"/>
  <c r="E14" i="25"/>
  <c r="J14" i="25" s="1"/>
  <c r="E13" i="25"/>
  <c r="J13" i="25" s="1"/>
  <c r="E12" i="25"/>
  <c r="J12" i="25" s="1"/>
  <c r="E11" i="25"/>
  <c r="J11" i="25" s="1"/>
  <c r="E10" i="25"/>
  <c r="J10" i="25" s="1"/>
  <c r="E9" i="25"/>
  <c r="J9" i="25" s="1"/>
  <c r="E8" i="25"/>
  <c r="J8" i="25" s="1"/>
  <c r="E7" i="25"/>
  <c r="J7" i="25" s="1"/>
  <c r="E6" i="25"/>
  <c r="J6" i="25" s="1"/>
  <c r="E5" i="25"/>
  <c r="E4" i="25"/>
  <c r="J4" i="25" s="1"/>
  <c r="G713" i="25"/>
  <c r="F713" i="25"/>
  <c r="J693" i="25"/>
  <c r="J667" i="25"/>
  <c r="H716" i="25"/>
  <c r="J117" i="25"/>
  <c r="J689" i="25"/>
  <c r="G719" i="25"/>
  <c r="F738" i="25"/>
  <c r="F710" i="25"/>
  <c r="K710" i="25"/>
  <c r="H711" i="25"/>
  <c r="F725" i="25"/>
  <c r="N14" i="12"/>
  <c r="N13" i="12"/>
  <c r="H33" i="12"/>
  <c r="G33" i="12"/>
  <c r="H32" i="12"/>
  <c r="H31" i="12"/>
  <c r="H30" i="12"/>
  <c r="H29" i="12"/>
  <c r="G32" i="12"/>
  <c r="G31" i="12"/>
  <c r="G30" i="12"/>
  <c r="G29" i="12"/>
  <c r="E4" i="23"/>
  <c r="E5" i="23"/>
  <c r="J5" i="23" s="1"/>
  <c r="E6" i="23"/>
  <c r="J6" i="23" s="1"/>
  <c r="E7" i="23"/>
  <c r="J7" i="23" s="1"/>
  <c r="E8" i="23"/>
  <c r="J8" i="23" s="1"/>
  <c r="E9" i="23"/>
  <c r="J9" i="23" s="1"/>
  <c r="E10" i="23"/>
  <c r="E11" i="23"/>
  <c r="J11" i="23"/>
  <c r="E12" i="23"/>
  <c r="E13" i="23"/>
  <c r="J13" i="23" s="1"/>
  <c r="E14" i="23"/>
  <c r="E15" i="23"/>
  <c r="J15" i="23" s="1"/>
  <c r="E16" i="23"/>
  <c r="J16" i="23" s="1"/>
  <c r="E17" i="23"/>
  <c r="E18" i="23"/>
  <c r="E19" i="23"/>
  <c r="J19" i="23" s="1"/>
  <c r="E20" i="23"/>
  <c r="J20" i="23" s="1"/>
  <c r="E21" i="23"/>
  <c r="E22" i="23"/>
  <c r="E23" i="23"/>
  <c r="J23" i="23" s="1"/>
  <c r="E24" i="23"/>
  <c r="J24" i="23" s="1"/>
  <c r="E25" i="23"/>
  <c r="J25" i="23" s="1"/>
  <c r="E26" i="23"/>
  <c r="J26" i="23" s="1"/>
  <c r="E27" i="23"/>
  <c r="J27" i="23" s="1"/>
  <c r="E28" i="23"/>
  <c r="J28" i="23" s="1"/>
  <c r="E29" i="23"/>
  <c r="E30" i="23"/>
  <c r="J30" i="23" s="1"/>
  <c r="E31" i="23"/>
  <c r="J31" i="23" s="1"/>
  <c r="E32" i="23"/>
  <c r="J32" i="23" s="1"/>
  <c r="E33" i="23"/>
  <c r="J33" i="23" s="1"/>
  <c r="E34" i="23"/>
  <c r="J34" i="23" s="1"/>
  <c r="E35" i="23"/>
  <c r="J35" i="23" s="1"/>
  <c r="E36" i="23"/>
  <c r="J36" i="23" s="1"/>
  <c r="E37" i="23"/>
  <c r="E38" i="23"/>
  <c r="J38" i="23" s="1"/>
  <c r="E39" i="23"/>
  <c r="J39" i="23" s="1"/>
  <c r="E40" i="23"/>
  <c r="E41" i="23"/>
  <c r="J41" i="23" s="1"/>
  <c r="E42" i="23"/>
  <c r="E43" i="23"/>
  <c r="J43" i="23"/>
  <c r="E44" i="23"/>
  <c r="J44" i="23" s="1"/>
  <c r="E45" i="23"/>
  <c r="E46" i="23"/>
  <c r="E47" i="23"/>
  <c r="J47" i="23" s="1"/>
  <c r="E48" i="23"/>
  <c r="J48" i="23" s="1"/>
  <c r="E49" i="23"/>
  <c r="J49" i="23" s="1"/>
  <c r="E50" i="23"/>
  <c r="J50" i="23" s="1"/>
  <c r="E51" i="23"/>
  <c r="E52" i="23"/>
  <c r="J52" i="23" s="1"/>
  <c r="E53" i="23"/>
  <c r="J53" i="23" s="1"/>
  <c r="E54" i="23"/>
  <c r="E55" i="23"/>
  <c r="J55" i="23" s="1"/>
  <c r="E56" i="23"/>
  <c r="J56" i="23" s="1"/>
  <c r="E57" i="23"/>
  <c r="J57" i="23" s="1"/>
  <c r="E58" i="23"/>
  <c r="J58" i="23" s="1"/>
  <c r="E59" i="23"/>
  <c r="J59" i="23" s="1"/>
  <c r="E60" i="23"/>
  <c r="J60" i="23" s="1"/>
  <c r="E61" i="23"/>
  <c r="J61" i="23" s="1"/>
  <c r="E62" i="23"/>
  <c r="E63" i="23"/>
  <c r="J63" i="23" s="1"/>
  <c r="E64" i="23"/>
  <c r="J64" i="23" s="1"/>
  <c r="E65" i="23"/>
  <c r="J65" i="23" s="1"/>
  <c r="E66" i="23"/>
  <c r="J66" i="23" s="1"/>
  <c r="E67" i="23"/>
  <c r="J67" i="23" s="1"/>
  <c r="E68" i="23"/>
  <c r="J68" i="23" s="1"/>
  <c r="E69" i="23"/>
  <c r="J69" i="23" s="1"/>
  <c r="E70" i="23"/>
  <c r="E71" i="23"/>
  <c r="E72" i="23"/>
  <c r="J72" i="23" s="1"/>
  <c r="E73" i="23"/>
  <c r="J73" i="23" s="1"/>
  <c r="E74" i="23"/>
  <c r="J74" i="23" s="1"/>
  <c r="E75" i="23"/>
  <c r="J75" i="23" s="1"/>
  <c r="E76" i="23"/>
  <c r="J76" i="23" s="1"/>
  <c r="E77" i="23"/>
  <c r="J77" i="23" s="1"/>
  <c r="E78" i="23"/>
  <c r="E79" i="23"/>
  <c r="J79" i="23" s="1"/>
  <c r="E80" i="23"/>
  <c r="J80" i="23" s="1"/>
  <c r="E81" i="23"/>
  <c r="J81" i="23" s="1"/>
  <c r="E82" i="23"/>
  <c r="J82" i="23" s="1"/>
  <c r="E83" i="23"/>
  <c r="E84" i="23"/>
  <c r="J84" i="23" s="1"/>
  <c r="E85" i="23"/>
  <c r="J85" i="23" s="1"/>
  <c r="E86" i="23"/>
  <c r="E87" i="23"/>
  <c r="J87" i="23" s="1"/>
  <c r="E88" i="23"/>
  <c r="J88" i="23" s="1"/>
  <c r="E89" i="23"/>
  <c r="J89" i="23" s="1"/>
  <c r="E90" i="23"/>
  <c r="J90" i="23" s="1"/>
  <c r="E91" i="23"/>
  <c r="J91" i="23" s="1"/>
  <c r="E92" i="23"/>
  <c r="J92" i="23" s="1"/>
  <c r="E93" i="23"/>
  <c r="J93" i="23" s="1"/>
  <c r="E94" i="23"/>
  <c r="E95" i="23"/>
  <c r="J95" i="23" s="1"/>
  <c r="E96" i="23"/>
  <c r="J96" i="23" s="1"/>
  <c r="E97" i="23"/>
  <c r="J97" i="23" s="1"/>
  <c r="E98" i="23"/>
  <c r="E99" i="23"/>
  <c r="J99" i="23" s="1"/>
  <c r="E100" i="23"/>
  <c r="J100" i="23" s="1"/>
  <c r="E101" i="23"/>
  <c r="E102" i="23"/>
  <c r="J102" i="23" s="1"/>
  <c r="E103" i="23"/>
  <c r="J103" i="23" s="1"/>
  <c r="E104" i="23"/>
  <c r="E105" i="23"/>
  <c r="E106" i="23"/>
  <c r="J106" i="23" s="1"/>
  <c r="E107" i="23"/>
  <c r="J107" i="23" s="1"/>
  <c r="E108" i="23"/>
  <c r="J108" i="23" s="1"/>
  <c r="E109" i="23"/>
  <c r="E110" i="23"/>
  <c r="J110" i="23" s="1"/>
  <c r="E111" i="23"/>
  <c r="J111" i="23" s="1"/>
  <c r="E112" i="23"/>
  <c r="E113" i="23"/>
  <c r="J113" i="23" s="1"/>
  <c r="E114" i="23"/>
  <c r="J114" i="23" s="1"/>
  <c r="E115" i="23"/>
  <c r="J115" i="23" s="1"/>
  <c r="E116" i="23"/>
  <c r="E117" i="23"/>
  <c r="J117" i="23" s="1"/>
  <c r="E118" i="23"/>
  <c r="J118" i="23" s="1"/>
  <c r="E119" i="23"/>
  <c r="J119" i="23" s="1"/>
  <c r="E121" i="23"/>
  <c r="J121" i="23" s="1"/>
  <c r="E122" i="23"/>
  <c r="E123" i="23"/>
  <c r="E124" i="23"/>
  <c r="J124" i="23" s="1"/>
  <c r="E125" i="23"/>
  <c r="E126" i="23"/>
  <c r="J126" i="23" s="1"/>
  <c r="E127" i="23"/>
  <c r="E128" i="23"/>
  <c r="J128" i="23" s="1"/>
  <c r="E129" i="23"/>
  <c r="E130" i="23"/>
  <c r="J130" i="23"/>
  <c r="E131" i="23"/>
  <c r="E132" i="23"/>
  <c r="E133" i="23"/>
  <c r="E134" i="23"/>
  <c r="J134" i="23" s="1"/>
  <c r="E135" i="23"/>
  <c r="J135" i="23" s="1"/>
  <c r="E136" i="23"/>
  <c r="E137" i="23"/>
  <c r="E138" i="23"/>
  <c r="J138" i="23" s="1"/>
  <c r="E139" i="23"/>
  <c r="J139" i="23" s="1"/>
  <c r="E140" i="23"/>
  <c r="E141" i="23"/>
  <c r="E142" i="23"/>
  <c r="J142" i="23" s="1"/>
  <c r="E143" i="23"/>
  <c r="E144" i="23"/>
  <c r="E145" i="23"/>
  <c r="J145" i="23" s="1"/>
  <c r="E146" i="23"/>
  <c r="J146" i="23" s="1"/>
  <c r="E147" i="23"/>
  <c r="E148" i="23"/>
  <c r="J148" i="23" s="1"/>
  <c r="E149" i="23"/>
  <c r="J149" i="23" s="1"/>
  <c r="E150" i="23"/>
  <c r="J150" i="23" s="1"/>
  <c r="E151" i="23"/>
  <c r="E152" i="23"/>
  <c r="J152" i="23" s="1"/>
  <c r="E153" i="23"/>
  <c r="E154" i="23"/>
  <c r="J154" i="23" s="1"/>
  <c r="E155" i="23"/>
  <c r="J155" i="23" s="1"/>
  <c r="E156" i="23"/>
  <c r="J156" i="23" s="1"/>
  <c r="E157" i="23"/>
  <c r="E158" i="23"/>
  <c r="J158" i="23" s="1"/>
  <c r="E159" i="23"/>
  <c r="E160" i="23"/>
  <c r="J160" i="23" s="1"/>
  <c r="E161" i="23"/>
  <c r="J161" i="23" s="1"/>
  <c r="E162" i="23"/>
  <c r="J162" i="23" s="1"/>
  <c r="E163" i="23"/>
  <c r="E164" i="23"/>
  <c r="E165" i="23"/>
  <c r="E166" i="23"/>
  <c r="J166" i="23" s="1"/>
  <c r="E167" i="23"/>
  <c r="J167" i="23" s="1"/>
  <c r="E168" i="23"/>
  <c r="J168" i="23" s="1"/>
  <c r="E169" i="23"/>
  <c r="J169" i="23" s="1"/>
  <c r="E170" i="23"/>
  <c r="J170" i="23" s="1"/>
  <c r="E171" i="23"/>
  <c r="E172" i="23"/>
  <c r="J172" i="23" s="1"/>
  <c r="E173" i="23"/>
  <c r="E174" i="23"/>
  <c r="J174" i="23" s="1"/>
  <c r="E175" i="23"/>
  <c r="J175" i="23" s="1"/>
  <c r="E176" i="23"/>
  <c r="J176" i="23" s="1"/>
  <c r="E177" i="23"/>
  <c r="E178" i="23"/>
  <c r="J178" i="23" s="1"/>
  <c r="E179" i="23"/>
  <c r="J179" i="23" s="1"/>
  <c r="E180" i="23"/>
  <c r="J180" i="23" s="1"/>
  <c r="E181" i="23"/>
  <c r="E182" i="23"/>
  <c r="J182" i="23" s="1"/>
  <c r="E183" i="23"/>
  <c r="J183" i="23" s="1"/>
  <c r="E184" i="23"/>
  <c r="J184" i="23" s="1"/>
  <c r="E185" i="23"/>
  <c r="E186" i="23"/>
  <c r="J186" i="23" s="1"/>
  <c r="E187" i="23"/>
  <c r="J187" i="23" s="1"/>
  <c r="E188" i="23"/>
  <c r="J188" i="23" s="1"/>
  <c r="E189" i="23"/>
  <c r="E190" i="23"/>
  <c r="J190" i="23"/>
  <c r="E191" i="23"/>
  <c r="J191" i="23" s="1"/>
  <c r="E192" i="23"/>
  <c r="J192" i="23" s="1"/>
  <c r="E193" i="23"/>
  <c r="E194" i="23"/>
  <c r="J194" i="23" s="1"/>
  <c r="E195" i="23"/>
  <c r="E196" i="23"/>
  <c r="E197" i="23"/>
  <c r="E198" i="23"/>
  <c r="J198" i="23" s="1"/>
  <c r="E199" i="23"/>
  <c r="J199" i="23" s="1"/>
  <c r="E200" i="23"/>
  <c r="J200" i="23" s="1"/>
  <c r="E201" i="23"/>
  <c r="J201" i="23" s="1"/>
  <c r="E202" i="23"/>
  <c r="J202" i="23" s="1"/>
  <c r="E203" i="23"/>
  <c r="E204" i="23"/>
  <c r="E205" i="23"/>
  <c r="J205" i="23" s="1"/>
  <c r="E206" i="23"/>
  <c r="J206" i="23" s="1"/>
  <c r="E207" i="23"/>
  <c r="J207" i="23" s="1"/>
  <c r="E208" i="23"/>
  <c r="E209" i="23"/>
  <c r="E210" i="23"/>
  <c r="J210" i="23" s="1"/>
  <c r="E211" i="23"/>
  <c r="J211" i="23" s="1"/>
  <c r="E212" i="23"/>
  <c r="J212" i="23" s="1"/>
  <c r="E213" i="23"/>
  <c r="E214" i="23"/>
  <c r="J214" i="23" s="1"/>
  <c r="E215" i="23"/>
  <c r="J215" i="23" s="1"/>
  <c r="E216" i="23"/>
  <c r="J216" i="23" s="1"/>
  <c r="E217" i="23"/>
  <c r="E218" i="23"/>
  <c r="J218" i="23" s="1"/>
  <c r="E219" i="23"/>
  <c r="J219" i="23" s="1"/>
  <c r="E220" i="23"/>
  <c r="J220" i="23" s="1"/>
  <c r="E221" i="23"/>
  <c r="J221" i="23" s="1"/>
  <c r="E222" i="23"/>
  <c r="J222" i="23" s="1"/>
  <c r="E223" i="23"/>
  <c r="J223" i="23" s="1"/>
  <c r="E224" i="23"/>
  <c r="E225" i="23"/>
  <c r="J225" i="23" s="1"/>
  <c r="E226" i="23"/>
  <c r="J226" i="23" s="1"/>
  <c r="E227" i="23"/>
  <c r="J227" i="23" s="1"/>
  <c r="E228" i="23"/>
  <c r="E229" i="23"/>
  <c r="E230" i="23"/>
  <c r="J230" i="23" s="1"/>
  <c r="E231" i="23"/>
  <c r="E232" i="23"/>
  <c r="J232" i="23" s="1"/>
  <c r="E233" i="23"/>
  <c r="J233" i="23" s="1"/>
  <c r="E234" i="23"/>
  <c r="J234" i="23" s="1"/>
  <c r="E235" i="23"/>
  <c r="E236" i="23"/>
  <c r="J236" i="23" s="1"/>
  <c r="E237" i="23"/>
  <c r="J237" i="23" s="1"/>
  <c r="E238" i="23"/>
  <c r="J238" i="23" s="1"/>
  <c r="E239" i="23"/>
  <c r="J239" i="23" s="1"/>
  <c r="E240" i="23"/>
  <c r="E242" i="23"/>
  <c r="J242" i="23" s="1"/>
  <c r="E243" i="23"/>
  <c r="J243" i="23" s="1"/>
  <c r="E244" i="23"/>
  <c r="E245" i="23"/>
  <c r="J245" i="23" s="1"/>
  <c r="E246" i="23"/>
  <c r="J246" i="23" s="1"/>
  <c r="E247" i="23"/>
  <c r="J247" i="23" s="1"/>
  <c r="E248" i="23"/>
  <c r="E249" i="23"/>
  <c r="J249" i="23" s="1"/>
  <c r="E250" i="23"/>
  <c r="J250" i="23" s="1"/>
  <c r="E251" i="23"/>
  <c r="J251" i="23" s="1"/>
  <c r="E252" i="23"/>
  <c r="E253" i="23"/>
  <c r="J253" i="23" s="1"/>
  <c r="E254" i="23"/>
  <c r="J254" i="23" s="1"/>
  <c r="E255" i="23"/>
  <c r="J255" i="23" s="1"/>
  <c r="E256" i="23"/>
  <c r="J256" i="23" s="1"/>
  <c r="E257" i="23"/>
  <c r="J257" i="23" s="1"/>
  <c r="E258" i="23"/>
  <c r="E259" i="23"/>
  <c r="J259" i="23" s="1"/>
  <c r="E260" i="23"/>
  <c r="J260" i="23" s="1"/>
  <c r="E261" i="23"/>
  <c r="J261" i="23" s="1"/>
  <c r="E262" i="23"/>
  <c r="E263" i="23"/>
  <c r="J263" i="23" s="1"/>
  <c r="E264" i="23"/>
  <c r="E265" i="23"/>
  <c r="J265" i="23" s="1"/>
  <c r="E266" i="23"/>
  <c r="J266" i="23" s="1"/>
  <c r="E267" i="23"/>
  <c r="J267" i="23"/>
  <c r="E268" i="23"/>
  <c r="E269" i="23"/>
  <c r="E270" i="23"/>
  <c r="E271" i="23"/>
  <c r="J271" i="23" s="1"/>
  <c r="E272" i="23"/>
  <c r="J272" i="23" s="1"/>
  <c r="E273" i="23"/>
  <c r="J273" i="23" s="1"/>
  <c r="E274" i="23"/>
  <c r="E275" i="23"/>
  <c r="J275" i="23" s="1"/>
  <c r="E276" i="23"/>
  <c r="J276" i="23" s="1"/>
  <c r="E277" i="23"/>
  <c r="J277" i="23" s="1"/>
  <c r="E278" i="23"/>
  <c r="J278" i="23" s="1"/>
  <c r="E279" i="23"/>
  <c r="J279" i="23" s="1"/>
  <c r="E280" i="23"/>
  <c r="E281" i="23"/>
  <c r="J281" i="23" s="1"/>
  <c r="E282" i="23"/>
  <c r="J282" i="23" s="1"/>
  <c r="E283" i="23"/>
  <c r="J283" i="23" s="1"/>
  <c r="E284" i="23"/>
  <c r="E285" i="23"/>
  <c r="J285" i="23" s="1"/>
  <c r="E286" i="23"/>
  <c r="J286" i="23" s="1"/>
  <c r="E287" i="23"/>
  <c r="J287" i="23" s="1"/>
  <c r="E288" i="23"/>
  <c r="J288" i="23" s="1"/>
  <c r="E289" i="23"/>
  <c r="E290" i="23"/>
  <c r="J290" i="23" s="1"/>
  <c r="E291" i="23"/>
  <c r="J291" i="23" s="1"/>
  <c r="E292" i="23"/>
  <c r="E293" i="23"/>
  <c r="E294" i="23"/>
  <c r="J294" i="23" s="1"/>
  <c r="E295" i="23"/>
  <c r="J295" i="23" s="1"/>
  <c r="E296" i="23"/>
  <c r="J296" i="23" s="1"/>
  <c r="E297" i="23"/>
  <c r="J297" i="23" s="1"/>
  <c r="E298" i="23"/>
  <c r="J298" i="23" s="1"/>
  <c r="E299" i="23"/>
  <c r="J299" i="23" s="1"/>
  <c r="E300" i="23"/>
  <c r="J300" i="23" s="1"/>
  <c r="E301" i="23"/>
  <c r="J301" i="23" s="1"/>
  <c r="E302" i="23"/>
  <c r="J302" i="23" s="1"/>
  <c r="E303" i="23"/>
  <c r="J303" i="23" s="1"/>
  <c r="E304" i="23"/>
  <c r="J304" i="23" s="1"/>
  <c r="E305" i="23"/>
  <c r="J305" i="23" s="1"/>
  <c r="E306" i="23"/>
  <c r="J306" i="23" s="1"/>
  <c r="E307" i="23"/>
  <c r="J307" i="23"/>
  <c r="E308" i="23"/>
  <c r="E309" i="23"/>
  <c r="J309" i="23" s="1"/>
  <c r="E310" i="23"/>
  <c r="J310" i="23"/>
  <c r="E311" i="23"/>
  <c r="J311" i="23" s="1"/>
  <c r="E312" i="23"/>
  <c r="J312" i="23" s="1"/>
  <c r="E313" i="23"/>
  <c r="E314" i="23"/>
  <c r="J314" i="23" s="1"/>
  <c r="E315" i="23"/>
  <c r="J315" i="23" s="1"/>
  <c r="E316" i="23"/>
  <c r="E317" i="23"/>
  <c r="J317" i="23" s="1"/>
  <c r="E318" i="23"/>
  <c r="J318" i="23" s="1"/>
  <c r="E319" i="23"/>
  <c r="J319" i="23" s="1"/>
  <c r="E320" i="23"/>
  <c r="J320" i="23" s="1"/>
  <c r="E321" i="23"/>
  <c r="E322" i="23"/>
  <c r="J322" i="23" s="1"/>
  <c r="E323" i="23"/>
  <c r="J323" i="23" s="1"/>
  <c r="E324" i="23"/>
  <c r="E325" i="23"/>
  <c r="E326" i="23"/>
  <c r="J326" i="23" s="1"/>
  <c r="E327" i="23"/>
  <c r="J327" i="23" s="1"/>
  <c r="E328" i="23"/>
  <c r="J328" i="23" s="1"/>
  <c r="E329" i="23"/>
  <c r="J329" i="23" s="1"/>
  <c r="E330" i="23"/>
  <c r="J330" i="23" s="1"/>
  <c r="E331" i="23"/>
  <c r="J331" i="23" s="1"/>
  <c r="E332" i="23"/>
  <c r="J332" i="23" s="1"/>
  <c r="E333" i="23"/>
  <c r="J333" i="23" s="1"/>
  <c r="E334" i="23"/>
  <c r="E335" i="23"/>
  <c r="J335" i="23" s="1"/>
  <c r="E336" i="23"/>
  <c r="J336" i="23"/>
  <c r="E337" i="23"/>
  <c r="J337" i="23" s="1"/>
  <c r="E338" i="23"/>
  <c r="E339" i="23"/>
  <c r="J339" i="23" s="1"/>
  <c r="E340" i="23"/>
  <c r="J340" i="23" s="1"/>
  <c r="E341" i="23"/>
  <c r="E342" i="23"/>
  <c r="E343" i="23"/>
  <c r="J343" i="23" s="1"/>
  <c r="E344" i="23"/>
  <c r="J344" i="23" s="1"/>
  <c r="E345" i="23"/>
  <c r="J345" i="23" s="1"/>
  <c r="E346" i="23"/>
  <c r="J346" i="23" s="1"/>
  <c r="E347" i="23"/>
  <c r="E348" i="23"/>
  <c r="J348" i="23" s="1"/>
  <c r="E349" i="23"/>
  <c r="E350" i="23"/>
  <c r="E351" i="23"/>
  <c r="J351" i="23" s="1"/>
  <c r="E352" i="23"/>
  <c r="J352" i="23" s="1"/>
  <c r="E353" i="23"/>
  <c r="J353" i="23" s="1"/>
  <c r="E355" i="23"/>
  <c r="J355" i="23" s="1"/>
  <c r="E356" i="23"/>
  <c r="J356" i="23" s="1"/>
  <c r="E357" i="23"/>
  <c r="J357" i="23" s="1"/>
  <c r="E358" i="23"/>
  <c r="J358" i="23" s="1"/>
  <c r="E359" i="23"/>
  <c r="J359" i="23" s="1"/>
  <c r="E360" i="23"/>
  <c r="J360" i="23" s="1"/>
  <c r="E361" i="23"/>
  <c r="E362" i="23"/>
  <c r="J362" i="23" s="1"/>
  <c r="E363" i="23"/>
  <c r="J363" i="23" s="1"/>
  <c r="E364" i="23"/>
  <c r="J364" i="23" s="1"/>
  <c r="E365" i="23"/>
  <c r="J365" i="23" s="1"/>
  <c r="E366" i="23"/>
  <c r="J366" i="23" s="1"/>
  <c r="E367" i="23"/>
  <c r="E368" i="23"/>
  <c r="J368" i="23" s="1"/>
  <c r="E369" i="23"/>
  <c r="J369" i="23" s="1"/>
  <c r="E370" i="23"/>
  <c r="J370" i="23" s="1"/>
  <c r="E371" i="23"/>
  <c r="J371" i="23"/>
  <c r="E372" i="23"/>
  <c r="J372" i="23" s="1"/>
  <c r="E373" i="23"/>
  <c r="J373" i="23" s="1"/>
  <c r="E374" i="23"/>
  <c r="J374" i="23" s="1"/>
  <c r="E375" i="23"/>
  <c r="E376" i="23"/>
  <c r="J376" i="23" s="1"/>
  <c r="E377" i="23"/>
  <c r="J377" i="23" s="1"/>
  <c r="E378" i="23"/>
  <c r="J378" i="23" s="1"/>
  <c r="E379" i="23"/>
  <c r="J379" i="23" s="1"/>
  <c r="E380" i="23"/>
  <c r="J380" i="23" s="1"/>
  <c r="E381" i="23"/>
  <c r="J381" i="23" s="1"/>
  <c r="E382" i="23"/>
  <c r="J382" i="23" s="1"/>
  <c r="E383" i="23"/>
  <c r="E384" i="23"/>
  <c r="E385" i="23"/>
  <c r="J385" i="23" s="1"/>
  <c r="E386" i="23"/>
  <c r="J386" i="23" s="1"/>
  <c r="E387" i="23"/>
  <c r="J387" i="23" s="1"/>
  <c r="E388" i="23"/>
  <c r="J388" i="23" s="1"/>
  <c r="E389" i="23"/>
  <c r="J389" i="23" s="1"/>
  <c r="E390" i="23"/>
  <c r="J390" i="23" s="1"/>
  <c r="E391" i="23"/>
  <c r="J391" i="23" s="1"/>
  <c r="E392" i="23"/>
  <c r="J392" i="23" s="1"/>
  <c r="E393" i="23"/>
  <c r="E394" i="23"/>
  <c r="J394" i="23" s="1"/>
  <c r="E395" i="23"/>
  <c r="J395" i="23" s="1"/>
  <c r="E396" i="23"/>
  <c r="J396" i="23" s="1"/>
  <c r="E397" i="23"/>
  <c r="E398" i="23"/>
  <c r="J398" i="23" s="1"/>
  <c r="E399" i="23"/>
  <c r="J399" i="23" s="1"/>
  <c r="E400" i="23"/>
  <c r="J400" i="23" s="1"/>
  <c r="E401" i="23"/>
  <c r="J401" i="23" s="1"/>
  <c r="E402" i="23"/>
  <c r="J402" i="23" s="1"/>
  <c r="E403" i="23"/>
  <c r="J403" i="23" s="1"/>
  <c r="E404" i="23"/>
  <c r="J404" i="23" s="1"/>
  <c r="E405" i="23"/>
  <c r="J405" i="23" s="1"/>
  <c r="E406" i="23"/>
  <c r="J406" i="23" s="1"/>
  <c r="E407" i="23"/>
  <c r="J407" i="23" s="1"/>
  <c r="E408" i="23"/>
  <c r="J408" i="23" s="1"/>
  <c r="E409" i="23"/>
  <c r="E410" i="23"/>
  <c r="J410" i="23" s="1"/>
  <c r="E411" i="23"/>
  <c r="J411" i="23"/>
  <c r="E412" i="23"/>
  <c r="J412" i="23" s="1"/>
  <c r="E413" i="23"/>
  <c r="E414" i="23"/>
  <c r="J414" i="23"/>
  <c r="E415" i="23"/>
  <c r="J415" i="23" s="1"/>
  <c r="E416" i="23"/>
  <c r="E417" i="23"/>
  <c r="E418" i="23"/>
  <c r="J418" i="23" s="1"/>
  <c r="E419" i="23"/>
  <c r="J419" i="23" s="1"/>
  <c r="E420" i="23"/>
  <c r="E421" i="23"/>
  <c r="J421" i="23" s="1"/>
  <c r="E422" i="23"/>
  <c r="J422" i="23" s="1"/>
  <c r="E423" i="23"/>
  <c r="J423" i="23" s="1"/>
  <c r="E424" i="23"/>
  <c r="J424" i="23" s="1"/>
  <c r="E425" i="23"/>
  <c r="E426" i="23"/>
  <c r="J426" i="23" s="1"/>
  <c r="E427" i="23"/>
  <c r="J427" i="23" s="1"/>
  <c r="E428" i="23"/>
  <c r="J428" i="23" s="1"/>
  <c r="E429" i="23"/>
  <c r="J429" i="23" s="1"/>
  <c r="E430" i="23"/>
  <c r="J430" i="23" s="1"/>
  <c r="E431" i="23"/>
  <c r="J431" i="23" s="1"/>
  <c r="E432" i="23"/>
  <c r="J432" i="23" s="1"/>
  <c r="E433" i="23"/>
  <c r="E434" i="23"/>
  <c r="J434" i="23" s="1"/>
  <c r="E435" i="23"/>
  <c r="J435" i="23" s="1"/>
  <c r="E436" i="23"/>
  <c r="E437" i="23"/>
  <c r="J437" i="23" s="1"/>
  <c r="E438" i="23"/>
  <c r="J438" i="23" s="1"/>
  <c r="E439" i="23"/>
  <c r="J439" i="23" s="1"/>
  <c r="E440" i="23"/>
  <c r="J440" i="23" s="1"/>
  <c r="E441" i="23"/>
  <c r="J441" i="23" s="1"/>
  <c r="E442" i="23"/>
  <c r="J442" i="23" s="1"/>
  <c r="E443" i="23"/>
  <c r="J443" i="23" s="1"/>
  <c r="E444" i="23"/>
  <c r="J444" i="23" s="1"/>
  <c r="E445" i="23"/>
  <c r="J445" i="23" s="1"/>
  <c r="E446" i="23"/>
  <c r="E448" i="23"/>
  <c r="E449" i="23"/>
  <c r="J449" i="23" s="1"/>
  <c r="E450" i="23"/>
  <c r="J450" i="23" s="1"/>
  <c r="E451" i="23"/>
  <c r="J451" i="23" s="1"/>
  <c r="E452" i="23"/>
  <c r="J452" i="23" s="1"/>
  <c r="E453" i="23"/>
  <c r="J453" i="23" s="1"/>
  <c r="E454" i="23"/>
  <c r="E455" i="23"/>
  <c r="J455" i="23" s="1"/>
  <c r="E456" i="23"/>
  <c r="J456" i="23" s="1"/>
  <c r="E457" i="23"/>
  <c r="J457" i="23" s="1"/>
  <c r="E458" i="23"/>
  <c r="J458" i="23" s="1"/>
  <c r="E459" i="23"/>
  <c r="J459" i="23" s="1"/>
  <c r="E460" i="23"/>
  <c r="J460" i="23" s="1"/>
  <c r="E461" i="23"/>
  <c r="E462" i="23"/>
  <c r="J462" i="23" s="1"/>
  <c r="E463" i="23"/>
  <c r="J463" i="23" s="1"/>
  <c r="E464" i="23"/>
  <c r="J464" i="23" s="1"/>
  <c r="E465" i="23"/>
  <c r="J465" i="23" s="1"/>
  <c r="E466" i="23"/>
  <c r="J466" i="23" s="1"/>
  <c r="E467" i="23"/>
  <c r="J467" i="23" s="1"/>
  <c r="E468" i="23"/>
  <c r="J468" i="23" s="1"/>
  <c r="E469" i="23"/>
  <c r="E470" i="23"/>
  <c r="E471" i="23"/>
  <c r="J471" i="23" s="1"/>
  <c r="E472" i="23"/>
  <c r="J472" i="23" s="1"/>
  <c r="E473" i="23"/>
  <c r="J473" i="23"/>
  <c r="E474" i="23"/>
  <c r="J474" i="23" s="1"/>
  <c r="E475" i="23"/>
  <c r="J475" i="23" s="1"/>
  <c r="E476" i="23"/>
  <c r="J476" i="23"/>
  <c r="E477" i="23"/>
  <c r="J477" i="23" s="1"/>
  <c r="E478" i="23"/>
  <c r="E479" i="23"/>
  <c r="E480" i="23"/>
  <c r="J480" i="23" s="1"/>
  <c r="E481" i="23"/>
  <c r="J481" i="23" s="1"/>
  <c r="E482" i="23"/>
  <c r="J482" i="23" s="1"/>
  <c r="E483" i="23"/>
  <c r="J483" i="23" s="1"/>
  <c r="E484" i="23"/>
  <c r="J484" i="23" s="1"/>
  <c r="E485" i="23"/>
  <c r="J485" i="23" s="1"/>
  <c r="E486" i="23"/>
  <c r="J486" i="23" s="1"/>
  <c r="E487" i="23"/>
  <c r="J487" i="23" s="1"/>
  <c r="E488" i="23"/>
  <c r="J488" i="23" s="1"/>
  <c r="E489" i="23"/>
  <c r="J489" i="23" s="1"/>
  <c r="E490" i="23"/>
  <c r="E491" i="23"/>
  <c r="J491" i="23" s="1"/>
  <c r="E492" i="23"/>
  <c r="E493" i="23"/>
  <c r="J493" i="23" s="1"/>
  <c r="E494" i="23"/>
  <c r="E495" i="23"/>
  <c r="J495" i="23" s="1"/>
  <c r="E496" i="23"/>
  <c r="J496" i="23" s="1"/>
  <c r="E497" i="23"/>
  <c r="J497" i="23" s="1"/>
  <c r="E498" i="23"/>
  <c r="J498" i="23" s="1"/>
  <c r="E499" i="23"/>
  <c r="J499" i="23" s="1"/>
  <c r="E500" i="23"/>
  <c r="J500" i="23" s="1"/>
  <c r="E501" i="23"/>
  <c r="J501" i="23" s="1"/>
  <c r="E502" i="23"/>
  <c r="E503" i="23"/>
  <c r="J503" i="23" s="1"/>
  <c r="E504" i="23"/>
  <c r="E505" i="23"/>
  <c r="J505" i="23" s="1"/>
  <c r="E506" i="23"/>
  <c r="J506" i="23" s="1"/>
  <c r="E507" i="23"/>
  <c r="J507" i="23" s="1"/>
  <c r="E508" i="23"/>
  <c r="J508" i="23" s="1"/>
  <c r="E509" i="23"/>
  <c r="J509" i="23" s="1"/>
  <c r="E510" i="23"/>
  <c r="E511" i="23"/>
  <c r="J511" i="23" s="1"/>
  <c r="E512" i="23"/>
  <c r="J512" i="23" s="1"/>
  <c r="E513" i="23"/>
  <c r="J513" i="23" s="1"/>
  <c r="E514" i="23"/>
  <c r="E515" i="23"/>
  <c r="J515" i="23" s="1"/>
  <c r="E516" i="23"/>
  <c r="E517" i="23"/>
  <c r="E518" i="23"/>
  <c r="J518" i="23" s="1"/>
  <c r="E519" i="23"/>
  <c r="J519" i="23" s="1"/>
  <c r="E520" i="23"/>
  <c r="E521" i="23"/>
  <c r="J521" i="23"/>
  <c r="E522" i="23"/>
  <c r="J522" i="23" s="1"/>
  <c r="E523" i="23"/>
  <c r="J523" i="23" s="1"/>
  <c r="E524" i="23"/>
  <c r="E525" i="23"/>
  <c r="J525" i="23" s="1"/>
  <c r="E526" i="23"/>
  <c r="J526" i="23" s="1"/>
  <c r="E527" i="23"/>
  <c r="J527" i="23"/>
  <c r="E528" i="23"/>
  <c r="J528" i="23" s="1"/>
  <c r="E529" i="23"/>
  <c r="J529" i="23" s="1"/>
  <c r="E530" i="23"/>
  <c r="J530" i="23" s="1"/>
  <c r="E531" i="23"/>
  <c r="J531" i="23" s="1"/>
  <c r="E532" i="23"/>
  <c r="J532" i="23" s="1"/>
  <c r="E533" i="23"/>
  <c r="E534" i="23"/>
  <c r="J534" i="23"/>
  <c r="E535" i="23"/>
  <c r="J535" i="23" s="1"/>
  <c r="E536" i="23"/>
  <c r="E537" i="23"/>
  <c r="J537" i="23" s="1"/>
  <c r="E538" i="23"/>
  <c r="J538" i="23" s="1"/>
  <c r="E539" i="23"/>
  <c r="J539" i="23" s="1"/>
  <c r="E540" i="23"/>
  <c r="J540" i="23" s="1"/>
  <c r="E541" i="23"/>
  <c r="J541" i="23" s="1"/>
  <c r="E542" i="23"/>
  <c r="J542" i="23" s="1"/>
  <c r="E543" i="23"/>
  <c r="J543" i="23" s="1"/>
  <c r="E544" i="23"/>
  <c r="E545" i="23"/>
  <c r="J545" i="23" s="1"/>
  <c r="E546" i="23"/>
  <c r="J546" i="23" s="1"/>
  <c r="E547" i="23"/>
  <c r="J547" i="23" s="1"/>
  <c r="E548" i="23"/>
  <c r="J548" i="23" s="1"/>
  <c r="E549" i="23"/>
  <c r="J549" i="23" s="1"/>
  <c r="E550" i="23"/>
  <c r="J550" i="23"/>
  <c r="E551" i="23"/>
  <c r="J551" i="23" s="1"/>
  <c r="E552" i="23"/>
  <c r="E553" i="23"/>
  <c r="J553" i="23"/>
  <c r="E554" i="23"/>
  <c r="J554" i="23" s="1"/>
  <c r="E555" i="23"/>
  <c r="E556" i="23"/>
  <c r="E557" i="23"/>
  <c r="J557" i="23" s="1"/>
  <c r="E558" i="23"/>
  <c r="J558" i="23" s="1"/>
  <c r="E559" i="23"/>
  <c r="J559" i="23"/>
  <c r="E560" i="23"/>
  <c r="J560" i="23" s="1"/>
  <c r="E561" i="23"/>
  <c r="J561" i="23" s="1"/>
  <c r="E562" i="23"/>
  <c r="J562" i="23" s="1"/>
  <c r="E563" i="23"/>
  <c r="J563" i="23" s="1"/>
  <c r="E564" i="23"/>
  <c r="J564" i="23" s="1"/>
  <c r="E565" i="23"/>
  <c r="E566" i="23"/>
  <c r="J566" i="23"/>
  <c r="E567" i="23"/>
  <c r="J567" i="23" s="1"/>
  <c r="E568" i="23"/>
  <c r="J568" i="23" s="1"/>
  <c r="E569" i="23"/>
  <c r="J569" i="23" s="1"/>
  <c r="E570" i="23"/>
  <c r="J570" i="23" s="1"/>
  <c r="E571" i="23"/>
  <c r="J571" i="23" s="1"/>
  <c r="E572" i="23"/>
  <c r="E573" i="23"/>
  <c r="J573" i="23" s="1"/>
  <c r="E574" i="23"/>
  <c r="J574" i="23" s="1"/>
  <c r="E575" i="23"/>
  <c r="J575" i="23" s="1"/>
  <c r="E576" i="23"/>
  <c r="E577" i="23"/>
  <c r="J577" i="23" s="1"/>
  <c r="E578" i="23"/>
  <c r="J578" i="23" s="1"/>
  <c r="E579" i="23"/>
  <c r="J579" i="23" s="1"/>
  <c r="E580" i="23"/>
  <c r="J580" i="23" s="1"/>
  <c r="E581" i="23"/>
  <c r="J581" i="23" s="1"/>
  <c r="E582" i="23"/>
  <c r="J582" i="23" s="1"/>
  <c r="E583" i="23"/>
  <c r="J583" i="23" s="1"/>
  <c r="E584" i="23"/>
  <c r="J584" i="23" s="1"/>
  <c r="E585" i="23"/>
  <c r="J585" i="23" s="1"/>
  <c r="E586" i="23"/>
  <c r="J586" i="23" s="1"/>
  <c r="E587" i="23"/>
  <c r="J587" i="23" s="1"/>
  <c r="E588" i="23"/>
  <c r="J588" i="23" s="1"/>
  <c r="E589" i="23"/>
  <c r="J589" i="23" s="1"/>
  <c r="E590" i="23"/>
  <c r="J590" i="23" s="1"/>
  <c r="E591" i="23"/>
  <c r="J591" i="23" s="1"/>
  <c r="E592" i="23"/>
  <c r="E593" i="23"/>
  <c r="E594" i="23"/>
  <c r="J594" i="23" s="1"/>
  <c r="E595" i="23"/>
  <c r="J595" i="23" s="1"/>
  <c r="E596" i="23"/>
  <c r="J596" i="23" s="1"/>
  <c r="E597" i="23"/>
  <c r="J597" i="23" s="1"/>
  <c r="E598" i="23"/>
  <c r="J598" i="23" s="1"/>
  <c r="E599" i="23"/>
  <c r="J599" i="23" s="1"/>
  <c r="E600" i="23"/>
  <c r="J600" i="23" s="1"/>
  <c r="E601" i="23"/>
  <c r="E602" i="23"/>
  <c r="J602" i="23" s="1"/>
  <c r="E603" i="23"/>
  <c r="J603" i="23" s="1"/>
  <c r="E604" i="23"/>
  <c r="E605" i="23"/>
  <c r="J605" i="23" s="1"/>
  <c r="E606" i="23"/>
  <c r="J606" i="23" s="1"/>
  <c r="E607" i="23"/>
  <c r="J607" i="23" s="1"/>
  <c r="E608" i="23"/>
  <c r="J608" i="23" s="1"/>
  <c r="E609" i="23"/>
  <c r="J609" i="23" s="1"/>
  <c r="E610" i="23"/>
  <c r="J610" i="23" s="1"/>
  <c r="E611" i="23"/>
  <c r="J611" i="23" s="1"/>
  <c r="E612" i="23"/>
  <c r="J612" i="23" s="1"/>
  <c r="E613" i="23"/>
  <c r="J613" i="23" s="1"/>
  <c r="E614" i="23"/>
  <c r="J614" i="23" s="1"/>
  <c r="E615" i="23"/>
  <c r="J615" i="23"/>
  <c r="E616" i="23"/>
  <c r="J616" i="23" s="1"/>
  <c r="E618" i="23"/>
  <c r="E619" i="23"/>
  <c r="J619" i="23" s="1"/>
  <c r="E620" i="23"/>
  <c r="J620" i="23" s="1"/>
  <c r="E621" i="23"/>
  <c r="J621" i="23" s="1"/>
  <c r="E622" i="23"/>
  <c r="J622" i="23" s="1"/>
  <c r="E623" i="23"/>
  <c r="J623" i="23" s="1"/>
  <c r="E624" i="23"/>
  <c r="J624" i="23" s="1"/>
  <c r="E625" i="23"/>
  <c r="E626" i="23"/>
  <c r="J626" i="23" s="1"/>
  <c r="E627" i="23"/>
  <c r="J627" i="23" s="1"/>
  <c r="E628" i="23"/>
  <c r="J628" i="23" s="1"/>
  <c r="E629" i="23"/>
  <c r="J629" i="23" s="1"/>
  <c r="E630" i="23"/>
  <c r="J630" i="23" s="1"/>
  <c r="E631" i="23"/>
  <c r="J631" i="23" s="1"/>
  <c r="E632" i="23"/>
  <c r="J632" i="23" s="1"/>
  <c r="E633" i="23"/>
  <c r="E634" i="23"/>
  <c r="J634" i="23" s="1"/>
  <c r="E635" i="23"/>
  <c r="J635" i="23" s="1"/>
  <c r="E636" i="23"/>
  <c r="J636" i="23" s="1"/>
  <c r="E637" i="23"/>
  <c r="J637" i="23" s="1"/>
  <c r="E638" i="23"/>
  <c r="J638" i="23" s="1"/>
  <c r="E639" i="23"/>
  <c r="E640" i="23"/>
  <c r="J640" i="23" s="1"/>
  <c r="E641" i="23"/>
  <c r="J641" i="23" s="1"/>
  <c r="E642" i="23"/>
  <c r="J642" i="23" s="1"/>
  <c r="E643" i="23"/>
  <c r="E644" i="23"/>
  <c r="J644" i="23" s="1"/>
  <c r="E645" i="23"/>
  <c r="E646" i="23"/>
  <c r="J646" i="23" s="1"/>
  <c r="G120" i="23"/>
  <c r="J645" i="23"/>
  <c r="I354" i="23"/>
  <c r="I241" i="23"/>
  <c r="I647" i="23"/>
  <c r="I120" i="23"/>
  <c r="J45" i="23"/>
  <c r="I447" i="23"/>
  <c r="I617" i="23"/>
  <c r="N12" i="12"/>
  <c r="N11" i="12"/>
  <c r="N10" i="12"/>
  <c r="H28" i="12"/>
  <c r="G28" i="12"/>
  <c r="J334" i="23"/>
  <c r="K659" i="23"/>
  <c r="H659" i="23"/>
  <c r="G659" i="23"/>
  <c r="F659" i="23"/>
  <c r="K658" i="23"/>
  <c r="H658" i="23"/>
  <c r="G658" i="23"/>
  <c r="F658" i="23"/>
  <c r="K657" i="23"/>
  <c r="H657" i="23"/>
  <c r="G657" i="23"/>
  <c r="F657" i="23"/>
  <c r="K656" i="23"/>
  <c r="H656" i="23"/>
  <c r="G656" i="23"/>
  <c r="F656" i="23"/>
  <c r="K655" i="23"/>
  <c r="K663" i="23" s="1"/>
  <c r="J655" i="23"/>
  <c r="J663" i="23" s="1"/>
  <c r="H655" i="23"/>
  <c r="H663" i="23" s="1"/>
  <c r="G655" i="23"/>
  <c r="G663" i="23" s="1"/>
  <c r="F655" i="23"/>
  <c r="F663" i="23" s="1"/>
  <c r="E655" i="23"/>
  <c r="E663" i="23"/>
  <c r="K654" i="23"/>
  <c r="H654" i="23"/>
  <c r="G654" i="23"/>
  <c r="F654" i="23"/>
  <c r="K653" i="23"/>
  <c r="H653" i="23"/>
  <c r="H661" i="23" s="1"/>
  <c r="G653" i="23"/>
  <c r="F653" i="23"/>
  <c r="F661" i="23" s="1"/>
  <c r="J650" i="23"/>
  <c r="J649" i="23"/>
  <c r="L647" i="23"/>
  <c r="K647" i="23"/>
  <c r="H647" i="23"/>
  <c r="G647" i="23"/>
  <c r="F647" i="23"/>
  <c r="J643" i="23"/>
  <c r="J639" i="23"/>
  <c r="J633" i="23"/>
  <c r="J625" i="23"/>
  <c r="J618" i="23"/>
  <c r="K617" i="23"/>
  <c r="H617" i="23"/>
  <c r="G617" i="23"/>
  <c r="F617" i="23"/>
  <c r="J604" i="23"/>
  <c r="J601" i="23"/>
  <c r="J593" i="23"/>
  <c r="J592" i="23"/>
  <c r="J576" i="23"/>
  <c r="J572" i="23"/>
  <c r="J565" i="23"/>
  <c r="J556" i="23"/>
  <c r="J555" i="23"/>
  <c r="J552" i="23"/>
  <c r="J544" i="23"/>
  <c r="J536" i="23"/>
  <c r="J533" i="23"/>
  <c r="J524" i="23"/>
  <c r="J520" i="23"/>
  <c r="J517" i="23"/>
  <c r="J516" i="23"/>
  <c r="J514" i="23"/>
  <c r="J510" i="23"/>
  <c r="J504" i="23"/>
  <c r="J502" i="23"/>
  <c r="J494" i="23"/>
  <c r="J492" i="23"/>
  <c r="J490" i="23"/>
  <c r="J479" i="23"/>
  <c r="J478" i="23"/>
  <c r="J470" i="23"/>
  <c r="J469" i="23"/>
  <c r="J461" i="23"/>
  <c r="J454" i="23"/>
  <c r="K447" i="23"/>
  <c r="H447" i="23"/>
  <c r="G447" i="23"/>
  <c r="F447" i="23"/>
  <c r="J446" i="23"/>
  <c r="J436" i="23"/>
  <c r="J433" i="23"/>
  <c r="J425" i="23"/>
  <c r="J420" i="23"/>
  <c r="J417" i="23"/>
  <c r="J416" i="23"/>
  <c r="J413" i="23"/>
  <c r="J409" i="23"/>
  <c r="J397" i="23"/>
  <c r="J393" i="23"/>
  <c r="J384" i="23"/>
  <c r="J383" i="23"/>
  <c r="J375" i="23"/>
  <c r="J367" i="23"/>
  <c r="J361" i="23"/>
  <c r="K354" i="23"/>
  <c r="H354" i="23"/>
  <c r="G354" i="23"/>
  <c r="F354" i="23"/>
  <c r="J350" i="23"/>
  <c r="J349" i="23"/>
  <c r="J347" i="23"/>
  <c r="J342" i="23"/>
  <c r="J341" i="23"/>
  <c r="J338" i="23"/>
  <c r="J325" i="23"/>
  <c r="J324" i="23"/>
  <c r="J321" i="23"/>
  <c r="J316" i="23"/>
  <c r="J313" i="23"/>
  <c r="J308" i="23"/>
  <c r="J293" i="23"/>
  <c r="J292" i="23"/>
  <c r="J289" i="23"/>
  <c r="J284" i="23"/>
  <c r="J280" i="23"/>
  <c r="J274" i="23"/>
  <c r="J270" i="23"/>
  <c r="J269" i="23"/>
  <c r="J268" i="23"/>
  <c r="J264" i="23"/>
  <c r="J262" i="23"/>
  <c r="J258" i="23"/>
  <c r="J252" i="23"/>
  <c r="J248" i="23"/>
  <c r="J244" i="23"/>
  <c r="K241" i="23"/>
  <c r="K681" i="23" s="1"/>
  <c r="H241" i="23"/>
  <c r="G241" i="23"/>
  <c r="F241" i="23"/>
  <c r="J240" i="23"/>
  <c r="J235" i="23"/>
  <c r="J231" i="23"/>
  <c r="J229" i="23"/>
  <c r="J228" i="23"/>
  <c r="J224" i="23"/>
  <c r="J217" i="23"/>
  <c r="J213" i="23"/>
  <c r="J209" i="23"/>
  <c r="J208" i="23"/>
  <c r="J204" i="23"/>
  <c r="J203" i="23"/>
  <c r="J197" i="23"/>
  <c r="J196" i="23"/>
  <c r="J195" i="23"/>
  <c r="J193" i="23"/>
  <c r="J189" i="23"/>
  <c r="J185" i="23"/>
  <c r="J181" i="23"/>
  <c r="J177" i="23"/>
  <c r="J173" i="23"/>
  <c r="J171" i="23"/>
  <c r="J165" i="23"/>
  <c r="J164" i="23"/>
  <c r="J163" i="23"/>
  <c r="J159" i="23"/>
  <c r="J157" i="23"/>
  <c r="J153" i="23"/>
  <c r="J151" i="23"/>
  <c r="J147" i="23"/>
  <c r="J144" i="23"/>
  <c r="J143" i="23"/>
  <c r="J141" i="23"/>
  <c r="J140" i="23"/>
  <c r="J137" i="23"/>
  <c r="J136" i="23"/>
  <c r="J133" i="23"/>
  <c r="J132" i="23"/>
  <c r="J131" i="23"/>
  <c r="J129" i="23"/>
  <c r="J127" i="23"/>
  <c r="J125" i="23"/>
  <c r="J123" i="23"/>
  <c r="K120" i="23"/>
  <c r="H120" i="23"/>
  <c r="F120" i="23"/>
  <c r="J116" i="23"/>
  <c r="J112" i="23"/>
  <c r="J109" i="23"/>
  <c r="J105" i="23"/>
  <c r="J104" i="23"/>
  <c r="J101" i="23"/>
  <c r="J98" i="23"/>
  <c r="J94" i="23"/>
  <c r="J86" i="23"/>
  <c r="J83" i="23"/>
  <c r="J78" i="23"/>
  <c r="J71" i="23"/>
  <c r="J70" i="23"/>
  <c r="J62" i="23"/>
  <c r="J54" i="23"/>
  <c r="J51" i="23"/>
  <c r="J46" i="23"/>
  <c r="J42" i="23"/>
  <c r="J40" i="23"/>
  <c r="J37" i="23"/>
  <c r="J29" i="23"/>
  <c r="J22" i="23"/>
  <c r="J21" i="23"/>
  <c r="J18" i="23"/>
  <c r="J17" i="23"/>
  <c r="J14" i="23"/>
  <c r="J12" i="23"/>
  <c r="J10" i="23"/>
  <c r="J4" i="23"/>
  <c r="K664" i="23"/>
  <c r="F668" i="23"/>
  <c r="K687" i="23"/>
  <c r="K671" i="23"/>
  <c r="K682" i="23"/>
  <c r="K672" i="23"/>
  <c r="K648" i="23"/>
  <c r="F648" i="23"/>
  <c r="G682" i="23"/>
  <c r="G669" i="23"/>
  <c r="G667" i="23"/>
  <c r="G668" i="23"/>
  <c r="G692" i="23"/>
  <c r="G688" i="23"/>
  <c r="G684" i="23"/>
  <c r="G680" i="23"/>
  <c r="G676" i="23"/>
  <c r="G672" i="23"/>
  <c r="G691" i="23"/>
  <c r="G687" i="23"/>
  <c r="G683" i="23"/>
  <c r="G679" i="23"/>
  <c r="G675" i="23"/>
  <c r="G671" i="23"/>
  <c r="G693" i="23"/>
  <c r="G685" i="23"/>
  <c r="G677" i="23"/>
  <c r="G689" i="23"/>
  <c r="G681" i="23"/>
  <c r="G673" i="23"/>
  <c r="G648" i="23"/>
  <c r="K661" i="23"/>
  <c r="K667" i="23"/>
  <c r="G678" i="23"/>
  <c r="G674" i="23"/>
  <c r="E656" i="23"/>
  <c r="E659" i="23"/>
  <c r="G670" i="23"/>
  <c r="G686" i="23"/>
  <c r="H662" i="23"/>
  <c r="H692" i="23"/>
  <c r="H690" i="23"/>
  <c r="H688" i="23"/>
  <c r="H686" i="23"/>
  <c r="H684" i="23"/>
  <c r="H682" i="23"/>
  <c r="H680" i="23"/>
  <c r="H678" i="23"/>
  <c r="H676" i="23"/>
  <c r="H674" i="23"/>
  <c r="H672" i="23"/>
  <c r="H670" i="23"/>
  <c r="H693" i="23"/>
  <c r="H691" i="23"/>
  <c r="H689" i="23"/>
  <c r="H687" i="23"/>
  <c r="H685" i="23"/>
  <c r="H683" i="23"/>
  <c r="H681" i="23"/>
  <c r="H679" i="23"/>
  <c r="H677" i="23"/>
  <c r="H675" i="23"/>
  <c r="H673" i="23"/>
  <c r="H671" i="23"/>
  <c r="H668" i="23"/>
  <c r="H648" i="23"/>
  <c r="H667" i="23"/>
  <c r="H669" i="23"/>
  <c r="G664" i="23"/>
  <c r="G662" i="22"/>
  <c r="G121" i="22"/>
  <c r="G250" i="22"/>
  <c r="G372" i="22"/>
  <c r="G468" i="22"/>
  <c r="G633" i="22"/>
  <c r="G17" i="12"/>
  <c r="G18" i="12"/>
  <c r="G19" i="12"/>
  <c r="G20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21" i="12"/>
  <c r="G22" i="12"/>
  <c r="G23" i="12"/>
  <c r="G24" i="12"/>
  <c r="G25" i="12"/>
  <c r="G26" i="12"/>
  <c r="G27" i="12"/>
  <c r="H673" i="22"/>
  <c r="H668" i="22"/>
  <c r="H674" i="22"/>
  <c r="H669" i="22"/>
  <c r="H670" i="22"/>
  <c r="H678" i="22"/>
  <c r="H672" i="22"/>
  <c r="H679" i="22" s="1"/>
  <c r="H671" i="22"/>
  <c r="J4" i="12"/>
  <c r="N8" i="12"/>
  <c r="N9" i="12"/>
  <c r="H18" i="12"/>
  <c r="H19" i="12"/>
  <c r="H20" i="12"/>
  <c r="H21" i="12"/>
  <c r="H22" i="12"/>
  <c r="H23" i="12"/>
  <c r="H24" i="12"/>
  <c r="H25" i="12"/>
  <c r="H26" i="12"/>
  <c r="H27" i="12"/>
  <c r="H17" i="12"/>
  <c r="E119" i="22"/>
  <c r="I119" i="22" s="1"/>
  <c r="E118" i="22"/>
  <c r="I118" i="22" s="1"/>
  <c r="E629" i="22"/>
  <c r="I629" i="22" s="1"/>
  <c r="E628" i="22"/>
  <c r="I628" i="22" s="1"/>
  <c r="E627" i="22"/>
  <c r="I627" i="22" s="1"/>
  <c r="E465" i="22"/>
  <c r="I465" i="22" s="1"/>
  <c r="E464" i="22"/>
  <c r="I464" i="22" s="1"/>
  <c r="E463" i="22"/>
  <c r="I463" i="22" s="1"/>
  <c r="E462" i="22"/>
  <c r="I462" i="22" s="1"/>
  <c r="E461" i="22"/>
  <c r="I461" i="22" s="1"/>
  <c r="E460" i="22"/>
  <c r="I460" i="22" s="1"/>
  <c r="E459" i="22"/>
  <c r="I459" i="22" s="1"/>
  <c r="E458" i="22"/>
  <c r="I458" i="22" s="1"/>
  <c r="E457" i="22"/>
  <c r="I457" i="22" s="1"/>
  <c r="E456" i="22"/>
  <c r="I456" i="22" s="1"/>
  <c r="E455" i="22"/>
  <c r="I455" i="22"/>
  <c r="E369" i="22"/>
  <c r="I369" i="22" s="1"/>
  <c r="E368" i="22"/>
  <c r="I368" i="22" s="1"/>
  <c r="E367" i="22"/>
  <c r="I367" i="22" s="1"/>
  <c r="E366" i="22"/>
  <c r="I366" i="22" s="1"/>
  <c r="E365" i="22"/>
  <c r="I365" i="22" s="1"/>
  <c r="E364" i="22"/>
  <c r="I364" i="22" s="1"/>
  <c r="E363" i="22"/>
  <c r="I363" i="22" s="1"/>
  <c r="E362" i="22"/>
  <c r="I362" i="22" s="1"/>
  <c r="E361" i="22"/>
  <c r="I361" i="22" s="1"/>
  <c r="E360" i="22"/>
  <c r="I360" i="22" s="1"/>
  <c r="E359" i="22"/>
  <c r="I359" i="22" s="1"/>
  <c r="E358" i="22"/>
  <c r="I358" i="22" s="1"/>
  <c r="E357" i="22"/>
  <c r="I357" i="22" s="1"/>
  <c r="E356" i="22"/>
  <c r="I356" i="22" s="1"/>
  <c r="E355" i="22"/>
  <c r="I355" i="22" s="1"/>
  <c r="E247" i="22"/>
  <c r="I247" i="22"/>
  <c r="E246" i="22"/>
  <c r="I246" i="22" s="1"/>
  <c r="E245" i="22"/>
  <c r="I245" i="22" s="1"/>
  <c r="E244" i="22"/>
  <c r="I244" i="22" s="1"/>
  <c r="E243" i="22"/>
  <c r="I243" i="22" s="1"/>
  <c r="E242" i="22"/>
  <c r="I242" i="22" s="1"/>
  <c r="E241" i="22"/>
  <c r="I241" i="22" s="1"/>
  <c r="E240" i="22"/>
  <c r="I240" i="22" s="1"/>
  <c r="E239" i="22"/>
  <c r="I239" i="22" s="1"/>
  <c r="J674" i="22"/>
  <c r="G674" i="22"/>
  <c r="G677" i="22" s="1"/>
  <c r="F674" i="22"/>
  <c r="J673" i="22"/>
  <c r="G673" i="22"/>
  <c r="F673" i="22"/>
  <c r="J672" i="22"/>
  <c r="J679" i="22" s="1"/>
  <c r="G672" i="22"/>
  <c r="F672" i="22"/>
  <c r="J671" i="22"/>
  <c r="G671" i="22"/>
  <c r="F671" i="22"/>
  <c r="J670" i="22"/>
  <c r="J678" i="22" s="1"/>
  <c r="J668" i="22"/>
  <c r="J669" i="22"/>
  <c r="I670" i="22"/>
  <c r="I678" i="22" s="1"/>
  <c r="G670" i="22"/>
  <c r="G678" i="22" s="1"/>
  <c r="F670" i="22"/>
  <c r="F678" i="22" s="1"/>
  <c r="E670" i="22"/>
  <c r="E678" i="22" s="1"/>
  <c r="G669" i="22"/>
  <c r="F669" i="22"/>
  <c r="F677" i="22" s="1"/>
  <c r="G668" i="22"/>
  <c r="F668" i="22"/>
  <c r="I665" i="22"/>
  <c r="I664" i="22"/>
  <c r="K662" i="22"/>
  <c r="K663" i="22" s="1"/>
  <c r="J662" i="22"/>
  <c r="H662" i="22"/>
  <c r="F662" i="22"/>
  <c r="E661" i="22"/>
  <c r="I661" i="22" s="1"/>
  <c r="E660" i="22"/>
  <c r="I660" i="22" s="1"/>
  <c r="E659" i="22"/>
  <c r="I659" i="22" s="1"/>
  <c r="E658" i="22"/>
  <c r="I658" i="22" s="1"/>
  <c r="E657" i="22"/>
  <c r="I657" i="22" s="1"/>
  <c r="E656" i="22"/>
  <c r="I656" i="22" s="1"/>
  <c r="E655" i="22"/>
  <c r="I655" i="22" s="1"/>
  <c r="E654" i="22"/>
  <c r="I654" i="22" s="1"/>
  <c r="E653" i="22"/>
  <c r="I653" i="22" s="1"/>
  <c r="E652" i="22"/>
  <c r="I652" i="22" s="1"/>
  <c r="E651" i="22"/>
  <c r="I651" i="22" s="1"/>
  <c r="E650" i="22"/>
  <c r="I650" i="22" s="1"/>
  <c r="E649" i="22"/>
  <c r="I649" i="22" s="1"/>
  <c r="E648" i="22"/>
  <c r="I648" i="22" s="1"/>
  <c r="E647" i="22"/>
  <c r="I647" i="22"/>
  <c r="E646" i="22"/>
  <c r="I646" i="22" s="1"/>
  <c r="E645" i="22"/>
  <c r="I645" i="22" s="1"/>
  <c r="E644" i="22"/>
  <c r="I644" i="22" s="1"/>
  <c r="E643" i="22"/>
  <c r="I643" i="22" s="1"/>
  <c r="E634" i="22"/>
  <c r="I634" i="22" s="1"/>
  <c r="E635" i="22"/>
  <c r="I635" i="22" s="1"/>
  <c r="E636" i="22"/>
  <c r="I636" i="22" s="1"/>
  <c r="E637" i="22"/>
  <c r="I637" i="22" s="1"/>
  <c r="E638" i="22"/>
  <c r="I638" i="22"/>
  <c r="E639" i="22"/>
  <c r="I639" i="22" s="1"/>
  <c r="E640" i="22"/>
  <c r="I640" i="22" s="1"/>
  <c r="E641" i="22"/>
  <c r="I641" i="22" s="1"/>
  <c r="E642" i="22"/>
  <c r="I642" i="22" s="1"/>
  <c r="J633" i="22"/>
  <c r="H633" i="22"/>
  <c r="F633" i="22"/>
  <c r="E632" i="22"/>
  <c r="I632" i="22" s="1"/>
  <c r="E631" i="22"/>
  <c r="I631" i="22"/>
  <c r="E630" i="22"/>
  <c r="I630" i="22" s="1"/>
  <c r="E626" i="22"/>
  <c r="I626" i="22" s="1"/>
  <c r="E625" i="22"/>
  <c r="I625" i="22" s="1"/>
  <c r="E624" i="22"/>
  <c r="I624" i="22" s="1"/>
  <c r="E623" i="22"/>
  <c r="I623" i="22" s="1"/>
  <c r="E622" i="22"/>
  <c r="I622" i="22" s="1"/>
  <c r="E621" i="22"/>
  <c r="I621" i="22" s="1"/>
  <c r="E620" i="22"/>
  <c r="I620" i="22"/>
  <c r="E619" i="22"/>
  <c r="I619" i="22" s="1"/>
  <c r="E618" i="22"/>
  <c r="I618" i="22" s="1"/>
  <c r="E617" i="22"/>
  <c r="I617" i="22" s="1"/>
  <c r="E616" i="22"/>
  <c r="I616" i="22" s="1"/>
  <c r="E615" i="22"/>
  <c r="I615" i="22" s="1"/>
  <c r="E614" i="22"/>
  <c r="I614" i="22" s="1"/>
  <c r="E613" i="22"/>
  <c r="I613" i="22" s="1"/>
  <c r="E612" i="22"/>
  <c r="I612" i="22"/>
  <c r="E611" i="22"/>
  <c r="I611" i="22" s="1"/>
  <c r="E610" i="22"/>
  <c r="I610" i="22" s="1"/>
  <c r="E609" i="22"/>
  <c r="I609" i="22" s="1"/>
  <c r="E608" i="22"/>
  <c r="I608" i="22" s="1"/>
  <c r="E607" i="22"/>
  <c r="I607" i="22" s="1"/>
  <c r="E606" i="22"/>
  <c r="I606" i="22" s="1"/>
  <c r="E605" i="22"/>
  <c r="I605" i="22" s="1"/>
  <c r="E604" i="22"/>
  <c r="I604" i="22"/>
  <c r="E603" i="22"/>
  <c r="I603" i="22" s="1"/>
  <c r="E602" i="22"/>
  <c r="I602" i="22" s="1"/>
  <c r="E601" i="22"/>
  <c r="I601" i="22" s="1"/>
  <c r="E600" i="22"/>
  <c r="I600" i="22" s="1"/>
  <c r="E599" i="22"/>
  <c r="I599" i="22" s="1"/>
  <c r="E598" i="22"/>
  <c r="I598" i="22" s="1"/>
  <c r="E597" i="22"/>
  <c r="I597" i="22" s="1"/>
  <c r="E596" i="22"/>
  <c r="I596" i="22"/>
  <c r="E595" i="22"/>
  <c r="I595" i="22" s="1"/>
  <c r="E594" i="22"/>
  <c r="I594" i="22" s="1"/>
  <c r="E593" i="22"/>
  <c r="I593" i="22" s="1"/>
  <c r="E592" i="22"/>
  <c r="I592" i="22" s="1"/>
  <c r="E591" i="22"/>
  <c r="I591" i="22" s="1"/>
  <c r="E590" i="22"/>
  <c r="I590" i="22" s="1"/>
  <c r="E589" i="22"/>
  <c r="I589" i="22" s="1"/>
  <c r="E588" i="22"/>
  <c r="I588" i="22"/>
  <c r="E587" i="22"/>
  <c r="I587" i="22" s="1"/>
  <c r="E586" i="22"/>
  <c r="I586" i="22" s="1"/>
  <c r="E585" i="22"/>
  <c r="I585" i="22" s="1"/>
  <c r="E584" i="22"/>
  <c r="I584" i="22" s="1"/>
  <c r="E583" i="22"/>
  <c r="I583" i="22" s="1"/>
  <c r="E582" i="22"/>
  <c r="I582" i="22" s="1"/>
  <c r="E581" i="22"/>
  <c r="I581" i="22" s="1"/>
  <c r="E580" i="22"/>
  <c r="I580" i="22"/>
  <c r="E579" i="22"/>
  <c r="I579" i="22" s="1"/>
  <c r="E578" i="22"/>
  <c r="I578" i="22" s="1"/>
  <c r="E577" i="22"/>
  <c r="I577" i="22" s="1"/>
  <c r="E576" i="22"/>
  <c r="I576" i="22" s="1"/>
  <c r="E575" i="22"/>
  <c r="I575" i="22" s="1"/>
  <c r="E574" i="22"/>
  <c r="I574" i="22" s="1"/>
  <c r="E573" i="22"/>
  <c r="I573" i="22" s="1"/>
  <c r="E572" i="22"/>
  <c r="I572" i="22"/>
  <c r="E571" i="22"/>
  <c r="I571" i="22" s="1"/>
  <c r="E570" i="22"/>
  <c r="I570" i="22" s="1"/>
  <c r="E569" i="22"/>
  <c r="I569" i="22" s="1"/>
  <c r="E568" i="22"/>
  <c r="I568" i="22" s="1"/>
  <c r="E567" i="22"/>
  <c r="I567" i="22" s="1"/>
  <c r="E566" i="22"/>
  <c r="I566" i="22" s="1"/>
  <c r="E565" i="22"/>
  <c r="I565" i="22" s="1"/>
  <c r="E564" i="22"/>
  <c r="I564" i="22"/>
  <c r="E563" i="22"/>
  <c r="I563" i="22" s="1"/>
  <c r="E562" i="22"/>
  <c r="I562" i="22" s="1"/>
  <c r="E561" i="22"/>
  <c r="I561" i="22" s="1"/>
  <c r="E560" i="22"/>
  <c r="I560" i="22" s="1"/>
  <c r="E559" i="22"/>
  <c r="I559" i="22" s="1"/>
  <c r="E558" i="22"/>
  <c r="I558" i="22" s="1"/>
  <c r="E557" i="22"/>
  <c r="I557" i="22" s="1"/>
  <c r="E556" i="22"/>
  <c r="I556" i="22"/>
  <c r="E555" i="22"/>
  <c r="I555" i="22" s="1"/>
  <c r="E554" i="22"/>
  <c r="I554" i="22" s="1"/>
  <c r="E553" i="22"/>
  <c r="I553" i="22" s="1"/>
  <c r="E552" i="22"/>
  <c r="I552" i="22" s="1"/>
  <c r="E551" i="22"/>
  <c r="I551" i="22" s="1"/>
  <c r="E550" i="22"/>
  <c r="I550" i="22" s="1"/>
  <c r="E549" i="22"/>
  <c r="I549" i="22" s="1"/>
  <c r="E548" i="22"/>
  <c r="I548" i="22"/>
  <c r="E547" i="22"/>
  <c r="I547" i="22" s="1"/>
  <c r="E546" i="22"/>
  <c r="I546" i="22" s="1"/>
  <c r="E545" i="22"/>
  <c r="I545" i="22" s="1"/>
  <c r="E544" i="22"/>
  <c r="I544" i="22" s="1"/>
  <c r="E543" i="22"/>
  <c r="I543" i="22" s="1"/>
  <c r="E542" i="22"/>
  <c r="I542" i="22" s="1"/>
  <c r="E541" i="22"/>
  <c r="I541" i="22" s="1"/>
  <c r="E540" i="22"/>
  <c r="I540" i="22"/>
  <c r="E539" i="22"/>
  <c r="I539" i="22" s="1"/>
  <c r="E538" i="22"/>
  <c r="I538" i="22" s="1"/>
  <c r="E537" i="22"/>
  <c r="I537" i="22" s="1"/>
  <c r="E536" i="22"/>
  <c r="I536" i="22" s="1"/>
  <c r="E535" i="22"/>
  <c r="I535" i="22" s="1"/>
  <c r="E534" i="22"/>
  <c r="I534" i="22" s="1"/>
  <c r="E533" i="22"/>
  <c r="I533" i="22" s="1"/>
  <c r="E532" i="22"/>
  <c r="I532" i="22"/>
  <c r="E531" i="22"/>
  <c r="I531" i="22" s="1"/>
  <c r="E530" i="22"/>
  <c r="I530" i="22" s="1"/>
  <c r="E529" i="22"/>
  <c r="I529" i="22" s="1"/>
  <c r="E528" i="22"/>
  <c r="I528" i="22" s="1"/>
  <c r="E527" i="22"/>
  <c r="I527" i="22" s="1"/>
  <c r="E526" i="22"/>
  <c r="I526" i="22" s="1"/>
  <c r="E525" i="22"/>
  <c r="I525" i="22" s="1"/>
  <c r="E524" i="22"/>
  <c r="I524" i="22"/>
  <c r="E523" i="22"/>
  <c r="I523" i="22" s="1"/>
  <c r="E522" i="22"/>
  <c r="I522" i="22" s="1"/>
  <c r="E521" i="22"/>
  <c r="I521" i="22" s="1"/>
  <c r="E520" i="22"/>
  <c r="I520" i="22" s="1"/>
  <c r="E519" i="22"/>
  <c r="I519" i="22" s="1"/>
  <c r="E518" i="22"/>
  <c r="I518" i="22" s="1"/>
  <c r="E517" i="22"/>
  <c r="I517" i="22" s="1"/>
  <c r="E516" i="22"/>
  <c r="I516" i="22"/>
  <c r="E515" i="22"/>
  <c r="I515" i="22" s="1"/>
  <c r="E514" i="22"/>
  <c r="I514" i="22" s="1"/>
  <c r="E513" i="22"/>
  <c r="I513" i="22" s="1"/>
  <c r="E512" i="22"/>
  <c r="I512" i="22" s="1"/>
  <c r="E511" i="22"/>
  <c r="I511" i="22" s="1"/>
  <c r="E510" i="22"/>
  <c r="I510" i="22" s="1"/>
  <c r="E509" i="22"/>
  <c r="I509" i="22" s="1"/>
  <c r="E508" i="22"/>
  <c r="I508" i="22"/>
  <c r="E507" i="22"/>
  <c r="I507" i="22" s="1"/>
  <c r="E506" i="22"/>
  <c r="I506" i="22" s="1"/>
  <c r="E505" i="22"/>
  <c r="I505" i="22" s="1"/>
  <c r="E504" i="22"/>
  <c r="I504" i="22" s="1"/>
  <c r="E503" i="22"/>
  <c r="I503" i="22" s="1"/>
  <c r="E502" i="22"/>
  <c r="I502" i="22" s="1"/>
  <c r="E501" i="22"/>
  <c r="I501" i="22" s="1"/>
  <c r="E500" i="22"/>
  <c r="I500" i="22"/>
  <c r="E499" i="22"/>
  <c r="I499" i="22" s="1"/>
  <c r="E498" i="22"/>
  <c r="I498" i="22" s="1"/>
  <c r="E497" i="22"/>
  <c r="I497" i="22" s="1"/>
  <c r="E496" i="22"/>
  <c r="I496" i="22" s="1"/>
  <c r="E495" i="22"/>
  <c r="I495" i="22" s="1"/>
  <c r="E494" i="22"/>
  <c r="I494" i="22" s="1"/>
  <c r="E493" i="22"/>
  <c r="I493" i="22" s="1"/>
  <c r="E492" i="22"/>
  <c r="I492" i="22"/>
  <c r="E491" i="22"/>
  <c r="I491" i="22" s="1"/>
  <c r="E490" i="22"/>
  <c r="I490" i="22" s="1"/>
  <c r="E489" i="22"/>
  <c r="I489" i="22" s="1"/>
  <c r="E488" i="22"/>
  <c r="I488" i="22" s="1"/>
  <c r="E487" i="22"/>
  <c r="I487" i="22" s="1"/>
  <c r="E486" i="22"/>
  <c r="I486" i="22" s="1"/>
  <c r="E485" i="22"/>
  <c r="I485" i="22" s="1"/>
  <c r="E484" i="22"/>
  <c r="I484" i="22"/>
  <c r="E483" i="22"/>
  <c r="I483" i="22" s="1"/>
  <c r="E482" i="22"/>
  <c r="I482" i="22" s="1"/>
  <c r="E481" i="22"/>
  <c r="I481" i="22" s="1"/>
  <c r="E480" i="22"/>
  <c r="I480" i="22" s="1"/>
  <c r="E479" i="22"/>
  <c r="I479" i="22" s="1"/>
  <c r="E478" i="22"/>
  <c r="I478" i="22" s="1"/>
  <c r="E477" i="22"/>
  <c r="I477" i="22" s="1"/>
  <c r="E476" i="22"/>
  <c r="I476" i="22"/>
  <c r="E475" i="22"/>
  <c r="I475" i="22" s="1"/>
  <c r="E474" i="22"/>
  <c r="I474" i="22" s="1"/>
  <c r="E473" i="22"/>
  <c r="I473" i="22" s="1"/>
  <c r="E472" i="22"/>
  <c r="I472" i="22" s="1"/>
  <c r="E471" i="22"/>
  <c r="I471" i="22" s="1"/>
  <c r="E470" i="22"/>
  <c r="I470" i="22" s="1"/>
  <c r="E469" i="22"/>
  <c r="J468" i="22"/>
  <c r="H468" i="22"/>
  <c r="H699" i="22" s="1"/>
  <c r="F468" i="22"/>
  <c r="E467" i="22"/>
  <c r="I467" i="22" s="1"/>
  <c r="E466" i="22"/>
  <c r="I466" i="22"/>
  <c r="E454" i="22"/>
  <c r="I454" i="22" s="1"/>
  <c r="E453" i="22"/>
  <c r="I453" i="22" s="1"/>
  <c r="E452" i="22"/>
  <c r="I452" i="22" s="1"/>
  <c r="E451" i="22"/>
  <c r="I451" i="22" s="1"/>
  <c r="E450" i="22"/>
  <c r="I450" i="22" s="1"/>
  <c r="E449" i="22"/>
  <c r="I449" i="22" s="1"/>
  <c r="E448" i="22"/>
  <c r="I448" i="22" s="1"/>
  <c r="E447" i="22"/>
  <c r="I447" i="22"/>
  <c r="E446" i="22"/>
  <c r="I446" i="22" s="1"/>
  <c r="E445" i="22"/>
  <c r="I445" i="22" s="1"/>
  <c r="E444" i="22"/>
  <c r="I444" i="22" s="1"/>
  <c r="E443" i="22"/>
  <c r="I443" i="22" s="1"/>
  <c r="E442" i="22"/>
  <c r="I442" i="22" s="1"/>
  <c r="E441" i="22"/>
  <c r="I441" i="22" s="1"/>
  <c r="E440" i="22"/>
  <c r="I440" i="22" s="1"/>
  <c r="E439" i="22"/>
  <c r="I439" i="22"/>
  <c r="E438" i="22"/>
  <c r="I438" i="22" s="1"/>
  <c r="E437" i="22"/>
  <c r="I437" i="22" s="1"/>
  <c r="E436" i="22"/>
  <c r="I436" i="22" s="1"/>
  <c r="E435" i="22"/>
  <c r="I435" i="22" s="1"/>
  <c r="E434" i="22"/>
  <c r="I434" i="22" s="1"/>
  <c r="E433" i="22"/>
  <c r="I433" i="22" s="1"/>
  <c r="E432" i="22"/>
  <c r="I432" i="22" s="1"/>
  <c r="E431" i="22"/>
  <c r="I431" i="22"/>
  <c r="E430" i="22"/>
  <c r="I430" i="22" s="1"/>
  <c r="E429" i="22"/>
  <c r="I429" i="22" s="1"/>
  <c r="E428" i="22"/>
  <c r="I428" i="22" s="1"/>
  <c r="E427" i="22"/>
  <c r="I427" i="22" s="1"/>
  <c r="E426" i="22"/>
  <c r="I426" i="22" s="1"/>
  <c r="E425" i="22"/>
  <c r="I425" i="22" s="1"/>
  <c r="E424" i="22"/>
  <c r="I424" i="22" s="1"/>
  <c r="E423" i="22"/>
  <c r="I423" i="22"/>
  <c r="E422" i="22"/>
  <c r="I422" i="22" s="1"/>
  <c r="E421" i="22"/>
  <c r="I421" i="22" s="1"/>
  <c r="E420" i="22"/>
  <c r="I420" i="22" s="1"/>
  <c r="E419" i="22"/>
  <c r="I419" i="22" s="1"/>
  <c r="E418" i="22"/>
  <c r="I418" i="22" s="1"/>
  <c r="E417" i="22"/>
  <c r="I417" i="22" s="1"/>
  <c r="E416" i="22"/>
  <c r="I416" i="22" s="1"/>
  <c r="E415" i="22"/>
  <c r="I415" i="22"/>
  <c r="E414" i="22"/>
  <c r="I414" i="22" s="1"/>
  <c r="E413" i="22"/>
  <c r="I413" i="22" s="1"/>
  <c r="E412" i="22"/>
  <c r="I412" i="22" s="1"/>
  <c r="E411" i="22"/>
  <c r="I411" i="22" s="1"/>
  <c r="E410" i="22"/>
  <c r="I410" i="22" s="1"/>
  <c r="E409" i="22"/>
  <c r="I409" i="22" s="1"/>
  <c r="E408" i="22"/>
  <c r="I408" i="22" s="1"/>
  <c r="E407" i="22"/>
  <c r="I407" i="22"/>
  <c r="E406" i="22"/>
  <c r="I406" i="22" s="1"/>
  <c r="E405" i="22"/>
  <c r="I405" i="22" s="1"/>
  <c r="E404" i="22"/>
  <c r="I404" i="22" s="1"/>
  <c r="E403" i="22"/>
  <c r="I403" i="22" s="1"/>
  <c r="E402" i="22"/>
  <c r="I402" i="22" s="1"/>
  <c r="E401" i="22"/>
  <c r="I401" i="22" s="1"/>
  <c r="E400" i="22"/>
  <c r="I400" i="22" s="1"/>
  <c r="E399" i="22"/>
  <c r="I399" i="22"/>
  <c r="E398" i="22"/>
  <c r="I398" i="22" s="1"/>
  <c r="E397" i="22"/>
  <c r="I397" i="22" s="1"/>
  <c r="E396" i="22"/>
  <c r="I396" i="22" s="1"/>
  <c r="E395" i="22"/>
  <c r="I395" i="22" s="1"/>
  <c r="E394" i="22"/>
  <c r="I394" i="22" s="1"/>
  <c r="E393" i="22"/>
  <c r="I393" i="22" s="1"/>
  <c r="E392" i="22"/>
  <c r="I392" i="22" s="1"/>
  <c r="E391" i="22"/>
  <c r="I391" i="22"/>
  <c r="E390" i="22"/>
  <c r="I390" i="22" s="1"/>
  <c r="E389" i="22"/>
  <c r="I389" i="22" s="1"/>
  <c r="E388" i="22"/>
  <c r="I388" i="22" s="1"/>
  <c r="E387" i="22"/>
  <c r="I387" i="22" s="1"/>
  <c r="E386" i="22"/>
  <c r="I386" i="22" s="1"/>
  <c r="E385" i="22"/>
  <c r="I385" i="22" s="1"/>
  <c r="E384" i="22"/>
  <c r="I384" i="22" s="1"/>
  <c r="E383" i="22"/>
  <c r="I383" i="22"/>
  <c r="E382" i="22"/>
  <c r="I382" i="22" s="1"/>
  <c r="E381" i="22"/>
  <c r="I381" i="22" s="1"/>
  <c r="E380" i="22"/>
  <c r="I380" i="22" s="1"/>
  <c r="E379" i="22"/>
  <c r="I379" i="22" s="1"/>
  <c r="E378" i="22"/>
  <c r="I378" i="22" s="1"/>
  <c r="E377" i="22"/>
  <c r="I377" i="22" s="1"/>
  <c r="E376" i="22"/>
  <c r="I376" i="22" s="1"/>
  <c r="E375" i="22"/>
  <c r="I375" i="22"/>
  <c r="E374" i="22"/>
  <c r="I374" i="22" s="1"/>
  <c r="E373" i="22"/>
  <c r="I373" i="22" s="1"/>
  <c r="J372" i="22"/>
  <c r="J695" i="22" s="1"/>
  <c r="H372" i="22"/>
  <c r="F372" i="22"/>
  <c r="E371" i="22"/>
  <c r="I371" i="22"/>
  <c r="E370" i="22"/>
  <c r="I370" i="22" s="1"/>
  <c r="E354" i="22"/>
  <c r="I354" i="22" s="1"/>
  <c r="E353" i="22"/>
  <c r="I353" i="22" s="1"/>
  <c r="E352" i="22"/>
  <c r="I352" i="22" s="1"/>
  <c r="E351" i="22"/>
  <c r="I351" i="22" s="1"/>
  <c r="E350" i="22"/>
  <c r="I350" i="22" s="1"/>
  <c r="E349" i="22"/>
  <c r="I349" i="22" s="1"/>
  <c r="E348" i="22"/>
  <c r="I348" i="22" s="1"/>
  <c r="E347" i="22"/>
  <c r="I347" i="22" s="1"/>
  <c r="E346" i="22"/>
  <c r="I346" i="22" s="1"/>
  <c r="E345" i="22"/>
  <c r="I345" i="22" s="1"/>
  <c r="E344" i="22"/>
  <c r="I344" i="22" s="1"/>
  <c r="E343" i="22"/>
  <c r="I343" i="22" s="1"/>
  <c r="E342" i="22"/>
  <c r="I342" i="22" s="1"/>
  <c r="E341" i="22"/>
  <c r="I341" i="22" s="1"/>
  <c r="E340" i="22"/>
  <c r="I340" i="22" s="1"/>
  <c r="E339" i="22"/>
  <c r="I339" i="22" s="1"/>
  <c r="E338" i="22"/>
  <c r="I338" i="22"/>
  <c r="E337" i="22"/>
  <c r="I337" i="22" s="1"/>
  <c r="E336" i="22"/>
  <c r="I336" i="22" s="1"/>
  <c r="E335" i="22"/>
  <c r="I335" i="22" s="1"/>
  <c r="E334" i="22"/>
  <c r="I334" i="22" s="1"/>
  <c r="E333" i="22"/>
  <c r="I333" i="22" s="1"/>
  <c r="E332" i="22"/>
  <c r="I332" i="22"/>
  <c r="E331" i="22"/>
  <c r="I331" i="22" s="1"/>
  <c r="E330" i="22"/>
  <c r="I330" i="22" s="1"/>
  <c r="E329" i="22"/>
  <c r="I329" i="22" s="1"/>
  <c r="E328" i="22"/>
  <c r="I328" i="22" s="1"/>
  <c r="E327" i="22"/>
  <c r="I327" i="22" s="1"/>
  <c r="E326" i="22"/>
  <c r="I326" i="22" s="1"/>
  <c r="E325" i="22"/>
  <c r="I325" i="22" s="1"/>
  <c r="E324" i="22"/>
  <c r="I324" i="22" s="1"/>
  <c r="E323" i="22"/>
  <c r="I323" i="22" s="1"/>
  <c r="E322" i="22"/>
  <c r="I322" i="22" s="1"/>
  <c r="E321" i="22"/>
  <c r="I321" i="22" s="1"/>
  <c r="E320" i="22"/>
  <c r="I320" i="22" s="1"/>
  <c r="E319" i="22"/>
  <c r="I319" i="22" s="1"/>
  <c r="E318" i="22"/>
  <c r="I318" i="22" s="1"/>
  <c r="E317" i="22"/>
  <c r="I317" i="22" s="1"/>
  <c r="E316" i="22"/>
  <c r="I316" i="22"/>
  <c r="E315" i="22"/>
  <c r="I315" i="22" s="1"/>
  <c r="E314" i="22"/>
  <c r="I314" i="22" s="1"/>
  <c r="E313" i="22"/>
  <c r="I313" i="22" s="1"/>
  <c r="E312" i="22"/>
  <c r="I312" i="22" s="1"/>
  <c r="E311" i="22"/>
  <c r="I311" i="22" s="1"/>
  <c r="E310" i="22"/>
  <c r="I310" i="22"/>
  <c r="E309" i="22"/>
  <c r="I309" i="22" s="1"/>
  <c r="E308" i="22"/>
  <c r="I308" i="22" s="1"/>
  <c r="E307" i="22"/>
  <c r="I307" i="22" s="1"/>
  <c r="E306" i="22"/>
  <c r="I306" i="22" s="1"/>
  <c r="E305" i="22"/>
  <c r="I305" i="22" s="1"/>
  <c r="E304" i="22"/>
  <c r="I304" i="22" s="1"/>
  <c r="E303" i="22"/>
  <c r="I303" i="22" s="1"/>
  <c r="E302" i="22"/>
  <c r="I302" i="22" s="1"/>
  <c r="E301" i="22"/>
  <c r="I301" i="22" s="1"/>
  <c r="E300" i="22"/>
  <c r="I300" i="22" s="1"/>
  <c r="E299" i="22"/>
  <c r="I299" i="22" s="1"/>
  <c r="E298" i="22"/>
  <c r="I298" i="22" s="1"/>
  <c r="E297" i="22"/>
  <c r="I297" i="22" s="1"/>
  <c r="E296" i="22"/>
  <c r="I296" i="22" s="1"/>
  <c r="E295" i="22"/>
  <c r="I295" i="22" s="1"/>
  <c r="E294" i="22"/>
  <c r="I294" i="22" s="1"/>
  <c r="E293" i="22"/>
  <c r="I293" i="22" s="1"/>
  <c r="E292" i="22"/>
  <c r="I292" i="22"/>
  <c r="E291" i="22"/>
  <c r="I291" i="22" s="1"/>
  <c r="E290" i="22"/>
  <c r="I290" i="22" s="1"/>
  <c r="E289" i="22"/>
  <c r="I289" i="22" s="1"/>
  <c r="E288" i="22"/>
  <c r="I288" i="22" s="1"/>
  <c r="E287" i="22"/>
  <c r="I287" i="22" s="1"/>
  <c r="E286" i="22"/>
  <c r="I286" i="22" s="1"/>
  <c r="E285" i="22"/>
  <c r="I285" i="22" s="1"/>
  <c r="E284" i="22"/>
  <c r="I284" i="22" s="1"/>
  <c r="E283" i="22"/>
  <c r="I283" i="22" s="1"/>
  <c r="E282" i="22"/>
  <c r="I282" i="22" s="1"/>
  <c r="E281" i="22"/>
  <c r="I281" i="22" s="1"/>
  <c r="E280" i="22"/>
  <c r="I280" i="22" s="1"/>
  <c r="E279" i="22"/>
  <c r="I279" i="22" s="1"/>
  <c r="E278" i="22"/>
  <c r="I278" i="22" s="1"/>
  <c r="E277" i="22"/>
  <c r="I277" i="22" s="1"/>
  <c r="E276" i="22"/>
  <c r="I276" i="22" s="1"/>
  <c r="E275" i="22"/>
  <c r="I275" i="22" s="1"/>
  <c r="E274" i="22"/>
  <c r="I274" i="22"/>
  <c r="E273" i="22"/>
  <c r="I273" i="22" s="1"/>
  <c r="E272" i="22"/>
  <c r="I272" i="22" s="1"/>
  <c r="E271" i="22"/>
  <c r="I271" i="22" s="1"/>
  <c r="E270" i="22"/>
  <c r="I270" i="22" s="1"/>
  <c r="E269" i="22"/>
  <c r="I269" i="22" s="1"/>
  <c r="E268" i="22"/>
  <c r="I268" i="22"/>
  <c r="E267" i="22"/>
  <c r="I267" i="22" s="1"/>
  <c r="E266" i="22"/>
  <c r="I266" i="22" s="1"/>
  <c r="E265" i="22"/>
  <c r="I265" i="22" s="1"/>
  <c r="E264" i="22"/>
  <c r="I264" i="22" s="1"/>
  <c r="E263" i="22"/>
  <c r="I263" i="22" s="1"/>
  <c r="E262" i="22"/>
  <c r="I262" i="22" s="1"/>
  <c r="E261" i="22"/>
  <c r="I261" i="22" s="1"/>
  <c r="E260" i="22"/>
  <c r="I260" i="22" s="1"/>
  <c r="E259" i="22"/>
  <c r="I259" i="22" s="1"/>
  <c r="E258" i="22"/>
  <c r="I258" i="22" s="1"/>
  <c r="E257" i="22"/>
  <c r="I257" i="22" s="1"/>
  <c r="E256" i="22"/>
  <c r="I256" i="22" s="1"/>
  <c r="E255" i="22"/>
  <c r="I255" i="22" s="1"/>
  <c r="E254" i="22"/>
  <c r="I254" i="22" s="1"/>
  <c r="E253" i="22"/>
  <c r="I253" i="22" s="1"/>
  <c r="E252" i="22"/>
  <c r="I252" i="22"/>
  <c r="E251" i="22"/>
  <c r="I251" i="22" s="1"/>
  <c r="J250" i="22"/>
  <c r="H250" i="22"/>
  <c r="F250" i="22"/>
  <c r="E249" i="22"/>
  <c r="I249" i="22" s="1"/>
  <c r="E248" i="22"/>
  <c r="I248" i="22" s="1"/>
  <c r="E238" i="22"/>
  <c r="I238" i="22"/>
  <c r="E237" i="22"/>
  <c r="I237" i="22" s="1"/>
  <c r="E236" i="22"/>
  <c r="I236" i="22" s="1"/>
  <c r="E235" i="22"/>
  <c r="I235" i="22" s="1"/>
  <c r="E234" i="22"/>
  <c r="I234" i="22" s="1"/>
  <c r="E233" i="22"/>
  <c r="I233" i="22" s="1"/>
  <c r="E232" i="22"/>
  <c r="I232" i="22" s="1"/>
  <c r="E231" i="22"/>
  <c r="I231" i="22" s="1"/>
  <c r="E230" i="22"/>
  <c r="I230" i="22" s="1"/>
  <c r="E229" i="22"/>
  <c r="I229" i="22" s="1"/>
  <c r="E228" i="22"/>
  <c r="I228" i="22" s="1"/>
  <c r="E227" i="22"/>
  <c r="I227" i="22" s="1"/>
  <c r="E226" i="22"/>
  <c r="I226" i="22" s="1"/>
  <c r="E225" i="22"/>
  <c r="I225" i="22" s="1"/>
  <c r="E224" i="22"/>
  <c r="I224" i="22" s="1"/>
  <c r="E223" i="22"/>
  <c r="I223" i="22" s="1"/>
  <c r="E222" i="22"/>
  <c r="I222" i="22" s="1"/>
  <c r="E221" i="22"/>
  <c r="I221" i="22" s="1"/>
  <c r="E220" i="22"/>
  <c r="I220" i="22"/>
  <c r="E219" i="22"/>
  <c r="I219" i="22" s="1"/>
  <c r="E218" i="22"/>
  <c r="I218" i="22" s="1"/>
  <c r="E217" i="22"/>
  <c r="I217" i="22" s="1"/>
  <c r="E216" i="22"/>
  <c r="I216" i="22" s="1"/>
  <c r="E215" i="22"/>
  <c r="I215" i="22" s="1"/>
  <c r="E214" i="22"/>
  <c r="I214" i="22" s="1"/>
  <c r="E213" i="22"/>
  <c r="I213" i="22" s="1"/>
  <c r="E212" i="22"/>
  <c r="I212" i="22" s="1"/>
  <c r="E211" i="22"/>
  <c r="I211" i="22" s="1"/>
  <c r="E210" i="22"/>
  <c r="I210" i="22" s="1"/>
  <c r="E209" i="22"/>
  <c r="I209" i="22" s="1"/>
  <c r="E208" i="22"/>
  <c r="I208" i="22" s="1"/>
  <c r="E207" i="22"/>
  <c r="I207" i="22" s="1"/>
  <c r="E206" i="22"/>
  <c r="I206" i="22" s="1"/>
  <c r="E205" i="22"/>
  <c r="I205" i="22" s="1"/>
  <c r="E204" i="22"/>
  <c r="I204" i="22" s="1"/>
  <c r="E203" i="22"/>
  <c r="I203" i="22" s="1"/>
  <c r="E202" i="22"/>
  <c r="I202" i="22"/>
  <c r="E201" i="22"/>
  <c r="I201" i="22" s="1"/>
  <c r="E200" i="22"/>
  <c r="I200" i="22" s="1"/>
  <c r="E199" i="22"/>
  <c r="I199" i="22" s="1"/>
  <c r="E198" i="22"/>
  <c r="I198" i="22" s="1"/>
  <c r="E197" i="22"/>
  <c r="I197" i="22" s="1"/>
  <c r="E196" i="22"/>
  <c r="I196" i="22"/>
  <c r="E195" i="22"/>
  <c r="I195" i="22" s="1"/>
  <c r="E194" i="22"/>
  <c r="I194" i="22" s="1"/>
  <c r="E193" i="22"/>
  <c r="I193" i="22" s="1"/>
  <c r="E192" i="22"/>
  <c r="I192" i="22" s="1"/>
  <c r="E191" i="22"/>
  <c r="I191" i="22" s="1"/>
  <c r="E190" i="22"/>
  <c r="I190" i="22" s="1"/>
  <c r="E189" i="22"/>
  <c r="I189" i="22" s="1"/>
  <c r="E188" i="22"/>
  <c r="I188" i="22" s="1"/>
  <c r="E187" i="22"/>
  <c r="I187" i="22" s="1"/>
  <c r="E186" i="22"/>
  <c r="I186" i="22" s="1"/>
  <c r="E185" i="22"/>
  <c r="I185" i="22" s="1"/>
  <c r="E184" i="22"/>
  <c r="I184" i="22" s="1"/>
  <c r="E183" i="22"/>
  <c r="I183" i="22" s="1"/>
  <c r="E182" i="22"/>
  <c r="I182" i="22" s="1"/>
  <c r="E181" i="22"/>
  <c r="I181" i="22" s="1"/>
  <c r="E180" i="22"/>
  <c r="I180" i="22"/>
  <c r="E179" i="22"/>
  <c r="I179" i="22" s="1"/>
  <c r="E178" i="22"/>
  <c r="I178" i="22" s="1"/>
  <c r="E177" i="22"/>
  <c r="I177" i="22" s="1"/>
  <c r="E176" i="22"/>
  <c r="I176" i="22" s="1"/>
  <c r="E175" i="22"/>
  <c r="I175" i="22" s="1"/>
  <c r="E174" i="22"/>
  <c r="I174" i="22"/>
  <c r="E173" i="22"/>
  <c r="I173" i="22" s="1"/>
  <c r="E172" i="22"/>
  <c r="I172" i="22" s="1"/>
  <c r="E171" i="22"/>
  <c r="I171" i="22" s="1"/>
  <c r="E170" i="22"/>
  <c r="I170" i="22" s="1"/>
  <c r="E169" i="22"/>
  <c r="I169" i="22" s="1"/>
  <c r="E168" i="22"/>
  <c r="I168" i="22" s="1"/>
  <c r="E167" i="22"/>
  <c r="I167" i="22" s="1"/>
  <c r="E166" i="22"/>
  <c r="I166" i="22" s="1"/>
  <c r="E165" i="22"/>
  <c r="I165" i="22" s="1"/>
  <c r="E164" i="22"/>
  <c r="I164" i="22" s="1"/>
  <c r="E163" i="22"/>
  <c r="I163" i="22" s="1"/>
  <c r="E162" i="22"/>
  <c r="I162" i="22" s="1"/>
  <c r="E161" i="22"/>
  <c r="I161" i="22" s="1"/>
  <c r="E160" i="22"/>
  <c r="I160" i="22" s="1"/>
  <c r="E159" i="22"/>
  <c r="I159" i="22" s="1"/>
  <c r="E158" i="22"/>
  <c r="I158" i="22" s="1"/>
  <c r="E157" i="22"/>
  <c r="I157" i="22" s="1"/>
  <c r="E156" i="22"/>
  <c r="I156" i="22"/>
  <c r="E155" i="22"/>
  <c r="I155" i="22" s="1"/>
  <c r="E154" i="22"/>
  <c r="I154" i="22" s="1"/>
  <c r="E153" i="22"/>
  <c r="I153" i="22" s="1"/>
  <c r="E152" i="22"/>
  <c r="I152" i="22" s="1"/>
  <c r="E151" i="22"/>
  <c r="I151" i="22" s="1"/>
  <c r="E150" i="22"/>
  <c r="I150" i="22" s="1"/>
  <c r="E149" i="22"/>
  <c r="I149" i="22" s="1"/>
  <c r="E148" i="22"/>
  <c r="I148" i="22" s="1"/>
  <c r="E147" i="22"/>
  <c r="I147" i="22" s="1"/>
  <c r="E146" i="22"/>
  <c r="I146" i="22" s="1"/>
  <c r="E145" i="22"/>
  <c r="I145" i="22" s="1"/>
  <c r="E144" i="22"/>
  <c r="I144" i="22" s="1"/>
  <c r="E143" i="22"/>
  <c r="I143" i="22" s="1"/>
  <c r="E142" i="22"/>
  <c r="I142" i="22" s="1"/>
  <c r="E141" i="22"/>
  <c r="I141" i="22" s="1"/>
  <c r="E140" i="22"/>
  <c r="I140" i="22" s="1"/>
  <c r="E139" i="22"/>
  <c r="I139" i="22" s="1"/>
  <c r="E138" i="22"/>
  <c r="I138" i="22"/>
  <c r="E137" i="22"/>
  <c r="I137" i="22" s="1"/>
  <c r="E136" i="22"/>
  <c r="I136" i="22" s="1"/>
  <c r="E135" i="22"/>
  <c r="I135" i="22" s="1"/>
  <c r="E134" i="22"/>
  <c r="I134" i="22" s="1"/>
  <c r="E133" i="22"/>
  <c r="I133" i="22" s="1"/>
  <c r="E132" i="22"/>
  <c r="I132" i="22"/>
  <c r="E131" i="22"/>
  <c r="I131" i="22" s="1"/>
  <c r="E130" i="22"/>
  <c r="I130" i="22" s="1"/>
  <c r="E129" i="22"/>
  <c r="I129" i="22" s="1"/>
  <c r="E128" i="22"/>
  <c r="I128" i="22" s="1"/>
  <c r="E127" i="22"/>
  <c r="I127" i="22" s="1"/>
  <c r="E126" i="22"/>
  <c r="I126" i="22" s="1"/>
  <c r="E125" i="22"/>
  <c r="I125" i="22" s="1"/>
  <c r="E124" i="22"/>
  <c r="I124" i="22" s="1"/>
  <c r="E123" i="22"/>
  <c r="I123" i="22" s="1"/>
  <c r="E122" i="22"/>
  <c r="J121" i="22"/>
  <c r="J688" i="22" s="1"/>
  <c r="H121" i="22"/>
  <c r="F121" i="22"/>
  <c r="F708" i="22" s="1"/>
  <c r="E120" i="22"/>
  <c r="I120" i="22" s="1"/>
  <c r="E117" i="22"/>
  <c r="I117" i="22" s="1"/>
  <c r="E116" i="22"/>
  <c r="I116" i="22" s="1"/>
  <c r="E115" i="22"/>
  <c r="I115" i="22" s="1"/>
  <c r="E114" i="22"/>
  <c r="I114" i="22" s="1"/>
  <c r="E113" i="22"/>
  <c r="I113" i="22"/>
  <c r="E112" i="22"/>
  <c r="I112" i="22" s="1"/>
  <c r="E111" i="22"/>
  <c r="I111" i="22" s="1"/>
  <c r="E110" i="22"/>
  <c r="I110" i="22" s="1"/>
  <c r="E109" i="22"/>
  <c r="I109" i="22" s="1"/>
  <c r="E108" i="22"/>
  <c r="I108" i="22" s="1"/>
  <c r="E107" i="22"/>
  <c r="I107" i="22"/>
  <c r="E106" i="22"/>
  <c r="I106" i="22" s="1"/>
  <c r="E105" i="22"/>
  <c r="I105" i="22" s="1"/>
  <c r="E104" i="22"/>
  <c r="I104" i="22" s="1"/>
  <c r="E103" i="22"/>
  <c r="I103" i="22"/>
  <c r="E102" i="22"/>
  <c r="I102" i="22" s="1"/>
  <c r="E101" i="22"/>
  <c r="I101" i="22" s="1"/>
  <c r="E100" i="22"/>
  <c r="I100" i="22" s="1"/>
  <c r="E99" i="22"/>
  <c r="I99" i="22" s="1"/>
  <c r="E98" i="22"/>
  <c r="I98" i="22" s="1"/>
  <c r="E97" i="22"/>
  <c r="I97" i="22" s="1"/>
  <c r="E96" i="22"/>
  <c r="I96" i="22" s="1"/>
  <c r="E95" i="22"/>
  <c r="I95" i="22"/>
  <c r="E94" i="22"/>
  <c r="I94" i="22" s="1"/>
  <c r="E93" i="22"/>
  <c r="I93" i="22" s="1"/>
  <c r="E92" i="22"/>
  <c r="I92" i="22" s="1"/>
  <c r="E91" i="22"/>
  <c r="I91" i="22" s="1"/>
  <c r="E90" i="22"/>
  <c r="I90" i="22" s="1"/>
  <c r="E89" i="22"/>
  <c r="I89" i="22" s="1"/>
  <c r="E88" i="22"/>
  <c r="I88" i="22" s="1"/>
  <c r="E87" i="22"/>
  <c r="I87" i="22"/>
  <c r="E86" i="22"/>
  <c r="I86" i="22" s="1"/>
  <c r="E85" i="22"/>
  <c r="I85" i="22" s="1"/>
  <c r="E84" i="22"/>
  <c r="I84" i="22" s="1"/>
  <c r="E83" i="22"/>
  <c r="I83" i="22" s="1"/>
  <c r="E82" i="22"/>
  <c r="I82" i="22" s="1"/>
  <c r="E81" i="22"/>
  <c r="I81" i="22"/>
  <c r="E80" i="22"/>
  <c r="I80" i="22" s="1"/>
  <c r="E79" i="22"/>
  <c r="I79" i="22" s="1"/>
  <c r="E78" i="22"/>
  <c r="I78" i="22" s="1"/>
  <c r="E77" i="22"/>
  <c r="I77" i="22" s="1"/>
  <c r="E76" i="22"/>
  <c r="I76" i="22" s="1"/>
  <c r="E75" i="22"/>
  <c r="I75" i="22"/>
  <c r="E74" i="22"/>
  <c r="I74" i="22" s="1"/>
  <c r="E73" i="22"/>
  <c r="I73" i="22" s="1"/>
  <c r="E72" i="22"/>
  <c r="I72" i="22" s="1"/>
  <c r="E71" i="22"/>
  <c r="I71" i="22"/>
  <c r="E70" i="22"/>
  <c r="I70" i="22" s="1"/>
  <c r="E69" i="22"/>
  <c r="I69" i="22" s="1"/>
  <c r="E68" i="22"/>
  <c r="I68" i="22" s="1"/>
  <c r="E67" i="22"/>
  <c r="I67" i="22" s="1"/>
  <c r="E66" i="22"/>
  <c r="I66" i="22" s="1"/>
  <c r="E65" i="22"/>
  <c r="I65" i="22" s="1"/>
  <c r="E64" i="22"/>
  <c r="I64" i="22" s="1"/>
  <c r="E63" i="22"/>
  <c r="I63" i="22"/>
  <c r="E62" i="22"/>
  <c r="I62" i="22" s="1"/>
  <c r="E61" i="22"/>
  <c r="I61" i="22" s="1"/>
  <c r="E60" i="22"/>
  <c r="I60" i="22" s="1"/>
  <c r="E59" i="22"/>
  <c r="I59" i="22" s="1"/>
  <c r="E58" i="22"/>
  <c r="I58" i="22" s="1"/>
  <c r="E57" i="22"/>
  <c r="I57" i="22" s="1"/>
  <c r="E56" i="22"/>
  <c r="I56" i="22" s="1"/>
  <c r="E55" i="22"/>
  <c r="I55" i="22"/>
  <c r="E54" i="22"/>
  <c r="I54" i="22" s="1"/>
  <c r="E53" i="22"/>
  <c r="I53" i="22" s="1"/>
  <c r="E52" i="22"/>
  <c r="I52" i="22" s="1"/>
  <c r="E51" i="22"/>
  <c r="I51" i="22" s="1"/>
  <c r="E50" i="22"/>
  <c r="I50" i="22" s="1"/>
  <c r="E49" i="22"/>
  <c r="I49" i="22"/>
  <c r="E48" i="22"/>
  <c r="I48" i="22" s="1"/>
  <c r="E47" i="22"/>
  <c r="I47" i="22" s="1"/>
  <c r="E46" i="22"/>
  <c r="I46" i="22" s="1"/>
  <c r="E45" i="22"/>
  <c r="I45" i="22" s="1"/>
  <c r="E44" i="22"/>
  <c r="I44" i="22" s="1"/>
  <c r="E43" i="22"/>
  <c r="I43" i="22"/>
  <c r="E42" i="22"/>
  <c r="I42" i="22" s="1"/>
  <c r="E41" i="22"/>
  <c r="I41" i="22" s="1"/>
  <c r="E40" i="22"/>
  <c r="I40" i="22" s="1"/>
  <c r="E39" i="22"/>
  <c r="I39" i="22"/>
  <c r="E38" i="22"/>
  <c r="I38" i="22" s="1"/>
  <c r="E37" i="22"/>
  <c r="I37" i="22" s="1"/>
  <c r="E36" i="22"/>
  <c r="I36" i="22" s="1"/>
  <c r="E35" i="22"/>
  <c r="I35" i="22" s="1"/>
  <c r="E34" i="22"/>
  <c r="I34" i="22" s="1"/>
  <c r="E33" i="22"/>
  <c r="I33" i="22" s="1"/>
  <c r="E32" i="22"/>
  <c r="I32" i="22" s="1"/>
  <c r="E31" i="22"/>
  <c r="I31" i="22"/>
  <c r="E30" i="22"/>
  <c r="I30" i="22" s="1"/>
  <c r="E29" i="22"/>
  <c r="I29" i="22" s="1"/>
  <c r="E28" i="22"/>
  <c r="I28" i="22" s="1"/>
  <c r="E27" i="22"/>
  <c r="I27" i="22" s="1"/>
  <c r="E26" i="22"/>
  <c r="I26" i="22" s="1"/>
  <c r="E25" i="22"/>
  <c r="I25" i="22" s="1"/>
  <c r="E24" i="22"/>
  <c r="I24" i="22" s="1"/>
  <c r="E23" i="22"/>
  <c r="I23" i="22"/>
  <c r="E22" i="22"/>
  <c r="I22" i="22" s="1"/>
  <c r="E21" i="22"/>
  <c r="I21" i="22" s="1"/>
  <c r="E20" i="22"/>
  <c r="I20" i="22" s="1"/>
  <c r="E19" i="22"/>
  <c r="I19" i="22" s="1"/>
  <c r="E18" i="22"/>
  <c r="I18" i="22" s="1"/>
  <c r="E17" i="22"/>
  <c r="I17" i="22"/>
  <c r="E16" i="22"/>
  <c r="I16" i="22" s="1"/>
  <c r="E15" i="22"/>
  <c r="I15" i="22" s="1"/>
  <c r="E14" i="22"/>
  <c r="I14" i="22" s="1"/>
  <c r="E13" i="22"/>
  <c r="I13" i="22" s="1"/>
  <c r="E12" i="22"/>
  <c r="I12" i="22" s="1"/>
  <c r="E11" i="22"/>
  <c r="I11" i="22"/>
  <c r="E10" i="22"/>
  <c r="I10" i="22" s="1"/>
  <c r="E9" i="22"/>
  <c r="I9" i="22" s="1"/>
  <c r="E8" i="22"/>
  <c r="I8" i="22" s="1"/>
  <c r="E7" i="22"/>
  <c r="I7" i="22"/>
  <c r="E6" i="22"/>
  <c r="I6" i="22" s="1"/>
  <c r="E5" i="22"/>
  <c r="I5" i="22" s="1"/>
  <c r="E4" i="22"/>
  <c r="I4" i="22" s="1"/>
  <c r="I122" i="22"/>
  <c r="J699" i="22"/>
  <c r="H707" i="22"/>
  <c r="H689" i="22"/>
  <c r="H704" i="22"/>
  <c r="H696" i="22"/>
  <c r="H688" i="22"/>
  <c r="H663" i="22"/>
  <c r="E633" i="22"/>
  <c r="H682" i="22"/>
  <c r="G698" i="22"/>
  <c r="J683" i="22"/>
  <c r="F706" i="22"/>
  <c r="F702" i="22"/>
  <c r="F698" i="22"/>
  <c r="F696" i="22"/>
  <c r="F694" i="22"/>
  <c r="F692" i="22"/>
  <c r="F690" i="22"/>
  <c r="F688" i="22"/>
  <c r="F686" i="22"/>
  <c r="F707" i="22"/>
  <c r="F705" i="22"/>
  <c r="F703" i="22"/>
  <c r="F701" i="22"/>
  <c r="F699" i="22"/>
  <c r="F697" i="22"/>
  <c r="F695" i="22"/>
  <c r="F693" i="22"/>
  <c r="F691" i="22"/>
  <c r="F689" i="22"/>
  <c r="F687" i="22"/>
  <c r="F685" i="22"/>
  <c r="F682" i="22"/>
  <c r="F684" i="22"/>
  <c r="F683" i="22"/>
  <c r="I469" i="22"/>
  <c r="J663" i="22"/>
  <c r="G690" i="22"/>
  <c r="E668" i="22"/>
  <c r="E669" i="22"/>
  <c r="E671" i="22"/>
  <c r="G684" i="22"/>
  <c r="G682" i="22"/>
  <c r="G683" i="22"/>
  <c r="G707" i="22"/>
  <c r="G703" i="22"/>
  <c r="G699" i="22"/>
  <c r="G691" i="22"/>
  <c r="G687" i="22"/>
  <c r="G705" i="22"/>
  <c r="G697" i="22"/>
  <c r="G693" i="22"/>
  <c r="G689" i="22"/>
  <c r="G685" i="22"/>
  <c r="G708" i="22"/>
  <c r="G700" i="22"/>
  <c r="G692" i="22"/>
  <c r="G704" i="22"/>
  <c r="G696" i="22"/>
  <c r="G688" i="22"/>
  <c r="G686" i="22"/>
  <c r="G702" i="22"/>
  <c r="E674" i="22"/>
  <c r="F679" i="22"/>
  <c r="E672" i="22"/>
  <c r="E679" i="22"/>
  <c r="E673" i="22"/>
  <c r="H16" i="12"/>
  <c r="H15" i="12"/>
  <c r="N7" i="12"/>
  <c r="H14" i="12"/>
  <c r="H13" i="12"/>
  <c r="H12" i="12"/>
  <c r="H11" i="12"/>
  <c r="H10" i="12"/>
  <c r="H9" i="12"/>
  <c r="H8" i="12"/>
  <c r="H7" i="12"/>
  <c r="H6" i="12"/>
  <c r="E621" i="21"/>
  <c r="I621" i="21" s="1"/>
  <c r="E620" i="21"/>
  <c r="I620" i="21" s="1"/>
  <c r="E619" i="21"/>
  <c r="E618" i="21"/>
  <c r="I618" i="21" s="1"/>
  <c r="E617" i="21"/>
  <c r="I617" i="21" s="1"/>
  <c r="E616" i="21"/>
  <c r="I616" i="21" s="1"/>
  <c r="E615" i="21"/>
  <c r="E614" i="21"/>
  <c r="I614" i="21" s="1"/>
  <c r="E613" i="21"/>
  <c r="E612" i="21"/>
  <c r="I612" i="21" s="1"/>
  <c r="E611" i="21"/>
  <c r="E610" i="21"/>
  <c r="I610" i="21" s="1"/>
  <c r="E609" i="21"/>
  <c r="I609" i="21" s="1"/>
  <c r="E608" i="21"/>
  <c r="E607" i="21"/>
  <c r="E606" i="21"/>
  <c r="I606" i="21" s="1"/>
  <c r="E605" i="21"/>
  <c r="I605" i="21" s="1"/>
  <c r="E604" i="21"/>
  <c r="I604" i="21" s="1"/>
  <c r="E603" i="21"/>
  <c r="I603" i="21" s="1"/>
  <c r="E602" i="21"/>
  <c r="I602" i="21" s="1"/>
  <c r="E601" i="21"/>
  <c r="I601" i="21" s="1"/>
  <c r="E600" i="21"/>
  <c r="I600" i="21" s="1"/>
  <c r="E599" i="21"/>
  <c r="I599" i="21" s="1"/>
  <c r="E598" i="21"/>
  <c r="I598" i="21" s="1"/>
  <c r="E597" i="21"/>
  <c r="I597" i="21" s="1"/>
  <c r="E596" i="21"/>
  <c r="I596" i="21" s="1"/>
  <c r="E595" i="21"/>
  <c r="I595" i="21" s="1"/>
  <c r="E594" i="21"/>
  <c r="I594" i="21" s="1"/>
  <c r="E592" i="21"/>
  <c r="E591" i="21"/>
  <c r="I591" i="21" s="1"/>
  <c r="E590" i="21"/>
  <c r="I590" i="21" s="1"/>
  <c r="E589" i="21"/>
  <c r="I589" i="21"/>
  <c r="E588" i="21"/>
  <c r="E587" i="21"/>
  <c r="I587" i="21" s="1"/>
  <c r="E586" i="21"/>
  <c r="I586" i="21" s="1"/>
  <c r="E585" i="21"/>
  <c r="I585" i="21" s="1"/>
  <c r="E584" i="21"/>
  <c r="E583" i="21"/>
  <c r="E582" i="21"/>
  <c r="I582" i="21" s="1"/>
  <c r="E581" i="21"/>
  <c r="I581" i="21" s="1"/>
  <c r="E580" i="21"/>
  <c r="E579" i="21"/>
  <c r="I579" i="21" s="1"/>
  <c r="E578" i="21"/>
  <c r="E577" i="21"/>
  <c r="I577" i="21" s="1"/>
  <c r="E576" i="21"/>
  <c r="E575" i="21"/>
  <c r="I575" i="21" s="1"/>
  <c r="E574" i="21"/>
  <c r="I574" i="21" s="1"/>
  <c r="E573" i="21"/>
  <c r="I573" i="21" s="1"/>
  <c r="E572" i="21"/>
  <c r="E571" i="21"/>
  <c r="I571" i="21" s="1"/>
  <c r="E570" i="21"/>
  <c r="I570" i="21" s="1"/>
  <c r="E569" i="21"/>
  <c r="I569" i="21"/>
  <c r="E568" i="21"/>
  <c r="I568" i="21" s="1"/>
  <c r="E567" i="21"/>
  <c r="I567" i="21" s="1"/>
  <c r="E566" i="21"/>
  <c r="I566" i="21"/>
  <c r="E565" i="21"/>
  <c r="I565" i="21" s="1"/>
  <c r="E564" i="21"/>
  <c r="E563" i="21"/>
  <c r="E562" i="21"/>
  <c r="E561" i="21"/>
  <c r="I561" i="21" s="1"/>
  <c r="E560" i="21"/>
  <c r="I560" i="21" s="1"/>
  <c r="E559" i="21"/>
  <c r="E558" i="21"/>
  <c r="I558" i="21" s="1"/>
  <c r="E557" i="21"/>
  <c r="I557" i="21" s="1"/>
  <c r="E556" i="21"/>
  <c r="E555" i="21"/>
  <c r="E554" i="21"/>
  <c r="I554" i="21" s="1"/>
  <c r="E553" i="21"/>
  <c r="I553" i="21" s="1"/>
  <c r="E552" i="21"/>
  <c r="E551" i="21"/>
  <c r="E550" i="21"/>
  <c r="I550" i="21" s="1"/>
  <c r="E549" i="21"/>
  <c r="I549" i="21" s="1"/>
  <c r="E548" i="21"/>
  <c r="E547" i="21"/>
  <c r="E546" i="21"/>
  <c r="I546" i="21" s="1"/>
  <c r="E545" i="21"/>
  <c r="I545" i="21" s="1"/>
  <c r="E544" i="21"/>
  <c r="I544" i="21" s="1"/>
  <c r="E543" i="21"/>
  <c r="E542" i="21"/>
  <c r="I542" i="21" s="1"/>
  <c r="E541" i="21"/>
  <c r="I541" i="21" s="1"/>
  <c r="E540" i="21"/>
  <c r="E539" i="21"/>
  <c r="E538" i="21"/>
  <c r="I538" i="21" s="1"/>
  <c r="E537" i="21"/>
  <c r="I537" i="21" s="1"/>
  <c r="E536" i="21"/>
  <c r="E535" i="21"/>
  <c r="E534" i="21"/>
  <c r="I534" i="21" s="1"/>
  <c r="E533" i="21"/>
  <c r="I533" i="21" s="1"/>
  <c r="E532" i="21"/>
  <c r="E531" i="21"/>
  <c r="E530" i="21"/>
  <c r="E529" i="21"/>
  <c r="I529" i="21" s="1"/>
  <c r="E528" i="21"/>
  <c r="I528" i="21" s="1"/>
  <c r="E527" i="21"/>
  <c r="E526" i="21"/>
  <c r="I526" i="21" s="1"/>
  <c r="E525" i="21"/>
  <c r="I525" i="21" s="1"/>
  <c r="E524" i="21"/>
  <c r="E523" i="21"/>
  <c r="E522" i="21"/>
  <c r="I522" i="21" s="1"/>
  <c r="E521" i="21"/>
  <c r="I521" i="21" s="1"/>
  <c r="E520" i="21"/>
  <c r="E519" i="21"/>
  <c r="E518" i="21"/>
  <c r="I518" i="21" s="1"/>
  <c r="E517" i="21"/>
  <c r="I517" i="21" s="1"/>
  <c r="E516" i="21"/>
  <c r="E515" i="21"/>
  <c r="E514" i="21"/>
  <c r="I514" i="21" s="1"/>
  <c r="E513" i="21"/>
  <c r="I513" i="21" s="1"/>
  <c r="E512" i="21"/>
  <c r="I512" i="21" s="1"/>
  <c r="E511" i="21"/>
  <c r="E510" i="21"/>
  <c r="I510" i="21" s="1"/>
  <c r="E509" i="21"/>
  <c r="I509" i="21" s="1"/>
  <c r="E508" i="21"/>
  <c r="E507" i="21"/>
  <c r="E506" i="21"/>
  <c r="I506" i="21" s="1"/>
  <c r="E505" i="21"/>
  <c r="I505" i="21" s="1"/>
  <c r="E504" i="21"/>
  <c r="E503" i="21"/>
  <c r="E502" i="21"/>
  <c r="I502" i="21" s="1"/>
  <c r="E501" i="21"/>
  <c r="I501" i="21" s="1"/>
  <c r="E500" i="21"/>
  <c r="E499" i="21"/>
  <c r="E498" i="21"/>
  <c r="E497" i="21"/>
  <c r="I497" i="21" s="1"/>
  <c r="E496" i="21"/>
  <c r="I496" i="21" s="1"/>
  <c r="E495" i="21"/>
  <c r="E494" i="21"/>
  <c r="I494" i="21" s="1"/>
  <c r="E493" i="21"/>
  <c r="I493" i="21" s="1"/>
  <c r="E492" i="21"/>
  <c r="E491" i="21"/>
  <c r="E490" i="21"/>
  <c r="I490" i="21" s="1"/>
  <c r="E489" i="21"/>
  <c r="I489" i="21" s="1"/>
  <c r="E488" i="21"/>
  <c r="E487" i="21"/>
  <c r="E486" i="21"/>
  <c r="I486" i="21" s="1"/>
  <c r="E485" i="21"/>
  <c r="I485" i="21" s="1"/>
  <c r="E484" i="21"/>
  <c r="E483" i="21"/>
  <c r="E482" i="21"/>
  <c r="I482" i="21" s="1"/>
  <c r="E481" i="21"/>
  <c r="I481" i="21" s="1"/>
  <c r="E480" i="21"/>
  <c r="I480" i="21" s="1"/>
  <c r="E479" i="21"/>
  <c r="E478" i="21"/>
  <c r="I478" i="21" s="1"/>
  <c r="E477" i="21"/>
  <c r="I477" i="21" s="1"/>
  <c r="E476" i="21"/>
  <c r="E475" i="21"/>
  <c r="E474" i="21"/>
  <c r="I474" i="21" s="1"/>
  <c r="E473" i="21"/>
  <c r="I473" i="21" s="1"/>
  <c r="E472" i="21"/>
  <c r="E471" i="21"/>
  <c r="E470" i="21"/>
  <c r="I470" i="21" s="1"/>
  <c r="E469" i="21"/>
  <c r="I469" i="21" s="1"/>
  <c r="E468" i="21"/>
  <c r="E467" i="21"/>
  <c r="E466" i="21"/>
  <c r="E465" i="21"/>
  <c r="I465" i="21" s="1"/>
  <c r="E464" i="21"/>
  <c r="I464" i="21" s="1"/>
  <c r="E463" i="21"/>
  <c r="E462" i="21"/>
  <c r="I462" i="21" s="1"/>
  <c r="E461" i="21"/>
  <c r="I461" i="21" s="1"/>
  <c r="E460" i="21"/>
  <c r="E459" i="21"/>
  <c r="E458" i="21"/>
  <c r="I458" i="21" s="1"/>
  <c r="E457" i="21"/>
  <c r="I457" i="21" s="1"/>
  <c r="E456" i="21"/>
  <c r="E455" i="21"/>
  <c r="E454" i="21"/>
  <c r="I454" i="21" s="1"/>
  <c r="E453" i="21"/>
  <c r="I453" i="21" s="1"/>
  <c r="E452" i="21"/>
  <c r="E451" i="21"/>
  <c r="E450" i="21"/>
  <c r="I450" i="21" s="1"/>
  <c r="E449" i="21"/>
  <c r="I449" i="21" s="1"/>
  <c r="E448" i="21"/>
  <c r="I448" i="21" s="1"/>
  <c r="E447" i="21"/>
  <c r="E446" i="21"/>
  <c r="I446" i="21" s="1"/>
  <c r="E445" i="21"/>
  <c r="I445" i="21" s="1"/>
  <c r="E444" i="21"/>
  <c r="E443" i="21"/>
  <c r="E442" i="21"/>
  <c r="I442" i="21" s="1"/>
  <c r="E441" i="21"/>
  <c r="I441" i="21" s="1"/>
  <c r="E440" i="21"/>
  <c r="E439" i="21"/>
  <c r="E438" i="21"/>
  <c r="I438" i="21" s="1"/>
  <c r="E437" i="21"/>
  <c r="I437" i="21" s="1"/>
  <c r="E436" i="21"/>
  <c r="E435" i="21"/>
  <c r="E434" i="21"/>
  <c r="E433" i="21"/>
  <c r="I433" i="21" s="1"/>
  <c r="E432" i="21"/>
  <c r="I432" i="21" s="1"/>
  <c r="E430" i="21"/>
  <c r="E429" i="21"/>
  <c r="I429" i="21" s="1"/>
  <c r="E428" i="21"/>
  <c r="I428" i="21" s="1"/>
  <c r="E427" i="21"/>
  <c r="I427" i="21" s="1"/>
  <c r="E426" i="21"/>
  <c r="E425" i="21"/>
  <c r="I425" i="21" s="1"/>
  <c r="E424" i="21"/>
  <c r="I424" i="21" s="1"/>
  <c r="E423" i="21"/>
  <c r="I423" i="21" s="1"/>
  <c r="E422" i="21"/>
  <c r="E421" i="21"/>
  <c r="I421" i="21" s="1"/>
  <c r="E420" i="21"/>
  <c r="I420" i="21" s="1"/>
  <c r="E419" i="21"/>
  <c r="I419" i="21" s="1"/>
  <c r="E418" i="21"/>
  <c r="E417" i="21"/>
  <c r="I417" i="21" s="1"/>
  <c r="E416" i="21"/>
  <c r="I416" i="21" s="1"/>
  <c r="E415" i="21"/>
  <c r="I415" i="21" s="1"/>
  <c r="E414" i="21"/>
  <c r="E413" i="21"/>
  <c r="I413" i="21" s="1"/>
  <c r="E412" i="21"/>
  <c r="I412" i="21" s="1"/>
  <c r="E411" i="21"/>
  <c r="I411" i="21" s="1"/>
  <c r="E410" i="21"/>
  <c r="E409" i="21"/>
  <c r="I409" i="21" s="1"/>
  <c r="E408" i="21"/>
  <c r="I408" i="21" s="1"/>
  <c r="E407" i="21"/>
  <c r="I407" i="21" s="1"/>
  <c r="E406" i="21"/>
  <c r="E405" i="21"/>
  <c r="I405" i="21" s="1"/>
  <c r="E404" i="21"/>
  <c r="I404" i="21" s="1"/>
  <c r="E403" i="21"/>
  <c r="I403" i="21" s="1"/>
  <c r="E402" i="21"/>
  <c r="E401" i="21"/>
  <c r="I401" i="21" s="1"/>
  <c r="E400" i="21"/>
  <c r="I400" i="21" s="1"/>
  <c r="E399" i="21"/>
  <c r="I399" i="21" s="1"/>
  <c r="E398" i="21"/>
  <c r="E397" i="21"/>
  <c r="I397" i="21" s="1"/>
  <c r="E396" i="21"/>
  <c r="I396" i="21" s="1"/>
  <c r="E395" i="21"/>
  <c r="I395" i="21" s="1"/>
  <c r="E394" i="21"/>
  <c r="E393" i="21"/>
  <c r="I393" i="21" s="1"/>
  <c r="E392" i="21"/>
  <c r="I392" i="21" s="1"/>
  <c r="E391" i="21"/>
  <c r="I391" i="21" s="1"/>
  <c r="E390" i="21"/>
  <c r="E389" i="21"/>
  <c r="I389" i="21" s="1"/>
  <c r="E388" i="21"/>
  <c r="I388" i="21" s="1"/>
  <c r="E387" i="21"/>
  <c r="I387" i="21" s="1"/>
  <c r="E386" i="21"/>
  <c r="E385" i="21"/>
  <c r="I385" i="21" s="1"/>
  <c r="E384" i="21"/>
  <c r="I384" i="21" s="1"/>
  <c r="E383" i="21"/>
  <c r="I383" i="21" s="1"/>
  <c r="E382" i="21"/>
  <c r="E381" i="21"/>
  <c r="I381" i="21" s="1"/>
  <c r="E380" i="21"/>
  <c r="I380" i="21" s="1"/>
  <c r="E379" i="21"/>
  <c r="I379" i="21" s="1"/>
  <c r="E378" i="21"/>
  <c r="E377" i="21"/>
  <c r="I377" i="21" s="1"/>
  <c r="E376" i="21"/>
  <c r="I376" i="21" s="1"/>
  <c r="E375" i="21"/>
  <c r="I375" i="21" s="1"/>
  <c r="E374" i="21"/>
  <c r="E373" i="21"/>
  <c r="I373" i="21" s="1"/>
  <c r="E372" i="21"/>
  <c r="I372" i="21" s="1"/>
  <c r="E371" i="21"/>
  <c r="I371" i="21" s="1"/>
  <c r="E370" i="21"/>
  <c r="E369" i="21"/>
  <c r="I369" i="21" s="1"/>
  <c r="E368" i="21"/>
  <c r="I368" i="21" s="1"/>
  <c r="E367" i="21"/>
  <c r="I367" i="21" s="1"/>
  <c r="E366" i="21"/>
  <c r="E365" i="21"/>
  <c r="I365" i="21" s="1"/>
  <c r="E364" i="21"/>
  <c r="I364" i="21" s="1"/>
  <c r="E363" i="21"/>
  <c r="I363" i="21" s="1"/>
  <c r="E362" i="21"/>
  <c r="E361" i="21"/>
  <c r="I361" i="21" s="1"/>
  <c r="E360" i="21"/>
  <c r="I360" i="21" s="1"/>
  <c r="E359" i="21"/>
  <c r="I359" i="21" s="1"/>
  <c r="E358" i="21"/>
  <c r="E357" i="21"/>
  <c r="I357" i="21" s="1"/>
  <c r="E356" i="21"/>
  <c r="I356" i="21" s="1"/>
  <c r="E355" i="21"/>
  <c r="I355" i="21" s="1"/>
  <c r="E354" i="21"/>
  <c r="E353" i="21"/>
  <c r="I353" i="21" s="1"/>
  <c r="E352" i="21"/>
  <c r="I352" i="21" s="1"/>
  <c r="E351" i="21"/>
  <c r="I351" i="21" s="1"/>
  <c r="E350" i="21"/>
  <c r="E349" i="21"/>
  <c r="I349" i="21" s="1"/>
  <c r="E348" i="21"/>
  <c r="I348" i="21" s="1"/>
  <c r="E347" i="21"/>
  <c r="E345" i="21"/>
  <c r="I345" i="21"/>
  <c r="E344" i="21"/>
  <c r="I344" i="21" s="1"/>
  <c r="E343" i="21"/>
  <c r="I343" i="21" s="1"/>
  <c r="E342" i="21"/>
  <c r="I342" i="21" s="1"/>
  <c r="E341" i="21"/>
  <c r="I341" i="21" s="1"/>
  <c r="E340" i="21"/>
  <c r="I340" i="21" s="1"/>
  <c r="E339" i="21"/>
  <c r="I339" i="21" s="1"/>
  <c r="E338" i="21"/>
  <c r="I338" i="21" s="1"/>
  <c r="E337" i="21"/>
  <c r="I337" i="21"/>
  <c r="E336" i="21"/>
  <c r="I336" i="21" s="1"/>
  <c r="E335" i="21"/>
  <c r="I335" i="21" s="1"/>
  <c r="E334" i="21"/>
  <c r="I334" i="21" s="1"/>
  <c r="E333" i="21"/>
  <c r="I333" i="21" s="1"/>
  <c r="E332" i="21"/>
  <c r="I332" i="21" s="1"/>
  <c r="E331" i="21"/>
  <c r="I331" i="21" s="1"/>
  <c r="E330" i="21"/>
  <c r="I330" i="21" s="1"/>
  <c r="E329" i="21"/>
  <c r="I329" i="21"/>
  <c r="E328" i="21"/>
  <c r="I328" i="21" s="1"/>
  <c r="E327" i="21"/>
  <c r="I327" i="21" s="1"/>
  <c r="E326" i="21"/>
  <c r="I326" i="21" s="1"/>
  <c r="E325" i="21"/>
  <c r="I325" i="21" s="1"/>
  <c r="E324" i="21"/>
  <c r="I324" i="21" s="1"/>
  <c r="E323" i="21"/>
  <c r="I323" i="21" s="1"/>
  <c r="E322" i="21"/>
  <c r="I322" i="21" s="1"/>
  <c r="E321" i="21"/>
  <c r="I321" i="21"/>
  <c r="E320" i="21"/>
  <c r="I320" i="21" s="1"/>
  <c r="E319" i="21"/>
  <c r="I319" i="21" s="1"/>
  <c r="E318" i="21"/>
  <c r="I318" i="21" s="1"/>
  <c r="E317" i="21"/>
  <c r="I317" i="21" s="1"/>
  <c r="E316" i="21"/>
  <c r="I316" i="21" s="1"/>
  <c r="E315" i="21"/>
  <c r="I315" i="21" s="1"/>
  <c r="E314" i="21"/>
  <c r="I314" i="21" s="1"/>
  <c r="E313" i="21"/>
  <c r="I313" i="21"/>
  <c r="E312" i="21"/>
  <c r="I312" i="21" s="1"/>
  <c r="E311" i="21"/>
  <c r="I311" i="21" s="1"/>
  <c r="E310" i="21"/>
  <c r="I310" i="21" s="1"/>
  <c r="E309" i="21"/>
  <c r="I309" i="21" s="1"/>
  <c r="E308" i="21"/>
  <c r="I308" i="21" s="1"/>
  <c r="E307" i="21"/>
  <c r="I307" i="21" s="1"/>
  <c r="E306" i="21"/>
  <c r="I306" i="21" s="1"/>
  <c r="E305" i="21"/>
  <c r="I305" i="21"/>
  <c r="E304" i="21"/>
  <c r="I304" i="21" s="1"/>
  <c r="E303" i="21"/>
  <c r="I303" i="21" s="1"/>
  <c r="E302" i="21"/>
  <c r="I302" i="21" s="1"/>
  <c r="E301" i="21"/>
  <c r="I301" i="21" s="1"/>
  <c r="E300" i="21"/>
  <c r="I300" i="21" s="1"/>
  <c r="E299" i="21"/>
  <c r="I299" i="21" s="1"/>
  <c r="E298" i="21"/>
  <c r="I298" i="21" s="1"/>
  <c r="E297" i="21"/>
  <c r="I297" i="21"/>
  <c r="E296" i="21"/>
  <c r="I296" i="21" s="1"/>
  <c r="E295" i="21"/>
  <c r="I295" i="21" s="1"/>
  <c r="E294" i="21"/>
  <c r="I294" i="21" s="1"/>
  <c r="E293" i="21"/>
  <c r="I293" i="21" s="1"/>
  <c r="E292" i="21"/>
  <c r="I292" i="21" s="1"/>
  <c r="E291" i="21"/>
  <c r="I291" i="21" s="1"/>
  <c r="E290" i="21"/>
  <c r="I290" i="21" s="1"/>
  <c r="E289" i="21"/>
  <c r="I289" i="21"/>
  <c r="E288" i="21"/>
  <c r="I288" i="21" s="1"/>
  <c r="E287" i="21"/>
  <c r="I287" i="21" s="1"/>
  <c r="E286" i="21"/>
  <c r="I286" i="21" s="1"/>
  <c r="E285" i="21"/>
  <c r="I285" i="21" s="1"/>
  <c r="E284" i="21"/>
  <c r="I284" i="21" s="1"/>
  <c r="E283" i="21"/>
  <c r="I283" i="21" s="1"/>
  <c r="E282" i="21"/>
  <c r="I282" i="21" s="1"/>
  <c r="E281" i="21"/>
  <c r="I281" i="21"/>
  <c r="E280" i="21"/>
  <c r="I280" i="21" s="1"/>
  <c r="E279" i="21"/>
  <c r="I279" i="21" s="1"/>
  <c r="E278" i="21"/>
  <c r="I278" i="21" s="1"/>
  <c r="E277" i="21"/>
  <c r="I277" i="21" s="1"/>
  <c r="E276" i="21"/>
  <c r="I276" i="21" s="1"/>
  <c r="E275" i="21"/>
  <c r="I275" i="21" s="1"/>
  <c r="E274" i="21"/>
  <c r="I274" i="21" s="1"/>
  <c r="E273" i="21"/>
  <c r="I273" i="21"/>
  <c r="E272" i="21"/>
  <c r="I272" i="21" s="1"/>
  <c r="E271" i="21"/>
  <c r="I271" i="21" s="1"/>
  <c r="E270" i="21"/>
  <c r="I270" i="21" s="1"/>
  <c r="E269" i="21"/>
  <c r="I269" i="21" s="1"/>
  <c r="E268" i="21"/>
  <c r="I268" i="21" s="1"/>
  <c r="E267" i="21"/>
  <c r="I267" i="21" s="1"/>
  <c r="E266" i="21"/>
  <c r="I266" i="21" s="1"/>
  <c r="E265" i="21"/>
  <c r="I265" i="21"/>
  <c r="E264" i="21"/>
  <c r="I264" i="21" s="1"/>
  <c r="E263" i="21"/>
  <c r="I263" i="21" s="1"/>
  <c r="E262" i="21"/>
  <c r="I262" i="21" s="1"/>
  <c r="E261" i="21"/>
  <c r="I261" i="21" s="1"/>
  <c r="E260" i="21"/>
  <c r="I260" i="21" s="1"/>
  <c r="E259" i="21"/>
  <c r="I259" i="21" s="1"/>
  <c r="E258" i="21"/>
  <c r="I258" i="21" s="1"/>
  <c r="E257" i="21"/>
  <c r="I257" i="21"/>
  <c r="E256" i="21"/>
  <c r="I256" i="21" s="1"/>
  <c r="E255" i="21"/>
  <c r="I255" i="21" s="1"/>
  <c r="E254" i="21"/>
  <c r="I254" i="21" s="1"/>
  <c r="E253" i="21"/>
  <c r="I253" i="21" s="1"/>
  <c r="E252" i="21"/>
  <c r="I252" i="21" s="1"/>
  <c r="E251" i="21"/>
  <c r="I251" i="21" s="1"/>
  <c r="E250" i="21"/>
  <c r="I250" i="21" s="1"/>
  <c r="E249" i="21"/>
  <c r="I249" i="21"/>
  <c r="E248" i="21"/>
  <c r="I248" i="21" s="1"/>
  <c r="E247" i="21"/>
  <c r="I247" i="21" s="1"/>
  <c r="E246" i="21"/>
  <c r="I246" i="21" s="1"/>
  <c r="E245" i="21"/>
  <c r="I245" i="21" s="1"/>
  <c r="E244" i="21"/>
  <c r="I244" i="21" s="1"/>
  <c r="E243" i="21"/>
  <c r="I243" i="21" s="1"/>
  <c r="E242" i="21"/>
  <c r="I242" i="21" s="1"/>
  <c r="E241" i="21"/>
  <c r="I241" i="21"/>
  <c r="E240" i="21"/>
  <c r="I240" i="21" s="1"/>
  <c r="E238" i="21"/>
  <c r="I238" i="21" s="1"/>
  <c r="E237" i="21"/>
  <c r="I237" i="21" s="1"/>
  <c r="E236" i="21"/>
  <c r="I236" i="21" s="1"/>
  <c r="E235" i="21"/>
  <c r="I235" i="21" s="1"/>
  <c r="E234" i="21"/>
  <c r="E233" i="21"/>
  <c r="I233" i="21"/>
  <c r="E232" i="21"/>
  <c r="E231" i="21"/>
  <c r="I231" i="21" s="1"/>
  <c r="E230" i="21"/>
  <c r="I230" i="21" s="1"/>
  <c r="E229" i="21"/>
  <c r="I229" i="21" s="1"/>
  <c r="E228" i="21"/>
  <c r="I228" i="21" s="1"/>
  <c r="E227" i="21"/>
  <c r="I227" i="21"/>
  <c r="E226" i="21"/>
  <c r="E225" i="21"/>
  <c r="I225" i="21" s="1"/>
  <c r="E224" i="21"/>
  <c r="I224" i="21" s="1"/>
  <c r="E223" i="21"/>
  <c r="I223" i="21" s="1"/>
  <c r="E222" i="21"/>
  <c r="E221" i="21"/>
  <c r="E220" i="21"/>
  <c r="I220" i="21" s="1"/>
  <c r="E219" i="21"/>
  <c r="I219" i="21" s="1"/>
  <c r="E218" i="21"/>
  <c r="I218" i="21" s="1"/>
  <c r="E217" i="21"/>
  <c r="I217" i="21" s="1"/>
  <c r="E216" i="21"/>
  <c r="E215" i="21"/>
  <c r="I215" i="21" s="1"/>
  <c r="E214" i="21"/>
  <c r="I214" i="21" s="1"/>
  <c r="E213" i="21"/>
  <c r="I213" i="21" s="1"/>
  <c r="E212" i="21"/>
  <c r="I212" i="21" s="1"/>
  <c r="E211" i="21"/>
  <c r="I211" i="21"/>
  <c r="E210" i="21"/>
  <c r="E209" i="21"/>
  <c r="I209" i="21" s="1"/>
  <c r="E208" i="21"/>
  <c r="E207" i="21"/>
  <c r="I207" i="21" s="1"/>
  <c r="E206" i="21"/>
  <c r="E205" i="21"/>
  <c r="I205" i="21" s="1"/>
  <c r="E204" i="21"/>
  <c r="I204" i="21" s="1"/>
  <c r="E203" i="21"/>
  <c r="I203" i="21" s="1"/>
  <c r="E202" i="21"/>
  <c r="I202" i="21" s="1"/>
  <c r="E201" i="21"/>
  <c r="I201" i="21" s="1"/>
  <c r="E200" i="21"/>
  <c r="E199" i="21"/>
  <c r="I199" i="21" s="1"/>
  <c r="E198" i="21"/>
  <c r="I198" i="21" s="1"/>
  <c r="E197" i="21"/>
  <c r="I197" i="21" s="1"/>
  <c r="E196" i="21"/>
  <c r="I196" i="21" s="1"/>
  <c r="E195" i="21"/>
  <c r="I195" i="21"/>
  <c r="E194" i="21"/>
  <c r="E193" i="21"/>
  <c r="I193" i="21" s="1"/>
  <c r="E192" i="21"/>
  <c r="E191" i="21"/>
  <c r="I191" i="21" s="1"/>
  <c r="E190" i="21"/>
  <c r="E189" i="21"/>
  <c r="I189" i="21" s="1"/>
  <c r="E188" i="21"/>
  <c r="I188" i="21" s="1"/>
  <c r="E187" i="21"/>
  <c r="I187" i="21" s="1"/>
  <c r="E186" i="21"/>
  <c r="I186" i="21" s="1"/>
  <c r="E185" i="21"/>
  <c r="I185" i="21" s="1"/>
  <c r="E184" i="21"/>
  <c r="E183" i="21"/>
  <c r="I183" i="21" s="1"/>
  <c r="E182" i="21"/>
  <c r="I182" i="21" s="1"/>
  <c r="E181" i="21"/>
  <c r="I181" i="21" s="1"/>
  <c r="E180" i="21"/>
  <c r="I180" i="21" s="1"/>
  <c r="E179" i="21"/>
  <c r="I179" i="21"/>
  <c r="E178" i="21"/>
  <c r="E177" i="21"/>
  <c r="I177" i="21" s="1"/>
  <c r="E176" i="21"/>
  <c r="E175" i="21"/>
  <c r="I175" i="21" s="1"/>
  <c r="E174" i="21"/>
  <c r="E173" i="21"/>
  <c r="I173" i="21" s="1"/>
  <c r="E172" i="21"/>
  <c r="I172" i="21" s="1"/>
  <c r="E171" i="21"/>
  <c r="I171" i="21" s="1"/>
  <c r="E170" i="21"/>
  <c r="I170" i="21" s="1"/>
  <c r="E169" i="21"/>
  <c r="I169" i="21" s="1"/>
  <c r="E168" i="21"/>
  <c r="E167" i="21"/>
  <c r="I167" i="21" s="1"/>
  <c r="E166" i="21"/>
  <c r="I166" i="21" s="1"/>
  <c r="E165" i="21"/>
  <c r="I165" i="21" s="1"/>
  <c r="E164" i="21"/>
  <c r="I164" i="21" s="1"/>
  <c r="E163" i="21"/>
  <c r="I163" i="21"/>
  <c r="E162" i="21"/>
  <c r="E161" i="21"/>
  <c r="I161" i="21" s="1"/>
  <c r="E160" i="21"/>
  <c r="E159" i="21"/>
  <c r="I159" i="21" s="1"/>
  <c r="E158" i="21"/>
  <c r="E157" i="21"/>
  <c r="I157" i="21" s="1"/>
  <c r="E156" i="21"/>
  <c r="I156" i="21" s="1"/>
  <c r="E155" i="21"/>
  <c r="I155" i="21" s="1"/>
  <c r="E154" i="21"/>
  <c r="I154" i="21" s="1"/>
  <c r="E153" i="21"/>
  <c r="I153" i="21" s="1"/>
  <c r="E152" i="21"/>
  <c r="E151" i="21"/>
  <c r="I151" i="21" s="1"/>
  <c r="E150" i="21"/>
  <c r="I150" i="21" s="1"/>
  <c r="E149" i="21"/>
  <c r="I149" i="21" s="1"/>
  <c r="E148" i="21"/>
  <c r="I148" i="21" s="1"/>
  <c r="E147" i="21"/>
  <c r="I147" i="21"/>
  <c r="E146" i="21"/>
  <c r="E145" i="21"/>
  <c r="I145" i="21" s="1"/>
  <c r="E144" i="21"/>
  <c r="E143" i="21"/>
  <c r="I143" i="21" s="1"/>
  <c r="E142" i="21"/>
  <c r="E141" i="21"/>
  <c r="I141" i="21" s="1"/>
  <c r="E140" i="21"/>
  <c r="I140" i="21" s="1"/>
  <c r="E139" i="21"/>
  <c r="I139" i="21" s="1"/>
  <c r="E138" i="21"/>
  <c r="I138" i="21" s="1"/>
  <c r="E137" i="21"/>
  <c r="I137" i="21" s="1"/>
  <c r="E136" i="21"/>
  <c r="E135" i="21"/>
  <c r="I135" i="21" s="1"/>
  <c r="E134" i="21"/>
  <c r="I134" i="21" s="1"/>
  <c r="E133" i="21"/>
  <c r="I133" i="21" s="1"/>
  <c r="E132" i="21"/>
  <c r="I132" i="21" s="1"/>
  <c r="E131" i="21"/>
  <c r="I131" i="21"/>
  <c r="E130" i="21"/>
  <c r="E129" i="21"/>
  <c r="I129" i="21" s="1"/>
  <c r="E128" i="21"/>
  <c r="E127" i="21"/>
  <c r="I127" i="21" s="1"/>
  <c r="E126" i="21"/>
  <c r="E125" i="21"/>
  <c r="I125" i="21" s="1"/>
  <c r="E124" i="21"/>
  <c r="I124" i="21" s="1"/>
  <c r="E123" i="21"/>
  <c r="I123" i="21" s="1"/>
  <c r="E122" i="21"/>
  <c r="I122" i="21" s="1"/>
  <c r="E121" i="21"/>
  <c r="I121" i="21" s="1"/>
  <c r="E120" i="21"/>
  <c r="E118" i="21"/>
  <c r="I118" i="21" s="1"/>
  <c r="E117" i="21"/>
  <c r="E116" i="21"/>
  <c r="I116" i="21" s="1"/>
  <c r="E115" i="21"/>
  <c r="I115" i="21" s="1"/>
  <c r="E114" i="21"/>
  <c r="I114" i="21"/>
  <c r="E113" i="21"/>
  <c r="I113" i="21" s="1"/>
  <c r="E112" i="21"/>
  <c r="E111" i="21"/>
  <c r="I111" i="21" s="1"/>
  <c r="E110" i="21"/>
  <c r="I110" i="21" s="1"/>
  <c r="E109" i="21"/>
  <c r="E108" i="21"/>
  <c r="I108" i="21" s="1"/>
  <c r="E107" i="21"/>
  <c r="I107" i="21" s="1"/>
  <c r="E106" i="21"/>
  <c r="I106" i="21" s="1"/>
  <c r="E105" i="21"/>
  <c r="E104" i="21"/>
  <c r="I104" i="21" s="1"/>
  <c r="E103" i="21"/>
  <c r="I103" i="21" s="1"/>
  <c r="E102" i="21"/>
  <c r="I102" i="21"/>
  <c r="E101" i="21"/>
  <c r="I101" i="21" s="1"/>
  <c r="E100" i="21"/>
  <c r="I100" i="21" s="1"/>
  <c r="E99" i="21"/>
  <c r="E98" i="21"/>
  <c r="I98" i="21" s="1"/>
  <c r="E97" i="21"/>
  <c r="E96" i="21"/>
  <c r="I96" i="21" s="1"/>
  <c r="E95" i="21"/>
  <c r="I95" i="21" s="1"/>
  <c r="E94" i="21"/>
  <c r="I94" i="21" s="1"/>
  <c r="E93" i="21"/>
  <c r="E92" i="21"/>
  <c r="I92" i="21" s="1"/>
  <c r="E91" i="21"/>
  <c r="I91" i="21" s="1"/>
  <c r="E90" i="21"/>
  <c r="I90" i="21" s="1"/>
  <c r="E89" i="21"/>
  <c r="E88" i="21"/>
  <c r="I88" i="21" s="1"/>
  <c r="E87" i="21"/>
  <c r="I87" i="21" s="1"/>
  <c r="E86" i="21"/>
  <c r="I86" i="21" s="1"/>
  <c r="E85" i="21"/>
  <c r="E84" i="21"/>
  <c r="I84" i="21" s="1"/>
  <c r="E83" i="21"/>
  <c r="E82" i="21"/>
  <c r="I82" i="21" s="1"/>
  <c r="E81" i="21"/>
  <c r="I81" i="21" s="1"/>
  <c r="E80" i="21"/>
  <c r="I80" i="21" s="1"/>
  <c r="E79" i="21"/>
  <c r="E78" i="21"/>
  <c r="I78" i="21" s="1"/>
  <c r="E77" i="21"/>
  <c r="I77" i="21" s="1"/>
  <c r="E76" i="21"/>
  <c r="I76" i="21" s="1"/>
  <c r="E75" i="21"/>
  <c r="I75" i="21" s="1"/>
  <c r="E74" i="21"/>
  <c r="I74" i="21" s="1"/>
  <c r="E73" i="21"/>
  <c r="I73" i="21" s="1"/>
  <c r="E72" i="21"/>
  <c r="E71" i="21"/>
  <c r="I71" i="21" s="1"/>
  <c r="E70" i="21"/>
  <c r="I70" i="21" s="1"/>
  <c r="E69" i="21"/>
  <c r="I69" i="21" s="1"/>
  <c r="E68" i="21"/>
  <c r="I68" i="21"/>
  <c r="E67" i="21"/>
  <c r="E66" i="21"/>
  <c r="I66" i="21" s="1"/>
  <c r="E65" i="21"/>
  <c r="E64" i="21"/>
  <c r="I64" i="21" s="1"/>
  <c r="E63" i="21"/>
  <c r="I63" i="21" s="1"/>
  <c r="E62" i="21"/>
  <c r="I62" i="21" s="1"/>
  <c r="E61" i="21"/>
  <c r="I61" i="21" s="1"/>
  <c r="E60" i="21"/>
  <c r="I60" i="21" s="1"/>
  <c r="E59" i="21"/>
  <c r="E58" i="21"/>
  <c r="I58" i="21" s="1"/>
  <c r="E57" i="21"/>
  <c r="I57" i="21" s="1"/>
  <c r="E56" i="21"/>
  <c r="E55" i="21"/>
  <c r="I55" i="21" s="1"/>
  <c r="E54" i="21"/>
  <c r="I54" i="21" s="1"/>
  <c r="E53" i="21"/>
  <c r="I53" i="21" s="1"/>
  <c r="E52" i="21"/>
  <c r="I52" i="21" s="1"/>
  <c r="E51" i="21"/>
  <c r="I51" i="21" s="1"/>
  <c r="E50" i="21"/>
  <c r="I50" i="21"/>
  <c r="E49" i="21"/>
  <c r="I49" i="21" s="1"/>
  <c r="E48" i="21"/>
  <c r="E47" i="21"/>
  <c r="E46" i="21"/>
  <c r="I46" i="21" s="1"/>
  <c r="E45" i="21"/>
  <c r="E44" i="21"/>
  <c r="I44" i="21" s="1"/>
  <c r="E43" i="21"/>
  <c r="I43" i="21" s="1"/>
  <c r="E42" i="21"/>
  <c r="I42" i="21" s="1"/>
  <c r="E41" i="21"/>
  <c r="I41" i="21" s="1"/>
  <c r="E40" i="21"/>
  <c r="E39" i="21"/>
  <c r="E38" i="21"/>
  <c r="I38" i="21"/>
  <c r="E37" i="21"/>
  <c r="I37" i="21" s="1"/>
  <c r="E36" i="21"/>
  <c r="I36" i="21" s="1"/>
  <c r="E35" i="21"/>
  <c r="I35" i="21" s="1"/>
  <c r="E34" i="21"/>
  <c r="I34" i="21" s="1"/>
  <c r="E33" i="21"/>
  <c r="E32" i="21"/>
  <c r="I32" i="21" s="1"/>
  <c r="E31" i="21"/>
  <c r="I31" i="21" s="1"/>
  <c r="E30" i="21"/>
  <c r="I30" i="21" s="1"/>
  <c r="E29" i="21"/>
  <c r="E28" i="21"/>
  <c r="I28" i="21" s="1"/>
  <c r="E27" i="21"/>
  <c r="E26" i="21"/>
  <c r="I26" i="21" s="1"/>
  <c r="E25" i="21"/>
  <c r="E24" i="21"/>
  <c r="I24" i="21" s="1"/>
  <c r="E23" i="21"/>
  <c r="E22" i="21"/>
  <c r="I22" i="21" s="1"/>
  <c r="E21" i="21"/>
  <c r="E20" i="21"/>
  <c r="I20" i="21" s="1"/>
  <c r="E19" i="21"/>
  <c r="I19" i="21" s="1"/>
  <c r="E18" i="21"/>
  <c r="I18" i="21" s="1"/>
  <c r="E17" i="21"/>
  <c r="I17" i="21" s="1"/>
  <c r="E16" i="21"/>
  <c r="I16" i="21" s="1"/>
  <c r="E15" i="21"/>
  <c r="E14" i="21"/>
  <c r="I14" i="21" s="1"/>
  <c r="E13" i="21"/>
  <c r="E12" i="21"/>
  <c r="I12" i="21" s="1"/>
  <c r="E11" i="21"/>
  <c r="I11" i="21" s="1"/>
  <c r="E10" i="21"/>
  <c r="I10" i="21" s="1"/>
  <c r="E9" i="21"/>
  <c r="I9" i="21" s="1"/>
  <c r="E8" i="21"/>
  <c r="E7" i="21"/>
  <c r="I7" i="21" s="1"/>
  <c r="E6" i="21"/>
  <c r="I6" i="21" s="1"/>
  <c r="E5" i="21"/>
  <c r="E4" i="21"/>
  <c r="J634" i="21"/>
  <c r="H634" i="21"/>
  <c r="G634" i="21"/>
  <c r="F634" i="21"/>
  <c r="J633" i="21"/>
  <c r="H633" i="21"/>
  <c r="G633" i="21"/>
  <c r="F633" i="21"/>
  <c r="J632" i="21"/>
  <c r="J639" i="21" s="1"/>
  <c r="H632" i="21"/>
  <c r="G632" i="21"/>
  <c r="F632" i="21"/>
  <c r="J631" i="21"/>
  <c r="H631" i="21"/>
  <c r="G631" i="21"/>
  <c r="G639" i="21" s="1"/>
  <c r="F631" i="21"/>
  <c r="J630" i="21"/>
  <c r="J638" i="21" s="1"/>
  <c r="I630" i="21"/>
  <c r="I638" i="21" s="1"/>
  <c r="H630" i="21"/>
  <c r="H638" i="21" s="1"/>
  <c r="H640" i="21" s="1"/>
  <c r="G630" i="21"/>
  <c r="G638" i="21" s="1"/>
  <c r="F630" i="21"/>
  <c r="F638" i="21"/>
  <c r="E630" i="21"/>
  <c r="E638" i="21" s="1"/>
  <c r="J629" i="21"/>
  <c r="H629" i="21"/>
  <c r="G629" i="21"/>
  <c r="G637" i="21" s="1"/>
  <c r="F629" i="21"/>
  <c r="F637" i="21" s="1"/>
  <c r="J628" i="21"/>
  <c r="H628" i="21"/>
  <c r="G628" i="21"/>
  <c r="G636" i="21" s="1"/>
  <c r="F628" i="21"/>
  <c r="I625" i="21"/>
  <c r="I624" i="21"/>
  <c r="K622" i="21"/>
  <c r="K623" i="21" s="1"/>
  <c r="J622" i="21"/>
  <c r="H622" i="21"/>
  <c r="G622" i="21"/>
  <c r="F622" i="21"/>
  <c r="I619" i="21"/>
  <c r="I615" i="21"/>
  <c r="I613" i="21"/>
  <c r="I611" i="21"/>
  <c r="I608" i="21"/>
  <c r="I607" i="21"/>
  <c r="J593" i="21"/>
  <c r="J644" i="21" s="1"/>
  <c r="H593" i="21"/>
  <c r="G593" i="21"/>
  <c r="F593" i="21"/>
  <c r="I592" i="21"/>
  <c r="I588" i="21"/>
  <c r="I584" i="21"/>
  <c r="I583" i="21"/>
  <c r="I580" i="21"/>
  <c r="I578" i="21"/>
  <c r="I576" i="21"/>
  <c r="I572" i="21"/>
  <c r="I564" i="21"/>
  <c r="I563" i="21"/>
  <c r="I562" i="21"/>
  <c r="I559" i="21"/>
  <c r="I556" i="21"/>
  <c r="I555" i="21"/>
  <c r="I552" i="21"/>
  <c r="I551" i="21"/>
  <c r="I548" i="21"/>
  <c r="I547" i="21"/>
  <c r="I543" i="21"/>
  <c r="I540" i="21"/>
  <c r="I539" i="21"/>
  <c r="I536" i="21"/>
  <c r="I535" i="21"/>
  <c r="I532" i="21"/>
  <c r="I531" i="21"/>
  <c r="I530" i="21"/>
  <c r="I527" i="21"/>
  <c r="I524" i="21"/>
  <c r="I523" i="21"/>
  <c r="I520" i="21"/>
  <c r="I519" i="21"/>
  <c r="I516" i="21"/>
  <c r="I515" i="21"/>
  <c r="I511" i="21"/>
  <c r="I508" i="21"/>
  <c r="I507" i="21"/>
  <c r="I504" i="21"/>
  <c r="I503" i="21"/>
  <c r="I500" i="21"/>
  <c r="I499" i="21"/>
  <c r="I498" i="21"/>
  <c r="I495" i="21"/>
  <c r="I492" i="21"/>
  <c r="I491" i="21"/>
  <c r="I488" i="21"/>
  <c r="I487" i="21"/>
  <c r="I484" i="21"/>
  <c r="I483" i="21"/>
  <c r="I479" i="21"/>
  <c r="I476" i="21"/>
  <c r="I475" i="21"/>
  <c r="I472" i="21"/>
  <c r="I471" i="21"/>
  <c r="I468" i="21"/>
  <c r="I467" i="21"/>
  <c r="I466" i="21"/>
  <c r="I463" i="21"/>
  <c r="I460" i="21"/>
  <c r="I459" i="21"/>
  <c r="I456" i="21"/>
  <c r="I455" i="21"/>
  <c r="I452" i="21"/>
  <c r="I451" i="21"/>
  <c r="I447" i="21"/>
  <c r="I444" i="21"/>
  <c r="I443" i="21"/>
  <c r="I440" i="21"/>
  <c r="I439" i="21"/>
  <c r="I436" i="21"/>
  <c r="I435" i="21"/>
  <c r="I434" i="21"/>
  <c r="J431" i="21"/>
  <c r="J656" i="21" s="1"/>
  <c r="H431" i="21"/>
  <c r="G431" i="21"/>
  <c r="G644" i="21" s="1"/>
  <c r="F431" i="21"/>
  <c r="I430" i="21"/>
  <c r="I426" i="21"/>
  <c r="I422" i="21"/>
  <c r="I418" i="21"/>
  <c r="I414" i="21"/>
  <c r="I410" i="21"/>
  <c r="I406" i="21"/>
  <c r="I402" i="21"/>
  <c r="I398" i="21"/>
  <c r="I394" i="21"/>
  <c r="I390" i="21"/>
  <c r="I386" i="21"/>
  <c r="I382" i="21"/>
  <c r="I378" i="21"/>
  <c r="I374" i="21"/>
  <c r="I370" i="21"/>
  <c r="I366" i="21"/>
  <c r="I362" i="21"/>
  <c r="I358" i="21"/>
  <c r="I354" i="21"/>
  <c r="I350" i="21"/>
  <c r="J346" i="21"/>
  <c r="H346" i="21"/>
  <c r="G346" i="21"/>
  <c r="F346" i="21"/>
  <c r="J239" i="21"/>
  <c r="H239" i="21"/>
  <c r="G239" i="21"/>
  <c r="F239" i="21"/>
  <c r="F650" i="21" s="1"/>
  <c r="I234" i="21"/>
  <c r="I232" i="21"/>
  <c r="I226" i="21"/>
  <c r="I222" i="21"/>
  <c r="I216" i="21"/>
  <c r="I210" i="21"/>
  <c r="I208" i="21"/>
  <c r="I206" i="21"/>
  <c r="I200" i="21"/>
  <c r="I194" i="21"/>
  <c r="I192" i="21"/>
  <c r="I190" i="21"/>
  <c r="I184" i="21"/>
  <c r="I178" i="21"/>
  <c r="I176" i="21"/>
  <c r="I174" i="21"/>
  <c r="I168" i="21"/>
  <c r="I162" i="21"/>
  <c r="I160" i="21"/>
  <c r="I158" i="21"/>
  <c r="I152" i="21"/>
  <c r="I146" i="21"/>
  <c r="I144" i="21"/>
  <c r="I142" i="21"/>
  <c r="I136" i="21"/>
  <c r="I130" i="21"/>
  <c r="I128" i="21"/>
  <c r="I126" i="21"/>
  <c r="I120" i="21"/>
  <c r="J119" i="21"/>
  <c r="H119" i="21"/>
  <c r="H642" i="21" s="1"/>
  <c r="G119" i="21"/>
  <c r="F119" i="21"/>
  <c r="F666" i="21" s="1"/>
  <c r="I117" i="21"/>
  <c r="I112" i="21"/>
  <c r="I109" i="21"/>
  <c r="I105" i="21"/>
  <c r="I99" i="21"/>
  <c r="I97" i="21"/>
  <c r="I93" i="21"/>
  <c r="I89" i="21"/>
  <c r="I85" i="21"/>
  <c r="I83" i="21"/>
  <c r="I79" i="21"/>
  <c r="I72" i="21"/>
  <c r="I67" i="21"/>
  <c r="I65" i="21"/>
  <c r="I59" i="21"/>
  <c r="I56" i="21"/>
  <c r="I48" i="21"/>
  <c r="I47" i="21"/>
  <c r="I45" i="21"/>
  <c r="I40" i="21"/>
  <c r="I39" i="21"/>
  <c r="I33" i="21"/>
  <c r="I29" i="21"/>
  <c r="I27" i="21"/>
  <c r="I25" i="21"/>
  <c r="I23" i="21"/>
  <c r="I21" i="21"/>
  <c r="I15" i="21"/>
  <c r="I13" i="21"/>
  <c r="I8" i="21"/>
  <c r="G654" i="21"/>
  <c r="H636" i="21"/>
  <c r="H637" i="21"/>
  <c r="H639" i="21"/>
  <c r="F654" i="21"/>
  <c r="F645" i="21"/>
  <c r="J657" i="21"/>
  <c r="J645" i="21"/>
  <c r="I347" i="21"/>
  <c r="G642" i="21"/>
  <c r="G667" i="21"/>
  <c r="G659" i="21"/>
  <c r="G651" i="21"/>
  <c r="G668" i="21"/>
  <c r="G660" i="21"/>
  <c r="G652" i="21"/>
  <c r="G665" i="21"/>
  <c r="G657" i="21"/>
  <c r="G649" i="21"/>
  <c r="G661" i="21"/>
  <c r="G653" i="21"/>
  <c r="E629" i="21"/>
  <c r="G645" i="21"/>
  <c r="G650" i="21"/>
  <c r="G666" i="21"/>
  <c r="H667" i="21"/>
  <c r="H665" i="21"/>
  <c r="H663" i="21"/>
  <c r="H661" i="21"/>
  <c r="H659" i="21"/>
  <c r="H657" i="21"/>
  <c r="H655" i="21"/>
  <c r="H653" i="21"/>
  <c r="H651" i="21"/>
  <c r="H649" i="21"/>
  <c r="H647" i="21"/>
  <c r="H645" i="21"/>
  <c r="H668" i="21"/>
  <c r="H666" i="21"/>
  <c r="H664" i="21"/>
  <c r="H662" i="21"/>
  <c r="H660" i="21"/>
  <c r="H658" i="21"/>
  <c r="H656" i="21"/>
  <c r="H654" i="21"/>
  <c r="H652" i="21"/>
  <c r="H650" i="21"/>
  <c r="H648" i="21"/>
  <c r="H646" i="21"/>
  <c r="H643" i="21"/>
  <c r="H644" i="21"/>
  <c r="H623" i="21"/>
  <c r="B5" i="11"/>
  <c r="I221" i="21"/>
  <c r="E634" i="21"/>
  <c r="F623" i="21"/>
  <c r="J642" i="21"/>
  <c r="G646" i="21"/>
  <c r="G662" i="21"/>
  <c r="E633" i="21"/>
  <c r="J636" i="21"/>
  <c r="E632" i="21"/>
  <c r="E637" i="21"/>
  <c r="E621" i="6"/>
  <c r="I621" i="6" s="1"/>
  <c r="E620" i="6"/>
  <c r="E619" i="6"/>
  <c r="E618" i="6"/>
  <c r="I618" i="6" s="1"/>
  <c r="E617" i="6"/>
  <c r="E616" i="6"/>
  <c r="I616" i="6" s="1"/>
  <c r="E615" i="6"/>
  <c r="E614" i="6"/>
  <c r="I614" i="6" s="1"/>
  <c r="E613" i="6"/>
  <c r="I613" i="6" s="1"/>
  <c r="E612" i="6"/>
  <c r="I612" i="6" s="1"/>
  <c r="E611" i="6"/>
  <c r="E610" i="6"/>
  <c r="I610" i="6" s="1"/>
  <c r="E609" i="6"/>
  <c r="I609" i="6" s="1"/>
  <c r="E608" i="6"/>
  <c r="E607" i="6"/>
  <c r="E606" i="6"/>
  <c r="I606" i="6" s="1"/>
  <c r="E605" i="6"/>
  <c r="I605" i="6" s="1"/>
  <c r="E604" i="6"/>
  <c r="I604" i="6" s="1"/>
  <c r="E603" i="6"/>
  <c r="E602" i="6"/>
  <c r="I602" i="6" s="1"/>
  <c r="E601" i="6"/>
  <c r="I601" i="6" s="1"/>
  <c r="E600" i="6"/>
  <c r="I600" i="6" s="1"/>
  <c r="E599" i="6"/>
  <c r="E598" i="6"/>
  <c r="I598" i="6" s="1"/>
  <c r="E597" i="6"/>
  <c r="I597" i="6" s="1"/>
  <c r="E596" i="6"/>
  <c r="I596" i="6" s="1"/>
  <c r="E595" i="6"/>
  <c r="E594" i="6"/>
  <c r="I594" i="6" s="1"/>
  <c r="E592" i="6"/>
  <c r="E591" i="6"/>
  <c r="I591" i="6" s="1"/>
  <c r="E590" i="6"/>
  <c r="E589" i="6"/>
  <c r="I589" i="6" s="1"/>
  <c r="E588" i="6"/>
  <c r="E587" i="6"/>
  <c r="E586" i="6"/>
  <c r="E585" i="6"/>
  <c r="I585" i="6" s="1"/>
  <c r="E584" i="6"/>
  <c r="E583" i="6"/>
  <c r="I583" i="6" s="1"/>
  <c r="E582" i="6"/>
  <c r="I582" i="6" s="1"/>
  <c r="E581" i="6"/>
  <c r="I581" i="6"/>
  <c r="E580" i="6"/>
  <c r="I580" i="6" s="1"/>
  <c r="E579" i="6"/>
  <c r="I579" i="6" s="1"/>
  <c r="E578" i="6"/>
  <c r="E577" i="6"/>
  <c r="I577" i="6" s="1"/>
  <c r="E576" i="6"/>
  <c r="I576" i="6" s="1"/>
  <c r="E575" i="6"/>
  <c r="I575" i="6"/>
  <c r="E574" i="6"/>
  <c r="I574" i="6" s="1"/>
  <c r="E573" i="6"/>
  <c r="I573" i="6" s="1"/>
  <c r="E572" i="6"/>
  <c r="E571" i="6"/>
  <c r="I571" i="6" s="1"/>
  <c r="E570" i="6"/>
  <c r="E569" i="6"/>
  <c r="I569" i="6" s="1"/>
  <c r="E568" i="6"/>
  <c r="I568" i="6" s="1"/>
  <c r="E567" i="6"/>
  <c r="I567" i="6" s="1"/>
  <c r="E565" i="6"/>
  <c r="I565" i="6" s="1"/>
  <c r="E564" i="6"/>
  <c r="I564" i="6" s="1"/>
  <c r="E563" i="6"/>
  <c r="I563" i="6" s="1"/>
  <c r="E562" i="6"/>
  <c r="E561" i="6"/>
  <c r="E560" i="6"/>
  <c r="I560" i="6" s="1"/>
  <c r="E559" i="6"/>
  <c r="I559" i="6" s="1"/>
  <c r="E558" i="6"/>
  <c r="I558" i="6" s="1"/>
  <c r="E557" i="6"/>
  <c r="I557" i="6" s="1"/>
  <c r="E556" i="6"/>
  <c r="I556" i="6" s="1"/>
  <c r="E555" i="6"/>
  <c r="I555" i="6" s="1"/>
  <c r="E554" i="6"/>
  <c r="E553" i="6"/>
  <c r="E552" i="6"/>
  <c r="I552" i="6" s="1"/>
  <c r="E551" i="6"/>
  <c r="I551" i="6" s="1"/>
  <c r="E550" i="6"/>
  <c r="I550" i="6" s="1"/>
  <c r="E549" i="6"/>
  <c r="I549" i="6" s="1"/>
  <c r="E548" i="6"/>
  <c r="I548" i="6" s="1"/>
  <c r="E547" i="6"/>
  <c r="I547" i="6" s="1"/>
  <c r="E546" i="6"/>
  <c r="E545" i="6"/>
  <c r="E544" i="6"/>
  <c r="I544" i="6" s="1"/>
  <c r="E543" i="6"/>
  <c r="I543" i="6" s="1"/>
  <c r="E542" i="6"/>
  <c r="I542" i="6" s="1"/>
  <c r="E541" i="6"/>
  <c r="I541" i="6" s="1"/>
  <c r="E540" i="6"/>
  <c r="I540" i="6" s="1"/>
  <c r="E539" i="6"/>
  <c r="I539" i="6" s="1"/>
  <c r="E538" i="6"/>
  <c r="E537" i="6"/>
  <c r="E536" i="6"/>
  <c r="I536" i="6" s="1"/>
  <c r="E535" i="6"/>
  <c r="I535" i="6" s="1"/>
  <c r="E534" i="6"/>
  <c r="I534" i="6" s="1"/>
  <c r="E533" i="6"/>
  <c r="I533" i="6" s="1"/>
  <c r="E532" i="6"/>
  <c r="I532" i="6" s="1"/>
  <c r="E531" i="6"/>
  <c r="I531" i="6" s="1"/>
  <c r="E530" i="6"/>
  <c r="E529" i="6"/>
  <c r="E528" i="6"/>
  <c r="I528" i="6" s="1"/>
  <c r="E527" i="6"/>
  <c r="I527" i="6" s="1"/>
  <c r="E526" i="6"/>
  <c r="I526" i="6" s="1"/>
  <c r="E525" i="6"/>
  <c r="I525" i="6" s="1"/>
  <c r="E524" i="6"/>
  <c r="I524" i="6" s="1"/>
  <c r="E523" i="6"/>
  <c r="I523" i="6" s="1"/>
  <c r="E522" i="6"/>
  <c r="E521" i="6"/>
  <c r="E520" i="6"/>
  <c r="I520" i="6" s="1"/>
  <c r="E519" i="6"/>
  <c r="I519" i="6" s="1"/>
  <c r="E518" i="6"/>
  <c r="I518" i="6" s="1"/>
  <c r="E517" i="6"/>
  <c r="I517" i="6" s="1"/>
  <c r="E516" i="6"/>
  <c r="I516" i="6" s="1"/>
  <c r="E515" i="6"/>
  <c r="I515" i="6" s="1"/>
  <c r="E514" i="6"/>
  <c r="E513" i="6"/>
  <c r="E512" i="6"/>
  <c r="I512" i="6" s="1"/>
  <c r="E511" i="6"/>
  <c r="I511" i="6" s="1"/>
  <c r="E510" i="6"/>
  <c r="I510" i="6" s="1"/>
  <c r="E509" i="6"/>
  <c r="I509" i="6" s="1"/>
  <c r="E508" i="6"/>
  <c r="I508" i="6" s="1"/>
  <c r="E507" i="6"/>
  <c r="I507" i="6" s="1"/>
  <c r="E506" i="6"/>
  <c r="E505" i="6"/>
  <c r="E504" i="6"/>
  <c r="I504" i="6" s="1"/>
  <c r="E503" i="6"/>
  <c r="I503" i="6" s="1"/>
  <c r="E502" i="6"/>
  <c r="I502" i="6" s="1"/>
  <c r="E501" i="6"/>
  <c r="I501" i="6" s="1"/>
  <c r="E500" i="6"/>
  <c r="I500" i="6" s="1"/>
  <c r="E499" i="6"/>
  <c r="I499" i="6" s="1"/>
  <c r="E498" i="6"/>
  <c r="E497" i="6"/>
  <c r="E496" i="6"/>
  <c r="I496" i="6" s="1"/>
  <c r="E495" i="6"/>
  <c r="I495" i="6" s="1"/>
  <c r="E494" i="6"/>
  <c r="I494" i="6" s="1"/>
  <c r="E493" i="6"/>
  <c r="I493" i="6" s="1"/>
  <c r="E492" i="6"/>
  <c r="I492" i="6" s="1"/>
  <c r="E491" i="6"/>
  <c r="I491" i="6" s="1"/>
  <c r="E490" i="6"/>
  <c r="E489" i="6"/>
  <c r="E488" i="6"/>
  <c r="I488" i="6" s="1"/>
  <c r="E487" i="6"/>
  <c r="I487" i="6" s="1"/>
  <c r="E486" i="6"/>
  <c r="I486" i="6" s="1"/>
  <c r="E485" i="6"/>
  <c r="I485" i="6" s="1"/>
  <c r="E484" i="6"/>
  <c r="I484" i="6" s="1"/>
  <c r="E483" i="6"/>
  <c r="I483" i="6" s="1"/>
  <c r="E482" i="6"/>
  <c r="E481" i="6"/>
  <c r="E480" i="6"/>
  <c r="I480" i="6" s="1"/>
  <c r="E479" i="6"/>
  <c r="I479" i="6" s="1"/>
  <c r="E478" i="6"/>
  <c r="I478" i="6" s="1"/>
  <c r="E477" i="6"/>
  <c r="I477" i="6" s="1"/>
  <c r="E476" i="6"/>
  <c r="I476" i="6" s="1"/>
  <c r="E475" i="6"/>
  <c r="I475" i="6" s="1"/>
  <c r="E474" i="6"/>
  <c r="E473" i="6"/>
  <c r="E472" i="6"/>
  <c r="I472" i="6" s="1"/>
  <c r="E471" i="6"/>
  <c r="I471" i="6" s="1"/>
  <c r="E470" i="6"/>
  <c r="I470" i="6" s="1"/>
  <c r="E469" i="6"/>
  <c r="I469" i="6" s="1"/>
  <c r="E468" i="6"/>
  <c r="I468" i="6" s="1"/>
  <c r="E467" i="6"/>
  <c r="I467" i="6" s="1"/>
  <c r="E466" i="6"/>
  <c r="E465" i="6"/>
  <c r="E464" i="6"/>
  <c r="I464" i="6" s="1"/>
  <c r="E463" i="6"/>
  <c r="I463" i="6" s="1"/>
  <c r="E462" i="6"/>
  <c r="I462" i="6" s="1"/>
  <c r="E461" i="6"/>
  <c r="I461" i="6" s="1"/>
  <c r="E460" i="6"/>
  <c r="I460" i="6" s="1"/>
  <c r="E459" i="6"/>
  <c r="I459" i="6" s="1"/>
  <c r="E458" i="6"/>
  <c r="E457" i="6"/>
  <c r="E456" i="6"/>
  <c r="I456" i="6" s="1"/>
  <c r="E455" i="6"/>
  <c r="I455" i="6" s="1"/>
  <c r="E454" i="6"/>
  <c r="I454" i="6" s="1"/>
  <c r="E453" i="6"/>
  <c r="I453" i="6" s="1"/>
  <c r="E452" i="6"/>
  <c r="I452" i="6" s="1"/>
  <c r="E451" i="6"/>
  <c r="I451" i="6" s="1"/>
  <c r="E450" i="6"/>
  <c r="E449" i="6"/>
  <c r="E448" i="6"/>
  <c r="I448" i="6" s="1"/>
  <c r="E447" i="6"/>
  <c r="I447" i="6" s="1"/>
  <c r="E446" i="6"/>
  <c r="I446" i="6" s="1"/>
  <c r="E445" i="6"/>
  <c r="I445" i="6" s="1"/>
  <c r="E444" i="6"/>
  <c r="I444" i="6" s="1"/>
  <c r="E443" i="6"/>
  <c r="I443" i="6" s="1"/>
  <c r="E442" i="6"/>
  <c r="E441" i="6"/>
  <c r="E440" i="6"/>
  <c r="I440" i="6" s="1"/>
  <c r="E439" i="6"/>
  <c r="I439" i="6" s="1"/>
  <c r="E438" i="6"/>
  <c r="I438" i="6" s="1"/>
  <c r="E437" i="6"/>
  <c r="I437" i="6" s="1"/>
  <c r="E436" i="6"/>
  <c r="I436" i="6" s="1"/>
  <c r="E435" i="6"/>
  <c r="I435" i="6" s="1"/>
  <c r="E434" i="6"/>
  <c r="E433" i="6"/>
  <c r="E432" i="6"/>
  <c r="E430" i="6"/>
  <c r="I430" i="6" s="1"/>
  <c r="E429" i="6"/>
  <c r="I429" i="6" s="1"/>
  <c r="E428" i="6"/>
  <c r="I428" i="6" s="1"/>
  <c r="E427" i="6"/>
  <c r="I427" i="6" s="1"/>
  <c r="E426" i="6"/>
  <c r="E425" i="6"/>
  <c r="I425" i="6" s="1"/>
  <c r="E424" i="6"/>
  <c r="I424" i="6" s="1"/>
  <c r="E423" i="6"/>
  <c r="I423" i="6" s="1"/>
  <c r="E422" i="6"/>
  <c r="I422" i="6" s="1"/>
  <c r="E421" i="6"/>
  <c r="I421" i="6" s="1"/>
  <c r="E420" i="6"/>
  <c r="I420" i="6" s="1"/>
  <c r="E419" i="6"/>
  <c r="E418" i="6"/>
  <c r="E417" i="6"/>
  <c r="I417" i="6" s="1"/>
  <c r="E416" i="6"/>
  <c r="I416" i="6" s="1"/>
  <c r="E415" i="6"/>
  <c r="I415" i="6" s="1"/>
  <c r="E414" i="6"/>
  <c r="I414" i="6" s="1"/>
  <c r="E413" i="6"/>
  <c r="I413" i="6" s="1"/>
  <c r="E412" i="6"/>
  <c r="I412" i="6" s="1"/>
  <c r="E411" i="6"/>
  <c r="I411" i="6" s="1"/>
  <c r="E410" i="6"/>
  <c r="E409" i="6"/>
  <c r="I409" i="6" s="1"/>
  <c r="E408" i="6"/>
  <c r="I408" i="6" s="1"/>
  <c r="E407" i="6"/>
  <c r="I407" i="6" s="1"/>
  <c r="E406" i="6"/>
  <c r="I406" i="6" s="1"/>
  <c r="E405" i="6"/>
  <c r="I405" i="6" s="1"/>
  <c r="E404" i="6"/>
  <c r="I404" i="6" s="1"/>
  <c r="E403" i="6"/>
  <c r="I403" i="6" s="1"/>
  <c r="E402" i="6"/>
  <c r="I402" i="6" s="1"/>
  <c r="E401" i="6"/>
  <c r="I401" i="6" s="1"/>
  <c r="E400" i="6"/>
  <c r="I400" i="6" s="1"/>
  <c r="E399" i="6"/>
  <c r="E398" i="6"/>
  <c r="I398" i="6" s="1"/>
  <c r="E397" i="6"/>
  <c r="I397" i="6" s="1"/>
  <c r="E396" i="6"/>
  <c r="I396" i="6" s="1"/>
  <c r="E395" i="6"/>
  <c r="I395" i="6" s="1"/>
  <c r="E394" i="6"/>
  <c r="E393" i="6"/>
  <c r="I393" i="6" s="1"/>
  <c r="E392" i="6"/>
  <c r="I392" i="6" s="1"/>
  <c r="E391" i="6"/>
  <c r="I391" i="6" s="1"/>
  <c r="E390" i="6"/>
  <c r="I390" i="6" s="1"/>
  <c r="E389" i="6"/>
  <c r="I389" i="6" s="1"/>
  <c r="E388" i="6"/>
  <c r="I388" i="6" s="1"/>
  <c r="E387" i="6"/>
  <c r="E386" i="6"/>
  <c r="E385" i="6"/>
  <c r="I385" i="6" s="1"/>
  <c r="E384" i="6"/>
  <c r="I384" i="6" s="1"/>
  <c r="E383" i="6"/>
  <c r="I383" i="6" s="1"/>
  <c r="E382" i="6"/>
  <c r="I382" i="6" s="1"/>
  <c r="E381" i="6"/>
  <c r="I381" i="6" s="1"/>
  <c r="E380" i="6"/>
  <c r="I380" i="6" s="1"/>
  <c r="E379" i="6"/>
  <c r="I379" i="6" s="1"/>
  <c r="E378" i="6"/>
  <c r="E377" i="6"/>
  <c r="I377" i="6" s="1"/>
  <c r="E376" i="6"/>
  <c r="I376" i="6" s="1"/>
  <c r="E375" i="6"/>
  <c r="I375" i="6" s="1"/>
  <c r="E374" i="6"/>
  <c r="I374" i="6" s="1"/>
  <c r="E373" i="6"/>
  <c r="I373" i="6" s="1"/>
  <c r="E372" i="6"/>
  <c r="I372" i="6" s="1"/>
  <c r="E371" i="6"/>
  <c r="I371" i="6" s="1"/>
  <c r="E370" i="6"/>
  <c r="I370" i="6" s="1"/>
  <c r="E369" i="6"/>
  <c r="I369" i="6" s="1"/>
  <c r="E368" i="6"/>
  <c r="I368" i="6" s="1"/>
  <c r="E367" i="6"/>
  <c r="E366" i="6"/>
  <c r="I366" i="6" s="1"/>
  <c r="E365" i="6"/>
  <c r="I365" i="6" s="1"/>
  <c r="E364" i="6"/>
  <c r="I364" i="6" s="1"/>
  <c r="E363" i="6"/>
  <c r="I363" i="6" s="1"/>
  <c r="E362" i="6"/>
  <c r="E361" i="6"/>
  <c r="I361" i="6" s="1"/>
  <c r="E360" i="6"/>
  <c r="I360" i="6" s="1"/>
  <c r="E359" i="6"/>
  <c r="I359" i="6" s="1"/>
  <c r="E358" i="6"/>
  <c r="E357" i="6"/>
  <c r="I357" i="6" s="1"/>
  <c r="E356" i="6"/>
  <c r="I356" i="6" s="1"/>
  <c r="E355" i="6"/>
  <c r="I355" i="6" s="1"/>
  <c r="E354" i="6"/>
  <c r="E353" i="6"/>
  <c r="I353" i="6" s="1"/>
  <c r="E352" i="6"/>
  <c r="I352" i="6" s="1"/>
  <c r="E351" i="6"/>
  <c r="I351" i="6" s="1"/>
  <c r="E350" i="6"/>
  <c r="E349" i="6"/>
  <c r="I349" i="6" s="1"/>
  <c r="E348" i="6"/>
  <c r="I348" i="6" s="1"/>
  <c r="E347" i="6"/>
  <c r="I347" i="6" s="1"/>
  <c r="F431" i="6"/>
  <c r="E345" i="6"/>
  <c r="I345" i="6" s="1"/>
  <c r="E344" i="6"/>
  <c r="E343" i="6"/>
  <c r="I343" i="6" s="1"/>
  <c r="E342" i="6"/>
  <c r="I342" i="6" s="1"/>
  <c r="E341" i="6"/>
  <c r="E340" i="6"/>
  <c r="E339" i="6"/>
  <c r="I339" i="6" s="1"/>
  <c r="E338" i="6"/>
  <c r="I338" i="6" s="1"/>
  <c r="E337" i="6"/>
  <c r="I337" i="6" s="1"/>
  <c r="E336" i="6"/>
  <c r="E335" i="6"/>
  <c r="E334" i="6"/>
  <c r="I334" i="6" s="1"/>
  <c r="E333" i="6"/>
  <c r="I333" i="6" s="1"/>
  <c r="E332" i="6"/>
  <c r="E331" i="6"/>
  <c r="I331" i="6" s="1"/>
  <c r="E330" i="6"/>
  <c r="I330" i="6" s="1"/>
  <c r="E329" i="6"/>
  <c r="I329" i="6" s="1"/>
  <c r="E328" i="6"/>
  <c r="E327" i="6"/>
  <c r="I327" i="6" s="1"/>
  <c r="E326" i="6"/>
  <c r="I326" i="6" s="1"/>
  <c r="E325" i="6"/>
  <c r="E324" i="6"/>
  <c r="E323" i="6"/>
  <c r="E322" i="6"/>
  <c r="I322" i="6" s="1"/>
  <c r="E321" i="6"/>
  <c r="I321" i="6" s="1"/>
  <c r="E320" i="6"/>
  <c r="E319" i="6"/>
  <c r="I319" i="6" s="1"/>
  <c r="E318" i="6"/>
  <c r="I318" i="6" s="1"/>
  <c r="E317" i="6"/>
  <c r="I317" i="6" s="1"/>
  <c r="E316" i="6"/>
  <c r="E315" i="6"/>
  <c r="E314" i="6"/>
  <c r="I314" i="6" s="1"/>
  <c r="E313" i="6"/>
  <c r="I313" i="6" s="1"/>
  <c r="E312" i="6"/>
  <c r="E311" i="6"/>
  <c r="I311" i="6" s="1"/>
  <c r="E310" i="6"/>
  <c r="I310" i="6" s="1"/>
  <c r="E309" i="6"/>
  <c r="E308" i="6"/>
  <c r="E307" i="6"/>
  <c r="I307" i="6" s="1"/>
  <c r="E306" i="6"/>
  <c r="I306" i="6" s="1"/>
  <c r="E305" i="6"/>
  <c r="I305" i="6" s="1"/>
  <c r="E304" i="6"/>
  <c r="E303" i="6"/>
  <c r="E302" i="6"/>
  <c r="I302" i="6" s="1"/>
  <c r="E301" i="6"/>
  <c r="I301" i="6" s="1"/>
  <c r="E300" i="6"/>
  <c r="E299" i="6"/>
  <c r="I299" i="6" s="1"/>
  <c r="E298" i="6"/>
  <c r="I298" i="6" s="1"/>
  <c r="E297" i="6"/>
  <c r="I297" i="6" s="1"/>
  <c r="E296" i="6"/>
  <c r="E295" i="6"/>
  <c r="I295" i="6" s="1"/>
  <c r="E294" i="6"/>
  <c r="I294" i="6" s="1"/>
  <c r="E293" i="6"/>
  <c r="E292" i="6"/>
  <c r="E291" i="6"/>
  <c r="E290" i="6"/>
  <c r="I290" i="6" s="1"/>
  <c r="E289" i="6"/>
  <c r="I289" i="6" s="1"/>
  <c r="E288" i="6"/>
  <c r="E287" i="6"/>
  <c r="I287" i="6" s="1"/>
  <c r="E286" i="6"/>
  <c r="I286" i="6" s="1"/>
  <c r="E285" i="6"/>
  <c r="I285" i="6" s="1"/>
  <c r="E284" i="6"/>
  <c r="E283" i="6"/>
  <c r="E282" i="6"/>
  <c r="I282" i="6" s="1"/>
  <c r="E281" i="6"/>
  <c r="I281" i="6" s="1"/>
  <c r="E280" i="6"/>
  <c r="E279" i="6"/>
  <c r="I279" i="6" s="1"/>
  <c r="E278" i="6"/>
  <c r="I278" i="6" s="1"/>
  <c r="E277" i="6"/>
  <c r="E276" i="6"/>
  <c r="E275" i="6"/>
  <c r="I275" i="6" s="1"/>
  <c r="E274" i="6"/>
  <c r="I274" i="6" s="1"/>
  <c r="E273" i="6"/>
  <c r="I273" i="6" s="1"/>
  <c r="E272" i="6"/>
  <c r="E271" i="6"/>
  <c r="E270" i="6"/>
  <c r="I270" i="6" s="1"/>
  <c r="E269" i="6"/>
  <c r="I269" i="6" s="1"/>
  <c r="E268" i="6"/>
  <c r="E267" i="6"/>
  <c r="I267" i="6" s="1"/>
  <c r="E266" i="6"/>
  <c r="I266" i="6" s="1"/>
  <c r="E265" i="6"/>
  <c r="I265" i="6" s="1"/>
  <c r="E264" i="6"/>
  <c r="E263" i="6"/>
  <c r="I263" i="6" s="1"/>
  <c r="E262" i="6"/>
  <c r="I262" i="6" s="1"/>
  <c r="E261" i="6"/>
  <c r="E260" i="6"/>
  <c r="E259" i="6"/>
  <c r="E258" i="6"/>
  <c r="I258" i="6" s="1"/>
  <c r="E257" i="6"/>
  <c r="I257" i="6" s="1"/>
  <c r="E256" i="6"/>
  <c r="E255" i="6"/>
  <c r="I255" i="6" s="1"/>
  <c r="E254" i="6"/>
  <c r="I254" i="6" s="1"/>
  <c r="E253" i="6"/>
  <c r="I253" i="6" s="1"/>
  <c r="E252" i="6"/>
  <c r="E251" i="6"/>
  <c r="E250" i="6"/>
  <c r="I250" i="6" s="1"/>
  <c r="E249" i="6"/>
  <c r="I249" i="6" s="1"/>
  <c r="E248" i="6"/>
  <c r="E247" i="6"/>
  <c r="I247" i="6" s="1"/>
  <c r="E246" i="6"/>
  <c r="I246" i="6" s="1"/>
  <c r="E245" i="6"/>
  <c r="E244" i="6"/>
  <c r="E243" i="6"/>
  <c r="I243" i="6" s="1"/>
  <c r="E242" i="6"/>
  <c r="I242" i="6" s="1"/>
  <c r="E241" i="6"/>
  <c r="I241" i="6" s="1"/>
  <c r="E240" i="6"/>
  <c r="E238" i="6"/>
  <c r="I238" i="6" s="1"/>
  <c r="E237" i="6"/>
  <c r="I237" i="6" s="1"/>
  <c r="E236" i="6"/>
  <c r="I236" i="6" s="1"/>
  <c r="E235" i="6"/>
  <c r="I235" i="6" s="1"/>
  <c r="E234" i="6"/>
  <c r="I234" i="6" s="1"/>
  <c r="E233" i="6"/>
  <c r="E232" i="6"/>
  <c r="I232" i="6"/>
  <c r="E231" i="6"/>
  <c r="I231" i="6" s="1"/>
  <c r="E230" i="6"/>
  <c r="I230" i="6" s="1"/>
  <c r="E229" i="6"/>
  <c r="E228" i="6"/>
  <c r="I228" i="6" s="1"/>
  <c r="E227" i="6"/>
  <c r="I227" i="6" s="1"/>
  <c r="E226" i="6"/>
  <c r="I226" i="6" s="1"/>
  <c r="E225" i="6"/>
  <c r="E224" i="6"/>
  <c r="I224" i="6" s="1"/>
  <c r="E223" i="6"/>
  <c r="E222" i="6"/>
  <c r="I222" i="6" s="1"/>
  <c r="E221" i="6"/>
  <c r="I221" i="6" s="1"/>
  <c r="E220" i="6"/>
  <c r="I220" i="6" s="1"/>
  <c r="E219" i="6"/>
  <c r="I219" i="6" s="1"/>
  <c r="E218" i="6"/>
  <c r="I218" i="6" s="1"/>
  <c r="E217" i="6"/>
  <c r="I217" i="6" s="1"/>
  <c r="E216" i="6"/>
  <c r="I216" i="6" s="1"/>
  <c r="E215" i="6"/>
  <c r="E214" i="6"/>
  <c r="I214" i="6" s="1"/>
  <c r="E213" i="6"/>
  <c r="I213" i="6" s="1"/>
  <c r="E212" i="6"/>
  <c r="I212" i="6" s="1"/>
  <c r="E211" i="6"/>
  <c r="I211" i="6" s="1"/>
  <c r="E210" i="6"/>
  <c r="I210" i="6" s="1"/>
  <c r="E209" i="6"/>
  <c r="I209" i="6" s="1"/>
  <c r="E208" i="6"/>
  <c r="I208" i="6" s="1"/>
  <c r="E207" i="6"/>
  <c r="E206" i="6"/>
  <c r="I206" i="6"/>
  <c r="E205" i="6"/>
  <c r="I205" i="6" s="1"/>
  <c r="E204" i="6"/>
  <c r="I204" i="6" s="1"/>
  <c r="E203" i="6"/>
  <c r="I203" i="6" s="1"/>
  <c r="E202" i="6"/>
  <c r="I202" i="6" s="1"/>
  <c r="E201" i="6"/>
  <c r="I201" i="6" s="1"/>
  <c r="E200" i="6"/>
  <c r="I200" i="6"/>
  <c r="E199" i="6"/>
  <c r="E198" i="6"/>
  <c r="I198" i="6" s="1"/>
  <c r="E197" i="6"/>
  <c r="I197" i="6" s="1"/>
  <c r="E196" i="6"/>
  <c r="I196" i="6" s="1"/>
  <c r="E195" i="6"/>
  <c r="I195" i="6" s="1"/>
  <c r="E194" i="6"/>
  <c r="I194" i="6" s="1"/>
  <c r="E193" i="6"/>
  <c r="E192" i="6"/>
  <c r="I192" i="6" s="1"/>
  <c r="E191" i="6"/>
  <c r="I191" i="6" s="1"/>
  <c r="E190" i="6"/>
  <c r="I190" i="6" s="1"/>
  <c r="E189" i="6"/>
  <c r="I189" i="6" s="1"/>
  <c r="E188" i="6"/>
  <c r="I188" i="6" s="1"/>
  <c r="E187" i="6"/>
  <c r="I187" i="6" s="1"/>
  <c r="E186" i="6"/>
  <c r="I186" i="6" s="1"/>
  <c r="E185" i="6"/>
  <c r="I185" i="6" s="1"/>
  <c r="E184" i="6"/>
  <c r="I184" i="6"/>
  <c r="E183" i="6"/>
  <c r="E182" i="6"/>
  <c r="I182" i="6" s="1"/>
  <c r="E181" i="6"/>
  <c r="I181" i="6" s="1"/>
  <c r="E180" i="6"/>
  <c r="I180" i="6" s="1"/>
  <c r="E179" i="6"/>
  <c r="I179" i="6" s="1"/>
  <c r="E178" i="6"/>
  <c r="I178" i="6" s="1"/>
  <c r="E177" i="6"/>
  <c r="E176" i="6"/>
  <c r="I176" i="6" s="1"/>
  <c r="E175" i="6"/>
  <c r="E174" i="6"/>
  <c r="I174" i="6" s="1"/>
  <c r="E173" i="6"/>
  <c r="I173" i="6" s="1"/>
  <c r="E172" i="6"/>
  <c r="I172" i="6" s="1"/>
  <c r="E171" i="6"/>
  <c r="I171" i="6" s="1"/>
  <c r="E170" i="6"/>
  <c r="I170" i="6" s="1"/>
  <c r="E169" i="6"/>
  <c r="I169" i="6" s="1"/>
  <c r="E168" i="6"/>
  <c r="I168" i="6"/>
  <c r="E167" i="6"/>
  <c r="E166" i="6"/>
  <c r="I166" i="6" s="1"/>
  <c r="E165" i="6"/>
  <c r="I165" i="6" s="1"/>
  <c r="E164" i="6"/>
  <c r="I164" i="6" s="1"/>
  <c r="E163" i="6"/>
  <c r="I163" i="6" s="1"/>
  <c r="E162" i="6"/>
  <c r="I162" i="6" s="1"/>
  <c r="E161" i="6"/>
  <c r="E160" i="6"/>
  <c r="I160" i="6" s="1"/>
  <c r="E159" i="6"/>
  <c r="E158" i="6"/>
  <c r="I158" i="6" s="1"/>
  <c r="E157" i="6"/>
  <c r="I157" i="6" s="1"/>
  <c r="E156" i="6"/>
  <c r="I156" i="6" s="1"/>
  <c r="E155" i="6"/>
  <c r="I155" i="6" s="1"/>
  <c r="E154" i="6"/>
  <c r="I154" i="6" s="1"/>
  <c r="E153" i="6"/>
  <c r="I153" i="6" s="1"/>
  <c r="E152" i="6"/>
  <c r="I152" i="6" s="1"/>
  <c r="E151" i="6"/>
  <c r="E150" i="6"/>
  <c r="I150" i="6" s="1"/>
  <c r="E149" i="6"/>
  <c r="I149" i="6" s="1"/>
  <c r="E148" i="6"/>
  <c r="I148" i="6" s="1"/>
  <c r="E147" i="6"/>
  <c r="I147" i="6" s="1"/>
  <c r="E146" i="6"/>
  <c r="I146" i="6" s="1"/>
  <c r="E145" i="6"/>
  <c r="E144" i="6"/>
  <c r="I144" i="6" s="1"/>
  <c r="E143" i="6"/>
  <c r="E142" i="6"/>
  <c r="I142" i="6"/>
  <c r="E141" i="6"/>
  <c r="I141" i="6" s="1"/>
  <c r="E140" i="6"/>
  <c r="I140" i="6" s="1"/>
  <c r="E139" i="6"/>
  <c r="I139" i="6" s="1"/>
  <c r="E138" i="6"/>
  <c r="I138" i="6" s="1"/>
  <c r="E137" i="6"/>
  <c r="I137" i="6" s="1"/>
  <c r="E136" i="6"/>
  <c r="I136" i="6"/>
  <c r="E135" i="6"/>
  <c r="E134" i="6"/>
  <c r="I134" i="6" s="1"/>
  <c r="E133" i="6"/>
  <c r="I133" i="6" s="1"/>
  <c r="E132" i="6"/>
  <c r="I132" i="6" s="1"/>
  <c r="E131" i="6"/>
  <c r="I131" i="6" s="1"/>
  <c r="E130" i="6"/>
  <c r="I130" i="6" s="1"/>
  <c r="E129" i="6"/>
  <c r="E128" i="6"/>
  <c r="I128" i="6" s="1"/>
  <c r="E127" i="6"/>
  <c r="E126" i="6"/>
  <c r="I126" i="6" s="1"/>
  <c r="E125" i="6"/>
  <c r="I125" i="6" s="1"/>
  <c r="E124" i="6"/>
  <c r="I124" i="6" s="1"/>
  <c r="E123" i="6"/>
  <c r="I123" i="6" s="1"/>
  <c r="E122" i="6"/>
  <c r="E121" i="6"/>
  <c r="I121" i="6" s="1"/>
  <c r="E120" i="6"/>
  <c r="E117" i="6"/>
  <c r="E116" i="6"/>
  <c r="I116" i="6" s="1"/>
  <c r="J634" i="6"/>
  <c r="H634" i="6"/>
  <c r="G634" i="6"/>
  <c r="G637" i="6" s="1"/>
  <c r="F634" i="6"/>
  <c r="J633" i="6"/>
  <c r="J636" i="6" s="1"/>
  <c r="H633" i="6"/>
  <c r="G633" i="6"/>
  <c r="F633" i="6"/>
  <c r="J632" i="6"/>
  <c r="J639" i="6" s="1"/>
  <c r="H632" i="6"/>
  <c r="H639" i="6"/>
  <c r="G632" i="6"/>
  <c r="F632" i="6"/>
  <c r="J631" i="6"/>
  <c r="H631" i="6"/>
  <c r="G631" i="6"/>
  <c r="F631" i="6"/>
  <c r="J630" i="6"/>
  <c r="J638" i="6" s="1"/>
  <c r="I630" i="6"/>
  <c r="I638" i="6" s="1"/>
  <c r="H630" i="6"/>
  <c r="H638" i="6" s="1"/>
  <c r="G630" i="6"/>
  <c r="G638" i="6" s="1"/>
  <c r="F630" i="6"/>
  <c r="F638" i="6"/>
  <c r="E630" i="6"/>
  <c r="E638" i="6" s="1"/>
  <c r="H629" i="6"/>
  <c r="G629" i="6"/>
  <c r="F629" i="6"/>
  <c r="J628" i="6"/>
  <c r="H628" i="6"/>
  <c r="H636" i="6" s="1"/>
  <c r="G628" i="6"/>
  <c r="F628" i="6"/>
  <c r="I625" i="6"/>
  <c r="I624" i="6"/>
  <c r="K622" i="6"/>
  <c r="K623" i="6" s="1"/>
  <c r="J622" i="6"/>
  <c r="J650" i="6" s="1"/>
  <c r="H622" i="6"/>
  <c r="G622" i="6"/>
  <c r="F622" i="6"/>
  <c r="I619" i="6"/>
  <c r="I615" i="6"/>
  <c r="I611" i="6"/>
  <c r="I608" i="6"/>
  <c r="I607" i="6"/>
  <c r="I603" i="6"/>
  <c r="I599" i="6"/>
  <c r="I595" i="6"/>
  <c r="J593" i="6"/>
  <c r="H593" i="6"/>
  <c r="G593" i="6"/>
  <c r="F593" i="6"/>
  <c r="I592" i="6"/>
  <c r="I590" i="6"/>
  <c r="I588" i="6"/>
  <c r="I587" i="6"/>
  <c r="I586" i="6"/>
  <c r="I584" i="6"/>
  <c r="I578" i="6"/>
  <c r="I572" i="6"/>
  <c r="I570" i="6"/>
  <c r="I566" i="6"/>
  <c r="I562" i="6"/>
  <c r="I561" i="6"/>
  <c r="I554" i="6"/>
  <c r="I553" i="6"/>
  <c r="I546" i="6"/>
  <c r="I545" i="6"/>
  <c r="I538" i="6"/>
  <c r="I537" i="6"/>
  <c r="I530" i="6"/>
  <c r="I529" i="6"/>
  <c r="I522" i="6"/>
  <c r="I521" i="6"/>
  <c r="I514" i="6"/>
  <c r="I513" i="6"/>
  <c r="I506" i="6"/>
  <c r="I505" i="6"/>
  <c r="I498" i="6"/>
  <c r="I497" i="6"/>
  <c r="I490" i="6"/>
  <c r="I489" i="6"/>
  <c r="I482" i="6"/>
  <c r="I481" i="6"/>
  <c r="I474" i="6"/>
  <c r="I473" i="6"/>
  <c r="I466" i="6"/>
  <c r="I465" i="6"/>
  <c r="I458" i="6"/>
  <c r="I457" i="6"/>
  <c r="I450" i="6"/>
  <c r="I449" i="6"/>
  <c r="I442" i="6"/>
  <c r="I441" i="6"/>
  <c r="I434" i="6"/>
  <c r="I433" i="6"/>
  <c r="J431" i="6"/>
  <c r="H431" i="6"/>
  <c r="G431" i="6"/>
  <c r="I426" i="6"/>
  <c r="I419" i="6"/>
  <c r="I418" i="6"/>
  <c r="I410" i="6"/>
  <c r="I399" i="6"/>
  <c r="I394" i="6"/>
  <c r="I387" i="6"/>
  <c r="I386" i="6"/>
  <c r="I378" i="6"/>
  <c r="I367" i="6"/>
  <c r="I362" i="6"/>
  <c r="I358" i="6"/>
  <c r="I354" i="6"/>
  <c r="I350" i="6"/>
  <c r="H346" i="6"/>
  <c r="G346" i="6"/>
  <c r="F346" i="6"/>
  <c r="F644" i="6" s="1"/>
  <c r="I344" i="6"/>
  <c r="J346" i="6"/>
  <c r="I341" i="6"/>
  <c r="I340" i="6"/>
  <c r="I336" i="6"/>
  <c r="I335" i="6"/>
  <c r="I332" i="6"/>
  <c r="I328" i="6"/>
  <c r="I325" i="6"/>
  <c r="I324" i="6"/>
  <c r="I323" i="6"/>
  <c r="I320" i="6"/>
  <c r="I316" i="6"/>
  <c r="I315" i="6"/>
  <c r="I312" i="6"/>
  <c r="I309" i="6"/>
  <c r="I308" i="6"/>
  <c r="I304" i="6"/>
  <c r="I303" i="6"/>
  <c r="I300" i="6"/>
  <c r="I296" i="6"/>
  <c r="I293" i="6"/>
  <c r="I292" i="6"/>
  <c r="I291" i="6"/>
  <c r="I288" i="6"/>
  <c r="I284" i="6"/>
  <c r="I283" i="6"/>
  <c r="I280" i="6"/>
  <c r="I277" i="6"/>
  <c r="I276" i="6"/>
  <c r="I272" i="6"/>
  <c r="I271" i="6"/>
  <c r="I268" i="6"/>
  <c r="I264" i="6"/>
  <c r="I261" i="6"/>
  <c r="I260" i="6"/>
  <c r="I259" i="6"/>
  <c r="I256" i="6"/>
  <c r="I252" i="6"/>
  <c r="I251" i="6"/>
  <c r="I248" i="6"/>
  <c r="I245" i="6"/>
  <c r="I244" i="6"/>
  <c r="I240" i="6"/>
  <c r="H239" i="6"/>
  <c r="H648" i="6" s="1"/>
  <c r="G239" i="6"/>
  <c r="F239" i="6"/>
  <c r="F656" i="6" s="1"/>
  <c r="I233" i="6"/>
  <c r="I229" i="6"/>
  <c r="J239" i="6"/>
  <c r="I225" i="6"/>
  <c r="I223" i="6"/>
  <c r="I215" i="6"/>
  <c r="I207" i="6"/>
  <c r="I199" i="6"/>
  <c r="I193" i="6"/>
  <c r="I183" i="6"/>
  <c r="I177" i="6"/>
  <c r="I175" i="6"/>
  <c r="I167" i="6"/>
  <c r="I161" i="6"/>
  <c r="I159" i="6"/>
  <c r="I151" i="6"/>
  <c r="I145" i="6"/>
  <c r="I143" i="6"/>
  <c r="I135" i="6"/>
  <c r="I129" i="6"/>
  <c r="I127" i="6"/>
  <c r="H119" i="6"/>
  <c r="G119" i="6"/>
  <c r="G654" i="6" s="1"/>
  <c r="F119" i="6"/>
  <c r="I118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J119" i="6"/>
  <c r="J629" i="6"/>
  <c r="J637" i="6" s="1"/>
  <c r="G643" i="6"/>
  <c r="G645" i="6"/>
  <c r="G659" i="6"/>
  <c r="H645" i="6"/>
  <c r="H655" i="6"/>
  <c r="H665" i="6"/>
  <c r="J666" i="6"/>
  <c r="J661" i="6"/>
  <c r="J653" i="6"/>
  <c r="J658" i="6"/>
  <c r="J642" i="6"/>
  <c r="J655" i="6"/>
  <c r="J663" i="6"/>
  <c r="J652" i="6"/>
  <c r="J660" i="6"/>
  <c r="J668" i="6"/>
  <c r="J657" i="6"/>
  <c r="J665" i="6"/>
  <c r="J646" i="6"/>
  <c r="J654" i="6"/>
  <c r="J662" i="6"/>
  <c r="J643" i="6"/>
  <c r="J651" i="6"/>
  <c r="J659" i="6"/>
  <c r="J667" i="6"/>
  <c r="J648" i="6"/>
  <c r="J656" i="6"/>
  <c r="J664" i="6"/>
  <c r="C12" i="11"/>
  <c r="C11" i="11"/>
  <c r="C10" i="11"/>
  <c r="C9" i="11"/>
  <c r="C8" i="11"/>
  <c r="C7" i="11"/>
  <c r="C5" i="11"/>
  <c r="N6" i="12"/>
  <c r="N5" i="12"/>
  <c r="H5" i="12"/>
  <c r="N4" i="12"/>
  <c r="H4" i="12"/>
  <c r="C4" i="11"/>
  <c r="E676" i="22"/>
  <c r="E680" i="22"/>
  <c r="E677" i="22"/>
  <c r="G679" i="22"/>
  <c r="G701" i="22"/>
  <c r="G695" i="22"/>
  <c r="G663" i="22"/>
  <c r="G676" i="22"/>
  <c r="G636" i="6"/>
  <c r="E628" i="6"/>
  <c r="E431" i="21"/>
  <c r="G105" i="12"/>
  <c r="G706" i="22"/>
  <c r="G690" i="23"/>
  <c r="E654" i="23"/>
  <c r="E662" i="23" s="1"/>
  <c r="E120" i="23"/>
  <c r="J120" i="23" s="1"/>
  <c r="Q120" i="23" s="1"/>
  <c r="H658" i="6"/>
  <c r="H654" i="6"/>
  <c r="H650" i="6"/>
  <c r="H646" i="6"/>
  <c r="G623" i="6"/>
  <c r="G664" i="6"/>
  <c r="G660" i="6"/>
  <c r="G656" i="6"/>
  <c r="G652" i="6"/>
  <c r="G648" i="6"/>
  <c r="F623" i="6"/>
  <c r="F647" i="6"/>
  <c r="F651" i="6"/>
  <c r="F655" i="6"/>
  <c r="F659" i="6"/>
  <c r="F663" i="6"/>
  <c r="F667" i="6"/>
  <c r="F642" i="6"/>
  <c r="F646" i="6"/>
  <c r="F650" i="6"/>
  <c r="F654" i="6"/>
  <c r="F658" i="6"/>
  <c r="F662" i="6"/>
  <c r="G667" i="6"/>
  <c r="G644" i="6"/>
  <c r="E629" i="6"/>
  <c r="J665" i="21"/>
  <c r="J646" i="21"/>
  <c r="J650" i="21"/>
  <c r="J654" i="21"/>
  <c r="J658" i="21"/>
  <c r="J662" i="21"/>
  <c r="F644" i="21"/>
  <c r="F642" i="21"/>
  <c r="F647" i="21"/>
  <c r="F651" i="21"/>
  <c r="F655" i="21"/>
  <c r="F659" i="21"/>
  <c r="F663" i="21"/>
  <c r="F667" i="21"/>
  <c r="F648" i="21"/>
  <c r="F652" i="21"/>
  <c r="F656" i="21"/>
  <c r="F660" i="21"/>
  <c r="F664" i="21"/>
  <c r="G658" i="21"/>
  <c r="I4" i="21"/>
  <c r="J643" i="21"/>
  <c r="H697" i="22"/>
  <c r="H701" i="22"/>
  <c r="J682" i="22"/>
  <c r="J685" i="22"/>
  <c r="J689" i="22"/>
  <c r="J693" i="22"/>
  <c r="J697" i="22"/>
  <c r="J701" i="22"/>
  <c r="J705" i="22"/>
  <c r="J686" i="22"/>
  <c r="J690" i="22"/>
  <c r="J694" i="22"/>
  <c r="J698" i="22"/>
  <c r="J702" i="22"/>
  <c r="J706" i="22"/>
  <c r="G680" i="22"/>
  <c r="J676" i="22"/>
  <c r="B8" i="11"/>
  <c r="D8" i="11" s="1"/>
  <c r="B7" i="11"/>
  <c r="F667" i="23"/>
  <c r="F672" i="23"/>
  <c r="F676" i="23"/>
  <c r="F680" i="23"/>
  <c r="F684" i="23"/>
  <c r="F688" i="23"/>
  <c r="F692" i="23"/>
  <c r="F673" i="23"/>
  <c r="F677" i="23"/>
  <c r="F683" i="23"/>
  <c r="F691" i="23"/>
  <c r="F693" i="23"/>
  <c r="F685" i="23"/>
  <c r="G661" i="23"/>
  <c r="G665" i="23" s="1"/>
  <c r="G662" i="23"/>
  <c r="I648" i="23"/>
  <c r="E617" i="23"/>
  <c r="J617" i="23" s="1"/>
  <c r="E241" i="23"/>
  <c r="J241" i="23" s="1"/>
  <c r="E676" i="24"/>
  <c r="I677" i="24"/>
  <c r="E690" i="24"/>
  <c r="F693" i="24"/>
  <c r="G690" i="24"/>
  <c r="H693" i="24"/>
  <c r="K691" i="24"/>
  <c r="K690" i="24"/>
  <c r="J676" i="24"/>
  <c r="J462" i="24"/>
  <c r="E646" i="24"/>
  <c r="J646" i="24" s="1"/>
  <c r="E461" i="24"/>
  <c r="J461" i="24" s="1"/>
  <c r="E119" i="6"/>
  <c r="I120" i="6"/>
  <c r="C6" i="11"/>
  <c r="C16" i="11" s="1"/>
  <c r="H642" i="6"/>
  <c r="I122" i="6"/>
  <c r="F679" i="23"/>
  <c r="F687" i="23"/>
  <c r="E657" i="23"/>
  <c r="E664" i="23"/>
  <c r="J122" i="23"/>
  <c r="E354" i="23"/>
  <c r="B11" i="11"/>
  <c r="D11" i="11" s="1"/>
  <c r="B9" i="11"/>
  <c r="D9" i="11" s="1"/>
  <c r="J448" i="23"/>
  <c r="J682" i="24"/>
  <c r="G691" i="24"/>
  <c r="G694" i="24" s="1"/>
  <c r="F691" i="24"/>
  <c r="E241" i="24"/>
  <c r="F747" i="26"/>
  <c r="E253" i="26"/>
  <c r="F735" i="26"/>
  <c r="F724" i="26"/>
  <c r="F737" i="26"/>
  <c r="J710" i="26"/>
  <c r="K719" i="26"/>
  <c r="K721" i="26"/>
  <c r="L723" i="26"/>
  <c r="F753" i="26"/>
  <c r="F745" i="26"/>
  <c r="H710" i="26"/>
  <c r="L754" i="26"/>
  <c r="F726" i="26"/>
  <c r="E720" i="26"/>
  <c r="F729" i="26"/>
  <c r="F739" i="26"/>
  <c r="F754" i="26"/>
  <c r="F749" i="26"/>
  <c r="F741" i="26"/>
  <c r="F733" i="26"/>
  <c r="F751" i="26"/>
  <c r="F743" i="26"/>
  <c r="F710" i="26"/>
  <c r="K718" i="26"/>
  <c r="F731" i="26"/>
  <c r="F755" i="26"/>
  <c r="L752" i="26"/>
  <c r="K720" i="26"/>
  <c r="L732" i="26"/>
  <c r="L740" i="26"/>
  <c r="L748" i="26"/>
  <c r="E721" i="26"/>
  <c r="F723" i="26"/>
  <c r="H726" i="26"/>
  <c r="I710" i="26"/>
  <c r="L710" i="26"/>
  <c r="E709" i="26"/>
  <c r="K709" i="26" s="1"/>
  <c r="H723" i="26"/>
  <c r="E677" i="26"/>
  <c r="K677" i="26"/>
  <c r="E372" i="26"/>
  <c r="K372" i="26" s="1"/>
  <c r="L730" i="26"/>
  <c r="L734" i="26"/>
  <c r="L738" i="26"/>
  <c r="L742" i="26"/>
  <c r="L746" i="26"/>
  <c r="L750" i="26"/>
  <c r="H755" i="26"/>
  <c r="L736" i="26"/>
  <c r="L744" i="26"/>
  <c r="E530" i="26"/>
  <c r="K530" i="26" s="1"/>
  <c r="L755" i="26"/>
  <c r="L753" i="26"/>
  <c r="L751" i="26"/>
  <c r="L749" i="26"/>
  <c r="L747" i="26"/>
  <c r="L745" i="26"/>
  <c r="L743" i="26"/>
  <c r="L741" i="26"/>
  <c r="L739" i="26"/>
  <c r="L737" i="26"/>
  <c r="L735" i="26"/>
  <c r="L733" i="26"/>
  <c r="L731" i="26"/>
  <c r="L729" i="26"/>
  <c r="E719" i="26"/>
  <c r="H724" i="26"/>
  <c r="F752" i="26"/>
  <c r="F750" i="26"/>
  <c r="F748" i="26"/>
  <c r="F746" i="26"/>
  <c r="F744" i="26"/>
  <c r="F742" i="26"/>
  <c r="F740" i="26"/>
  <c r="F738" i="26"/>
  <c r="F736" i="26"/>
  <c r="F734" i="26"/>
  <c r="F732" i="26"/>
  <c r="F730" i="26"/>
  <c r="L726" i="26"/>
  <c r="K716" i="26"/>
  <c r="E715" i="26"/>
  <c r="E723" i="26" s="1"/>
  <c r="E125" i="26"/>
  <c r="K125" i="26"/>
  <c r="L724" i="26"/>
  <c r="E718" i="26"/>
  <c r="E726" i="26" s="1"/>
  <c r="E716" i="26"/>
  <c r="H754" i="26"/>
  <c r="H753" i="26"/>
  <c r="H752" i="26"/>
  <c r="H751" i="26"/>
  <c r="H750" i="26"/>
  <c r="H749" i="26"/>
  <c r="H748" i="26"/>
  <c r="H747" i="26"/>
  <c r="H746" i="26"/>
  <c r="H745" i="26"/>
  <c r="H744" i="26"/>
  <c r="H743" i="26"/>
  <c r="H742" i="26"/>
  <c r="H741" i="26"/>
  <c r="H740" i="26"/>
  <c r="H739" i="26"/>
  <c r="H738" i="26"/>
  <c r="H737" i="26"/>
  <c r="H736" i="26"/>
  <c r="H735" i="26"/>
  <c r="H734" i="26"/>
  <c r="H733" i="26"/>
  <c r="H732" i="26"/>
  <c r="H731" i="26"/>
  <c r="H730" i="26"/>
  <c r="H729" i="26"/>
  <c r="J354" i="23"/>
  <c r="F727" i="26"/>
  <c r="B10" i="11"/>
  <c r="D10" i="11" s="1"/>
  <c r="J241" i="24"/>
  <c r="H727" i="26"/>
  <c r="L727" i="26"/>
  <c r="E754" i="26"/>
  <c r="E724" i="26"/>
  <c r="E734" i="26"/>
  <c r="E750" i="26"/>
  <c r="E742" i="26"/>
  <c r="E736" i="26"/>
  <c r="E752" i="26"/>
  <c r="E738" i="26"/>
  <c r="E746" i="26"/>
  <c r="E710" i="26"/>
  <c r="E730" i="26"/>
  <c r="E733" i="26"/>
  <c r="E737" i="26"/>
  <c r="E741" i="26"/>
  <c r="E745" i="26"/>
  <c r="E749" i="26"/>
  <c r="E753" i="26"/>
  <c r="E729" i="26"/>
  <c r="E735" i="26"/>
  <c r="E739" i="26"/>
  <c r="E743" i="26"/>
  <c r="E747" i="26"/>
  <c r="E751" i="26"/>
  <c r="E755" i="26"/>
  <c r="E744" i="26"/>
  <c r="E732" i="26"/>
  <c r="E731" i="26"/>
  <c r="E740" i="26"/>
  <c r="E748" i="26"/>
  <c r="L622" i="34" l="1"/>
  <c r="M623" i="34" s="1"/>
  <c r="E727" i="26"/>
  <c r="J649" i="6"/>
  <c r="J644" i="6"/>
  <c r="J645" i="6"/>
  <c r="J647" i="6"/>
  <c r="H663" i="6"/>
  <c r="H653" i="6"/>
  <c r="G642" i="6"/>
  <c r="G655" i="6"/>
  <c r="H668" i="6"/>
  <c r="H667" i="6"/>
  <c r="H644" i="6"/>
  <c r="N105" i="12"/>
  <c r="H661" i="6"/>
  <c r="H651" i="6"/>
  <c r="G663" i="6"/>
  <c r="G653" i="6"/>
  <c r="H664" i="6"/>
  <c r="F653" i="6"/>
  <c r="H659" i="6"/>
  <c r="H647" i="6"/>
  <c r="G661" i="6"/>
  <c r="G647" i="6"/>
  <c r="G668" i="6"/>
  <c r="I620" i="6"/>
  <c r="E632" i="6"/>
  <c r="G639" i="6"/>
  <c r="F636" i="6"/>
  <c r="E239" i="6"/>
  <c r="G648" i="21"/>
  <c r="G664" i="21"/>
  <c r="G655" i="21"/>
  <c r="G643" i="21"/>
  <c r="E239" i="21"/>
  <c r="J647" i="21"/>
  <c r="J659" i="21"/>
  <c r="F657" i="21"/>
  <c r="J666" i="21"/>
  <c r="F636" i="21"/>
  <c r="F704" i="22"/>
  <c r="E372" i="22"/>
  <c r="H684" i="22"/>
  <c r="H690" i="22"/>
  <c r="H698" i="22"/>
  <c r="H706" i="22"/>
  <c r="H693" i="22"/>
  <c r="J684" i="22"/>
  <c r="J677" i="22"/>
  <c r="K668" i="23"/>
  <c r="K674" i="23"/>
  <c r="K684" i="23"/>
  <c r="K677" i="23"/>
  <c r="F686" i="23"/>
  <c r="F690" i="23"/>
  <c r="F721" i="25"/>
  <c r="E666" i="25"/>
  <c r="J666" i="25" s="1"/>
  <c r="G729" i="25"/>
  <c r="H719" i="25"/>
  <c r="J360" i="25"/>
  <c r="E523" i="25"/>
  <c r="J523" i="25" s="1"/>
  <c r="J623" i="21"/>
  <c r="J649" i="21"/>
  <c r="J667" i="21"/>
  <c r="I632" i="21"/>
  <c r="E121" i="22"/>
  <c r="H683" i="22"/>
  <c r="H692" i="22"/>
  <c r="H700" i="22"/>
  <c r="H685" i="22"/>
  <c r="H695" i="22"/>
  <c r="J687" i="22"/>
  <c r="J696" i="22"/>
  <c r="J708" i="22"/>
  <c r="E647" i="23"/>
  <c r="J647" i="23" s="1"/>
  <c r="K669" i="23"/>
  <c r="K676" i="23"/>
  <c r="K688" i="23"/>
  <c r="K679" i="23"/>
  <c r="F670" i="23"/>
  <c r="K685" i="23"/>
  <c r="K673" i="23"/>
  <c r="K686" i="23"/>
  <c r="K678" i="23"/>
  <c r="F741" i="25"/>
  <c r="F731" i="25"/>
  <c r="G724" i="25"/>
  <c r="G741" i="25"/>
  <c r="H739" i="25"/>
  <c r="E696" i="25"/>
  <c r="J696" i="25" s="1"/>
  <c r="F726" i="25"/>
  <c r="F717" i="25"/>
  <c r="F742" i="25"/>
  <c r="F722" i="25"/>
  <c r="F734" i="25"/>
  <c r="F697" i="25"/>
  <c r="F719" i="25"/>
  <c r="F735" i="25"/>
  <c r="F729" i="25"/>
  <c r="F730" i="25"/>
  <c r="F718" i="25"/>
  <c r="F723" i="25"/>
  <c r="F739" i="25"/>
  <c r="F733" i="25"/>
  <c r="G697" i="25"/>
  <c r="E634" i="6"/>
  <c r="G656" i="21"/>
  <c r="G647" i="21"/>
  <c r="G663" i="21"/>
  <c r="J651" i="21"/>
  <c r="F700" i="22"/>
  <c r="E662" i="22"/>
  <c r="E468" i="22"/>
  <c r="H686" i="22"/>
  <c r="H694" i="22"/>
  <c r="H702" i="22"/>
  <c r="H687" i="22"/>
  <c r="E658" i="23"/>
  <c r="K670" i="23"/>
  <c r="K680" i="23"/>
  <c r="K692" i="23"/>
  <c r="F737" i="25"/>
  <c r="F727" i="25"/>
  <c r="H736" i="25"/>
  <c r="J5" i="25"/>
  <c r="J702" i="25" s="1"/>
  <c r="E120" i="25"/>
  <c r="J120" i="25" s="1"/>
  <c r="J97" i="25"/>
  <c r="J703" i="25" s="1"/>
  <c r="E703" i="25"/>
  <c r="J113" i="25"/>
  <c r="J705" i="25" s="1"/>
  <c r="E705" i="25"/>
  <c r="H713" i="25"/>
  <c r="H734" i="25"/>
  <c r="H728" i="25"/>
  <c r="H731" i="25"/>
  <c r="H737" i="25"/>
  <c r="H729" i="25"/>
  <c r="H717" i="25"/>
  <c r="H730" i="25"/>
  <c r="H724" i="25"/>
  <c r="H723" i="25"/>
  <c r="J637" i="21"/>
  <c r="F663" i="22"/>
  <c r="I672" i="22"/>
  <c r="G737" i="25"/>
  <c r="G727" i="25"/>
  <c r="G742" i="25"/>
  <c r="G730" i="25"/>
  <c r="G722" i="25"/>
  <c r="G718" i="25"/>
  <c r="G735" i="25"/>
  <c r="G725" i="25"/>
  <c r="G738" i="25"/>
  <c r="G728" i="25"/>
  <c r="G720" i="25"/>
  <c r="K528" i="28"/>
  <c r="E672" i="28"/>
  <c r="K672" i="28" s="1"/>
  <c r="R672" i="28" s="1"/>
  <c r="G734" i="29"/>
  <c r="F793" i="32"/>
  <c r="F783" i="32"/>
  <c r="F681" i="23"/>
  <c r="K691" i="23"/>
  <c r="K683" i="23"/>
  <c r="K662" i="23"/>
  <c r="J657" i="23"/>
  <c r="G717" i="25"/>
  <c r="G726" i="25"/>
  <c r="G736" i="25"/>
  <c r="G721" i="25"/>
  <c r="G733" i="25"/>
  <c r="H725" i="25"/>
  <c r="H727" i="25"/>
  <c r="H720" i="25"/>
  <c r="H722" i="25"/>
  <c r="K244" i="25"/>
  <c r="K713" i="25"/>
  <c r="F690" i="24"/>
  <c r="F694" i="24" s="1"/>
  <c r="H691" i="24"/>
  <c r="G709" i="24"/>
  <c r="H710" i="24"/>
  <c r="K711" i="24"/>
  <c r="G713" i="24"/>
  <c r="H714" i="24"/>
  <c r="K715" i="24"/>
  <c r="G722" i="24"/>
  <c r="H722" i="24"/>
  <c r="G743" i="27"/>
  <c r="G752" i="27"/>
  <c r="G741" i="27"/>
  <c r="F708" i="27"/>
  <c r="E716" i="27"/>
  <c r="E724" i="27" s="1"/>
  <c r="E725" i="27" s="1"/>
  <c r="H729" i="27"/>
  <c r="H753" i="27"/>
  <c r="H738" i="27"/>
  <c r="E373" i="27"/>
  <c r="H742" i="27"/>
  <c r="H745" i="28"/>
  <c r="F734" i="28"/>
  <c r="E367" i="28"/>
  <c r="K367" i="28" s="1"/>
  <c r="R367" i="28" s="1"/>
  <c r="K107" i="28"/>
  <c r="E709" i="28"/>
  <c r="G744" i="28"/>
  <c r="G746" i="28"/>
  <c r="G747" i="28"/>
  <c r="G737" i="28"/>
  <c r="G738" i="28"/>
  <c r="G735" i="28"/>
  <c r="G732" i="28"/>
  <c r="G727" i="28"/>
  <c r="L743" i="28"/>
  <c r="L727" i="28"/>
  <c r="L732" i="28"/>
  <c r="L737" i="28"/>
  <c r="L746" i="28"/>
  <c r="H746" i="28"/>
  <c r="H730" i="28"/>
  <c r="H743" i="28"/>
  <c r="H729" i="28"/>
  <c r="H725" i="28"/>
  <c r="H742" i="28"/>
  <c r="H728" i="28"/>
  <c r="H735" i="28"/>
  <c r="H733" i="28"/>
  <c r="H738" i="28"/>
  <c r="H726" i="28"/>
  <c r="H727" i="28"/>
  <c r="F725" i="28"/>
  <c r="G760" i="29"/>
  <c r="K7" i="29"/>
  <c r="E723" i="29"/>
  <c r="T285" i="29"/>
  <c r="T293" i="29"/>
  <c r="F756" i="29"/>
  <c r="F763" i="29"/>
  <c r="F747" i="29"/>
  <c r="F762" i="29"/>
  <c r="F759" i="29"/>
  <c r="F745" i="29"/>
  <c r="F754" i="29"/>
  <c r="F752" i="29"/>
  <c r="F755" i="29"/>
  <c r="F743" i="29"/>
  <c r="F746" i="29"/>
  <c r="F760" i="29"/>
  <c r="K538" i="29"/>
  <c r="E687" i="29"/>
  <c r="F747" i="30"/>
  <c r="F768" i="30"/>
  <c r="F756" i="30"/>
  <c r="F746" i="30"/>
  <c r="F755" i="30"/>
  <c r="F749" i="30"/>
  <c r="F764" i="30"/>
  <c r="F752" i="30"/>
  <c r="F759" i="30"/>
  <c r="F757" i="30"/>
  <c r="F762" i="30"/>
  <c r="F748" i="30"/>
  <c r="F761" i="30"/>
  <c r="F765" i="30"/>
  <c r="F754" i="30"/>
  <c r="F744" i="30"/>
  <c r="F769" i="30"/>
  <c r="F724" i="30"/>
  <c r="F745" i="30"/>
  <c r="F763" i="30"/>
  <c r="J724" i="30"/>
  <c r="T7" i="31"/>
  <c r="G714" i="25"/>
  <c r="L721" i="27"/>
  <c r="E530" i="27"/>
  <c r="K718" i="27"/>
  <c r="F744" i="28"/>
  <c r="K5" i="28"/>
  <c r="E708" i="28"/>
  <c r="L754" i="29"/>
  <c r="T349" i="29"/>
  <c r="K122" i="30"/>
  <c r="E730" i="30"/>
  <c r="H769" i="31"/>
  <c r="H759" i="31"/>
  <c r="H745" i="31"/>
  <c r="H767" i="31"/>
  <c r="H757" i="31"/>
  <c r="H743" i="31"/>
  <c r="H753" i="31"/>
  <c r="H763" i="31"/>
  <c r="H748" i="31"/>
  <c r="H762" i="31"/>
  <c r="H724" i="31"/>
  <c r="F724" i="25"/>
  <c r="E708" i="25"/>
  <c r="E711" i="25" s="1"/>
  <c r="F726" i="28"/>
  <c r="F737" i="28"/>
  <c r="F746" i="28"/>
  <c r="F740" i="28"/>
  <c r="F729" i="28"/>
  <c r="F742" i="28"/>
  <c r="F732" i="28"/>
  <c r="K131" i="29"/>
  <c r="K726" i="29" s="1"/>
  <c r="E726" i="29"/>
  <c r="G756" i="29"/>
  <c r="G744" i="29"/>
  <c r="G755" i="29"/>
  <c r="G754" i="29"/>
  <c r="G718" i="29"/>
  <c r="G747" i="29"/>
  <c r="G753" i="29"/>
  <c r="G739" i="29"/>
  <c r="G748" i="29"/>
  <c r="G738" i="29"/>
  <c r="G743" i="29"/>
  <c r="L759" i="29"/>
  <c r="L743" i="29"/>
  <c r="L748" i="29"/>
  <c r="L746" i="29"/>
  <c r="L742" i="29"/>
  <c r="L753" i="29"/>
  <c r="L741" i="29"/>
  <c r="L744" i="29"/>
  <c r="L751" i="29"/>
  <c r="L737" i="29"/>
  <c r="L762" i="29"/>
  <c r="T277" i="29"/>
  <c r="T317" i="29"/>
  <c r="T341" i="29"/>
  <c r="T533" i="29"/>
  <c r="H731" i="29"/>
  <c r="L732" i="29"/>
  <c r="G745" i="29"/>
  <c r="T304" i="29"/>
  <c r="T272" i="29"/>
  <c r="T124" i="29"/>
  <c r="T112" i="29"/>
  <c r="T104" i="29"/>
  <c r="T100" i="29"/>
  <c r="T96" i="29"/>
  <c r="T92" i="29"/>
  <c r="T88" i="29"/>
  <c r="T72" i="29"/>
  <c r="T68" i="29"/>
  <c r="T64" i="29"/>
  <c r="T52" i="29"/>
  <c r="T44" i="29"/>
  <c r="T36" i="29"/>
  <c r="T32" i="29"/>
  <c r="T24" i="29"/>
  <c r="T20" i="29"/>
  <c r="T12" i="29"/>
  <c r="K8" i="30"/>
  <c r="E141" i="30"/>
  <c r="L745" i="30"/>
  <c r="L758" i="30"/>
  <c r="L765" i="30"/>
  <c r="L767" i="30"/>
  <c r="L768" i="30"/>
  <c r="L754" i="30"/>
  <c r="L724" i="30"/>
  <c r="L755" i="30"/>
  <c r="T389" i="30"/>
  <c r="K694" i="30"/>
  <c r="E734" i="30"/>
  <c r="T39" i="31"/>
  <c r="T79" i="31"/>
  <c r="L740" i="31"/>
  <c r="F803" i="32"/>
  <c r="J758" i="32"/>
  <c r="H783" i="32"/>
  <c r="K714" i="28"/>
  <c r="F722" i="28"/>
  <c r="T93" i="29"/>
  <c r="T325" i="29"/>
  <c r="H760" i="29"/>
  <c r="L761" i="29"/>
  <c r="F748" i="29"/>
  <c r="T4" i="30"/>
  <c r="T68" i="30"/>
  <c r="T140" i="30"/>
  <c r="T357" i="30"/>
  <c r="T589" i="30"/>
  <c r="G764" i="30"/>
  <c r="G748" i="30"/>
  <c r="G751" i="30"/>
  <c r="G762" i="30"/>
  <c r="G767" i="30"/>
  <c r="G724" i="30"/>
  <c r="T696" i="30"/>
  <c r="T698" i="30"/>
  <c r="F761" i="31"/>
  <c r="T71" i="31"/>
  <c r="T99" i="31"/>
  <c r="T111" i="31"/>
  <c r="F767" i="31"/>
  <c r="F755" i="31"/>
  <c r="F749" i="31"/>
  <c r="F769" i="31"/>
  <c r="F753" i="31"/>
  <c r="F763" i="31"/>
  <c r="F750" i="31"/>
  <c r="T380" i="31"/>
  <c r="T384" i="31"/>
  <c r="T529" i="31"/>
  <c r="T550" i="31"/>
  <c r="T614" i="31"/>
  <c r="T719" i="31"/>
  <c r="T5" i="32"/>
  <c r="T29" i="32"/>
  <c r="L795" i="32"/>
  <c r="L783" i="32"/>
  <c r="L801" i="32"/>
  <c r="L785" i="32"/>
  <c r="L780" i="32"/>
  <c r="L800" i="32"/>
  <c r="T190" i="32"/>
  <c r="F741" i="28"/>
  <c r="E714" i="28"/>
  <c r="E717" i="28" s="1"/>
  <c r="T470" i="30"/>
  <c r="E692" i="30"/>
  <c r="K692" i="30" s="1"/>
  <c r="R692" i="30" s="1"/>
  <c r="T683" i="30"/>
  <c r="K717" i="30"/>
  <c r="E735" i="30"/>
  <c r="E738" i="30" s="1"/>
  <c r="T15" i="31"/>
  <c r="T103" i="31"/>
  <c r="L760" i="31"/>
  <c r="L759" i="31"/>
  <c r="L743" i="31"/>
  <c r="L769" i="31"/>
  <c r="L753" i="31"/>
  <c r="L765" i="31"/>
  <c r="L744" i="31"/>
  <c r="T598" i="31"/>
  <c r="T602" i="31"/>
  <c r="F772" i="32"/>
  <c r="K578" i="32"/>
  <c r="G731" i="29"/>
  <c r="F731" i="29"/>
  <c r="I718" i="29"/>
  <c r="T94" i="29"/>
  <c r="T82" i="29"/>
  <c r="T78" i="29"/>
  <c r="T74" i="29"/>
  <c r="T70" i="29"/>
  <c r="T54" i="29"/>
  <c r="T50" i="29"/>
  <c r="T10" i="29"/>
  <c r="T12" i="30"/>
  <c r="T76" i="30"/>
  <c r="G758" i="30"/>
  <c r="G769" i="30"/>
  <c r="G759" i="30"/>
  <c r="T148" i="30"/>
  <c r="T212" i="30"/>
  <c r="T278" i="30"/>
  <c r="T485" i="30"/>
  <c r="T521" i="30"/>
  <c r="T603" i="30"/>
  <c r="T667" i="30"/>
  <c r="T19" i="31"/>
  <c r="T27" i="31"/>
  <c r="T51" i="31"/>
  <c r="T59" i="31"/>
  <c r="T83" i="31"/>
  <c r="T91" i="31"/>
  <c r="T107" i="31"/>
  <c r="T127" i="31"/>
  <c r="T129" i="31"/>
  <c r="T131" i="31"/>
  <c r="T133" i="31"/>
  <c r="T135" i="31"/>
  <c r="T137" i="31"/>
  <c r="H765" i="31"/>
  <c r="H758" i="31"/>
  <c r="H751" i="31"/>
  <c r="H747" i="31"/>
  <c r="T267" i="31"/>
  <c r="T304" i="31"/>
  <c r="T320" i="31"/>
  <c r="T336" i="31"/>
  <c r="T340" i="31"/>
  <c r="T344" i="31"/>
  <c r="T376" i="31"/>
  <c r="T626" i="31"/>
  <c r="T629" i="31"/>
  <c r="T678" i="31"/>
  <c r="K729" i="31"/>
  <c r="T698" i="31"/>
  <c r="T714" i="31"/>
  <c r="T301" i="32"/>
  <c r="T346" i="32"/>
  <c r="T478" i="32"/>
  <c r="T510" i="32"/>
  <c r="T517" i="32"/>
  <c r="T532" i="32"/>
  <c r="T534" i="32"/>
  <c r="H744" i="30"/>
  <c r="E387" i="30"/>
  <c r="K387" i="30" s="1"/>
  <c r="R387" i="30" s="1"/>
  <c r="T373" i="30"/>
  <c r="T621" i="30"/>
  <c r="T682" i="30"/>
  <c r="T23" i="31"/>
  <c r="T55" i="31"/>
  <c r="T87" i="31"/>
  <c r="T352" i="31"/>
  <c r="T356" i="31"/>
  <c r="T360" i="31"/>
  <c r="T525" i="31"/>
  <c r="T662" i="31"/>
  <c r="T86" i="31"/>
  <c r="E543" i="31"/>
  <c r="T443" i="32"/>
  <c r="T460" i="32"/>
  <c r="T462" i="32"/>
  <c r="T469" i="32"/>
  <c r="T24" i="30"/>
  <c r="T88" i="30"/>
  <c r="T156" i="30"/>
  <c r="T220" i="30"/>
  <c r="T299" i="30"/>
  <c r="T321" i="30"/>
  <c r="T325" i="30"/>
  <c r="T334" i="30"/>
  <c r="T386" i="30"/>
  <c r="T390" i="30"/>
  <c r="T437" i="30"/>
  <c r="T453" i="30"/>
  <c r="T541" i="30"/>
  <c r="T555" i="30"/>
  <c r="T572" i="30"/>
  <c r="T579" i="30"/>
  <c r="T588" i="30"/>
  <c r="T619" i="30"/>
  <c r="T634" i="30"/>
  <c r="T636" i="30"/>
  <c r="T643" i="30"/>
  <c r="T650" i="30"/>
  <c r="T652" i="30"/>
  <c r="T671" i="30"/>
  <c r="T687" i="30"/>
  <c r="T11" i="31"/>
  <c r="T31" i="31"/>
  <c r="T43" i="31"/>
  <c r="T63" i="31"/>
  <c r="T75" i="31"/>
  <c r="T95" i="31"/>
  <c r="T115" i="31"/>
  <c r="T123" i="31"/>
  <c r="J724" i="31"/>
  <c r="T332" i="31"/>
  <c r="T335" i="31"/>
  <c r="T364" i="31"/>
  <c r="T367" i="31"/>
  <c r="T373" i="31"/>
  <c r="T517" i="31"/>
  <c r="T521" i="31"/>
  <c r="T537" i="31"/>
  <c r="T633" i="31"/>
  <c r="T717" i="31"/>
  <c r="T13" i="32"/>
  <c r="T15" i="32"/>
  <c r="H793" i="32"/>
  <c r="T209" i="32"/>
  <c r="T238" i="32"/>
  <c r="T282" i="32"/>
  <c r="T322" i="32"/>
  <c r="T324" i="32"/>
  <c r="T372" i="32"/>
  <c r="T382" i="32"/>
  <c r="T418" i="32"/>
  <c r="T420" i="32"/>
  <c r="T422" i="32"/>
  <c r="T468" i="32"/>
  <c r="T529" i="32"/>
  <c r="T730" i="32"/>
  <c r="T753" i="32"/>
  <c r="T755" i="32"/>
  <c r="H771" i="32"/>
  <c r="H775" i="32" s="1"/>
  <c r="H772" i="32"/>
  <c r="T324" i="31"/>
  <c r="T328" i="31"/>
  <c r="T348" i="31"/>
  <c r="T372" i="31"/>
  <c r="T533" i="31"/>
  <c r="T541" i="31"/>
  <c r="T568" i="31"/>
  <c r="T575" i="31"/>
  <c r="T589" i="31"/>
  <c r="T601" i="31"/>
  <c r="T605" i="31"/>
  <c r="T655" i="31"/>
  <c r="T663" i="31"/>
  <c r="T667" i="31"/>
  <c r="T679" i="31"/>
  <c r="T690" i="31"/>
  <c r="T309" i="32"/>
  <c r="T314" i="32"/>
  <c r="T334" i="32"/>
  <c r="T341" i="32"/>
  <c r="T354" i="32"/>
  <c r="T356" i="32"/>
  <c r="T363" i="32"/>
  <c r="T388" i="32"/>
  <c r="T428" i="32"/>
  <c r="T433" i="32"/>
  <c r="T446" i="32"/>
  <c r="T453" i="32"/>
  <c r="T484" i="32"/>
  <c r="T486" i="32"/>
  <c r="T505" i="32"/>
  <c r="T507" i="32"/>
  <c r="T561" i="32"/>
  <c r="T734" i="32"/>
  <c r="T738" i="32"/>
  <c r="I758" i="32"/>
  <c r="T307" i="32"/>
  <c r="T371" i="32"/>
  <c r="T383" i="32"/>
  <c r="T426" i="32"/>
  <c r="T438" i="32"/>
  <c r="T440" i="32"/>
  <c r="T452" i="32"/>
  <c r="T454" i="32"/>
  <c r="T475" i="32"/>
  <c r="T485" i="32"/>
  <c r="T494" i="32"/>
  <c r="T497" i="32"/>
  <c r="T748" i="32"/>
  <c r="T750" i="32"/>
  <c r="K767" i="32"/>
  <c r="F771" i="32"/>
  <c r="T358" i="33"/>
  <c r="T48" i="33"/>
  <c r="T70" i="33"/>
  <c r="T150" i="33"/>
  <c r="T152" i="33"/>
  <c r="T222" i="33"/>
  <c r="T226" i="33"/>
  <c r="T250" i="33"/>
  <c r="T634" i="33"/>
  <c r="T638" i="33"/>
  <c r="F801" i="33"/>
  <c r="K767" i="33"/>
  <c r="T38" i="33"/>
  <c r="T80" i="33"/>
  <c r="T102" i="33"/>
  <c r="T155" i="33"/>
  <c r="T157" i="33"/>
  <c r="T159" i="33"/>
  <c r="T206" i="33"/>
  <c r="T210" i="33"/>
  <c r="T255" i="33"/>
  <c r="T582" i="33"/>
  <c r="T584" i="33"/>
  <c r="T252" i="33"/>
  <c r="T431" i="33"/>
  <c r="T433" i="33"/>
  <c r="T447" i="33"/>
  <c r="T449" i="33"/>
  <c r="T463" i="33"/>
  <c r="T465" i="33"/>
  <c r="T479" i="33"/>
  <c r="T481" i="33"/>
  <c r="T495" i="33"/>
  <c r="T511" i="33"/>
  <c r="T513" i="33"/>
  <c r="T527" i="33"/>
  <c r="T529" i="33"/>
  <c r="T543" i="33"/>
  <c r="T555" i="33"/>
  <c r="T559" i="33"/>
  <c r="T561" i="33"/>
  <c r="T575" i="33"/>
  <c r="T588" i="33"/>
  <c r="T685" i="33"/>
  <c r="T707" i="33"/>
  <c r="T40" i="33"/>
  <c r="T56" i="33"/>
  <c r="T72" i="33"/>
  <c r="T88" i="33"/>
  <c r="T104" i="33"/>
  <c r="T109" i="33"/>
  <c r="T129" i="33"/>
  <c r="T133" i="33"/>
  <c r="T137" i="33"/>
  <c r="T162" i="33"/>
  <c r="T166" i="33"/>
  <c r="T190" i="33"/>
  <c r="T194" i="33"/>
  <c r="T199" i="33"/>
  <c r="T212" i="33"/>
  <c r="T234" i="33"/>
  <c r="T236" i="33"/>
  <c r="T254" i="33"/>
  <c r="T258" i="33"/>
  <c r="T260" i="33"/>
  <c r="T315" i="33"/>
  <c r="T324" i="33"/>
  <c r="T332" i="33"/>
  <c r="T423" i="33"/>
  <c r="T439" i="33"/>
  <c r="T455" i="33"/>
  <c r="T471" i="33"/>
  <c r="T487" i="33"/>
  <c r="T503" i="33"/>
  <c r="T519" i="33"/>
  <c r="T535" i="33"/>
  <c r="T551" i="33"/>
  <c r="T567" i="33"/>
  <c r="T590" i="33"/>
  <c r="T592" i="33"/>
  <c r="T616" i="33"/>
  <c r="T691" i="33"/>
  <c r="T18" i="29"/>
  <c r="T66" i="29"/>
  <c r="T6" i="29"/>
  <c r="T170" i="29"/>
  <c r="T178" i="29"/>
  <c r="T202" i="29"/>
  <c r="T210" i="29"/>
  <c r="T242" i="29"/>
  <c r="T250" i="29"/>
  <c r="T267" i="29"/>
  <c r="T299" i="29"/>
  <c r="T366" i="29"/>
  <c r="T374" i="29"/>
  <c r="T382" i="29"/>
  <c r="T395" i="29"/>
  <c r="T398" i="29"/>
  <c r="T411" i="29"/>
  <c r="T414" i="29"/>
  <c r="T427" i="29"/>
  <c r="T430" i="29"/>
  <c r="T443" i="29"/>
  <c r="T446" i="29"/>
  <c r="T459" i="29"/>
  <c r="T462" i="29"/>
  <c r="T475" i="29"/>
  <c r="T478" i="29"/>
  <c r="T491" i="29"/>
  <c r="T494" i="29"/>
  <c r="T507" i="29"/>
  <c r="T510" i="29"/>
  <c r="T523" i="29"/>
  <c r="T526" i="29"/>
  <c r="T70" i="31"/>
  <c r="T102" i="31"/>
  <c r="K436" i="31"/>
  <c r="T650" i="32"/>
  <c r="T415" i="33"/>
  <c r="T613" i="33"/>
  <c r="T304" i="33"/>
  <c r="T306" i="33"/>
  <c r="T308" i="33"/>
  <c r="T321" i="33"/>
  <c r="T387" i="29"/>
  <c r="T403" i="29"/>
  <c r="T419" i="29"/>
  <c r="T435" i="29"/>
  <c r="T451" i="29"/>
  <c r="T467" i="29"/>
  <c r="T483" i="29"/>
  <c r="T499" i="29"/>
  <c r="T515" i="29"/>
  <c r="T531" i="29"/>
  <c r="T535" i="29"/>
  <c r="T540" i="32"/>
  <c r="T654" i="32"/>
  <c r="T14" i="29"/>
  <c r="T30" i="29"/>
  <c r="T352" i="29"/>
  <c r="T538" i="29"/>
  <c r="T551" i="29"/>
  <c r="T554" i="29"/>
  <c r="T312" i="31"/>
  <c r="T20" i="31"/>
  <c r="T52" i="31"/>
  <c r="T116" i="31"/>
  <c r="K390" i="31"/>
  <c r="T285" i="32"/>
  <c r="T389" i="32"/>
  <c r="T444" i="32"/>
  <c r="T508" i="32"/>
  <c r="T682" i="32"/>
  <c r="T385" i="33"/>
  <c r="T629" i="33"/>
  <c r="T374" i="33"/>
  <c r="T328" i="29"/>
  <c r="T344" i="29"/>
  <c r="T355" i="33"/>
  <c r="L656" i="34"/>
  <c r="I431" i="6"/>
  <c r="J640" i="6"/>
  <c r="I346" i="6"/>
  <c r="E637" i="6"/>
  <c r="F662" i="21"/>
  <c r="J668" i="21"/>
  <c r="F639" i="21"/>
  <c r="D7" i="11"/>
  <c r="G651" i="6"/>
  <c r="H643" i="6"/>
  <c r="H662" i="6"/>
  <c r="G658" i="6"/>
  <c r="F657" i="6"/>
  <c r="F660" i="6"/>
  <c r="J623" i="6"/>
  <c r="F666" i="6"/>
  <c r="G646" i="6"/>
  <c r="F637" i="6"/>
  <c r="F640" i="6" s="1"/>
  <c r="G640" i="6"/>
  <c r="E631" i="6"/>
  <c r="E639" i="6" s="1"/>
  <c r="E622" i="6"/>
  <c r="I632" i="6"/>
  <c r="J640" i="21"/>
  <c r="D5" i="11"/>
  <c r="J653" i="21"/>
  <c r="J661" i="21"/>
  <c r="J660" i="21"/>
  <c r="F661" i="21"/>
  <c r="E631" i="21"/>
  <c r="E639" i="21" s="1"/>
  <c r="F668" i="21"/>
  <c r="G623" i="21"/>
  <c r="E119" i="21"/>
  <c r="I629" i="21"/>
  <c r="I634" i="21"/>
  <c r="H705" i="22"/>
  <c r="H703" i="22"/>
  <c r="H691" i="22"/>
  <c r="H708" i="22"/>
  <c r="I250" i="22"/>
  <c r="J680" i="22"/>
  <c r="H657" i="6"/>
  <c r="H649" i="6"/>
  <c r="G665" i="6"/>
  <c r="G657" i="6"/>
  <c r="G649" i="6"/>
  <c r="H623" i="6"/>
  <c r="B4" i="11" s="1"/>
  <c r="D4" i="11" s="1"/>
  <c r="H660" i="6"/>
  <c r="F643" i="6"/>
  <c r="F668" i="6"/>
  <c r="G650" i="6"/>
  <c r="F639" i="6"/>
  <c r="H637" i="6"/>
  <c r="H640" i="6" s="1"/>
  <c r="E346" i="6"/>
  <c r="E593" i="6"/>
  <c r="J655" i="21"/>
  <c r="J663" i="21"/>
  <c r="F643" i="21"/>
  <c r="E593" i="21"/>
  <c r="I372" i="22"/>
  <c r="J700" i="22"/>
  <c r="J703" i="22"/>
  <c r="E633" i="6"/>
  <c r="E636" i="6" s="1"/>
  <c r="E640" i="6" s="1"/>
  <c r="E431" i="6"/>
  <c r="F640" i="21"/>
  <c r="I431" i="21"/>
  <c r="K741" i="25"/>
  <c r="K724" i="25"/>
  <c r="K738" i="25"/>
  <c r="K730" i="25"/>
  <c r="K723" i="25"/>
  <c r="K740" i="25"/>
  <c r="K717" i="25"/>
  <c r="K716" i="25"/>
  <c r="K729" i="25"/>
  <c r="K742" i="25"/>
  <c r="K732" i="25"/>
  <c r="K739" i="25"/>
  <c r="K721" i="25"/>
  <c r="K722" i="25"/>
  <c r="K728" i="25"/>
  <c r="K735" i="25"/>
  <c r="K725" i="25"/>
  <c r="K736" i="25"/>
  <c r="K697" i="25"/>
  <c r="K737" i="25"/>
  <c r="K720" i="25"/>
  <c r="K718" i="25"/>
  <c r="K719" i="25"/>
  <c r="K731" i="25"/>
  <c r="K733" i="25"/>
  <c r="K734" i="25"/>
  <c r="K727" i="25"/>
  <c r="H664" i="23"/>
  <c r="G739" i="25"/>
  <c r="G731" i="25"/>
  <c r="G723" i="25"/>
  <c r="G740" i="25"/>
  <c r="G732" i="25"/>
  <c r="F736" i="25"/>
  <c r="F732" i="25"/>
  <c r="F728" i="25"/>
  <c r="G720" i="24"/>
  <c r="G697" i="24"/>
  <c r="J117" i="24"/>
  <c r="J685" i="24" s="1"/>
  <c r="E685" i="24"/>
  <c r="J692" i="22"/>
  <c r="K689" i="23"/>
  <c r="F674" i="23"/>
  <c r="F675" i="23"/>
  <c r="K693" i="23"/>
  <c r="F662" i="23"/>
  <c r="K665" i="23"/>
  <c r="H741" i="25"/>
  <c r="H733" i="25"/>
  <c r="H742" i="25"/>
  <c r="H726" i="25"/>
  <c r="H732" i="25"/>
  <c r="H697" i="25"/>
  <c r="H735" i="25"/>
  <c r="H714" i="25"/>
  <c r="E693" i="24"/>
  <c r="H690" i="24"/>
  <c r="H694" i="24" s="1"/>
  <c r="K693" i="24"/>
  <c r="K694" i="24" s="1"/>
  <c r="F722" i="24"/>
  <c r="F719" i="24"/>
  <c r="F718" i="24"/>
  <c r="F717" i="24"/>
  <c r="F716" i="24"/>
  <c r="F715" i="24"/>
  <c r="F714" i="24"/>
  <c r="F713" i="24"/>
  <c r="F712" i="24"/>
  <c r="F711" i="24"/>
  <c r="F710" i="24"/>
  <c r="F709" i="24"/>
  <c r="F708" i="24"/>
  <c r="F707" i="24"/>
  <c r="F706" i="24"/>
  <c r="F705" i="24"/>
  <c r="F704" i="24"/>
  <c r="F703" i="24"/>
  <c r="F702" i="24"/>
  <c r="F701" i="24"/>
  <c r="F700" i="24"/>
  <c r="F699" i="24"/>
  <c r="F677" i="24"/>
  <c r="J96" i="24"/>
  <c r="J683" i="24" s="1"/>
  <c r="E683" i="24"/>
  <c r="E691" i="24" s="1"/>
  <c r="J691" i="22"/>
  <c r="J707" i="22"/>
  <c r="I674" i="22"/>
  <c r="F676" i="22"/>
  <c r="F680" i="22" s="1"/>
  <c r="I633" i="22"/>
  <c r="H676" i="22"/>
  <c r="G694" i="22"/>
  <c r="K690" i="23"/>
  <c r="K675" i="23"/>
  <c r="F682" i="23"/>
  <c r="F664" i="23"/>
  <c r="H740" i="25"/>
  <c r="H721" i="25"/>
  <c r="F740" i="25"/>
  <c r="E702" i="25"/>
  <c r="I697" i="25"/>
  <c r="E359" i="25"/>
  <c r="J359" i="25" s="1"/>
  <c r="I468" i="22"/>
  <c r="H677" i="22"/>
  <c r="F669" i="23"/>
  <c r="J659" i="23"/>
  <c r="J656" i="23"/>
  <c r="G716" i="25"/>
  <c r="K726" i="25"/>
  <c r="E707" i="25"/>
  <c r="J691" i="25"/>
  <c r="J694" i="25"/>
  <c r="E706" i="25"/>
  <c r="E713" i="25" s="1"/>
  <c r="K714" i="25"/>
  <c r="H698" i="24"/>
  <c r="H696" i="24"/>
  <c r="E728" i="27"/>
  <c r="G728" i="27"/>
  <c r="H727" i="27"/>
  <c r="H747" i="27"/>
  <c r="H741" i="27"/>
  <c r="H730" i="27"/>
  <c r="E256" i="27"/>
  <c r="E749" i="27" s="1"/>
  <c r="G732" i="27"/>
  <c r="G730" i="27"/>
  <c r="G708" i="27"/>
  <c r="G727" i="27"/>
  <c r="G753" i="27"/>
  <c r="G734" i="27"/>
  <c r="G744" i="27"/>
  <c r="G735" i="27"/>
  <c r="L728" i="27"/>
  <c r="L751" i="27"/>
  <c r="L743" i="27"/>
  <c r="L735" i="27"/>
  <c r="L727" i="27"/>
  <c r="L738" i="27"/>
  <c r="I708" i="27"/>
  <c r="K376" i="27"/>
  <c r="K4" i="27"/>
  <c r="E751" i="27"/>
  <c r="E745" i="27"/>
  <c r="E741" i="27"/>
  <c r="E748" i="27"/>
  <c r="E742" i="27"/>
  <c r="E746" i="27"/>
  <c r="E737" i="27"/>
  <c r="G748" i="27"/>
  <c r="E753" i="27"/>
  <c r="F730" i="27"/>
  <c r="F751" i="27"/>
  <c r="F743" i="27"/>
  <c r="F735" i="27"/>
  <c r="F729" i="27"/>
  <c r="F744" i="27"/>
  <c r="F728" i="27"/>
  <c r="F734" i="27"/>
  <c r="F750" i="27"/>
  <c r="H752" i="27"/>
  <c r="H750" i="27"/>
  <c r="H740" i="27"/>
  <c r="H732" i="27"/>
  <c r="H749" i="27"/>
  <c r="H733" i="27"/>
  <c r="H739" i="27"/>
  <c r="H735" i="27"/>
  <c r="G721" i="27"/>
  <c r="G725" i="27"/>
  <c r="K530" i="27"/>
  <c r="R530" i="27" s="1"/>
  <c r="G736" i="28"/>
  <c r="G748" i="28"/>
  <c r="E125" i="28"/>
  <c r="K106" i="28"/>
  <c r="E712" i="28"/>
  <c r="G719" i="28"/>
  <c r="G716" i="28"/>
  <c r="G720" i="28" s="1"/>
  <c r="K260" i="29"/>
  <c r="K723" i="29" s="1"/>
  <c r="K731" i="29" s="1"/>
  <c r="E380" i="29"/>
  <c r="K380" i="29" s="1"/>
  <c r="T368" i="29"/>
  <c r="T376" i="29"/>
  <c r="L734" i="29"/>
  <c r="L731" i="29"/>
  <c r="L738" i="29"/>
  <c r="L763" i="29"/>
  <c r="L755" i="29"/>
  <c r="L747" i="29"/>
  <c r="L739" i="29"/>
  <c r="L752" i="29"/>
  <c r="L718" i="29"/>
  <c r="L750" i="29"/>
  <c r="L757" i="29"/>
  <c r="L745" i="29"/>
  <c r="L760" i="29"/>
  <c r="L740" i="29"/>
  <c r="F757" i="29"/>
  <c r="F749" i="29"/>
  <c r="F741" i="29"/>
  <c r="F758" i="29"/>
  <c r="F742" i="29"/>
  <c r="F744" i="29"/>
  <c r="F738" i="29"/>
  <c r="F761" i="29"/>
  <c r="F751" i="29"/>
  <c r="F739" i="29"/>
  <c r="F750" i="29"/>
  <c r="E724" i="29"/>
  <c r="H752" i="30"/>
  <c r="H753" i="30"/>
  <c r="H746" i="30"/>
  <c r="H762" i="30"/>
  <c r="H743" i="30"/>
  <c r="H757" i="30"/>
  <c r="H769" i="30"/>
  <c r="H745" i="30"/>
  <c r="H751" i="30"/>
  <c r="H761" i="30"/>
  <c r="H748" i="30"/>
  <c r="H756" i="30"/>
  <c r="H763" i="30"/>
  <c r="H759" i="30"/>
  <c r="T28" i="31"/>
  <c r="T296" i="31"/>
  <c r="T610" i="31"/>
  <c r="T613" i="31"/>
  <c r="E767" i="32"/>
  <c r="K17" i="32"/>
  <c r="E141" i="32"/>
  <c r="K141" i="32" s="1"/>
  <c r="R141" i="32" s="1"/>
  <c r="F802" i="32"/>
  <c r="F798" i="32"/>
  <c r="F794" i="32"/>
  <c r="F790" i="32"/>
  <c r="F786" i="32"/>
  <c r="F782" i="32"/>
  <c r="F778" i="32"/>
  <c r="F800" i="32"/>
  <c r="F795" i="32"/>
  <c r="F789" i="32"/>
  <c r="F784" i="32"/>
  <c r="F779" i="32"/>
  <c r="F799" i="32"/>
  <c r="F792" i="32"/>
  <c r="F785" i="32"/>
  <c r="F777" i="32"/>
  <c r="F801" i="32"/>
  <c r="F791" i="32"/>
  <c r="F781" i="32"/>
  <c r="F797" i="32"/>
  <c r="F788" i="32"/>
  <c r="F780" i="32"/>
  <c r="F796" i="32"/>
  <c r="F787" i="32"/>
  <c r="F758" i="32"/>
  <c r="H801" i="32"/>
  <c r="H796" i="32"/>
  <c r="H791" i="32"/>
  <c r="H785" i="32"/>
  <c r="H780" i="32"/>
  <c r="H799" i="32"/>
  <c r="H792" i="32"/>
  <c r="H784" i="32"/>
  <c r="H777" i="32"/>
  <c r="H800" i="32"/>
  <c r="H789" i="32"/>
  <c r="H781" i="32"/>
  <c r="H797" i="32"/>
  <c r="H788" i="32"/>
  <c r="H779" i="32"/>
  <c r="H795" i="32"/>
  <c r="H787" i="32"/>
  <c r="H758" i="32"/>
  <c r="E421" i="32"/>
  <c r="K421" i="32" s="1"/>
  <c r="R421" i="32" s="1"/>
  <c r="K281" i="32"/>
  <c r="K127" i="28"/>
  <c r="E250" i="28"/>
  <c r="K369" i="28"/>
  <c r="E523" i="28"/>
  <c r="K523" i="28" s="1"/>
  <c r="R523" i="28" s="1"/>
  <c r="H717" i="28"/>
  <c r="H720" i="28" s="1"/>
  <c r="E133" i="29"/>
  <c r="K133" i="29" s="1"/>
  <c r="E729" i="29"/>
  <c r="E732" i="29" s="1"/>
  <c r="K711" i="29"/>
  <c r="G735" i="29"/>
  <c r="F734" i="29"/>
  <c r="F735" i="29" s="1"/>
  <c r="K740" i="30"/>
  <c r="H767" i="30"/>
  <c r="T16" i="30"/>
  <c r="T56" i="30"/>
  <c r="T80" i="30"/>
  <c r="T120" i="30"/>
  <c r="K732" i="30"/>
  <c r="I724" i="30"/>
  <c r="K141" i="30"/>
  <c r="R141" i="30" s="1"/>
  <c r="T188" i="30"/>
  <c r="T252" i="30"/>
  <c r="T309" i="30"/>
  <c r="T331" i="30"/>
  <c r="T540" i="30"/>
  <c r="T547" i="30"/>
  <c r="T556" i="30"/>
  <c r="T571" i="30"/>
  <c r="F768" i="31"/>
  <c r="F764" i="31"/>
  <c r="F760" i="31"/>
  <c r="F756" i="31"/>
  <c r="F752" i="31"/>
  <c r="F744" i="31"/>
  <c r="F748" i="31"/>
  <c r="F765" i="31"/>
  <c r="F759" i="31"/>
  <c r="F754" i="31"/>
  <c r="F745" i="31"/>
  <c r="F746" i="31"/>
  <c r="F766" i="31"/>
  <c r="F758" i="31"/>
  <c r="F751" i="31"/>
  <c r="F747" i="31"/>
  <c r="E757" i="32"/>
  <c r="K728" i="32"/>
  <c r="T728" i="32" s="1"/>
  <c r="E768" i="32"/>
  <c r="E771" i="32" s="1"/>
  <c r="K757" i="32"/>
  <c r="R757" i="32" s="1"/>
  <c r="L774" i="32"/>
  <c r="L772" i="32"/>
  <c r="L775" i="32" s="1"/>
  <c r="K373" i="27"/>
  <c r="R373" i="27" s="1"/>
  <c r="K677" i="27"/>
  <c r="R677" i="27" s="1"/>
  <c r="H725" i="27"/>
  <c r="F721" i="27"/>
  <c r="F725" i="27" s="1"/>
  <c r="F735" i="28"/>
  <c r="E711" i="28"/>
  <c r="G741" i="28"/>
  <c r="G731" i="28"/>
  <c r="G728" i="28"/>
  <c r="F747" i="28"/>
  <c r="F739" i="28"/>
  <c r="F731" i="28"/>
  <c r="F703" i="28"/>
  <c r="F738" i="28"/>
  <c r="F748" i="28"/>
  <c r="F736" i="28"/>
  <c r="F743" i="28"/>
  <c r="F733" i="28"/>
  <c r="F723" i="28"/>
  <c r="F730" i="28"/>
  <c r="F724" i="28"/>
  <c r="E702" i="28"/>
  <c r="H724" i="30"/>
  <c r="H747" i="30"/>
  <c r="H749" i="30"/>
  <c r="H760" i="30"/>
  <c r="T32" i="30"/>
  <c r="T96" i="30"/>
  <c r="T166" i="30"/>
  <c r="T180" i="30"/>
  <c r="T230" i="30"/>
  <c r="T244" i="30"/>
  <c r="T289" i="30"/>
  <c r="T293" i="30"/>
  <c r="T302" i="30"/>
  <c r="T315" i="30"/>
  <c r="T353" i="30"/>
  <c r="T369" i="30"/>
  <c r="T385" i="30"/>
  <c r="T404" i="30"/>
  <c r="T468" i="30"/>
  <c r="T509" i="30"/>
  <c r="T516" i="30"/>
  <c r="T518" i="30"/>
  <c r="T533" i="30"/>
  <c r="T666" i="30"/>
  <c r="K693" i="30"/>
  <c r="E723" i="30"/>
  <c r="K723" i="30" s="1"/>
  <c r="R723" i="30" s="1"/>
  <c r="T707" i="30"/>
  <c r="F740" i="30"/>
  <c r="F741" i="30" s="1"/>
  <c r="F762" i="31"/>
  <c r="L752" i="31"/>
  <c r="E734" i="31"/>
  <c r="E737" i="31" s="1"/>
  <c r="T62" i="31"/>
  <c r="T94" i="31"/>
  <c r="K732" i="31"/>
  <c r="T565" i="31"/>
  <c r="T577" i="31"/>
  <c r="T582" i="31"/>
  <c r="T617" i="31"/>
  <c r="H803" i="32"/>
  <c r="G723" i="28"/>
  <c r="G742" i="28"/>
  <c r="G734" i="28"/>
  <c r="G726" i="28"/>
  <c r="G739" i="28"/>
  <c r="G725" i="28"/>
  <c r="G729" i="28"/>
  <c r="G740" i="28"/>
  <c r="G730" i="28"/>
  <c r="G743" i="28"/>
  <c r="G703" i="28"/>
  <c r="G733" i="28"/>
  <c r="G724" i="28"/>
  <c r="L738" i="28"/>
  <c r="L730" i="28"/>
  <c r="L703" i="28"/>
  <c r="L724" i="28"/>
  <c r="L747" i="28"/>
  <c r="L739" i="28"/>
  <c r="L731" i="28"/>
  <c r="L723" i="28"/>
  <c r="L736" i="28"/>
  <c r="L741" i="28"/>
  <c r="L729" i="28"/>
  <c r="L744" i="28"/>
  <c r="L742" i="28"/>
  <c r="H741" i="28"/>
  <c r="H744" i="28"/>
  <c r="H734" i="28"/>
  <c r="H722" i="28"/>
  <c r="H731" i="28"/>
  <c r="F717" i="28"/>
  <c r="F720" i="28" s="1"/>
  <c r="K687" i="29"/>
  <c r="R687" i="29" s="1"/>
  <c r="E717" i="29"/>
  <c r="E728" i="29"/>
  <c r="E731" i="29" s="1"/>
  <c r="L735" i="29"/>
  <c r="G758" i="29"/>
  <c r="G750" i="29"/>
  <c r="G742" i="29"/>
  <c r="G737" i="29"/>
  <c r="G751" i="29"/>
  <c r="G757" i="29"/>
  <c r="G762" i="29"/>
  <c r="G752" i="29"/>
  <c r="G740" i="29"/>
  <c r="G759" i="29"/>
  <c r="G741" i="29"/>
  <c r="K724" i="29"/>
  <c r="T688" i="29"/>
  <c r="T320" i="29"/>
  <c r="T312" i="29"/>
  <c r="T296" i="29"/>
  <c r="T288" i="29"/>
  <c r="T280" i="29"/>
  <c r="T264" i="29"/>
  <c r="T108" i="29"/>
  <c r="T84" i="29"/>
  <c r="T76" i="29"/>
  <c r="T56" i="29"/>
  <c r="T40" i="29"/>
  <c r="T28" i="29"/>
  <c r="T16" i="29"/>
  <c r="T20" i="30"/>
  <c r="T36" i="30"/>
  <c r="T48" i="30"/>
  <c r="T84" i="30"/>
  <c r="T100" i="30"/>
  <c r="T112" i="30"/>
  <c r="G768" i="30"/>
  <c r="G760" i="30"/>
  <c r="G752" i="30"/>
  <c r="G744" i="30"/>
  <c r="G761" i="30"/>
  <c r="G755" i="30"/>
  <c r="G745" i="30"/>
  <c r="G766" i="30"/>
  <c r="G756" i="30"/>
  <c r="G746" i="30"/>
  <c r="G757" i="30"/>
  <c r="G747" i="30"/>
  <c r="G749" i="30"/>
  <c r="L759" i="30"/>
  <c r="L769" i="30"/>
  <c r="L764" i="30"/>
  <c r="L756" i="30"/>
  <c r="L748" i="30"/>
  <c r="L743" i="30"/>
  <c r="L753" i="30"/>
  <c r="L747" i="30"/>
  <c r="L762" i="30"/>
  <c r="L752" i="30"/>
  <c r="L744" i="30"/>
  <c r="L749" i="30"/>
  <c r="L751" i="30"/>
  <c r="T337" i="30"/>
  <c r="T463" i="30"/>
  <c r="T586" i="30"/>
  <c r="K734" i="30"/>
  <c r="L767" i="31"/>
  <c r="L762" i="31"/>
  <c r="L758" i="31"/>
  <c r="L754" i="31"/>
  <c r="L750" i="31"/>
  <c r="L749" i="31"/>
  <c r="L724" i="31"/>
  <c r="L768" i="31"/>
  <c r="L761" i="31"/>
  <c r="L756" i="31"/>
  <c r="L751" i="31"/>
  <c r="L747" i="31"/>
  <c r="L764" i="31"/>
  <c r="L757" i="31"/>
  <c r="L745" i="31"/>
  <c r="L746" i="31"/>
  <c r="T341" i="31"/>
  <c r="T381" i="31"/>
  <c r="H740" i="31"/>
  <c r="H738" i="31"/>
  <c r="H741" i="31" s="1"/>
  <c r="E265" i="31"/>
  <c r="K265" i="31" s="1"/>
  <c r="R265" i="31" s="1"/>
  <c r="K142" i="31"/>
  <c r="K730" i="31"/>
  <c r="T283" i="31"/>
  <c r="T315" i="31"/>
  <c r="T327" i="31"/>
  <c r="T343" i="31"/>
  <c r="T553" i="31"/>
  <c r="T561" i="31"/>
  <c r="T569" i="31"/>
  <c r="T648" i="31"/>
  <c r="T653" i="31"/>
  <c r="T658" i="31"/>
  <c r="T681" i="31"/>
  <c r="T689" i="31"/>
  <c r="T694" i="31"/>
  <c r="T702" i="31"/>
  <c r="E141" i="31"/>
  <c r="K141" i="31" s="1"/>
  <c r="R141" i="31" s="1"/>
  <c r="K4" i="31"/>
  <c r="T4" i="31" s="1"/>
  <c r="T36" i="31"/>
  <c r="E730" i="31"/>
  <c r="E732" i="31"/>
  <c r="E740" i="31" s="1"/>
  <c r="E741" i="31" s="1"/>
  <c r="K716" i="31"/>
  <c r="K735" i="31" s="1"/>
  <c r="E735" i="31"/>
  <c r="E738" i="31" s="1"/>
  <c r="T17" i="32"/>
  <c r="T36" i="32"/>
  <c r="T44" i="32"/>
  <c r="T52" i="32"/>
  <c r="T60" i="32"/>
  <c r="T68" i="32"/>
  <c r="T76" i="32"/>
  <c r="T84" i="32"/>
  <c r="T92" i="32"/>
  <c r="T97" i="32"/>
  <c r="T105" i="32"/>
  <c r="T107" i="32"/>
  <c r="T112" i="32"/>
  <c r="T120" i="32"/>
  <c r="E766" i="32"/>
  <c r="K122" i="32"/>
  <c r="T129" i="32"/>
  <c r="T133" i="32"/>
  <c r="T137" i="32"/>
  <c r="L802" i="32"/>
  <c r="L798" i="32"/>
  <c r="L794" i="32"/>
  <c r="L790" i="32"/>
  <c r="L786" i="32"/>
  <c r="L782" i="32"/>
  <c r="L778" i="32"/>
  <c r="L803" i="32"/>
  <c r="L797" i="32"/>
  <c r="L792" i="32"/>
  <c r="L787" i="32"/>
  <c r="L781" i="32"/>
  <c r="L758" i="32"/>
  <c r="L799" i="32"/>
  <c r="L791" i="32"/>
  <c r="L784" i="32"/>
  <c r="L777" i="32"/>
  <c r="T144" i="32"/>
  <c r="T152" i="32"/>
  <c r="T155" i="32"/>
  <c r="T160" i="32"/>
  <c r="T168" i="32"/>
  <c r="T171" i="32"/>
  <c r="T176" i="32"/>
  <c r="T184" i="32"/>
  <c r="T187" i="32"/>
  <c r="T192" i="32"/>
  <c r="T200" i="32"/>
  <c r="T203" i="32"/>
  <c r="T208" i="32"/>
  <c r="T216" i="32"/>
  <c r="T219" i="32"/>
  <c r="T224" i="32"/>
  <c r="T232" i="32"/>
  <c r="T235" i="32"/>
  <c r="T240" i="32"/>
  <c r="T248" i="32"/>
  <c r="T251" i="32"/>
  <c r="T256" i="32"/>
  <c r="T281" i="32"/>
  <c r="T286" i="32"/>
  <c r="T291" i="32"/>
  <c r="T546" i="32"/>
  <c r="T555" i="32"/>
  <c r="T565" i="32"/>
  <c r="T570" i="32"/>
  <c r="K583" i="32"/>
  <c r="F714" i="25"/>
  <c r="E120" i="24"/>
  <c r="J120" i="24" s="1"/>
  <c r="Q120" i="24" s="1"/>
  <c r="K714" i="27"/>
  <c r="K722" i="27" s="1"/>
  <c r="L720" i="28"/>
  <c r="K711" i="28"/>
  <c r="I703" i="28"/>
  <c r="K250" i="28"/>
  <c r="R250" i="28" s="1"/>
  <c r="H703" i="28"/>
  <c r="B12" i="11" s="1"/>
  <c r="D12" i="11" s="1"/>
  <c r="H748" i="28"/>
  <c r="H740" i="28"/>
  <c r="H732" i="28"/>
  <c r="H724" i="28"/>
  <c r="H739" i="28"/>
  <c r="H723" i="28"/>
  <c r="H737" i="28"/>
  <c r="F728" i="28"/>
  <c r="J703" i="28"/>
  <c r="T29" i="29"/>
  <c r="J718" i="29"/>
  <c r="G761" i="29"/>
  <c r="T336" i="29"/>
  <c r="T110" i="29"/>
  <c r="T106" i="29"/>
  <c r="T98" i="29"/>
  <c r="T90" i="29"/>
  <c r="T86" i="29"/>
  <c r="T58" i="29"/>
  <c r="T46" i="29"/>
  <c r="T42" i="29"/>
  <c r="T34" i="29"/>
  <c r="T26" i="29"/>
  <c r="T22" i="29"/>
  <c r="K5" i="30"/>
  <c r="E729" i="30"/>
  <c r="E737" i="30" s="1"/>
  <c r="T8" i="30"/>
  <c r="T28" i="30"/>
  <c r="T40" i="30"/>
  <c r="T60" i="30"/>
  <c r="T72" i="30"/>
  <c r="T92" i="30"/>
  <c r="T104" i="30"/>
  <c r="T124" i="30"/>
  <c r="F766" i="30"/>
  <c r="F758" i="30"/>
  <c r="F750" i="30"/>
  <c r="F767" i="30"/>
  <c r="F751" i="30"/>
  <c r="F743" i="30"/>
  <c r="T172" i="30"/>
  <c r="T204" i="30"/>
  <c r="T236" i="30"/>
  <c r="T268" i="30"/>
  <c r="T280" i="30"/>
  <c r="T328" i="30"/>
  <c r="T436" i="30"/>
  <c r="T477" i="30"/>
  <c r="T484" i="30"/>
  <c r="T486" i="30"/>
  <c r="T501" i="30"/>
  <c r="T570" i="30"/>
  <c r="T611" i="30"/>
  <c r="T618" i="30"/>
  <c r="T620" i="30"/>
  <c r="T635" i="30"/>
  <c r="T645" i="30"/>
  <c r="T703" i="30"/>
  <c r="T714" i="30"/>
  <c r="E733" i="30"/>
  <c r="E740" i="30" s="1"/>
  <c r="E741" i="30" s="1"/>
  <c r="T12" i="31"/>
  <c r="T44" i="31"/>
  <c r="T108" i="31"/>
  <c r="I724" i="31"/>
  <c r="H766" i="31"/>
  <c r="H761" i="31"/>
  <c r="H755" i="31"/>
  <c r="H750" i="31"/>
  <c r="H746" i="31"/>
  <c r="T266" i="31"/>
  <c r="T269" i="31"/>
  <c r="T275" i="31"/>
  <c r="T289" i="31"/>
  <c r="T301" i="31"/>
  <c r="T307" i="31"/>
  <c r="T349" i="31"/>
  <c r="T359" i="31"/>
  <c r="T375" i="31"/>
  <c r="T549" i="31"/>
  <c r="T559" i="31"/>
  <c r="T581" i="31"/>
  <c r="T591" i="31"/>
  <c r="T599" i="31"/>
  <c r="T603" i="31"/>
  <c r="T632" i="31"/>
  <c r="T641" i="31"/>
  <c r="T646" i="31"/>
  <c r="T656" i="31"/>
  <c r="T665" i="31"/>
  <c r="T669" i="31"/>
  <c r="T674" i="31"/>
  <c r="T677" i="31"/>
  <c r="T687" i="31"/>
  <c r="E387" i="31"/>
  <c r="E692" i="31"/>
  <c r="E761" i="31" s="1"/>
  <c r="K693" i="31"/>
  <c r="K734" i="31" s="1"/>
  <c r="K737" i="31" s="1"/>
  <c r="E723" i="31"/>
  <c r="K723" i="31" s="1"/>
  <c r="R723" i="31" s="1"/>
  <c r="K398" i="31"/>
  <c r="K414" i="31"/>
  <c r="K422" i="31"/>
  <c r="K430" i="31"/>
  <c r="K446" i="31"/>
  <c r="K454" i="31"/>
  <c r="K462" i="31"/>
  <c r="K478" i="31"/>
  <c r="K486" i="31"/>
  <c r="K494" i="31"/>
  <c r="K510" i="31"/>
  <c r="L779" i="32"/>
  <c r="L788" i="32"/>
  <c r="L796" i="32"/>
  <c r="T7" i="32"/>
  <c r="T333" i="32"/>
  <c r="T386" i="32"/>
  <c r="T473" i="32"/>
  <c r="T504" i="32"/>
  <c r="T523" i="32"/>
  <c r="T533" i="32"/>
  <c r="T538" i="32"/>
  <c r="T548" i="32"/>
  <c r="K768" i="32"/>
  <c r="K771" i="32" s="1"/>
  <c r="T727" i="32"/>
  <c r="T732" i="32"/>
  <c r="K587" i="32"/>
  <c r="K591" i="32"/>
  <c r="K708" i="28"/>
  <c r="T262" i="29"/>
  <c r="T270" i="29"/>
  <c r="T294" i="29"/>
  <c r="T302" i="29"/>
  <c r="T326" i="29"/>
  <c r="T334" i="29"/>
  <c r="T342" i="29"/>
  <c r="T350" i="29"/>
  <c r="E727" i="29"/>
  <c r="E734" i="29" s="1"/>
  <c r="T715" i="29"/>
  <c r="T711" i="29"/>
  <c r="T687" i="29"/>
  <c r="T131" i="29"/>
  <c r="H748" i="29"/>
  <c r="T18" i="30"/>
  <c r="T50" i="30"/>
  <c r="T66" i="30"/>
  <c r="T82" i="30"/>
  <c r="T98" i="30"/>
  <c r="T114" i="30"/>
  <c r="T130" i="30"/>
  <c r="T144" i="30"/>
  <c r="T152" i="30"/>
  <c r="T160" i="30"/>
  <c r="T168" i="30"/>
  <c r="T176" i="30"/>
  <c r="T184" i="30"/>
  <c r="T192" i="30"/>
  <c r="T200" i="30"/>
  <c r="T208" i="30"/>
  <c r="T216" i="30"/>
  <c r="T224" i="30"/>
  <c r="T232" i="30"/>
  <c r="T240" i="30"/>
  <c r="T248" i="30"/>
  <c r="T256" i="30"/>
  <c r="T264" i="30"/>
  <c r="T274" i="30"/>
  <c r="T282" i="30"/>
  <c r="T292" i="30"/>
  <c r="T300" i="30"/>
  <c r="T308" i="30"/>
  <c r="T316" i="30"/>
  <c r="T324" i="30"/>
  <c r="T332" i="30"/>
  <c r="T340" i="30"/>
  <c r="T348" i="30"/>
  <c r="T356" i="30"/>
  <c r="T364" i="30"/>
  <c r="T372" i="30"/>
  <c r="T380" i="30"/>
  <c r="T397" i="30"/>
  <c r="T429" i="30"/>
  <c r="T461" i="30"/>
  <c r="T493" i="30"/>
  <c r="T525" i="30"/>
  <c r="T563" i="30"/>
  <c r="T595" i="30"/>
  <c r="T627" i="30"/>
  <c r="T659" i="30"/>
  <c r="K735" i="30"/>
  <c r="T132" i="30"/>
  <c r="T134" i="30"/>
  <c r="F741" i="31"/>
  <c r="T13" i="31"/>
  <c r="T29" i="31"/>
  <c r="T45" i="31"/>
  <c r="T61" i="31"/>
  <c r="T77" i="31"/>
  <c r="T93" i="31"/>
  <c r="T109" i="31"/>
  <c r="T125" i="31"/>
  <c r="H768" i="31"/>
  <c r="H764" i="31"/>
  <c r="H760" i="31"/>
  <c r="H756" i="31"/>
  <c r="H752" i="31"/>
  <c r="H744" i="31"/>
  <c r="H749" i="31"/>
  <c r="T143" i="31"/>
  <c r="T145" i="31"/>
  <c r="T147" i="31"/>
  <c r="T149" i="31"/>
  <c r="T151" i="31"/>
  <c r="T153" i="31"/>
  <c r="T155" i="31"/>
  <c r="T157" i="31"/>
  <c r="T159" i="31"/>
  <c r="T161" i="31"/>
  <c r="T163" i="31"/>
  <c r="T165" i="31"/>
  <c r="T167" i="31"/>
  <c r="T169" i="31"/>
  <c r="T171" i="31"/>
  <c r="T173" i="31"/>
  <c r="T175" i="31"/>
  <c r="T177" i="31"/>
  <c r="T179" i="31"/>
  <c r="T181" i="31"/>
  <c r="T183" i="31"/>
  <c r="T185" i="31"/>
  <c r="T187" i="31"/>
  <c r="T189" i="31"/>
  <c r="T191" i="31"/>
  <c r="T193" i="31"/>
  <c r="T195" i="31"/>
  <c r="T197" i="31"/>
  <c r="T199" i="31"/>
  <c r="T201" i="31"/>
  <c r="T203" i="31"/>
  <c r="T205" i="31"/>
  <c r="T207" i="31"/>
  <c r="T209" i="31"/>
  <c r="T211" i="31"/>
  <c r="T213" i="31"/>
  <c r="T215" i="31"/>
  <c r="T217" i="31"/>
  <c r="T219" i="31"/>
  <c r="T221" i="31"/>
  <c r="T223" i="31"/>
  <c r="T225" i="31"/>
  <c r="T227" i="31"/>
  <c r="T229" i="31"/>
  <c r="T231" i="31"/>
  <c r="T233" i="31"/>
  <c r="T235" i="31"/>
  <c r="T237" i="31"/>
  <c r="T239" i="31"/>
  <c r="T241" i="31"/>
  <c r="T243" i="31"/>
  <c r="T245" i="31"/>
  <c r="T247" i="31"/>
  <c r="T249" i="31"/>
  <c r="T251" i="31"/>
  <c r="T253" i="31"/>
  <c r="T255" i="31"/>
  <c r="T257" i="31"/>
  <c r="T259" i="31"/>
  <c r="T261" i="31"/>
  <c r="T263" i="31"/>
  <c r="L766" i="31"/>
  <c r="T271" i="31"/>
  <c r="T276" i="31"/>
  <c r="T279" i="31"/>
  <c r="T284" i="31"/>
  <c r="T287" i="31"/>
  <c r="T292" i="31"/>
  <c r="T295" i="31"/>
  <c r="T300" i="31"/>
  <c r="T303" i="31"/>
  <c r="T308" i="31"/>
  <c r="T311" i="31"/>
  <c r="T316" i="31"/>
  <c r="T319" i="31"/>
  <c r="T322" i="31"/>
  <c r="T333" i="31"/>
  <c r="T342" i="31"/>
  <c r="T351" i="31"/>
  <c r="T365" i="31"/>
  <c r="T374" i="31"/>
  <c r="T383" i="31"/>
  <c r="T386" i="31"/>
  <c r="T531" i="31"/>
  <c r="T542" i="31"/>
  <c r="T567" i="31"/>
  <c r="T573" i="31"/>
  <c r="T580" i="31"/>
  <c r="T593" i="31"/>
  <c r="T624" i="31"/>
  <c r="T631" i="31"/>
  <c r="T637" i="31"/>
  <c r="T644" i="31"/>
  <c r="T657" i="31"/>
  <c r="T688" i="31"/>
  <c r="T710" i="31"/>
  <c r="T720" i="31"/>
  <c r="L737" i="31"/>
  <c r="L741" i="31" s="1"/>
  <c r="T9" i="32"/>
  <c r="T290" i="32"/>
  <c r="T331" i="32"/>
  <c r="T340" i="32"/>
  <c r="T349" i="32"/>
  <c r="T350" i="32"/>
  <c r="T355" i="32"/>
  <c r="T441" i="32"/>
  <c r="T472" i="32"/>
  <c r="T482" i="32"/>
  <c r="T491" i="32"/>
  <c r="T501" i="32"/>
  <c r="T506" i="32"/>
  <c r="T516" i="32"/>
  <c r="T564" i="32"/>
  <c r="T569" i="32"/>
  <c r="K589" i="32"/>
  <c r="T589" i="32" s="1"/>
  <c r="K595" i="32"/>
  <c r="T347" i="30"/>
  <c r="T363" i="30"/>
  <c r="T379" i="30"/>
  <c r="T394" i="30"/>
  <c r="T410" i="30"/>
  <c r="T426" i="30"/>
  <c r="T442" i="30"/>
  <c r="T458" i="30"/>
  <c r="T474" i="30"/>
  <c r="T490" i="30"/>
  <c r="T506" i="30"/>
  <c r="T522" i="30"/>
  <c r="T544" i="30"/>
  <c r="T560" i="30"/>
  <c r="T576" i="30"/>
  <c r="T592" i="30"/>
  <c r="T608" i="30"/>
  <c r="T624" i="30"/>
  <c r="T640" i="30"/>
  <c r="T656" i="30"/>
  <c r="T672" i="30"/>
  <c r="T688" i="30"/>
  <c r="T690" i="30"/>
  <c r="T694" i="30"/>
  <c r="T702" i="30"/>
  <c r="T710" i="30"/>
  <c r="T545" i="31"/>
  <c r="T552" i="31"/>
  <c r="T555" i="31"/>
  <c r="T557" i="31"/>
  <c r="T564" i="31"/>
  <c r="T566" i="31"/>
  <c r="T583" i="31"/>
  <c r="T585" i="31"/>
  <c r="T597" i="31"/>
  <c r="T607" i="31"/>
  <c r="T609" i="31"/>
  <c r="T616" i="31"/>
  <c r="T619" i="31"/>
  <c r="T621" i="31"/>
  <c r="T628" i="31"/>
  <c r="T630" i="31"/>
  <c r="T647" i="31"/>
  <c r="T649" i="31"/>
  <c r="T661" i="31"/>
  <c r="T671" i="31"/>
  <c r="T673" i="31"/>
  <c r="T680" i="31"/>
  <c r="T683" i="31"/>
  <c r="T685" i="31"/>
  <c r="T706" i="31"/>
  <c r="T718" i="31"/>
  <c r="K388" i="31"/>
  <c r="K392" i="31"/>
  <c r="K396" i="31"/>
  <c r="K400" i="31"/>
  <c r="K404" i="31"/>
  <c r="K408" i="31"/>
  <c r="K412" i="31"/>
  <c r="K416" i="31"/>
  <c r="K420" i="31"/>
  <c r="K424" i="31"/>
  <c r="K428" i="31"/>
  <c r="K432" i="31"/>
  <c r="K440" i="31"/>
  <c r="K444" i="31"/>
  <c r="K448" i="31"/>
  <c r="K452" i="31"/>
  <c r="K456" i="31"/>
  <c r="K460" i="31"/>
  <c r="K464" i="31"/>
  <c r="K468" i="31"/>
  <c r="K472" i="31"/>
  <c r="K476" i="31"/>
  <c r="K480" i="31"/>
  <c r="K484" i="31"/>
  <c r="K488" i="31"/>
  <c r="K492" i="31"/>
  <c r="K496" i="31"/>
  <c r="T21" i="32"/>
  <c r="T33" i="32"/>
  <c r="T41" i="32"/>
  <c r="T49" i="32"/>
  <c r="T57" i="32"/>
  <c r="T61" i="32"/>
  <c r="T65" i="32"/>
  <c r="T73" i="32"/>
  <c r="T81" i="32"/>
  <c r="T89" i="32"/>
  <c r="T94" i="32"/>
  <c r="T102" i="32"/>
  <c r="H802" i="32"/>
  <c r="H798" i="32"/>
  <c r="H794" i="32"/>
  <c r="H790" i="32"/>
  <c r="H786" i="32"/>
  <c r="H782" i="32"/>
  <c r="H778" i="32"/>
  <c r="T149" i="32"/>
  <c r="T173" i="32"/>
  <c r="T181" i="32"/>
  <c r="T205" i="32"/>
  <c r="T213" i="32"/>
  <c r="T237" i="32"/>
  <c r="T245" i="32"/>
  <c r="T283" i="32"/>
  <c r="T293" i="32"/>
  <c r="T315" i="32"/>
  <c r="T325" i="32"/>
  <c r="T337" i="32"/>
  <c r="T347" i="32"/>
  <c r="T357" i="32"/>
  <c r="T379" i="32"/>
  <c r="T412" i="32"/>
  <c r="T424" i="32"/>
  <c r="T434" i="32"/>
  <c r="T456" i="32"/>
  <c r="T466" i="32"/>
  <c r="T476" i="32"/>
  <c r="T488" i="32"/>
  <c r="T498" i="32"/>
  <c r="T520" i="32"/>
  <c r="T530" i="32"/>
  <c r="T562" i="32"/>
  <c r="T572" i="32"/>
  <c r="E726" i="32"/>
  <c r="K590" i="32"/>
  <c r="T742" i="32"/>
  <c r="K752" i="32"/>
  <c r="T752" i="32" s="1"/>
  <c r="E769" i="32"/>
  <c r="K599" i="32"/>
  <c r="T599" i="32" s="1"/>
  <c r="K500" i="31"/>
  <c r="K504" i="31"/>
  <c r="K508" i="31"/>
  <c r="K512" i="31"/>
  <c r="T11" i="32"/>
  <c r="T43" i="32"/>
  <c r="T51" i="32"/>
  <c r="T59" i="32"/>
  <c r="T67" i="32"/>
  <c r="T75" i="32"/>
  <c r="T83" i="32"/>
  <c r="T91" i="32"/>
  <c r="T93" i="32"/>
  <c r="T96" i="32"/>
  <c r="T103" i="32"/>
  <c r="T106" i="32"/>
  <c r="T108" i="32"/>
  <c r="T119" i="32"/>
  <c r="T124" i="32"/>
  <c r="T126" i="32"/>
  <c r="T134" i="32"/>
  <c r="T138" i="32"/>
  <c r="E280" i="32"/>
  <c r="K280" i="32" s="1"/>
  <c r="R280" i="32" s="1"/>
  <c r="T143" i="32"/>
  <c r="T148" i="32"/>
  <c r="T150" i="32"/>
  <c r="T156" i="32"/>
  <c r="T164" i="32"/>
  <c r="T166" i="32"/>
  <c r="T167" i="32"/>
  <c r="T170" i="32"/>
  <c r="T172" i="32"/>
  <c r="T174" i="32"/>
  <c r="T175" i="32"/>
  <c r="T178" i="32"/>
  <c r="T182" i="32"/>
  <c r="T186" i="32"/>
  <c r="T188" i="32"/>
  <c r="T194" i="32"/>
  <c r="T196" i="32"/>
  <c r="T198" i="32"/>
  <c r="T199" i="32"/>
  <c r="T202" i="32"/>
  <c r="T207" i="32"/>
  <c r="T210" i="32"/>
  <c r="T214" i="32"/>
  <c r="T218" i="32"/>
  <c r="T220" i="32"/>
  <c r="T226" i="32"/>
  <c r="T228" i="32"/>
  <c r="T230" i="32"/>
  <c r="T231" i="32"/>
  <c r="T234" i="32"/>
  <c r="T239" i="32"/>
  <c r="T242" i="32"/>
  <c r="T246" i="32"/>
  <c r="T250" i="32"/>
  <c r="T252" i="32"/>
  <c r="T258" i="32"/>
  <c r="T288" i="32"/>
  <c r="T296" i="32"/>
  <c r="T320" i="32"/>
  <c r="T328" i="32"/>
  <c r="T352" i="32"/>
  <c r="T360" i="32"/>
  <c r="T384" i="32"/>
  <c r="T392" i="32"/>
  <c r="T413" i="32"/>
  <c r="T439" i="32"/>
  <c r="T447" i="32"/>
  <c r="T471" i="32"/>
  <c r="T479" i="32"/>
  <c r="T503" i="32"/>
  <c r="T511" i="32"/>
  <c r="T535" i="32"/>
  <c r="T543" i="32"/>
  <c r="T567" i="32"/>
  <c r="T574" i="32"/>
  <c r="T575" i="32"/>
  <c r="K774" i="33"/>
  <c r="T326" i="33"/>
  <c r="T728" i="33"/>
  <c r="L781" i="33"/>
  <c r="L797" i="33"/>
  <c r="F789" i="33"/>
  <c r="T29" i="33"/>
  <c r="T34" i="33"/>
  <c r="T43" i="33"/>
  <c r="T45" i="33"/>
  <c r="T50" i="33"/>
  <c r="T59" i="33"/>
  <c r="T61" i="33"/>
  <c r="T66" i="33"/>
  <c r="T75" i="33"/>
  <c r="T77" i="33"/>
  <c r="T82" i="33"/>
  <c r="T91" i="33"/>
  <c r="T98" i="33"/>
  <c r="T114" i="33"/>
  <c r="T119" i="33"/>
  <c r="K766" i="33"/>
  <c r="E421" i="33"/>
  <c r="K421" i="33" s="1"/>
  <c r="R421" i="33" s="1"/>
  <c r="T422" i="33"/>
  <c r="T454" i="33"/>
  <c r="T486" i="33"/>
  <c r="T518" i="33"/>
  <c r="T550" i="33"/>
  <c r="T579" i="33"/>
  <c r="T715" i="33"/>
  <c r="T717" i="33"/>
  <c r="T724" i="33"/>
  <c r="L785" i="33"/>
  <c r="L801" i="33"/>
  <c r="F777" i="33"/>
  <c r="F793" i="33"/>
  <c r="T20" i="33"/>
  <c r="T125" i="33"/>
  <c r="T173" i="33"/>
  <c r="T182" i="33"/>
  <c r="T191" i="33"/>
  <c r="T198" i="33"/>
  <c r="T207" i="33"/>
  <c r="T214" i="33"/>
  <c r="T223" i="33"/>
  <c r="T230" i="33"/>
  <c r="T239" i="33"/>
  <c r="T246" i="33"/>
  <c r="T390" i="33"/>
  <c r="T622" i="33"/>
  <c r="T624" i="33"/>
  <c r="T631" i="33"/>
  <c r="T637" i="33"/>
  <c r="T675" i="33"/>
  <c r="T682" i="33"/>
  <c r="T714" i="32"/>
  <c r="T736" i="32"/>
  <c r="T739" i="32"/>
  <c r="T746" i="32"/>
  <c r="K580" i="32"/>
  <c r="F781" i="33"/>
  <c r="E766" i="33"/>
  <c r="E774" i="33" s="1"/>
  <c r="K281" i="33"/>
  <c r="T4" i="33"/>
  <c r="T13" i="33"/>
  <c r="T24" i="33"/>
  <c r="T35" i="33"/>
  <c r="T37" i="33"/>
  <c r="T42" i="33"/>
  <c r="T51" i="33"/>
  <c r="T53" i="33"/>
  <c r="T58" i="33"/>
  <c r="T67" i="33"/>
  <c r="T69" i="33"/>
  <c r="T74" i="33"/>
  <c r="T83" i="33"/>
  <c r="T85" i="33"/>
  <c r="T90" i="33"/>
  <c r="T99" i="33"/>
  <c r="T111" i="33"/>
  <c r="T126" i="33"/>
  <c r="T438" i="33"/>
  <c r="T470" i="33"/>
  <c r="T502" i="33"/>
  <c r="T534" i="33"/>
  <c r="T566" i="33"/>
  <c r="T755" i="33"/>
  <c r="T680" i="33"/>
  <c r="T416" i="33"/>
  <c r="E141" i="33"/>
  <c r="K141" i="33" s="1"/>
  <c r="R141" i="33" s="1"/>
  <c r="T16" i="33"/>
  <c r="T95" i="33"/>
  <c r="T103" i="33"/>
  <c r="T144" i="33"/>
  <c r="T149" i="33"/>
  <c r="T165" i="33"/>
  <c r="T176" i="33"/>
  <c r="T179" i="33"/>
  <c r="T187" i="33"/>
  <c r="T195" i="33"/>
  <c r="T203" i="33"/>
  <c r="T211" i="33"/>
  <c r="T219" i="33"/>
  <c r="T227" i="33"/>
  <c r="T235" i="33"/>
  <c r="T243" i="33"/>
  <c r="T348" i="33"/>
  <c r="T372" i="33"/>
  <c r="T608" i="33"/>
  <c r="T615" i="33"/>
  <c r="T617" i="33"/>
  <c r="T699" i="33"/>
  <c r="T706" i="33"/>
  <c r="T708" i="33"/>
  <c r="T727" i="33"/>
  <c r="T756" i="33"/>
  <c r="T110" i="33"/>
  <c r="T118" i="33"/>
  <c r="F802" i="33"/>
  <c r="T285" i="33"/>
  <c r="T287" i="33"/>
  <c r="T292" i="33"/>
  <c r="T294" i="33"/>
  <c r="T299" i="33"/>
  <c r="T339" i="33"/>
  <c r="T376" i="33"/>
  <c r="T378" i="33"/>
  <c r="T387" i="33"/>
  <c r="T426" i="33"/>
  <c r="T442" i="33"/>
  <c r="T458" i="33"/>
  <c r="T474" i="33"/>
  <c r="T490" i="33"/>
  <c r="T506" i="33"/>
  <c r="T522" i="33"/>
  <c r="T538" i="33"/>
  <c r="T554" i="33"/>
  <c r="T570" i="33"/>
  <c r="T601" i="33"/>
  <c r="T690" i="33"/>
  <c r="T692" i="33"/>
  <c r="G803" i="33"/>
  <c r="L802" i="33"/>
  <c r="T251" i="33"/>
  <c r="T259" i="33"/>
  <c r="T291" i="33"/>
  <c r="T307" i="33"/>
  <c r="T316" i="33"/>
  <c r="T320" i="33"/>
  <c r="T322" i="33"/>
  <c r="T340" i="33"/>
  <c r="T360" i="33"/>
  <c r="T384" i="33"/>
  <c r="T427" i="33"/>
  <c r="T429" i="33"/>
  <c r="T435" i="33"/>
  <c r="T437" i="33"/>
  <c r="T443" i="33"/>
  <c r="T445" i="33"/>
  <c r="T448" i="33"/>
  <c r="T451" i="33"/>
  <c r="T453" i="33"/>
  <c r="T456" i="33"/>
  <c r="T459" i="33"/>
  <c r="T461" i="33"/>
  <c r="T464" i="33"/>
  <c r="T467" i="33"/>
  <c r="T469" i="33"/>
  <c r="T472" i="33"/>
  <c r="T475" i="33"/>
  <c r="T477" i="33"/>
  <c r="T480" i="33"/>
  <c r="T483" i="33"/>
  <c r="T485" i="33"/>
  <c r="T488" i="33"/>
  <c r="T491" i="33"/>
  <c r="T493" i="33"/>
  <c r="T496" i="33"/>
  <c r="T499" i="33"/>
  <c r="T504" i="33"/>
  <c r="T507" i="33"/>
  <c r="T512" i="33"/>
  <c r="T515" i="33"/>
  <c r="T520" i="33"/>
  <c r="T523" i="33"/>
  <c r="T528" i="33"/>
  <c r="T531" i="33"/>
  <c r="T536" i="33"/>
  <c r="T539" i="33"/>
  <c r="T544" i="33"/>
  <c r="T547" i="33"/>
  <c r="T552" i="33"/>
  <c r="T560" i="33"/>
  <c r="T563" i="33"/>
  <c r="T568" i="33"/>
  <c r="T571" i="33"/>
  <c r="T576" i="33"/>
  <c r="T586" i="33"/>
  <c r="T589" i="33"/>
  <c r="T610" i="33"/>
  <c r="T612" i="33"/>
  <c r="T626" i="33"/>
  <c r="T677" i="33"/>
  <c r="T684" i="33"/>
  <c r="T701" i="33"/>
  <c r="T703" i="33"/>
  <c r="T719" i="33"/>
  <c r="T730" i="33"/>
  <c r="T738" i="33"/>
  <c r="T746" i="33"/>
  <c r="T13" i="29"/>
  <c r="T77" i="29"/>
  <c r="T420" i="33"/>
  <c r="T370" i="33"/>
  <c r="T61" i="29"/>
  <c r="T228" i="29"/>
  <c r="K586" i="32"/>
  <c r="T45" i="29"/>
  <c r="T109" i="29"/>
  <c r="T742" i="33"/>
  <c r="T696" i="33"/>
  <c r="T26" i="33"/>
  <c r="T28" i="33"/>
  <c r="T36" i="33"/>
  <c r="T44" i="33"/>
  <c r="T52" i="33"/>
  <c r="T60" i="33"/>
  <c r="T68" i="33"/>
  <c r="T76" i="33"/>
  <c r="T84" i="33"/>
  <c r="T92" i="33"/>
  <c r="T100" i="33"/>
  <c r="T113" i="33"/>
  <c r="T121" i="33"/>
  <c r="T142" i="33"/>
  <c r="T151" i="33"/>
  <c r="T158" i="33"/>
  <c r="T167" i="33"/>
  <c r="T174" i="33"/>
  <c r="T184" i="33"/>
  <c r="T192" i="33"/>
  <c r="T200" i="33"/>
  <c r="T208" i="33"/>
  <c r="T216" i="33"/>
  <c r="T224" i="33"/>
  <c r="T232" i="33"/>
  <c r="T240" i="33"/>
  <c r="T248" i="33"/>
  <c r="T256" i="33"/>
  <c r="T331" i="33"/>
  <c r="T375" i="33"/>
  <c r="T386" i="33"/>
  <c r="T419" i="33"/>
  <c r="T501" i="33"/>
  <c r="T509" i="33"/>
  <c r="T517" i="33"/>
  <c r="T525" i="33"/>
  <c r="T533" i="33"/>
  <c r="T541" i="33"/>
  <c r="T549" i="33"/>
  <c r="T557" i="33"/>
  <c r="T565" i="33"/>
  <c r="T573" i="33"/>
  <c r="T578" i="33"/>
  <c r="T679" i="33"/>
  <c r="T721" i="33"/>
  <c r="K585" i="32"/>
  <c r="T585" i="32" s="1"/>
  <c r="H737" i="29"/>
  <c r="H757" i="29"/>
  <c r="T138" i="29"/>
  <c r="T146" i="29"/>
  <c r="T256" i="29"/>
  <c r="T274" i="29"/>
  <c r="T282" i="29"/>
  <c r="T306" i="29"/>
  <c r="T314" i="29"/>
  <c r="T605" i="33"/>
  <c r="T311" i="33"/>
  <c r="T305" i="33"/>
  <c r="T160" i="33"/>
  <c r="T712" i="33"/>
  <c r="T5" i="29"/>
  <c r="T21" i="29"/>
  <c r="T37" i="29"/>
  <c r="T53" i="29"/>
  <c r="T69" i="29"/>
  <c r="T85" i="29"/>
  <c r="T101" i="29"/>
  <c r="T265" i="29"/>
  <c r="T273" i="29"/>
  <c r="T289" i="29"/>
  <c r="T297" i="29"/>
  <c r="T305" i="29"/>
  <c r="K582" i="32"/>
  <c r="T582" i="32" s="1"/>
  <c r="T621" i="32"/>
  <c r="T627" i="32"/>
  <c r="T629" i="32"/>
  <c r="T636" i="32"/>
  <c r="T656" i="32"/>
  <c r="T668" i="32"/>
  <c r="T676" i="32"/>
  <c r="T688" i="32"/>
  <c r="T700" i="32"/>
  <c r="T708" i="32"/>
  <c r="T720" i="32"/>
  <c r="T583" i="32"/>
  <c r="T9" i="29"/>
  <c r="T25" i="29"/>
  <c r="T41" i="29"/>
  <c r="T57" i="29"/>
  <c r="T73" i="29"/>
  <c r="T89" i="29"/>
  <c r="T105" i="29"/>
  <c r="H755" i="29"/>
  <c r="T17" i="29"/>
  <c r="T33" i="29"/>
  <c r="T49" i="29"/>
  <c r="T65" i="29"/>
  <c r="T81" i="29"/>
  <c r="T97" i="29"/>
  <c r="T113" i="29"/>
  <c r="T140" i="29"/>
  <c r="T148" i="29"/>
  <c r="T261" i="29"/>
  <c r="T276" i="29"/>
  <c r="T284" i="29"/>
  <c r="T287" i="29"/>
  <c r="T319" i="29"/>
  <c r="T385" i="29"/>
  <c r="T393" i="29"/>
  <c r="T401" i="29"/>
  <c r="T409" i="29"/>
  <c r="T417" i="29"/>
  <c r="T425" i="29"/>
  <c r="T433" i="29"/>
  <c r="T441" i="29"/>
  <c r="T449" i="29"/>
  <c r="T457" i="29"/>
  <c r="T465" i="29"/>
  <c r="T680" i="32"/>
  <c r="T702" i="32"/>
  <c r="T171" i="33"/>
  <c r="T290" i="33"/>
  <c r="T636" i="33"/>
  <c r="T128" i="29"/>
  <c r="T196" i="29"/>
  <c r="T244" i="29"/>
  <c r="T384" i="29"/>
  <c r="T392" i="29"/>
  <c r="T400" i="29"/>
  <c r="T408" i="29"/>
  <c r="T416" i="29"/>
  <c r="T424" i="29"/>
  <c r="T432" i="29"/>
  <c r="T440" i="29"/>
  <c r="T448" i="29"/>
  <c r="T456" i="29"/>
  <c r="T464" i="29"/>
  <c r="T472" i="29"/>
  <c r="T480" i="29"/>
  <c r="T488" i="29"/>
  <c r="T164" i="29"/>
  <c r="T212" i="29"/>
  <c r="T232" i="29"/>
  <c r="T260" i="29"/>
  <c r="T316" i="29"/>
  <c r="G738" i="31"/>
  <c r="T672" i="32"/>
  <c r="T204" i="29"/>
  <c r="T308" i="29"/>
  <c r="T172" i="29"/>
  <c r="T180" i="29"/>
  <c r="T595" i="32"/>
  <c r="T292" i="29"/>
  <c r="T324" i="29"/>
  <c r="T332" i="29"/>
  <c r="T340" i="29"/>
  <c r="T348" i="29"/>
  <c r="T364" i="29"/>
  <c r="T372" i="29"/>
  <c r="T532" i="29"/>
  <c r="T692" i="29"/>
  <c r="T700" i="29"/>
  <c r="T708" i="29"/>
  <c r="T605" i="32"/>
  <c r="T615" i="32"/>
  <c r="T617" i="32"/>
  <c r="K724" i="26"/>
  <c r="T132" i="29"/>
  <c r="T156" i="29"/>
  <c r="T188" i="29"/>
  <c r="T220" i="29"/>
  <c r="T240" i="29"/>
  <c r="T248" i="29"/>
  <c r="T268" i="29"/>
  <c r="T300" i="29"/>
  <c r="T388" i="29"/>
  <c r="T396" i="29"/>
  <c r="T404" i="29"/>
  <c r="T412" i="29"/>
  <c r="T420" i="29"/>
  <c r="T428" i="29"/>
  <c r="T436" i="29"/>
  <c r="T444" i="29"/>
  <c r="T452" i="29"/>
  <c r="T460" i="29"/>
  <c r="T468" i="29"/>
  <c r="T476" i="29"/>
  <c r="T484" i="29"/>
  <c r="T492" i="29"/>
  <c r="T500" i="29"/>
  <c r="T508" i="29"/>
  <c r="T516" i="29"/>
  <c r="T524" i="29"/>
  <c r="T544" i="29"/>
  <c r="T552" i="29"/>
  <c r="T560" i="29"/>
  <c r="T568" i="29"/>
  <c r="T576" i="29"/>
  <c r="T584" i="29"/>
  <c r="T592" i="29"/>
  <c r="T600" i="29"/>
  <c r="T608" i="29"/>
  <c r="T616" i="29"/>
  <c r="T624" i="29"/>
  <c r="T632" i="29"/>
  <c r="T640" i="29"/>
  <c r="T648" i="29"/>
  <c r="T656" i="29"/>
  <c r="T660" i="29"/>
  <c r="T496" i="29"/>
  <c r="T504" i="29"/>
  <c r="T512" i="29"/>
  <c r="T520" i="29"/>
  <c r="T528" i="29"/>
  <c r="T540" i="29"/>
  <c r="T548" i="29"/>
  <c r="T556" i="29"/>
  <c r="T564" i="29"/>
  <c r="T570" i="29"/>
  <c r="T572" i="29"/>
  <c r="T578" i="29"/>
  <c r="T580" i="29"/>
  <c r="T586" i="29"/>
  <c r="T588" i="29"/>
  <c r="T594" i="29"/>
  <c r="T596" i="29"/>
  <c r="T602" i="29"/>
  <c r="T604" i="29"/>
  <c r="T610" i="29"/>
  <c r="T612" i="29"/>
  <c r="T618" i="29"/>
  <c r="T620" i="29"/>
  <c r="T626" i="29"/>
  <c r="T628" i="29"/>
  <c r="T634" i="29"/>
  <c r="T636" i="29"/>
  <c r="T642" i="29"/>
  <c r="T644" i="29"/>
  <c r="T650" i="29"/>
  <c r="T652" i="29"/>
  <c r="T114" i="29"/>
  <c r="T122" i="29"/>
  <c r="T35" i="30"/>
  <c r="T161" i="30"/>
  <c r="T384" i="30"/>
  <c r="T597" i="32"/>
  <c r="T607" i="32"/>
  <c r="T609" i="32"/>
  <c r="T625" i="32"/>
  <c r="T631" i="32"/>
  <c r="T638" i="32"/>
  <c r="T648" i="32"/>
  <c r="T660" i="32"/>
  <c r="T662" i="32"/>
  <c r="T670" i="32"/>
  <c r="T686" i="32"/>
  <c r="T692" i="32"/>
  <c r="T694" i="32"/>
  <c r="T698" i="32"/>
  <c r="T712" i="32"/>
  <c r="T718" i="32"/>
  <c r="T724" i="32"/>
  <c r="T676" i="33"/>
  <c r="T391" i="33"/>
  <c r="T148" i="33"/>
  <c r="T754" i="33"/>
  <c r="T143" i="33"/>
  <c r="T729" i="33"/>
  <c r="T625" i="33"/>
  <c r="T310" i="33"/>
  <c r="T295" i="33"/>
  <c r="H761" i="29"/>
  <c r="H739" i="29"/>
  <c r="H743" i="29"/>
  <c r="H740" i="29"/>
  <c r="T263" i="29"/>
  <c r="T275" i="29"/>
  <c r="T295" i="29"/>
  <c r="T307" i="29"/>
  <c r="T327" i="29"/>
  <c r="T335" i="29"/>
  <c r="T343" i="29"/>
  <c r="T351" i="29"/>
  <c r="T646" i="32"/>
  <c r="T678" i="32"/>
  <c r="T710" i="32"/>
  <c r="T591" i="32"/>
  <c r="H741" i="29"/>
  <c r="H747" i="29"/>
  <c r="H744" i="29"/>
  <c r="T7" i="29"/>
  <c r="T11" i="29"/>
  <c r="T15" i="29"/>
  <c r="T19" i="29"/>
  <c r="T23" i="29"/>
  <c r="T27" i="29"/>
  <c r="T31" i="29"/>
  <c r="T35" i="29"/>
  <c r="T39" i="29"/>
  <c r="T43" i="29"/>
  <c r="T47" i="29"/>
  <c r="T51" i="29"/>
  <c r="T55" i="29"/>
  <c r="T59" i="29"/>
  <c r="T63" i="29"/>
  <c r="T67" i="29"/>
  <c r="T71" i="29"/>
  <c r="T75" i="29"/>
  <c r="T79" i="29"/>
  <c r="T83" i="29"/>
  <c r="T87" i="29"/>
  <c r="T91" i="29"/>
  <c r="T95" i="29"/>
  <c r="T99" i="29"/>
  <c r="T103" i="29"/>
  <c r="T107" i="29"/>
  <c r="T111" i="29"/>
  <c r="T142" i="29"/>
  <c r="T154" i="29"/>
  <c r="T174" i="29"/>
  <c r="T186" i="29"/>
  <c r="T206" i="29"/>
  <c r="T218" i="29"/>
  <c r="T238" i="29"/>
  <c r="T246" i="29"/>
  <c r="T271" i="29"/>
  <c r="T278" i="29"/>
  <c r="T283" i="29"/>
  <c r="T290" i="29"/>
  <c r="T303" i="29"/>
  <c r="T310" i="29"/>
  <c r="T315" i="29"/>
  <c r="T322" i="29"/>
  <c r="T330" i="29"/>
  <c r="T338" i="29"/>
  <c r="T346" i="29"/>
  <c r="T354" i="29"/>
  <c r="T383" i="29"/>
  <c r="T391" i="29"/>
  <c r="T399" i="29"/>
  <c r="T407" i="29"/>
  <c r="T415" i="29"/>
  <c r="T423" i="29"/>
  <c r="T431" i="29"/>
  <c r="T439" i="29"/>
  <c r="T447" i="29"/>
  <c r="T455" i="29"/>
  <c r="T463" i="29"/>
  <c r="T471" i="29"/>
  <c r="T479" i="29"/>
  <c r="T487" i="29"/>
  <c r="T495" i="29"/>
  <c r="T503" i="29"/>
  <c r="T511" i="29"/>
  <c r="T519" i="29"/>
  <c r="T527" i="29"/>
  <c r="T539" i="29"/>
  <c r="T547" i="29"/>
  <c r="T555" i="29"/>
  <c r="T563" i="29"/>
  <c r="T566" i="29"/>
  <c r="T574" i="29"/>
  <c r="T582" i="29"/>
  <c r="T590" i="29"/>
  <c r="T598" i="29"/>
  <c r="T606" i="29"/>
  <c r="T614" i="29"/>
  <c r="T622" i="29"/>
  <c r="T630" i="29"/>
  <c r="T638" i="29"/>
  <c r="T646" i="29"/>
  <c r="T654" i="29"/>
  <c r="T666" i="29"/>
  <c r="T670" i="29"/>
  <c r="T674" i="29"/>
  <c r="T678" i="29"/>
  <c r="T682" i="29"/>
  <c r="T662" i="29"/>
  <c r="T395" i="30"/>
  <c r="T411" i="30"/>
  <c r="T427" i="30"/>
  <c r="T443" i="30"/>
  <c r="T459" i="30"/>
  <c r="T467" i="30"/>
  <c r="T499" i="30"/>
  <c r="T561" i="30"/>
  <c r="T569" i="30"/>
  <c r="T577" i="30"/>
  <c r="T593" i="30"/>
  <c r="T609" i="30"/>
  <c r="T617" i="30"/>
  <c r="T625" i="30"/>
  <c r="T641" i="30"/>
  <c r="T657" i="30"/>
  <c r="T576" i="31"/>
  <c r="T640" i="31"/>
  <c r="T593" i="32"/>
  <c r="G726" i="32"/>
  <c r="H745" i="29"/>
  <c r="H749" i="29"/>
  <c r="H751" i="29"/>
  <c r="T640" i="32"/>
  <c r="T642" i="32"/>
  <c r="T664" i="32"/>
  <c r="T666" i="32"/>
  <c r="T674" i="32"/>
  <c r="T690" i="32"/>
  <c r="T706" i="32"/>
  <c r="T716" i="32"/>
  <c r="H752" i="29"/>
  <c r="H763" i="29"/>
  <c r="T130" i="29"/>
  <c r="T150" i="29"/>
  <c r="T162" i="29"/>
  <c r="T182" i="29"/>
  <c r="T194" i="29"/>
  <c r="T214" i="29"/>
  <c r="T226" i="29"/>
  <c r="T234" i="29"/>
  <c r="T254" i="29"/>
  <c r="T266" i="29"/>
  <c r="T286" i="29"/>
  <c r="T298" i="29"/>
  <c r="T318" i="29"/>
  <c r="T362" i="29"/>
  <c r="T370" i="29"/>
  <c r="T378" i="29"/>
  <c r="T386" i="29"/>
  <c r="T394" i="29"/>
  <c r="T402" i="29"/>
  <c r="T410" i="29"/>
  <c r="T418" i="29"/>
  <c r="T426" i="29"/>
  <c r="T434" i="29"/>
  <c r="T442" i="29"/>
  <c r="T450" i="29"/>
  <c r="T458" i="29"/>
  <c r="T466" i="29"/>
  <c r="T474" i="29"/>
  <c r="T482" i="29"/>
  <c r="T490" i="29"/>
  <c r="T498" i="29"/>
  <c r="T506" i="29"/>
  <c r="T514" i="29"/>
  <c r="T522" i="29"/>
  <c r="T530" i="29"/>
  <c r="T534" i="29"/>
  <c r="T542" i="29"/>
  <c r="T550" i="29"/>
  <c r="T558" i="29"/>
  <c r="T608" i="31"/>
  <c r="T672" i="31"/>
  <c r="T163" i="33"/>
  <c r="T338" i="33"/>
  <c r="T714" i="33"/>
  <c r="T373" i="33"/>
  <c r="T325" i="33"/>
  <c r="T168" i="33"/>
  <c r="T10" i="33"/>
  <c r="T12" i="33"/>
  <c r="T744" i="33"/>
  <c r="T740" i="33"/>
  <c r="T621" i="33"/>
  <c r="T342" i="33"/>
  <c r="T309" i="33"/>
  <c r="T417" i="33"/>
  <c r="G715" i="26"/>
  <c r="G723" i="26" s="1"/>
  <c r="G253" i="26"/>
  <c r="G735" i="26" s="1"/>
  <c r="T309" i="29"/>
  <c r="T321" i="29"/>
  <c r="T329" i="29"/>
  <c r="T337" i="29"/>
  <c r="T345" i="29"/>
  <c r="T353" i="29"/>
  <c r="H729" i="29"/>
  <c r="H732" i="29" s="1"/>
  <c r="H735" i="29" s="1"/>
  <c r="H756" i="29"/>
  <c r="T603" i="32"/>
  <c r="T611" i="32"/>
  <c r="T623" i="32"/>
  <c r="T146" i="32"/>
  <c r="T154" i="32"/>
  <c r="T162" i="32"/>
  <c r="T587" i="32"/>
  <c r="T632" i="32"/>
  <c r="T644" i="32"/>
  <c r="T652" i="32"/>
  <c r="T658" i="32"/>
  <c r="T684" i="32"/>
  <c r="T696" i="32"/>
  <c r="T704" i="32"/>
  <c r="T722" i="32"/>
  <c r="T740" i="32"/>
  <c r="K394" i="31"/>
  <c r="K402" i="31"/>
  <c r="K406" i="31"/>
  <c r="T406" i="31" s="1"/>
  <c r="K410" i="31"/>
  <c r="K418" i="31"/>
  <c r="K426" i="31"/>
  <c r="K434" i="31"/>
  <c r="K438" i="31"/>
  <c r="K442" i="31"/>
  <c r="K450" i="31"/>
  <c r="K458" i="31"/>
  <c r="T458" i="31" s="1"/>
  <c r="K466" i="31"/>
  <c r="K470" i="31"/>
  <c r="K474" i="31"/>
  <c r="K482" i="31"/>
  <c r="K490" i="31"/>
  <c r="K498" i="31"/>
  <c r="K502" i="31"/>
  <c r="K506" i="31"/>
  <c r="T506" i="31" s="1"/>
  <c r="K514" i="31"/>
  <c r="T619" i="32"/>
  <c r="T634" i="32"/>
  <c r="T473" i="29"/>
  <c r="T481" i="29"/>
  <c r="T489" i="29"/>
  <c r="T497" i="29"/>
  <c r="T505" i="29"/>
  <c r="T513" i="29"/>
  <c r="T521" i="29"/>
  <c r="T529" i="29"/>
  <c r="T541" i="29"/>
  <c r="T549" i="29"/>
  <c r="T557" i="29"/>
  <c r="T34" i="30"/>
  <c r="T117" i="30"/>
  <c r="T290" i="30"/>
  <c r="T298" i="30"/>
  <c r="T362" i="30"/>
  <c r="T378" i="30"/>
  <c r="T513" i="30"/>
  <c r="T599" i="30"/>
  <c r="T570" i="31"/>
  <c r="T586" i="31"/>
  <c r="T618" i="31"/>
  <c r="T650" i="31"/>
  <c r="T666" i="31"/>
  <c r="T682" i="31"/>
  <c r="T101" i="32"/>
  <c r="T130" i="32"/>
  <c r="T180" i="32"/>
  <c r="T204" i="32"/>
  <c r="T212" i="32"/>
  <c r="T236" i="32"/>
  <c r="T244" i="32"/>
  <c r="T260" i="32"/>
  <c r="T259" i="29"/>
  <c r="T269" i="29"/>
  <c r="T279" i="29"/>
  <c r="T281" i="29"/>
  <c r="T291" i="29"/>
  <c r="T301" i="29"/>
  <c r="T311" i="29"/>
  <c r="T313" i="29"/>
  <c r="T323" i="29"/>
  <c r="T331" i="29"/>
  <c r="T339" i="29"/>
  <c r="T347" i="29"/>
  <c r="T355" i="29"/>
  <c r="T381" i="29"/>
  <c r="T389" i="29"/>
  <c r="T397" i="29"/>
  <c r="T405" i="29"/>
  <c r="T413" i="29"/>
  <c r="T421" i="29"/>
  <c r="T429" i="29"/>
  <c r="T437" i="29"/>
  <c r="T445" i="29"/>
  <c r="T453" i="29"/>
  <c r="T461" i="29"/>
  <c r="T469" i="29"/>
  <c r="T477" i="29"/>
  <c r="T485" i="29"/>
  <c r="T493" i="29"/>
  <c r="T501" i="29"/>
  <c r="T509" i="29"/>
  <c r="T517" i="29"/>
  <c r="T525" i="29"/>
  <c r="T537" i="29"/>
  <c r="T545" i="29"/>
  <c r="T553" i="29"/>
  <c r="T561" i="29"/>
  <c r="T175" i="30"/>
  <c r="T239" i="30"/>
  <c r="T700" i="30"/>
  <c r="T131" i="30"/>
  <c r="T594" i="31"/>
  <c r="T601" i="32"/>
  <c r="T718" i="33"/>
  <c r="T700" i="33"/>
  <c r="T609" i="33"/>
  <c r="T327" i="33"/>
  <c r="T172" i="33"/>
  <c r="T156" i="33"/>
  <c r="T147" i="33"/>
  <c r="T353" i="33"/>
  <c r="T337" i="33"/>
  <c r="T18" i="33"/>
  <c r="T368" i="33"/>
  <c r="T313" i="32"/>
  <c r="T321" i="32"/>
  <c r="T345" i="32"/>
  <c r="T377" i="32"/>
  <c r="T414" i="32"/>
  <c r="T432" i="32"/>
  <c r="T448" i="32"/>
  <c r="T464" i="32"/>
  <c r="T480" i="32"/>
  <c r="T496" i="32"/>
  <c r="T512" i="32"/>
  <c r="T528" i="32"/>
  <c r="T536" i="32"/>
  <c r="T544" i="32"/>
  <c r="T552" i="32"/>
  <c r="T560" i="32"/>
  <c r="T568" i="32"/>
  <c r="T576" i="32"/>
  <c r="T635" i="33"/>
  <c r="T389" i="33"/>
  <c r="T293" i="33"/>
  <c r="T164" i="33"/>
  <c r="T289" i="33"/>
  <c r="T14" i="33"/>
  <c r="T22" i="33"/>
  <c r="T154" i="33"/>
  <c r="T170" i="33"/>
  <c r="T336" i="33"/>
  <c r="H640" i="34"/>
  <c r="F622" i="34"/>
  <c r="G646" i="34"/>
  <c r="G643" i="34"/>
  <c r="H642" i="34"/>
  <c r="G622" i="34"/>
  <c r="G641" i="34"/>
  <c r="G648" i="34"/>
  <c r="G644" i="34"/>
  <c r="H622" i="34"/>
  <c r="H1" i="34" s="1"/>
  <c r="G652" i="34"/>
  <c r="E651" i="6"/>
  <c r="E644" i="6"/>
  <c r="E658" i="6"/>
  <c r="E667" i="6"/>
  <c r="E661" i="6"/>
  <c r="E652" i="6"/>
  <c r="E623" i="6"/>
  <c r="E655" i="6"/>
  <c r="E646" i="6"/>
  <c r="E662" i="6"/>
  <c r="E649" i="6"/>
  <c r="E665" i="6"/>
  <c r="E656" i="6"/>
  <c r="E645" i="6"/>
  <c r="E659" i="6"/>
  <c r="E650" i="6"/>
  <c r="E666" i="6"/>
  <c r="E653" i="6"/>
  <c r="E642" i="6"/>
  <c r="E660" i="6"/>
  <c r="E647" i="6"/>
  <c r="E663" i="6"/>
  <c r="E654" i="6"/>
  <c r="E668" i="6"/>
  <c r="E657" i="6"/>
  <c r="E648" i="6"/>
  <c r="E664" i="6"/>
  <c r="E643" i="6"/>
  <c r="I633" i="6"/>
  <c r="I629" i="6"/>
  <c r="I239" i="21"/>
  <c r="I346" i="21"/>
  <c r="I593" i="21"/>
  <c r="I121" i="22"/>
  <c r="I668" i="22"/>
  <c r="I669" i="22"/>
  <c r="I677" i="22" s="1"/>
  <c r="I673" i="22"/>
  <c r="I662" i="22"/>
  <c r="F665" i="23"/>
  <c r="G640" i="21"/>
  <c r="I633" i="21"/>
  <c r="I622" i="21"/>
  <c r="H680" i="22"/>
  <c r="B6" i="11" s="1"/>
  <c r="D6" i="11" s="1"/>
  <c r="J658" i="23"/>
  <c r="I637" i="21"/>
  <c r="J654" i="23"/>
  <c r="J662" i="23" s="1"/>
  <c r="J653" i="23"/>
  <c r="I239" i="6"/>
  <c r="I631" i="21"/>
  <c r="I639" i="21" s="1"/>
  <c r="I671" i="22"/>
  <c r="I679" i="22" s="1"/>
  <c r="H665" i="23"/>
  <c r="J664" i="23"/>
  <c r="J707" i="25"/>
  <c r="J710" i="25" s="1"/>
  <c r="H666" i="6"/>
  <c r="H656" i="6"/>
  <c r="G666" i="6"/>
  <c r="F645" i="6"/>
  <c r="F661" i="6"/>
  <c r="F648" i="6"/>
  <c r="F664" i="6"/>
  <c r="I117" i="6"/>
  <c r="I631" i="6" s="1"/>
  <c r="I639" i="6" s="1"/>
  <c r="I617" i="6"/>
  <c r="I634" i="6" s="1"/>
  <c r="J648" i="21"/>
  <c r="J664" i="21"/>
  <c r="F649" i="21"/>
  <c r="F665" i="21"/>
  <c r="F658" i="21"/>
  <c r="E628" i="21"/>
  <c r="E636" i="21" s="1"/>
  <c r="I5" i="21"/>
  <c r="J704" i="22"/>
  <c r="E250" i="22"/>
  <c r="B15" i="11"/>
  <c r="D15" i="11" s="1"/>
  <c r="B14" i="11"/>
  <c r="D14" i="11" s="1"/>
  <c r="B13" i="11"/>
  <c r="D13" i="11" s="1"/>
  <c r="F689" i="23"/>
  <c r="E447" i="23"/>
  <c r="J687" i="24"/>
  <c r="J690" i="24" s="1"/>
  <c r="H652" i="6"/>
  <c r="G662" i="6"/>
  <c r="F649" i="6"/>
  <c r="F665" i="6"/>
  <c r="F652" i="6"/>
  <c r="I432" i="6"/>
  <c r="I593" i="6" s="1"/>
  <c r="J652" i="21"/>
  <c r="F653" i="21"/>
  <c r="F646" i="21"/>
  <c r="E622" i="21"/>
  <c r="E346" i="21"/>
  <c r="E658" i="21" s="1"/>
  <c r="F678" i="23"/>
  <c r="F671" i="23"/>
  <c r="J708" i="25"/>
  <c r="J711" i="25" s="1"/>
  <c r="E653" i="23"/>
  <c r="E661" i="23" s="1"/>
  <c r="E665" i="23" s="1"/>
  <c r="J706" i="25"/>
  <c r="J713" i="25" s="1"/>
  <c r="J686" i="24"/>
  <c r="J693" i="24" s="1"/>
  <c r="J688" i="24"/>
  <c r="J691" i="24" s="1"/>
  <c r="E244" i="25"/>
  <c r="H721" i="24"/>
  <c r="R133" i="29"/>
  <c r="T133" i="29"/>
  <c r="L725" i="27"/>
  <c r="K713" i="27"/>
  <c r="K721" i="27" s="1"/>
  <c r="K709" i="28"/>
  <c r="K717" i="28" s="1"/>
  <c r="F720" i="25"/>
  <c r="F720" i="24"/>
  <c r="F721" i="24"/>
  <c r="K722" i="24"/>
  <c r="K716" i="27"/>
  <c r="K724" i="27" s="1"/>
  <c r="E742" i="28"/>
  <c r="E725" i="28"/>
  <c r="E745" i="28"/>
  <c r="E736" i="28"/>
  <c r="E739" i="28"/>
  <c r="E728" i="28"/>
  <c r="E735" i="28"/>
  <c r="E744" i="28"/>
  <c r="E747" i="28"/>
  <c r="E724" i="28"/>
  <c r="E741" i="28"/>
  <c r="E726" i="28"/>
  <c r="E730" i="28"/>
  <c r="E703" i="28"/>
  <c r="K703" i="28" s="1"/>
  <c r="E740" i="28"/>
  <c r="E743" i="28"/>
  <c r="E737" i="28"/>
  <c r="E733" i="28"/>
  <c r="E748" i="28"/>
  <c r="E746" i="28"/>
  <c r="E738" i="28"/>
  <c r="E722" i="28"/>
  <c r="E734" i="28"/>
  <c r="E732" i="28"/>
  <c r="E729" i="28"/>
  <c r="E731" i="28"/>
  <c r="E723" i="28"/>
  <c r="E727" i="28"/>
  <c r="K125" i="28"/>
  <c r="R125" i="28" s="1"/>
  <c r="T380" i="29"/>
  <c r="R380" i="29"/>
  <c r="G721" i="24"/>
  <c r="E354" i="24"/>
  <c r="K702" i="28"/>
  <c r="R702" i="28" s="1"/>
  <c r="E747" i="27"/>
  <c r="G749" i="27"/>
  <c r="H744" i="27"/>
  <c r="K700" i="28"/>
  <c r="K712" i="28" s="1"/>
  <c r="K719" i="28" s="1"/>
  <c r="K674" i="28"/>
  <c r="K713" i="28" s="1"/>
  <c r="K716" i="28" s="1"/>
  <c r="E713" i="28"/>
  <c r="E716" i="28" s="1"/>
  <c r="E258" i="29"/>
  <c r="E536" i="29"/>
  <c r="K536" i="29" s="1"/>
  <c r="T714" i="29"/>
  <c r="T710" i="29"/>
  <c r="T706" i="29"/>
  <c r="T702" i="29"/>
  <c r="T698" i="29"/>
  <c r="T694" i="29"/>
  <c r="T690" i="29"/>
  <c r="T686" i="29"/>
  <c r="T658" i="29"/>
  <c r="T358" i="29"/>
  <c r="T118" i="29"/>
  <c r="K729" i="30"/>
  <c r="K737" i="30" s="1"/>
  <c r="T4" i="29"/>
  <c r="T709" i="29"/>
  <c r="T705" i="29"/>
  <c r="T701" i="29"/>
  <c r="T697" i="29"/>
  <c r="T693" i="29"/>
  <c r="T689" i="29"/>
  <c r="T685" i="29"/>
  <c r="T681" i="29"/>
  <c r="T677" i="29"/>
  <c r="T673" i="29"/>
  <c r="T669" i="29"/>
  <c r="T665" i="29"/>
  <c r="T716" i="29"/>
  <c r="T712" i="29"/>
  <c r="T704" i="29"/>
  <c r="T696" i="29"/>
  <c r="T684" i="29"/>
  <c r="T680" i="29"/>
  <c r="T676" i="29"/>
  <c r="T672" i="29"/>
  <c r="T668" i="29"/>
  <c r="T664" i="29"/>
  <c r="T360" i="29"/>
  <c r="T356" i="29"/>
  <c r="T120" i="29"/>
  <c r="T116" i="29"/>
  <c r="T707" i="29"/>
  <c r="T703" i="29"/>
  <c r="T699" i="29"/>
  <c r="T695" i="29"/>
  <c r="T691" i="29"/>
  <c r="T683" i="29"/>
  <c r="T679" i="29"/>
  <c r="T675" i="29"/>
  <c r="T671" i="29"/>
  <c r="T667" i="29"/>
  <c r="T663" i="29"/>
  <c r="T659" i="29"/>
  <c r="T655" i="29"/>
  <c r="T651" i="29"/>
  <c r="T647" i="29"/>
  <c r="T643" i="29"/>
  <c r="T639" i="29"/>
  <c r="T635" i="29"/>
  <c r="T631" i="29"/>
  <c r="T627" i="29"/>
  <c r="T623" i="29"/>
  <c r="T619" i="29"/>
  <c r="T615" i="29"/>
  <c r="T611" i="29"/>
  <c r="T607" i="29"/>
  <c r="T603" i="29"/>
  <c r="T599" i="29"/>
  <c r="T595" i="29"/>
  <c r="T591" i="29"/>
  <c r="T587" i="29"/>
  <c r="T583" i="29"/>
  <c r="T579" i="29"/>
  <c r="T575" i="29"/>
  <c r="T571" i="29"/>
  <c r="T567" i="29"/>
  <c r="T379" i="29"/>
  <c r="T375" i="29"/>
  <c r="T371" i="29"/>
  <c r="T367" i="29"/>
  <c r="T363" i="29"/>
  <c r="T359" i="29"/>
  <c r="T255" i="29"/>
  <c r="T251" i="29"/>
  <c r="T247" i="29"/>
  <c r="T243" i="29"/>
  <c r="T239" i="29"/>
  <c r="T235" i="29"/>
  <c r="T231" i="29"/>
  <c r="T227" i="29"/>
  <c r="T223" i="29"/>
  <c r="T219" i="29"/>
  <c r="T215" i="29"/>
  <c r="T211" i="29"/>
  <c r="T207" i="29"/>
  <c r="T203" i="29"/>
  <c r="T199" i="29"/>
  <c r="T195" i="29"/>
  <c r="T191" i="29"/>
  <c r="T187" i="29"/>
  <c r="T183" i="29"/>
  <c r="T179" i="29"/>
  <c r="T175" i="29"/>
  <c r="T171" i="29"/>
  <c r="T167" i="29"/>
  <c r="T163" i="29"/>
  <c r="T159" i="29"/>
  <c r="T155" i="29"/>
  <c r="T151" i="29"/>
  <c r="T147" i="29"/>
  <c r="T143" i="29"/>
  <c r="T139" i="29"/>
  <c r="T135" i="29"/>
  <c r="T127" i="29"/>
  <c r="T123" i="29"/>
  <c r="T119" i="29"/>
  <c r="T115" i="29"/>
  <c r="K730" i="30"/>
  <c r="K738" i="30" s="1"/>
  <c r="T7" i="30"/>
  <c r="T11" i="30"/>
  <c r="T15" i="30"/>
  <c r="T19" i="30"/>
  <c r="T23" i="30"/>
  <c r="T27" i="30"/>
  <c r="T31" i="30"/>
  <c r="T39" i="30"/>
  <c r="T43" i="30"/>
  <c r="T47" i="30"/>
  <c r="T51" i="30"/>
  <c r="T55" i="30"/>
  <c r="T59" i="30"/>
  <c r="T63" i="30"/>
  <c r="T67" i="30"/>
  <c r="T71" i="30"/>
  <c r="T75" i="30"/>
  <c r="T79" i="30"/>
  <c r="T83" i="30"/>
  <c r="T87" i="30"/>
  <c r="T91" i="30"/>
  <c r="T95" i="30"/>
  <c r="T99" i="30"/>
  <c r="T103" i="30"/>
  <c r="T107" i="30"/>
  <c r="T111" i="30"/>
  <c r="T115" i="30"/>
  <c r="T119" i="30"/>
  <c r="T123" i="30"/>
  <c r="T127" i="30"/>
  <c r="T139" i="30"/>
  <c r="T143" i="30"/>
  <c r="T147" i="30"/>
  <c r="T151" i="30"/>
  <c r="T155" i="30"/>
  <c r="T159" i="30"/>
  <c r="T163" i="30"/>
  <c r="T167" i="30"/>
  <c r="T171" i="30"/>
  <c r="T179" i="30"/>
  <c r="T183" i="30"/>
  <c r="T187" i="30"/>
  <c r="T191" i="30"/>
  <c r="T195" i="30"/>
  <c r="T199" i="30"/>
  <c r="T203" i="30"/>
  <c r="T207" i="30"/>
  <c r="T211" i="30"/>
  <c r="T215" i="30"/>
  <c r="T219" i="30"/>
  <c r="T223" i="30"/>
  <c r="T227" i="30"/>
  <c r="T231" i="30"/>
  <c r="T235" i="30"/>
  <c r="T243" i="30"/>
  <c r="T247" i="30"/>
  <c r="T251" i="30"/>
  <c r="T255" i="30"/>
  <c r="T259" i="30"/>
  <c r="T263" i="30"/>
  <c r="T269" i="30"/>
  <c r="T273" i="30"/>
  <c r="T277" i="30"/>
  <c r="T281" i="30"/>
  <c r="T285" i="30"/>
  <c r="T288" i="30"/>
  <c r="T295" i="30"/>
  <c r="T301" i="30"/>
  <c r="T304" i="30"/>
  <c r="T311" i="30"/>
  <c r="T317" i="30"/>
  <c r="T320" i="30"/>
  <c r="T327" i="30"/>
  <c r="T333" i="30"/>
  <c r="T336" i="30"/>
  <c r="T343" i="30"/>
  <c r="T349" i="30"/>
  <c r="T352" i="30"/>
  <c r="T359" i="30"/>
  <c r="T365" i="30"/>
  <c r="T368" i="30"/>
  <c r="T375" i="30"/>
  <c r="T381" i="30"/>
  <c r="T392" i="30"/>
  <c r="T398" i="30"/>
  <c r="T401" i="30"/>
  <c r="T408" i="30"/>
  <c r="T414" i="30"/>
  <c r="T417" i="30"/>
  <c r="T424" i="30"/>
  <c r="T430" i="30"/>
  <c r="T433" i="30"/>
  <c r="T440" i="30"/>
  <c r="T446" i="30"/>
  <c r="T449" i="30"/>
  <c r="T456" i="30"/>
  <c r="T462" i="30"/>
  <c r="T465" i="30"/>
  <c r="T472" i="30"/>
  <c r="T478" i="30"/>
  <c r="T481" i="30"/>
  <c r="T488" i="30"/>
  <c r="T494" i="30"/>
  <c r="T497" i="30"/>
  <c r="T504" i="30"/>
  <c r="T510" i="30"/>
  <c r="T520" i="30"/>
  <c r="T526" i="30"/>
  <c r="T529" i="30"/>
  <c r="T536" i="30"/>
  <c r="T548" i="30"/>
  <c r="T551" i="30"/>
  <c r="T558" i="30"/>
  <c r="T564" i="30"/>
  <c r="T567" i="30"/>
  <c r="T574" i="30"/>
  <c r="T580" i="30"/>
  <c r="T583" i="30"/>
  <c r="T590" i="30"/>
  <c r="T596" i="30"/>
  <c r="T606" i="30"/>
  <c r="T612" i="30"/>
  <c r="T615" i="30"/>
  <c r="T622" i="30"/>
  <c r="T628" i="30"/>
  <c r="T631" i="30"/>
  <c r="T638" i="30"/>
  <c r="T644" i="30"/>
  <c r="T647" i="30"/>
  <c r="T654" i="30"/>
  <c r="T660" i="30"/>
  <c r="T663" i="30"/>
  <c r="T670" i="30"/>
  <c r="T676" i="30"/>
  <c r="T686" i="30"/>
  <c r="T695" i="30"/>
  <c r="T705" i="30"/>
  <c r="T711" i="30"/>
  <c r="T721" i="30"/>
  <c r="T136" i="30"/>
  <c r="H758" i="30"/>
  <c r="T6" i="30"/>
  <c r="T10" i="30"/>
  <c r="T14" i="30"/>
  <c r="T22" i="30"/>
  <c r="T26" i="30"/>
  <c r="T30" i="30"/>
  <c r="T38" i="30"/>
  <c r="T42" i="30"/>
  <c r="T46" i="30"/>
  <c r="T54" i="30"/>
  <c r="T58" i="30"/>
  <c r="T62" i="30"/>
  <c r="T70" i="30"/>
  <c r="T74" i="30"/>
  <c r="T78" i="30"/>
  <c r="T86" i="30"/>
  <c r="T90" i="30"/>
  <c r="T94" i="30"/>
  <c r="T102" i="30"/>
  <c r="T106" i="30"/>
  <c r="T110" i="30"/>
  <c r="T118" i="30"/>
  <c r="T122" i="30"/>
  <c r="T126" i="30"/>
  <c r="T142" i="30"/>
  <c r="T146" i="30"/>
  <c r="T150" i="30"/>
  <c r="T154" i="30"/>
  <c r="T158" i="30"/>
  <c r="T162" i="30"/>
  <c r="T170" i="30"/>
  <c r="T174" i="30"/>
  <c r="T178" i="30"/>
  <c r="T182" i="30"/>
  <c r="T186" i="30"/>
  <c r="T190" i="30"/>
  <c r="T194" i="30"/>
  <c r="T202" i="30"/>
  <c r="T206" i="30"/>
  <c r="T210" i="30"/>
  <c r="T214" i="30"/>
  <c r="T218" i="30"/>
  <c r="T222" i="30"/>
  <c r="T226" i="30"/>
  <c r="T234" i="30"/>
  <c r="T238" i="30"/>
  <c r="T242" i="30"/>
  <c r="T246" i="30"/>
  <c r="T250" i="30"/>
  <c r="T254" i="30"/>
  <c r="T258" i="30"/>
  <c r="T272" i="30"/>
  <c r="T276" i="30"/>
  <c r="T284" i="30"/>
  <c r="T291" i="30"/>
  <c r="T297" i="30"/>
  <c r="T307" i="30"/>
  <c r="T313" i="30"/>
  <c r="T323" i="30"/>
  <c r="T329" i="30"/>
  <c r="T339" i="30"/>
  <c r="T345" i="30"/>
  <c r="T355" i="30"/>
  <c r="T361" i="30"/>
  <c r="T371" i="30"/>
  <c r="T377" i="30"/>
  <c r="T388" i="30"/>
  <c r="T717" i="30"/>
  <c r="T138" i="30"/>
  <c r="K738" i="31"/>
  <c r="T661" i="29"/>
  <c r="T657" i="29"/>
  <c r="T653" i="29"/>
  <c r="T649" i="29"/>
  <c r="T645" i="29"/>
  <c r="T641" i="29"/>
  <c r="T637" i="29"/>
  <c r="T633" i="29"/>
  <c r="T629" i="29"/>
  <c r="T625" i="29"/>
  <c r="T621" i="29"/>
  <c r="T617" i="29"/>
  <c r="T613" i="29"/>
  <c r="T609" i="29"/>
  <c r="T605" i="29"/>
  <c r="T601" i="29"/>
  <c r="T597" i="29"/>
  <c r="T593" i="29"/>
  <c r="T589" i="29"/>
  <c r="T585" i="29"/>
  <c r="T581" i="29"/>
  <c r="T577" i="29"/>
  <c r="T573" i="29"/>
  <c r="T569" i="29"/>
  <c r="T565" i="29"/>
  <c r="T377" i="29"/>
  <c r="T373" i="29"/>
  <c r="T369" i="29"/>
  <c r="T365" i="29"/>
  <c r="T361" i="29"/>
  <c r="T357" i="29"/>
  <c r="T257" i="29"/>
  <c r="T253" i="29"/>
  <c r="T249" i="29"/>
  <c r="T245" i="29"/>
  <c r="T241" i="29"/>
  <c r="T237" i="29"/>
  <c r="T233" i="29"/>
  <c r="T229" i="29"/>
  <c r="T225" i="29"/>
  <c r="T221" i="29"/>
  <c r="T217" i="29"/>
  <c r="T213" i="29"/>
  <c r="T209" i="29"/>
  <c r="T205" i="29"/>
  <c r="T201" i="29"/>
  <c r="T197" i="29"/>
  <c r="T193" i="29"/>
  <c r="T189" i="29"/>
  <c r="T185" i="29"/>
  <c r="T181" i="29"/>
  <c r="T177" i="29"/>
  <c r="T173" i="29"/>
  <c r="T169" i="29"/>
  <c r="T165" i="29"/>
  <c r="T161" i="29"/>
  <c r="T157" i="29"/>
  <c r="T153" i="29"/>
  <c r="T149" i="29"/>
  <c r="T145" i="29"/>
  <c r="T141" i="29"/>
  <c r="T137" i="29"/>
  <c r="T129" i="29"/>
  <c r="T125" i="29"/>
  <c r="T121" i="29"/>
  <c r="T117" i="29"/>
  <c r="E265" i="30"/>
  <c r="E543" i="30"/>
  <c r="K543" i="30" s="1"/>
  <c r="R543" i="30" s="1"/>
  <c r="T5" i="30"/>
  <c r="T9" i="30"/>
  <c r="T13" i="30"/>
  <c r="T17" i="30"/>
  <c r="T21" i="30"/>
  <c r="T25" i="30"/>
  <c r="T29" i="30"/>
  <c r="T33" i="30"/>
  <c r="T37" i="30"/>
  <c r="T41" i="30"/>
  <c r="T45" i="30"/>
  <c r="T49" i="30"/>
  <c r="T53" i="30"/>
  <c r="T57" i="30"/>
  <c r="T61" i="30"/>
  <c r="T65" i="30"/>
  <c r="T69" i="30"/>
  <c r="T73" i="30"/>
  <c r="T77" i="30"/>
  <c r="T81" i="30"/>
  <c r="T85" i="30"/>
  <c r="T89" i="30"/>
  <c r="T93" i="30"/>
  <c r="T97" i="30"/>
  <c r="T101" i="30"/>
  <c r="T105" i="30"/>
  <c r="T109" i="30"/>
  <c r="T113" i="30"/>
  <c r="T121" i="30"/>
  <c r="T125" i="30"/>
  <c r="T129" i="30"/>
  <c r="T145" i="30"/>
  <c r="T149" i="30"/>
  <c r="T153" i="30"/>
  <c r="T157" i="30"/>
  <c r="T165" i="30"/>
  <c r="T169" i="30"/>
  <c r="T173" i="30"/>
  <c r="T177" i="30"/>
  <c r="T181" i="30"/>
  <c r="T185" i="30"/>
  <c r="T189" i="30"/>
  <c r="T193" i="30"/>
  <c r="T197" i="30"/>
  <c r="T201" i="30"/>
  <c r="T205" i="30"/>
  <c r="T209" i="30"/>
  <c r="T213" i="30"/>
  <c r="T217" i="30"/>
  <c r="T221" i="30"/>
  <c r="T225" i="30"/>
  <c r="T229" i="30"/>
  <c r="T233" i="30"/>
  <c r="T237" i="30"/>
  <c r="T241" i="30"/>
  <c r="T245" i="30"/>
  <c r="T249" i="30"/>
  <c r="T253" i="30"/>
  <c r="T257" i="30"/>
  <c r="T261" i="30"/>
  <c r="T267" i="30"/>
  <c r="T271" i="30"/>
  <c r="T275" i="30"/>
  <c r="T279" i="30"/>
  <c r="T283" i="30"/>
  <c r="T287" i="30"/>
  <c r="T296" i="30"/>
  <c r="T303" i="30"/>
  <c r="T312" i="30"/>
  <c r="T319" i="30"/>
  <c r="T335" i="30"/>
  <c r="T344" i="30"/>
  <c r="T351" i="30"/>
  <c r="T360" i="30"/>
  <c r="T367" i="30"/>
  <c r="T376" i="30"/>
  <c r="T383" i="30"/>
  <c r="T393" i="30"/>
  <c r="T400" i="30"/>
  <c r="T409" i="30"/>
  <c r="T416" i="30"/>
  <c r="T425" i="30"/>
  <c r="T432" i="30"/>
  <c r="T441" i="30"/>
  <c r="T448" i="30"/>
  <c r="T457" i="30"/>
  <c r="T464" i="30"/>
  <c r="T473" i="30"/>
  <c r="T480" i="30"/>
  <c r="T489" i="30"/>
  <c r="T496" i="30"/>
  <c r="T505" i="30"/>
  <c r="T512" i="30"/>
  <c r="T528" i="30"/>
  <c r="T537" i="30"/>
  <c r="T539" i="30"/>
  <c r="T550" i="30"/>
  <c r="T559" i="30"/>
  <c r="T566" i="30"/>
  <c r="T575" i="30"/>
  <c r="T582" i="30"/>
  <c r="T591" i="30"/>
  <c r="T598" i="30"/>
  <c r="T607" i="30"/>
  <c r="T614" i="30"/>
  <c r="T630" i="30"/>
  <c r="T639" i="30"/>
  <c r="T646" i="30"/>
  <c r="T662" i="30"/>
  <c r="T678" i="30"/>
  <c r="T697" i="30"/>
  <c r="T706" i="30"/>
  <c r="T713" i="30"/>
  <c r="T137" i="30"/>
  <c r="T266" i="30"/>
  <c r="T396" i="30"/>
  <c r="T402" i="30"/>
  <c r="T412" i="30"/>
  <c r="T418" i="30"/>
  <c r="T428" i="30"/>
  <c r="T434" i="30"/>
  <c r="T444" i="30"/>
  <c r="T450" i="30"/>
  <c r="T460" i="30"/>
  <c r="T466" i="30"/>
  <c r="T476" i="30"/>
  <c r="T482" i="30"/>
  <c r="T492" i="30"/>
  <c r="T498" i="30"/>
  <c r="T508" i="30"/>
  <c r="T514" i="30"/>
  <c r="T524" i="30"/>
  <c r="T530" i="30"/>
  <c r="T546" i="30"/>
  <c r="T552" i="30"/>
  <c r="T562" i="30"/>
  <c r="T568" i="30"/>
  <c r="T578" i="30"/>
  <c r="T584" i="30"/>
  <c r="T594" i="30"/>
  <c r="T600" i="30"/>
  <c r="T610" i="30"/>
  <c r="T616" i="30"/>
  <c r="T626" i="30"/>
  <c r="T632" i="30"/>
  <c r="T642" i="30"/>
  <c r="T648" i="30"/>
  <c r="T658" i="30"/>
  <c r="T664" i="30"/>
  <c r="T674" i="30"/>
  <c r="T680" i="30"/>
  <c r="T693" i="30"/>
  <c r="T699" i="30"/>
  <c r="T709" i="30"/>
  <c r="T715" i="30"/>
  <c r="T718" i="30"/>
  <c r="T722" i="30"/>
  <c r="T720" i="30"/>
  <c r="T6" i="31"/>
  <c r="T8" i="31"/>
  <c r="T10" i="31"/>
  <c r="T14" i="31"/>
  <c r="T16" i="31"/>
  <c r="T18" i="31"/>
  <c r="T22" i="31"/>
  <c r="T24" i="31"/>
  <c r="T26" i="31"/>
  <c r="T30" i="31"/>
  <c r="T32" i="31"/>
  <c r="T34" i="31"/>
  <c r="T38" i="31"/>
  <c r="T40" i="31"/>
  <c r="T42" i="31"/>
  <c r="T46" i="31"/>
  <c r="T48" i="31"/>
  <c r="T50" i="31"/>
  <c r="T54" i="31"/>
  <c r="T56" i="31"/>
  <c r="T58" i="31"/>
  <c r="T60" i="31"/>
  <c r="T64" i="31"/>
  <c r="T66" i="31"/>
  <c r="T68" i="31"/>
  <c r="T72" i="31"/>
  <c r="T74" i="31"/>
  <c r="T76" i="31"/>
  <c r="T80" i="31"/>
  <c r="T82" i="31"/>
  <c r="T84" i="31"/>
  <c r="T88" i="31"/>
  <c r="T90" i="31"/>
  <c r="T92" i="31"/>
  <c r="T96" i="31"/>
  <c r="T98" i="31"/>
  <c r="T100" i="31"/>
  <c r="T104" i="31"/>
  <c r="T106" i="31"/>
  <c r="T110" i="31"/>
  <c r="T112" i="31"/>
  <c r="T114" i="31"/>
  <c r="T118" i="31"/>
  <c r="T120" i="31"/>
  <c r="T122" i="31"/>
  <c r="T124" i="31"/>
  <c r="T126" i="31"/>
  <c r="T128" i="31"/>
  <c r="T130" i="31"/>
  <c r="T132" i="31"/>
  <c r="T134" i="31"/>
  <c r="T136" i="31"/>
  <c r="T138" i="31"/>
  <c r="T140" i="31"/>
  <c r="T270" i="31"/>
  <c r="T272" i="31"/>
  <c r="T274" i="31"/>
  <c r="T278" i="31"/>
  <c r="T280" i="31"/>
  <c r="T282" i="31"/>
  <c r="T286" i="31"/>
  <c r="T288" i="31"/>
  <c r="T290" i="31"/>
  <c r="T294" i="31"/>
  <c r="T298" i="31"/>
  <c r="T302" i="31"/>
  <c r="T306" i="31"/>
  <c r="T310" i="31"/>
  <c r="T314" i="31"/>
  <c r="T318" i="31"/>
  <c r="T323" i="31"/>
  <c r="T331" i="31"/>
  <c r="T339" i="31"/>
  <c r="T347" i="31"/>
  <c r="T355" i="31"/>
  <c r="T363" i="31"/>
  <c r="T371" i="31"/>
  <c r="T379" i="31"/>
  <c r="T544" i="31"/>
  <c r="T546" i="31"/>
  <c r="T560" i="31"/>
  <c r="T562" i="31"/>
  <c r="T578" i="31"/>
  <c r="T286" i="30"/>
  <c r="T294" i="30"/>
  <c r="T306" i="30"/>
  <c r="T310" i="30"/>
  <c r="T314" i="30"/>
  <c r="T318" i="30"/>
  <c r="T322" i="30"/>
  <c r="T326" i="30"/>
  <c r="T330" i="30"/>
  <c r="T338" i="30"/>
  <c r="T342" i="30"/>
  <c r="T346" i="30"/>
  <c r="T350" i="30"/>
  <c r="T354" i="30"/>
  <c r="T358" i="30"/>
  <c r="T366" i="30"/>
  <c r="T370" i="30"/>
  <c r="T374" i="30"/>
  <c r="T382" i="30"/>
  <c r="T391" i="30"/>
  <c r="T399" i="30"/>
  <c r="T403" i="30"/>
  <c r="T407" i="30"/>
  <c r="T415" i="30"/>
  <c r="T419" i="30"/>
  <c r="T423" i="30"/>
  <c r="T431" i="30"/>
  <c r="T435" i="30"/>
  <c r="T439" i="30"/>
  <c r="T447" i="30"/>
  <c r="T451" i="30"/>
  <c r="T455" i="30"/>
  <c r="T471" i="30"/>
  <c r="T475" i="30"/>
  <c r="T479" i="30"/>
  <c r="T483" i="30"/>
  <c r="T487" i="30"/>
  <c r="T491" i="30"/>
  <c r="T503" i="30"/>
  <c r="T507" i="30"/>
  <c r="T511" i="30"/>
  <c r="T515" i="30"/>
  <c r="T519" i="30"/>
  <c r="T523" i="30"/>
  <c r="T531" i="30"/>
  <c r="T535" i="30"/>
  <c r="T538" i="30"/>
  <c r="T542" i="30"/>
  <c r="T545" i="30"/>
  <c r="T549" i="30"/>
  <c r="T553" i="30"/>
  <c r="T557" i="30"/>
  <c r="T565" i="30"/>
  <c r="T573" i="30"/>
  <c r="T581" i="30"/>
  <c r="T585" i="30"/>
  <c r="T597" i="30"/>
  <c r="T601" i="30"/>
  <c r="T605" i="30"/>
  <c r="T613" i="30"/>
  <c r="T629" i="30"/>
  <c r="T633" i="30"/>
  <c r="T637" i="30"/>
  <c r="T649" i="30"/>
  <c r="T653" i="30"/>
  <c r="T661" i="30"/>
  <c r="T665" i="30"/>
  <c r="T669" i="30"/>
  <c r="T673" i="30"/>
  <c r="T681" i="30"/>
  <c r="T685" i="30"/>
  <c r="T704" i="30"/>
  <c r="T708" i="30"/>
  <c r="T712" i="30"/>
  <c r="T716" i="30"/>
  <c r="T719" i="30"/>
  <c r="T135" i="30"/>
  <c r="E751" i="31"/>
  <c r="E743" i="31"/>
  <c r="T142" i="31"/>
  <c r="T144" i="31"/>
  <c r="T146" i="31"/>
  <c r="T148" i="31"/>
  <c r="T150" i="31"/>
  <c r="T152" i="31"/>
  <c r="T154" i="31"/>
  <c r="T156" i="31"/>
  <c r="T158" i="31"/>
  <c r="T160" i="31"/>
  <c r="T162" i="31"/>
  <c r="T164" i="31"/>
  <c r="T166" i="31"/>
  <c r="T168" i="31"/>
  <c r="T170" i="31"/>
  <c r="T172" i="31"/>
  <c r="T174" i="31"/>
  <c r="T176" i="31"/>
  <c r="T178" i="31"/>
  <c r="T180" i="31"/>
  <c r="T182" i="31"/>
  <c r="T184" i="31"/>
  <c r="T186" i="31"/>
  <c r="T188" i="31"/>
  <c r="T190" i="31"/>
  <c r="T192" i="31"/>
  <c r="T194" i="31"/>
  <c r="T196" i="31"/>
  <c r="T198" i="31"/>
  <c r="T200" i="31"/>
  <c r="T202" i="31"/>
  <c r="T204" i="31"/>
  <c r="T206" i="31"/>
  <c r="T208" i="31"/>
  <c r="T210" i="31"/>
  <c r="T212" i="31"/>
  <c r="T214" i="31"/>
  <c r="T216" i="31"/>
  <c r="T218" i="31"/>
  <c r="T220" i="31"/>
  <c r="T222" i="31"/>
  <c r="T224" i="31"/>
  <c r="T226" i="31"/>
  <c r="T228" i="31"/>
  <c r="T230" i="31"/>
  <c r="T232" i="31"/>
  <c r="T234" i="31"/>
  <c r="T236" i="31"/>
  <c r="T238" i="31"/>
  <c r="T240" i="31"/>
  <c r="T242" i="31"/>
  <c r="T244" i="31"/>
  <c r="T246" i="31"/>
  <c r="T248" i="31"/>
  <c r="T250" i="31"/>
  <c r="T252" i="31"/>
  <c r="T254" i="31"/>
  <c r="T256" i="31"/>
  <c r="T258" i="31"/>
  <c r="T260" i="31"/>
  <c r="T262" i="31"/>
  <c r="T264" i="31"/>
  <c r="T321" i="31"/>
  <c r="T329" i="31"/>
  <c r="T337" i="31"/>
  <c r="T345" i="31"/>
  <c r="T353" i="31"/>
  <c r="T361" i="31"/>
  <c r="T369" i="31"/>
  <c r="T377" i="31"/>
  <c r="T385" i="31"/>
  <c r="T440" i="31"/>
  <c r="T547" i="31"/>
  <c r="T556" i="31"/>
  <c r="T558" i="31"/>
  <c r="T563" i="31"/>
  <c r="T572" i="31"/>
  <c r="T574" i="31"/>
  <c r="T579" i="31"/>
  <c r="T588" i="31"/>
  <c r="T590" i="31"/>
  <c r="T595" i="31"/>
  <c r="T604" i="31"/>
  <c r="T606" i="31"/>
  <c r="T611" i="31"/>
  <c r="T620" i="31"/>
  <c r="T622" i="31"/>
  <c r="T627" i="31"/>
  <c r="T636" i="31"/>
  <c r="T638" i="31"/>
  <c r="T643" i="31"/>
  <c r="T652" i="31"/>
  <c r="T654" i="31"/>
  <c r="T659" i="31"/>
  <c r="T668" i="31"/>
  <c r="T670" i="31"/>
  <c r="T675" i="31"/>
  <c r="T684" i="31"/>
  <c r="T686" i="31"/>
  <c r="T691" i="31"/>
  <c r="T721" i="31"/>
  <c r="T554" i="31"/>
  <c r="T696" i="31"/>
  <c r="T700" i="31"/>
  <c r="T704" i="31"/>
  <c r="T708" i="31"/>
  <c r="T712" i="31"/>
  <c r="T716" i="31"/>
  <c r="T516" i="31"/>
  <c r="T518" i="31"/>
  <c r="T520" i="31"/>
  <c r="T522" i="31"/>
  <c r="T524" i="31"/>
  <c r="T526" i="31"/>
  <c r="T528" i="31"/>
  <c r="T530" i="31"/>
  <c r="T532" i="31"/>
  <c r="T534" i="31"/>
  <c r="T536" i="31"/>
  <c r="T538" i="31"/>
  <c r="T540" i="31"/>
  <c r="T693" i="31"/>
  <c r="T695" i="31"/>
  <c r="T697" i="31"/>
  <c r="T699" i="31"/>
  <c r="T701" i="31"/>
  <c r="T703" i="31"/>
  <c r="T705" i="31"/>
  <c r="T707" i="31"/>
  <c r="T709" i="31"/>
  <c r="T711" i="31"/>
  <c r="T713" i="31"/>
  <c r="T715" i="31"/>
  <c r="T722" i="31"/>
  <c r="K393" i="31"/>
  <c r="T393" i="31" s="1"/>
  <c r="K397" i="31"/>
  <c r="K401" i="31"/>
  <c r="K405" i="31"/>
  <c r="K409" i="31"/>
  <c r="T409" i="31" s="1"/>
  <c r="K413" i="31"/>
  <c r="K417" i="31"/>
  <c r="K421" i="31"/>
  <c r="K425" i="31"/>
  <c r="T425" i="31" s="1"/>
  <c r="K429" i="31"/>
  <c r="K433" i="31"/>
  <c r="K437" i="31"/>
  <c r="K441" i="31"/>
  <c r="T441" i="31" s="1"/>
  <c r="K445" i="31"/>
  <c r="T445" i="31" s="1"/>
  <c r="K449" i="31"/>
  <c r="K453" i="31"/>
  <c r="K457" i="31"/>
  <c r="K461" i="31"/>
  <c r="T461" i="31" s="1"/>
  <c r="K465" i="31"/>
  <c r="K469" i="31"/>
  <c r="K473" i="31"/>
  <c r="T473" i="31" s="1"/>
  <c r="K477" i="31"/>
  <c r="T477" i="31" s="1"/>
  <c r="K481" i="31"/>
  <c r="K485" i="31"/>
  <c r="T485" i="31" s="1"/>
  <c r="K489" i="31"/>
  <c r="K493" i="31"/>
  <c r="T493" i="31" s="1"/>
  <c r="K497" i="31"/>
  <c r="K501" i="31"/>
  <c r="K505" i="31"/>
  <c r="T505" i="31" s="1"/>
  <c r="K509" i="31"/>
  <c r="K513" i="31"/>
  <c r="K726" i="32"/>
  <c r="R726" i="32" s="1"/>
  <c r="E577" i="32"/>
  <c r="T4" i="32"/>
  <c r="T8" i="32"/>
  <c r="T12" i="32"/>
  <c r="T16" i="32"/>
  <c r="T20" i="32"/>
  <c r="T24" i="32"/>
  <c r="T28" i="32"/>
  <c r="T32" i="32"/>
  <c r="T39" i="32"/>
  <c r="T48" i="32"/>
  <c r="T55" i="32"/>
  <c r="T64" i="32"/>
  <c r="T71" i="32"/>
  <c r="T80" i="32"/>
  <c r="T87" i="32"/>
  <c r="T109" i="32"/>
  <c r="T157" i="32"/>
  <c r="T189" i="32"/>
  <c r="T221" i="32"/>
  <c r="T253" i="32"/>
  <c r="T295" i="32"/>
  <c r="T304" i="32"/>
  <c r="T327" i="32"/>
  <c r="T336" i="32"/>
  <c r="T359" i="32"/>
  <c r="T368" i="32"/>
  <c r="T423" i="32"/>
  <c r="T455" i="32"/>
  <c r="T487" i="32"/>
  <c r="T519" i="32"/>
  <c r="T542" i="32"/>
  <c r="T551" i="32"/>
  <c r="T735" i="32"/>
  <c r="T756" i="32"/>
  <c r="K391" i="31"/>
  <c r="K395" i="31"/>
  <c r="T395" i="31" s="1"/>
  <c r="K399" i="31"/>
  <c r="T399" i="31" s="1"/>
  <c r="K403" i="31"/>
  <c r="T403" i="31" s="1"/>
  <c r="K407" i="31"/>
  <c r="K411" i="31"/>
  <c r="K415" i="31"/>
  <c r="T415" i="31" s="1"/>
  <c r="K419" i="31"/>
  <c r="T419" i="31" s="1"/>
  <c r="K423" i="31"/>
  <c r="K427" i="31"/>
  <c r="T427" i="31" s="1"/>
  <c r="K431" i="31"/>
  <c r="T431" i="31" s="1"/>
  <c r="K435" i="31"/>
  <c r="T435" i="31" s="1"/>
  <c r="K439" i="31"/>
  <c r="K443" i="31"/>
  <c r="T443" i="31" s="1"/>
  <c r="K447" i="31"/>
  <c r="T447" i="31" s="1"/>
  <c r="K451" i="31"/>
  <c r="T451" i="31" s="1"/>
  <c r="K455" i="31"/>
  <c r="K459" i="31"/>
  <c r="T459" i="31" s="1"/>
  <c r="K463" i="31"/>
  <c r="T463" i="31" s="1"/>
  <c r="K467" i="31"/>
  <c r="T467" i="31" s="1"/>
  <c r="K471" i="31"/>
  <c r="K475" i="31"/>
  <c r="T475" i="31" s="1"/>
  <c r="K479" i="31"/>
  <c r="T479" i="31" s="1"/>
  <c r="K483" i="31"/>
  <c r="T483" i="31" s="1"/>
  <c r="K487" i="31"/>
  <c r="K491" i="31"/>
  <c r="T491" i="31" s="1"/>
  <c r="K495" i="31"/>
  <c r="T495" i="31" s="1"/>
  <c r="K499" i="31"/>
  <c r="T499" i="31" s="1"/>
  <c r="K503" i="31"/>
  <c r="K507" i="31"/>
  <c r="K511" i="31"/>
  <c r="T511" i="31" s="1"/>
  <c r="K515" i="31"/>
  <c r="T515" i="31" s="1"/>
  <c r="T19" i="32"/>
  <c r="T23" i="32"/>
  <c r="T27" i="32"/>
  <c r="T31" i="32"/>
  <c r="T35" i="32"/>
  <c r="T104" i="32"/>
  <c r="T111" i="32"/>
  <c r="T117" i="32"/>
  <c r="T151" i="32"/>
  <c r="T159" i="32"/>
  <c r="T165" i="32"/>
  <c r="T183" i="32"/>
  <c r="T191" i="32"/>
  <c r="T197" i="32"/>
  <c r="T215" i="32"/>
  <c r="T223" i="32"/>
  <c r="T229" i="32"/>
  <c r="T247" i="32"/>
  <c r="T255" i="32"/>
  <c r="T261" i="32"/>
  <c r="T298" i="32"/>
  <c r="T306" i="32"/>
  <c r="T312" i="32"/>
  <c r="T330" i="32"/>
  <c r="T338" i="32"/>
  <c r="T344" i="32"/>
  <c r="T362" i="32"/>
  <c r="T370" i="32"/>
  <c r="T376" i="32"/>
  <c r="T415" i="32"/>
  <c r="T425" i="32"/>
  <c r="T431" i="32"/>
  <c r="T449" i="32"/>
  <c r="T457" i="32"/>
  <c r="T463" i="32"/>
  <c r="T481" i="32"/>
  <c r="T489" i="32"/>
  <c r="T495" i="32"/>
  <c r="T513" i="32"/>
  <c r="T521" i="32"/>
  <c r="T527" i="32"/>
  <c r="T545" i="32"/>
  <c r="T553" i="32"/>
  <c r="T559" i="32"/>
  <c r="E764" i="32"/>
  <c r="E772" i="32" s="1"/>
  <c r="T6" i="32"/>
  <c r="T10" i="32"/>
  <c r="T14" i="32"/>
  <c r="T18" i="32"/>
  <c r="T22" i="32"/>
  <c r="T26" i="32"/>
  <c r="T30" i="32"/>
  <c r="T34" i="32"/>
  <c r="T40" i="32"/>
  <c r="T47" i="32"/>
  <c r="T56" i="32"/>
  <c r="T63" i="32"/>
  <c r="T72" i="32"/>
  <c r="T79" i="32"/>
  <c r="T88" i="32"/>
  <c r="T116" i="32"/>
  <c r="T122" i="32"/>
  <c r="T311" i="32"/>
  <c r="T343" i="32"/>
  <c r="T375" i="32"/>
  <c r="T558" i="32"/>
  <c r="K764" i="32"/>
  <c r="T745" i="32"/>
  <c r="G771" i="32"/>
  <c r="T38" i="32"/>
  <c r="T42" i="32"/>
  <c r="T46" i="32"/>
  <c r="T50" i="32"/>
  <c r="T54" i="32"/>
  <c r="T58" i="32"/>
  <c r="T62" i="32"/>
  <c r="T66" i="32"/>
  <c r="T70" i="32"/>
  <c r="T74" i="32"/>
  <c r="T78" i="32"/>
  <c r="T82" i="32"/>
  <c r="T86" i="32"/>
  <c r="T90" i="32"/>
  <c r="T100" i="32"/>
  <c r="T115" i="32"/>
  <c r="T121" i="32"/>
  <c r="T123" i="32"/>
  <c r="T128" i="32"/>
  <c r="T132" i="32"/>
  <c r="T136" i="32"/>
  <c r="T140" i="32"/>
  <c r="T147" i="32"/>
  <c r="T153" i="32"/>
  <c r="T163" i="32"/>
  <c r="T169" i="32"/>
  <c r="T179" i="32"/>
  <c r="T185" i="32"/>
  <c r="T195" i="32"/>
  <c r="T201" i="32"/>
  <c r="T211" i="32"/>
  <c r="T217" i="32"/>
  <c r="T227" i="32"/>
  <c r="T233" i="32"/>
  <c r="T243" i="32"/>
  <c r="T249" i="32"/>
  <c r="T259" i="32"/>
  <c r="T284" i="32"/>
  <c r="T294" i="32"/>
  <c r="T300" i="32"/>
  <c r="T303" i="32"/>
  <c r="T310" i="32"/>
  <c r="T316" i="32"/>
  <c r="T319" i="32"/>
  <c r="T326" i="32"/>
  <c r="T332" i="32"/>
  <c r="T335" i="32"/>
  <c r="T342" i="32"/>
  <c r="T348" i="32"/>
  <c r="T351" i="32"/>
  <c r="T358" i="32"/>
  <c r="T364" i="32"/>
  <c r="T367" i="32"/>
  <c r="T374" i="32"/>
  <c r="T380" i="32"/>
  <c r="T390" i="32"/>
  <c r="T417" i="32"/>
  <c r="T429" i="32"/>
  <c r="T435" i="32"/>
  <c r="T445" i="32"/>
  <c r="T451" i="32"/>
  <c r="T461" i="32"/>
  <c r="T467" i="32"/>
  <c r="T477" i="32"/>
  <c r="T483" i="32"/>
  <c r="T493" i="32"/>
  <c r="T499" i="32"/>
  <c r="T509" i="32"/>
  <c r="T515" i="32"/>
  <c r="T525" i="32"/>
  <c r="T531" i="32"/>
  <c r="T541" i="32"/>
  <c r="T547" i="32"/>
  <c r="T557" i="32"/>
  <c r="T563" i="32"/>
  <c r="T573" i="32"/>
  <c r="T729" i="32"/>
  <c r="T737" i="32"/>
  <c r="T743" i="32"/>
  <c r="T749" i="32"/>
  <c r="T95" i="32"/>
  <c r="T99" i="32"/>
  <c r="T110" i="32"/>
  <c r="T114" i="32"/>
  <c r="T118" i="32"/>
  <c r="T125" i="32"/>
  <c r="T127" i="32"/>
  <c r="T131" i="32"/>
  <c r="T135" i="32"/>
  <c r="T139" i="32"/>
  <c r="T289" i="32"/>
  <c r="T297" i="32"/>
  <c r="T305" i="32"/>
  <c r="T329" i="32"/>
  <c r="T353" i="32"/>
  <c r="T361" i="32"/>
  <c r="T369" i="32"/>
  <c r="T385" i="32"/>
  <c r="K766" i="32"/>
  <c r="K774" i="32" s="1"/>
  <c r="T731" i="32"/>
  <c r="T741" i="32"/>
  <c r="T747" i="32"/>
  <c r="T754" i="32"/>
  <c r="K581" i="32"/>
  <c r="E757" i="33"/>
  <c r="K757" i="33" s="1"/>
  <c r="R757" i="33" s="1"/>
  <c r="L779" i="33"/>
  <c r="L783" i="33"/>
  <c r="L787" i="33"/>
  <c r="L791" i="33"/>
  <c r="L795" i="33"/>
  <c r="L799" i="33"/>
  <c r="L803" i="33"/>
  <c r="G780" i="33"/>
  <c r="G784" i="33"/>
  <c r="G788" i="33"/>
  <c r="G792" i="33"/>
  <c r="G796" i="33"/>
  <c r="G800" i="33"/>
  <c r="G779" i="33"/>
  <c r="F779" i="33"/>
  <c r="F783" i="33"/>
  <c r="F787" i="33"/>
  <c r="F791" i="33"/>
  <c r="F795" i="33"/>
  <c r="F799" i="33"/>
  <c r="F803" i="33"/>
  <c r="E280" i="33"/>
  <c r="K280" i="33" s="1"/>
  <c r="R280" i="33" s="1"/>
  <c r="E726" i="33"/>
  <c r="K726" i="33" s="1"/>
  <c r="R726" i="33" s="1"/>
  <c r="E764" i="33"/>
  <c r="E769" i="33"/>
  <c r="T5" i="33"/>
  <c r="T15" i="33"/>
  <c r="T21" i="33"/>
  <c r="T33" i="33"/>
  <c r="T41" i="33"/>
  <c r="T49" i="33"/>
  <c r="T57" i="33"/>
  <c r="T65" i="33"/>
  <c r="T73" i="33"/>
  <c r="T81" i="33"/>
  <c r="T89" i="33"/>
  <c r="T313" i="33"/>
  <c r="T350" i="33"/>
  <c r="T354" i="33"/>
  <c r="T357" i="33"/>
  <c r="T359" i="33"/>
  <c r="L758" i="33"/>
  <c r="L780" i="33"/>
  <c r="L784" i="33"/>
  <c r="L788" i="33"/>
  <c r="L792" i="33"/>
  <c r="L796" i="33"/>
  <c r="L800" i="33"/>
  <c r="G758" i="33"/>
  <c r="G781" i="33"/>
  <c r="G785" i="33"/>
  <c r="G789" i="33"/>
  <c r="G793" i="33"/>
  <c r="G797" i="33"/>
  <c r="G801" i="33"/>
  <c r="F758" i="33"/>
  <c r="F780" i="33"/>
  <c r="F784" i="33"/>
  <c r="F788" i="33"/>
  <c r="F792" i="33"/>
  <c r="F796" i="33"/>
  <c r="F800" i="33"/>
  <c r="E768" i="33"/>
  <c r="E771" i="33" s="1"/>
  <c r="K6" i="33"/>
  <c r="T11" i="33"/>
  <c r="T27" i="33"/>
  <c r="T581" i="32"/>
  <c r="T713" i="32"/>
  <c r="T7" i="33"/>
  <c r="T23" i="33"/>
  <c r="T334" i="33"/>
  <c r="T599" i="33"/>
  <c r="T633" i="33"/>
  <c r="L778" i="33"/>
  <c r="L782" i="33"/>
  <c r="L786" i="33"/>
  <c r="L790" i="33"/>
  <c r="L794" i="33"/>
  <c r="L798" i="33"/>
  <c r="G778" i="33"/>
  <c r="G783" i="33"/>
  <c r="G787" i="33"/>
  <c r="G791" i="33"/>
  <c r="G795" i="33"/>
  <c r="G799" i="33"/>
  <c r="F778" i="33"/>
  <c r="F782" i="33"/>
  <c r="F786" i="33"/>
  <c r="F790" i="33"/>
  <c r="F794" i="33"/>
  <c r="F798" i="33"/>
  <c r="K768" i="33"/>
  <c r="K771" i="33" s="1"/>
  <c r="J758" i="33"/>
  <c r="K769" i="33"/>
  <c r="K772" i="33" s="1"/>
  <c r="T9" i="33"/>
  <c r="T19" i="33"/>
  <c r="T25" i="33"/>
  <c r="T31" i="33"/>
  <c r="T39" i="33"/>
  <c r="T47" i="33"/>
  <c r="T55" i="33"/>
  <c r="T63" i="33"/>
  <c r="T71" i="33"/>
  <c r="T79" i="33"/>
  <c r="T87" i="33"/>
  <c r="T329" i="33"/>
  <c r="T369" i="33"/>
  <c r="T93" i="33"/>
  <c r="T97" i="33"/>
  <c r="T101" i="33"/>
  <c r="T105" i="33"/>
  <c r="T108" i="33"/>
  <c r="T112" i="33"/>
  <c r="T116" i="33"/>
  <c r="T120" i="33"/>
  <c r="T123" i="33"/>
  <c r="T145" i="33"/>
  <c r="T153" i="33"/>
  <c r="T161" i="33"/>
  <c r="T169" i="33"/>
  <c r="T177" i="33"/>
  <c r="T181" i="33"/>
  <c r="T185" i="33"/>
  <c r="T189" i="33"/>
  <c r="T193" i="33"/>
  <c r="T197" i="33"/>
  <c r="T201" i="33"/>
  <c r="T205" i="33"/>
  <c r="T209" i="33"/>
  <c r="T213" i="33"/>
  <c r="T217" i="33"/>
  <c r="T221" i="33"/>
  <c r="T225" i="33"/>
  <c r="T229" i="33"/>
  <c r="T233" i="33"/>
  <c r="T237" i="33"/>
  <c r="T241" i="33"/>
  <c r="T245" i="33"/>
  <c r="T249" i="33"/>
  <c r="T253" i="33"/>
  <c r="T257" i="33"/>
  <c r="T261" i="33"/>
  <c r="T284" i="33"/>
  <c r="T286" i="33"/>
  <c r="T312" i="33"/>
  <c r="T314" i="33"/>
  <c r="T323" i="33"/>
  <c r="T328" i="33"/>
  <c r="T330" i="33"/>
  <c r="T333" i="33"/>
  <c r="T335" i="33"/>
  <c r="T349" i="33"/>
  <c r="T351" i="33"/>
  <c r="T377" i="33"/>
  <c r="T598" i="33"/>
  <c r="T614" i="33"/>
  <c r="T630" i="33"/>
  <c r="T632" i="33"/>
  <c r="T681" i="33"/>
  <c r="T689" i="33"/>
  <c r="T705" i="33"/>
  <c r="T723" i="33"/>
  <c r="T281" i="33"/>
  <c r="T297" i="33"/>
  <c r="T300" i="33"/>
  <c r="T302" i="33"/>
  <c r="T318" i="33"/>
  <c r="T344" i="33"/>
  <c r="T346" i="33"/>
  <c r="T362" i="33"/>
  <c r="T365" i="33"/>
  <c r="T367" i="33"/>
  <c r="T381" i="33"/>
  <c r="T383" i="33"/>
  <c r="T585" i="33"/>
  <c r="T593" i="33"/>
  <c r="T595" i="33"/>
  <c r="T611" i="33"/>
  <c r="T627" i="33"/>
  <c r="T678" i="33"/>
  <c r="T683" i="33"/>
  <c r="T702" i="33"/>
  <c r="T720" i="33"/>
  <c r="T725" i="33"/>
  <c r="T731" i="33"/>
  <c r="T733" i="33"/>
  <c r="T735" i="33"/>
  <c r="T737" i="33"/>
  <c r="T282" i="33"/>
  <c r="T296" i="33"/>
  <c r="T298" i="33"/>
  <c r="T301" i="33"/>
  <c r="T303" i="33"/>
  <c r="T317" i="33"/>
  <c r="T319" i="33"/>
  <c r="T345" i="33"/>
  <c r="T361" i="33"/>
  <c r="T364" i="33"/>
  <c r="T366" i="33"/>
  <c r="T371" i="33"/>
  <c r="T380" i="33"/>
  <c r="T382" i="33"/>
  <c r="T424" i="33"/>
  <c r="T432" i="33"/>
  <c r="T440" i="33"/>
  <c r="T594" i="33"/>
  <c r="T732" i="33"/>
  <c r="T734" i="33"/>
  <c r="T736" i="33"/>
  <c r="T412" i="33"/>
  <c r="T414" i="33"/>
  <c r="T428" i="33"/>
  <c r="T434" i="33"/>
  <c r="T444" i="33"/>
  <c r="T450" i="33"/>
  <c r="T460" i="33"/>
  <c r="T466" i="33"/>
  <c r="T476" i="33"/>
  <c r="T482" i="33"/>
  <c r="T492" i="33"/>
  <c r="T498" i="33"/>
  <c r="T508" i="33"/>
  <c r="T514" i="33"/>
  <c r="T524" i="33"/>
  <c r="T530" i="33"/>
  <c r="T540" i="33"/>
  <c r="T546" i="33"/>
  <c r="T556" i="33"/>
  <c r="T562" i="33"/>
  <c r="T572" i="33"/>
  <c r="T581" i="33"/>
  <c r="T591" i="33"/>
  <c r="T603" i="33"/>
  <c r="T606" i="33"/>
  <c r="T618" i="33"/>
  <c r="T623" i="33"/>
  <c r="T639" i="33"/>
  <c r="T641" i="33"/>
  <c r="T643" i="33"/>
  <c r="T645" i="33"/>
  <c r="T647" i="33"/>
  <c r="T649" i="33"/>
  <c r="T651" i="33"/>
  <c r="T653" i="33"/>
  <c r="T655" i="33"/>
  <c r="T657" i="33"/>
  <c r="T659" i="33"/>
  <c r="T661" i="33"/>
  <c r="T663" i="33"/>
  <c r="T665" i="33"/>
  <c r="T667" i="33"/>
  <c r="T669" i="33"/>
  <c r="T671" i="33"/>
  <c r="T673" i="33"/>
  <c r="T687" i="33"/>
  <c r="T694" i="33"/>
  <c r="T697" i="33"/>
  <c r="T709" i="33"/>
  <c r="T716" i="33"/>
  <c r="T747" i="33"/>
  <c r="T749" i="33"/>
  <c r="T751" i="33"/>
  <c r="T753" i="33"/>
  <c r="T413" i="33"/>
  <c r="T418" i="33"/>
  <c r="T436" i="33"/>
  <c r="T452" i="33"/>
  <c r="T468" i="33"/>
  <c r="T484" i="33"/>
  <c r="T500" i="33"/>
  <c r="T516" i="33"/>
  <c r="T532" i="33"/>
  <c r="T548" i="33"/>
  <c r="T564" i="33"/>
  <c r="T583" i="33"/>
  <c r="T602" i="33"/>
  <c r="T607" i="33"/>
  <c r="T619" i="33"/>
  <c r="T640" i="33"/>
  <c r="T642" i="33"/>
  <c r="T644" i="33"/>
  <c r="T646" i="33"/>
  <c r="T648" i="33"/>
  <c r="T650" i="33"/>
  <c r="T652" i="33"/>
  <c r="T654" i="33"/>
  <c r="T656" i="33"/>
  <c r="T658" i="33"/>
  <c r="T660" i="33"/>
  <c r="T662" i="33"/>
  <c r="T664" i="33"/>
  <c r="T666" i="33"/>
  <c r="T668" i="33"/>
  <c r="T670" i="33"/>
  <c r="T672" i="33"/>
  <c r="T674" i="33"/>
  <c r="T693" i="33"/>
  <c r="T698" i="33"/>
  <c r="T710" i="33"/>
  <c r="T748" i="33"/>
  <c r="T750" i="33"/>
  <c r="T752" i="33"/>
  <c r="G654" i="34"/>
  <c r="G650" i="34"/>
  <c r="H641" i="34"/>
  <c r="F640" i="34"/>
  <c r="G653" i="34"/>
  <c r="G642" i="34"/>
  <c r="G645" i="34"/>
  <c r="G647" i="34"/>
  <c r="G649" i="34"/>
  <c r="G651" i="34"/>
  <c r="G655" i="34"/>
  <c r="L644" i="34"/>
  <c r="L648" i="34"/>
  <c r="L652" i="34"/>
  <c r="L657" i="34"/>
  <c r="G656" i="34"/>
  <c r="G662" i="34"/>
  <c r="T391" i="31"/>
  <c r="T423" i="31"/>
  <c r="G786" i="32"/>
  <c r="G733" i="26"/>
  <c r="G753" i="26"/>
  <c r="K726" i="26"/>
  <c r="K740" i="31"/>
  <c r="T390" i="31"/>
  <c r="T408" i="31"/>
  <c r="T412" i="31"/>
  <c r="T416" i="31"/>
  <c r="T420" i="31"/>
  <c r="T422" i="31"/>
  <c r="T444" i="31"/>
  <c r="T456" i="31"/>
  <c r="T460" i="31"/>
  <c r="T472" i="31"/>
  <c r="T476" i="31"/>
  <c r="T488" i="31"/>
  <c r="T492" i="31"/>
  <c r="T504" i="31"/>
  <c r="T508" i="31"/>
  <c r="K389" i="31"/>
  <c r="T389" i="31" s="1"/>
  <c r="G543" i="31"/>
  <c r="G766" i="31" s="1"/>
  <c r="T405" i="31"/>
  <c r="T437" i="31"/>
  <c r="T453" i="31"/>
  <c r="T469" i="31"/>
  <c r="T501" i="31"/>
  <c r="T407" i="31"/>
  <c r="T411" i="31"/>
  <c r="T439" i="31"/>
  <c r="T455" i="31"/>
  <c r="T471" i="31"/>
  <c r="T487" i="31"/>
  <c r="T503" i="31"/>
  <c r="T507" i="31"/>
  <c r="G726" i="26"/>
  <c r="G724" i="26"/>
  <c r="T610" i="32"/>
  <c r="T612" i="32"/>
  <c r="T614" i="32"/>
  <c r="T628" i="32"/>
  <c r="T630" i="32"/>
  <c r="T637" i="32"/>
  <c r="G802" i="32"/>
  <c r="T388" i="31"/>
  <c r="T392" i="31"/>
  <c r="T396" i="31"/>
  <c r="T400" i="31"/>
  <c r="T404" i="31"/>
  <c r="T424" i="31"/>
  <c r="T428" i="31"/>
  <c r="T432" i="31"/>
  <c r="T436" i="31"/>
  <c r="T448" i="31"/>
  <c r="T452" i="31"/>
  <c r="T464" i="31"/>
  <c r="T468" i="31"/>
  <c r="T480" i="31"/>
  <c r="T484" i="31"/>
  <c r="T496" i="31"/>
  <c r="T500" i="31"/>
  <c r="T512" i="31"/>
  <c r="G740" i="31"/>
  <c r="G741" i="31" s="1"/>
  <c r="T421" i="31"/>
  <c r="T509" i="31"/>
  <c r="G730" i="26"/>
  <c r="G738" i="26"/>
  <c r="G747" i="26"/>
  <c r="K734" i="29"/>
  <c r="H759" i="29"/>
  <c r="H738" i="29"/>
  <c r="H742" i="29"/>
  <c r="H746" i="29"/>
  <c r="H750" i="29"/>
  <c r="H754" i="29"/>
  <c r="H758" i="29"/>
  <c r="H762" i="29"/>
  <c r="H717" i="29"/>
  <c r="G758" i="32"/>
  <c r="G794" i="32"/>
  <c r="T602" i="32"/>
  <c r="T604" i="32"/>
  <c r="T639" i="32"/>
  <c r="T647" i="32"/>
  <c r="G774" i="32"/>
  <c r="G772" i="32"/>
  <c r="G778" i="32"/>
  <c r="T394" i="31"/>
  <c r="T397" i="31"/>
  <c r="T398" i="31"/>
  <c r="T401" i="31"/>
  <c r="T402" i="31"/>
  <c r="T410" i="31"/>
  <c r="T413" i="31"/>
  <c r="T414" i="31"/>
  <c r="T417" i="31"/>
  <c r="T418" i="31"/>
  <c r="T426" i="31"/>
  <c r="T429" i="31"/>
  <c r="T430" i="31"/>
  <c r="T433" i="31"/>
  <c r="T434" i="31"/>
  <c r="T438" i="31"/>
  <c r="T442" i="31"/>
  <c r="T446" i="31"/>
  <c r="T449" i="31"/>
  <c r="T450" i="31"/>
  <c r="T454" i="31"/>
  <c r="T457" i="31"/>
  <c r="T462" i="31"/>
  <c r="T465" i="31"/>
  <c r="T466" i="31"/>
  <c r="T470" i="31"/>
  <c r="T474" i="31"/>
  <c r="T478" i="31"/>
  <c r="T481" i="31"/>
  <c r="T482" i="31"/>
  <c r="T486" i="31"/>
  <c r="T489" i="31"/>
  <c r="T490" i="31"/>
  <c r="T494" i="31"/>
  <c r="T497" i="31"/>
  <c r="T498" i="31"/>
  <c r="T502" i="31"/>
  <c r="T510" i="31"/>
  <c r="T513" i="31"/>
  <c r="T514" i="31"/>
  <c r="G782" i="32"/>
  <c r="G790" i="32"/>
  <c r="G798" i="32"/>
  <c r="G659" i="34"/>
  <c r="G657" i="34"/>
  <c r="G658" i="34"/>
  <c r="G660" i="34"/>
  <c r="F666" i="34"/>
  <c r="H662" i="34"/>
  <c r="G661" i="34"/>
  <c r="H661" i="34"/>
  <c r="H663" i="34"/>
  <c r="F642" i="34"/>
  <c r="F641" i="34"/>
  <c r="F643" i="34"/>
  <c r="H643" i="34"/>
  <c r="F644" i="34"/>
  <c r="H644" i="34"/>
  <c r="F645" i="34"/>
  <c r="H645" i="34"/>
  <c r="F646" i="34"/>
  <c r="H646" i="34"/>
  <c r="F647" i="34"/>
  <c r="H647" i="34"/>
  <c r="F648" i="34"/>
  <c r="H648" i="34"/>
  <c r="F649" i="34"/>
  <c r="H649" i="34"/>
  <c r="F650" i="34"/>
  <c r="H650" i="34"/>
  <c r="F651" i="34"/>
  <c r="H651" i="34"/>
  <c r="F652" i="34"/>
  <c r="H652" i="34"/>
  <c r="F653" i="34"/>
  <c r="H653" i="34"/>
  <c r="F654" i="34"/>
  <c r="H654" i="34"/>
  <c r="F655" i="34"/>
  <c r="H655" i="34"/>
  <c r="F656" i="34"/>
  <c r="H656" i="34"/>
  <c r="F657" i="34"/>
  <c r="H657" i="34"/>
  <c r="F658" i="34"/>
  <c r="H658" i="34"/>
  <c r="F659" i="34"/>
  <c r="H659" i="34"/>
  <c r="F660" i="34"/>
  <c r="H660" i="34"/>
  <c r="F662" i="34"/>
  <c r="K715" i="26"/>
  <c r="K723" i="26" s="1"/>
  <c r="K727" i="26" s="1"/>
  <c r="H734" i="29"/>
  <c r="G746" i="26"/>
  <c r="G748" i="26"/>
  <c r="G750" i="26"/>
  <c r="G752" i="26"/>
  <c r="G754" i="26"/>
  <c r="G710" i="26"/>
  <c r="K710" i="26" s="1"/>
  <c r="K713" i="26" s="1"/>
  <c r="K713" i="29"/>
  <c r="H753" i="29"/>
  <c r="T578" i="32"/>
  <c r="G780" i="32"/>
  <c r="G784" i="32"/>
  <c r="G788" i="32"/>
  <c r="G792" i="32"/>
  <c r="G796" i="32"/>
  <c r="G800" i="32"/>
  <c r="T580" i="32"/>
  <c r="T584" i="32"/>
  <c r="T586" i="32"/>
  <c r="T588" i="32"/>
  <c r="T590" i="32"/>
  <c r="T592" i="32"/>
  <c r="T594" i="32"/>
  <c r="T596" i="32"/>
  <c r="T598" i="32"/>
  <c r="T600" i="32"/>
  <c r="T606" i="32"/>
  <c r="T608" i="32"/>
  <c r="T616" i="32"/>
  <c r="T618" i="32"/>
  <c r="T620" i="32"/>
  <c r="T622" i="32"/>
  <c r="T624" i="32"/>
  <c r="T626" i="32"/>
  <c r="T633" i="32"/>
  <c r="T635" i="32"/>
  <c r="T641" i="32"/>
  <c r="T643" i="32"/>
  <c r="T645" i="32"/>
  <c r="T649" i="32"/>
  <c r="T651" i="32"/>
  <c r="T653" i="32"/>
  <c r="T655" i="32"/>
  <c r="T657" i="32"/>
  <c r="T659" i="32"/>
  <c r="T661" i="32"/>
  <c r="T663" i="32"/>
  <c r="T665" i="32"/>
  <c r="T667" i="32"/>
  <c r="T669" i="32"/>
  <c r="T671" i="32"/>
  <c r="T673" i="32"/>
  <c r="T675" i="32"/>
  <c r="T677" i="32"/>
  <c r="T679" i="32"/>
  <c r="T681" i="32"/>
  <c r="T683" i="32"/>
  <c r="T685" i="32"/>
  <c r="T687" i="32"/>
  <c r="T689" i="32"/>
  <c r="T691" i="32"/>
  <c r="T693" i="32"/>
  <c r="T695" i="32"/>
  <c r="T697" i="32"/>
  <c r="T699" i="32"/>
  <c r="T701" i="32"/>
  <c r="T703" i="32"/>
  <c r="T705" i="32"/>
  <c r="T707" i="32"/>
  <c r="T709" i="32"/>
  <c r="T711" i="32"/>
  <c r="T715" i="32"/>
  <c r="T717" i="32"/>
  <c r="T719" i="32"/>
  <c r="T721" i="32"/>
  <c r="T723" i="32"/>
  <c r="T725" i="32"/>
  <c r="K579" i="32"/>
  <c r="G779" i="32"/>
  <c r="G803" i="32"/>
  <c r="G801" i="32"/>
  <c r="G799" i="32"/>
  <c r="G797" i="32"/>
  <c r="G795" i="32"/>
  <c r="G793" i="32"/>
  <c r="G791" i="32"/>
  <c r="G789" i="32"/>
  <c r="G787" i="32"/>
  <c r="G785" i="32"/>
  <c r="G783" i="32"/>
  <c r="G781" i="32"/>
  <c r="G777" i="32"/>
  <c r="G666" i="34"/>
  <c r="G640" i="34"/>
  <c r="H666" i="34"/>
  <c r="F661" i="34"/>
  <c r="F663" i="34"/>
  <c r="G664" i="34"/>
  <c r="H665" i="34"/>
  <c r="K232" i="34"/>
  <c r="L640" i="34"/>
  <c r="G663" i="34"/>
  <c r="F664" i="34"/>
  <c r="H664" i="34"/>
  <c r="E621" i="34"/>
  <c r="K621" i="34" s="1"/>
  <c r="L663" i="34"/>
  <c r="F665" i="34"/>
  <c r="I622" i="34"/>
  <c r="K586" i="34"/>
  <c r="J622" i="34"/>
  <c r="G665" i="34"/>
  <c r="K465" i="34"/>
  <c r="K333" i="34"/>
  <c r="K113" i="34"/>
  <c r="G760" i="31" l="1"/>
  <c r="E740" i="27"/>
  <c r="F775" i="32"/>
  <c r="E744" i="31"/>
  <c r="I706" i="22"/>
  <c r="E694" i="24"/>
  <c r="G761" i="31"/>
  <c r="I676" i="22"/>
  <c r="G727" i="26"/>
  <c r="L662" i="34"/>
  <c r="L660" i="34"/>
  <c r="L651" i="34"/>
  <c r="L658" i="34"/>
  <c r="L642" i="34"/>
  <c r="L666" i="34"/>
  <c r="L661" i="34"/>
  <c r="L659" i="34"/>
  <c r="L654" i="34"/>
  <c r="L650" i="34"/>
  <c r="L646" i="34"/>
  <c r="L655" i="34"/>
  <c r="L647" i="34"/>
  <c r="L664" i="34"/>
  <c r="L665" i="34"/>
  <c r="L641" i="34"/>
  <c r="L653" i="34"/>
  <c r="L649" i="34"/>
  <c r="L645" i="34"/>
  <c r="L643" i="34"/>
  <c r="G769" i="31"/>
  <c r="G751" i="31"/>
  <c r="E745" i="31"/>
  <c r="K387" i="31"/>
  <c r="R387" i="31" s="1"/>
  <c r="E750" i="31"/>
  <c r="E769" i="31"/>
  <c r="E762" i="31"/>
  <c r="E755" i="31"/>
  <c r="K769" i="32"/>
  <c r="K772" i="32" s="1"/>
  <c r="K775" i="32" s="1"/>
  <c r="I637" i="6"/>
  <c r="K692" i="31"/>
  <c r="R692" i="31" s="1"/>
  <c r="E764" i="31"/>
  <c r="E759" i="31"/>
  <c r="E754" i="31"/>
  <c r="E735" i="27"/>
  <c r="E729" i="27"/>
  <c r="E743" i="27"/>
  <c r="E733" i="27"/>
  <c r="E708" i="27"/>
  <c r="E744" i="27"/>
  <c r="E750" i="27"/>
  <c r="E738" i="27"/>
  <c r="E734" i="27"/>
  <c r="E736" i="27"/>
  <c r="E732" i="27"/>
  <c r="E739" i="27"/>
  <c r="E731" i="27"/>
  <c r="E730" i="27"/>
  <c r="K256" i="27"/>
  <c r="E752" i="27"/>
  <c r="E727" i="27"/>
  <c r="M729" i="27" s="1"/>
  <c r="E710" i="25"/>
  <c r="E714" i="25" s="1"/>
  <c r="E772" i="33"/>
  <c r="E775" i="33" s="1"/>
  <c r="I683" i="22"/>
  <c r="E766" i="31"/>
  <c r="E747" i="31"/>
  <c r="E746" i="31"/>
  <c r="E724" i="31"/>
  <c r="E753" i="31"/>
  <c r="E748" i="31"/>
  <c r="E768" i="31"/>
  <c r="E757" i="31"/>
  <c r="E752" i="31"/>
  <c r="E765" i="31"/>
  <c r="E758" i="31"/>
  <c r="E749" i="31"/>
  <c r="E767" i="31"/>
  <c r="E760" i="31"/>
  <c r="E774" i="32"/>
  <c r="E775" i="32" s="1"/>
  <c r="E719" i="28"/>
  <c r="E720" i="28" s="1"/>
  <c r="K708" i="27"/>
  <c r="E640" i="21"/>
  <c r="E756" i="31"/>
  <c r="E763" i="31"/>
  <c r="E735" i="29"/>
  <c r="K748" i="27"/>
  <c r="G775" i="32"/>
  <c r="G746" i="31"/>
  <c r="K741" i="31"/>
  <c r="G767" i="31"/>
  <c r="G759" i="31"/>
  <c r="G744" i="26"/>
  <c r="G736" i="26"/>
  <c r="G749" i="31"/>
  <c r="G756" i="31"/>
  <c r="G748" i="31"/>
  <c r="G745" i="26"/>
  <c r="G729" i="26"/>
  <c r="G765" i="31"/>
  <c r="G757" i="31"/>
  <c r="G755" i="26"/>
  <c r="G742" i="26"/>
  <c r="G734" i="26"/>
  <c r="G744" i="31"/>
  <c r="G764" i="31"/>
  <c r="G750" i="31"/>
  <c r="G741" i="26"/>
  <c r="G743" i="26"/>
  <c r="G763" i="31"/>
  <c r="G755" i="31"/>
  <c r="G751" i="26"/>
  <c r="G740" i="26"/>
  <c r="G732" i="26"/>
  <c r="G747" i="31"/>
  <c r="G743" i="31"/>
  <c r="G752" i="31"/>
  <c r="G737" i="26"/>
  <c r="K253" i="26"/>
  <c r="G754" i="31"/>
  <c r="G731" i="26"/>
  <c r="M731" i="26" s="1"/>
  <c r="G739" i="26"/>
  <c r="G749" i="26"/>
  <c r="R703" i="28"/>
  <c r="K706" i="28"/>
  <c r="K741" i="30"/>
  <c r="E677" i="24"/>
  <c r="E715" i="24"/>
  <c r="E707" i="24"/>
  <c r="E699" i="24"/>
  <c r="E722" i="24"/>
  <c r="E714" i="24"/>
  <c r="E706" i="24"/>
  <c r="E721" i="24"/>
  <c r="E713" i="24"/>
  <c r="E705" i="24"/>
  <c r="E697" i="24"/>
  <c r="E720" i="24"/>
  <c r="E712" i="24"/>
  <c r="E704" i="24"/>
  <c r="E719" i="24"/>
  <c r="E711" i="24"/>
  <c r="E703" i="24"/>
  <c r="E696" i="24"/>
  <c r="E718" i="24"/>
  <c r="E710" i="24"/>
  <c r="E702" i="24"/>
  <c r="E698" i="24"/>
  <c r="E717" i="24"/>
  <c r="E709" i="24"/>
  <c r="E701" i="24"/>
  <c r="E716" i="24"/>
  <c r="E708" i="24"/>
  <c r="E700" i="24"/>
  <c r="K723" i="28"/>
  <c r="K740" i="28"/>
  <c r="K726" i="28"/>
  <c r="K742" i="28"/>
  <c r="K722" i="28"/>
  <c r="K730" i="28"/>
  <c r="K737" i="28"/>
  <c r="K725" i="27"/>
  <c r="J354" i="24"/>
  <c r="J694" i="24"/>
  <c r="I119" i="21"/>
  <c r="I623" i="21" s="1"/>
  <c r="I626" i="21" s="1"/>
  <c r="I628" i="21"/>
  <c r="I642" i="21"/>
  <c r="I649" i="21"/>
  <c r="I645" i="21"/>
  <c r="I666" i="21"/>
  <c r="I662" i="21"/>
  <c r="J714" i="25"/>
  <c r="I119" i="6"/>
  <c r="I704" i="22"/>
  <c r="I686" i="22"/>
  <c r="I702" i="22"/>
  <c r="I687" i="22"/>
  <c r="I703" i="22"/>
  <c r="I685" i="22"/>
  <c r="E656" i="21"/>
  <c r="E654" i="21"/>
  <c r="E652" i="21"/>
  <c r="E657" i="21"/>
  <c r="E659" i="21"/>
  <c r="E655" i="21"/>
  <c r="E664" i="21"/>
  <c r="G758" i="31"/>
  <c r="E784" i="33"/>
  <c r="E792" i="33"/>
  <c r="E800" i="33"/>
  <c r="E785" i="33"/>
  <c r="E793" i="33"/>
  <c r="E801" i="33"/>
  <c r="E782" i="33"/>
  <c r="E794" i="33"/>
  <c r="E779" i="33"/>
  <c r="E783" i="33"/>
  <c r="E786" i="33"/>
  <c r="E796" i="33"/>
  <c r="E787" i="33"/>
  <c r="E797" i="33"/>
  <c r="E758" i="33"/>
  <c r="K758" i="33" s="1"/>
  <c r="E790" i="33"/>
  <c r="E781" i="33"/>
  <c r="E799" i="33"/>
  <c r="E778" i="33"/>
  <c r="E798" i="33"/>
  <c r="E789" i="33"/>
  <c r="E803" i="33"/>
  <c r="E780" i="33"/>
  <c r="E791" i="33"/>
  <c r="E788" i="33"/>
  <c r="E795" i="33"/>
  <c r="E802" i="33"/>
  <c r="E777" i="33"/>
  <c r="R536" i="29"/>
  <c r="T536" i="29"/>
  <c r="K720" i="28"/>
  <c r="K727" i="28"/>
  <c r="K747" i="28"/>
  <c r="K744" i="28"/>
  <c r="K739" i="28"/>
  <c r="K745" i="28"/>
  <c r="K731" i="28"/>
  <c r="K732" i="28"/>
  <c r="J447" i="23"/>
  <c r="E685" i="23"/>
  <c r="E693" i="23"/>
  <c r="E692" i="23"/>
  <c r="E681" i="23"/>
  <c r="E680" i="23"/>
  <c r="E648" i="23"/>
  <c r="E669" i="23"/>
  <c r="E679" i="23"/>
  <c r="E691" i="23"/>
  <c r="E687" i="23"/>
  <c r="E670" i="23"/>
  <c r="E668" i="23"/>
  <c r="E676" i="23"/>
  <c r="E678" i="23"/>
  <c r="E689" i="23"/>
  <c r="E674" i="23"/>
  <c r="E673" i="23"/>
  <c r="E667" i="23"/>
  <c r="E684" i="23"/>
  <c r="E677" i="23"/>
  <c r="E686" i="23"/>
  <c r="E675" i="23"/>
  <c r="E671" i="23"/>
  <c r="E690" i="23"/>
  <c r="E688" i="23"/>
  <c r="E683" i="23"/>
  <c r="E682" i="23"/>
  <c r="E672" i="23"/>
  <c r="I628" i="6"/>
  <c r="J661" i="23"/>
  <c r="J665" i="23" s="1"/>
  <c r="I636" i="21"/>
  <c r="I640" i="21" s="1"/>
  <c r="I680" i="22"/>
  <c r="I695" i="22"/>
  <c r="I684" i="22"/>
  <c r="I699" i="22"/>
  <c r="I689" i="22"/>
  <c r="I692" i="22"/>
  <c r="I688" i="22"/>
  <c r="I697" i="22"/>
  <c r="E665" i="21"/>
  <c r="E647" i="21"/>
  <c r="E666" i="21"/>
  <c r="E648" i="21"/>
  <c r="E645" i="21"/>
  <c r="E642" i="21"/>
  <c r="E651" i="21"/>
  <c r="K644" i="6"/>
  <c r="G762" i="31"/>
  <c r="K775" i="33"/>
  <c r="E756" i="29"/>
  <c r="E760" i="29"/>
  <c r="E741" i="29"/>
  <c r="E739" i="29"/>
  <c r="E753" i="29"/>
  <c r="E747" i="29"/>
  <c r="E754" i="29"/>
  <c r="E751" i="29"/>
  <c r="E759" i="29"/>
  <c r="E749" i="29"/>
  <c r="E742" i="29"/>
  <c r="E761" i="29"/>
  <c r="E744" i="29"/>
  <c r="E755" i="29"/>
  <c r="K258" i="29"/>
  <c r="E743" i="29"/>
  <c r="E718" i="29"/>
  <c r="E752" i="29"/>
  <c r="E757" i="29"/>
  <c r="E758" i="29"/>
  <c r="E737" i="29"/>
  <c r="E746" i="29"/>
  <c r="E763" i="29"/>
  <c r="E750" i="29"/>
  <c r="E738" i="29"/>
  <c r="E745" i="29"/>
  <c r="E748" i="29"/>
  <c r="E762" i="29"/>
  <c r="E740" i="29"/>
  <c r="K748" i="28"/>
  <c r="K736" i="28"/>
  <c r="K734" i="28"/>
  <c r="K735" i="28"/>
  <c r="K738" i="28"/>
  <c r="K746" i="28"/>
  <c r="E698" i="22"/>
  <c r="E685" i="22"/>
  <c r="E694" i="22"/>
  <c r="E663" i="22"/>
  <c r="E708" i="22"/>
  <c r="E684" i="22"/>
  <c r="E689" i="22"/>
  <c r="E696" i="22"/>
  <c r="E686" i="22"/>
  <c r="E704" i="22"/>
  <c r="E690" i="22"/>
  <c r="E695" i="22"/>
  <c r="E700" i="22"/>
  <c r="E687" i="22"/>
  <c r="E703" i="22"/>
  <c r="E701" i="22"/>
  <c r="E705" i="22"/>
  <c r="E697" i="22"/>
  <c r="E699" i="22"/>
  <c r="E688" i="22"/>
  <c r="E702" i="22"/>
  <c r="E683" i="22"/>
  <c r="E707" i="22"/>
  <c r="E706" i="22"/>
  <c r="E691" i="22"/>
  <c r="E692" i="22"/>
  <c r="E682" i="22"/>
  <c r="K684" i="22" s="1"/>
  <c r="E693" i="22"/>
  <c r="B16" i="11"/>
  <c r="I691" i="22"/>
  <c r="I708" i="22"/>
  <c r="I698" i="22"/>
  <c r="I696" i="22"/>
  <c r="I682" i="22"/>
  <c r="I707" i="22"/>
  <c r="E644" i="21"/>
  <c r="E662" i="21"/>
  <c r="E663" i="21"/>
  <c r="E649" i="21"/>
  <c r="E667" i="21"/>
  <c r="E646" i="21"/>
  <c r="E653" i="21"/>
  <c r="I636" i="6"/>
  <c r="I640" i="6" s="1"/>
  <c r="T6" i="33"/>
  <c r="K801" i="33"/>
  <c r="K793" i="33"/>
  <c r="K785" i="33"/>
  <c r="K778" i="33"/>
  <c r="K796" i="33"/>
  <c r="K788" i="33"/>
  <c r="K780" i="33"/>
  <c r="K799" i="33"/>
  <c r="K789" i="33"/>
  <c r="K777" i="33"/>
  <c r="K794" i="33"/>
  <c r="K784" i="33"/>
  <c r="K797" i="33"/>
  <c r="K787" i="33"/>
  <c r="K802" i="33"/>
  <c r="K792" i="33"/>
  <c r="K782" i="33"/>
  <c r="K803" i="33"/>
  <c r="K781" i="33"/>
  <c r="K786" i="33"/>
  <c r="K795" i="33"/>
  <c r="K800" i="33"/>
  <c r="K791" i="33"/>
  <c r="K783" i="33"/>
  <c r="K798" i="33"/>
  <c r="K779" i="33"/>
  <c r="K790" i="33"/>
  <c r="E777" i="32"/>
  <c r="E786" i="32"/>
  <c r="E794" i="32"/>
  <c r="E802" i="32"/>
  <c r="E783" i="32"/>
  <c r="E791" i="32"/>
  <c r="E780" i="32"/>
  <c r="E788" i="32"/>
  <c r="E796" i="32"/>
  <c r="E779" i="32"/>
  <c r="E785" i="32"/>
  <c r="E793" i="32"/>
  <c r="K577" i="32"/>
  <c r="R577" i="32" s="1"/>
  <c r="E782" i="32"/>
  <c r="E790" i="32"/>
  <c r="E798" i="32"/>
  <c r="E778" i="32"/>
  <c r="E787" i="32"/>
  <c r="E795" i="32"/>
  <c r="E803" i="32"/>
  <c r="E758" i="32"/>
  <c r="K758" i="32" s="1"/>
  <c r="E784" i="32"/>
  <c r="E792" i="32"/>
  <c r="E800" i="32"/>
  <c r="E781" i="32"/>
  <c r="E789" i="32"/>
  <c r="E797" i="32"/>
  <c r="E799" i="32"/>
  <c r="E801" i="32"/>
  <c r="E746" i="30"/>
  <c r="E761" i="30"/>
  <c r="E755" i="30"/>
  <c r="E760" i="30"/>
  <c r="E743" i="30"/>
  <c r="E769" i="30"/>
  <c r="E724" i="30"/>
  <c r="K724" i="30" s="1"/>
  <c r="E750" i="30"/>
  <c r="E744" i="30"/>
  <c r="E749" i="30"/>
  <c r="E748" i="30"/>
  <c r="E751" i="30"/>
  <c r="E768" i="30"/>
  <c r="K265" i="30"/>
  <c r="E762" i="30"/>
  <c r="E756" i="30"/>
  <c r="E752" i="30"/>
  <c r="E757" i="30"/>
  <c r="E758" i="30"/>
  <c r="E759" i="30"/>
  <c r="E763" i="30"/>
  <c r="E766" i="30"/>
  <c r="E745" i="30"/>
  <c r="E747" i="30"/>
  <c r="E754" i="30"/>
  <c r="E765" i="30"/>
  <c r="E753" i="30"/>
  <c r="E764" i="30"/>
  <c r="E767" i="30"/>
  <c r="M724" i="28"/>
  <c r="K725" i="28"/>
  <c r="K729" i="28"/>
  <c r="K728" i="28"/>
  <c r="K741" i="28"/>
  <c r="K724" i="28"/>
  <c r="K733" i="28"/>
  <c r="K743" i="28"/>
  <c r="J244" i="25"/>
  <c r="E718" i="25"/>
  <c r="E724" i="25"/>
  <c r="E717" i="25"/>
  <c r="E741" i="25"/>
  <c r="E697" i="25"/>
  <c r="E720" i="25"/>
  <c r="E729" i="25"/>
  <c r="E738" i="25"/>
  <c r="E723" i="25"/>
  <c r="E732" i="25"/>
  <c r="E716" i="25"/>
  <c r="L718" i="25" s="1"/>
  <c r="E726" i="25"/>
  <c r="E719" i="25"/>
  <c r="E728" i="25"/>
  <c r="E737" i="25"/>
  <c r="E731" i="25"/>
  <c r="E740" i="25"/>
  <c r="E725" i="25"/>
  <c r="E734" i="25"/>
  <c r="E727" i="25"/>
  <c r="E736" i="25"/>
  <c r="E722" i="25"/>
  <c r="E739" i="25"/>
  <c r="E733" i="25"/>
  <c r="E742" i="25"/>
  <c r="E735" i="25"/>
  <c r="E721" i="25"/>
  <c r="E730" i="25"/>
  <c r="D16" i="11"/>
  <c r="I666" i="6"/>
  <c r="I693" i="22"/>
  <c r="I705" i="22"/>
  <c r="I701" i="22"/>
  <c r="I690" i="22"/>
  <c r="I694" i="22"/>
  <c r="I700" i="22"/>
  <c r="I663" i="22"/>
  <c r="I666" i="22" s="1"/>
  <c r="E623" i="21"/>
  <c r="E650" i="21"/>
  <c r="E643" i="21"/>
  <c r="E661" i="21"/>
  <c r="E660" i="21"/>
  <c r="E668" i="21"/>
  <c r="I622" i="6"/>
  <c r="I647" i="6" s="1"/>
  <c r="K543" i="31"/>
  <c r="G724" i="31"/>
  <c r="K724" i="31" s="1"/>
  <c r="G768" i="31"/>
  <c r="G753" i="31"/>
  <c r="G745" i="31"/>
  <c r="M745" i="31" s="1"/>
  <c r="K717" i="29"/>
  <c r="R717" i="29" s="1"/>
  <c r="H718" i="29"/>
  <c r="K718" i="29" s="1"/>
  <c r="K803" i="32"/>
  <c r="K799" i="32"/>
  <c r="K795" i="32"/>
  <c r="K791" i="32"/>
  <c r="K787" i="32"/>
  <c r="K783" i="32"/>
  <c r="K777" i="32"/>
  <c r="K779" i="32"/>
  <c r="K797" i="32"/>
  <c r="K789" i="32"/>
  <c r="K781" i="32"/>
  <c r="T579" i="32"/>
  <c r="K801" i="32"/>
  <c r="K793" i="32"/>
  <c r="K785" i="32"/>
  <c r="K782" i="32"/>
  <c r="K786" i="32"/>
  <c r="K790" i="32"/>
  <c r="K794" i="32"/>
  <c r="K798" i="32"/>
  <c r="K802" i="32"/>
  <c r="K780" i="32"/>
  <c r="K784" i="32"/>
  <c r="K788" i="32"/>
  <c r="K792" i="32"/>
  <c r="K796" i="32"/>
  <c r="K800" i="32"/>
  <c r="K778" i="32"/>
  <c r="T713" i="29"/>
  <c r="K729" i="29"/>
  <c r="K732" i="29" s="1"/>
  <c r="K735" i="29" s="1"/>
  <c r="K758" i="29"/>
  <c r="K754" i="29"/>
  <c r="K760" i="29"/>
  <c r="K739" i="29"/>
  <c r="K737" i="29"/>
  <c r="K741" i="29"/>
  <c r="K757" i="29"/>
  <c r="K750" i="29"/>
  <c r="K747" i="29"/>
  <c r="K742" i="29"/>
  <c r="K740" i="29"/>
  <c r="K743" i="29"/>
  <c r="K759" i="29"/>
  <c r="K761" i="29"/>
  <c r="K744" i="29"/>
  <c r="K753" i="29"/>
  <c r="K745" i="29"/>
  <c r="K762" i="29"/>
  <c r="K755" i="29"/>
  <c r="K752" i="29"/>
  <c r="K749" i="29"/>
  <c r="K738" i="29"/>
  <c r="K748" i="29"/>
  <c r="K763" i="29"/>
  <c r="K746" i="29"/>
  <c r="K756" i="29"/>
  <c r="K751" i="29"/>
  <c r="E622" i="34"/>
  <c r="K622" i="34" s="1"/>
  <c r="K625" i="34" s="1"/>
  <c r="E655" i="34"/>
  <c r="E644" i="34"/>
  <c r="K648" i="34"/>
  <c r="K642" i="34"/>
  <c r="K656" i="34"/>
  <c r="K641" i="34"/>
  <c r="K651" i="34"/>
  <c r="K661" i="34"/>
  <c r="K645" i="34"/>
  <c r="M779" i="33" l="1"/>
  <c r="I656" i="21"/>
  <c r="I664" i="21"/>
  <c r="I643" i="21"/>
  <c r="I665" i="21"/>
  <c r="I663" i="21"/>
  <c r="I660" i="21"/>
  <c r="I657" i="21"/>
  <c r="I659" i="21"/>
  <c r="I655" i="21"/>
  <c r="I647" i="21"/>
  <c r="I667" i="21"/>
  <c r="I661" i="21"/>
  <c r="I648" i="21"/>
  <c r="I650" i="21"/>
  <c r="I654" i="21"/>
  <c r="E662" i="34"/>
  <c r="K665" i="34"/>
  <c r="K666" i="34"/>
  <c r="K662" i="34"/>
  <c r="E656" i="34"/>
  <c r="E651" i="34"/>
  <c r="K643" i="34"/>
  <c r="K659" i="34"/>
  <c r="K664" i="34"/>
  <c r="K650" i="34"/>
  <c r="K658" i="34"/>
  <c r="K640" i="34"/>
  <c r="E652" i="34"/>
  <c r="E663" i="34"/>
  <c r="E647" i="34"/>
  <c r="E661" i="34"/>
  <c r="E646" i="34"/>
  <c r="E645" i="34"/>
  <c r="E650" i="34"/>
  <c r="E653" i="34"/>
  <c r="K649" i="34"/>
  <c r="K655" i="34"/>
  <c r="K654" i="34"/>
  <c r="K644" i="34"/>
  <c r="E642" i="34"/>
  <c r="E660" i="34"/>
  <c r="E640" i="34"/>
  <c r="E665" i="34"/>
  <c r="E649" i="34"/>
  <c r="K653" i="34"/>
  <c r="E666" i="34"/>
  <c r="K657" i="34"/>
  <c r="K647" i="34"/>
  <c r="K663" i="34"/>
  <c r="K660" i="34"/>
  <c r="K646" i="34"/>
  <c r="K652" i="34"/>
  <c r="E664" i="34"/>
  <c r="E648" i="34"/>
  <c r="E659" i="34"/>
  <c r="E643" i="34"/>
  <c r="E658" i="34"/>
  <c r="E654" i="34"/>
  <c r="E657" i="34"/>
  <c r="E641" i="34"/>
  <c r="I651" i="6"/>
  <c r="M779" i="32"/>
  <c r="I658" i="21"/>
  <c r="I646" i="21"/>
  <c r="R256" i="27"/>
  <c r="K742" i="27"/>
  <c r="K746" i="27"/>
  <c r="K753" i="27"/>
  <c r="K750" i="27"/>
  <c r="K745" i="27"/>
  <c r="K734" i="27"/>
  <c r="K729" i="27"/>
  <c r="K733" i="27"/>
  <c r="K731" i="27"/>
  <c r="K736" i="27"/>
  <c r="K738" i="27"/>
  <c r="K752" i="27"/>
  <c r="K751" i="27"/>
  <c r="K739" i="27"/>
  <c r="K730" i="27"/>
  <c r="K740" i="27"/>
  <c r="K749" i="27"/>
  <c r="K732" i="27"/>
  <c r="K741" i="27"/>
  <c r="K737" i="27"/>
  <c r="K727" i="27"/>
  <c r="K728" i="27"/>
  <c r="K735" i="27"/>
  <c r="K747" i="27"/>
  <c r="K744" i="27"/>
  <c r="K743" i="27"/>
  <c r="I668" i="6"/>
  <c r="K711" i="27"/>
  <c r="R708" i="27"/>
  <c r="L669" i="23"/>
  <c r="I644" i="21"/>
  <c r="I668" i="21"/>
  <c r="I652" i="21"/>
  <c r="K734" i="26"/>
  <c r="K750" i="26"/>
  <c r="K733" i="26"/>
  <c r="K729" i="26"/>
  <c r="K748" i="26"/>
  <c r="K745" i="26"/>
  <c r="K749" i="26"/>
  <c r="K746" i="26"/>
  <c r="K747" i="26"/>
  <c r="K754" i="26"/>
  <c r="K755" i="26"/>
  <c r="K741" i="26"/>
  <c r="K752" i="26"/>
  <c r="K730" i="26"/>
  <c r="K736" i="26"/>
  <c r="K737" i="26"/>
  <c r="K738" i="26"/>
  <c r="K742" i="26"/>
  <c r="K739" i="26"/>
  <c r="K740" i="26"/>
  <c r="K751" i="26"/>
  <c r="K753" i="26"/>
  <c r="K744" i="26"/>
  <c r="K743" i="26"/>
  <c r="K735" i="26"/>
  <c r="K732" i="26"/>
  <c r="K731" i="26"/>
  <c r="R758" i="32"/>
  <c r="K761" i="32"/>
  <c r="R758" i="33"/>
  <c r="K761" i="33"/>
  <c r="I665" i="6"/>
  <c r="I656" i="6"/>
  <c r="I661" i="6"/>
  <c r="I643" i="6"/>
  <c r="R258" i="29"/>
  <c r="T258" i="29"/>
  <c r="K644" i="21"/>
  <c r="I659" i="6"/>
  <c r="I652" i="6"/>
  <c r="J648" i="23"/>
  <c r="J651" i="23" s="1"/>
  <c r="J683" i="23"/>
  <c r="J679" i="23"/>
  <c r="J675" i="23"/>
  <c r="J690" i="23"/>
  <c r="J692" i="23"/>
  <c r="J677" i="23"/>
  <c r="J668" i="23"/>
  <c r="J689" i="23"/>
  <c r="J686" i="23"/>
  <c r="J678" i="23"/>
  <c r="J682" i="23"/>
  <c r="J685" i="23"/>
  <c r="J671" i="23"/>
  <c r="J691" i="23"/>
  <c r="J674" i="23"/>
  <c r="J687" i="23"/>
  <c r="J693" i="23"/>
  <c r="J667" i="23"/>
  <c r="J680" i="23"/>
  <c r="J670" i="23"/>
  <c r="J673" i="23"/>
  <c r="J672" i="23"/>
  <c r="J681" i="23"/>
  <c r="J669" i="23"/>
  <c r="J684" i="23"/>
  <c r="J688" i="23"/>
  <c r="J676" i="23"/>
  <c r="I655" i="6"/>
  <c r="I653" i="21"/>
  <c r="J719" i="24"/>
  <c r="J711" i="24"/>
  <c r="J703" i="24"/>
  <c r="J722" i="24"/>
  <c r="J714" i="24"/>
  <c r="J706" i="24"/>
  <c r="J696" i="24"/>
  <c r="J717" i="24"/>
  <c r="J709" i="24"/>
  <c r="J701" i="24"/>
  <c r="J720" i="24"/>
  <c r="J712" i="24"/>
  <c r="J704" i="24"/>
  <c r="J677" i="24"/>
  <c r="J680" i="24" s="1"/>
  <c r="J699" i="24"/>
  <c r="J710" i="24"/>
  <c r="J713" i="24"/>
  <c r="J716" i="24"/>
  <c r="J697" i="24"/>
  <c r="J715" i="24"/>
  <c r="J707" i="24"/>
  <c r="J718" i="24"/>
  <c r="J702" i="24"/>
  <c r="J705" i="24"/>
  <c r="J708" i="24"/>
  <c r="J721" i="24"/>
  <c r="J698" i="24"/>
  <c r="J700" i="24"/>
  <c r="I658" i="6"/>
  <c r="K727" i="30"/>
  <c r="R724" i="30"/>
  <c r="I657" i="6"/>
  <c r="I654" i="6"/>
  <c r="I653" i="6"/>
  <c r="I646" i="6"/>
  <c r="I623" i="6"/>
  <c r="I626" i="6" s="1"/>
  <c r="I651" i="21"/>
  <c r="I648" i="6"/>
  <c r="I650" i="6"/>
  <c r="J732" i="25"/>
  <c r="J723" i="25"/>
  <c r="J722" i="25"/>
  <c r="J728" i="25"/>
  <c r="J719" i="25"/>
  <c r="J726" i="25"/>
  <c r="J718" i="25"/>
  <c r="J697" i="25"/>
  <c r="J700" i="25" s="1"/>
  <c r="J724" i="25"/>
  <c r="J716" i="25"/>
  <c r="J737" i="25"/>
  <c r="J720" i="25"/>
  <c r="J717" i="25"/>
  <c r="J741" i="25"/>
  <c r="J739" i="25"/>
  <c r="J738" i="25"/>
  <c r="J729" i="25"/>
  <c r="J735" i="25"/>
  <c r="J742" i="25"/>
  <c r="J733" i="25"/>
  <c r="J740" i="25"/>
  <c r="J731" i="25"/>
  <c r="J730" i="25"/>
  <c r="J721" i="25"/>
  <c r="J736" i="25"/>
  <c r="J727" i="25"/>
  <c r="J734" i="25"/>
  <c r="J725" i="25"/>
  <c r="R265" i="30"/>
  <c r="K746" i="30"/>
  <c r="K758" i="30"/>
  <c r="K753" i="30"/>
  <c r="K744" i="30"/>
  <c r="K750" i="30"/>
  <c r="K757" i="30"/>
  <c r="K765" i="30"/>
  <c r="K768" i="30"/>
  <c r="K764" i="30"/>
  <c r="K755" i="30"/>
  <c r="K747" i="30"/>
  <c r="K767" i="30"/>
  <c r="K769" i="30"/>
  <c r="K759" i="30"/>
  <c r="K760" i="30"/>
  <c r="K748" i="30"/>
  <c r="K754" i="30"/>
  <c r="K762" i="30"/>
  <c r="K766" i="30"/>
  <c r="K756" i="30"/>
  <c r="K761" i="30"/>
  <c r="K751" i="30"/>
  <c r="K743" i="30"/>
  <c r="K745" i="30"/>
  <c r="K752" i="30"/>
  <c r="K749" i="30"/>
  <c r="K763" i="30"/>
  <c r="I645" i="6"/>
  <c r="I663" i="6"/>
  <c r="M739" i="29"/>
  <c r="I660" i="6"/>
  <c r="I664" i="6"/>
  <c r="I642" i="6"/>
  <c r="I644" i="6"/>
  <c r="M745" i="30"/>
  <c r="I649" i="6"/>
  <c r="I667" i="6"/>
  <c r="I662" i="6"/>
  <c r="L698" i="24"/>
  <c r="K727" i="31"/>
  <c r="R724" i="31"/>
  <c r="K758" i="31"/>
  <c r="K744" i="31"/>
  <c r="K761" i="31"/>
  <c r="K746" i="31"/>
  <c r="K762" i="31"/>
  <c r="K757" i="31"/>
  <c r="R543" i="31"/>
  <c r="K748" i="31"/>
  <c r="K756" i="31"/>
  <c r="K764" i="31"/>
  <c r="K743" i="31"/>
  <c r="K751" i="31"/>
  <c r="K759" i="31"/>
  <c r="K767" i="31"/>
  <c r="K750" i="31"/>
  <c r="K766" i="31"/>
  <c r="K753" i="31"/>
  <c r="K769" i="31"/>
  <c r="K754" i="31"/>
  <c r="K749" i="31"/>
  <c r="K765" i="31"/>
  <c r="K745" i="31"/>
  <c r="K752" i="31"/>
  <c r="K760" i="31"/>
  <c r="K768" i="31"/>
  <c r="K747" i="31"/>
  <c r="K755" i="31"/>
  <c r="K763" i="31"/>
  <c r="K721" i="29"/>
  <c r="R718" i="29"/>
  <c r="K628" i="34" l="1"/>
  <c r="F628" i="34"/>
  <c r="E630" i="34"/>
  <c r="H631" i="34"/>
  <c r="H630" i="34"/>
  <c r="E631" i="34"/>
  <c r="F627" i="34"/>
  <c r="H632" i="34"/>
  <c r="E627" i="34"/>
  <c r="H627" i="34"/>
  <c r="L632" i="34"/>
  <c r="G628" i="34"/>
  <c r="K630" i="34"/>
  <c r="E629" i="34"/>
  <c r="L630" i="34"/>
  <c r="G632" i="34"/>
  <c r="K627" i="34"/>
  <c r="F631" i="34"/>
  <c r="F632" i="34"/>
  <c r="K631" i="34"/>
  <c r="H629" i="34"/>
  <c r="E632" i="34"/>
  <c r="G631" i="34"/>
  <c r="G630" i="34"/>
  <c r="F629" i="34"/>
  <c r="H628" i="34"/>
  <c r="K632" i="34"/>
  <c r="G629" i="34"/>
  <c r="G627" i="34"/>
  <c r="F630" i="34"/>
  <c r="E628" i="34"/>
  <c r="K629" i="34"/>
  <c r="L627" i="34"/>
  <c r="L629" i="34"/>
  <c r="L628" i="34"/>
  <c r="L631" i="34"/>
  <c r="G635" i="34" l="1"/>
  <c r="F635" i="34"/>
  <c r="K635" i="34"/>
  <c r="L637" i="34"/>
  <c r="E637" i="34"/>
  <c r="K637" i="34"/>
  <c r="H637" i="34"/>
  <c r="L634" i="34"/>
  <c r="G637" i="34"/>
  <c r="K634" i="34"/>
  <c r="H635" i="34"/>
  <c r="H634" i="34"/>
  <c r="G634" i="34"/>
  <c r="G638" i="34" s="1"/>
  <c r="L635" i="34"/>
  <c r="F637" i="34"/>
  <c r="E635" i="34"/>
  <c r="F634" i="34"/>
  <c r="E634" i="34"/>
  <c r="F638" i="34" l="1"/>
  <c r="K638" i="34"/>
  <c r="E638" i="34"/>
  <c r="H638" i="34"/>
  <c r="L638" i="34"/>
</calcChain>
</file>

<file path=xl/sharedStrings.xml><?xml version="1.0" encoding="utf-8"?>
<sst xmlns="http://schemas.openxmlformats.org/spreadsheetml/2006/main" count="44943" uniqueCount="3868">
  <si>
    <t>Nguyễn Minh Hiền</t>
  </si>
  <si>
    <t>Vacancy</t>
  </si>
  <si>
    <t>Mai Công Định</t>
  </si>
  <si>
    <t>Trần Ngọc Ninh</t>
  </si>
  <si>
    <t>Chăn Sĩ Sơn Lâm</t>
  </si>
  <si>
    <t>Nguyễn Xuân Phong</t>
  </si>
  <si>
    <t>Nguyễn Phúc Tài</t>
  </si>
  <si>
    <t>Đặng Trần Tín</t>
  </si>
  <si>
    <t>Nguyễn Công Phấn</t>
  </si>
  <si>
    <t>Trần Đăng Chinh</t>
  </si>
  <si>
    <t>Trương Thành An</t>
  </si>
  <si>
    <t>Dương Văn Khem</t>
  </si>
  <si>
    <t>Nguyễn Thành Danh</t>
  </si>
  <si>
    <t>Nguyễn Văn Vũ</t>
  </si>
  <si>
    <t>Lê Anh Tuấn</t>
  </si>
  <si>
    <t>Nguyễn Ngọc Lực</t>
  </si>
  <si>
    <t>Lê Đình Đức</t>
  </si>
  <si>
    <t>Nguyễn Văn Tú</t>
  </si>
  <si>
    <t>Trần Biên Thùy</t>
  </si>
  <si>
    <t>Nguyễn Minh Hoà</t>
  </si>
  <si>
    <t>SM</t>
  </si>
  <si>
    <t>Area</t>
  </si>
  <si>
    <t>Code</t>
  </si>
  <si>
    <t>Position</t>
  </si>
  <si>
    <t>Name</t>
  </si>
  <si>
    <t>Normal Incentive</t>
  </si>
  <si>
    <t>KPI Inc</t>
  </si>
  <si>
    <t>Total Incentive Get</t>
  </si>
  <si>
    <t>HCM</t>
  </si>
  <si>
    <t>Huỳnh Thanh Nam</t>
  </si>
  <si>
    <t>Phan Thế Trung</t>
  </si>
  <si>
    <t>Lê Hoàng Khoa</t>
  </si>
  <si>
    <t>Phạm Vũ Mỹ Chi</t>
  </si>
  <si>
    <t>Võ Thành Như</t>
  </si>
  <si>
    <t>Nguyễn Văn Hùng</t>
  </si>
  <si>
    <t>Châu Kiều Tâm</t>
  </si>
  <si>
    <t>Nguyễn Minh Trí</t>
  </si>
  <si>
    <t>SS</t>
  </si>
  <si>
    <t>SC</t>
  </si>
  <si>
    <t>ASM</t>
  </si>
  <si>
    <t>SE</t>
  </si>
  <si>
    <t>Hoàng Quốc Tuấn</t>
  </si>
  <si>
    <t>Nguyễn Văn Tèo</t>
  </si>
  <si>
    <t>Thái Hữu Phúc</t>
  </si>
  <si>
    <t>Đào Văn Nam</t>
  </si>
  <si>
    <t>Trịnh Quốc Sỹ</t>
  </si>
  <si>
    <t>Phan Thị Kim Phượng</t>
  </si>
  <si>
    <t>Nguyễn Thị Hồng Thương</t>
  </si>
  <si>
    <t>Lê Thị Lệ Thu</t>
  </si>
  <si>
    <t>Phan Văn Chế</t>
  </si>
  <si>
    <t>Trần Đức Tâm</t>
  </si>
  <si>
    <t>Nguyễn Cẩm Thạch</t>
  </si>
  <si>
    <t>Huỳnh Văn Phương</t>
  </si>
  <si>
    <t>Nguyễn Quang Hoàng Hưng</t>
  </si>
  <si>
    <t xml:space="preserve">Phan Hoài Phương </t>
  </si>
  <si>
    <t>Nguyễn Văn Trãi</t>
  </si>
  <si>
    <t xml:space="preserve">Bùi Thanh Thảo </t>
  </si>
  <si>
    <t>Lê Minh Trí</t>
  </si>
  <si>
    <t>Nguyễn Vũ Linh</t>
  </si>
  <si>
    <t>Nguyễn Văn Phú</t>
  </si>
  <si>
    <t>Thái Phi Ngân</t>
  </si>
  <si>
    <t>MK</t>
  </si>
  <si>
    <t>Hồ Thị Thanh Thủy (WS)</t>
  </si>
  <si>
    <t>Hà Thị Lánh</t>
  </si>
  <si>
    <t>CEN</t>
  </si>
  <si>
    <t>Deducted Amt due to late report</t>
  </si>
  <si>
    <t>NORTH 1</t>
  </si>
  <si>
    <t>NORTH 2</t>
  </si>
  <si>
    <t>Đặng Văn Thuân</t>
  </si>
  <si>
    <t>Trương Thị Ánh Sương</t>
  </si>
  <si>
    <t>MTE</t>
  </si>
  <si>
    <t>MT</t>
  </si>
  <si>
    <t>Nguyễn Thị Thu Huyền</t>
  </si>
  <si>
    <t>TRẦN KHÁNH HƯƠNG LAN</t>
  </si>
  <si>
    <t>MTS</t>
  </si>
  <si>
    <t>MTM</t>
  </si>
  <si>
    <t>Nguyễn Văn Hoàng</t>
  </si>
  <si>
    <t>Phạm Bá Quang</t>
  </si>
  <si>
    <t>Huỳnh Thị Ngọc Đào</t>
  </si>
  <si>
    <t>Trần Văn Thường (WS)</t>
  </si>
  <si>
    <t>Đặng Tuấn Bình</t>
  </si>
  <si>
    <t>Nguyễn Thành Bảo</t>
  </si>
  <si>
    <t>Trương Thị Loan Thanh</t>
  </si>
  <si>
    <t>TOTAL HCM</t>
  </si>
  <si>
    <t>TOTAL SE</t>
  </si>
  <si>
    <t>TOTAL MK</t>
  </si>
  <si>
    <t>TOTAL CEN</t>
  </si>
  <si>
    <t>TOTAL MT Team</t>
  </si>
  <si>
    <t>Region</t>
  </si>
  <si>
    <t>Đặng Văn Dũng</t>
  </si>
  <si>
    <t>Lê Vũ Hoài Duy</t>
  </si>
  <si>
    <t>Bùi Hải Dương</t>
  </si>
  <si>
    <t>Month</t>
  </si>
  <si>
    <t>Reward</t>
  </si>
  <si>
    <t xml:space="preserve">Balance </t>
  </si>
  <si>
    <t>Staff</t>
  </si>
  <si>
    <t>Skus</t>
  </si>
  <si>
    <t>Qty</t>
  </si>
  <si>
    <t>Equivalent Amt</t>
  </si>
  <si>
    <t>Remark</t>
  </si>
  <si>
    <t>Trần Bá Cường</t>
  </si>
  <si>
    <t>Nguyễn Quốc Vương</t>
  </si>
  <si>
    <t>Châu Nhựt Duy</t>
  </si>
  <si>
    <t>Trịnh Nguyên Vỹ</t>
  </si>
  <si>
    <t>Đào Đức Cường</t>
  </si>
  <si>
    <t>Nguyễn Thị Mộng Tuyền</t>
  </si>
  <si>
    <t>Lê Bích Nhi</t>
  </si>
  <si>
    <t>Cao Văn Quát</t>
  </si>
  <si>
    <t>Phạm Nhựt Nam</t>
  </si>
  <si>
    <t>Đỗ Tài Thiện</t>
  </si>
  <si>
    <t>Mức thưởng</t>
  </si>
  <si>
    <t>&gt;=80% - &lt;90%</t>
  </si>
  <si>
    <t>&gt;=90% - &lt;100%</t>
  </si>
  <si>
    <t>&gt;=100%</t>
  </si>
  <si>
    <t>4000k - 5000k</t>
  </si>
  <si>
    <t>&lt;= 1000k</t>
  </si>
  <si>
    <t>&lt;=1,300k</t>
  </si>
  <si>
    <t>5000k - 5500</t>
  </si>
  <si>
    <t>7,000k - 7,500k</t>
  </si>
  <si>
    <t>&lt;7,000k</t>
  </si>
  <si>
    <t>&lt;=1,800k</t>
  </si>
  <si>
    <t>6000k - 6500k</t>
  </si>
  <si>
    <t>&lt;6000k</t>
  </si>
  <si>
    <t>&lt;5,000k</t>
  </si>
  <si>
    <t xml:space="preserve"> &lt;4000k</t>
  </si>
  <si>
    <t>Purnish DNSM, NSM</t>
  </si>
  <si>
    <t>HCM 2</t>
  </si>
  <si>
    <t>Nguyễn Thanh Nhân</t>
  </si>
  <si>
    <t>NORTH 3</t>
  </si>
  <si>
    <t>Purnish</t>
  </si>
  <si>
    <t>HCM 1</t>
  </si>
  <si>
    <t>Đặng Thái Thành</t>
  </si>
  <si>
    <t>Additional Inc</t>
  </si>
  <si>
    <t>Nguyễn Đức Việt</t>
  </si>
  <si>
    <t>Lê Trương Thiên Long</t>
  </si>
  <si>
    <t>Trần Thị Sương</t>
  </si>
  <si>
    <t>Nguyễn Ngọc Thật</t>
  </si>
  <si>
    <t>Bùi Hữu Nghĩa</t>
  </si>
  <si>
    <t>Nguyễn Huy</t>
  </si>
  <si>
    <t>Vũ Xuân Khang</t>
  </si>
  <si>
    <t>Phạm Lâm Sơn</t>
  </si>
  <si>
    <t>Trần Đình Duy</t>
  </si>
  <si>
    <t>Nguyễn Trường Thành</t>
  </si>
  <si>
    <t>Phạm Thị Mỹ Hương</t>
  </si>
  <si>
    <t>Phan Thị Trúc Phương</t>
  </si>
  <si>
    <t>Nguyễn Thế Vân Anh</t>
  </si>
  <si>
    <t>Nguyễn Đức Thịnh</t>
  </si>
  <si>
    <t>Nguyễn Tấn Nghĩa</t>
  </si>
  <si>
    <t>Nguyễn Thị Kim Dung</t>
  </si>
  <si>
    <t>Phan Thị Ngọc Thiêu</t>
  </si>
  <si>
    <t>Nguyễn Thị Hồng Lam</t>
  </si>
  <si>
    <t>Nguyễn Thị Bích Liên</t>
  </si>
  <si>
    <t>Nguyễn Thị Thúy Vân</t>
  </si>
  <si>
    <t>Trương Thị Liên</t>
  </si>
  <si>
    <t>Nguyễn Thị Ngọc Nga</t>
  </si>
  <si>
    <t>Hồ Nhật Trung</t>
  </si>
  <si>
    <t>Phạm Đình Thứ</t>
  </si>
  <si>
    <t>Nguyễn Trần Gia Khang</t>
  </si>
  <si>
    <t>Nguyễn Hoàng Long</t>
  </si>
  <si>
    <t>Ngô Thị Tuyết Phương</t>
  </si>
  <si>
    <t>Nguyễn Thị Duế</t>
  </si>
  <si>
    <t>Hà Kim Nương</t>
  </si>
  <si>
    <t>Võ Quốc Nguyên</t>
  </si>
  <si>
    <t>Đoàn Văn Hải</t>
  </si>
  <si>
    <t>Đinh Tấn Thọ</t>
  </si>
  <si>
    <t>Trương Minh Nghĩa</t>
  </si>
  <si>
    <t>Nguyễn Ngọc Minh</t>
  </si>
  <si>
    <t>Nguyễn Văn Toàn</t>
  </si>
  <si>
    <t>Lê Thị Nguyệt</t>
  </si>
  <si>
    <t>Phan Thanh Tú</t>
  </si>
  <si>
    <t>Phạm Thị Hậu</t>
  </si>
  <si>
    <t>Lương Văn Luân</t>
  </si>
  <si>
    <t>Trần Đình Qúy</t>
  </si>
  <si>
    <t>Nguyễn Thị Ngọc Oanh</t>
  </si>
  <si>
    <t>Đinh Văn Tùng</t>
  </si>
  <si>
    <t>Trịnh Nguyễn Huỳnh</t>
  </si>
  <si>
    <t>Nguyễn Thành Đức</t>
  </si>
  <si>
    <t>Nguyễn Thiện Dũng</t>
  </si>
  <si>
    <t>Đinh Ngọc Sơn</t>
  </si>
  <si>
    <t>SE 1</t>
  </si>
  <si>
    <t>SE 2</t>
  </si>
  <si>
    <t>Nguyễn Hoàng Lâm</t>
  </si>
  <si>
    <t>Nguyễn Phạm Quốc Thái</t>
  </si>
  <si>
    <t>Cù Khắc Mẫn</t>
  </si>
  <si>
    <t>Dương Thị Hồng Thơ</t>
  </si>
  <si>
    <t>Lê Thị Trúc Linh (WS)</t>
  </si>
  <si>
    <t>Hà Hữu Khanh</t>
  </si>
  <si>
    <t>Nguyễn Văn Thương</t>
  </si>
  <si>
    <t>Triệu Trường Duy</t>
  </si>
  <si>
    <t>Phạm Hồng Nhu</t>
  </si>
  <si>
    <t>Chung Nguyên Thành</t>
  </si>
  <si>
    <t>Nguyễn Thành Duyệt</t>
  </si>
  <si>
    <t>LÊ VĂN LIÊM</t>
  </si>
  <si>
    <t>Bùi Hữu Kha</t>
  </si>
  <si>
    <t>NGUYỄN VĂN TÂM</t>
  </si>
  <si>
    <t>Đinh Văn Đoàn</t>
  </si>
  <si>
    <t>Ngô Kim Khôi</t>
  </si>
  <si>
    <t>Nguyễn Trung Hiếu</t>
  </si>
  <si>
    <t>Nguyễn Thị Tuyết Thu</t>
  </si>
  <si>
    <t>Nguyễn Văn Khôn</t>
  </si>
  <si>
    <t>Trần Văn Thừa</t>
  </si>
  <si>
    <t>Cao Văn Tha</t>
  </si>
  <si>
    <t>Sơn Hoàn Nam</t>
  </si>
  <si>
    <t>Võ Văn Đoàn</t>
  </si>
  <si>
    <t>Nguyễn Văn Nam</t>
  </si>
  <si>
    <t>Nguyễn Thanh Quân</t>
  </si>
  <si>
    <t xml:space="preserve">Nguyễn Thành Tài </t>
  </si>
  <si>
    <t>Bùi Thị Mỹ Quý (WS)</t>
  </si>
  <si>
    <t xml:space="preserve">Trần Văn Thọ </t>
  </si>
  <si>
    <t>Sơn Lê</t>
  </si>
  <si>
    <t xml:space="preserve">Phan Văn Nghĩa </t>
  </si>
  <si>
    <t>Lý Bửu Nén</t>
  </si>
  <si>
    <t>Lê Thị Mỹ Phụng</t>
  </si>
  <si>
    <t>Huỳnh Văn Đạt</t>
  </si>
  <si>
    <t>Võ Văn Cảnh</t>
  </si>
  <si>
    <t>Trần Anh Khoa</t>
  </si>
  <si>
    <t>Nguyễn Trường Lộc (WS)</t>
  </si>
  <si>
    <t>Nguyễn Hoàng Vũ</t>
  </si>
  <si>
    <t xml:space="preserve">Cao Văn Nghe </t>
  </si>
  <si>
    <t>Đoàn Đăng Khoa</t>
  </si>
  <si>
    <t>Phạm Đức Vinh</t>
  </si>
  <si>
    <t>Nguyễn Vũ Hòa</t>
  </si>
  <si>
    <t>Huỳnh Thanh Sang</t>
  </si>
  <si>
    <t>Nguyễn Thành Duy</t>
  </si>
  <si>
    <t>Châu Minh Hiếu</t>
  </si>
  <si>
    <t xml:space="preserve">Trương Văn Lương </t>
  </si>
  <si>
    <t>Sơn Hòa Minh</t>
  </si>
  <si>
    <t>Tran Van Be</t>
  </si>
  <si>
    <t>Quach Thu Liem</t>
  </si>
  <si>
    <t>MK 1</t>
  </si>
  <si>
    <t>MK 2</t>
  </si>
  <si>
    <t>Trần Anh Vũ (WS)</t>
  </si>
  <si>
    <t xml:space="preserve">Lê Đặng Thanh Tài </t>
  </si>
  <si>
    <t>Huỳnh Văn Lập</t>
  </si>
  <si>
    <t>Mai Văn Nam</t>
  </si>
  <si>
    <t>Đặng Công Thắng</t>
  </si>
  <si>
    <t xml:space="preserve">Nguyễn Đăng Hoàng </t>
  </si>
  <si>
    <t>Lê Vương Quốc Việt</t>
  </si>
  <si>
    <t>Đỗ Duy Thiện</t>
  </si>
  <si>
    <t>Trần Ngọc Đức</t>
  </si>
  <si>
    <t>Huỳnh Văn Sang</t>
  </si>
  <si>
    <t>Nguyễn Thị Ánh Nguyệt</t>
  </si>
  <si>
    <t>Lê Phước Sinh</t>
  </si>
  <si>
    <t>Trần Văn Thiện</t>
  </si>
  <si>
    <t>Hồ Thị Hằng</t>
  </si>
  <si>
    <t xml:space="preserve">Phạm Cường </t>
  </si>
  <si>
    <t>Nguyễn Hóa</t>
  </si>
  <si>
    <t>Nguyễn Văn Tình</t>
  </si>
  <si>
    <t>Nguyễn Đăng Nhiên</t>
  </si>
  <si>
    <t>CEN 1</t>
  </si>
  <si>
    <t>Retail</t>
  </si>
  <si>
    <t>WS</t>
  </si>
  <si>
    <t>KA</t>
  </si>
  <si>
    <t>Agent</t>
  </si>
  <si>
    <t>Đỗ Quang Tình</t>
  </si>
  <si>
    <t>Huỳnh Thị Thủy</t>
  </si>
  <si>
    <t>Lý Thị Kim Chi (WS)</t>
  </si>
  <si>
    <t>Huỳnh Thị Cúc (WS)</t>
  </si>
  <si>
    <t>Huỳnh Xuân Ngọc</t>
  </si>
  <si>
    <t>Nguyễn Văn Quang</t>
  </si>
  <si>
    <t>Nguyễn Thị Bích Hoa</t>
  </si>
  <si>
    <t>Ngô Văn Thân</t>
  </si>
  <si>
    <t>Võ Thị Huệ</t>
  </si>
  <si>
    <t>Bùi Vương Phúc</t>
  </si>
  <si>
    <t>Trần Mai Long</t>
  </si>
  <si>
    <t>CEN 2</t>
  </si>
  <si>
    <t>Bùi Quốc Tuấn</t>
  </si>
  <si>
    <t>Hoàng Văn Bình</t>
  </si>
  <si>
    <t>Hồ Duy Thảnh</t>
  </si>
  <si>
    <t>Đặng Cương</t>
  </si>
  <si>
    <t>Nguyễn Nguyên Vũ</t>
  </si>
  <si>
    <t>Trần Hữu Dũng</t>
  </si>
  <si>
    <t>Đoàn Anh Quá</t>
  </si>
  <si>
    <t>Vũ Duy Bảo</t>
  </si>
  <si>
    <t>Hà Phước Thanh</t>
  </si>
  <si>
    <t>TOTAL NORTH</t>
  </si>
  <si>
    <t>Phạm Hữu Trung</t>
  </si>
  <si>
    <t>Nguyễn Công Thoại</t>
  </si>
  <si>
    <t>Phùng Đình Chuyên</t>
  </si>
  <si>
    <t>Kim Thị Thu Hương (WS)</t>
  </si>
  <si>
    <t>Phạm Đức Thịnh (WS)</t>
  </si>
  <si>
    <t>Trần Văn Hội</t>
  </si>
  <si>
    <t>Điều Thị Diễm Hương</t>
  </si>
  <si>
    <t>Tạ Khắc Phương</t>
  </si>
  <si>
    <t>Cao Thị Vân Anh</t>
  </si>
  <si>
    <t>Phạm Hồng Quyền</t>
  </si>
  <si>
    <t>Quàng Thị Yêu</t>
  </si>
  <si>
    <t>Đinh Văn Cương</t>
  </si>
  <si>
    <t>Rural</t>
  </si>
  <si>
    <t>Nguyễn Việt Tiệp</t>
  </si>
  <si>
    <t>Nguyễn Văn Yên</t>
  </si>
  <si>
    <t>Trần Văn Bào</t>
  </si>
  <si>
    <t xml:space="preserve">Lê Thị Kim Thúy </t>
  </si>
  <si>
    <t>Lục Thị Nhung (WS)</t>
  </si>
  <si>
    <t>Cầm Văn Hùng</t>
  </si>
  <si>
    <t>Chu Thị Thu (KA)</t>
  </si>
  <si>
    <t>Nguyễn Quang Thông</t>
  </si>
  <si>
    <t>Nguyễn Thị Anh Đào (WS)</t>
  </si>
  <si>
    <t xml:space="preserve">Phan Thị Hồng </t>
  </si>
  <si>
    <t>Trần Quốc Tuân</t>
  </si>
  <si>
    <t>Nguyễn Thị Mỹ Linh</t>
  </si>
  <si>
    <t>Vũ Văn Thủy (KA)</t>
  </si>
  <si>
    <t>Nguyễn Văn Lượng</t>
  </si>
  <si>
    <t>Vũ Thị Thu Huyền</t>
  </si>
  <si>
    <t>Ngô Bá Hoàn</t>
  </si>
  <si>
    <t>Cao Thành Trung</t>
  </si>
  <si>
    <t>Trần Đình Hùng</t>
  </si>
  <si>
    <t>Trần Lưu Bình</t>
  </si>
  <si>
    <t>Đàm Khắc Dũng</t>
  </si>
  <si>
    <t>Nguyễn Trọng Đài</t>
  </si>
  <si>
    <t>Trần Trung Thông</t>
  </si>
  <si>
    <t>Vương Đình An</t>
  </si>
  <si>
    <t>Nguyễn Văn Tâm</t>
  </si>
  <si>
    <t xml:space="preserve">Đỗ Minh Đức </t>
  </si>
  <si>
    <t>Bùi Hương Giang</t>
  </si>
  <si>
    <t>Trần Thị Thu Hương</t>
  </si>
  <si>
    <t>Giáp Văn Cường</t>
  </si>
  <si>
    <t>Phạm Thị Duyên</t>
  </si>
  <si>
    <t>Bùi Thị Tường</t>
  </si>
  <si>
    <t xml:space="preserve">Vũ Thị Bích Thảo </t>
  </si>
  <si>
    <t>Đỗ Thị Yến</t>
  </si>
  <si>
    <t>Nông Vũ Hưng</t>
  </si>
  <si>
    <t>Bùi Hữu Tư</t>
  </si>
  <si>
    <t>Đặng Sông Thao</t>
  </si>
  <si>
    <t>Lê Văn Quân (KA)</t>
  </si>
  <si>
    <t>Đinh Thị Ngân</t>
  </si>
  <si>
    <t>Nguyễn Thị Lan</t>
  </si>
  <si>
    <t>Đỗ Thị Tốt</t>
  </si>
  <si>
    <t>Nguyễn Đức Sự</t>
  </si>
  <si>
    <t xml:space="preserve">Nguyễn Thị Dinh </t>
  </si>
  <si>
    <t>Trần Thị Hiên</t>
  </si>
  <si>
    <t>Lương Thị Lan</t>
  </si>
  <si>
    <t>Đoàn Thị Hạnh</t>
  </si>
  <si>
    <t>Vũ Thị Đào</t>
  </si>
  <si>
    <t>Đỗ Hữu Lợi</t>
  </si>
  <si>
    <t>Nguyễn Hữu Phú</t>
  </si>
  <si>
    <t>Chu Tuấn Tùng</t>
  </si>
  <si>
    <t>Phạm Xuân Hùng</t>
  </si>
  <si>
    <t xml:space="preserve">Bùi Hữu Nam </t>
  </si>
  <si>
    <t>Ngô Duy Phương</t>
  </si>
  <si>
    <t>Vũ Ngọc Bình</t>
  </si>
  <si>
    <t>Nguyễn Anh Đạt</t>
  </si>
  <si>
    <t>DNSM SOUTH</t>
  </si>
  <si>
    <t>DNSM NORTH</t>
  </si>
  <si>
    <t>Quách Thư Liêm</t>
  </si>
  <si>
    <t>Trần Khánh Hương Lan</t>
  </si>
  <si>
    <t>NSM</t>
  </si>
  <si>
    <t>Na 8.5g</t>
  </si>
  <si>
    <t>FY 2016</t>
  </si>
  <si>
    <t>Nguyễn Thị Phương Thảo</t>
  </si>
  <si>
    <t>Nguyễn Hoàng Bảo Châu</t>
  </si>
  <si>
    <t>Nguyễn Văn Tuyên</t>
  </si>
  <si>
    <t>Trần Hồng Hạnh</t>
  </si>
  <si>
    <t xml:space="preserve">Lê Long Hiệp </t>
  </si>
  <si>
    <t>Châu Ngọc Trạng</t>
  </si>
  <si>
    <t>Lai Thanh Hòa</t>
  </si>
  <si>
    <t>Trần Văn Bé</t>
  </si>
  <si>
    <t>Lê Quang Nhân</t>
  </si>
  <si>
    <t>Nguyễn Mạnh Tiến</t>
  </si>
  <si>
    <t>Trương Thị Lương</t>
  </si>
  <si>
    <t>Đinh Văn Dũng</t>
  </si>
  <si>
    <t>Đoàn Lê Minh Thụy</t>
  </si>
  <si>
    <t xml:space="preserve"> </t>
  </si>
  <si>
    <t>Nguyễn Hoài Thanh</t>
  </si>
  <si>
    <t>Nguyễn Thị Bích Hạnh</t>
  </si>
  <si>
    <t>Nguyễn Văn Minh</t>
  </si>
  <si>
    <t>RR</t>
  </si>
  <si>
    <t>Nguyến Thái Dương</t>
  </si>
  <si>
    <t>Nguyễn Văn Việt</t>
  </si>
  <si>
    <t>Nguyễn Văn Tuấn</t>
  </si>
  <si>
    <t>Bùi Trường Giang</t>
  </si>
  <si>
    <t>RE</t>
  </si>
  <si>
    <t>AG</t>
  </si>
  <si>
    <t>Đào Ngọc Hải</t>
  </si>
  <si>
    <t>Nguyễn Thị Hằng</t>
  </si>
  <si>
    <t>Lâm Xuân Nga</t>
  </si>
  <si>
    <t>Nguyễn Văn Nguyên Bình</t>
  </si>
  <si>
    <t>Lê Thanh Tuấn</t>
  </si>
  <si>
    <t>Lê Hoàng Bảo Lộc</t>
  </si>
  <si>
    <t>Trịnh Nhất Phương</t>
  </si>
  <si>
    <t>Trần Văn Lắm</t>
  </si>
  <si>
    <t>Lê Phú Quốc</t>
  </si>
  <si>
    <t xml:space="preserve">Huỳnh Kim Húa </t>
  </si>
  <si>
    <t>Hồ Sầm Quãng</t>
  </si>
  <si>
    <t>Hoàng Văn Thiệu</t>
  </si>
  <si>
    <t>Trần Việt Cường ( WS )</t>
  </si>
  <si>
    <t>Trần Xuân Cường</t>
  </si>
  <si>
    <t>Lê Thị Thanh Vân</t>
  </si>
  <si>
    <t>Trình Khánh Tâm</t>
  </si>
  <si>
    <t>Lương Thị Thủy</t>
  </si>
  <si>
    <t>Hoàng Văn Khánh</t>
  </si>
  <si>
    <t>Nguyễn Thị Mỹ Hạnh</t>
  </si>
  <si>
    <t>Lê Trần Thanh Phương</t>
  </si>
  <si>
    <t>Nguyễn Hoàng Lang</t>
  </si>
  <si>
    <t>Lê Đoàn Hương Giang</t>
  </si>
  <si>
    <t>Đặng Thị Mỹ Lệ</t>
  </si>
  <si>
    <t>Võ Thị Tuyết</t>
  </si>
  <si>
    <t>Nguyễn Thị Phú</t>
  </si>
  <si>
    <t>Tô Đức Thành</t>
  </si>
  <si>
    <t>Trần Phú Vinh</t>
  </si>
  <si>
    <t>Lê Tuấn Anh</t>
  </si>
  <si>
    <t>Hàn Phú Vinh</t>
  </si>
  <si>
    <t>Văn Phú Anh Khoa</t>
  </si>
  <si>
    <t>Trần Thị Hòa</t>
  </si>
  <si>
    <t>Nguyễn Hoàng Phú</t>
  </si>
  <si>
    <t>Châu Duy Cường</t>
  </si>
  <si>
    <t>Vacancy HCM 2</t>
  </si>
  <si>
    <t>Trần Thị Huyền Trang</t>
  </si>
  <si>
    <t>Lưu Thành Thà</t>
  </si>
  <si>
    <t>Trịnh Công Phúc</t>
  </si>
  <si>
    <t>Nguyễn Văn Thông</t>
  </si>
  <si>
    <t>Lương Lê Minh Thông</t>
  </si>
  <si>
    <t>Đỗ Lưu Hưu Phước</t>
  </si>
  <si>
    <t>Nguyễn Văn Hiếu</t>
  </si>
  <si>
    <t>Trần Quang Hiển</t>
  </si>
  <si>
    <t>Phạm Đình Trường</t>
  </si>
  <si>
    <t>Võ Minh Dương</t>
  </si>
  <si>
    <t>Đoàn Minh Châu</t>
  </si>
  <si>
    <t>Thái Trung Kiên</t>
  </si>
  <si>
    <t>Châu Văn Tiến</t>
  </si>
  <si>
    <t>Trần Văn Tài</t>
  </si>
  <si>
    <t>Nguyễn Thanh Long</t>
  </si>
  <si>
    <t>Đặng Thanh Đồng</t>
  </si>
  <si>
    <t>Thái Duy Bảo</t>
  </si>
  <si>
    <t>Hà Văn Quan</t>
  </si>
  <si>
    <t>Nguyễn Văn Công</t>
  </si>
  <si>
    <t>Phạm Minh Tuấn</t>
  </si>
  <si>
    <t>Lê Văn Hòa</t>
  </si>
  <si>
    <t>Đoàn Trọng Nam</t>
  </si>
  <si>
    <t>Nguyễn Huy Trung</t>
  </si>
  <si>
    <t>Lê Văn Hạnh</t>
  </si>
  <si>
    <t>Nguyễn Văn Thành</t>
  </si>
  <si>
    <t>Nguyễn Hoàng Phúc</t>
  </si>
  <si>
    <t>Nguyễn Văn Nhật</t>
  </si>
  <si>
    <t>Lê Thị Kim Yến</t>
  </si>
  <si>
    <t>Nguyễn Văn Phát</t>
  </si>
  <si>
    <t>Nguyễn Khánh Thiện</t>
  </si>
  <si>
    <t>Đặng Vi Kiều Trang</t>
  </si>
  <si>
    <t>Lê Thanh Nghị</t>
  </si>
  <si>
    <t>Vũ Nguyễn Thành An</t>
  </si>
  <si>
    <t xml:space="preserve">Nguyễn Uy Thế Bình </t>
  </si>
  <si>
    <t>Nguyễn Hoàng Tuấn</t>
  </si>
  <si>
    <t>Lê Thị Xuân Phương</t>
  </si>
  <si>
    <t>Bùi Thị Như Hà</t>
  </si>
  <si>
    <t>Cao Văn Nghị</t>
  </si>
  <si>
    <t>Lê Minh Thơ</t>
  </si>
  <si>
    <t>Dương Ngọc Duy</t>
  </si>
  <si>
    <t>Trương Thị Ngọc Duyên</t>
  </si>
  <si>
    <t>Nguyễn Quốc Huy</t>
  </si>
  <si>
    <t>Trần Huỳnh Bảo Trọng</t>
  </si>
  <si>
    <t>Võ Trần Bình</t>
  </si>
  <si>
    <t>Phan Thị Hạnh</t>
  </si>
  <si>
    <t>Nguyễn Ngọc Hiền</t>
  </si>
  <si>
    <t>Huỳnh Phước Tân</t>
  </si>
  <si>
    <t>Nguyễn Thành Tâm</t>
  </si>
  <si>
    <t>Nguyễn Văn Chung</t>
  </si>
  <si>
    <t>Thạch Mêl</t>
  </si>
  <si>
    <t>Sơn Ngọc Anh</t>
  </si>
  <si>
    <t>Bành Phước Lợi</t>
  </si>
  <si>
    <t xml:space="preserve">Nguyễn Văn Tùng </t>
  </si>
  <si>
    <t>Nguyễn Bá Trọng Quân</t>
  </si>
  <si>
    <t>Trần Hữu Mẫn</t>
  </si>
  <si>
    <t>Đặng Như Tiến</t>
  </si>
  <si>
    <t>Nguyễn Thị Thu Loàn</t>
  </si>
  <si>
    <t>Nguyễn Hữu Thanh</t>
  </si>
  <si>
    <t xml:space="preserve">Lê Đông Sang </t>
  </si>
  <si>
    <t>Nguyễn Thị Thu Hương</t>
  </si>
  <si>
    <t>Phạm Thị Phương Chi</t>
  </si>
  <si>
    <t>Vacancy N1 2</t>
  </si>
  <si>
    <t>Nguyễn Bá Khánh</t>
  </si>
  <si>
    <t>Phạm Thị Thủy</t>
  </si>
  <si>
    <t>Nguyễn Văn Trọng</t>
  </si>
  <si>
    <t>Nguyễn Văn Thiết</t>
  </si>
  <si>
    <t>Tống Thị Huệ</t>
  </si>
  <si>
    <t>Nguyễn Thị Lan Hương</t>
  </si>
  <si>
    <t>Vương Thanh Nhàn</t>
  </si>
  <si>
    <t>Vacancy N3 1</t>
  </si>
  <si>
    <t>Vacancy N3 3</t>
  </si>
  <si>
    <t>Nguyễn Thị Châu Luyện</t>
  </si>
  <si>
    <t>Vacancy N3 2</t>
  </si>
  <si>
    <t>Vương Hoàng Long</t>
  </si>
  <si>
    <t>Nguyễn Thị Bích Trâm</t>
  </si>
  <si>
    <t>Mai Thị Thu Trang</t>
  </si>
  <si>
    <t>MT North</t>
  </si>
  <si>
    <t>Huỳnh Ngọc Tân</t>
  </si>
  <si>
    <t>Lê Đình Minh</t>
  </si>
  <si>
    <t>Nguyễn Ngọc Dũng</t>
  </si>
  <si>
    <t>Lê Cao Nhân</t>
  </si>
  <si>
    <t>Lê Xuân Hiển</t>
  </si>
  <si>
    <t>Trần Văn Ba</t>
  </si>
  <si>
    <t>Phạm Đức Hợi</t>
  </si>
  <si>
    <t>Nguyễn Hoàng Diễm</t>
  </si>
  <si>
    <t>Phạm Thị Kim Thoa</t>
  </si>
  <si>
    <t>Đặng Thị Hoàng</t>
  </si>
  <si>
    <t>Cao Hiền Thi</t>
  </si>
  <si>
    <t>Nguyễn Tuấn Vũ</t>
  </si>
  <si>
    <t>Phạm Cao Cường</t>
  </si>
  <si>
    <t>Nguyễn Điệp</t>
  </si>
  <si>
    <t>Dương Văn Sang</t>
  </si>
  <si>
    <t>Nguyễn Thanh Hoàng</t>
  </si>
  <si>
    <t>Nguyễn Ngọc Hải</t>
  </si>
  <si>
    <t>Nguyễn Nhật Duy</t>
  </si>
  <si>
    <t>Phùng Thị Hồng Yến</t>
  </si>
  <si>
    <t>Lê Đức  Tấn</t>
  </si>
  <si>
    <t>Lê Duy Hòa</t>
  </si>
  <si>
    <t>Hàn Quang Chung</t>
  </si>
  <si>
    <t>Ngô Thanh Nguyên</t>
  </si>
  <si>
    <t xml:space="preserve">Cáp Văn Lai </t>
  </si>
  <si>
    <t>Nguyễn Thanh Phú</t>
  </si>
  <si>
    <t>Nguyễn Hữu Đức</t>
  </si>
  <si>
    <t>Nguyễn Quốc Hưng</t>
  </si>
  <si>
    <t>Lê Trường Giang</t>
  </si>
  <si>
    <t>Trần Tấn Phương</t>
  </si>
  <si>
    <t>Nguyễn Việt Anh</t>
  </si>
  <si>
    <t>Sơn Tài Hòa</t>
  </si>
  <si>
    <t>Lưu Khánh Ngọc</t>
  </si>
  <si>
    <t>Huỳnh Thị Hồng Vân</t>
  </si>
  <si>
    <t>Nguyễn Thị Cẩm Giang</t>
  </si>
  <si>
    <t>Võ Ánh Nga</t>
  </si>
  <si>
    <t>Cao Hoài Hận</t>
  </si>
  <si>
    <t xml:space="preserve">Nguyễn Thanh Vũ </t>
  </si>
  <si>
    <t>Dương Nhật Tiến</t>
  </si>
  <si>
    <t>Lương Xuân Hoài</t>
  </si>
  <si>
    <t>Võ Quang May</t>
  </si>
  <si>
    <t>Đoàn Quốc Thịnh</t>
  </si>
  <si>
    <t>Vũ Trần Quốc Tân</t>
  </si>
  <si>
    <t>Lê Đình Lực</t>
  </si>
  <si>
    <t>Dương Thị Khuyên</t>
  </si>
  <si>
    <t>Đoàn Thị Thu Thảo</t>
  </si>
  <si>
    <t>Trần Xuân Hải</t>
  </si>
  <si>
    <t>Nguyễn Thụy Chi Lê</t>
  </si>
  <si>
    <t>Nguyễn Minh Duy</t>
  </si>
  <si>
    <t xml:space="preserve">Đặng Thị Thúy Vy </t>
  </si>
  <si>
    <t>Lê Thanh Phương</t>
  </si>
  <si>
    <t>Trần Thị Hà N1</t>
  </si>
  <si>
    <t>Lê Thị Thu Huyền</t>
  </si>
  <si>
    <t>Trần Thị Thu Hồng (KA)</t>
  </si>
  <si>
    <t>Nguyễn Xuân Định ( WS )</t>
  </si>
  <si>
    <t>Phạm Thị Hương (KA)</t>
  </si>
  <si>
    <t>Ngô Thị Tình</t>
  </si>
  <si>
    <t>Trần Thị Hà N2</t>
  </si>
  <si>
    <t>Phan Trọng Thắng</t>
  </si>
  <si>
    <t>Nguyễn Trung Thế (WS)</t>
  </si>
  <si>
    <t>Nguyễn Phương Loan</t>
  </si>
  <si>
    <t>Phạm Duy Hùng</t>
  </si>
  <si>
    <t>Nguyễn Văn Hướng</t>
  </si>
  <si>
    <t>Nguyễn Thị Lượng</t>
  </si>
  <si>
    <t>Phan Thanh Quý</t>
  </si>
  <si>
    <t>Nguyễn Hồng Phi Yến</t>
  </si>
  <si>
    <t>Nguyễn Thị Phương Linh</t>
  </si>
  <si>
    <t>Trần Xuân Đầy</t>
  </si>
  <si>
    <t>Trần Quí An</t>
  </si>
  <si>
    <t>Trần Quốc Ấn</t>
  </si>
  <si>
    <t>AASM</t>
  </si>
  <si>
    <t>Trương Hoài Nhân</t>
  </si>
  <si>
    <t>Phạm Xuân Thắng</t>
  </si>
  <si>
    <t>Trần Thị Thúy Hằng</t>
  </si>
  <si>
    <t>Phan Văn Tòng</t>
  </si>
  <si>
    <t>Trần Quốc Trung</t>
  </si>
  <si>
    <t>Phan Quang Lâm</t>
  </si>
  <si>
    <t>Trần Hồng Nam</t>
  </si>
  <si>
    <t xml:space="preserve">Nguyễn Bá Ngọc </t>
  </si>
  <si>
    <t>Nguyễn Thị Hoa (KA)</t>
  </si>
  <si>
    <t>Nguyễn Hữu Thái</t>
  </si>
  <si>
    <t>Nguyễn Văn Quang (WS)</t>
  </si>
  <si>
    <t>Lò Thị Tuyết</t>
  </si>
  <si>
    <t>Nguyễn Thị Hải Yến</t>
  </si>
  <si>
    <t>Nguyễn Đăng Khoa</t>
  </si>
  <si>
    <t>Ngô Văn Bồng</t>
  </si>
  <si>
    <t>Nguyễn Tuấn Toàn</t>
  </si>
  <si>
    <t>Nguyễn Minh Quyết</t>
  </si>
  <si>
    <t>Hoàng Bá Kiện</t>
  </si>
  <si>
    <t>Nguyễn Tuấn Thương</t>
  </si>
  <si>
    <t>Nguyễn Thị Nga</t>
  </si>
  <si>
    <t>Phạm Minh Thuộc</t>
  </si>
  <si>
    <t>Hoàng Lệ Hương</t>
  </si>
  <si>
    <t>Hoàng Thị Hiền</t>
  </si>
  <si>
    <t>Trần Thanh Tùng</t>
  </si>
  <si>
    <t>Dương Đình Long</t>
  </si>
  <si>
    <t>Trịnh Trung Hiếu</t>
  </si>
  <si>
    <t>Trần Đăng Long</t>
  </si>
  <si>
    <t>Vũ Xuân Khải</t>
  </si>
  <si>
    <t>Lê Thị Ngọc Ánh</t>
  </si>
  <si>
    <t>Trần Văn Ba.</t>
  </si>
  <si>
    <t>Vacancy KA 1</t>
  </si>
  <si>
    <t>Vacancy KA 2</t>
  </si>
  <si>
    <t>Trần Bá Dũng</t>
  </si>
  <si>
    <t>Võ Ngọc Thiết</t>
  </si>
  <si>
    <t>Chu Ngọc Quyên</t>
  </si>
  <si>
    <t>Hồ Đăng Bảo</t>
  </si>
  <si>
    <t>Nguyễn Đức Hạnh</t>
  </si>
  <si>
    <t>Hoàng Thị Hà Phương</t>
  </si>
  <si>
    <t>Nguyễn Hiếu Ngọc</t>
  </si>
  <si>
    <t>Phạm Phú Thịnh</t>
  </si>
  <si>
    <t>Nguyễn Quang Đức</t>
  </si>
  <si>
    <t>Nguyễn Thi Hồng My</t>
  </si>
  <si>
    <t>Thái Thị Ngọc Vân</t>
  </si>
  <si>
    <t>Đèo Nàng Xuân Hồng</t>
  </si>
  <si>
    <t>Hồ Sơn Minh Nhật</t>
  </si>
  <si>
    <t>Võ Minh Thành</t>
  </si>
  <si>
    <t>Lê Thanh Hoàng</t>
  </si>
  <si>
    <t>Lại Lâm Phát</t>
  </si>
  <si>
    <t>Phan Quang Anh</t>
  </si>
  <si>
    <t>Cát Mạnh Thắng</t>
  </si>
  <si>
    <t>Trần Thị Phượng</t>
  </si>
  <si>
    <t>Đặng Thị Giang (WS)</t>
  </si>
  <si>
    <t>Vũ Thị Hiền</t>
  </si>
  <si>
    <t>Đoàn Thanh Tuấn</t>
  </si>
  <si>
    <t>Trần Văn Đông</t>
  </si>
  <si>
    <t>Nguyễn Hải Đằng</t>
  </si>
  <si>
    <t>Đinh Trang Thư</t>
  </si>
  <si>
    <t>MT South</t>
  </si>
  <si>
    <t>Trần Văn Thành</t>
  </si>
  <si>
    <t>Vũ Khắc Hiếu</t>
  </si>
  <si>
    <t>Lê Chí Hiệp</t>
  </si>
  <si>
    <t>Vũ Ngọc Hải</t>
  </si>
  <si>
    <t>Trịnh Thiên Phát</t>
  </si>
  <si>
    <t>Nguyễn Bá Nhựt</t>
  </si>
  <si>
    <t>Vũ Hồng Sơn</t>
  </si>
  <si>
    <t>MK1</t>
  </si>
  <si>
    <t>MK2</t>
  </si>
  <si>
    <t>Huỳnh Tấn Lâm</t>
  </si>
  <si>
    <t>Hoàng Đình Ái Hữu</t>
  </si>
  <si>
    <t xml:space="preserve">Phan Đình Long </t>
  </si>
  <si>
    <t>Lê Thị Thu Phương</t>
  </si>
  <si>
    <t>Nguyễn Thị Trang</t>
  </si>
  <si>
    <t>Ngô Đức Long</t>
  </si>
  <si>
    <t>Nguyễn Thị Thương 1</t>
  </si>
  <si>
    <t>Nguyễn Thị Thương 2</t>
  </si>
  <si>
    <t>Nguyễn Xuân Trường</t>
  </si>
  <si>
    <t>Hoàng Xuân Đức</t>
  </si>
  <si>
    <t>Mạnh Thị Hòe</t>
  </si>
  <si>
    <t>Mạch Thị Nhung</t>
  </si>
  <si>
    <t>Trần Văn Lâm</t>
  </si>
  <si>
    <t>Phương Thị Vân (KA)</t>
  </si>
  <si>
    <t>Nguyễn Thị Tươi</t>
  </si>
  <si>
    <t>Trịnh Văn Thiều</t>
  </si>
  <si>
    <t>Hoàng Văn Lịch</t>
  </si>
  <si>
    <t>Hoàng Văn Công</t>
  </si>
  <si>
    <t>shipment plan</t>
  </si>
  <si>
    <t>Trần Thị Thanh Thảo</t>
  </si>
  <si>
    <t>Nguyễn Đình Tuấn</t>
  </si>
  <si>
    <t>Ngô Hùng Cường</t>
  </si>
  <si>
    <t>Hà Trọng Đức</t>
  </si>
  <si>
    <t>Vũ Ngọc Tùng</t>
  </si>
  <si>
    <t>Đặng Xuân Hải (WS)</t>
  </si>
  <si>
    <t>Trương Văn Hoàng</t>
  </si>
  <si>
    <t>Lê Văn Anh</t>
  </si>
  <si>
    <t>Tòng Thị Hợp</t>
  </si>
  <si>
    <t>Nguyễn Thị Kim Anh 2</t>
  </si>
  <si>
    <t>Phạm Thị Nhật</t>
  </si>
  <si>
    <t>Bùi Hoàng Dương</t>
  </si>
  <si>
    <t>Trần Thị Hồng</t>
  </si>
  <si>
    <t>Phạm Thị Trà</t>
  </si>
  <si>
    <t>Mai Thị Xuân</t>
  </si>
  <si>
    <t>Nguyễn Thị Huyền</t>
  </si>
  <si>
    <t>Ma Thị Thấm</t>
  </si>
  <si>
    <t>Phạm Đăng Đức</t>
  </si>
  <si>
    <t>Ninh Văn Cường</t>
  </si>
  <si>
    <t>Lê Minh Trọng</t>
  </si>
  <si>
    <t>Chu Đức Chí</t>
  </si>
  <si>
    <t>Nguyễn Văn Luông</t>
  </si>
  <si>
    <t>Lê Minh Lợi</t>
  </si>
  <si>
    <t>Nguyễn Quốc Thanh</t>
  </si>
  <si>
    <t>Võ Thành Long</t>
  </si>
  <si>
    <t>Lê Chinh Kha</t>
  </si>
  <si>
    <t>Trần Khánh Nguyên</t>
  </si>
  <si>
    <t>DDM</t>
  </si>
  <si>
    <t>Lý Siêu Hán</t>
  </si>
  <si>
    <t>Lâm Thế Phương</t>
  </si>
  <si>
    <t>Nguyễn Hồng Nhẫn</t>
  </si>
  <si>
    <t>propation</t>
  </si>
  <si>
    <t>Total</t>
  </si>
  <si>
    <t>Tiêu Anh Tuấn</t>
  </si>
  <si>
    <t>Võ Thanh Tùng</t>
  </si>
  <si>
    <t>Phan Vũ Tâm Uyên</t>
  </si>
  <si>
    <t>Tô Thị Ngọc Nhiên</t>
  </si>
  <si>
    <t>Trương Quốc Thái</t>
  </si>
  <si>
    <t>Phạm Trung Học</t>
  </si>
  <si>
    <t>Nguyễn Thị Phương Khanh</t>
  </si>
  <si>
    <t>Đoàn Thị Cẩm Lệ</t>
  </si>
  <si>
    <t>Nguyễn Hưng Quất Thiện</t>
  </si>
  <si>
    <t>Sử Thị Kim Oanh</t>
  </si>
  <si>
    <t>Phan Thị Kiều Mỵ</t>
  </si>
  <si>
    <t>Nguyễn Kim Tuyến</t>
  </si>
  <si>
    <t>Nguyễn Huyền My (KA)</t>
  </si>
  <si>
    <t>Phùng Thị Lệ</t>
  </si>
  <si>
    <t>Nguyễn Thị Lý</t>
  </si>
  <si>
    <t>Tô Văn Văn</t>
  </si>
  <si>
    <t>Mạch Thị Xuân</t>
  </si>
  <si>
    <t>Phạm Văn Toàn</t>
  </si>
  <si>
    <t>Nguyễn Viết Cường</t>
  </si>
  <si>
    <t>Lương Hồng Quang</t>
  </si>
  <si>
    <t>Mai Thị Nguyệt</t>
  </si>
  <si>
    <t>Nguyễn Thị Liên (WS)</t>
  </si>
  <si>
    <t>01.2017</t>
  </si>
  <si>
    <t>SUMMARY R &amp; P 2017</t>
  </si>
  <si>
    <t xml:space="preserve">Nguyễn Hoàng Sơn </t>
  </si>
  <si>
    <t>Vacancy SM</t>
  </si>
  <si>
    <t>Lê Thanh Bình</t>
  </si>
  <si>
    <t>Nguyễn Thị Mộng Điệp</t>
  </si>
  <si>
    <t>Vacancy HCM 1</t>
  </si>
  <si>
    <t xml:space="preserve">Vacancy Agent </t>
  </si>
  <si>
    <t>Nguyễn Thanh Hiển</t>
  </si>
  <si>
    <t>Lê Thị Diễm Duyên</t>
  </si>
  <si>
    <t>Hồ Triệu Phú</t>
  </si>
  <si>
    <t>Phạm Hữu Thảo</t>
  </si>
  <si>
    <t>Nguyễn Văn Dương</t>
  </si>
  <si>
    <t>Trần Xuân Trường</t>
  </si>
  <si>
    <t>Nguyễn Hữu Hành</t>
  </si>
  <si>
    <t xml:space="preserve">Nguyễn Thành Hòa </t>
  </si>
  <si>
    <t>Lê Thị Thanh Trang</t>
  </si>
  <si>
    <t>Vacancy SE1 1</t>
  </si>
  <si>
    <t>Phạm Đình Lượng</t>
  </si>
  <si>
    <t>Trần Minh Tân</t>
  </si>
  <si>
    <t>Nguyễn Thanh Điền</t>
  </si>
  <si>
    <t>Ngô Vương Phúc</t>
  </si>
  <si>
    <t>Nguyễn Hoàng Quí</t>
  </si>
  <si>
    <t>Phạm Tuấn Duy</t>
  </si>
  <si>
    <t>Nguyễn Phương Thảo</t>
  </si>
  <si>
    <t>Lý Thanh Hải</t>
  </si>
  <si>
    <t>Trần Thị Mai Ly</t>
  </si>
  <si>
    <t>Nguyễn Văn Đoàn</t>
  </si>
  <si>
    <t>Nguyễn Thu Thủy</t>
  </si>
  <si>
    <t>Hoàng Thị Hạnh</t>
  </si>
  <si>
    <t>Dương Thị Kiều Thu (KA)</t>
  </si>
  <si>
    <t>Nguyễn Thị Bích Phương</t>
  </si>
  <si>
    <t>Đinh Thị Hồng</t>
  </si>
  <si>
    <t>Nguyễn Thị Lan 2</t>
  </si>
  <si>
    <t>Đỗ Mạnh Hùng (KA)</t>
  </si>
  <si>
    <t>Dương Thị Thanh Ngà (WS)</t>
  </si>
  <si>
    <t>Nguyễn Văn Nhất</t>
  </si>
  <si>
    <t>Tô Kim Liên</t>
  </si>
  <si>
    <t>Trịnh Xuân Tùng</t>
  </si>
  <si>
    <t>Phạm Hải Hưng</t>
  </si>
  <si>
    <t>Trần Anh Lợi</t>
  </si>
  <si>
    <t>Đinh Nguyễn Nhật Tân</t>
  </si>
  <si>
    <t>Shipment</t>
  </si>
  <si>
    <t>02.2017</t>
  </si>
  <si>
    <t>Đặng Trường Thành</t>
  </si>
  <si>
    <t>Phạm Quốc Minh</t>
  </si>
  <si>
    <t>NW</t>
  </si>
  <si>
    <t>DNSM</t>
  </si>
  <si>
    <t>North</t>
  </si>
  <si>
    <t>Vũ Thị Thanh Nhàn</t>
  </si>
  <si>
    <t>Nguyễn Thị Mừng</t>
  </si>
  <si>
    <t>Trần Phong Tú</t>
  </si>
  <si>
    <t>Văn Văn Đơ</t>
  </si>
  <si>
    <t>Trương Đặng Minh Đạo</t>
  </si>
  <si>
    <t>Nguyễn Văn Tám</t>
  </si>
  <si>
    <t>Lê Mạnh Cường</t>
  </si>
  <si>
    <t>Nguyễn Thanh Hòa</t>
  </si>
  <si>
    <t>Huỳnh Phi Ly</t>
  </si>
  <si>
    <t>Tô Nam Phương</t>
  </si>
  <si>
    <t>Phan Thiện Chí</t>
  </si>
  <si>
    <t>Đoàn Văn Phương</t>
  </si>
  <si>
    <t>Nguyễn Văn Viên</t>
  </si>
  <si>
    <t>Nguyễn Thị Bích Hà</t>
  </si>
  <si>
    <t>Hoàng Thị Hiên</t>
  </si>
  <si>
    <t>Nguyễn Thị Mỹ Diện</t>
  </si>
  <si>
    <t>Bùi Ngọc Quy</t>
  </si>
  <si>
    <t>Lê Đức Tấn</t>
  </si>
  <si>
    <t>Nguyễn Hữu Hoành</t>
  </si>
  <si>
    <t>Nguyễn Thị Kim Phượng</t>
  </si>
  <si>
    <t>Hoàng Xuân Thiện</t>
  </si>
  <si>
    <t>Lại Thị Thu Hương</t>
  </si>
  <si>
    <t>Nguyễn Thanh Phong</t>
  </si>
  <si>
    <t>Văn Gia Tuấn</t>
  </si>
  <si>
    <t>Trần Trọng Kim Huy</t>
  </si>
  <si>
    <t>Trần Trung Hòa</t>
  </si>
  <si>
    <t>Lê Quang Minh</t>
  </si>
  <si>
    <t>Phạm Thanh Bình</t>
  </si>
  <si>
    <t>Trương Hữu Phước</t>
  </si>
  <si>
    <t>Đoàn Bá Di</t>
  </si>
  <si>
    <t>Nguyễn Hữu Phước Vinh</t>
  </si>
  <si>
    <t>Trương Văn Lương</t>
  </si>
  <si>
    <t>Lê Hoàng Phước</t>
  </si>
  <si>
    <t>Nguyễn Kim Phượng</t>
  </si>
  <si>
    <t>Đặng Thành Đồng</t>
  </si>
  <si>
    <t>Vacancy 1</t>
  </si>
  <si>
    <t>Vacancy 2</t>
  </si>
  <si>
    <t>Nguyễn Đăng Nhiên UA</t>
  </si>
  <si>
    <t>Vũ Trần Quốc Tân UA</t>
  </si>
  <si>
    <t>Đặng Như Tiến UA</t>
  </si>
  <si>
    <t>Hoàng Văn Thiệu UA</t>
  </si>
  <si>
    <t>Vacancy 3</t>
  </si>
  <si>
    <t>Vacancy 4</t>
  </si>
  <si>
    <t>Nguyễn Thị Thu Hương UA</t>
  </si>
  <si>
    <t>Đoàn Thị Thu Thảo UA</t>
  </si>
  <si>
    <t>LÊ ĐẶNG BÁ NHẬT UA</t>
  </si>
  <si>
    <t>Huỳnh Thị Thủy UA</t>
  </si>
  <si>
    <t>UAG</t>
  </si>
  <si>
    <t>Lê Đức Trọng</t>
  </si>
  <si>
    <t>Lèo Tấn Tiến Đạt</t>
  </si>
  <si>
    <t>Quàng Nhật Linh</t>
  </si>
  <si>
    <t>Lò Thị Xuân</t>
  </si>
  <si>
    <t>Nguyễn Ngọc Hùng</t>
  </si>
  <si>
    <t>Vacancy N3 6</t>
  </si>
  <si>
    <t>Vacancy N3 7</t>
  </si>
  <si>
    <t>Đặng Thị Yến</t>
  </si>
  <si>
    <t>Bùi Thị Kim Liên (KA)</t>
  </si>
  <si>
    <t>Vacancy N3 5</t>
  </si>
  <si>
    <t>Phạm Ngọc Hùng</t>
  </si>
  <si>
    <t>Trần Hoàng Khánh Duy</t>
  </si>
  <si>
    <t>Nguyễn Thị Yến</t>
  </si>
  <si>
    <t>Phạm Văn Chuân</t>
  </si>
  <si>
    <t>Vacancy N3 10</t>
  </si>
  <si>
    <t>Vacancy N3 11</t>
  </si>
  <si>
    <t>Vacancy N3 12</t>
  </si>
  <si>
    <t>Nguyễn Ngọc Tuyên</t>
  </si>
  <si>
    <t>Nguyễn Thị Lệ Hằng</t>
  </si>
  <si>
    <t>SM 2</t>
  </si>
  <si>
    <t>Hoàng Trọng Dao</t>
  </si>
  <si>
    <t>Đoàn Thị Cẩm Nhung</t>
  </si>
  <si>
    <t>Chế Triệu Nhàn</t>
  </si>
  <si>
    <t>Nguyễn Văn Nhật1</t>
  </si>
  <si>
    <t>Vacancy MN</t>
  </si>
  <si>
    <t>Nguyễn Thị Liên</t>
  </si>
  <si>
    <t>Nguyễn Thị Thắm</t>
  </si>
  <si>
    <t xml:space="preserve">Nguyễn Văn Thảo </t>
  </si>
  <si>
    <t>Phạm Quốc Thái</t>
  </si>
  <si>
    <t>Nguyễn Thị Hà An</t>
  </si>
  <si>
    <t>Đỗ Tấn Hải</t>
  </si>
  <si>
    <t>Nguyễn Ngọc Sơn</t>
  </si>
  <si>
    <t>Nguyễn Mộng Huy</t>
  </si>
  <si>
    <t>Nguyễn Trí Vững</t>
  </si>
  <si>
    <t>03.2017</t>
  </si>
  <si>
    <t>Nguyễn Hoàn Cương</t>
  </si>
  <si>
    <t>Dương Thị Diễm Thanh</t>
  </si>
  <si>
    <t>Võ Huỳnh Hoa</t>
  </si>
  <si>
    <t>Phạm Nhật Qui</t>
  </si>
  <si>
    <t>Trần Thị Trúc Ly</t>
  </si>
  <si>
    <t>Châu Hữu Tính</t>
  </si>
  <si>
    <t>Nguyễn Văn Hoàng TĐV</t>
  </si>
  <si>
    <t>Lê Phạm Tính</t>
  </si>
  <si>
    <t>Nguyễn Quang Minh Trung</t>
  </si>
  <si>
    <t>Nguyễn Vũ Đông</t>
  </si>
  <si>
    <t>Ngô Quốc Tiến</t>
  </si>
  <si>
    <t>Lâm Minh Được</t>
  </si>
  <si>
    <t>Hồ Thị Bé Ba</t>
  </si>
  <si>
    <t>Vacancy KL</t>
  </si>
  <si>
    <t>Vacancy MT</t>
  </si>
  <si>
    <t>Nguyễn Thái Thụy</t>
  </si>
  <si>
    <t>shipment</t>
  </si>
  <si>
    <t>Lý Minh Trí</t>
  </si>
  <si>
    <t>Trần Thị Trung Hiếu</t>
  </si>
  <si>
    <t>Nguyễn Bá Việt</t>
  </si>
  <si>
    <t>Lê Hải Dương</t>
  </si>
  <si>
    <t>Nguyễn Thị Thu Hồng</t>
  </si>
  <si>
    <t>Lê Quốc Bảo</t>
  </si>
  <si>
    <t>Lê Thị Thùy Nhung</t>
  </si>
  <si>
    <t>Trần Phương Giang</t>
  </si>
  <si>
    <t>Nguyễn Thị Thu Thúy</t>
  </si>
  <si>
    <t>Hoàng Thị Sửu</t>
  </si>
  <si>
    <t>Bùi Ngọc Nguy</t>
  </si>
  <si>
    <t>Phạm Thị Trang</t>
  </si>
  <si>
    <t>Vaccancy SE 1</t>
  </si>
  <si>
    <t>Đoàn Văn hải</t>
  </si>
  <si>
    <t>Vaccancy SE 2</t>
  </si>
  <si>
    <t>Bùi Hữu Thành</t>
  </si>
  <si>
    <t>Nguyễn Phúc Hữu Thạnh</t>
  </si>
  <si>
    <t>Nguyễn Hoàng Điểm</t>
  </si>
  <si>
    <t>LÊ THANH NHỰT</t>
  </si>
  <si>
    <t>MAI CHÍ TRUNG</t>
  </si>
  <si>
    <t>Nguyễn Thành Phát</t>
  </si>
  <si>
    <t>Nguyễn Hoàng Vũ</t>
  </si>
  <si>
    <t>Trương Hoàng Đương</t>
  </si>
  <si>
    <t xml:space="preserve">Nguyễn Văn Khang </t>
  </si>
  <si>
    <t>Trần Thanh Phong </t>
  </si>
  <si>
    <t>Võ Phương Duy</t>
  </si>
  <si>
    <t>Nguyễn Thanh Hiếu</t>
  </si>
  <si>
    <t>Tống Văn Tâm</t>
  </si>
  <si>
    <t>Hồ Tấn Tước</t>
  </si>
  <si>
    <t>No SM</t>
  </si>
  <si>
    <t>Nguyễn Công Duy</t>
  </si>
  <si>
    <t>Hoàng Văn Dường</t>
  </si>
  <si>
    <t>Nguyễn Thị Hằng Nga</t>
  </si>
  <si>
    <t>Hoàng Thị Hiệp</t>
  </si>
  <si>
    <t>Vũ Trần Duy Tân</t>
  </si>
  <si>
    <t>Huỳnh Thị thủy</t>
  </si>
  <si>
    <t>Lê Thị Bé</t>
  </si>
  <si>
    <t>Đặng Thị Thúy Vi</t>
  </si>
  <si>
    <t>Lê Đặng Bá Nhật</t>
  </si>
  <si>
    <t>Võ Thành Vương</t>
  </si>
  <si>
    <t>Hồ Hoàng Sang</t>
  </si>
  <si>
    <t>Nguyễn Phi Long</t>
  </si>
  <si>
    <t>Lê Thị Thanh Mai</t>
  </si>
  <si>
    <t>Trần Hoàng Khánh Duy (WS)</t>
  </si>
  <si>
    <t>Lưu Văn Thỏa</t>
  </si>
  <si>
    <t>Nguyễn Văn Thành 2</t>
  </si>
  <si>
    <t>Dương Thị Tâm</t>
  </si>
  <si>
    <t>Đoàn Văn Nam</t>
  </si>
  <si>
    <t>Vacancy N2 1</t>
  </si>
  <si>
    <t xml:space="preserve">Nguyễn Mạnh Hùng </t>
  </si>
  <si>
    <t>Trần Minh Khương</t>
  </si>
  <si>
    <t>Nguyễn Văn Ngọc (WS)</t>
  </si>
  <si>
    <t>Nguyễn Văn Thành 1</t>
  </si>
  <si>
    <t xml:space="preserve">Nguyễn Văn Thạo </t>
  </si>
  <si>
    <t>Nguyễn Thị Lan Vi</t>
  </si>
  <si>
    <t>Vacancy N3 14</t>
  </si>
  <si>
    <t>Vacancy N3 15</t>
  </si>
  <si>
    <t>Vacancy N3 8</t>
  </si>
  <si>
    <t>Vacancy N3 17</t>
  </si>
  <si>
    <t>Nguyễn Thị Lan 1</t>
  </si>
  <si>
    <t>Đinh Thị Lương</t>
  </si>
  <si>
    <t>Bùi Ngọc Tú</t>
  </si>
  <si>
    <t>Nguyễn Thúy Hường</t>
  </si>
  <si>
    <t>Mai Thị Dịu</t>
  </si>
  <si>
    <t>Nguyễn Huyền My</t>
  </si>
  <si>
    <t>Đặng Xuân Hải</t>
  </si>
  <si>
    <t>Nguyễn Đắc Thuyên</t>
  </si>
  <si>
    <t>Vũ Việt Tiệp</t>
  </si>
  <si>
    <t>Phùng Thiên Ân</t>
  </si>
  <si>
    <t>Tống Thiều Thanh Thế</t>
  </si>
  <si>
    <t>Phạm Hữu Lợi</t>
  </si>
  <si>
    <t>04.2017</t>
  </si>
  <si>
    <t>Quý 1</t>
  </si>
  <si>
    <t>Nguyễn Thanh Vân</t>
  </si>
  <si>
    <t>Đinh Quốc Khánh</t>
  </si>
  <si>
    <t>Nguyễn Đăng Đạt</t>
  </si>
  <si>
    <t>Cao Thị Thùy Dương</t>
  </si>
  <si>
    <t>Lương Ngọc Lượng</t>
  </si>
  <si>
    <t>Đặng Trương Nhật Huy</t>
  </si>
  <si>
    <t>Hoàng Chánh Tín</t>
  </si>
  <si>
    <t>Vacancy Lý tuyết</t>
  </si>
  <si>
    <t>Đặng Thị Mộng Ly</t>
  </si>
  <si>
    <t>Nguyễn Thịnh Phúc</t>
  </si>
  <si>
    <t>Hồ Minh Thiện</t>
  </si>
  <si>
    <t>SHIPMENT</t>
  </si>
  <si>
    <t>Nguyễn Minh Hòa</t>
  </si>
  <si>
    <t>Vacancy TĐV</t>
  </si>
  <si>
    <t>Tạ Thanh Ngọc Diệp</t>
  </si>
  <si>
    <t>Vacancy KT</t>
  </si>
  <si>
    <t>Nguyễn Thanh An</t>
  </si>
  <si>
    <t>Lai Thanh Sang</t>
  </si>
  <si>
    <t>Vacancy SP</t>
  </si>
  <si>
    <t>Vacancy CN</t>
  </si>
  <si>
    <t>Võ Thị Ái Như</t>
  </si>
  <si>
    <t>Vacancy UAG 2</t>
  </si>
  <si>
    <t>Đoàn Thị Hoài Thu</t>
  </si>
  <si>
    <t>Lê Tuấn Anh (WS)</t>
  </si>
  <si>
    <t>Vũ Thị Vui</t>
  </si>
  <si>
    <t>Đoàn Xuân Long</t>
  </si>
  <si>
    <t>Lê Thanh Cao</t>
  </si>
  <si>
    <t>Trần Thị Bích Phượng</t>
  </si>
  <si>
    <t>Vacancy N1 3</t>
  </si>
  <si>
    <t>Dương Thị Ngọc Trâm</t>
  </si>
  <si>
    <t>Vacancy N2 14</t>
  </si>
  <si>
    <t>Mạch Văn Hùng</t>
  </si>
  <si>
    <t>Đào Thị Trang</t>
  </si>
  <si>
    <t>Vũ Văn Thủy</t>
  </si>
  <si>
    <t>Hoàng Thị Thanh Vân</t>
  </si>
  <si>
    <t>Cầm Văn Hùng (WS)</t>
  </si>
  <si>
    <t>Nguyễn Thị Lệ Thủy</t>
  </si>
  <si>
    <t>Vũ Thị Đào (WS)</t>
  </si>
  <si>
    <t>Vacancy N2 2</t>
  </si>
  <si>
    <t>Vacancy N2 3</t>
  </si>
  <si>
    <t>Vacancy N2 15</t>
  </si>
  <si>
    <t>Lê Văn Định</t>
  </si>
  <si>
    <t>Ngô Quang Minh</t>
  </si>
  <si>
    <t>Bùi Tiến Cường</t>
  </si>
  <si>
    <t>Trần Văn Chính</t>
  </si>
  <si>
    <t>Lê Văn Tuyến</t>
  </si>
  <si>
    <t>Trần Thị Thanh Vân</t>
  </si>
  <si>
    <t>Vacancy N3 9</t>
  </si>
  <si>
    <t>Vacancy N2 8</t>
  </si>
  <si>
    <t>Vacancy N2 9</t>
  </si>
  <si>
    <t>Hoàng Văn Hội</t>
  </si>
  <si>
    <t xml:space="preserve">Hoàng Thị Hậu </t>
  </si>
  <si>
    <t>Bùi Thị Kim Liên</t>
  </si>
  <si>
    <t>Điêu Phong Lan</t>
  </si>
  <si>
    <t>Đinh Thị Ban</t>
  </si>
  <si>
    <t>Vacancy N3 4</t>
  </si>
  <si>
    <t>Quan Thị Lê</t>
  </si>
  <si>
    <t>Vacancy N2 16</t>
  </si>
  <si>
    <t>Đỗ Anh Tài</t>
  </si>
  <si>
    <t>Vacancy N2 13</t>
  </si>
  <si>
    <t>Nguyễn Thị Dịu</t>
  </si>
  <si>
    <t>Vacancy N2 7</t>
  </si>
  <si>
    <t>Vacancy N2 12</t>
  </si>
  <si>
    <t>Đào Văn Đoàn</t>
  </si>
  <si>
    <t>Vacancy ASM N3</t>
  </si>
  <si>
    <t>Nguyễn Thành Toàn</t>
  </si>
  <si>
    <t>Ngô Văn Sang</t>
  </si>
  <si>
    <t>Trần Thị Bích Vy</t>
  </si>
  <si>
    <t>Nguyễn Thị Thanh Thảo</t>
  </si>
  <si>
    <t>Phan Thị Linh</t>
  </si>
  <si>
    <t>Đoàn Văn Hiên</t>
  </si>
  <si>
    <t>Trần Ngọc Loan</t>
  </si>
  <si>
    <t>Lê Quốc Tuấn</t>
  </si>
  <si>
    <t>Nguyễn Thị Thu Thanh</t>
  </si>
  <si>
    <t>Trương Hoàng Trọng Ngôn</t>
  </si>
  <si>
    <t>Ngô Ngọc Thiên</t>
  </si>
  <si>
    <t>Hoàng Tiến Dũng</t>
  </si>
  <si>
    <t>Nguyễn Thành An</t>
  </si>
  <si>
    <t>Vacancy SS SE 1</t>
  </si>
  <si>
    <t>Vacancy SS SE 3</t>
  </si>
  <si>
    <t>Nguyễn Phước Hiền</t>
  </si>
  <si>
    <t>Võ Văn Ngọc</t>
  </si>
  <si>
    <t>Trần Đình Quý</t>
  </si>
  <si>
    <t>Lưu Thị Phương Trang</t>
  </si>
  <si>
    <t>Phạm Hoàng Khánh</t>
  </si>
  <si>
    <t>Võ Phi Phong</t>
  </si>
  <si>
    <t>Bùi Xuân Lộc</t>
  </si>
  <si>
    <t>GUI BAO CAO TRE</t>
  </si>
  <si>
    <t>Diệp Quốc Đống</t>
  </si>
  <si>
    <t>Ngô Lê Mạnh Phi</t>
  </si>
  <si>
    <t>Vũ Quốc Hiền</t>
  </si>
  <si>
    <t>Lê Trường An</t>
  </si>
  <si>
    <t xml:space="preserve">Nguyễn Văn Hoàng </t>
  </si>
  <si>
    <t>Giang Vũ Trường</t>
  </si>
  <si>
    <t>Nguyễn Trung Hậu</t>
  </si>
  <si>
    <t>Huỳnh Võ Trung Kiên</t>
  </si>
  <si>
    <t>Nguyễn Thanh Liêm</t>
  </si>
  <si>
    <t>Lê Trọng Bằng</t>
  </si>
  <si>
    <t>Khưu Giang Trường Hận</t>
  </si>
  <si>
    <t>Ngô Kim  Khôi</t>
  </si>
  <si>
    <t>Nguyễn Ngọc Tạo</t>
  </si>
  <si>
    <t>Nguyễn Văn Mãnh</t>
  </si>
  <si>
    <t>Nguyễn Huỳnh Vũ Kiệt</t>
  </si>
  <si>
    <t>Huỳnh Văn Trác</t>
  </si>
  <si>
    <t>Lâm Vũ Duy</t>
  </si>
  <si>
    <t>Lữ Văn Lai</t>
  </si>
  <si>
    <t>Huỳnh Thị Thanh Nhanh</t>
  </si>
  <si>
    <t>Lữ Thanh Tiền</t>
  </si>
  <si>
    <t>Nguyễn Thị Cẩm Limh</t>
  </si>
  <si>
    <t>Dương Quốc Thuần</t>
  </si>
  <si>
    <t>Từ Minh Triết</t>
  </si>
  <si>
    <t>05.2017</t>
  </si>
  <si>
    <t>Nguyễn Thanh Hải</t>
  </si>
  <si>
    <t>Nguyễn Hữu Nhật Trường</t>
  </si>
  <si>
    <t>Phạm Bá Phú</t>
  </si>
  <si>
    <t>Nguyễn Thái Ngọc Trịnh</t>
  </si>
  <si>
    <t xml:space="preserve">Trần Công Danh </t>
  </si>
  <si>
    <t>Hồ Thị Thanh Thủy</t>
  </si>
  <si>
    <t xml:space="preserve">Lưu Văn Tân </t>
  </si>
  <si>
    <t>Phạm Đại Hải</t>
  </si>
  <si>
    <t>NGUYỄN THỊ HIỀN</t>
  </si>
  <si>
    <t>NGUYỄN THỊ HẢO</t>
  </si>
  <si>
    <t>Vancancy</t>
  </si>
  <si>
    <t>Vacancy 12</t>
  </si>
  <si>
    <t>Vacancy 13</t>
  </si>
  <si>
    <t>Vacancy 14</t>
  </si>
  <si>
    <t>Vacancy 21</t>
  </si>
  <si>
    <t>Vacancy 22</t>
  </si>
  <si>
    <t>NGUYỄN TUẤN VIỆT</t>
  </si>
  <si>
    <t>Đỗ Hoàng Phố</t>
  </si>
  <si>
    <t>Vacancy 23</t>
  </si>
  <si>
    <t>Vacancy 24</t>
  </si>
  <si>
    <t>Vacancy 25</t>
  </si>
  <si>
    <t xml:space="preserve"> Lê Thị Kim Thúy  </t>
  </si>
  <si>
    <t xml:space="preserve"> Hoàng Xuân Đức </t>
  </si>
  <si>
    <t xml:space="preserve"> Lục Thị Nhung (WS) </t>
  </si>
  <si>
    <t xml:space="preserve"> Ngô Bá Hoàn </t>
  </si>
  <si>
    <t xml:space="preserve"> Dương Thị Kiều Thu (KA) </t>
  </si>
  <si>
    <t xml:space="preserve"> Nguyễn Thị Anh Đào (WS) </t>
  </si>
  <si>
    <t xml:space="preserve"> Nguyễn Quang Thông </t>
  </si>
  <si>
    <t xml:space="preserve"> Phan Thị Hồng  </t>
  </si>
  <si>
    <t xml:space="preserve"> Cao Thành Trung </t>
  </si>
  <si>
    <t xml:space="preserve"> Trần Quốc Tuân </t>
  </si>
  <si>
    <t xml:space="preserve"> Trần Đình Hùng </t>
  </si>
  <si>
    <t xml:space="preserve"> Nguyễn Văn Thiết </t>
  </si>
  <si>
    <t xml:space="preserve"> Trần Văn Lâm </t>
  </si>
  <si>
    <t xml:space="preserve"> Phạm Văn Toàn </t>
  </si>
  <si>
    <t xml:space="preserve"> Nguyễn Thị Lan Hương </t>
  </si>
  <si>
    <t xml:space="preserve"> Nguyễn Thị Nga </t>
  </si>
  <si>
    <t xml:space="preserve"> Nguyễn Thị Kim Anh 2 </t>
  </si>
  <si>
    <t xml:space="preserve"> Mai Thị Nguyệt </t>
  </si>
  <si>
    <t xml:space="preserve"> Nguyễn Thị Bích Phương </t>
  </si>
  <si>
    <t>Vacancy 31</t>
  </si>
  <si>
    <t xml:space="preserve"> Nguyễn Văn Thạo  </t>
  </si>
  <si>
    <t xml:space="preserve"> Phạm Thị Trà </t>
  </si>
  <si>
    <t xml:space="preserve"> Trần Thị Hồng </t>
  </si>
  <si>
    <t>ĐÀM THỊ HÀ(NEW)</t>
  </si>
  <si>
    <t xml:space="preserve"> Nguyễn Viết Cường </t>
  </si>
  <si>
    <t xml:space="preserve"> Lương Hồng Quang </t>
  </si>
  <si>
    <t xml:space="preserve"> Ngô Thị Tình </t>
  </si>
  <si>
    <t xml:space="preserve"> Trần Lưu Bình </t>
  </si>
  <si>
    <t>THÁI THỊ THƯỜNG(NEW)</t>
  </si>
  <si>
    <t>Trần Thị Hà</t>
  </si>
  <si>
    <t>Vacancy 32</t>
  </si>
  <si>
    <t>Nguyễn Thị Hoài</t>
  </si>
  <si>
    <t>NBTS00346</t>
  </si>
  <si>
    <t>NBTS00335</t>
  </si>
  <si>
    <t>NBTS00339</t>
  </si>
  <si>
    <t>NBTS00343</t>
  </si>
  <si>
    <t>NBTS00337</t>
  </si>
  <si>
    <t>NBTS00336</t>
  </si>
  <si>
    <t>NBTS00334</t>
  </si>
  <si>
    <t>NBTS00345</t>
  </si>
  <si>
    <t>NBTS00341</t>
  </si>
  <si>
    <t>NBTS00333</t>
  </si>
  <si>
    <t>NBTS00347</t>
  </si>
  <si>
    <t>NBTS00338</t>
  </si>
  <si>
    <t>NBTS00344</t>
  </si>
  <si>
    <t>NBTS00342</t>
  </si>
  <si>
    <t>NBTS00353</t>
  </si>
  <si>
    <t>NBTS00352</t>
  </si>
  <si>
    <t>NBTS00356</t>
  </si>
  <si>
    <t>NBTS00354</t>
  </si>
  <si>
    <t>NBTS00351</t>
  </si>
  <si>
    <t>NBTS00355</t>
  </si>
  <si>
    <t>NBTS00643</t>
  </si>
  <si>
    <t>NBTS00348</t>
  </si>
  <si>
    <t>NBTS00365</t>
  </si>
  <si>
    <t>NBTS00363</t>
  </si>
  <si>
    <t>NBTS00364</t>
  </si>
  <si>
    <t>NBTS00366</t>
  </si>
  <si>
    <t>NBTS00372</t>
  </si>
  <si>
    <t>NBTS00375</t>
  </si>
  <si>
    <t>NBTS00373</t>
  </si>
  <si>
    <t>NBTS00374</t>
  </si>
  <si>
    <t>NBTS00378</t>
  </si>
  <si>
    <t>NBTS00379</t>
  </si>
  <si>
    <t>NBTS00380</t>
  </si>
  <si>
    <t>NBTS00368</t>
  </si>
  <si>
    <t>NBTS00369</t>
  </si>
  <si>
    <t>NBTS00361</t>
  </si>
  <si>
    <t>NBTS00381</t>
  </si>
  <si>
    <t>NBTS00376</t>
  </si>
  <si>
    <t>NBTS00360</t>
  </si>
  <si>
    <t>NBTS00367</t>
  </si>
  <si>
    <t>NBTS00357</t>
  </si>
  <si>
    <t>NBTS00370</t>
  </si>
  <si>
    <t>NBTS00422</t>
  </si>
  <si>
    <t>NBTS00423</t>
  </si>
  <si>
    <t>NBTS00425</t>
  </si>
  <si>
    <t>NBTS00390</t>
  </si>
  <si>
    <t>NBTS00393</t>
  </si>
  <si>
    <t>NBTS00394</t>
  </si>
  <si>
    <t>NBTS00392</t>
  </si>
  <si>
    <t>NBTS00389</t>
  </si>
  <si>
    <t>NBTS00391</t>
  </si>
  <si>
    <t>NBTS00397</t>
  </si>
  <si>
    <t>NBTS00399</t>
  </si>
  <si>
    <t>NBTS00400</t>
  </si>
  <si>
    <t>NBTS00415</t>
  </si>
  <si>
    <t>NBTS00416</t>
  </si>
  <si>
    <t>NBTS00417</t>
  </si>
  <si>
    <t>NBTS00413</t>
  </si>
  <si>
    <t>NBTS00414</t>
  </si>
  <si>
    <t>NBTS00406</t>
  </si>
  <si>
    <t>NBTS00407</t>
  </si>
  <si>
    <t>NBTS00408</t>
  </si>
  <si>
    <t>NBTS00405</t>
  </si>
  <si>
    <t>NBTS00386</t>
  </si>
  <si>
    <t>NBTS00387</t>
  </si>
  <si>
    <t>NBTS00409</t>
  </si>
  <si>
    <t>NBTS00410</t>
  </si>
  <si>
    <t>NBTS00384</t>
  </si>
  <si>
    <t>NBTS00385</t>
  </si>
  <si>
    <t>NBTS00403</t>
  </si>
  <si>
    <t>NBTS00418</t>
  </si>
  <si>
    <t>NBTS00419</t>
  </si>
  <si>
    <t>NBTS00420</t>
  </si>
  <si>
    <t>NBTS00426</t>
  </si>
  <si>
    <t>NBTS00427</t>
  </si>
  <si>
    <t>NBTS00396</t>
  </si>
  <si>
    <t>NBTS00395</t>
  </si>
  <si>
    <t>NBTS00401</t>
  </si>
  <si>
    <t>NBTS00402</t>
  </si>
  <si>
    <t>NBTS00411</t>
  </si>
  <si>
    <t>NBTS00428</t>
  </si>
  <si>
    <t>NBTS00449</t>
  </si>
  <si>
    <t>NBTS00450</t>
  </si>
  <si>
    <t>NBTS00451</t>
  </si>
  <si>
    <t>NBTS00452</t>
  </si>
  <si>
    <t>NBTS00453</t>
  </si>
  <si>
    <t>NBTS00470</t>
  </si>
  <si>
    <t>NBTS00471</t>
  </si>
  <si>
    <t>NBTS00472</t>
  </si>
  <si>
    <t>NBTS00431</t>
  </si>
  <si>
    <t>NBTS00433</t>
  </si>
  <si>
    <t>NBTS00432</t>
  </si>
  <si>
    <t>NBTS00434</t>
  </si>
  <si>
    <t>NBTS00435</t>
  </si>
  <si>
    <t>NBTS00436</t>
  </si>
  <si>
    <t>NBTS00442</t>
  </si>
  <si>
    <t>NBTS00443</t>
  </si>
  <si>
    <t>NBTS00459</t>
  </si>
  <si>
    <t>NBTS00458</t>
  </si>
  <si>
    <t>NBTS00460</t>
  </si>
  <si>
    <t>NBTS00461</t>
  </si>
  <si>
    <t>NBTS00466</t>
  </si>
  <si>
    <t>NBTS00465</t>
  </si>
  <si>
    <t>NBTS00464</t>
  </si>
  <si>
    <t>NBTS00467</t>
  </si>
  <si>
    <t>NBTS00468</t>
  </si>
  <si>
    <t>NBTS00475</t>
  </si>
  <si>
    <t>NBTS00474</t>
  </si>
  <si>
    <t>NBTS00476</t>
  </si>
  <si>
    <t>NBTS00462</t>
  </si>
  <si>
    <t>NBTS00440</t>
  </si>
  <si>
    <t>NBTS00439</t>
  </si>
  <si>
    <t>NBTS00446</t>
  </si>
  <si>
    <t>NBTS00447</t>
  </si>
  <si>
    <t>NBTS00454</t>
  </si>
  <si>
    <t>NBTS00455</t>
  </si>
  <si>
    <t>NBTS00456</t>
  </si>
  <si>
    <t>NBTS00437</t>
  </si>
  <si>
    <t>NBTS00438</t>
  </si>
  <si>
    <t>NBTS00445</t>
  </si>
  <si>
    <t>NBTS00444</t>
  </si>
  <si>
    <t>NBTS00647</t>
  </si>
  <si>
    <t>CEN 3</t>
  </si>
  <si>
    <t>Re</t>
  </si>
  <si>
    <t>Urban AG Direct</t>
  </si>
  <si>
    <t>NBTS00332</t>
  </si>
  <si>
    <t>NBTS00371</t>
  </si>
  <si>
    <t>NBTS00349</t>
  </si>
  <si>
    <t>NBTS00362</t>
  </si>
  <si>
    <t>NBTS00377</t>
  </si>
  <si>
    <t>NBTS00359</t>
  </si>
  <si>
    <t>NBTS00340</t>
  </si>
  <si>
    <t>NBTS00404</t>
  </si>
  <si>
    <t>Nguyễn Tiền</t>
  </si>
  <si>
    <t>NBTS00412</t>
  </si>
  <si>
    <t>NBTS00383</t>
  </si>
  <si>
    <t>NBTS00388</t>
  </si>
  <si>
    <t>NBTS00421</t>
  </si>
  <si>
    <t>NBTS00398</t>
  </si>
  <si>
    <t>NBTS00448</t>
  </si>
  <si>
    <t>NBTS00469</t>
  </si>
  <si>
    <t>NBTS00430</t>
  </si>
  <si>
    <t>NBTS00441</t>
  </si>
  <si>
    <t>NBTS00457</t>
  </si>
  <si>
    <t>NBTS00463</t>
  </si>
  <si>
    <t>NBTS00382</t>
  </si>
  <si>
    <t>NBTS00429</t>
  </si>
  <si>
    <t>Phạm Đức Hoàn</t>
  </si>
  <si>
    <t>PRO</t>
  </si>
  <si>
    <t>NBTS00002</t>
  </si>
  <si>
    <t>NBTS00003</t>
  </si>
  <si>
    <t>NBTS00004</t>
  </si>
  <si>
    <t>NBTS00005</t>
  </si>
  <si>
    <t>NBTS00006</t>
  </si>
  <si>
    <t>NBTS00007</t>
  </si>
  <si>
    <t>NBTS00008</t>
  </si>
  <si>
    <t>NBTS00009</t>
  </si>
  <si>
    <t>NBTS00010</t>
  </si>
  <si>
    <t>NBTS00619</t>
  </si>
  <si>
    <t>NBTS00013</t>
  </si>
  <si>
    <t>NBTS00014</t>
  </si>
  <si>
    <t>NBTS00015</t>
  </si>
  <si>
    <t>NBTS00016</t>
  </si>
  <si>
    <t>NBTS00018</t>
  </si>
  <si>
    <t>NBTS00019</t>
  </si>
  <si>
    <t>NBTS00020</t>
  </si>
  <si>
    <t>NBTS00021</t>
  </si>
  <si>
    <t>NBTS00620</t>
  </si>
  <si>
    <t>Lê Xuân Hải</t>
  </si>
  <si>
    <t>NBTS00023</t>
  </si>
  <si>
    <t>NBTS00055</t>
  </si>
  <si>
    <t>NBTS00025</t>
  </si>
  <si>
    <t>NBTS00027</t>
  </si>
  <si>
    <t>NBTS00028</t>
  </si>
  <si>
    <t>NBTS00029</t>
  </si>
  <si>
    <t>NBTS00030</t>
  </si>
  <si>
    <t>Võ Thị Thanh Thủy</t>
  </si>
  <si>
    <t>NBTS00031</t>
  </si>
  <si>
    <t>NBTS00032</t>
  </si>
  <si>
    <t>NBTS00033</t>
  </si>
  <si>
    <t>Vũ Hải</t>
  </si>
  <si>
    <t>NBTS00035</t>
  </si>
  <si>
    <t>NBTS00041</t>
  </si>
  <si>
    <t>NBTS00037</t>
  </si>
  <si>
    <t>NBTS00038</t>
  </si>
  <si>
    <t>NBTS00039</t>
  </si>
  <si>
    <t>NBTS00040</t>
  </si>
  <si>
    <t>NBTS00621</t>
  </si>
  <si>
    <t>NBTS00042</t>
  </si>
  <si>
    <t>Huỳnh Ngọc Nhu</t>
  </si>
  <si>
    <t>NBTS00044</t>
  </si>
  <si>
    <t>NBTS00045</t>
  </si>
  <si>
    <t>NBTS00047</t>
  </si>
  <si>
    <t>Nguyễn Hưng</t>
  </si>
  <si>
    <t>NBTS00011</t>
  </si>
  <si>
    <t>NBTS00050</t>
  </si>
  <si>
    <t>NBTS00051</t>
  </si>
  <si>
    <t>NBTS00052</t>
  </si>
  <si>
    <t>NBTS00053</t>
  </si>
  <si>
    <t>Tăng Tuấn Thi</t>
  </si>
  <si>
    <t>NBTS00054</t>
  </si>
  <si>
    <t>NBTS00024</t>
  </si>
  <si>
    <t>NBTS00056</t>
  </si>
  <si>
    <t>NBTS00057</t>
  </si>
  <si>
    <t>NBTS00058</t>
  </si>
  <si>
    <t>NBTS00060</t>
  </si>
  <si>
    <t>NBTS00061</t>
  </si>
  <si>
    <t>NBTS00062</t>
  </si>
  <si>
    <t>NBTS00063</t>
  </si>
  <si>
    <t>NBTS00064</t>
  </si>
  <si>
    <t>Thái Minh Hoàng</t>
  </si>
  <si>
    <t>NBTS00066</t>
  </si>
  <si>
    <t>NBTS00067</t>
  </si>
  <si>
    <t>NBTS00068</t>
  </si>
  <si>
    <t>NBTS00069</t>
  </si>
  <si>
    <t>NBTS00070</t>
  </si>
  <si>
    <t>NBTS00072</t>
  </si>
  <si>
    <t>NBTS00073</t>
  </si>
  <si>
    <t>NBTS00074</t>
  </si>
  <si>
    <t>NBTS00075</t>
  </si>
  <si>
    <t>NBTS00076</t>
  </si>
  <si>
    <t>Phan Tuấn Mỹ</t>
  </si>
  <si>
    <t>NBTS00078</t>
  </si>
  <si>
    <t>NBTS00079</t>
  </si>
  <si>
    <t>NBTS00080</t>
  </si>
  <si>
    <t>NBTS00081</t>
  </si>
  <si>
    <t>NBTS00082</t>
  </si>
  <si>
    <t>Nguyễn Thu Huyến</t>
  </si>
  <si>
    <t>NBTS00084</t>
  </si>
  <si>
    <t>NBTS00085</t>
  </si>
  <si>
    <t>NBTS00086</t>
  </si>
  <si>
    <t>NBTS00087</t>
  </si>
  <si>
    <t>NBTS00088</t>
  </si>
  <si>
    <t>Đỗ Văn Vũ</t>
  </si>
  <si>
    <t>NBTS00090</t>
  </si>
  <si>
    <t>NBTS00091</t>
  </si>
  <si>
    <t>NBTS00092</t>
  </si>
  <si>
    <t>NBTS00093</t>
  </si>
  <si>
    <t>Lê Minh Tuấn</t>
  </si>
  <si>
    <t>NBTS00036</t>
  </si>
  <si>
    <t>NBTS00095</t>
  </si>
  <si>
    <t>NBTS00096</t>
  </si>
  <si>
    <t>NBTS00097</t>
  </si>
  <si>
    <t>NBTS00098</t>
  </si>
  <si>
    <t>NBTS00099</t>
  </si>
  <si>
    <t>NBTS00100</t>
  </si>
  <si>
    <t>NBTS00101</t>
  </si>
  <si>
    <t>NBTS00103</t>
  </si>
  <si>
    <t>NBTS00104</t>
  </si>
  <si>
    <t>NBTS00105</t>
  </si>
  <si>
    <t>Lưu Khánh Dương</t>
  </si>
  <si>
    <t>NBTS00106</t>
  </si>
  <si>
    <t>Kênh</t>
  </si>
  <si>
    <t>NBTS00001</t>
  </si>
  <si>
    <t>NBTS00012</t>
  </si>
  <si>
    <t>NBTS00017</t>
  </si>
  <si>
    <t>NBTS00022</t>
  </si>
  <si>
    <t>NBTS00026</t>
  </si>
  <si>
    <t>NBTS00034</t>
  </si>
  <si>
    <t>NBTS00043</t>
  </si>
  <si>
    <t>NBTS00049</t>
  </si>
  <si>
    <t>NBTS00059</t>
  </si>
  <si>
    <t>NBTS00065</t>
  </si>
  <si>
    <t>Hà Tuấn Anh</t>
  </si>
  <si>
    <t>NBTS00071</t>
  </si>
  <si>
    <t>NBTS00077</t>
  </si>
  <si>
    <t>NBTS00083</t>
  </si>
  <si>
    <t>NBTS00089</t>
  </si>
  <si>
    <t>NBTS00094</t>
  </si>
  <si>
    <t>NBTS00102</t>
  </si>
  <si>
    <t>Trần Văn Phòng</t>
  </si>
  <si>
    <t>NBTS00048</t>
  </si>
  <si>
    <t>NBTS00603</t>
  </si>
  <si>
    <t>NBTS00604</t>
  </si>
  <si>
    <t>NBTS00605</t>
  </si>
  <si>
    <t>NBTS00606</t>
  </si>
  <si>
    <t>NBTS00607</t>
  </si>
  <si>
    <t>NBTS00608</t>
  </si>
  <si>
    <t>NBTS00609</t>
  </si>
  <si>
    <t>NBTS00599</t>
  </si>
  <si>
    <t>NBTS00600</t>
  </si>
  <si>
    <t>NBTS00601</t>
  </si>
  <si>
    <t>NBTS00592</t>
  </si>
  <si>
    <t>NBTS00593</t>
  </si>
  <si>
    <t>NBTS00594</t>
  </si>
  <si>
    <t>NBTS00595</t>
  </si>
  <si>
    <t>NBTS00596</t>
  </si>
  <si>
    <t>NBTS00597</t>
  </si>
  <si>
    <t>NBTS00612</t>
  </si>
  <si>
    <t>NBTS00613</t>
  </si>
  <si>
    <t>NBTS00614</t>
  </si>
  <si>
    <t>NBTS00615</t>
  </si>
  <si>
    <t>NBTS00616</t>
  </si>
  <si>
    <t>Chữ Thị Thúy Hằng</t>
  </si>
  <si>
    <t>NBTS00617</t>
  </si>
  <si>
    <t>NBTS00618</t>
  </si>
  <si>
    <t>NBTS00598</t>
  </si>
  <si>
    <t>NBTS00602</t>
  </si>
  <si>
    <t>NBTS00591</t>
  </si>
  <si>
    <t>NBTS00611</t>
  </si>
  <si>
    <t>NBTS00610</t>
  </si>
  <si>
    <t>NBTS00590</t>
  </si>
  <si>
    <t>NBTS00514</t>
  </si>
  <si>
    <t>NBTS00515</t>
  </si>
  <si>
    <t>NBTS00631</t>
  </si>
  <si>
    <t>NBTS00516</t>
  </si>
  <si>
    <t>NBTS00517</t>
  </si>
  <si>
    <t>Phạm Thị Phương Chi (WS)</t>
  </si>
  <si>
    <t>NBTS00483</t>
  </si>
  <si>
    <t>NBTS00479</t>
  </si>
  <si>
    <t>NBTS00480</t>
  </si>
  <si>
    <t>NBTS00481</t>
  </si>
  <si>
    <t>NBTS00482</t>
  </si>
  <si>
    <t>NBTS00505</t>
  </si>
  <si>
    <t>NBTS00507</t>
  </si>
  <si>
    <t>NBTS00508</t>
  </si>
  <si>
    <t>NBTS00509</t>
  </si>
  <si>
    <t>NBTS00510</t>
  </si>
  <si>
    <t>Vacancy N1 4</t>
  </si>
  <si>
    <t>NBTS00497</t>
  </si>
  <si>
    <t>NBTS00498</t>
  </si>
  <si>
    <t>NBTS00501</t>
  </si>
  <si>
    <t>NBTS00499</t>
  </si>
  <si>
    <t>Trần Quang Khánh (WS)</t>
  </si>
  <si>
    <t>NBTS00500</t>
  </si>
  <si>
    <t>Vacancy N1 6</t>
  </si>
  <si>
    <t>NBTS00488</t>
  </si>
  <si>
    <t>NBTS00489</t>
  </si>
  <si>
    <t>NBTS00490</t>
  </si>
  <si>
    <t>Nguyễn Văn Sâm</t>
  </si>
  <si>
    <t>Vacancy N1 5</t>
  </si>
  <si>
    <t>NBTS00492</t>
  </si>
  <si>
    <t>NBTS00494</t>
  </si>
  <si>
    <t>NBTS00495</t>
  </si>
  <si>
    <t>NBTS00487</t>
  </si>
  <si>
    <t>NBTS00486</t>
  </si>
  <si>
    <t>NBTS00484</t>
  </si>
  <si>
    <t>NBTS00485</t>
  </si>
  <si>
    <t>NBTS00502</t>
  </si>
  <si>
    <t>NBTS00503</t>
  </si>
  <si>
    <t>NBTS00518</t>
  </si>
  <si>
    <t>NBTS00519</t>
  </si>
  <si>
    <t>NBTS00512</t>
  </si>
  <si>
    <t>NBTS00511</t>
  </si>
  <si>
    <t>NBTS00531</t>
  </si>
  <si>
    <t>Vacancy N2 6</t>
  </si>
  <si>
    <t>NBTS00532</t>
  </si>
  <si>
    <t>NBTS00528</t>
  </si>
  <si>
    <t>NBTS00632</t>
  </si>
  <si>
    <t>Hỏa Văn Viên</t>
  </si>
  <si>
    <t>NBTS00529</t>
  </si>
  <si>
    <t>NBTS00553</t>
  </si>
  <si>
    <t>NBTS00554</t>
  </si>
  <si>
    <t>NBTS00555</t>
  </si>
  <si>
    <t>NBTS00556</t>
  </si>
  <si>
    <t>NBTS00557</t>
  </si>
  <si>
    <t>NBTS00559</t>
  </si>
  <si>
    <t>NBTS00558</t>
  </si>
  <si>
    <t>NBTS00522</t>
  </si>
  <si>
    <t>NBTS00523</t>
  </si>
  <si>
    <t>NBTS00526</t>
  </si>
  <si>
    <t>NBTS00524</t>
  </si>
  <si>
    <t>Nguyễn Xuân Anh</t>
  </si>
  <si>
    <t>NBTS00525</t>
  </si>
  <si>
    <t>Lê Hoàng Giang</t>
  </si>
  <si>
    <t>NBTS00534</t>
  </si>
  <si>
    <t>NBTS00535</t>
  </si>
  <si>
    <t>NBTS00536</t>
  </si>
  <si>
    <t>NBTS00537</t>
  </si>
  <si>
    <t>Vacancy N2 5</t>
  </si>
  <si>
    <t>NBTS00538</t>
  </si>
  <si>
    <t>NBTS00540</t>
  </si>
  <si>
    <t>NBTS00541</t>
  </si>
  <si>
    <t>NBTS00542</t>
  </si>
  <si>
    <t>NBTS00545</t>
  </si>
  <si>
    <t>NBTS00544</t>
  </si>
  <si>
    <t>NBTS00633</t>
  </si>
  <si>
    <t>Hà Thị Hương</t>
  </si>
  <si>
    <t>NBTS00550</t>
  </si>
  <si>
    <t>Nguyễn Thị Dinh</t>
  </si>
  <si>
    <t>NBTS00551</t>
  </si>
  <si>
    <t>NBTS00560</t>
  </si>
  <si>
    <t>Hoàng Văn Tiếp</t>
  </si>
  <si>
    <t>NBTS00548</t>
  </si>
  <si>
    <t>NBTS00549</t>
  </si>
  <si>
    <t>Vacancy N2 4</t>
  </si>
  <si>
    <t>NBTS00578</t>
  </si>
  <si>
    <t>NBTS00579</t>
  </si>
  <si>
    <t>NBTS00580</t>
  </si>
  <si>
    <t>NBTS00581</t>
  </si>
  <si>
    <t>NBTS00571</t>
  </si>
  <si>
    <t>Trần Văn Hải</t>
  </si>
  <si>
    <t>NBTS00572</t>
  </si>
  <si>
    <t>NBTS00634</t>
  </si>
  <si>
    <t>Nguyễn Văn Dũng</t>
  </si>
  <si>
    <t>NBTS00573</t>
  </si>
  <si>
    <t>Nguyễn Phùng Kiên</t>
  </si>
  <si>
    <t>NBTS00574</t>
  </si>
  <si>
    <t>NBTS00563</t>
  </si>
  <si>
    <t>NBTS00565</t>
  </si>
  <si>
    <t>NBTS00637</t>
  </si>
  <si>
    <t>Chử Văn Toàn</t>
  </si>
  <si>
    <t>NBTS00638</t>
  </si>
  <si>
    <t>Đỗ Thế Hải (WS)</t>
  </si>
  <si>
    <t>NBTS00635</t>
  </si>
  <si>
    <t>NBTS00576</t>
  </si>
  <si>
    <t>NBTS00577</t>
  </si>
  <si>
    <t>NBTS00567</t>
  </si>
  <si>
    <t>Hoàng Thị Tình</t>
  </si>
  <si>
    <t>NBTS00568</t>
  </si>
  <si>
    <t>Lê Thị Thoa</t>
  </si>
  <si>
    <t>NBTS00569</t>
  </si>
  <si>
    <t>Đào Thị Liễu</t>
  </si>
  <si>
    <t>NBTS00587</t>
  </si>
  <si>
    <t>NBTS00588</t>
  </si>
  <si>
    <t>NBTS00585</t>
  </si>
  <si>
    <t>NBTS00586</t>
  </si>
  <si>
    <t>NBTS00583</t>
  </si>
  <si>
    <t>NBTS00584</t>
  </si>
  <si>
    <t>Vacancy N3 13</t>
  </si>
  <si>
    <t>NBTS00513</t>
  </si>
  <si>
    <t>NBTS00504</t>
  </si>
  <si>
    <t>NBTS00496</t>
  </si>
  <si>
    <t>Phạm Đức Thịnh</t>
  </si>
  <si>
    <t>NBTS00478</t>
  </si>
  <si>
    <t>NBTS00491</t>
  </si>
  <si>
    <t>NBTS00506</t>
  </si>
  <si>
    <t>NBTS00527</t>
  </si>
  <si>
    <t>NBTS00552</t>
  </si>
  <si>
    <t>NBTS00521</t>
  </si>
  <si>
    <t>NBTS00546</t>
  </si>
  <si>
    <t>NBTS00539</t>
  </si>
  <si>
    <t>Vũ Thị Thu Hường</t>
  </si>
  <si>
    <t>NBTS00533</t>
  </si>
  <si>
    <t>NBTS00636</t>
  </si>
  <si>
    <t>Hà Văn Hiếu</t>
  </si>
  <si>
    <t>NBTS00570</t>
  </si>
  <si>
    <t>Nguyễn Văn Tuất</t>
  </si>
  <si>
    <t>NBTS00562</t>
  </si>
  <si>
    <t>Bùi Văn Sỹ</t>
  </si>
  <si>
    <t>NBTS00566</t>
  </si>
  <si>
    <t>Nguyễn Ngọc Huy</t>
  </si>
  <si>
    <t>NBTS00582</t>
  </si>
  <si>
    <t>NBTS00477</t>
  </si>
  <si>
    <t>Vũ Tiến Chung</t>
  </si>
  <si>
    <t>NBTS00520</t>
  </si>
  <si>
    <t>NBTS00639</t>
  </si>
  <si>
    <t>Mè Trọng Tiếp</t>
  </si>
  <si>
    <t>NBTS00120</t>
  </si>
  <si>
    <t>NBTS00121</t>
  </si>
  <si>
    <t>NBTS00122</t>
  </si>
  <si>
    <t>NBTS00115</t>
  </si>
  <si>
    <t>NBTS00116</t>
  </si>
  <si>
    <t>NBTS00118</t>
  </si>
  <si>
    <t>NBTS00119</t>
  </si>
  <si>
    <t>NBTS00117</t>
  </si>
  <si>
    <t>NBTS00126</t>
  </si>
  <si>
    <t>NBTS00127</t>
  </si>
  <si>
    <t>Võ Hoàng Gia</t>
  </si>
  <si>
    <t>NBTS00125</t>
  </si>
  <si>
    <t>NBTS00128</t>
  </si>
  <si>
    <t>NBTS00151</t>
  </si>
  <si>
    <t>Trần Ngọc Thạch</t>
  </si>
  <si>
    <t>NBTS00154</t>
  </si>
  <si>
    <t>NBTS00152</t>
  </si>
  <si>
    <t>NBTS00153</t>
  </si>
  <si>
    <t>NBTS00110</t>
  </si>
  <si>
    <t>Trần Thanh Sơn</t>
  </si>
  <si>
    <t>NBTS00108</t>
  </si>
  <si>
    <t>NBTS00109</t>
  </si>
  <si>
    <t>NBTS00132</t>
  </si>
  <si>
    <t>NBTS00133</t>
  </si>
  <si>
    <t>NBTS00129</t>
  </si>
  <si>
    <t>NBTS00130</t>
  </si>
  <si>
    <t>NBTS00131</t>
  </si>
  <si>
    <t>NBTS00158</t>
  </si>
  <si>
    <t>NBTS00155</t>
  </si>
  <si>
    <t>NBTS00157</t>
  </si>
  <si>
    <t>NBTS00156</t>
  </si>
  <si>
    <t>Nguyễn Minh Tiến</t>
  </si>
  <si>
    <t>NBTS00145</t>
  </si>
  <si>
    <t>NBTS00144</t>
  </si>
  <si>
    <t>Nguyễn Minh Tuấn</t>
  </si>
  <si>
    <t>NBTS00146</t>
  </si>
  <si>
    <t>NBTS00143</t>
  </si>
  <si>
    <t>NBTS00147</t>
  </si>
  <si>
    <t>NBTS00149</t>
  </si>
  <si>
    <t>NBTS00148</t>
  </si>
  <si>
    <t>Cao Tuấn Thanh</t>
  </si>
  <si>
    <t>NBTS00623</t>
  </si>
  <si>
    <t>Huỳnh Chí Hải</t>
  </si>
  <si>
    <t>NBTS00112</t>
  </si>
  <si>
    <t>NBTS00624</t>
  </si>
  <si>
    <t>Nguyễn Minh Nhân</t>
  </si>
  <si>
    <t>NBTS00134</t>
  </si>
  <si>
    <t>NBTS00625</t>
  </si>
  <si>
    <t>Hoàng Phương Duy</t>
  </si>
  <si>
    <t>NBTS00626</t>
  </si>
  <si>
    <t>Nguyễn Văn Long</t>
  </si>
  <si>
    <t>NBTS00140</t>
  </si>
  <si>
    <t>NBTS00141</t>
  </si>
  <si>
    <t>NBTS00159</t>
  </si>
  <si>
    <t>NBTS00160</t>
  </si>
  <si>
    <t>NBTS00113</t>
  </si>
  <si>
    <t>NBTS00136</t>
  </si>
  <si>
    <t>NBTS00137</t>
  </si>
  <si>
    <t>NBTS00138</t>
  </si>
  <si>
    <t>NBTS00139</t>
  </si>
  <si>
    <t>NBTS00182</t>
  </si>
  <si>
    <t>NBTS00183</t>
  </si>
  <si>
    <t>NBTS00184</t>
  </si>
  <si>
    <t>NBTS00185</t>
  </si>
  <si>
    <t>Đỗ Hoài Phi</t>
  </si>
  <si>
    <t>NBTS00187</t>
  </si>
  <si>
    <t>NBTS00186</t>
  </si>
  <si>
    <t>NBTS00188</t>
  </si>
  <si>
    <t>Phan Thiị Kim Phượng</t>
  </si>
  <si>
    <t>NBTS00164</t>
  </si>
  <si>
    <t>NBTS00165</t>
  </si>
  <si>
    <t>NBTS00167</t>
  </si>
  <si>
    <t>NBTS00168</t>
  </si>
  <si>
    <t>NBTS00166</t>
  </si>
  <si>
    <t>NBTS00177</t>
  </si>
  <si>
    <t>NBTS00178</t>
  </si>
  <si>
    <t>NBTS00179</t>
  </si>
  <si>
    <t>NBTS00174</t>
  </si>
  <si>
    <t>NBTS00175</t>
  </si>
  <si>
    <t>NBTS00176</t>
  </si>
  <si>
    <t>NBTS00194</t>
  </si>
  <si>
    <t>NBTS00196</t>
  </si>
  <si>
    <t>NBTS00195</t>
  </si>
  <si>
    <t>NBTS00197</t>
  </si>
  <si>
    <t>NBTS00198</t>
  </si>
  <si>
    <t>NBTS00200</t>
  </si>
  <si>
    <t>NBTS00201</t>
  </si>
  <si>
    <t>NBTS00212</t>
  </si>
  <si>
    <t>NBTS00213</t>
  </si>
  <si>
    <t>NBTS00214</t>
  </si>
  <si>
    <t>NBTS00217</t>
  </si>
  <si>
    <t>Nguyễn Bình Dương</t>
  </si>
  <si>
    <t>NBTS00218</t>
  </si>
  <si>
    <t>Trần Kim Yến</t>
  </si>
  <si>
    <t>NBTS00219</t>
  </si>
  <si>
    <t>NBTS00202</t>
  </si>
  <si>
    <t>NBTS00203</t>
  </si>
  <si>
    <t>Hoàng Thị Kim Yến</t>
  </si>
  <si>
    <t>NBTS00189</t>
  </si>
  <si>
    <t xml:space="preserve">Phạm Thị Hậu </t>
  </si>
  <si>
    <t>NBTS00190</t>
  </si>
  <si>
    <t>NBTS00206</t>
  </si>
  <si>
    <t>NBTS00207</t>
  </si>
  <si>
    <t>NBTS00208</t>
  </si>
  <si>
    <t>NBTS00169</t>
  </si>
  <si>
    <t>NBTS00170</t>
  </si>
  <si>
    <t>NBTS00171</t>
  </si>
  <si>
    <t>NBTS00215</t>
  </si>
  <si>
    <t>NBTS00216</t>
  </si>
  <si>
    <t>NBTS00209</t>
  </si>
  <si>
    <t>NBTS00210</t>
  </si>
  <si>
    <t>NBTS00192</t>
  </si>
  <si>
    <t>NBTS00204</t>
  </si>
  <si>
    <t>NBTS00180</t>
  </si>
  <si>
    <t>NBTS00172</t>
  </si>
  <si>
    <t>Nguyễn Tấn Định</t>
  </si>
  <si>
    <t>Phan Nguyên Trung</t>
  </si>
  <si>
    <t>NBTS00114</t>
  </si>
  <si>
    <t>NBTS00124</t>
  </si>
  <si>
    <t>NBTS00150</t>
  </si>
  <si>
    <t>NBTS00107</t>
  </si>
  <si>
    <t>NBTS00142</t>
  </si>
  <si>
    <t>NBTS00622</t>
  </si>
  <si>
    <t>NBTS00135</t>
  </si>
  <si>
    <t>NBTS00181</t>
  </si>
  <si>
    <t>NBTS00163</t>
  </si>
  <si>
    <t>NBTS00173</t>
  </si>
  <si>
    <t>NBTS00193</t>
  </si>
  <si>
    <t>NBTS00199</t>
  </si>
  <si>
    <t>NBTS00211</t>
  </si>
  <si>
    <t>NBTS00205</t>
  </si>
  <si>
    <t>NBTS00191</t>
  </si>
  <si>
    <t>NBTS00161</t>
  </si>
  <si>
    <t>NBTS00162</t>
  </si>
  <si>
    <t>NBTS00627</t>
  </si>
  <si>
    <t>Nguyễn Thị Ngọc Dung</t>
  </si>
  <si>
    <t>nguoi moi vao nhan ban giao nen chua tinh thuong</t>
  </si>
  <si>
    <t>NBTS00223</t>
  </si>
  <si>
    <t xml:space="preserve">Đặng Đình Quốc Vũ </t>
  </si>
  <si>
    <t>NBTS00221</t>
  </si>
  <si>
    <t>NBTS00222</t>
  </si>
  <si>
    <t>NBTS00224</t>
  </si>
  <si>
    <t>Lương Văn Thoai</t>
  </si>
  <si>
    <t>NBTS00250</t>
  </si>
  <si>
    <t>NBTS00251</t>
  </si>
  <si>
    <t>HUỲNH VĂN NHÂN</t>
  </si>
  <si>
    <t>NBTS00252</t>
  </si>
  <si>
    <t>NBTS00253</t>
  </si>
  <si>
    <t>NBTS00229</t>
  </si>
  <si>
    <t>NBTS00231</t>
  </si>
  <si>
    <t>NBTS00232</t>
  </si>
  <si>
    <t>NBTS00230</t>
  </si>
  <si>
    <t>NBTS00240</t>
  </si>
  <si>
    <t>NBTS00241</t>
  </si>
  <si>
    <t>NBTS00628</t>
  </si>
  <si>
    <t>Du Thanh Toại</t>
  </si>
  <si>
    <t>NBTS00259</t>
  </si>
  <si>
    <t>NBTS00260</t>
  </si>
  <si>
    <t>NBTS00261</t>
  </si>
  <si>
    <t>NBTS00265</t>
  </si>
  <si>
    <t>NBTS00266</t>
  </si>
  <si>
    <t>NBTS00267</t>
  </si>
  <si>
    <t>Lê Long Hiệp (WS)</t>
  </si>
  <si>
    <t>NBTS00268</t>
  </si>
  <si>
    <t>NBTS00236</t>
  </si>
  <si>
    <t>NBTS00237</t>
  </si>
  <si>
    <t>NBTS00239</t>
  </si>
  <si>
    <t>Nguyễn Lý Ngọc Duyên</t>
  </si>
  <si>
    <t>NBTS00238</t>
  </si>
  <si>
    <t>NBTS00233</t>
  </si>
  <si>
    <t>NBTS00234</t>
  </si>
  <si>
    <t>NBTS00243</t>
  </si>
  <si>
    <t>NBTS00244</t>
  </si>
  <si>
    <t>NBTS00245</t>
  </si>
  <si>
    <t>NBTS00246</t>
  </si>
  <si>
    <t>NBTS00247</t>
  </si>
  <si>
    <t>NBTS00262</t>
  </si>
  <si>
    <t>NBTS00263</t>
  </si>
  <si>
    <t>NBTS00226</t>
  </si>
  <si>
    <t>NBTS00227</t>
  </si>
  <si>
    <t>Mã Khai Bình</t>
  </si>
  <si>
    <t>NBTS00270</t>
  </si>
  <si>
    <t>NBTS00269</t>
  </si>
  <si>
    <t>NBTS00271</t>
  </si>
  <si>
    <t>NBTS00255</t>
  </si>
  <si>
    <t>NBTS00256</t>
  </si>
  <si>
    <t>NBTS00225</t>
  </si>
  <si>
    <t>NBTS00254</t>
  </si>
  <si>
    <t>NBTS00248</t>
  </si>
  <si>
    <t>NBTS00327</t>
  </si>
  <si>
    <t>NBTS00328</t>
  </si>
  <si>
    <t>NBTS00329</t>
  </si>
  <si>
    <t>Thạch Mel</t>
  </si>
  <si>
    <t>NBTS00330</t>
  </si>
  <si>
    <t>NBTS00286</t>
  </si>
  <si>
    <t>NBTS00288</t>
  </si>
  <si>
    <t>NBTS00289</t>
  </si>
  <si>
    <t>NBTS00287</t>
  </si>
  <si>
    <t>NBTS00295</t>
  </si>
  <si>
    <t>NBTS00296</t>
  </si>
  <si>
    <t xml:space="preserve">Nguyễn Thanh Quân </t>
  </si>
  <si>
    <t>NBTS00297</t>
  </si>
  <si>
    <t>NBTS00298</t>
  </si>
  <si>
    <t>Trần Vũ Linh</t>
  </si>
  <si>
    <t>NBTS00292</t>
  </si>
  <si>
    <t xml:space="preserve">Bùi Thị Mỹ  Quý </t>
  </si>
  <si>
    <t>NBTS00293</t>
  </si>
  <si>
    <t>NBTS00294</t>
  </si>
  <si>
    <t>NBTS00281</t>
  </si>
  <si>
    <t>Võ Phước Tính</t>
  </si>
  <si>
    <t>NBTS00282</t>
  </si>
  <si>
    <t>NBTS00305</t>
  </si>
  <si>
    <t>NBTS00306</t>
  </si>
  <si>
    <t>NBTS00307</t>
  </si>
  <si>
    <t>Trần Văn Chiến</t>
  </si>
  <si>
    <t>NBTS00308</t>
  </si>
  <si>
    <t>NBTS00300</t>
  </si>
  <si>
    <t>NBTS00301</t>
  </si>
  <si>
    <t>NBTS00302</t>
  </si>
  <si>
    <t>NBTS00303</t>
  </si>
  <si>
    <t>Nguyễn Thị Cẩm Linh</t>
  </si>
  <si>
    <t>NBTS00304</t>
  </si>
  <si>
    <t>Thi Tấn Qúy</t>
  </si>
  <si>
    <t>NBTS00322</t>
  </si>
  <si>
    <t>NBTS00323</t>
  </si>
  <si>
    <t>Huỳnh Thi Hồng Vân</t>
  </si>
  <si>
    <t>NBTS00325</t>
  </si>
  <si>
    <t>NBTS00324</t>
  </si>
  <si>
    <t>NBTS00314</t>
  </si>
  <si>
    <t>Trần Y Bal</t>
  </si>
  <si>
    <t>NBTS00313</t>
  </si>
  <si>
    <t>Đinh Thị Tố Nhi</t>
  </si>
  <si>
    <t>NBTS00316</t>
  </si>
  <si>
    <t>NBTS00317</t>
  </si>
  <si>
    <t>NBTS00315</t>
  </si>
  <si>
    <t>Nguyễn Trường An</t>
  </si>
  <si>
    <t>NBTS00276</t>
  </si>
  <si>
    <t>NBTS00277</t>
  </si>
  <si>
    <t>NBTS00278</t>
  </si>
  <si>
    <t>NBTS00318</t>
  </si>
  <si>
    <t>NBTS00320</t>
  </si>
  <si>
    <t>Phan Thanh Tuấn</t>
  </si>
  <si>
    <t>NBTS00319</t>
  </si>
  <si>
    <t>NBTS00283</t>
  </si>
  <si>
    <t>NBTS00309</t>
  </si>
  <si>
    <t>NBTS00290</t>
  </si>
  <si>
    <t>NBTS00284</t>
  </si>
  <si>
    <t>NBTS00331</t>
  </si>
  <si>
    <t>NBTS00310</t>
  </si>
  <si>
    <t>NBTS00311</t>
  </si>
  <si>
    <t>Giang Ngọc Như</t>
  </si>
  <si>
    <t>NBTS00279</t>
  </si>
  <si>
    <t>NBTS00228</t>
  </si>
  <si>
    <t>NBTS00630</t>
  </si>
  <si>
    <t>NBTS00242</t>
  </si>
  <si>
    <t>NBTS00257</t>
  </si>
  <si>
    <t>NBTS00264</t>
  </si>
  <si>
    <t>NBTS00235</t>
  </si>
  <si>
    <t>NBTS00220</t>
  </si>
  <si>
    <t>NBTS00275</t>
  </si>
  <si>
    <t>NBTS00280</t>
  </si>
  <si>
    <t>NBTS00285</t>
  </si>
  <si>
    <t>NBTS00291</t>
  </si>
  <si>
    <t>NBTS00299</t>
  </si>
  <si>
    <t>NBTS00312</t>
  </si>
  <si>
    <t>NBTS00321</t>
  </si>
  <si>
    <t>NBTS00326</t>
  </si>
  <si>
    <t>Nguyễn Hoàng Quân</t>
  </si>
  <si>
    <t>Hồ Quốc Việt</t>
  </si>
  <si>
    <t xml:space="preserve">Nguyễn Văn Trãi </t>
  </si>
  <si>
    <t>Sơn Hòan Nam</t>
  </si>
  <si>
    <t>NBTS00272</t>
  </si>
  <si>
    <t>NBTS00273</t>
  </si>
  <si>
    <t>NBTS00274</t>
  </si>
  <si>
    <t>NBTS00629</t>
  </si>
  <si>
    <t>06.2017</t>
  </si>
  <si>
    <t>DNSM CENTRAL</t>
  </si>
  <si>
    <t>Vacancy ASM C1</t>
  </si>
  <si>
    <t>NBTS00123</t>
  </si>
  <si>
    <t>Quý 2</t>
  </si>
  <si>
    <t>12 tr Quý 2</t>
  </si>
  <si>
    <t>NBTS00671</t>
  </si>
  <si>
    <t>Võ Văn Lung</t>
  </si>
  <si>
    <t>NBTS00673</t>
  </si>
  <si>
    <t>NBTS00674</t>
  </si>
  <si>
    <t>Trần Phước Lợi</t>
  </si>
  <si>
    <t>Vacancy PT RE</t>
  </si>
  <si>
    <t>NBTS00811</t>
  </si>
  <si>
    <t>Nguyễn Thị Thanh Loan</t>
  </si>
  <si>
    <t>Vacancy MHL</t>
  </si>
  <si>
    <t>Vacancy PT</t>
  </si>
  <si>
    <t>Vacancy VSL</t>
  </si>
  <si>
    <t>NBTS00814</t>
  </si>
  <si>
    <t>Phạm Nhật Minh</t>
  </si>
  <si>
    <t>NBTS00677</t>
  </si>
  <si>
    <t>Đinh Thị Thanh Tuyền</t>
  </si>
  <si>
    <t>NBTS00804</t>
  </si>
  <si>
    <t>Hà Văn Mạnh</t>
  </si>
  <si>
    <t>NBTS00805</t>
  </si>
  <si>
    <t>Nguyễn Thị Lại</t>
  </si>
  <si>
    <t>NBTS00806</t>
  </si>
  <si>
    <t>Vũ Ngọc Ánh</t>
  </si>
  <si>
    <t>NBTS00807</t>
  </si>
  <si>
    <t>Hoàng Thị Giáng Thu</t>
  </si>
  <si>
    <t>NBTS00679</t>
  </si>
  <si>
    <t>Võ Trung Trực</t>
  </si>
  <si>
    <t>NBTS00680</t>
  </si>
  <si>
    <t>Thái Bình Dũng</t>
  </si>
  <si>
    <t>Vacancy KA</t>
  </si>
  <si>
    <t>NBTS00690</t>
  </si>
  <si>
    <t>Nguyễn Vũ Thạnh</t>
  </si>
  <si>
    <t>NBTS00689</t>
  </si>
  <si>
    <t>NBTS00698</t>
  </si>
  <si>
    <t>Nguyễn Thị Tuyết Thạch</t>
  </si>
  <si>
    <t>NBTS00699</t>
  </si>
  <si>
    <t>Nguyễn Thùy Mỹ Yến</t>
  </si>
  <si>
    <t>NBTS00700</t>
  </si>
  <si>
    <t>Mai Vương Thanh Tùng</t>
  </si>
  <si>
    <t>NBTS00695</t>
  </si>
  <si>
    <t>Cao Vũ Thái Ngân</t>
  </si>
  <si>
    <t>NBTS00692</t>
  </si>
  <si>
    <t>Biện Tấn Hoàng</t>
  </si>
  <si>
    <t>NBTS00694</t>
  </si>
  <si>
    <t>Nguyễn Hữu Tuấn</t>
  </si>
  <si>
    <t>NBTS00693</t>
  </si>
  <si>
    <t xml:space="preserve">Lê Thanh </t>
  </si>
  <si>
    <t>NBTS00701</t>
  </si>
  <si>
    <t>Thái Thị Ngọc Thùy</t>
  </si>
  <si>
    <t>Trần Song Vĩnh Tuấn</t>
  </si>
  <si>
    <t>NBTS00697</t>
  </si>
  <si>
    <t>Cao Bình An</t>
  </si>
  <si>
    <t>NBTS00691</t>
  </si>
  <si>
    <t>NBTS00702</t>
  </si>
  <si>
    <t>Nguyễn Trung Hiệp</t>
  </si>
  <si>
    <t>NBTS00703</t>
  </si>
  <si>
    <t>Huỳnh Quốc Ân</t>
  </si>
  <si>
    <t>NBTS00707</t>
  </si>
  <si>
    <t>Lâm Hoàng Đua</t>
  </si>
  <si>
    <t>NBTS00708</t>
  </si>
  <si>
    <t>Văn Trọng Vũ</t>
  </si>
  <si>
    <t>NBTS00709</t>
  </si>
  <si>
    <t>NBTS00705</t>
  </si>
  <si>
    <t>Nguyễn Thị Huyền Trân</t>
  </si>
  <si>
    <t>NBTS00704</t>
  </si>
  <si>
    <t>Vương Thị Mỹ Ngọc</t>
  </si>
  <si>
    <t>NBTS00726</t>
  </si>
  <si>
    <t>Trần Thái Thiện</t>
  </si>
  <si>
    <t>NBTS00711</t>
  </si>
  <si>
    <t>NBTS00712</t>
  </si>
  <si>
    <t>SƠN LÊ</t>
  </si>
  <si>
    <t>NBTS00713</t>
  </si>
  <si>
    <t>HUỲNH VĂN NGHĨA</t>
  </si>
  <si>
    <t>NBTS00715</t>
  </si>
  <si>
    <t>SƠN NGỌC ANH</t>
  </si>
  <si>
    <t>NBTS00714</t>
  </si>
  <si>
    <t>LÝ BỬU NÉN</t>
  </si>
  <si>
    <t>NBTS00716</t>
  </si>
  <si>
    <t>HUỲNH VĂN ĐẠT</t>
  </si>
  <si>
    <t>NBTS00720</t>
  </si>
  <si>
    <t>Châu Hồng Tuấn</t>
  </si>
  <si>
    <t>NBTS00718</t>
  </si>
  <si>
    <t>Toàn Lệ Đăng Khoa</t>
  </si>
  <si>
    <t>NBTS00717</t>
  </si>
  <si>
    <t>Cao Thị Bích Trang</t>
  </si>
  <si>
    <t>NBTS00710</t>
  </si>
  <si>
    <t>Văng Thị Kim Ngân</t>
  </si>
  <si>
    <t>NBTS00706</t>
  </si>
  <si>
    <t>Nguyễn Minh Trị</t>
  </si>
  <si>
    <t>Cao Văn Nghe</t>
  </si>
  <si>
    <t>Trần Anh Vũ</t>
  </si>
  <si>
    <t>NBTS00653</t>
  </si>
  <si>
    <t>Đoàn Thị Dạ Khá</t>
  </si>
  <si>
    <t>NBTS00350</t>
  </si>
  <si>
    <t>NBTS00652</t>
  </si>
  <si>
    <t>NBTS00644</t>
  </si>
  <si>
    <t>NGUYỄN THỊ MINH ÁNH</t>
  </si>
  <si>
    <t>NBTS00646</t>
  </si>
  <si>
    <t>Trương Quang Khải</t>
  </si>
  <si>
    <t>Trần Việt Cường</t>
  </si>
  <si>
    <t>Huỳnh Thị Cúc</t>
  </si>
  <si>
    <t>NBTS00645</t>
  </si>
  <si>
    <t>Nguyễn Thị Mai</t>
  </si>
  <si>
    <t>NBTS00722</t>
  </si>
  <si>
    <t>Phạm Quốc Thịnh</t>
  </si>
  <si>
    <t>Lục Thị Nhung</t>
  </si>
  <si>
    <t>NBTS00654</t>
  </si>
  <si>
    <t>NGUYỄN HOÀNG THỌ</t>
  </si>
  <si>
    <t>Nguyễn Thị Anh Đào</t>
  </si>
  <si>
    <t>NBTS00649</t>
  </si>
  <si>
    <t>LÊ THỊ OANH</t>
  </si>
  <si>
    <t>Nguyễn Thị Kim Anh</t>
  </si>
  <si>
    <t>Phạm Thị Hương</t>
  </si>
  <si>
    <t>NBTS00727</t>
  </si>
  <si>
    <t>Lương Thị xuân</t>
  </si>
  <si>
    <t>NBTS00648</t>
  </si>
  <si>
    <t>NGUYỄN ĐÌNH HÀ</t>
  </si>
  <si>
    <t>ĐÀM THỊ HÀ</t>
  </si>
  <si>
    <t>THÁI THỊ THƯỜNG</t>
  </si>
  <si>
    <t>NBTS00723</t>
  </si>
  <si>
    <t>Lê Thị Hồng</t>
  </si>
  <si>
    <t>NBTS00736</t>
  </si>
  <si>
    <t>Lương Khánh Hòa</t>
  </si>
  <si>
    <t>NBTS00656</t>
  </si>
  <si>
    <t>Nguyễn Xuân Hải</t>
  </si>
  <si>
    <t>Vacancy N1 1</t>
  </si>
  <si>
    <t xml:space="preserve">Trần Quang Khánh </t>
  </si>
  <si>
    <t>Trần Thị Thu Hồng</t>
  </si>
  <si>
    <t>Lưu Văn Thỏa(WS)</t>
  </si>
  <si>
    <t>Trương Văn Hoàng(KA)</t>
  </si>
  <si>
    <t>TRần Văn Hội</t>
  </si>
  <si>
    <t>NBTS00755</t>
  </si>
  <si>
    <t>Công Thị Thanh Hằng</t>
  </si>
  <si>
    <t>NBTS00657</t>
  </si>
  <si>
    <t>Nguyễn Tiến Mạnh</t>
  </si>
  <si>
    <t>Nguyễn Thị Thương</t>
  </si>
  <si>
    <t>NBTS00753</t>
  </si>
  <si>
    <t>Lê Thị Kim Oanh</t>
  </si>
  <si>
    <t>NBTS00754</t>
  </si>
  <si>
    <t>Nguyễn Thị Thuý</t>
  </si>
  <si>
    <t>NBTS00661</t>
  </si>
  <si>
    <t>Ngô Thị Thắm</t>
  </si>
  <si>
    <t>NBTS00662</t>
  </si>
  <si>
    <t>Nguyễn Thuý An</t>
  </si>
  <si>
    <t>NBTS00724</t>
  </si>
  <si>
    <t xml:space="preserve">Nguyễn Thị Nga </t>
  </si>
  <si>
    <t>NBTS00664</t>
  </si>
  <si>
    <t>NBTS00658</t>
  </si>
  <si>
    <t>Ngô Đình Văn</t>
  </si>
  <si>
    <t>NBTS00659</t>
  </si>
  <si>
    <t>Nguyễn Văn Biển</t>
  </si>
  <si>
    <t>NBTS00660</t>
  </si>
  <si>
    <t>Đỗ Thành Đạt</t>
  </si>
  <si>
    <t>NBTS00756</t>
  </si>
  <si>
    <t>Trịnh Văn Dũng</t>
  </si>
  <si>
    <t>NBTS00663</t>
  </si>
  <si>
    <t>Mai Thị Lan</t>
  </si>
  <si>
    <t>NBTS00668</t>
  </si>
  <si>
    <t xml:space="preserve">Nguyễn Thị Minh Thu </t>
  </si>
  <si>
    <t xml:space="preserve">Phạm Thị Duyên </t>
  </si>
  <si>
    <t>NBTS00669</t>
  </si>
  <si>
    <t>Trần Thị Thoa</t>
  </si>
  <si>
    <t>NBTS00665</t>
  </si>
  <si>
    <t>Nguyễn Thị Mai (WS)</t>
  </si>
  <si>
    <t>NBTS00666</t>
  </si>
  <si>
    <t>Nguyễn Văn Dũng (KA)</t>
  </si>
  <si>
    <t>NBTS00667</t>
  </si>
  <si>
    <t>Nguyễn Văn Trung</t>
  </si>
  <si>
    <t xml:space="preserve">Phạm Ngọc Hùng </t>
  </si>
  <si>
    <t>New</t>
  </si>
  <si>
    <t>NBTS00685</t>
  </si>
  <si>
    <t xml:space="preserve">Nguyễn Thiền Diện </t>
  </si>
  <si>
    <t>NBTS00686</t>
  </si>
  <si>
    <t xml:space="preserve">Phan Trung Nghĩa </t>
  </si>
  <si>
    <t>NBTS00640</t>
  </si>
  <si>
    <t>Nguyễn Trường Sang</t>
  </si>
  <si>
    <t>NBTS00641</t>
  </si>
  <si>
    <t>Nguyễn Thị Hương</t>
  </si>
  <si>
    <t>NBTS00642</t>
  </si>
  <si>
    <t>Trần Văn Hoàng</t>
  </si>
  <si>
    <t>NBTS00687</t>
  </si>
  <si>
    <t xml:space="preserve">Mai Đình Thiện </t>
  </si>
  <si>
    <t>NBTS00688</t>
  </si>
  <si>
    <t xml:space="preserve">Thèn Đức Khoa </t>
  </si>
  <si>
    <t>NBTS00757</t>
  </si>
  <si>
    <t>Phạm Ngọc Hiếu</t>
  </si>
  <si>
    <t>NBTS00682</t>
  </si>
  <si>
    <t>Phan Phú Cường</t>
  </si>
  <si>
    <t>NBTS00681</t>
  </si>
  <si>
    <t>Vương Vân Nhi</t>
  </si>
  <si>
    <t>NBTS00683</t>
  </si>
  <si>
    <t>Đỗ Thị Nguyên</t>
  </si>
  <si>
    <t>NBTS00787</t>
  </si>
  <si>
    <t>Nguyễn Thị Thu Hằng</t>
  </si>
  <si>
    <t>NBTS00725</t>
  </si>
  <si>
    <t>Nguyễn Trương Anh Trang</t>
  </si>
  <si>
    <t>07.2017</t>
  </si>
  <si>
    <t>Na 145</t>
  </si>
  <si>
    <t>Area Inc</t>
  </si>
  <si>
    <t>NBTS00808</t>
  </si>
  <si>
    <t>NBTS00809</t>
  </si>
  <si>
    <t>NBTS00821</t>
  </si>
  <si>
    <t>NBTS00813</t>
  </si>
  <si>
    <t>NBTS00812</t>
  </si>
  <si>
    <t>NBTS00815</t>
  </si>
  <si>
    <t>NBTS00817</t>
  </si>
  <si>
    <t>Nguyễn Thị Lan Anh</t>
  </si>
  <si>
    <t>Vacancy PT 1</t>
  </si>
  <si>
    <t>Vacancy PT 2</t>
  </si>
  <si>
    <t>Nguyễn Thị Yến Phương</t>
  </si>
  <si>
    <t>Vacancy ST</t>
  </si>
  <si>
    <t>Từ Tứ Thiện</t>
  </si>
  <si>
    <t>Vacancy KA PT</t>
  </si>
  <si>
    <t>Nguyễn Thành Trung</t>
  </si>
  <si>
    <t>Phạm Minh Công</t>
  </si>
  <si>
    <t>Vacancy MN 1</t>
  </si>
  <si>
    <t>Vacancy MN 2</t>
  </si>
  <si>
    <t>Đinh Thị Loan Trang</t>
  </si>
  <si>
    <t>Vacancy MNG 1</t>
  </si>
  <si>
    <t>Vacancy MNG 2</t>
  </si>
  <si>
    <t>Vacancy KH 1</t>
  </si>
  <si>
    <t>Vacancy KH 2</t>
  </si>
  <si>
    <t>NBTS00781</t>
  </si>
  <si>
    <t>Phạm Thanh Phước</t>
  </si>
  <si>
    <t>NBTS00782</t>
  </si>
  <si>
    <t>Nguyến Đức Quang</t>
  </si>
  <si>
    <t>NBTS00777</t>
  </si>
  <si>
    <t>Nguyễn Thị Nhinh</t>
  </si>
  <si>
    <t>NBTS00778</t>
  </si>
  <si>
    <t>Lăng Trần Nguyệt Chi</t>
  </si>
  <si>
    <t>NBTS00779</t>
  </si>
  <si>
    <t>Hoàng Văn Kiên</t>
  </si>
  <si>
    <t>NBTS00784</t>
  </si>
  <si>
    <t>Huỳnh Tấn Phát</t>
  </si>
  <si>
    <t>NBTS00851</t>
  </si>
  <si>
    <t>Phạm  Hùng</t>
  </si>
  <si>
    <t>NBTS00852</t>
  </si>
  <si>
    <t>Lê Thị Hà</t>
  </si>
  <si>
    <t>NBTS00853</t>
  </si>
  <si>
    <t>Nguyễn Trọng Hiếu</t>
  </si>
  <si>
    <t>NBTS00792</t>
  </si>
  <si>
    <t>Nguyễn Hiệu Thiện</t>
  </si>
  <si>
    <t>NBTS00785</t>
  </si>
  <si>
    <t>Nguyễn Hoàng Phong</t>
  </si>
  <si>
    <t>NBTS00783</t>
  </si>
  <si>
    <t>Đỗ Minh Nam</t>
  </si>
  <si>
    <t>NBTS00786</t>
  </si>
  <si>
    <t>Nguyễn Thị Mỹ Thùy</t>
  </si>
  <si>
    <t>NBTS00820</t>
  </si>
  <si>
    <t>Trần Thị Tuyết Nhung</t>
  </si>
  <si>
    <t>NBTS00788</t>
  </si>
  <si>
    <t>Lê Thanh Hùng</t>
  </si>
  <si>
    <t>NBTS00791</t>
  </si>
  <si>
    <t>Phan Xuân Thoại</t>
  </si>
  <si>
    <t>NBTS00789</t>
  </si>
  <si>
    <t>Mai Thị Ngọc</t>
  </si>
  <si>
    <t>NBTS00790</t>
  </si>
  <si>
    <t>Đỗ Thị Tuyết</t>
  </si>
  <si>
    <t>Phùng Nguyễn Phúc Huy</t>
  </si>
  <si>
    <t>Nguyễn Minh Khai</t>
  </si>
  <si>
    <t>NBTS00780</t>
  </si>
  <si>
    <t>NBTS00776</t>
  </si>
  <si>
    <t>Trần Thanh Hùng</t>
  </si>
  <si>
    <t>NBTS00765</t>
  </si>
  <si>
    <t>NBTS00775</t>
  </si>
  <si>
    <t>NBTS00768</t>
  </si>
  <si>
    <t>NBTS00769</t>
  </si>
  <si>
    <t>NBTS00773</t>
  </si>
  <si>
    <t>NBTS00770</t>
  </si>
  <si>
    <t>NBTS00771</t>
  </si>
  <si>
    <t>NBTS00772</t>
  </si>
  <si>
    <t>NBTS00721</t>
  </si>
  <si>
    <t>NBTS00774</t>
  </si>
  <si>
    <t>NBTS00766</t>
  </si>
  <si>
    <t>NBTS00767</t>
  </si>
  <si>
    <t>Trần Thị Hương Giang</t>
  </si>
  <si>
    <t>Lê Hải Phương</t>
  </si>
  <si>
    <t>Nguyễn Hùng Vĩ</t>
  </si>
  <si>
    <t>Nguyễn Thị Kim Ten</t>
  </si>
  <si>
    <t>PHAN VĂN NGHĨA</t>
  </si>
  <si>
    <t>DANH TÂM</t>
  </si>
  <si>
    <t>DANH CƯƠNG</t>
  </si>
  <si>
    <t>Trương Văn Toàn</t>
  </si>
  <si>
    <t>Lê Công Đoàn</t>
  </si>
  <si>
    <t>Cao Hoàng Long</t>
  </si>
  <si>
    <t>NBTS00857</t>
  </si>
  <si>
    <t>NBTS00730</t>
  </si>
  <si>
    <t>Nguyễn Thanh Minh</t>
  </si>
  <si>
    <t>NBTS00759</t>
  </si>
  <si>
    <t xml:space="preserve">Nguyễn Thị Hải Lý </t>
  </si>
  <si>
    <t>NBTS00760</t>
  </si>
  <si>
    <t>Nguyễn Thị Thanh Huyền</t>
  </si>
  <si>
    <t>NBTS00731</t>
  </si>
  <si>
    <t>Đinh Công Thế Anh</t>
  </si>
  <si>
    <t>NBTS00761</t>
  </si>
  <si>
    <t>Hoàng Thị Thanh Bình</t>
  </si>
  <si>
    <t>Vacancy 5</t>
  </si>
  <si>
    <t>NBTS00762</t>
  </si>
  <si>
    <t>VÕ THỊ NGỌC LINH</t>
  </si>
  <si>
    <t>NBTS00846</t>
  </si>
  <si>
    <t>Đặng Thị Thanh Thảo</t>
  </si>
  <si>
    <t>NBTS00822</t>
  </si>
  <si>
    <t>Nguyễn Thị Thùy Mỵ</t>
  </si>
  <si>
    <t>NBTS00734</t>
  </si>
  <si>
    <t>Nguyễn Phú Hưng</t>
  </si>
  <si>
    <t>NBTS00735</t>
  </si>
  <si>
    <t>Bùi Mạnh Cường</t>
  </si>
  <si>
    <t>NBTS00764</t>
  </si>
  <si>
    <t>Nguyễn Thị Hồng Thắm</t>
  </si>
  <si>
    <t>NBTS00763</t>
  </si>
  <si>
    <t>NGUYỄN VĂN THÁI</t>
  </si>
  <si>
    <t>Vacancy 6</t>
  </si>
  <si>
    <t>NBTS00729</t>
  </si>
  <si>
    <t>Lê Thị Hương</t>
  </si>
  <si>
    <t>Vacancy 7</t>
  </si>
  <si>
    <t>NBTS00728</t>
  </si>
  <si>
    <t>PHAN VĂN DINH</t>
  </si>
  <si>
    <t>NBTS00732</t>
  </si>
  <si>
    <t>Nguyễn Xuân Được</t>
  </si>
  <si>
    <t>NBTS00561</t>
  </si>
  <si>
    <t>NBTS00793</t>
  </si>
  <si>
    <t>Triệu Văn Vinh</t>
  </si>
  <si>
    <t>Nguyễn Văn Công 1</t>
  </si>
  <si>
    <t>Trần Quang Khánh</t>
  </si>
  <si>
    <t>Lưu Văn Thỏa (WS)</t>
  </si>
  <si>
    <t>Trương Văn Hoàng (KA)</t>
  </si>
  <si>
    <t>NBTS00737</t>
  </si>
  <si>
    <t>Hồ Văn Hoan</t>
  </si>
  <si>
    <t>NBTS00738</t>
  </si>
  <si>
    <t>Mai Trọng Phi</t>
  </si>
  <si>
    <t xml:space="preserve">Đặng Xuân Hải </t>
  </si>
  <si>
    <t>Nguyễn Thị Thúy</t>
  </si>
  <si>
    <t>NBTS00744</t>
  </si>
  <si>
    <t>Nguyễn Văn Công 2</t>
  </si>
  <si>
    <t>NBTS00795</t>
  </si>
  <si>
    <t>Bùi Văn Long</t>
  </si>
  <si>
    <t>NBTS00743</t>
  </si>
  <si>
    <t>Nguyễn Văn Phong 1</t>
  </si>
  <si>
    <t>NBTS00740</t>
  </si>
  <si>
    <t>Dương Văn Quy</t>
  </si>
  <si>
    <t>NBTS00739</t>
  </si>
  <si>
    <t>Hoàng Quốc Nhật</t>
  </si>
  <si>
    <t>NBTS00741</t>
  </si>
  <si>
    <t>Phạm Thu Thảo</t>
  </si>
  <si>
    <t>Đỗ Thành Đạt (KA)</t>
  </si>
  <si>
    <t>NBTS00798</t>
  </si>
  <si>
    <t>Nguyễn Thị Ánh</t>
  </si>
  <si>
    <t>Hoàng Lê Giang (WS)</t>
  </si>
  <si>
    <t>NBTS00797</t>
  </si>
  <si>
    <t>Nguyễn Hữu Trí</t>
  </si>
  <si>
    <t>NBTS00796</t>
  </si>
  <si>
    <t>Nguyễn Quốc Vũ (WS)</t>
  </si>
  <si>
    <t>NBTS00742</t>
  </si>
  <si>
    <t>Nguyễn Thị Duyên</t>
  </si>
  <si>
    <t>NBTS00802</t>
  </si>
  <si>
    <t>Đào Trọng Duy</t>
  </si>
  <si>
    <t>NBTS00749</t>
  </si>
  <si>
    <t>Tạ Thị Giang</t>
  </si>
  <si>
    <t>NBTS00800</t>
  </si>
  <si>
    <t>Phùng Văn Sự</t>
  </si>
  <si>
    <t>NBTS00835</t>
  </si>
  <si>
    <t xml:space="preserve">Nguyễn Đức Nhật </t>
  </si>
  <si>
    <t>NBTS00838</t>
  </si>
  <si>
    <t xml:space="preserve">Lê Duy Hưng </t>
  </si>
  <si>
    <t>NBTS00837</t>
  </si>
  <si>
    <t xml:space="preserve">Hà Xuân Dân </t>
  </si>
  <si>
    <t>NBTS00836</t>
  </si>
  <si>
    <t xml:space="preserve">Nguyễn Văn Hưng </t>
  </si>
  <si>
    <t xml:space="preserve">Nguyễn Thị Diện </t>
  </si>
  <si>
    <t>NBTS00746</t>
  </si>
  <si>
    <t>Vũ Thị Vân</t>
  </si>
  <si>
    <t>NBTS00799</t>
  </si>
  <si>
    <t>Nguyễn Duy Có</t>
  </si>
  <si>
    <t>NBTS00794</t>
  </si>
  <si>
    <t>Nguyễn Minh Anh</t>
  </si>
  <si>
    <t>NBTS00751</t>
  </si>
  <si>
    <t>Nguyễn Tiến Lực</t>
  </si>
  <si>
    <t>NBTS00752</t>
  </si>
  <si>
    <t>Hoàng Quốc Việt</t>
  </si>
  <si>
    <t>NBTS00803</t>
  </si>
  <si>
    <t>Nguyễn Văn Phong</t>
  </si>
  <si>
    <t>SMDB</t>
  </si>
  <si>
    <t>NBTS00818</t>
  </si>
  <si>
    <t>Trần Thị Minh</t>
  </si>
  <si>
    <t>08.2017</t>
  </si>
  <si>
    <t>NBTS00894</t>
  </si>
  <si>
    <t>NBTS00897</t>
  </si>
  <si>
    <t>NBTS00898</t>
  </si>
  <si>
    <t>NBTS00873</t>
  </si>
  <si>
    <t>NBTS00874</t>
  </si>
  <si>
    <t>NBTS00900</t>
  </si>
  <si>
    <t>NBTS00876</t>
  </si>
  <si>
    <t>Vacancy PAB 2</t>
  </si>
  <si>
    <t>Vacancy HP 1</t>
  </si>
  <si>
    <t>Vacancy HP 2</t>
  </si>
  <si>
    <t>Vacancy HP 3</t>
  </si>
  <si>
    <t>Vacancy VSL 1</t>
  </si>
  <si>
    <t>Vacancy MHL 2</t>
  </si>
  <si>
    <t>Vacancy MHL 3</t>
  </si>
  <si>
    <t>Vacancy PT 3</t>
  </si>
  <si>
    <t>Vacancy VD 1</t>
  </si>
  <si>
    <t>Vacancy VD 2</t>
  </si>
  <si>
    <t>Vacancy VD 3</t>
  </si>
  <si>
    <t>Vacancy ST 1</t>
  </si>
  <si>
    <t>Vacancy DP 2</t>
  </si>
  <si>
    <t>Vacancy LQK 1</t>
  </si>
  <si>
    <t>Vacancy LQK 2</t>
  </si>
  <si>
    <t>Vacancy LQK 3</t>
  </si>
  <si>
    <t>Vacancy KA MHL</t>
  </si>
  <si>
    <t>Lê Thị Kim Lan</t>
  </si>
  <si>
    <t>Văn Phước Lạc</t>
  </si>
  <si>
    <t>Nguyễn Mạnh Cường</t>
  </si>
  <si>
    <t>Vacancy XT 3</t>
  </si>
  <si>
    <t>Vacancy XT 1</t>
  </si>
  <si>
    <t>Vacancy XT 2</t>
  </si>
  <si>
    <t>Trần Thị Diễm</t>
  </si>
  <si>
    <t>Hồ Thiên Đạt</t>
  </si>
  <si>
    <t>Nguyễn Cao Tiến Đạt</t>
  </si>
  <si>
    <t>Vacancy PL 1</t>
  </si>
  <si>
    <t>Vacancy VBH 1</t>
  </si>
  <si>
    <t>Vacancy VBH 2</t>
  </si>
  <si>
    <t>Vacancy TT 2</t>
  </si>
  <si>
    <t>Vacancy TT 3</t>
  </si>
  <si>
    <t>Nguyễn Văn Phụng</t>
  </si>
  <si>
    <t>Vacancy KH 3</t>
  </si>
  <si>
    <t>Huỳnh Hữu Khánh</t>
  </si>
  <si>
    <t xml:space="preserve">Lê Vương Hoàng </t>
  </si>
  <si>
    <t>Lê Văn Thanh Khánh</t>
  </si>
  <si>
    <t>Phan Hoàng Vinh</t>
  </si>
  <si>
    <t>Nguyễn Hoàng Vĩnh Thụy</t>
  </si>
  <si>
    <t>Hồ Vĩnh Thành</t>
  </si>
  <si>
    <t>Đoàn Thế Vinh</t>
  </si>
  <si>
    <t>Quách Học Hiếu</t>
  </si>
  <si>
    <t>Trần Kỳ Quốc</t>
  </si>
  <si>
    <t>Lê Thanh Tùng</t>
  </si>
  <si>
    <t>Hồ Kim Long</t>
  </si>
  <si>
    <t>NBTS00893</t>
  </si>
  <si>
    <t>NBTS00823</t>
  </si>
  <si>
    <t>NBTS00896</t>
  </si>
  <si>
    <t>NBTS00878</t>
  </si>
  <si>
    <t>NBTS00877</t>
  </si>
  <si>
    <t>Deducted Amt due to shipment</t>
  </si>
  <si>
    <t>NBTS00856</t>
  </si>
  <si>
    <t>Bùi Văn Minh</t>
  </si>
  <si>
    <t>NBTS00867</t>
  </si>
  <si>
    <t>Nguyễn Tấn Lực</t>
  </si>
  <si>
    <t>NBTS00854</t>
  </si>
  <si>
    <t>Lại Thế Hiển</t>
  </si>
  <si>
    <t>NBTS00855</t>
  </si>
  <si>
    <t>Hoàng Văn Nghĩa</t>
  </si>
  <si>
    <t>NBTS00861</t>
  </si>
  <si>
    <t>Cao Thành Quý</t>
  </si>
  <si>
    <t>NBTS00859</t>
  </si>
  <si>
    <t>Nguyễn Thị Kim Sen</t>
  </si>
  <si>
    <t>NBTS00860</t>
  </si>
  <si>
    <t>Vũ Phi Long</t>
  </si>
  <si>
    <t>ka</t>
  </si>
  <si>
    <t>Vacancy SE 1</t>
  </si>
  <si>
    <t>NBTS00933</t>
  </si>
  <si>
    <t>NBTS00880</t>
  </si>
  <si>
    <t>Đoàn Thanh Vương</t>
  </si>
  <si>
    <t>NBTS00862</t>
  </si>
  <si>
    <t>Lê Thái Phương</t>
  </si>
  <si>
    <t>NBTS00868</t>
  </si>
  <si>
    <t>Huỳnh Thị Ngọc Kim</t>
  </si>
  <si>
    <t>NBTS00881</t>
  </si>
  <si>
    <t>Tống Trong Nhân</t>
  </si>
  <si>
    <t xml:space="preserve">Bùi Thị Mỹ Quý </t>
  </si>
  <si>
    <t>NBTS00917</t>
  </si>
  <si>
    <t>Lê Thị Cẩm Nhung</t>
  </si>
  <si>
    <t>NBTS00865</t>
  </si>
  <si>
    <t xml:space="preserve">Phạm Văn Đức </t>
  </si>
  <si>
    <t>NBTS00863</t>
  </si>
  <si>
    <t>Châu Tuấn Đạt</t>
  </si>
  <si>
    <t>NBTS00844</t>
  </si>
  <si>
    <t>Trần Viết Minh</t>
  </si>
  <si>
    <t>NBTS00843</t>
  </si>
  <si>
    <t>Đinh Minh Lam</t>
  </si>
  <si>
    <t>NBTS00842</t>
  </si>
  <si>
    <t>Nguyễn Phước Quý</t>
  </si>
  <si>
    <t>NBTS00885</t>
  </si>
  <si>
    <t>Lê Quốc Lộc</t>
  </si>
  <si>
    <t>NBTS00886</t>
  </si>
  <si>
    <t>Nguyễn Hoàng Ánh</t>
  </si>
  <si>
    <t>NBTS00866</t>
  </si>
  <si>
    <t>Võ Ngọc Hoàng Sanh</t>
  </si>
  <si>
    <t>NBTS00848</t>
  </si>
  <si>
    <t>Nguyễn Đức Long</t>
  </si>
  <si>
    <t>NBTS00847</t>
  </si>
  <si>
    <t>Nguyễn Thị Hưởng</t>
  </si>
  <si>
    <t>NBTS00850</t>
  </si>
  <si>
    <t>Trần Thị Vân</t>
  </si>
  <si>
    <t>Phan Thị Hồng</t>
  </si>
  <si>
    <t>NBTS00884</t>
  </si>
  <si>
    <t>Phạm Văn Duy</t>
  </si>
  <si>
    <t>NBTS00849</t>
  </si>
  <si>
    <t>Mai Chí Trung</t>
  </si>
  <si>
    <t>NBTS00870</t>
  </si>
  <si>
    <t>Nguyễn Khánh Sơn</t>
  </si>
  <si>
    <t>NBTS00824</t>
  </si>
  <si>
    <t>Nguyễn Thị Hà</t>
  </si>
  <si>
    <t>NBTS00825</t>
  </si>
  <si>
    <t>Nguyễn Thanh Huyền</t>
  </si>
  <si>
    <t>NBTS00826</t>
  </si>
  <si>
    <t>Trần Xuân Vũ</t>
  </si>
  <si>
    <t>NBTS00871</t>
  </si>
  <si>
    <t>Trần Thanh Tuấn</t>
  </si>
  <si>
    <t>NBTS00872</t>
  </si>
  <si>
    <t>Hoàng Mạnh Trường</t>
  </si>
  <si>
    <t>NBTS00883</t>
  </si>
  <si>
    <t>Dương Hữu Tuân</t>
  </si>
  <si>
    <t>NBTS00827</t>
  </si>
  <si>
    <t>Nguyễn Thị Duyên 1</t>
  </si>
  <si>
    <t>NBTS00828</t>
  </si>
  <si>
    <t>Nguyễn Thúy Quỳnh</t>
  </si>
  <si>
    <t>NBTS00834</t>
  </si>
  <si>
    <t>Phạm Thành Trung</t>
  </si>
  <si>
    <t>NBTS00841</t>
  </si>
  <si>
    <t xml:space="preserve">Trần Ngọc Tuân </t>
  </si>
  <si>
    <t>NBTS00833</t>
  </si>
  <si>
    <t>Trần Văn Huy (WS)</t>
  </si>
  <si>
    <t>NBTS00832</t>
  </si>
  <si>
    <t>Phạm Thị Lan Anh</t>
  </si>
  <si>
    <t>NBTS00830</t>
  </si>
  <si>
    <t>Nguyễn Thị Hà Trang</t>
  </si>
  <si>
    <t>NBTS00839</t>
  </si>
  <si>
    <t>Phạm Văn Hiền</t>
  </si>
  <si>
    <t>NBTS00829</t>
  </si>
  <si>
    <t>NBTS00831</t>
  </si>
  <si>
    <t>Nguyễn Đức Hùng</t>
  </si>
  <si>
    <t>09.2017</t>
  </si>
  <si>
    <t>Deduct (Cent)</t>
  </si>
  <si>
    <t>NBTS00957</t>
  </si>
  <si>
    <t>Nguyễn Hùng Chiến</t>
  </si>
  <si>
    <t>Vacancy HP1</t>
  </si>
  <si>
    <t>Vacancy HP2</t>
  </si>
  <si>
    <t>Vacancy HP3</t>
  </si>
  <si>
    <t>NBTS00958</t>
  </si>
  <si>
    <t>Võ Hồng Thanh</t>
  </si>
  <si>
    <t>Vacancy CGK 3</t>
  </si>
  <si>
    <t>Vancancy VSL 3</t>
  </si>
  <si>
    <t>NBTS00961</t>
  </si>
  <si>
    <t>Trần Minh Toàn</t>
  </si>
  <si>
    <t>NBTS00963</t>
  </si>
  <si>
    <t>Nguyễn Phi Vũ</t>
  </si>
  <si>
    <t>NBTS00962</t>
  </si>
  <si>
    <t>Trần Minh Thuận</t>
  </si>
  <si>
    <t>NBTS00964</t>
  </si>
  <si>
    <t>La Phước Trung</t>
  </si>
  <si>
    <t>NBTS00997</t>
  </si>
  <si>
    <t>Võ Thành Nhựt</t>
  </si>
  <si>
    <t>NBTS00998</t>
  </si>
  <si>
    <t>Hồ Thái Phương</t>
  </si>
  <si>
    <t>NBTS00999</t>
  </si>
  <si>
    <t>Nguyễn Phương Uyên</t>
  </si>
  <si>
    <t>NBTS00965</t>
  </si>
  <si>
    <t>Nguyễn Quốc Vũ</t>
  </si>
  <si>
    <t>NBTS00966</t>
  </si>
  <si>
    <t>Lê Vũ Trí Dũng</t>
  </si>
  <si>
    <t>Vacancy VD1</t>
  </si>
  <si>
    <t>Vacancy VD2</t>
  </si>
  <si>
    <t>Vacancy VD3</t>
  </si>
  <si>
    <t>NBTS00892</t>
  </si>
  <si>
    <t>NBTS00891</t>
  </si>
  <si>
    <t>Bùi Ngọc Duy</t>
  </si>
  <si>
    <t>NBTS00890</t>
  </si>
  <si>
    <t>Ngô Trường Giang</t>
  </si>
  <si>
    <t>Vacancy DP 1</t>
  </si>
  <si>
    <t>NBTS00972</t>
  </si>
  <si>
    <t>Bùi Công Mạnh</t>
  </si>
  <si>
    <t>NBTS01000</t>
  </si>
  <si>
    <t>Huỳnh Đình Huy</t>
  </si>
  <si>
    <t>Vacancy KH1</t>
  </si>
  <si>
    <t>Vacancy KH2</t>
  </si>
  <si>
    <t>Vacancy KH3</t>
  </si>
  <si>
    <t>NBTS01001</t>
  </si>
  <si>
    <t>Huỳnh văn Nhân</t>
  </si>
  <si>
    <t>NBTS00974</t>
  </si>
  <si>
    <t>Võ Thành Phi</t>
  </si>
  <si>
    <t>NBTS00895</t>
  </si>
  <si>
    <t>Trần Hảo</t>
  </si>
  <si>
    <t>Vacancy TPM 1</t>
  </si>
  <si>
    <t>NBTS00975</t>
  </si>
  <si>
    <t>Lư Trung Long</t>
  </si>
  <si>
    <t>NBTS00976</t>
  </si>
  <si>
    <t>Hồ Vỹ Trường Giang</t>
  </si>
  <si>
    <t>NBTS00977</t>
  </si>
  <si>
    <t>Trần Đình Dương</t>
  </si>
  <si>
    <t>NBTS00978</t>
  </si>
  <si>
    <t>Bùi Hữu Đạt</t>
  </si>
  <si>
    <t>NBTS00979</t>
  </si>
  <si>
    <t xml:space="preserve">Nguyễn Đức Trọng </t>
  </si>
  <si>
    <t>NBTS00980</t>
  </si>
  <si>
    <t>Trần Đức Duy</t>
  </si>
  <si>
    <t>NBTS01002</t>
  </si>
  <si>
    <t>Nguyễn Hữu Mạnh</t>
  </si>
  <si>
    <t>NBTS00983</t>
  </si>
  <si>
    <t>Hà Thị Như Ngọc</t>
  </si>
  <si>
    <t>NBTS00982</t>
  </si>
  <si>
    <t>Nguyễn Ngọc Thơm</t>
  </si>
  <si>
    <t>NBTS00986</t>
  </si>
  <si>
    <t>Nguyễn Văn Đình Phú</t>
  </si>
  <si>
    <t>NBTS01043</t>
  </si>
  <si>
    <t>Bùi Văn Cường</t>
  </si>
  <si>
    <t>Vacancy VBH5</t>
  </si>
  <si>
    <t>NBTS00987</t>
  </si>
  <si>
    <t>Trần Quốc Cương</t>
  </si>
  <si>
    <t>Vacancy VBH7</t>
  </si>
  <si>
    <t>NBTS00906</t>
  </si>
  <si>
    <t>Trần Đức Huy</t>
  </si>
  <si>
    <t>NBTS00903</t>
  </si>
  <si>
    <t>Lê Nhân Đức</t>
  </si>
  <si>
    <t>NBTS00989</t>
  </si>
  <si>
    <t>Nguyễn Tùng Vương</t>
  </si>
  <si>
    <t>NBTS00907</t>
  </si>
  <si>
    <t>Tiêu Minh Tường</t>
  </si>
  <si>
    <t>NBTS00904</t>
  </si>
  <si>
    <t>Nguyễn Thị Mỹ Khánh</t>
  </si>
  <si>
    <t>NBTS00990</t>
  </si>
  <si>
    <t>Lê Long Hồ</t>
  </si>
  <si>
    <t>Vacancy MN3</t>
  </si>
  <si>
    <t>Vacancy MN4</t>
  </si>
  <si>
    <t>NBTS00910</t>
  </si>
  <si>
    <t>Nguyễn Đức thuận</t>
  </si>
  <si>
    <t>Vacancy MN6</t>
  </si>
  <si>
    <t>NBTS00991</t>
  </si>
  <si>
    <t>Phùng Văn Vinh</t>
  </si>
  <si>
    <t>Vacancy KHg5</t>
  </si>
  <si>
    <t>NBTS00911</t>
  </si>
  <si>
    <t>Lê Hồng Cường</t>
  </si>
  <si>
    <t>NBTS00888</t>
  </si>
  <si>
    <t>NBTS00889</t>
  </si>
  <si>
    <t>Nguyễn Hữu  Phúc</t>
  </si>
  <si>
    <t>NBTS00969</t>
  </si>
  <si>
    <t>Hoàng Mỹ Quyên</t>
  </si>
  <si>
    <t>NBTS00981</t>
  </si>
  <si>
    <t>Nguyễn Thị Hồng</t>
  </si>
  <si>
    <t>Vũ Đức Quang</t>
  </si>
  <si>
    <t>NBTS00913</t>
  </si>
  <si>
    <t>Hồ Văn Tuấn</t>
  </si>
  <si>
    <t>NBTS00912</t>
  </si>
  <si>
    <t>Nguyễn Nam Anh</t>
  </si>
  <si>
    <t>NBTS00956</t>
  </si>
  <si>
    <t>Nghiêm Xuân Yên</t>
  </si>
  <si>
    <t>NBTS00944</t>
  </si>
  <si>
    <t>Nguyễn Anh Khoa</t>
  </si>
  <si>
    <t>NBTS00945</t>
  </si>
  <si>
    <t>Lê Phương Loan</t>
  </si>
  <si>
    <t>NBTS01004</t>
  </si>
  <si>
    <t>Hoàng Thị Quân</t>
  </si>
  <si>
    <t>NBTS00949</t>
  </si>
  <si>
    <t>Tât Thắng</t>
  </si>
  <si>
    <t>NBTS00950</t>
  </si>
  <si>
    <t>Cao Nguyễn Thế</t>
  </si>
  <si>
    <t>NBTS00951</t>
  </si>
  <si>
    <t>Nguyễn Anh Diểm</t>
  </si>
  <si>
    <t>NBTS00996</t>
  </si>
  <si>
    <t>Nguyễn Thị Kim Ngân</t>
  </si>
  <si>
    <t>NBTS01007</t>
  </si>
  <si>
    <t>Nguyễn Minh Nguyệt</t>
  </si>
  <si>
    <t>NBTS00946</t>
  </si>
  <si>
    <t>Đặng Tường Bảo</t>
  </si>
  <si>
    <t>NBTS00952</t>
  </si>
  <si>
    <t>Lại Thế Vinh</t>
  </si>
  <si>
    <t>NBTS00953</t>
  </si>
  <si>
    <t>Phạm Minh Tiến</t>
  </si>
  <si>
    <t>NBTS00942</t>
  </si>
  <si>
    <t>NBTS00943</t>
  </si>
  <si>
    <t>Nguyễn Châu Nhất Linh</t>
  </si>
  <si>
    <t>NBTS00914</t>
  </si>
  <si>
    <t>Lương Quốc Long</t>
  </si>
  <si>
    <t>ws</t>
  </si>
  <si>
    <t>Trần Mạnh Hùng</t>
  </si>
  <si>
    <t>NBTS00948</t>
  </si>
  <si>
    <t>Hồ Hữu Công</t>
  </si>
  <si>
    <t>NBTS00954</t>
  </si>
  <si>
    <t>Vacancy 2 SE 1</t>
  </si>
  <si>
    <t>Hồ Hữu Nghĩa</t>
  </si>
  <si>
    <t>NBTS00941</t>
  </si>
  <si>
    <t>NBTS00915</t>
  </si>
  <si>
    <t>Nguyễn Văn Hòa</t>
  </si>
  <si>
    <t>NBTS00937</t>
  </si>
  <si>
    <t>Võ Thị Thúy</t>
  </si>
  <si>
    <t>Danh Tâm</t>
  </si>
  <si>
    <t>Danh Cương</t>
  </si>
  <si>
    <t>NBTS01022</t>
  </si>
  <si>
    <t>Châu Minh Vương</t>
  </si>
  <si>
    <t>NBTS00916</t>
  </si>
  <si>
    <t xml:space="preserve"> Nguyễn Văn Nam</t>
  </si>
  <si>
    <t>NBTS00938</t>
  </si>
  <si>
    <t>Mã Thanh Minh</t>
  </si>
  <si>
    <t>NBTS00939</t>
  </si>
  <si>
    <t>Nguyễn Hồng Nhãn</t>
  </si>
  <si>
    <t>NBTS00940</t>
  </si>
  <si>
    <t>NBTS01014</t>
  </si>
  <si>
    <t>Lê Văn Lê</t>
  </si>
  <si>
    <t>Vacancy MK 1 1</t>
  </si>
  <si>
    <t>NBTS00936</t>
  </si>
  <si>
    <t>Ngô Hiệp</t>
  </si>
  <si>
    <t>NBTS01015</t>
  </si>
  <si>
    <t>NBTS01016</t>
  </si>
  <si>
    <t>NBTS01017</t>
  </si>
  <si>
    <t>NBTS01018</t>
  </si>
  <si>
    <t>NBTS01019</t>
  </si>
  <si>
    <t>ĐẶNG HOÀI PHÚC</t>
  </si>
  <si>
    <t>TRANG QUỐC PHONG</t>
  </si>
  <si>
    <t>VÕ THỊ NGỌC QUYỀN</t>
  </si>
  <si>
    <t>TRẦN NGỌC TẤN</t>
  </si>
  <si>
    <t>VŨ THANH TÒNG</t>
  </si>
  <si>
    <t>NBTS01050</t>
  </si>
  <si>
    <t>Nguyễn Mạnh Huy</t>
  </si>
  <si>
    <t> Lê Cầu</t>
  </si>
  <si>
    <t>Lê Thị Mỹ Hiệp</t>
  </si>
  <si>
    <t>Ngô Phú Quốc</t>
  </si>
  <si>
    <t>Lê Công Duy Quang</t>
  </si>
  <si>
    <t>NBTS01051</t>
  </si>
  <si>
    <t>NBTS01052</t>
  </si>
  <si>
    <t>Trần Văn Nhơn</t>
  </si>
  <si>
    <t>Trương Định</t>
  </si>
  <si>
    <t>NBTS00931</t>
  </si>
  <si>
    <t>NBTS00932</t>
  </si>
  <si>
    <t>NBTS00955</t>
  </si>
  <si>
    <t>NBTS00930</t>
  </si>
  <si>
    <t>Trần Quang Khánh (KA)</t>
  </si>
  <si>
    <t>NBTS00918</t>
  </si>
  <si>
    <t>NBTS00934</t>
  </si>
  <si>
    <t>Phạm Đình Phương</t>
  </si>
  <si>
    <t>NBTS01028</t>
  </si>
  <si>
    <t>Nguyễn Tiến Sáng (WS)</t>
  </si>
  <si>
    <t>NBTS01023</t>
  </si>
  <si>
    <t>NBTS01027</t>
  </si>
  <si>
    <t>Lê Sỹ Anh</t>
  </si>
  <si>
    <t>NBTS00919</t>
  </si>
  <si>
    <t>Nguyễn Văn Khoa</t>
  </si>
  <si>
    <t>NBTS01024</t>
  </si>
  <si>
    <t>Trần Thị Thùy</t>
  </si>
  <si>
    <t>NBTS01025</t>
  </si>
  <si>
    <t>Nguyễn Hoàng Nam (WS)</t>
  </si>
  <si>
    <t>NBTS01026</t>
  </si>
  <si>
    <t>Thạch Thái Tân</t>
  </si>
  <si>
    <t>NBTS01031</t>
  </si>
  <si>
    <t>Trần Thị Thanh Thương</t>
  </si>
  <si>
    <t>NBTS00929</t>
  </si>
  <si>
    <t>Phạm Văn Hồng (WS)</t>
  </si>
  <si>
    <t>NBTS00928</t>
  </si>
  <si>
    <t>Đinh Văn Thao</t>
  </si>
  <si>
    <t>NBTS00927</t>
  </si>
  <si>
    <t>Lê Quang Vũ</t>
  </si>
  <si>
    <t>Nguyễn Văn Hưng</t>
  </si>
  <si>
    <t>Hà Xuân Dân</t>
  </si>
  <si>
    <t>Nguyễn Đức Nhật</t>
  </si>
  <si>
    <t>NBTS00924</t>
  </si>
  <si>
    <t>Phạm Ngọc Huy</t>
  </si>
  <si>
    <t>NBTS00923</t>
  </si>
  <si>
    <t>Nguyễn Anh Đức</t>
  </si>
  <si>
    <t>NBTS00935</t>
  </si>
  <si>
    <t>Đoàn Hà Kiều Oanh</t>
  </si>
  <si>
    <t>NBTS00922</t>
  </si>
  <si>
    <t>Phạm Thị Mai Hương</t>
  </si>
  <si>
    <t>NBTS00921</t>
  </si>
  <si>
    <t>Nguyễn Thị Linh</t>
  </si>
  <si>
    <t>NBTS00925</t>
  </si>
  <si>
    <t>Bùi Thị Hồng Nhung</t>
  </si>
  <si>
    <t>NBTS00926</t>
  </si>
  <si>
    <t>Nguyễn Thúy Vinh</t>
  </si>
  <si>
    <t>NBTS00920</t>
  </si>
  <si>
    <t>Lý Văn Lộc</t>
  </si>
  <si>
    <t>NBTS01029</t>
  </si>
  <si>
    <t>Lê Văn Thắng</t>
  </si>
  <si>
    <t>NBTS01030</t>
  </si>
  <si>
    <t>Trần Văn Mẫn</t>
  </si>
  <si>
    <t>NBTS00992</t>
  </si>
  <si>
    <t>Hoàng Thị thu Thủy</t>
  </si>
  <si>
    <t>NBTS01003</t>
  </si>
  <si>
    <t>Nguyễn Đức Trung</t>
  </si>
  <si>
    <t>NBTS00947</t>
  </si>
  <si>
    <t>10.2017</t>
  </si>
  <si>
    <t>NBTS01086</t>
  </si>
  <si>
    <t>NBTS01087</t>
  </si>
  <si>
    <t>NBTS01088</t>
  </si>
  <si>
    <t>NBTS01034</t>
  </si>
  <si>
    <t>NBTS01035</t>
  </si>
  <si>
    <t>NBTS01036</t>
  </si>
  <si>
    <t>NBTS01061</t>
  </si>
  <si>
    <t>NBTS01060</t>
  </si>
  <si>
    <t>NBTS01062</t>
  </si>
  <si>
    <t>NBTS01089</t>
  </si>
  <si>
    <t>NBTS01090</t>
  </si>
  <si>
    <t>NBTS01037</t>
  </si>
  <si>
    <t>NBTS01038</t>
  </si>
  <si>
    <t>NBTS01143</t>
  </si>
  <si>
    <t>NBTS01039</t>
  </si>
  <si>
    <t>NBTS01040</t>
  </si>
  <si>
    <t>NBTS01058</t>
  </si>
  <si>
    <t>NBTS01108</t>
  </si>
  <si>
    <t>NBTS01066</t>
  </si>
  <si>
    <t>NBTS01091</t>
  </si>
  <si>
    <t>NBTS01069</t>
  </si>
  <si>
    <t>NBTS01142</t>
  </si>
  <si>
    <t>NBTS01093</t>
  </si>
  <si>
    <t>NBTS01112</t>
  </si>
  <si>
    <t>Nguyễn Duy Lâm</t>
  </si>
  <si>
    <t>Lê Thị Bích Phương</t>
  </si>
  <si>
    <t>Võ Thị Mỹ Dung</t>
  </si>
  <si>
    <t>Vacancy PAB</t>
  </si>
  <si>
    <t>Trần Thanh Nhã</t>
  </si>
  <si>
    <t>Đặng Bảo Thu</t>
  </si>
  <si>
    <t>Lê Quốc Liêm</t>
  </si>
  <si>
    <t>Châu Phước Quang</t>
  </si>
  <si>
    <t>Dương Nghĩa Hiệp</t>
  </si>
  <si>
    <t>Hà Mỹ Hương</t>
  </si>
  <si>
    <t>Nguyễn Thị Thùy Trang</t>
  </si>
  <si>
    <t>Vacancy VD</t>
  </si>
  <si>
    <t>Lê Quang Huy</t>
  </si>
  <si>
    <t>Huỳnh Bội Linh</t>
  </si>
  <si>
    <t>Nguyễn Phước Lộc</t>
  </si>
  <si>
    <t>Phạm Gia Yến</t>
  </si>
  <si>
    <t>Lê Ngọc Thịnh</t>
  </si>
  <si>
    <t>Lâm Minh Cường</t>
  </si>
  <si>
    <t>Dương Thị Thanh Thảo</t>
  </si>
  <si>
    <t>Nguyễn Thị Phượng Hằng</t>
  </si>
  <si>
    <t>Nguyễn Thế Nam</t>
  </si>
  <si>
    <t>Vacancy CGK</t>
  </si>
  <si>
    <t>Nguyễn Hải Hà</t>
  </si>
  <si>
    <t>Vacancy TPM</t>
  </si>
  <si>
    <t>Nguyễn Thế Hậu</t>
  </si>
  <si>
    <t>Nguyễn Viết Bình</t>
  </si>
  <si>
    <t>Võ Văn Lâm</t>
  </si>
  <si>
    <t>Vacancy VBH</t>
  </si>
  <si>
    <t>Vacancy TT 1</t>
  </si>
  <si>
    <t>NBTS01103</t>
  </si>
  <si>
    <t>Nguyễn Văn Giang</t>
  </si>
  <si>
    <t>Vacancy WS</t>
  </si>
  <si>
    <t>Vacancy SS 2</t>
  </si>
  <si>
    <t>Vũ Ngọc Quang</t>
  </si>
  <si>
    <t>NBTS01005</t>
  </si>
  <si>
    <t>NGÔ THỊ HỒNG LOAN</t>
  </si>
  <si>
    <t>NBTS01006</t>
  </si>
  <si>
    <t>LÊ DƯƠNG KIM MINH</t>
  </si>
  <si>
    <t>Nguyễn Minh Nam</t>
  </si>
  <si>
    <t>NBTS01078</t>
  </si>
  <si>
    <t>Tô Thị Thanh Thủy</t>
  </si>
  <si>
    <t>NBTS01009</t>
  </si>
  <si>
    <t>Hồ Nguyễn Thùy Trang</t>
  </si>
  <si>
    <t>NBTS01010</t>
  </si>
  <si>
    <t>Đặng Văn Anh</t>
  </si>
  <si>
    <t>Cáp Văn Lai</t>
  </si>
  <si>
    <t>NBTS01008</t>
  </si>
  <si>
    <t>NBTS01077</t>
  </si>
  <si>
    <t>Đỗ Hữu Niềm</t>
  </si>
  <si>
    <t>NBTS01013</t>
  </si>
  <si>
    <t>Võ Thị Mỹ Dương</t>
  </si>
  <si>
    <t>NBTS01011</t>
  </si>
  <si>
    <t>Trương Hoàng Giang</t>
  </si>
  <si>
    <t>NBTS01074</t>
  </si>
  <si>
    <t>Phan Nhật Duy</t>
  </si>
  <si>
    <t>NBTS01126</t>
  </si>
  <si>
    <t>Hà Ngọc Thủy</t>
  </si>
  <si>
    <t>NBTS01075</t>
  </si>
  <si>
    <t>DƯƠNG THỊ CẨM HẰNG</t>
  </si>
  <si>
    <t>NBTS01076</t>
  </si>
  <si>
    <t>Trần Bích Niên</t>
  </si>
  <si>
    <t>NBTS01102</t>
  </si>
  <si>
    <t>Lê Hoàng Vũ</t>
  </si>
  <si>
    <t>NBTS01113</t>
  </si>
  <si>
    <t>NBTS01012</t>
  </si>
  <si>
    <t>Vacancy MK 1 2</t>
  </si>
  <si>
    <t>Phan Nhựt Trường</t>
  </si>
  <si>
    <t>NBTS01073</t>
  </si>
  <si>
    <t>Lê Văn Tuấn</t>
  </si>
  <si>
    <t>NBTS01048</t>
  </si>
  <si>
    <t>Hoàng Nam Tây</t>
  </si>
  <si>
    <t>Lưu Văn Tân</t>
  </si>
  <si>
    <t>NBTS01134</t>
  </si>
  <si>
    <t>Hoàng Xuân Rôn</t>
  </si>
  <si>
    <t>Lê Cầu</t>
  </si>
  <si>
    <t>Nguyễn Thị Hoa</t>
  </si>
  <si>
    <t>Kim Thị Thu Hương</t>
  </si>
  <si>
    <t>NBTS01084</t>
  </si>
  <si>
    <t>Nguyễn Trường Giang</t>
  </si>
  <si>
    <t>Đặng Thị Giang</t>
  </si>
  <si>
    <t>Hoàng Lê Giang</t>
  </si>
  <si>
    <t>NBTS01046</t>
  </si>
  <si>
    <t>Trần Thị Vẽ</t>
  </si>
  <si>
    <t>NBTS01053</t>
  </si>
  <si>
    <t>Dương Thị Mai</t>
  </si>
  <si>
    <t>NBTS01047</t>
  </si>
  <si>
    <t>Nguyễn Văn Hải</t>
  </si>
  <si>
    <t>NBTS01045</t>
  </si>
  <si>
    <t>Hoàng Thanh Hiền</t>
  </si>
  <si>
    <t>Nguyễn Thị Minh Thu</t>
  </si>
  <si>
    <t>NBTS01082</t>
  </si>
  <si>
    <t>Lê Xuân Hưng</t>
  </si>
  <si>
    <t>Phạm Văn Hồng</t>
  </si>
  <si>
    <t>Phan Ngọc Huy</t>
  </si>
  <si>
    <t>Trần Văn Huy</t>
  </si>
  <si>
    <t>NBTS01055</t>
  </si>
  <si>
    <t>Hoàng Thị Dung</t>
  </si>
  <si>
    <t>NBTS01081</t>
  </si>
  <si>
    <t>Trần Thị Thanh Hương</t>
  </si>
  <si>
    <t>NBTS01124</t>
  </si>
  <si>
    <t>Nguyễn Công Thắng</t>
  </si>
  <si>
    <t>NBTS01054</t>
  </si>
  <si>
    <t>Nguyễn Đình Quyết</t>
  </si>
  <si>
    <t>NBTS01085</t>
  </si>
  <si>
    <t>Nguyễn Tùng Dương</t>
  </si>
  <si>
    <t>NBTS01071</t>
  </si>
  <si>
    <t>Ngô Đức Hải</t>
  </si>
  <si>
    <t>NBTS01059</t>
  </si>
  <si>
    <t>Nguyễn Thị Mỹ Khanh</t>
  </si>
  <si>
    <t>NBTS01111</t>
  </si>
  <si>
    <t>Dư Ngọc Anh</t>
  </si>
  <si>
    <t>NBTS01136</t>
  </si>
  <si>
    <t>Nguyễn Văn Điểm</t>
  </si>
  <si>
    <t>NBTS01159</t>
  </si>
  <si>
    <t>NBTS01135</t>
  </si>
  <si>
    <t>Huỳnh Văn Tường</t>
  </si>
  <si>
    <t>NBTS01138</t>
  </si>
  <si>
    <t>Tống Phước Hòa</t>
  </si>
  <si>
    <t>Mo</t>
  </si>
  <si>
    <t>NBTS01160</t>
  </si>
  <si>
    <t>NBTS01148</t>
  </si>
  <si>
    <t>Trần Thị Ngọc Lan</t>
  </si>
  <si>
    <t>NBTS01137</t>
  </si>
  <si>
    <t>LÊ THỊ BÌNH</t>
  </si>
  <si>
    <t>NBTS01141</t>
  </si>
  <si>
    <t>Nguyễn Minh Hào</t>
  </si>
  <si>
    <t>NBTS01140</t>
  </si>
  <si>
    <t>Nguyễn Hoàng Mân</t>
  </si>
  <si>
    <t>MO</t>
  </si>
  <si>
    <t>NBTS01105</t>
  </si>
  <si>
    <t>Nguyễn Thị Thu Thảo</t>
  </si>
  <si>
    <t>NBTS01106</t>
  </si>
  <si>
    <t>NBTS01144</t>
  </si>
  <si>
    <t>Huỳnh Thị Thanh Nhã</t>
  </si>
  <si>
    <t>NBTS01145</t>
  </si>
  <si>
    <t>Huỳnh Thị Bé Giang</t>
  </si>
  <si>
    <t>Huỳnh Văn Nhân</t>
  </si>
  <si>
    <t>NBTS01146</t>
  </si>
  <si>
    <t>NBTS01147</t>
  </si>
  <si>
    <t>Quách Khánh Thuận</t>
  </si>
  <si>
    <t>NBTS01168</t>
  </si>
  <si>
    <t>Nguyễn thị hằng 2</t>
  </si>
  <si>
    <t>NBTS01169</t>
  </si>
  <si>
    <t>Lê Thị Hoàng Oanh</t>
  </si>
  <si>
    <t>Nguyễn minh tiến</t>
  </si>
  <si>
    <t>Đào đức cường</t>
  </si>
  <si>
    <t>Bùi ngọc duy</t>
  </si>
  <si>
    <t>Ngô trường giang</t>
  </si>
  <si>
    <t>Nguyễn thị phượng hằng</t>
  </si>
  <si>
    <t>NBTS01107</t>
  </si>
  <si>
    <t>Đặng Thanh Nhã</t>
  </si>
  <si>
    <t>NBTS01104</t>
  </si>
  <si>
    <t>Nguyễn Hồng Hòa</t>
  </si>
  <si>
    <t>võ thị mỹ dung</t>
  </si>
  <si>
    <t>Vacancy PAB 1</t>
  </si>
  <si>
    <t>NBTS01129</t>
  </si>
  <si>
    <t>NBTS01110</t>
  </si>
  <si>
    <t>Phạm nhật minh</t>
  </si>
  <si>
    <t>Từ tứ Thiện</t>
  </si>
  <si>
    <t>Nguyễn thị hằng</t>
  </si>
  <si>
    <t>NBTS01109</t>
  </si>
  <si>
    <t>Nguyễn Hồ Minh Thuận</t>
  </si>
  <si>
    <t>NBTS01175</t>
  </si>
  <si>
    <t>Chu Đình Lý</t>
  </si>
  <si>
    <t>võ Thành Như</t>
  </si>
  <si>
    <t>NBTS01180</t>
  </si>
  <si>
    <t>Lê Minh Sang</t>
  </si>
  <si>
    <t>Vacancy KH</t>
  </si>
  <si>
    <t>Trần Văn phòng</t>
  </si>
  <si>
    <t>NBTS01133</t>
  </si>
  <si>
    <t>Trần Hữu Dàn</t>
  </si>
  <si>
    <t>NGUYỄN THỊ MỸ THÙY</t>
  </si>
  <si>
    <t>PHẠM HOÀNG KHÁNH</t>
  </si>
  <si>
    <t>TRẦN THỊ TUYẾT NHUNG</t>
  </si>
  <si>
    <t>NGUYỄN THỊ THU HẰNG</t>
  </si>
  <si>
    <t>LƯU THỊ PHƯƠNG TRANG</t>
  </si>
  <si>
    <t>NBTS01152</t>
  </si>
  <si>
    <t>Lê Văn Biên</t>
  </si>
  <si>
    <t>NBTS01130</t>
  </si>
  <si>
    <t>Ngô Nguyễn Thị Thiên Lý</t>
  </si>
  <si>
    <t>NBTS01095</t>
  </si>
  <si>
    <t>Nguyễn Thị Mộng Cầm</t>
  </si>
  <si>
    <t>NBTS01114</t>
  </si>
  <si>
    <t>Hoàng Công Pháp</t>
  </si>
  <si>
    <t>Phan Minh Tiến</t>
  </si>
  <si>
    <t>Trần Văn Thường</t>
  </si>
  <si>
    <t>NBTS01096</t>
  </si>
  <si>
    <t>NBTS01101</t>
  </si>
  <si>
    <t>Nguyễn Văn Quý</t>
  </si>
  <si>
    <t>NBTS01164</t>
  </si>
  <si>
    <t>Nguyễn Văn Chí</t>
  </si>
  <si>
    <t>NBTS01163</t>
  </si>
  <si>
    <t>Nguyễn Văn Thắm</t>
  </si>
  <si>
    <t>NBTS01165</t>
  </si>
  <si>
    <t>Vũ Thị Bích Liểu</t>
  </si>
  <si>
    <t>NBTS01127</t>
  </si>
  <si>
    <t>Nguyễn Chiến Trường</t>
  </si>
  <si>
    <t>Đặng Văn Ánh</t>
  </si>
  <si>
    <t>NBTS01153</t>
  </si>
  <si>
    <t>Phạm Thị Lê</t>
  </si>
  <si>
    <t>Hoàng Minh Tuấn</t>
  </si>
  <si>
    <t>No SS SE 1</t>
  </si>
  <si>
    <t>NBTS01132</t>
  </si>
  <si>
    <t>NBTS01098</t>
  </si>
  <si>
    <t>Nguyễn Minh Phú</t>
  </si>
  <si>
    <t>Lê Thị Trúc Linh</t>
  </si>
  <si>
    <t>LÊ QUANG MINH</t>
  </si>
  <si>
    <t>BÙI TRƯỜNG GIANG</t>
  </si>
  <si>
    <t>NBTS01151</t>
  </si>
  <si>
    <t>Vũ Bão Trung</t>
  </si>
  <si>
    <t>NBTS01100</t>
  </si>
  <si>
    <t>Nguyễn Quốc Quý</t>
  </si>
  <si>
    <t>NBTS01149</t>
  </si>
  <si>
    <t>Nguyễn Thị Nhẹ</t>
  </si>
  <si>
    <t>NBTS01183</t>
  </si>
  <si>
    <t>NGuyễn Hồng Nhãn</t>
  </si>
  <si>
    <t>NBTS01182</t>
  </si>
  <si>
    <t>Phùng Nhựt Trung</t>
  </si>
  <si>
    <t>NBTS01171</t>
  </si>
  <si>
    <t>Trịnh Văn Kiển</t>
  </si>
  <si>
    <t>NBTS01128</t>
  </si>
  <si>
    <t>Châu Minh Thiện</t>
  </si>
  <si>
    <t>NBTS01173</t>
  </si>
  <si>
    <t>Ngô Hồng Đông</t>
  </si>
  <si>
    <t>NBTS01097</t>
  </si>
  <si>
    <t>Hà Công Chánh</t>
  </si>
  <si>
    <t>NBTS01150</t>
  </si>
  <si>
    <t>Nguyễn Tuấn Nam</t>
  </si>
  <si>
    <t>NBTS01162</t>
  </si>
  <si>
    <t>Nguyễn Minh Đức</t>
  </si>
  <si>
    <t>Dương Thị Cẩm Hằng</t>
  </si>
  <si>
    <t>Võ Thị Ngọc Quyền</t>
  </si>
  <si>
    <t>Đặng Hoài Phúc</t>
  </si>
  <si>
    <t>Vũ Thanh Tòng</t>
  </si>
  <si>
    <t>NBTS01125</t>
  </si>
  <si>
    <t>Hà Hửu Ngân</t>
  </si>
  <si>
    <t>NBTS01172</t>
  </si>
  <si>
    <t>Trần Thị Tuyết Loan</t>
  </si>
  <si>
    <t>Phan Trường Nhựt</t>
  </si>
  <si>
    <t>NBTS01139</t>
  </si>
  <si>
    <t>NBTS01115</t>
  </si>
  <si>
    <t>Nguyễn Sỹ Tuân</t>
  </si>
  <si>
    <t>NBTS01170</t>
  </si>
  <si>
    <t>Nguyễn Công Toàn</t>
  </si>
  <si>
    <t>NBTS01116</t>
  </si>
  <si>
    <t>NBTS01118</t>
  </si>
  <si>
    <t>Đoàn Quyết Thắng</t>
  </si>
  <si>
    <t>NBTS01119</t>
  </si>
  <si>
    <t>Khuất Quang Chung</t>
  </si>
  <si>
    <t>NBTS01117</t>
  </si>
  <si>
    <t>Tạ Xuân Tuấn</t>
  </si>
  <si>
    <t>NBTS01120</t>
  </si>
  <si>
    <t>Nguyễn Minh Tú</t>
  </si>
  <si>
    <t>NBTS01121</t>
  </si>
  <si>
    <t>Nguyễn Thị Cẩm Hà</t>
  </si>
  <si>
    <t>NBTS01177</t>
  </si>
  <si>
    <t>NBTS01123</t>
  </si>
  <si>
    <t>Vũ Thị Bách Diệp</t>
  </si>
  <si>
    <t>NBTS01157</t>
  </si>
  <si>
    <t>Nguyễn Thị Thảo</t>
  </si>
  <si>
    <t>NBTS01166</t>
  </si>
  <si>
    <t>NBTS01122</t>
  </si>
  <si>
    <t>NBTS01161</t>
  </si>
  <si>
    <t>NBTS01167</t>
  </si>
  <si>
    <t>NBTS01155</t>
  </si>
  <si>
    <t>NBTS01176</t>
  </si>
  <si>
    <t>NBTS01174</t>
  </si>
  <si>
    <t>NBTS01194</t>
  </si>
  <si>
    <t>NBTS01203</t>
  </si>
  <si>
    <t>Nguyễn Hoàng Hải</t>
  </si>
  <si>
    <t>Nguyễn Thị Hằng 2</t>
  </si>
  <si>
    <t>NBTS01200</t>
  </si>
  <si>
    <t>Nguyễn Hữu viết Trung</t>
  </si>
  <si>
    <t>NBTS01201</t>
  </si>
  <si>
    <t>Phạm hùng cường</t>
  </si>
  <si>
    <t>RE-Retail</t>
  </si>
  <si>
    <t>RE-WS</t>
  </si>
  <si>
    <t>NBTS01206</t>
  </si>
  <si>
    <t>Trần Thiện Du</t>
  </si>
  <si>
    <t>NBTS01192</t>
  </si>
  <si>
    <t>Dương Thị Bảo Khánh</t>
  </si>
  <si>
    <t>NBTS01193</t>
  </si>
  <si>
    <t>Hồ Ngọc Quốc</t>
  </si>
  <si>
    <t>NBTS01218</t>
  </si>
  <si>
    <t>Nguyễn Hữu Tố</t>
  </si>
  <si>
    <t>NBTS01191</t>
  </si>
  <si>
    <t>Trần Đăng Dũng</t>
  </si>
  <si>
    <t>NBTS01202</t>
  </si>
  <si>
    <t>Trần Đình Tốn</t>
  </si>
  <si>
    <t>NBTS01178</t>
  </si>
  <si>
    <t>Đào Duy Kỳ</t>
  </si>
  <si>
    <t>NBTS01179</t>
  </si>
  <si>
    <t>Nguyễn Mạnh Quyền</t>
  </si>
  <si>
    <t>NBTS01211</t>
  </si>
  <si>
    <t xml:space="preserve"> NBTS00115 </t>
  </si>
  <si>
    <t>Ngô Thị Hồng Loan</t>
  </si>
  <si>
    <t>Lê Dương Kim Minh</t>
  </si>
  <si>
    <t>Lê Đức Tấn</t>
  </si>
  <si>
    <t>NBTS01235</t>
  </si>
  <si>
    <t>Huỳnh Thị Thu Trang</t>
  </si>
  <si>
    <t>NBTS01195</t>
  </si>
  <si>
    <t>LƯU BẢO CƯỜNG</t>
  </si>
  <si>
    <t>NBTS01196</t>
  </si>
  <si>
    <t>NGUYỄN TUẤN CẢNH</t>
  </si>
  <si>
    <t>NBTS01197</t>
  </si>
  <si>
    <t>LÊ QUỐC TRƯỜNG</t>
  </si>
  <si>
    <t>NBTS01198</t>
  </si>
  <si>
    <t>TRẦN MINH KHANG</t>
  </si>
  <si>
    <t>NBTS01209</t>
  </si>
  <si>
    <t>Phạm Thị Thanh Thảo</t>
  </si>
  <si>
    <t>NBTS01215</t>
  </si>
  <si>
    <t>LÊ PHAN THẾ HIỀN</t>
  </si>
  <si>
    <t>NBTS01216</t>
  </si>
  <si>
    <t>NGUYỄN HỮU PHƯỚC</t>
  </si>
  <si>
    <t>NBTS01221</t>
  </si>
  <si>
    <t>Nguyễn Văn Sơn</t>
  </si>
  <si>
    <t>NBTS01222</t>
  </si>
  <si>
    <t>Nhâm Công Điệp</t>
  </si>
  <si>
    <t>NBTS01223</t>
  </si>
  <si>
    <t>Lâm Phú Đức</t>
  </si>
  <si>
    <t>NBTS01227</t>
  </si>
  <si>
    <t>Bùi Thành Tâm</t>
  </si>
  <si>
    <t>NBTS01231</t>
  </si>
  <si>
    <t>Trân Hữu Sỹ</t>
  </si>
  <si>
    <t>NBTS01232</t>
  </si>
  <si>
    <t>Trân Hữu Thiện</t>
  </si>
  <si>
    <t>NBTS01214</t>
  </si>
  <si>
    <t>Châu Thị Thu Hương</t>
  </si>
  <si>
    <t>NBTS01185</t>
  </si>
  <si>
    <t>Nguyễn Hữu Du</t>
  </si>
  <si>
    <t>VƯƠNG THỊ MỸ NGỌC</t>
  </si>
  <si>
    <t>TỐNG TRỌNG NHÂN</t>
  </si>
  <si>
    <t>NBTS01156</t>
  </si>
  <si>
    <t>Lê Anh Trường</t>
  </si>
  <si>
    <t>Hà Hữu Ngân</t>
  </si>
  <si>
    <t>NBTS01204</t>
  </si>
  <si>
    <t>Lê Mạnh Hùng</t>
  </si>
  <si>
    <t>NBTS01213</t>
  </si>
  <si>
    <t>Huỳnh Ngọc Phương</t>
  </si>
  <si>
    <t>NBTS01228</t>
  </si>
  <si>
    <t>ĐẶNG THỊ MAI</t>
  </si>
  <si>
    <t>NBTS01229</t>
  </si>
  <si>
    <t>VĂN GIA TUẤN</t>
  </si>
  <si>
    <t>NBTS01208</t>
  </si>
  <si>
    <t>Đinh Chiến Hữu</t>
  </si>
  <si>
    <t>NGUYỄN THỊ NHẸ</t>
  </si>
  <si>
    <t>NBTS01205</t>
  </si>
  <si>
    <t>NBTS01234</t>
  </si>
  <si>
    <t>Nguyễn Thị Thoại Mỹ</t>
  </si>
  <si>
    <t>NBTS01233</t>
  </si>
  <si>
    <t>Giang Minh Nhựt</t>
  </si>
  <si>
    <t>NBTS01181</t>
  </si>
  <si>
    <t>Lê Long Triều</t>
  </si>
  <si>
    <t>Vacancy MK 1</t>
  </si>
  <si>
    <t xml:space="preserve">Văn Phú Anh Khoa </t>
  </si>
  <si>
    <t xml:space="preserve">Nguyễn Thị Thu Loàn </t>
  </si>
  <si>
    <t>Nguyễn Thị Hiền</t>
  </si>
  <si>
    <t>Nguyễn Thị Minh Ánh</t>
  </si>
  <si>
    <t>NBTS01189</t>
  </si>
  <si>
    <t>Thái Thị Bạch Tuyết</t>
  </si>
  <si>
    <t>NBTS01220</t>
  </si>
  <si>
    <t>Trịnh Văn Minh</t>
  </si>
  <si>
    <t>NBTS01188</t>
  </si>
  <si>
    <t>Vũ Thị Thảo</t>
  </si>
  <si>
    <t>Phạm Thị Thùy Mỵ</t>
  </si>
  <si>
    <t>NBTS01207</t>
  </si>
  <si>
    <t>Lê Quốc Đạt</t>
  </si>
  <si>
    <t>Lê Thị Bình</t>
  </si>
  <si>
    <t>Nguyễn Hoàng Thọ</t>
  </si>
  <si>
    <t>Lê Thị Oanh</t>
  </si>
  <si>
    <t>Lương Thị Xuân</t>
  </si>
  <si>
    <t>Thái Thị Thường</t>
  </si>
  <si>
    <t>Nguyễn Đình Hà</t>
  </si>
  <si>
    <t>NBTS01212</t>
  </si>
  <si>
    <t>Phạm Thị Thơm</t>
  </si>
  <si>
    <t>NBTS01230</t>
  </si>
  <si>
    <t>Phan Đình Thành</t>
  </si>
  <si>
    <t>NBTS01190</t>
  </si>
  <si>
    <t>Dương Văn Điền</t>
  </si>
  <si>
    <t>NBTS01210</t>
  </si>
  <si>
    <t>THÁI THỊ THANH</t>
  </si>
  <si>
    <t>Trần Trung Thông</t>
  </si>
  <si>
    <t>Central 1</t>
  </si>
  <si>
    <t>Central 2</t>
  </si>
  <si>
    <t>Central 3</t>
  </si>
  <si>
    <t>N1</t>
  </si>
  <si>
    <t>NBTS01217</t>
  </si>
  <si>
    <t>N2</t>
  </si>
  <si>
    <t>NBTS01186</t>
  </si>
  <si>
    <t>Phạm Thị Kim Cương</t>
  </si>
  <si>
    <t>NBTS01187</t>
  </si>
  <si>
    <t>Vũ Mạnh Tuấn</t>
  </si>
  <si>
    <t>N3</t>
  </si>
  <si>
    <t>Đỗ Minh Đức</t>
  </si>
  <si>
    <t>NBTS01224</t>
  </si>
  <si>
    <t>Phạm Thị Hường</t>
  </si>
  <si>
    <t>Huỳnh THị Bé Giang</t>
  </si>
  <si>
    <t>NBTS01253</t>
  </si>
  <si>
    <t>Bùi Ngọc Lượng</t>
  </si>
  <si>
    <t>NBTS01241</t>
  </si>
  <si>
    <t>Diệp Văn Nghĩa</t>
  </si>
  <si>
    <t>Vacancy VSL 2</t>
  </si>
  <si>
    <t>Vacancy VSL 3</t>
  </si>
  <si>
    <t>Vacancy VSL 4</t>
  </si>
  <si>
    <t>NBTS01246</t>
  </si>
  <si>
    <t>Lưu Tuấn Tú</t>
  </si>
  <si>
    <t>NBTS01248</t>
  </si>
  <si>
    <t>Hoàng Thị Xuân Quỳnh</t>
  </si>
  <si>
    <t>NBTS01252</t>
  </si>
  <si>
    <t>Lê Hữu Nam</t>
  </si>
  <si>
    <t>NBTS01240</t>
  </si>
  <si>
    <t>NBTS01257</t>
  </si>
  <si>
    <t>Trần Hữu Thiện</t>
  </si>
  <si>
    <t>Trần Hữu Sỹ</t>
  </si>
  <si>
    <t>Lê Phan Thế Hiền</t>
  </si>
  <si>
    <t>Nguyễn Hữu Phước</t>
  </si>
  <si>
    <t>Nguyễn Tuấn Cảnh</t>
  </si>
  <si>
    <t>Trần Minh Khang</t>
  </si>
  <si>
    <t>NBTS01245</t>
  </si>
  <si>
    <t>TRẦN THANH ĐẠT</t>
  </si>
  <si>
    <t>Lưu Bảo Cường</t>
  </si>
  <si>
    <t>Phan Xuân  Thoại</t>
  </si>
  <si>
    <t>NBTS01251</t>
  </si>
  <si>
    <t>huỳnh bá lan</t>
  </si>
  <si>
    <t>NBTS01255</t>
  </si>
  <si>
    <t>Trần Ngọc Sơn</t>
  </si>
  <si>
    <t>NBTS01254</t>
  </si>
  <si>
    <t>Ngô Duy Kiệt</t>
  </si>
  <si>
    <t>NBTS01264</t>
  </si>
  <si>
    <t>Nguyễn trường phú</t>
  </si>
  <si>
    <t>NBTS01263</t>
  </si>
  <si>
    <t>Hoàng xuân duy</t>
  </si>
  <si>
    <t>NBTS01268</t>
  </si>
  <si>
    <t>Nguyễn Văn Thêm</t>
  </si>
  <si>
    <t>NBTS01269</t>
  </si>
  <si>
    <t>Nguyễn thị bình minh</t>
  </si>
  <si>
    <t>NBTS01262</t>
  </si>
  <si>
    <t>Trần Tiến Dũng</t>
  </si>
  <si>
    <t>Đặng Thị Mai</t>
  </si>
  <si>
    <t>Văn Gia Tuân</t>
  </si>
  <si>
    <t>NBTS01244</t>
  </si>
  <si>
    <t>Thạch Hoàng Huy</t>
  </si>
  <si>
    <t>Hà HỮu Ngân</t>
  </si>
  <si>
    <t>NBTS01256</t>
  </si>
  <si>
    <t>NBTS01261</t>
  </si>
  <si>
    <t>Trần Văn Thọ</t>
  </si>
  <si>
    <t>NBTS01237</t>
  </si>
  <si>
    <t xml:space="preserve">Trần Văng Tài </t>
  </si>
  <si>
    <t>NBTS01238</t>
  </si>
  <si>
    <t>Hồ Thị Thu Cúc</t>
  </si>
  <si>
    <t>NBTS01239</t>
  </si>
  <si>
    <t>Nguyễn Thị Bền</t>
  </si>
  <si>
    <t>NBTS01260</t>
  </si>
  <si>
    <t>Nguyễn Đức Minh Tâm</t>
  </si>
  <si>
    <t>NBTS01266</t>
  </si>
  <si>
    <t>Phan Đức Vỹ</t>
  </si>
  <si>
    <t>NBTS01242</t>
  </si>
  <si>
    <t>Nguyễn Đức Thành</t>
  </si>
  <si>
    <t>NBTS01243</t>
  </si>
  <si>
    <t>Vũ Văn Chính</t>
  </si>
  <si>
    <t>NBTS01249</t>
  </si>
  <si>
    <t>Trương Thị Đào</t>
  </si>
  <si>
    <t>NBTS01247</t>
  </si>
  <si>
    <t>NBTS01259</t>
  </si>
  <si>
    <t>Nguyễn Văn Loát</t>
  </si>
  <si>
    <t>NBTS01236</t>
  </si>
  <si>
    <t>Vương Văn Long</t>
  </si>
  <si>
    <t>NBTS01258</t>
  </si>
  <si>
    <t>Võ Thị Kim Thoa</t>
  </si>
  <si>
    <t xml:space="preserve">Nguyễn Thị Thu Huyền </t>
  </si>
  <si>
    <t>11.2017</t>
  </si>
  <si>
    <t>12.2017</t>
  </si>
  <si>
    <t>Cột accept</t>
  </si>
  <si>
    <t>Khoảng thưởng sales team</t>
  </si>
  <si>
    <t>NBTS02465</t>
  </si>
  <si>
    <t>Trương Việt Hoàng</t>
  </si>
  <si>
    <t>NBTS02466</t>
  </si>
  <si>
    <t>Bùi Hồng Quân</t>
  </si>
  <si>
    <t>NBTS02730</t>
  </si>
  <si>
    <t>Vũ Quang Hùng</t>
  </si>
  <si>
    <t>NBTS02731</t>
  </si>
  <si>
    <t>Huỳnh Thị Bích Như</t>
  </si>
  <si>
    <t>NBTS02799</t>
  </si>
  <si>
    <t>Nguyễn Đức Mai</t>
  </si>
  <si>
    <t>NBTS02621</t>
  </si>
  <si>
    <t>NBTS01355</t>
  </si>
  <si>
    <t>Lê Quốc Tiến</t>
  </si>
  <si>
    <t>NBTS02709</t>
  </si>
  <si>
    <t>TRẦN THANH HƯNG</t>
  </si>
  <si>
    <t>NBTS02710</t>
  </si>
  <si>
    <t>BÙI THỊ MỸ CHI</t>
  </si>
  <si>
    <t>NBTS02711</t>
  </si>
  <si>
    <t>TỪ THỊ MỸ HẰNG</t>
  </si>
  <si>
    <t>NBTS02712</t>
  </si>
  <si>
    <t>NGÔ MINH THÁI</t>
  </si>
  <si>
    <t>NBTS02175</t>
  </si>
  <si>
    <t>NGUYỄN HOÀNG NAM</t>
  </si>
  <si>
    <t>NBTS02316</t>
  </si>
  <si>
    <t>TRẦN THỊ NGỌC LÀI</t>
  </si>
  <si>
    <t>NBTS02315</t>
  </si>
  <si>
    <t>NGUYỄN TRỌNG CƯỜNG</t>
  </si>
  <si>
    <t>NBTS02420</t>
  </si>
  <si>
    <t>BÙI TRUNG TRỰC</t>
  </si>
  <si>
    <t>NBTS02242</t>
  </si>
  <si>
    <t>NBTS02244</t>
  </si>
  <si>
    <t>NBTS02243</t>
  </si>
  <si>
    <t>NBTS01577</t>
  </si>
  <si>
    <t>Nguyễn Huỳnh Nga</t>
  </si>
  <si>
    <t>NBTS01578</t>
  </si>
  <si>
    <t>NBTS01579</t>
  </si>
  <si>
    <t>Nguyện Thị Phương Linh</t>
  </si>
  <si>
    <t>NBTS02620</t>
  </si>
  <si>
    <t>NGUYỄN VĂN HUY</t>
  </si>
  <si>
    <t>NBTS02569</t>
  </si>
  <si>
    <t>LÊ VĂN HÒA</t>
  </si>
  <si>
    <t>NBTS02570</t>
  </si>
  <si>
    <t>NGUYỄN TIẾN DUY</t>
  </si>
  <si>
    <t>NBTS02571</t>
  </si>
  <si>
    <t>LÊ TÙNG NAM</t>
  </si>
  <si>
    <t>NBTS02572</t>
  </si>
  <si>
    <t>NGUYỄN VĂN GIÀU</t>
  </si>
  <si>
    <t>NBTS02573</t>
  </si>
  <si>
    <t>VŨ MẠNH HƯNG</t>
  </si>
  <si>
    <t>NBTS02729</t>
  </si>
  <si>
    <t>NGUYỄN HOÀNG TRƯỜNG</t>
  </si>
  <si>
    <t>NBTS01371</t>
  </si>
  <si>
    <t>NGUYỄN THỊ NGỌC LỢI</t>
  </si>
  <si>
    <t>NBTS01354</t>
  </si>
  <si>
    <t>NGUYỄN HUY HOÀNG</t>
  </si>
  <si>
    <t>LÊ QUỐC TRƯỞNG</t>
  </si>
  <si>
    <t>NBTS01395</t>
  </si>
  <si>
    <t>PHẠM VĂN TÁM</t>
  </si>
  <si>
    <t>NBTS01562</t>
  </si>
  <si>
    <t>Trịnh Thị Thái</t>
  </si>
  <si>
    <t>NBTS01775</t>
  </si>
  <si>
    <t>NBTS01983</t>
  </si>
  <si>
    <t>Nguyễn Văn Hiệp</t>
  </si>
  <si>
    <t>NBTS01776</t>
  </si>
  <si>
    <t>Hoàng Văn Hào</t>
  </si>
  <si>
    <t>NBTS02713</t>
  </si>
  <si>
    <t>Trần Văn Hiền</t>
  </si>
  <si>
    <t>NBTS02714</t>
  </si>
  <si>
    <t>Trần Văn Bình</t>
  </si>
  <si>
    <t>NBTS02715</t>
  </si>
  <si>
    <t>Trương Văn Út</t>
  </si>
  <si>
    <t>NBTS02716</t>
  </si>
  <si>
    <t>Tạ Minh Hiển</t>
  </si>
  <si>
    <t>NBTS01767</t>
  </si>
  <si>
    <t>Nguyễn Duy Khải</t>
  </si>
  <si>
    <t>NBTS01954</t>
  </si>
  <si>
    <t>NBTS01469</t>
  </si>
  <si>
    <t>Nguyễn Hữu Hùng</t>
  </si>
  <si>
    <t>NBTS01509</t>
  </si>
  <si>
    <t>Trần Đình Khải</t>
  </si>
  <si>
    <t>NBTS02542</t>
  </si>
  <si>
    <t>Đỗ Hồng Cảnh</t>
  </si>
  <si>
    <t>NBTS02474</t>
  </si>
  <si>
    <t>Nguyễn Trần Ngọc Nhi</t>
  </si>
  <si>
    <t>NBTS02525</t>
  </si>
  <si>
    <t>Võ Kiều Trang</t>
  </si>
  <si>
    <t>NBTS02784</t>
  </si>
  <si>
    <t>Nguyễn Minh Hiếu</t>
  </si>
  <si>
    <t>NBTS02472</t>
  </si>
  <si>
    <t>Nguyễn Thượng Trí</t>
  </si>
  <si>
    <t>NBTS02706</t>
  </si>
  <si>
    <t>NBTS02782</t>
  </si>
  <si>
    <t>Nguyễn Thùy Trâm</t>
  </si>
  <si>
    <t>NBTS01641</t>
  </si>
  <si>
    <t>NBTS01359</t>
  </si>
  <si>
    <t>Nguyễn Văn Tánh</t>
  </si>
  <si>
    <t>NBTS01548</t>
  </si>
  <si>
    <t>NBTS02382</t>
  </si>
  <si>
    <t>Trần Đức Nhân</t>
  </si>
  <si>
    <t>NBTS02790</t>
  </si>
  <si>
    <t>Đỗ Thị Thu Phương</t>
  </si>
  <si>
    <t>NBTS02791</t>
  </si>
  <si>
    <t>Nguyễn Hoàng Vy</t>
  </si>
  <si>
    <t>NBTS01862</t>
  </si>
  <si>
    <t>Dương Triều Bảo Uyên</t>
  </si>
  <si>
    <t>NBTS02623</t>
  </si>
  <si>
    <t>Võ Thị Thư Trúc</t>
  </si>
  <si>
    <t>NBTS02282</t>
  </si>
  <si>
    <t>Võ Thị Ái Vy</t>
  </si>
  <si>
    <t>NBTS02747</t>
  </si>
  <si>
    <t>Nguyễn Thị Hồng Nhung</t>
  </si>
  <si>
    <t>NBTS02748</t>
  </si>
  <si>
    <t>Phạm Thị Hà Linh</t>
  </si>
  <si>
    <t>NBTS02783</t>
  </si>
  <si>
    <t>Hồ Sỹ Long</t>
  </si>
  <si>
    <t>NBTS02708</t>
  </si>
  <si>
    <t>Dương Thiên Long</t>
  </si>
  <si>
    <t>NBTS02416</t>
  </si>
  <si>
    <t>NBTS01530</t>
  </si>
  <si>
    <t>Phan Ngọc Thanh Hương</t>
  </si>
  <si>
    <t>NBTS02417</t>
  </si>
  <si>
    <t>Nguyễn Thị Ngân Hà</t>
  </si>
  <si>
    <t>NBTS02249</t>
  </si>
  <si>
    <t>Nguyễn Thị Thúy Hiền</t>
  </si>
  <si>
    <t>NBTS02413</t>
  </si>
  <si>
    <t>Nguyễn Thị Thanh Bình</t>
  </si>
  <si>
    <t>NBTS02816</t>
  </si>
  <si>
    <t>Phan Thị Thảo</t>
  </si>
  <si>
    <t>MIX</t>
  </si>
  <si>
    <t>NBTS02136</t>
  </si>
  <si>
    <t>Trần Tiến Lâm</t>
  </si>
  <si>
    <t>NBTS01500</t>
  </si>
  <si>
    <t>Trần Minh Dũng</t>
  </si>
  <si>
    <t>NBTS01281</t>
  </si>
  <si>
    <t>Bùi Lương Anh</t>
  </si>
  <si>
    <t>NBTS02726</t>
  </si>
  <si>
    <t>Nguyễn Hữu Tiến</t>
  </si>
  <si>
    <t>NBTS02463</t>
  </si>
  <si>
    <t>Trần Danh Thịnh</t>
  </si>
  <si>
    <t>NBTS02808</t>
  </si>
  <si>
    <t>Trương Hữu Hiệp</t>
  </si>
  <si>
    <t>NBTS01535</t>
  </si>
  <si>
    <t>Lê Thanh Ngọc</t>
  </si>
  <si>
    <t>NBTS02053</t>
  </si>
  <si>
    <t>Huỳnh Văn Siêng</t>
  </si>
  <si>
    <t>NBTS02781</t>
  </si>
  <si>
    <t>Nguyễn Minh Tường</t>
  </si>
  <si>
    <t>NBTS02378</t>
  </si>
  <si>
    <t>Đoàn Thanh Sang</t>
  </si>
  <si>
    <t>NBTS02648</t>
  </si>
  <si>
    <t>NBTS02649</t>
  </si>
  <si>
    <t>Lê Thị Ánh Tuyết</t>
  </si>
  <si>
    <t>NBTS02307</t>
  </si>
  <si>
    <t>Huỳnh Công Thắng</t>
  </si>
  <si>
    <t>NBTS02306</t>
  </si>
  <si>
    <t>Dương Nguyên Tính</t>
  </si>
  <si>
    <t>NBTS01349</t>
  </si>
  <si>
    <t xml:space="preserve">Bùi Thanh Hiền </t>
  </si>
  <si>
    <t>NBTS01631</t>
  </si>
  <si>
    <t>Nguyễn Văn Bình</t>
  </si>
  <si>
    <t>Lương Văn Thoại</t>
  </si>
  <si>
    <t>NBTS01630</t>
  </si>
  <si>
    <t>Lê Phát Cang</t>
  </si>
  <si>
    <t>NBTS02052</t>
  </si>
  <si>
    <t>Võ Văn Hên</t>
  </si>
  <si>
    <t>NBTS02309</t>
  </si>
  <si>
    <t>NGUYỄN THÀNH ĐÔNG</t>
  </si>
  <si>
    <t>NBTS01348</t>
  </si>
  <si>
    <t>Nguyễn Quốc Việt</t>
  </si>
  <si>
    <t>NBTS01279</t>
  </si>
  <si>
    <t>Phạm Thị Bé Trăm</t>
  </si>
  <si>
    <t>NBTS01315</t>
  </si>
  <si>
    <t>Trần Văn Cường</t>
  </si>
  <si>
    <t>NBTS01633</t>
  </si>
  <si>
    <t>Phạm Hữu Trong</t>
  </si>
  <si>
    <t>NBTS01396</t>
  </si>
  <si>
    <t>Lê Thị Ngọc Nữ</t>
  </si>
  <si>
    <t>NBTS02419</t>
  </si>
  <si>
    <t>Trần Quang Thuận</t>
  </si>
  <si>
    <t>NBTS02622</t>
  </si>
  <si>
    <t>Trần Thị Mỹ Lệ</t>
  </si>
  <si>
    <t>NBTS01688</t>
  </si>
  <si>
    <t>Huỳnh Minh Tâm</t>
  </si>
  <si>
    <t>NBTS01463</t>
  </si>
  <si>
    <t>Lê Thành Sơn</t>
  </si>
  <si>
    <t>NBTS01531</t>
  </si>
  <si>
    <t>Lê Công Hoàng</t>
  </si>
  <si>
    <t>NBTS02247</t>
  </si>
  <si>
    <t>Đặng Thị Hồng Nhung</t>
  </si>
  <si>
    <t>NBTS02311</t>
  </si>
  <si>
    <t>Trương Thị Ngọc Trâm</t>
  </si>
  <si>
    <t>NBTS02312</t>
  </si>
  <si>
    <t>Võ Nhật Hoàng</t>
  </si>
  <si>
    <t>NBTS02058</t>
  </si>
  <si>
    <t>Lê Thái Sơn</t>
  </si>
  <si>
    <t>NBTS02057</t>
  </si>
  <si>
    <t>Ngô Minh Hải</t>
  </si>
  <si>
    <t>NBTS02386</t>
  </si>
  <si>
    <t>Nguyễn Văn Thanh</t>
  </si>
  <si>
    <t>NBTS01444</t>
  </si>
  <si>
    <t>Nguyễn Hoàng Đan Thảo</t>
  </si>
  <si>
    <t>NBTS01481</t>
  </si>
  <si>
    <t>Nguyễn Minh Tự</t>
  </si>
  <si>
    <t>NBTS01307</t>
  </si>
  <si>
    <t>Trần Văn Đen</t>
  </si>
  <si>
    <t>NBTS02464</t>
  </si>
  <si>
    <t>Nguyễn Cao Huy</t>
  </si>
  <si>
    <t>NBTS02778</t>
  </si>
  <si>
    <t>Trần Thị Hồng Đảm</t>
  </si>
  <si>
    <t>NBTS02246</t>
  </si>
  <si>
    <t>Trương Trọng Hiếu</t>
  </si>
  <si>
    <t>NBTS02402</t>
  </si>
  <si>
    <t>Nguyễn Thị Diệu Thiện</t>
  </si>
  <si>
    <t>NBTS02403</t>
  </si>
  <si>
    <t>Nguyễn Minh Tâm</t>
  </si>
  <si>
    <t>NBTS02785</t>
  </si>
  <si>
    <t>NBTS02326</t>
  </si>
  <si>
    <t>Nguyễn Thị Huỳnh Mai</t>
  </si>
  <si>
    <t>NBTS02634</t>
  </si>
  <si>
    <t>Lâm Văn Sĩ</t>
  </si>
  <si>
    <t>NBTS02694</t>
  </si>
  <si>
    <t>Lê Ái Phương</t>
  </si>
  <si>
    <t>NBTS02294</t>
  </si>
  <si>
    <t>Lê Hiệp Thành</t>
  </si>
  <si>
    <t>NBTS02774</t>
  </si>
  <si>
    <t>Trần Văn Minh</t>
  </si>
  <si>
    <t>NBTS02772</t>
  </si>
  <si>
    <t>Phan Hoài Phương</t>
  </si>
  <si>
    <t>NBTS02631</t>
  </si>
  <si>
    <t>NBTS02773</t>
  </si>
  <si>
    <t>Đặng Văn Dương</t>
  </si>
  <si>
    <t>NBTS02400</t>
  </si>
  <si>
    <t>Nguyễn Phước Thừa</t>
  </si>
  <si>
    <t>NBTS02632</t>
  </si>
  <si>
    <t>Nguyễn Thị Suốt</t>
  </si>
  <si>
    <t>NBTS01430</t>
  </si>
  <si>
    <t>Trần Minh Thế</t>
  </si>
  <si>
    <t>NBTS02410</t>
  </si>
  <si>
    <t>Nghiêm Thị Bích Chi</t>
  </si>
  <si>
    <t>NBTS02335</t>
  </si>
  <si>
    <t xml:space="preserve">Nguyễn Trường Anh </t>
  </si>
  <si>
    <t>NBTS02353</t>
  </si>
  <si>
    <t>Lưu Mỹ Kim</t>
  </si>
  <si>
    <t>NBTS02288</t>
  </si>
  <si>
    <t>Nguyễn Hoàng Anh</t>
  </si>
  <si>
    <t>NBTS02637</t>
  </si>
  <si>
    <t>Nguyễn Thị Cẩm Nhung</t>
  </si>
  <si>
    <t>NBTS02342</t>
  </si>
  <si>
    <t>NBTS01546</t>
  </si>
  <si>
    <t>Nguyễn Thị Nhã</t>
  </si>
  <si>
    <t>NBTS01511</t>
  </si>
  <si>
    <t>Trần Thị Kim Ngân</t>
  </si>
  <si>
    <t>NBTS02576</t>
  </si>
  <si>
    <t>Nguyễn Văn Trương</t>
  </si>
  <si>
    <t>NBTS02666</t>
  </si>
  <si>
    <t>Nguyễn Minh Hân</t>
  </si>
  <si>
    <t>NBTS02646</t>
  </si>
  <si>
    <t>La Văn Thắng</t>
  </si>
  <si>
    <t>NBTS02701</t>
  </si>
  <si>
    <t>Nguyễn Việt Thảo Nhi</t>
  </si>
  <si>
    <t>NBTS01574</t>
  </si>
  <si>
    <t>Đỗ Phúc Khang An</t>
  </si>
  <si>
    <t>NBTS02639</t>
  </si>
  <si>
    <t>Trần Thị Hương Thắm</t>
  </si>
  <si>
    <t>NBTS02054</t>
  </si>
  <si>
    <t xml:space="preserve">Huỳnh Huy Long </t>
  </si>
  <si>
    <t>NBTS01426</t>
  </si>
  <si>
    <t>Trần Văng Tài</t>
  </si>
  <si>
    <t>NBTS01482</t>
  </si>
  <si>
    <t>Nguyễn Văn Phương</t>
  </si>
  <si>
    <t>NBTS01596</t>
  </si>
  <si>
    <t>Lê Hoàng Huy</t>
  </si>
  <si>
    <t>NBTS01329</t>
  </si>
  <si>
    <t>Tạ Thanh Tuấn</t>
  </si>
  <si>
    <t>NBTS02358</t>
  </si>
  <si>
    <t>Trương Thành Vũ</t>
  </si>
  <si>
    <t>NBTS02672</t>
  </si>
  <si>
    <t>NBTS02566</t>
  </si>
  <si>
    <t>Nguyễn Văn Nhi</t>
  </si>
  <si>
    <t>NBTS01629</t>
  </si>
  <si>
    <t>Phan Văn Anh</t>
  </si>
  <si>
    <t>Nguyễn Thị Hải Lý</t>
  </si>
  <si>
    <t>NBTS02703</t>
  </si>
  <si>
    <t>NBTS02390</t>
  </si>
  <si>
    <t>NBTS02743</t>
  </si>
  <si>
    <t>Mai Bá Tài</t>
  </si>
  <si>
    <t>NBTS02673</t>
  </si>
  <si>
    <t>Nguyễn Ngọc Hiếu</t>
  </si>
  <si>
    <t>NBTS01686</t>
  </si>
  <si>
    <t>Hồ Thuận</t>
  </si>
  <si>
    <t>NBTS01794</t>
  </si>
  <si>
    <t>Trần Nguyễn Hoàng</t>
  </si>
  <si>
    <t>NBTS02045</t>
  </si>
  <si>
    <t xml:space="preserve">Phạm Thị Thắng </t>
  </si>
  <si>
    <t>THÁI THỊ BẠCH TUYẾT</t>
  </si>
  <si>
    <t>NGUYỄN THỊ THANH HUYỀN</t>
  </si>
  <si>
    <t>NBTS02404</t>
  </si>
  <si>
    <t>Trần Hoàng</t>
  </si>
  <si>
    <t>Lê Đông Sang</t>
  </si>
  <si>
    <t>NBTS02626</t>
  </si>
  <si>
    <t>Lưu Thị Mỹ Trúc</t>
  </si>
  <si>
    <t>NBTS02653</t>
  </si>
  <si>
    <t>Nguyễn Văn Phúc</t>
  </si>
  <si>
    <t>NBTS02746</t>
  </si>
  <si>
    <t>Lương Ngọc Nguyên</t>
  </si>
  <si>
    <t>NBTS01304</t>
  </si>
  <si>
    <t>Nguyễn Thị Thanh Hương</t>
  </si>
  <si>
    <t>NBTS02364</t>
  </si>
  <si>
    <t>Phạm Thị Mỹ Hạnh</t>
  </si>
  <si>
    <t>NBTS01918</t>
  </si>
  <si>
    <t>NBTS02675</t>
  </si>
  <si>
    <t>Nguyễn Thị Bích Thủy</t>
  </si>
  <si>
    <t>NBTS02677</t>
  </si>
  <si>
    <t>Ngô Văn Bằng</t>
  </si>
  <si>
    <t>NBTS02742</t>
  </si>
  <si>
    <t>Ngô Đức Thuận</t>
  </si>
  <si>
    <t>NBTS02652</t>
  </si>
  <si>
    <t>Nguyễn Hữu Khanh</t>
  </si>
  <si>
    <t>NBTS01336</t>
  </si>
  <si>
    <t>Phan Thị Linh Kha</t>
  </si>
  <si>
    <t>NBTS02488</t>
  </si>
  <si>
    <t>Trần Như Trường Hải</t>
  </si>
  <si>
    <t>NBTS01520</t>
  </si>
  <si>
    <t>Phan Quang Hà</t>
  </si>
  <si>
    <t>NBTS02796</t>
  </si>
  <si>
    <t>Nguyễn Đặng Bảo Ý</t>
  </si>
  <si>
    <t>NBTS02691</t>
  </si>
  <si>
    <t>Lâm Thị Bích Nguyệt</t>
  </si>
  <si>
    <t>NBTS02762</t>
  </si>
  <si>
    <t>Lê Duy Trung</t>
  </si>
  <si>
    <t>NBTS02763</t>
  </si>
  <si>
    <t>Nguyễn Đình Đông</t>
  </si>
  <si>
    <t>NBTS02575</t>
  </si>
  <si>
    <t>Nguyễn khánh Nam</t>
  </si>
  <si>
    <t>NBTS02636</t>
  </si>
  <si>
    <t>Đường Thị Phượng</t>
  </si>
  <si>
    <t>NBTS02373</t>
  </si>
  <si>
    <t>NBTS01853</t>
  </si>
  <si>
    <t>Đinh Văn Lâm</t>
  </si>
  <si>
    <t>NBTS02690</t>
  </si>
  <si>
    <t>Trần Thị Kim Thúy</t>
  </si>
  <si>
    <t>NBTS02553</t>
  </si>
  <si>
    <t>NGUYỄN THỊ THU THẢO</t>
  </si>
  <si>
    <t>NBTS02641</t>
  </si>
  <si>
    <t>NBTS02696</t>
  </si>
  <si>
    <t>Vũ Thị Tuyết</t>
  </si>
  <si>
    <t>NBTS02771</t>
  </si>
  <si>
    <t>NBTS02640</t>
  </si>
  <si>
    <t>Bùi Thị Hải Yến</t>
  </si>
  <si>
    <t>NBTS02695</t>
  </si>
  <si>
    <t xml:space="preserve">Đỗ Đình Hòa </t>
  </si>
  <si>
    <t>NBTS02779</t>
  </si>
  <si>
    <t>Lê Thị Hòa</t>
  </si>
  <si>
    <t>NBTS02408</t>
  </si>
  <si>
    <t xml:space="preserve">Lê Thị Vân Oanh </t>
  </si>
  <si>
    <t>NBTS01655</t>
  </si>
  <si>
    <t>Phạm Văn Sỹ</t>
  </si>
  <si>
    <t>NBTS01442</t>
  </si>
  <si>
    <t>Nguyễn Xuân Hà</t>
  </si>
  <si>
    <t>NBTS02112</t>
  </si>
  <si>
    <t>CHU VĂN NAM</t>
  </si>
  <si>
    <t>NBTS02371</t>
  </si>
  <si>
    <t xml:space="preserve">Cầm Bá Hoàng </t>
  </si>
  <si>
    <t>NBTS02250</t>
  </si>
  <si>
    <t>Nguyễn Thị Tình</t>
  </si>
  <si>
    <t>NBTS02304</t>
  </si>
  <si>
    <t>TRƯƠNG THỊ BẢO YẾN</t>
  </si>
  <si>
    <t>NBTS01947</t>
  </si>
  <si>
    <t>Thái Thị Thanh</t>
  </si>
  <si>
    <t>NBTS02405</t>
  </si>
  <si>
    <t>Nguyễn Đức Toàn</t>
  </si>
  <si>
    <t xml:space="preserve">Lục Thị Nhung </t>
  </si>
  <si>
    <t>NBTS02237</t>
  </si>
  <si>
    <t>Hoàng Thị Hoa</t>
  </si>
  <si>
    <t>NBTS02777</t>
  </si>
  <si>
    <t>Vũ Thanh Tuấn</t>
  </si>
  <si>
    <t>NBTS02736</t>
  </si>
  <si>
    <t>Phạm Văn Tị</t>
  </si>
  <si>
    <t>NBTS02776</t>
  </si>
  <si>
    <t>NBTS02775</t>
  </si>
  <si>
    <t xml:space="preserve">Đỗ Văn Nghĩa </t>
  </si>
  <si>
    <t>NBTS02387</t>
  </si>
  <si>
    <t>Nguyễn Bùi Học</t>
  </si>
  <si>
    <t>NBTS02388</t>
  </si>
  <si>
    <t>Đoàn Hải Quan</t>
  </si>
  <si>
    <t>NBTS02389</t>
  </si>
  <si>
    <t>Phan Trần Vũ</t>
  </si>
  <si>
    <t>NBTS02427</t>
  </si>
  <si>
    <t>Huỳnh Thế Mạnh</t>
  </si>
  <si>
    <t>NBTS02565</t>
  </si>
  <si>
    <t>NBTS01284</t>
  </si>
  <si>
    <t>Nguyễn Thanh Tuấn</t>
  </si>
  <si>
    <t>NBTS02367</t>
  </si>
  <si>
    <t>Huỳnh Đức An</t>
  </si>
  <si>
    <t>NBTS02096</t>
  </si>
  <si>
    <t>Nguyễn Văn Tam</t>
  </si>
  <si>
    <t>DEPO 1</t>
  </si>
  <si>
    <t>NBTS02357</t>
  </si>
  <si>
    <t>Nguyễn Hồng Long</t>
  </si>
  <si>
    <t>NBTS02331</t>
  </si>
  <si>
    <t>Đoàn Ngọc Dũng</t>
  </si>
  <si>
    <t>NBTS02660</t>
  </si>
  <si>
    <t>Võ Thị Huế</t>
  </si>
  <si>
    <t>NBTS01460</t>
  </si>
  <si>
    <t>Ngô Thị Soa</t>
  </si>
  <si>
    <t>NBTS01461</t>
  </si>
  <si>
    <t>Trần Thị Mỹ Hạnh</t>
  </si>
  <si>
    <t>NBTS02275</t>
  </si>
  <si>
    <t>Phạm Thị Thắm</t>
  </si>
  <si>
    <t>NBTS02661</t>
  </si>
  <si>
    <t>Vũ Văn Việt</t>
  </si>
  <si>
    <t>EDD 3</t>
  </si>
  <si>
    <t>NBTS02724</t>
  </si>
  <si>
    <t>NBTS02515</t>
  </si>
  <si>
    <t>Phạm Thị Diệu</t>
  </si>
  <si>
    <t>NBTS01978</t>
  </si>
  <si>
    <t>Phùng Thanh Sơn</t>
  </si>
  <si>
    <t>EDD 2</t>
  </si>
  <si>
    <t>NBTS02811</t>
  </si>
  <si>
    <t>Ngô Anh Khoa</t>
  </si>
  <si>
    <t>NBTS02812</t>
  </si>
  <si>
    <t>Dương Kiến Vinh</t>
  </si>
  <si>
    <t>NBTS02757</t>
  </si>
  <si>
    <t>Lê Đức Khôi</t>
  </si>
  <si>
    <t>NBTS02758</t>
  </si>
  <si>
    <t>Nguyễn Minh Hà</t>
  </si>
  <si>
    <t>NBTS01524</t>
  </si>
  <si>
    <t>Lê Minh Hiếu</t>
  </si>
  <si>
    <t>NBTS02717</t>
  </si>
  <si>
    <t>Lê Hoàng Phúc</t>
  </si>
  <si>
    <t>NBTS02596</t>
  </si>
  <si>
    <t>Trịnh Xuân Hiệp</t>
  </si>
  <si>
    <t>NBTS02278</t>
  </si>
  <si>
    <t>Nguyễn Minh Huy</t>
  </si>
  <si>
    <t>NBTS02155</t>
  </si>
  <si>
    <t>Nguyễn Thị Thu Thủy</t>
  </si>
  <si>
    <t>NBTS02422</t>
  </si>
  <si>
    <t>Lương Nhựt Minh</t>
  </si>
  <si>
    <t>DEPO 2</t>
  </si>
  <si>
    <t>NBTS02739</t>
  </si>
  <si>
    <t>Đỗ Thiên Hào</t>
  </si>
  <si>
    <t>NBTS02751</t>
  </si>
  <si>
    <t>Hoàng Thị Lan Anh</t>
  </si>
  <si>
    <t>NBTS02805</t>
  </si>
  <si>
    <t>Bùi Thành Long</t>
  </si>
  <si>
    <t>NBTS02804</t>
  </si>
  <si>
    <t>Khưu Thiên Trúc</t>
  </si>
  <si>
    <t>NBTS02760</t>
  </si>
  <si>
    <t>Nguyễn Quang Phong</t>
  </si>
  <si>
    <t>NBTS02619</t>
  </si>
  <si>
    <t>Trần Hữu Chiến</t>
  </si>
  <si>
    <t>NBTS02612</t>
  </si>
  <si>
    <t>Đặng Quốc Bảo</t>
  </si>
  <si>
    <t>NBTS01888</t>
  </si>
  <si>
    <t>NBTS02504</t>
  </si>
  <si>
    <t>Trần Thị Yến</t>
  </si>
  <si>
    <t>NBTS02745</t>
  </si>
  <si>
    <t>NBTS02558</t>
  </si>
  <si>
    <t>Nguyễn Thị Thu Trâm</t>
  </si>
  <si>
    <t>EDD 1</t>
  </si>
  <si>
    <t>NBTS02697</t>
  </si>
  <si>
    <t>Phan Thị Thanh Thủy</t>
  </si>
  <si>
    <t>NBTS02423</t>
  </si>
  <si>
    <t>NBTS02559</t>
  </si>
  <si>
    <t>NBTS02753</t>
  </si>
  <si>
    <t>NBTS02698</t>
  </si>
  <si>
    <t>Nguyễn Đồng Tâm</t>
  </si>
  <si>
    <t>NBTS02699</t>
  </si>
  <si>
    <t>NBTS02720</t>
  </si>
  <si>
    <t>Lê Thị Hoa</t>
  </si>
  <si>
    <t>NBTS02795</t>
  </si>
  <si>
    <t>Bùi Thị Kim Cúc</t>
  </si>
  <si>
    <t>NBTS02756</t>
  </si>
  <si>
    <t>Trần Thị Thái</t>
  </si>
  <si>
    <t>DEPO 3</t>
  </si>
  <si>
    <t>NBTS02685</t>
  </si>
  <si>
    <t>Lê Anh Quốc</t>
  </si>
  <si>
    <t>NBTS02686</t>
  </si>
  <si>
    <t>NBTS02798</t>
  </si>
  <si>
    <t>Đinh Thị Thanh Tuyết</t>
  </si>
  <si>
    <t>NBTS02806</t>
  </si>
  <si>
    <t>Lê Thanh Thảo</t>
  </si>
  <si>
    <t>NBTS02749</t>
  </si>
  <si>
    <t>Đàm Thúy Phượng</t>
  </si>
  <si>
    <t>NBTS02484</t>
  </si>
  <si>
    <t>Lê Quốc Cường</t>
  </si>
  <si>
    <t>NBTS02617</t>
  </si>
  <si>
    <t>Đỗ Thị Xuân Trang</t>
  </si>
  <si>
    <t>NBTS02725</t>
  </si>
  <si>
    <t>Phạm Ngọc Hiên</t>
  </si>
  <si>
    <t>EDD 4</t>
  </si>
  <si>
    <t>NBTS02162</t>
  </si>
  <si>
    <t>Trần Đức Vinh</t>
  </si>
  <si>
    <t>NBTS02552</t>
  </si>
  <si>
    <t>Lê Phi Bảo</t>
  </si>
  <si>
    <t>NBTS02687</t>
  </si>
  <si>
    <t>Lý Thị Cương</t>
  </si>
  <si>
    <t>NBTS02539</t>
  </si>
  <si>
    <t>Võ Thị Tuyết Vân</t>
  </si>
  <si>
    <t>NBTS02485</t>
  </si>
  <si>
    <t>Lê Văn Lợi</t>
  </si>
  <si>
    <t>NBTS02764</t>
  </si>
  <si>
    <t>Phan Thị Yến</t>
  </si>
  <si>
    <t>NBTS02601</t>
  </si>
  <si>
    <t>Lê Kim Mỹ Thúy</t>
  </si>
  <si>
    <t>NBTS02529</t>
  </si>
  <si>
    <t>Lê Hoàng Anh Vũ</t>
  </si>
  <si>
    <t>DEPO 4</t>
  </si>
  <si>
    <t>NBTS02574</t>
  </si>
  <si>
    <t>Lương Hải Đăng</t>
  </si>
  <si>
    <t>NBTS02684</t>
  </si>
  <si>
    <t>Lê Nguyên Thúy Oanh</t>
  </si>
  <si>
    <t>NBTS02482</t>
  </si>
  <si>
    <t>Trần Thanh Hiền</t>
  </si>
  <si>
    <t>NBTS02483</t>
  </si>
  <si>
    <t>NBTS02606</t>
  </si>
  <si>
    <t>Lê Thị Tú Xuân</t>
  </si>
  <si>
    <t>NBTS02607</t>
  </si>
  <si>
    <t>Hồ Thị Cẩm Thu</t>
  </si>
  <si>
    <t>NBTS02534</t>
  </si>
  <si>
    <t>NBTS02535</t>
  </si>
  <si>
    <t>Phạm Lê Kim Phụng</t>
  </si>
  <si>
    <t>NBTS02554</t>
  </si>
  <si>
    <t>Nguyễn Thành Thiện</t>
  </si>
  <si>
    <t>NBTS01941</t>
  </si>
  <si>
    <t>Võ Hữu Thọ</t>
  </si>
  <si>
    <t>NBTS01995</t>
  </si>
  <si>
    <t>NBTS02744</t>
  </si>
  <si>
    <t>Nguyễn Thanh Danh</t>
  </si>
  <si>
    <t>NBTS02143</t>
  </si>
  <si>
    <t>Trịnh Xuân Hòa</t>
  </si>
  <si>
    <t>NBTS01991</t>
  </si>
  <si>
    <t>EDD 4 + DEPO 4</t>
  </si>
  <si>
    <t>NBTS02761</t>
  </si>
  <si>
    <t>Nguyễn Văn Thế</t>
  </si>
  <si>
    <t>EDD 1 + DEPO 3</t>
  </si>
  <si>
    <t>NBTS02683</t>
  </si>
  <si>
    <t>Nguyễn Hồng kỳ</t>
  </si>
  <si>
    <t>EDD 2 + DEPO 2</t>
  </si>
  <si>
    <t>NBTS02550</t>
  </si>
  <si>
    <t>Phạm Nguyễn Lam Triều</t>
  </si>
  <si>
    <t>NBTS01834</t>
  </si>
  <si>
    <t>NBTS02151</t>
  </si>
  <si>
    <t>NBTS01270</t>
  </si>
  <si>
    <t>Phan Tiến Anh</t>
  </si>
  <si>
    <t>NBTS01883</t>
  </si>
  <si>
    <t>Lưu Thị Hồng Phúc</t>
  </si>
  <si>
    <t>NBTS02615</t>
  </si>
  <si>
    <t>NBTS02788</t>
  </si>
  <si>
    <t>Vũ Thị Thắm</t>
  </si>
  <si>
    <t>NBTS01459</t>
  </si>
  <si>
    <t>Mai Chí Kiên</t>
  </si>
  <si>
    <t>NBTS02786</t>
  </si>
  <si>
    <t>NBTS02166</t>
  </si>
  <si>
    <t>Nguyễn Thị Kim Oanh</t>
  </si>
  <si>
    <t>NBTS01653</t>
  </si>
  <si>
    <t>Ngô Văn Công</t>
  </si>
  <si>
    <t>NBTS01334</t>
  </si>
  <si>
    <t>NBTS02682</t>
  </si>
  <si>
    <t>NBTS02204</t>
  </si>
  <si>
    <t>Quách Thị Thu Hằng</t>
  </si>
  <si>
    <t>NBTS02119</t>
  </si>
  <si>
    <t>Tạ Văn Nghinh</t>
  </si>
  <si>
    <t>NBTS02705</t>
  </si>
  <si>
    <t>Hà Duy Tình</t>
  </si>
  <si>
    <t>NBTS02251</t>
  </si>
  <si>
    <t>Bùi Thị Thắm</t>
  </si>
  <si>
    <t>NBTS02770</t>
  </si>
  <si>
    <t>Trần Thị Sinh</t>
  </si>
  <si>
    <t>NBTS02442</t>
  </si>
  <si>
    <t>Nguyễn Thị Vân Chi</t>
  </si>
  <si>
    <t>NBTS02049</t>
  </si>
  <si>
    <t>Dương Phương Anh</t>
  </si>
  <si>
    <t>NBTS02769</t>
  </si>
  <si>
    <t>Vũ Đình Hòa</t>
  </si>
  <si>
    <t>NBTS02015</t>
  </si>
  <si>
    <t>Đặng Minh Hiếu</t>
  </si>
  <si>
    <t>NBTS02613</t>
  </si>
  <si>
    <t>NBTS01342</t>
  </si>
  <si>
    <t>Đào Thị Hương</t>
  </si>
  <si>
    <t>NBTS01859</t>
  </si>
  <si>
    <t>NBTS02768</t>
  </si>
  <si>
    <t>Nguyễn Thị Ngoan</t>
  </si>
  <si>
    <t>NBTS01858</t>
  </si>
  <si>
    <t>Tạ Thị Vinh</t>
  </si>
  <si>
    <t>NBTS02441</t>
  </si>
  <si>
    <t>Lê Thị Nhinh</t>
  </si>
  <si>
    <t>NBTS02728</t>
  </si>
  <si>
    <t>Tạ Thị Ngoan</t>
  </si>
  <si>
    <t>NBTS02727</t>
  </si>
  <si>
    <t>Nguyễn Việt Hiệp</t>
  </si>
  <si>
    <t>NBTS01623</t>
  </si>
  <si>
    <t>Dương Thị Ngọc Oanh</t>
  </si>
  <si>
    <t>NBTS02476</t>
  </si>
  <si>
    <t>Nguyễn Thị Nguyệt</t>
  </si>
  <si>
    <t>NBTS02616</t>
  </si>
  <si>
    <t>Nông Văn Hồng</t>
  </si>
  <si>
    <t>NBTS02486</t>
  </si>
  <si>
    <t>Hoàng Thị Hằng</t>
  </si>
  <si>
    <t>NBTS02752</t>
  </si>
  <si>
    <t>Nguyễn Ngọc Khánh</t>
  </si>
  <si>
    <t>NBTS02115</t>
  </si>
  <si>
    <t>Lò Văn Quý</t>
  </si>
  <si>
    <t>NBTS02671</t>
  </si>
  <si>
    <t>Lò Văn Phát</t>
  </si>
  <si>
    <t>NBTS02817</t>
  </si>
  <si>
    <t xml:space="preserve">LÊ ĐIÊP LỢI </t>
  </si>
  <si>
    <t>NBTS02298</t>
  </si>
  <si>
    <t xml:space="preserve">Trần Kim Tuấn </t>
  </si>
  <si>
    <t>NBTS01762</t>
  </si>
  <si>
    <t xml:space="preserve">Nguyễn Đức Công </t>
  </si>
  <si>
    <t>NBTS02241</t>
  </si>
  <si>
    <t xml:space="preserve">Nguyễn Văn Lữ </t>
  </si>
  <si>
    <t>NBTS02393</t>
  </si>
  <si>
    <t xml:space="preserve">Nguyễn Thu Hằng </t>
  </si>
  <si>
    <t>NBTS02765</t>
  </si>
  <si>
    <t xml:space="preserve">Lê Văn Thắng </t>
  </si>
  <si>
    <t>NBTS02297</t>
  </si>
  <si>
    <t>NBTS01438</t>
  </si>
  <si>
    <t>NBTS02296</t>
  </si>
  <si>
    <t>Tạ Thị Hồng Vân</t>
  </si>
  <si>
    <t>NBTS01966</t>
  </si>
  <si>
    <t>Trần Quốc Việt</t>
  </si>
  <si>
    <t>NBTS02395</t>
  </si>
  <si>
    <t>Tô Thị Thu Hiền</t>
  </si>
  <si>
    <t>NBTS01679</t>
  </si>
  <si>
    <t>NBTS02766</t>
  </si>
  <si>
    <t xml:space="preserve">Hoàng Thị Thu Hằng </t>
  </si>
  <si>
    <t>NBTS01711</t>
  </si>
  <si>
    <t>Nguyễn Thị Diện</t>
  </si>
  <si>
    <t>NBTS01337</t>
  </si>
  <si>
    <t>Phùng Thị Hương</t>
  </si>
  <si>
    <t>NBTS02787</t>
  </si>
  <si>
    <t>Nguyễn Thị Thúy TB</t>
  </si>
  <si>
    <t>NBTS02060</t>
  </si>
  <si>
    <t>Bùi Đức Biên</t>
  </si>
  <si>
    <t>NBTS02061</t>
  </si>
  <si>
    <t>Hà Thị Xuyến</t>
  </si>
  <si>
    <t>NBTS01332</t>
  </si>
  <si>
    <t>Nguyễn Văn Liên</t>
  </si>
  <si>
    <t>NBTS02443</t>
  </si>
  <si>
    <t>Kiều Văn Tới</t>
  </si>
  <si>
    <t>NBTS02588</t>
  </si>
  <si>
    <t>Nguyễn Đăng Đại</t>
  </si>
  <si>
    <t>NBTS02324</t>
  </si>
  <si>
    <t>Phạm Thế Cường</t>
  </si>
  <si>
    <t>NBTS02809</t>
  </si>
  <si>
    <t>NBTS02478</t>
  </si>
  <si>
    <t>Lê Đắc Hoàng</t>
  </si>
  <si>
    <t>NBTS02157</t>
  </si>
  <si>
    <t>Lương Thị Nghĩa</t>
  </si>
  <si>
    <t>NOR 1</t>
  </si>
  <si>
    <t>NBTS02663</t>
  </si>
  <si>
    <t>NOR 2</t>
  </si>
  <si>
    <t>NBTS02541</t>
  </si>
  <si>
    <t>Hà Thanh Tùng</t>
  </si>
  <si>
    <t>NOR 3</t>
  </si>
  <si>
    <t>NBTS02547</t>
  </si>
  <si>
    <t>Đặng Thiên Thanh</t>
  </si>
  <si>
    <t>NBTS02469</t>
  </si>
  <si>
    <t xml:space="preserve">Nguyễn Công Đạt </t>
  </si>
  <si>
    <t>NBTS02523</t>
  </si>
  <si>
    <t>Phạm Diệp Mỹ Tiên</t>
  </si>
  <si>
    <t>NBTS01425</t>
  </si>
  <si>
    <t>Võ Thị Bé Sáu</t>
  </si>
  <si>
    <t>NBTS02065</t>
  </si>
  <si>
    <t>NBTS02654</t>
  </si>
  <si>
    <t>Nguyễn Ngọc Phượng</t>
  </si>
  <si>
    <t>NBTS02522</t>
  </si>
  <si>
    <t>NBTS02589</t>
  </si>
  <si>
    <t>Nguyễn Thị Hoàng Mỹ</t>
  </si>
  <si>
    <t>NBTS02345</t>
  </si>
  <si>
    <t>Phạm Phương Sinh</t>
  </si>
  <si>
    <t>NBTS02470</t>
  </si>
  <si>
    <t>Bùi Thị Duyên</t>
  </si>
  <si>
    <t>NBTS02440</t>
  </si>
  <si>
    <t>Đỗ Cao Trí</t>
  </si>
  <si>
    <t>NBTS02468</t>
  </si>
  <si>
    <t>Phan Thị Ngọc Út</t>
  </si>
  <si>
    <t>NBTS02467</t>
  </si>
  <si>
    <t>Trần Thị Ngọc Gấm</t>
  </si>
  <si>
    <t>NBTS02471</t>
  </si>
  <si>
    <t>Trần Thị Kim Hà</t>
  </si>
  <si>
    <t>NBTS01286</t>
  </si>
  <si>
    <t>Lê Thị Vân Anh</t>
  </si>
  <si>
    <t>NBTS02741</t>
  </si>
  <si>
    <t>NBTB00032</t>
  </si>
  <si>
    <t>NBTB00068</t>
  </si>
  <si>
    <t>NBTS02851</t>
  </si>
  <si>
    <t>Kiều Lệ Hoa</t>
  </si>
  <si>
    <t>Huyỳnh Ngọc Nhu</t>
  </si>
  <si>
    <t>NBTS02865</t>
  </si>
  <si>
    <t>NGUYỄN VIẾT THẮNG</t>
  </si>
  <si>
    <t xml:space="preserve">Nguyễn Vũ Khang </t>
  </si>
  <si>
    <t>NBTS02842</t>
  </si>
  <si>
    <t>Hồng Văn Nhân</t>
  </si>
  <si>
    <t>Lê Qúi Trọng</t>
  </si>
  <si>
    <t>NBTS02841</t>
  </si>
  <si>
    <t>Nguyễn Thùy Trang</t>
  </si>
  <si>
    <t>NBTS02852</t>
  </si>
  <si>
    <t>Võ Thị Mai Sa Vy</t>
  </si>
  <si>
    <t>NBTS02818</t>
  </si>
  <si>
    <t>La Văn Đức</t>
  </si>
  <si>
    <t>NBTS02863</t>
  </si>
  <si>
    <t>Lê Đình Tuân</t>
  </si>
  <si>
    <t>NBTS02823</t>
  </si>
  <si>
    <t>NBTS02824</t>
  </si>
  <si>
    <t>Nguyễn Đình Thoảng</t>
  </si>
  <si>
    <t>NBTS02861</t>
  </si>
  <si>
    <t>NBTS02873</t>
  </si>
  <si>
    <t>Nguyễn Hoàng Nam</t>
  </si>
  <si>
    <t>NBTS02870</t>
  </si>
  <si>
    <t>Phan Thiên Tước</t>
  </si>
  <si>
    <t>NBTS02846</t>
  </si>
  <si>
    <t>NBTS02867</t>
  </si>
  <si>
    <t>Vũ Quang Thức</t>
  </si>
  <si>
    <t>NBTS02871</t>
  </si>
  <si>
    <t>Trần Thành Tín 2</t>
  </si>
  <si>
    <t>NBTS02872</t>
  </si>
  <si>
    <t>NBTS02864</t>
  </si>
  <si>
    <t>Lê Thị Bích Phượng</t>
  </si>
  <si>
    <t>NBTS02849</t>
  </si>
  <si>
    <t>Đặng Thái Sang</t>
  </si>
  <si>
    <t>NBTS02819</t>
  </si>
  <si>
    <t>Trần Việt Anh</t>
  </si>
  <si>
    <t>NBTS02868</t>
  </si>
  <si>
    <t>Bùi Công Nhơn</t>
  </si>
  <si>
    <t>NBTS02822</t>
  </si>
  <si>
    <t>Trương Thị Thu Hà</t>
  </si>
  <si>
    <t>NBTS02829</t>
  </si>
  <si>
    <t>Nguyễn Thị Kim Thư</t>
  </si>
  <si>
    <t>NBTS02828</t>
  </si>
  <si>
    <t>Lê Văn Thừa</t>
  </si>
  <si>
    <t>NBTS02838</t>
  </si>
  <si>
    <t>Trần Anh Hùng</t>
  </si>
  <si>
    <t>NBTS02839</t>
  </si>
  <si>
    <t>Phạm Duy</t>
  </si>
  <si>
    <t>NBTS02840</t>
  </si>
  <si>
    <t>Nguyễn Hồng Nhi</t>
  </si>
  <si>
    <t>Đặng Thông Đức</t>
  </si>
  <si>
    <t>NBTS02833</t>
  </si>
  <si>
    <t xml:space="preserve">Phạm Văn Phú </t>
  </si>
  <si>
    <t>NBTS02825</t>
  </si>
  <si>
    <t>Hà Quang Trường</t>
  </si>
  <si>
    <t>NBTS02835</t>
  </si>
  <si>
    <t>Trần Thị Phụng</t>
  </si>
  <si>
    <t>NBTS02834</t>
  </si>
  <si>
    <t>Nguyễn Văn Nhân</t>
  </si>
  <si>
    <t>NBTS02826</t>
  </si>
  <si>
    <t>Lê Thị Duyên</t>
  </si>
  <si>
    <t>NBTS02827</t>
  </si>
  <si>
    <t>Phạm Ngọc Thạch</t>
  </si>
  <si>
    <t>Nguyễn Thị Nga 1</t>
  </si>
  <si>
    <t>NBTS02855</t>
  </si>
  <si>
    <t>Huỳnh Kim Đại</t>
  </si>
  <si>
    <t>NBTS02837</t>
  </si>
  <si>
    <t>Trần Văn Danh</t>
  </si>
  <si>
    <t>Trần Đắc Tú</t>
  </si>
  <si>
    <t>NBTS02836</t>
  </si>
  <si>
    <t>Trịnh Quốc Huân</t>
  </si>
  <si>
    <t>NBTS02859</t>
  </si>
  <si>
    <t>Bùi Như Ngọc</t>
  </si>
  <si>
    <t>NBTS02860</t>
  </si>
  <si>
    <t>NBTS02832</t>
  </si>
  <si>
    <t>Dương Thị Thơm</t>
  </si>
  <si>
    <t>NBTS02856</t>
  </si>
  <si>
    <t>Cồ Thị Chinh</t>
  </si>
  <si>
    <t>NBTS02831</t>
  </si>
  <si>
    <t>Vũ Thị Trà My</t>
  </si>
  <si>
    <t>NBTS02830</t>
  </si>
  <si>
    <t>Phạm Ngọc Mai</t>
  </si>
  <si>
    <t>NBTS02866</t>
  </si>
  <si>
    <t xml:space="preserve">TRẦN VĂN TÙNG </t>
  </si>
  <si>
    <t>NBTS02853</t>
  </si>
  <si>
    <t xml:space="preserve">TRẦN THANH SƠN </t>
  </si>
  <si>
    <t>NBTS02426</t>
  </si>
  <si>
    <t>NBTS02844</t>
  </si>
  <si>
    <t>Vương Văn Xuân</t>
  </si>
  <si>
    <t>NBTS02845</t>
  </si>
  <si>
    <t>Nguyễn Thị Ngọc</t>
  </si>
  <si>
    <t>NBTS02821</t>
  </si>
  <si>
    <t>Hà Thanh Thường</t>
  </si>
  <si>
    <t>NBTS02820</t>
  </si>
  <si>
    <t>Huỳnh Công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</si>
</sst>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0_-;\-* #,##0.00_-;_-* &quot;-&quot;??_-;_-@_-"/>
    <numFmt numFmtId="167" formatCode="_-&quot;£&quot;* #,##0_-;\-&quot;£&quot;* #,##0_-;_-&quot;£&quot;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1" fillId="0" borderId="0" xfId="1" applyNumberFormat="1" applyFont="1"/>
    <xf numFmtId="0" fontId="2" fillId="2" borderId="0" xfId="0" applyFont="1" applyFill="1"/>
    <xf numFmtId="165" fontId="2" fillId="2" borderId="0" xfId="1" applyNumberFormat="1" applyFont="1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165" fontId="2" fillId="3" borderId="0" xfId="1" applyNumberFormat="1" applyFont="1" applyFill="1" applyAlignment="1">
      <alignment horizontal="center" wrapText="1"/>
    </xf>
    <xf numFmtId="0" fontId="2" fillId="4" borderId="0" xfId="0" applyFont="1" applyFill="1"/>
    <xf numFmtId="165" fontId="2" fillId="4" borderId="0" xfId="1" applyNumberFormat="1" applyFont="1" applyFill="1"/>
    <xf numFmtId="0" fontId="2" fillId="5" borderId="1" xfId="0" applyFont="1" applyFill="1" applyBorder="1"/>
    <xf numFmtId="165" fontId="2" fillId="5" borderId="1" xfId="1" applyNumberFormat="1" applyFont="1" applyFill="1" applyBorder="1"/>
    <xf numFmtId="0" fontId="0" fillId="0" borderId="1" xfId="0" applyBorder="1"/>
    <xf numFmtId="165" fontId="1" fillId="0" borderId="1" xfId="1" applyNumberFormat="1" applyFont="1" applyBorder="1"/>
    <xf numFmtId="165" fontId="3" fillId="0" borderId="0" xfId="1" applyNumberFormat="1" applyFont="1"/>
    <xf numFmtId="165" fontId="1" fillId="5" borderId="0" xfId="1" applyNumberFormat="1" applyFont="1" applyFill="1"/>
    <xf numFmtId="165" fontId="1" fillId="0" borderId="0" xfId="1" applyNumberFormat="1" applyFont="1" applyFill="1"/>
    <xf numFmtId="0" fontId="4" fillId="0" borderId="0" xfId="0" applyFont="1"/>
    <xf numFmtId="165" fontId="2" fillId="4" borderId="0" xfId="1" applyNumberFormat="1" applyFont="1" applyFill="1" applyAlignment="1">
      <alignment horizontal="center" wrapText="1"/>
    </xf>
    <xf numFmtId="165" fontId="0" fillId="0" borderId="0" xfId="1" applyNumberFormat="1" applyFont="1"/>
    <xf numFmtId="0" fontId="0" fillId="0" borderId="0" xfId="0" applyFill="1"/>
    <xf numFmtId="0" fontId="0" fillId="0" borderId="0" xfId="0" applyFont="1" applyFill="1"/>
    <xf numFmtId="165" fontId="0" fillId="0" borderId="0" xfId="1" applyNumberFormat="1" applyFont="1" applyFill="1"/>
    <xf numFmtId="0" fontId="0" fillId="0" borderId="0" xfId="0" applyFont="1"/>
    <xf numFmtId="0" fontId="2" fillId="0" borderId="0" xfId="0" applyFont="1" applyFill="1"/>
    <xf numFmtId="165" fontId="2" fillId="0" borderId="0" xfId="1" applyNumberFormat="1" applyFont="1" applyFill="1"/>
    <xf numFmtId="0" fontId="0" fillId="0" borderId="1" xfId="0" quotePrefix="1" applyBorder="1"/>
    <xf numFmtId="16" fontId="0" fillId="0" borderId="0" xfId="0" quotePrefix="1" applyNumberFormat="1"/>
    <xf numFmtId="165" fontId="0" fillId="0" borderId="0" xfId="0" applyNumberFormat="1"/>
    <xf numFmtId="0" fontId="0" fillId="5" borderId="0" xfId="0" applyFill="1"/>
    <xf numFmtId="165" fontId="2" fillId="0" borderId="0" xfId="0" applyNumberFormat="1" applyFont="1"/>
    <xf numFmtId="165" fontId="0" fillId="5" borderId="0" xfId="1" applyNumberFormat="1" applyFont="1" applyFill="1"/>
    <xf numFmtId="165" fontId="6" fillId="0" borderId="0" xfId="1" applyNumberFormat="1" applyFont="1"/>
    <xf numFmtId="165" fontId="0" fillId="0" borderId="0" xfId="0" applyNumberFormat="1" applyFill="1"/>
    <xf numFmtId="165" fontId="2" fillId="0" borderId="0" xfId="1" applyNumberFormat="1" applyFont="1" applyAlignment="1">
      <alignment wrapText="1"/>
    </xf>
    <xf numFmtId="165" fontId="2" fillId="0" borderId="0" xfId="1" applyNumberFormat="1" applyFont="1"/>
    <xf numFmtId="43" fontId="0" fillId="0" borderId="0" xfId="0" applyNumberFormat="1"/>
    <xf numFmtId="165" fontId="1" fillId="0" borderId="0" xfId="1" applyNumberFormat="1" applyFont="1" applyAlignment="1">
      <alignment horizontal="left"/>
    </xf>
    <xf numFmtId="165" fontId="2" fillId="3" borderId="0" xfId="1" applyNumberFormat="1" applyFont="1" applyFill="1" applyAlignment="1">
      <alignment horizontal="left" wrapText="1"/>
    </xf>
    <xf numFmtId="165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165" fontId="2" fillId="2" borderId="0" xfId="1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5" fontId="1" fillId="0" borderId="0" xfId="1" applyNumberFormat="1" applyFont="1" applyFill="1" applyAlignment="1">
      <alignment horizontal="left"/>
    </xf>
    <xf numFmtId="165" fontId="0" fillId="0" borderId="0" xfId="1" applyNumberFormat="1" applyFont="1" applyFill="1" applyAlignment="1">
      <alignment horizontal="left"/>
    </xf>
    <xf numFmtId="165" fontId="1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1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165" fontId="0" fillId="5" borderId="0" xfId="1" applyNumberFormat="1" applyFont="1" applyFill="1" applyAlignment="1">
      <alignment horizontal="center"/>
    </xf>
    <xf numFmtId="165" fontId="2" fillId="5" borderId="0" xfId="1" applyNumberFormat="1" applyFont="1" applyFill="1" applyAlignment="1">
      <alignment horizontal="center" wrapText="1"/>
    </xf>
    <xf numFmtId="165" fontId="2" fillId="5" borderId="0" xfId="1" applyNumberFormat="1" applyFont="1" applyFill="1"/>
  </cellXfs>
  <cellStyles count="9">
    <cellStyle name="Comma" xfId="1" builtinId="3"/>
    <cellStyle name="Comma 13" xfId="3"/>
    <cellStyle name="Comma 15" xfId="8"/>
    <cellStyle name="Comma 16" xfId="2"/>
    <cellStyle name="Comma 2 3" xfId="7"/>
    <cellStyle name="Comma 2 65" xfId="5"/>
    <cellStyle name="Normal" xfId="0" builtinId="0"/>
    <cellStyle name="Normal 5" xfId="6"/>
    <cellStyle name="Percent 9" xfId="4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C-DUNG\AppData\Roaming\Skype\My%20Skype%20Received%20Files\2017\07.2017\12.%20INCENTIVE_07%202017_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C-DUNG\AppData\Roaming\Skype\My%20Skype%20Received%20Files\Quarterly%20Incentive_VN_Q2%202017-%20new%20distribution%20chart_NW_ke%20toan%20da%20che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C-DUNG\Dropbox\Trang%20Le\incentive\2017\Sum-acc\Book1_2%20(Dung%20Tran's%20conflicted%20copy%202017-09-25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hnguyen@nabativietnam.vn\Downloads\R&amp;P%20VV%20TH&#7920;C%20HI&#7878;N%20K&#7870;%20HO&#7840;CH%20NH&#7852;P%20H&#192;NG%20SALETEAM%20NW%2010.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BATI\AppData\Roaming\Skype\My%20Skype%20Received%20Files\06.%20INCENTIVE_12.2017_CE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BATI\AppData\Roaming\Skype\My%20Skype%20Received%20Files\2018\Thang%201\1.%20INCENTIVE_01.2018_north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"/>
      <sheetName val="Sales man (WS.KA)"/>
      <sheetName val="SC"/>
      <sheetName val="Sales Sup"/>
      <sheetName val="ASM"/>
      <sheetName val="Probation"/>
      <sheetName val="Probation SE 1"/>
      <sheetName val="Probation SE 2"/>
      <sheetName val="Countif_SM"/>
      <sheetName val="countif_SS"/>
      <sheetName val="Act vol case (2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6">
          <cell r="D6" t="str">
            <v>NBTS00177</v>
          </cell>
          <cell r="E6" t="str">
            <v>Nguyễn Thị Thanh Thảo</v>
          </cell>
          <cell r="F6">
            <v>42858</v>
          </cell>
          <cell r="G6">
            <v>42918</v>
          </cell>
          <cell r="H6" t="str">
            <v>Retail</v>
          </cell>
          <cell r="N6">
            <v>1</v>
          </cell>
          <cell r="O6" t="str">
            <v>Bé Tân</v>
          </cell>
          <cell r="P6">
            <v>40</v>
          </cell>
          <cell r="Q6">
            <v>40</v>
          </cell>
          <cell r="R6">
            <v>1</v>
          </cell>
          <cell r="S6">
            <v>400000</v>
          </cell>
          <cell r="T6">
            <v>1</v>
          </cell>
          <cell r="U6">
            <v>1</v>
          </cell>
          <cell r="V6">
            <v>1</v>
          </cell>
          <cell r="W6">
            <v>600000</v>
          </cell>
          <cell r="X6">
            <v>1000000</v>
          </cell>
          <cell r="Y6">
            <v>38461.538461538461</v>
          </cell>
        </row>
        <row r="7">
          <cell r="D7" t="str">
            <v>NBTS00206</v>
          </cell>
          <cell r="E7" t="str">
            <v>Phan Thị Linh</v>
          </cell>
          <cell r="F7">
            <v>42870</v>
          </cell>
          <cell r="G7">
            <v>42930</v>
          </cell>
          <cell r="H7" t="str">
            <v>Retail</v>
          </cell>
          <cell r="N7">
            <v>12</v>
          </cell>
          <cell r="O7" t="str">
            <v>Lê Tiến Lộc</v>
          </cell>
          <cell r="P7">
            <v>480</v>
          </cell>
          <cell r="Q7">
            <v>480</v>
          </cell>
          <cell r="R7">
            <v>1</v>
          </cell>
          <cell r="S7">
            <v>400000</v>
          </cell>
          <cell r="T7">
            <v>12</v>
          </cell>
          <cell r="U7">
            <v>12</v>
          </cell>
          <cell r="V7">
            <v>1</v>
          </cell>
          <cell r="W7">
            <v>600000</v>
          </cell>
          <cell r="X7">
            <v>1000000</v>
          </cell>
          <cell r="Y7">
            <v>461538.46153846156</v>
          </cell>
        </row>
        <row r="8">
          <cell r="D8" t="str">
            <v>NBTS00183</v>
          </cell>
          <cell r="E8" t="str">
            <v>Nguyễn Thành An</v>
          </cell>
          <cell r="F8">
            <v>42882</v>
          </cell>
          <cell r="G8">
            <v>42942</v>
          </cell>
          <cell r="H8" t="str">
            <v>Rural</v>
          </cell>
          <cell r="N8">
            <v>22</v>
          </cell>
          <cell r="O8" t="str">
            <v>Nguyên Hương</v>
          </cell>
          <cell r="P8">
            <v>880</v>
          </cell>
          <cell r="Q8">
            <v>880</v>
          </cell>
          <cell r="R8">
            <v>1</v>
          </cell>
          <cell r="S8">
            <v>400000</v>
          </cell>
          <cell r="T8">
            <v>22</v>
          </cell>
          <cell r="U8">
            <v>22</v>
          </cell>
          <cell r="V8">
            <v>1</v>
          </cell>
          <cell r="W8">
            <v>600000</v>
          </cell>
          <cell r="X8">
            <v>1000000</v>
          </cell>
          <cell r="Y8">
            <v>846153.84615384613</v>
          </cell>
        </row>
        <row r="9">
          <cell r="D9" t="str">
            <v>NBTS00217</v>
          </cell>
          <cell r="E9" t="str">
            <v>Nguyễn Bình Dương</v>
          </cell>
          <cell r="F9">
            <v>42887</v>
          </cell>
          <cell r="G9">
            <v>42947</v>
          </cell>
          <cell r="H9" t="str">
            <v>Retail</v>
          </cell>
          <cell r="N9">
            <v>26</v>
          </cell>
          <cell r="O9" t="str">
            <v>Đức Trung</v>
          </cell>
          <cell r="P9">
            <v>1040</v>
          </cell>
          <cell r="Q9">
            <v>1040</v>
          </cell>
          <cell r="R9">
            <v>1</v>
          </cell>
          <cell r="S9">
            <v>400000</v>
          </cell>
          <cell r="T9">
            <v>26</v>
          </cell>
          <cell r="U9">
            <v>26</v>
          </cell>
          <cell r="V9">
            <v>1</v>
          </cell>
          <cell r="W9">
            <v>600000</v>
          </cell>
          <cell r="X9">
            <v>1000000</v>
          </cell>
          <cell r="Y9">
            <v>1000000</v>
          </cell>
        </row>
        <row r="10">
          <cell r="D10" t="str">
            <v>NBTS00218</v>
          </cell>
          <cell r="E10" t="str">
            <v>Trần Kim Yến</v>
          </cell>
          <cell r="F10">
            <v>42887</v>
          </cell>
          <cell r="G10">
            <v>42947</v>
          </cell>
          <cell r="H10" t="str">
            <v>Retail</v>
          </cell>
          <cell r="N10">
            <v>26</v>
          </cell>
          <cell r="O10" t="str">
            <v>Đức Trung</v>
          </cell>
          <cell r="P10">
            <v>1040</v>
          </cell>
          <cell r="Q10">
            <v>1040</v>
          </cell>
          <cell r="R10">
            <v>1</v>
          </cell>
          <cell r="S10">
            <v>400000</v>
          </cell>
          <cell r="T10">
            <v>26</v>
          </cell>
          <cell r="U10">
            <v>26</v>
          </cell>
          <cell r="V10">
            <v>1</v>
          </cell>
          <cell r="W10">
            <v>600000</v>
          </cell>
          <cell r="X10">
            <v>1000000</v>
          </cell>
          <cell r="Y10">
            <v>1000000</v>
          </cell>
        </row>
        <row r="11">
          <cell r="D11" t="str">
            <v>NBTS00203</v>
          </cell>
          <cell r="E11" t="str">
            <v>Hoàng Thị Kim Yến</v>
          </cell>
          <cell r="F11">
            <v>42891</v>
          </cell>
          <cell r="G11">
            <v>42951</v>
          </cell>
          <cell r="H11" t="str">
            <v>Retail</v>
          </cell>
          <cell r="N11">
            <v>26</v>
          </cell>
          <cell r="O11" t="str">
            <v>Nguyễn Thị Liêm</v>
          </cell>
          <cell r="P11">
            <v>1040</v>
          </cell>
          <cell r="Q11">
            <v>1040</v>
          </cell>
          <cell r="R11">
            <v>1</v>
          </cell>
          <cell r="S11">
            <v>400000</v>
          </cell>
          <cell r="T11">
            <v>26</v>
          </cell>
          <cell r="U11">
            <v>26</v>
          </cell>
          <cell r="V11">
            <v>1</v>
          </cell>
          <cell r="W11">
            <v>600000</v>
          </cell>
          <cell r="X11">
            <v>1000000</v>
          </cell>
          <cell r="Y11">
            <v>1000000</v>
          </cell>
        </row>
        <row r="12">
          <cell r="D12" t="str">
            <v>NBTS00212</v>
          </cell>
          <cell r="E12" t="str">
            <v>Trần Văn Hải</v>
          </cell>
          <cell r="F12">
            <v>42896</v>
          </cell>
          <cell r="G12">
            <v>42956</v>
          </cell>
          <cell r="H12" t="str">
            <v>Retail</v>
          </cell>
          <cell r="N12">
            <v>26</v>
          </cell>
          <cell r="O12" t="str">
            <v>Trí Nguyên</v>
          </cell>
          <cell r="P12">
            <v>1040</v>
          </cell>
          <cell r="Q12">
            <v>1040</v>
          </cell>
          <cell r="R12">
            <v>1</v>
          </cell>
          <cell r="S12">
            <v>400000</v>
          </cell>
          <cell r="T12">
            <v>26</v>
          </cell>
          <cell r="U12">
            <v>26</v>
          </cell>
          <cell r="V12">
            <v>1</v>
          </cell>
          <cell r="W12">
            <v>600000</v>
          </cell>
          <cell r="X12">
            <v>1000000</v>
          </cell>
          <cell r="Y12">
            <v>1000000</v>
          </cell>
        </row>
        <row r="13">
          <cell r="D13" t="str">
            <v>NBTS00627</v>
          </cell>
          <cell r="E13" t="str">
            <v>Nguyễn Thị Ngọc Dung</v>
          </cell>
          <cell r="F13">
            <v>42912</v>
          </cell>
          <cell r="G13">
            <v>42972</v>
          </cell>
          <cell r="H13" t="str">
            <v>Retail</v>
          </cell>
          <cell r="N13">
            <v>26</v>
          </cell>
          <cell r="O13" t="str">
            <v>Tâm Trang</v>
          </cell>
          <cell r="P13">
            <v>1040</v>
          </cell>
          <cell r="Q13">
            <v>1040</v>
          </cell>
          <cell r="R13">
            <v>1</v>
          </cell>
          <cell r="S13">
            <v>400000</v>
          </cell>
          <cell r="T13">
            <v>26</v>
          </cell>
          <cell r="U13">
            <v>26</v>
          </cell>
          <cell r="V13">
            <v>1</v>
          </cell>
          <cell r="W13">
            <v>600000</v>
          </cell>
          <cell r="X13">
            <v>1000000</v>
          </cell>
          <cell r="Y13">
            <v>1000000</v>
          </cell>
        </row>
        <row r="14">
          <cell r="D14" t="str">
            <v>NBTS00700</v>
          </cell>
          <cell r="E14" t="str">
            <v>Mai Vương Thanh Tùng</v>
          </cell>
          <cell r="F14">
            <v>42923</v>
          </cell>
          <cell r="G14">
            <v>42983</v>
          </cell>
          <cell r="H14" t="str">
            <v>Rural</v>
          </cell>
          <cell r="N14">
            <v>21</v>
          </cell>
          <cell r="O14" t="str">
            <v>Trí Nguyên</v>
          </cell>
          <cell r="P14">
            <v>840</v>
          </cell>
          <cell r="Q14">
            <v>840</v>
          </cell>
          <cell r="R14">
            <v>1</v>
          </cell>
          <cell r="S14">
            <v>400000</v>
          </cell>
          <cell r="T14">
            <v>21</v>
          </cell>
          <cell r="U14">
            <v>21</v>
          </cell>
          <cell r="V14">
            <v>1</v>
          </cell>
          <cell r="W14">
            <v>600000</v>
          </cell>
          <cell r="X14">
            <v>1000000</v>
          </cell>
          <cell r="Y14">
            <v>807692.30769230775</v>
          </cell>
        </row>
        <row r="15">
          <cell r="D15" t="str">
            <v>NBTS00698</v>
          </cell>
          <cell r="E15" t="str">
            <v>Nguyễn Thị Tuyết Thạch</v>
          </cell>
          <cell r="F15">
            <v>42919</v>
          </cell>
          <cell r="G15">
            <v>42979</v>
          </cell>
          <cell r="H15" t="str">
            <v>Retail</v>
          </cell>
          <cell r="N15">
            <v>25</v>
          </cell>
          <cell r="O15" t="str">
            <v>Nguyễn Minh Đức</v>
          </cell>
          <cell r="P15">
            <v>1000</v>
          </cell>
          <cell r="Q15">
            <v>1000</v>
          </cell>
          <cell r="R15">
            <v>1</v>
          </cell>
          <cell r="S15">
            <v>400000</v>
          </cell>
          <cell r="T15">
            <v>25</v>
          </cell>
          <cell r="U15">
            <v>25</v>
          </cell>
          <cell r="V15">
            <v>1</v>
          </cell>
          <cell r="W15">
            <v>600000</v>
          </cell>
          <cell r="X15">
            <v>1000000</v>
          </cell>
          <cell r="Y15">
            <v>961538.4615384615</v>
          </cell>
        </row>
        <row r="16">
          <cell r="D16" t="str">
            <v>NBTS00699</v>
          </cell>
          <cell r="E16" t="str">
            <v>Nguyễn Thùy Mỹ Yến</v>
          </cell>
          <cell r="F16">
            <v>42919</v>
          </cell>
          <cell r="G16">
            <v>42979</v>
          </cell>
          <cell r="H16" t="str">
            <v>Rural</v>
          </cell>
          <cell r="N16">
            <v>25</v>
          </cell>
          <cell r="O16" t="str">
            <v>Nguyễn Minh Đức</v>
          </cell>
          <cell r="P16">
            <v>1000</v>
          </cell>
          <cell r="Q16">
            <v>1000</v>
          </cell>
          <cell r="R16">
            <v>1</v>
          </cell>
          <cell r="S16">
            <v>400000</v>
          </cell>
          <cell r="T16">
            <v>25</v>
          </cell>
          <cell r="U16">
            <v>25</v>
          </cell>
          <cell r="V16">
            <v>1</v>
          </cell>
          <cell r="W16">
            <v>600000</v>
          </cell>
          <cell r="X16">
            <v>1000000</v>
          </cell>
          <cell r="Y16">
            <v>961538.4615384615</v>
          </cell>
        </row>
        <row r="17">
          <cell r="D17" t="str">
            <v>NBTS00695</v>
          </cell>
          <cell r="E17" t="str">
            <v>Cao Vũ Thái Ngân</v>
          </cell>
          <cell r="F17">
            <v>42917</v>
          </cell>
          <cell r="G17">
            <v>42977</v>
          </cell>
          <cell r="H17" t="str">
            <v>Retail</v>
          </cell>
          <cell r="N17">
            <v>26</v>
          </cell>
          <cell r="O17" t="str">
            <v>Hoàng Long</v>
          </cell>
          <cell r="P17">
            <v>1040</v>
          </cell>
          <cell r="Q17">
            <v>1040</v>
          </cell>
          <cell r="R17">
            <v>1</v>
          </cell>
          <cell r="S17">
            <v>400000</v>
          </cell>
          <cell r="T17">
            <v>26</v>
          </cell>
          <cell r="U17">
            <v>26</v>
          </cell>
          <cell r="V17">
            <v>1</v>
          </cell>
          <cell r="W17">
            <v>600000</v>
          </cell>
          <cell r="X17">
            <v>1000000</v>
          </cell>
          <cell r="Y17">
            <v>1000000</v>
          </cell>
        </row>
        <row r="18">
          <cell r="D18" t="str">
            <v>NBTS00701</v>
          </cell>
          <cell r="E18" t="str">
            <v>Thái Thị Ngọc Thùy</v>
          </cell>
          <cell r="F18">
            <v>42934</v>
          </cell>
          <cell r="G18">
            <v>42994</v>
          </cell>
          <cell r="H18" t="str">
            <v>Agent</v>
          </cell>
          <cell r="N18">
            <v>12</v>
          </cell>
          <cell r="O18" t="str">
            <v>Hai Mơi</v>
          </cell>
          <cell r="P18">
            <v>480</v>
          </cell>
          <cell r="Q18">
            <v>480</v>
          </cell>
          <cell r="R18">
            <v>1</v>
          </cell>
          <cell r="S18">
            <v>400000</v>
          </cell>
          <cell r="T18">
            <v>12</v>
          </cell>
          <cell r="U18">
            <v>12</v>
          </cell>
          <cell r="V18">
            <v>1</v>
          </cell>
          <cell r="W18">
            <v>600000</v>
          </cell>
          <cell r="X18">
            <v>1000000</v>
          </cell>
          <cell r="Y18">
            <v>461538.46153846156</v>
          </cell>
        </row>
        <row r="19">
          <cell r="D19" t="str">
            <v>NBTS00693</v>
          </cell>
          <cell r="E19" t="str">
            <v xml:space="preserve">Lê Thanh </v>
          </cell>
          <cell r="F19">
            <v>42917</v>
          </cell>
          <cell r="G19">
            <v>42977</v>
          </cell>
          <cell r="H19" t="str">
            <v>Retail</v>
          </cell>
          <cell r="N19">
            <v>26</v>
          </cell>
          <cell r="O19" t="str">
            <v>Nguyên Hương</v>
          </cell>
          <cell r="P19">
            <v>1040</v>
          </cell>
          <cell r="Q19">
            <v>1040</v>
          </cell>
          <cell r="R19">
            <v>1</v>
          </cell>
          <cell r="S19">
            <v>400000</v>
          </cell>
          <cell r="T19">
            <v>26</v>
          </cell>
          <cell r="U19">
            <v>26</v>
          </cell>
          <cell r="V19">
            <v>1</v>
          </cell>
          <cell r="W19">
            <v>600000</v>
          </cell>
          <cell r="X19">
            <v>1000000</v>
          </cell>
          <cell r="Y19">
            <v>1000000</v>
          </cell>
        </row>
        <row r="20">
          <cell r="D20" t="str">
            <v>NBTS00694</v>
          </cell>
          <cell r="E20" t="str">
            <v>Nguyễn Hữu Tuấn</v>
          </cell>
          <cell r="F20">
            <v>42917</v>
          </cell>
          <cell r="G20">
            <v>42977</v>
          </cell>
          <cell r="H20" t="str">
            <v>Retail</v>
          </cell>
          <cell r="N20">
            <v>26</v>
          </cell>
          <cell r="O20" t="str">
            <v>Nguyên Hương</v>
          </cell>
          <cell r="P20">
            <v>1040</v>
          </cell>
          <cell r="Q20">
            <v>1040</v>
          </cell>
          <cell r="R20">
            <v>1</v>
          </cell>
          <cell r="S20">
            <v>400000</v>
          </cell>
          <cell r="T20">
            <v>26</v>
          </cell>
          <cell r="U20">
            <v>26</v>
          </cell>
          <cell r="V20">
            <v>1</v>
          </cell>
          <cell r="W20">
            <v>600000</v>
          </cell>
          <cell r="X20">
            <v>1000000</v>
          </cell>
          <cell r="Y20">
            <v>1000000</v>
          </cell>
        </row>
        <row r="21">
          <cell r="D21" t="str">
            <v>NBTS00692</v>
          </cell>
          <cell r="E21" t="str">
            <v>Biện Tấn Hoàng</v>
          </cell>
          <cell r="F21">
            <v>42917</v>
          </cell>
          <cell r="G21">
            <v>42977</v>
          </cell>
          <cell r="H21" t="str">
            <v>Retail</v>
          </cell>
          <cell r="N21">
            <v>26</v>
          </cell>
          <cell r="O21" t="str">
            <v>Nguyên Hương</v>
          </cell>
          <cell r="P21">
            <v>1040</v>
          </cell>
          <cell r="Q21">
            <v>1040</v>
          </cell>
          <cell r="R21">
            <v>1</v>
          </cell>
          <cell r="S21">
            <v>400000</v>
          </cell>
          <cell r="T21">
            <v>26</v>
          </cell>
          <cell r="U21">
            <v>26</v>
          </cell>
          <cell r="V21">
            <v>1</v>
          </cell>
          <cell r="W21">
            <v>600000</v>
          </cell>
          <cell r="X21">
            <v>1000000</v>
          </cell>
          <cell r="Y21">
            <v>1000000</v>
          </cell>
        </row>
        <row r="22">
          <cell r="D22" t="str">
            <v>NBTS00725</v>
          </cell>
          <cell r="E22" t="str">
            <v>Nguyễn Trương Anh Trang</v>
          </cell>
          <cell r="F22">
            <v>42940</v>
          </cell>
          <cell r="G22">
            <v>43000</v>
          </cell>
          <cell r="H22" t="str">
            <v>Agent</v>
          </cell>
          <cell r="N22">
            <v>7</v>
          </cell>
          <cell r="O22" t="str">
            <v>E_Agent Bình Luynh</v>
          </cell>
          <cell r="P22">
            <v>280</v>
          </cell>
          <cell r="Q22">
            <v>280</v>
          </cell>
          <cell r="R22">
            <v>1</v>
          </cell>
          <cell r="S22">
            <v>400000</v>
          </cell>
          <cell r="T22">
            <v>7</v>
          </cell>
          <cell r="U22">
            <v>7</v>
          </cell>
          <cell r="V22">
            <v>1</v>
          </cell>
          <cell r="W22">
            <v>600000</v>
          </cell>
          <cell r="X22">
            <v>1000000</v>
          </cell>
          <cell r="Y22">
            <v>269230.76923076925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me MT"/>
      <sheetName val="Scheme GT"/>
      <sheetName val="SM"/>
      <sheetName val="SS"/>
      <sheetName val="ASM DDM"/>
      <sheetName val="MT old"/>
      <sheetName val="Budget &amp; Actual Q1- Q2-Q3-Q4"/>
      <sheetName val="Summary"/>
      <sheetName val="ASM Inc"/>
      <sheetName val="MT"/>
      <sheetName val="Sheet1"/>
    </sheetNames>
    <sheetDataSet>
      <sheetData sheetId="0" refreshError="1"/>
      <sheetData sheetId="1" refreshError="1"/>
      <sheetData sheetId="2">
        <row r="6">
          <cell r="B6" t="str">
            <v>NBTS00002</v>
          </cell>
          <cell r="C6" t="str">
            <v>Nguyễn Thị Phương Thảo</v>
          </cell>
          <cell r="D6" t="str">
            <v>Phúc An Bình</v>
          </cell>
          <cell r="E6">
            <v>317757.16340272932</v>
          </cell>
          <cell r="F6">
            <v>317046</v>
          </cell>
          <cell r="G6">
            <v>239879.83426342779</v>
          </cell>
          <cell r="H6">
            <v>202074</v>
          </cell>
          <cell r="I6">
            <v>182545.04513785313</v>
          </cell>
          <cell r="J6">
            <v>194707.9</v>
          </cell>
          <cell r="K6">
            <v>740182.04280401021</v>
          </cell>
          <cell r="L6">
            <v>713827.9</v>
          </cell>
          <cell r="M6">
            <v>0.96439505246010349</v>
          </cell>
          <cell r="N6">
            <v>3500000</v>
          </cell>
        </row>
        <row r="7">
          <cell r="C7" t="str">
            <v>Nguyễn Ngọc Dũng</v>
          </cell>
          <cell r="D7" t="str">
            <v>Phúc An Bình</v>
          </cell>
          <cell r="E7">
            <v>317757.16340272932</v>
          </cell>
          <cell r="F7">
            <v>261530</v>
          </cell>
          <cell r="K7">
            <v>317757.16340272932</v>
          </cell>
          <cell r="L7">
            <v>261530</v>
          </cell>
          <cell r="M7">
            <v>0.82304989508146409</v>
          </cell>
          <cell r="N7">
            <v>0</v>
          </cell>
        </row>
        <row r="8">
          <cell r="B8" t="str">
            <v>NBTS00003</v>
          </cell>
          <cell r="C8" t="str">
            <v>Nguyễn Minh Hòa</v>
          </cell>
          <cell r="D8" t="str">
            <v>Phúc An Bình</v>
          </cell>
          <cell r="G8">
            <v>239879.83426342779</v>
          </cell>
          <cell r="H8">
            <v>225442</v>
          </cell>
          <cell r="I8">
            <v>182545.04513785313</v>
          </cell>
          <cell r="J8">
            <v>196878.9</v>
          </cell>
          <cell r="K8">
            <v>422424.87940128089</v>
          </cell>
          <cell r="L8">
            <v>422320.9</v>
          </cell>
          <cell r="M8">
            <v>0.99975385114288662</v>
          </cell>
          <cell r="N8">
            <v>0</v>
          </cell>
        </row>
        <row r="9">
          <cell r="B9" t="str">
            <v>NBTS00004</v>
          </cell>
          <cell r="C9" t="str">
            <v>Nguyễn Minh Hiền</v>
          </cell>
          <cell r="D9" t="str">
            <v>Hoàng Phúc</v>
          </cell>
          <cell r="E9">
            <v>317757.1634027292</v>
          </cell>
          <cell r="F9">
            <v>319566</v>
          </cell>
          <cell r="G9">
            <v>229084.28791778671</v>
          </cell>
          <cell r="H9">
            <v>243077.5</v>
          </cell>
          <cell r="I9">
            <v>192476.09998027323</v>
          </cell>
          <cell r="J9">
            <v>213507.4</v>
          </cell>
          <cell r="K9">
            <v>739317.55130078923</v>
          </cell>
          <cell r="L9">
            <v>776150.9</v>
          </cell>
          <cell r="M9">
            <v>1.0498207416209779</v>
          </cell>
          <cell r="N9">
            <v>3500000</v>
          </cell>
        </row>
        <row r="10">
          <cell r="B10" t="str">
            <v>NBTS00005</v>
          </cell>
          <cell r="C10" t="str">
            <v>Mai Công Định</v>
          </cell>
          <cell r="D10" t="str">
            <v>Hoàng Phúc</v>
          </cell>
          <cell r="E10">
            <v>317757.1634027292</v>
          </cell>
          <cell r="F10">
            <v>317423</v>
          </cell>
          <cell r="G10">
            <v>229084.28791778671</v>
          </cell>
          <cell r="H10">
            <v>240923</v>
          </cell>
          <cell r="I10">
            <v>192476.09998027323</v>
          </cell>
          <cell r="J10">
            <v>213874.1</v>
          </cell>
          <cell r="K10">
            <v>739317.55130078923</v>
          </cell>
          <cell r="L10">
            <v>772220.1</v>
          </cell>
          <cell r="M10">
            <v>1.0445039464318417</v>
          </cell>
          <cell r="N10">
            <v>3500000</v>
          </cell>
        </row>
        <row r="11">
          <cell r="B11" t="str">
            <v>NBTS00006</v>
          </cell>
          <cell r="C11" t="str">
            <v>Nguyễn Thị Lệ Hằng</v>
          </cell>
          <cell r="D11" t="str">
            <v>Hoàng Phúc</v>
          </cell>
          <cell r="E11">
            <v>317757.1634027292</v>
          </cell>
          <cell r="F11">
            <v>320493</v>
          </cell>
          <cell r="G11">
            <v>229084.28791778671</v>
          </cell>
          <cell r="H11">
            <v>240377.5</v>
          </cell>
          <cell r="I11">
            <v>192476.09998027323</v>
          </cell>
          <cell r="J11">
            <v>211354.6</v>
          </cell>
          <cell r="K11">
            <v>739317.55130078923</v>
          </cell>
          <cell r="L11">
            <v>772225.1</v>
          </cell>
          <cell r="M11">
            <v>1.0445107094256205</v>
          </cell>
          <cell r="N11">
            <v>3500000</v>
          </cell>
        </row>
        <row r="12">
          <cell r="B12" t="str">
            <v>NBTS00007</v>
          </cell>
          <cell r="C12" t="str">
            <v>Dương Thị Diễm Thanh</v>
          </cell>
          <cell r="D12" t="str">
            <v>Châu Gia Khương</v>
          </cell>
          <cell r="E12">
            <v>317757.16340272932</v>
          </cell>
          <cell r="F12">
            <v>24984</v>
          </cell>
          <cell r="G12">
            <v>197161.50761377631</v>
          </cell>
          <cell r="H12">
            <v>50693</v>
          </cell>
          <cell r="I12">
            <v>153579.35876727744</v>
          </cell>
          <cell r="J12">
            <v>35463</v>
          </cell>
          <cell r="K12">
            <v>668498.02978378301</v>
          </cell>
          <cell r="L12">
            <v>111140</v>
          </cell>
          <cell r="M12">
            <v>0.16625329477178383</v>
          </cell>
          <cell r="N12">
            <v>0</v>
          </cell>
        </row>
        <row r="13">
          <cell r="C13" t="str">
            <v>Võ Huỳnh Hoa</v>
          </cell>
          <cell r="D13" t="str">
            <v>Châu Gia Khương</v>
          </cell>
          <cell r="E13">
            <v>317757.16340272932</v>
          </cell>
          <cell r="F13">
            <v>22306.5</v>
          </cell>
          <cell r="G13">
            <v>197161.50761377631</v>
          </cell>
          <cell r="H13">
            <v>29704.5</v>
          </cell>
          <cell r="K13">
            <v>514918.67101650563</v>
          </cell>
          <cell r="L13">
            <v>52011</v>
          </cell>
          <cell r="M13">
            <v>0.10100818425815598</v>
          </cell>
          <cell r="N13">
            <v>0</v>
          </cell>
        </row>
        <row r="14">
          <cell r="B14" t="str">
            <v>NBTS00009</v>
          </cell>
          <cell r="C14" t="str">
            <v>Phạm Nhựt Nam</v>
          </cell>
          <cell r="D14" t="str">
            <v>Vạn Sự Lợi</v>
          </cell>
          <cell r="E14">
            <v>317757.16340272932</v>
          </cell>
          <cell r="F14">
            <v>387232</v>
          </cell>
          <cell r="G14">
            <v>307875.2772738199</v>
          </cell>
          <cell r="H14">
            <v>188384</v>
          </cell>
          <cell r="I14">
            <v>209030.48353841656</v>
          </cell>
          <cell r="J14">
            <v>30131.5</v>
          </cell>
          <cell r="K14">
            <v>834662.92421496578</v>
          </cell>
          <cell r="L14">
            <v>605747.5</v>
          </cell>
          <cell r="M14">
            <v>0.72573907672936355</v>
          </cell>
          <cell r="N14">
            <v>0</v>
          </cell>
        </row>
        <row r="15">
          <cell r="B15" t="str">
            <v>NBTS00010</v>
          </cell>
          <cell r="C15" t="str">
            <v>Chăn Sĩ Sơn Lâm</v>
          </cell>
          <cell r="D15" t="str">
            <v>Vạn Sự Lợi</v>
          </cell>
          <cell r="E15">
            <v>317757.16340272932</v>
          </cell>
          <cell r="F15">
            <v>371908</v>
          </cell>
          <cell r="G15">
            <v>307875.2772738199</v>
          </cell>
          <cell r="H15">
            <v>238538</v>
          </cell>
          <cell r="I15">
            <v>209030.48353841656</v>
          </cell>
          <cell r="J15">
            <v>214889</v>
          </cell>
          <cell r="K15">
            <v>834662.92421496578</v>
          </cell>
          <cell r="L15">
            <v>825335</v>
          </cell>
          <cell r="M15">
            <v>0.98882432183777769</v>
          </cell>
          <cell r="N15">
            <v>3500000</v>
          </cell>
        </row>
        <row r="16">
          <cell r="B16" t="str">
            <v>NBTS00619</v>
          </cell>
          <cell r="C16" t="str">
            <v>Trần Văn Tài</v>
          </cell>
          <cell r="D16" t="str">
            <v>Vạn Sự Lợi</v>
          </cell>
          <cell r="I16">
            <v>209030.48353841656</v>
          </cell>
          <cell r="J16">
            <v>9791</v>
          </cell>
          <cell r="K16">
            <v>209030.48353841656</v>
          </cell>
          <cell r="L16">
            <v>9791</v>
          </cell>
          <cell r="M16">
            <v>4.6840058130567193E-2</v>
          </cell>
          <cell r="N16">
            <v>0</v>
          </cell>
        </row>
        <row r="17">
          <cell r="B17" t="str">
            <v>NBTS00013</v>
          </cell>
          <cell r="C17" t="str">
            <v>Nguyễn Xuân Phong</v>
          </cell>
          <cell r="D17" t="str">
            <v>Mai Gia An</v>
          </cell>
          <cell r="E17">
            <v>317757.1634027292</v>
          </cell>
          <cell r="F17">
            <v>317455.5</v>
          </cell>
          <cell r="G17">
            <v>275991.72845787683</v>
          </cell>
          <cell r="H17">
            <v>292165</v>
          </cell>
          <cell r="I17">
            <v>203124.99999999997</v>
          </cell>
          <cell r="J17">
            <v>210152</v>
          </cell>
          <cell r="K17">
            <v>796873.89186060603</v>
          </cell>
          <cell r="L17">
            <v>819772.5</v>
          </cell>
          <cell r="M17">
            <v>1.0287355482131915</v>
          </cell>
          <cell r="N17">
            <v>3500000</v>
          </cell>
        </row>
        <row r="18">
          <cell r="B18" t="str">
            <v>NBTS00014</v>
          </cell>
          <cell r="C18" t="str">
            <v>Đoàn Trọng Nam</v>
          </cell>
          <cell r="D18" t="str">
            <v>Mai Gia An</v>
          </cell>
          <cell r="E18">
            <v>317757.1634027292</v>
          </cell>
          <cell r="F18">
            <v>317801.5</v>
          </cell>
          <cell r="G18">
            <v>275991.72845787683</v>
          </cell>
          <cell r="H18">
            <v>287638</v>
          </cell>
          <cell r="I18">
            <v>203124.99999999997</v>
          </cell>
          <cell r="J18">
            <v>211488</v>
          </cell>
          <cell r="K18">
            <v>796873.89186060603</v>
          </cell>
          <cell r="L18">
            <v>816927.5</v>
          </cell>
          <cell r="M18">
            <v>1.025165347170016</v>
          </cell>
          <cell r="N18">
            <v>3500000</v>
          </cell>
        </row>
        <row r="19">
          <cell r="B19" t="str">
            <v>NBTS00015</v>
          </cell>
          <cell r="C19" t="str">
            <v>Nguyễn Hoàng Bảo Châu</v>
          </cell>
          <cell r="D19" t="str">
            <v>Mai Gia An</v>
          </cell>
          <cell r="E19">
            <v>317757.1634027292</v>
          </cell>
          <cell r="F19">
            <v>317882</v>
          </cell>
          <cell r="G19">
            <v>275991.72845787683</v>
          </cell>
          <cell r="H19">
            <v>290759.5</v>
          </cell>
          <cell r="I19">
            <v>203124.99999999997</v>
          </cell>
          <cell r="J19">
            <v>207869.5</v>
          </cell>
          <cell r="K19">
            <v>796873.89186060603</v>
          </cell>
          <cell r="L19">
            <v>816511</v>
          </cell>
          <cell r="M19">
            <v>1.0246426797765249</v>
          </cell>
          <cell r="N19">
            <v>3500000</v>
          </cell>
        </row>
        <row r="20">
          <cell r="B20" t="str">
            <v>NBTS00016</v>
          </cell>
          <cell r="C20" t="str">
            <v>Trần Xuân Đầy</v>
          </cell>
          <cell r="D20" t="str">
            <v>Mai Gia An</v>
          </cell>
          <cell r="I20">
            <v>203124.99999999997</v>
          </cell>
          <cell r="J20">
            <v>220791</v>
          </cell>
          <cell r="K20">
            <v>203124.99999999997</v>
          </cell>
          <cell r="L20">
            <v>220791</v>
          </cell>
          <cell r="M20">
            <v>1.0869710769230772</v>
          </cell>
          <cell r="N20">
            <v>0</v>
          </cell>
        </row>
        <row r="21">
          <cell r="B21" t="str">
            <v>NBTS00018</v>
          </cell>
          <cell r="C21" t="str">
            <v>Nguyễn Ngọc Lực</v>
          </cell>
          <cell r="D21" t="str">
            <v>Phương Trâm</v>
          </cell>
          <cell r="E21">
            <v>317757.16340272932</v>
          </cell>
          <cell r="F21">
            <v>322121</v>
          </cell>
          <cell r="G21">
            <v>377799.10807350604</v>
          </cell>
          <cell r="H21">
            <v>410568.5</v>
          </cell>
          <cell r="I21">
            <v>229758.04446564143</v>
          </cell>
          <cell r="J21">
            <v>278836.59999999998</v>
          </cell>
          <cell r="K21">
            <v>925314.31594187673</v>
          </cell>
          <cell r="L21">
            <v>1011526.1</v>
          </cell>
          <cell r="M21">
            <v>1.0931702693590861</v>
          </cell>
          <cell r="N21">
            <v>3500000</v>
          </cell>
        </row>
        <row r="22">
          <cell r="B22" t="str">
            <v>NBTS00019</v>
          </cell>
          <cell r="C22" t="str">
            <v>Nguyễn Huy Trung</v>
          </cell>
          <cell r="D22" t="str">
            <v>Phương Trâm</v>
          </cell>
          <cell r="E22">
            <v>317757.16340272932</v>
          </cell>
          <cell r="F22">
            <v>320482</v>
          </cell>
          <cell r="G22">
            <v>377799.10807350604</v>
          </cell>
          <cell r="H22">
            <v>186644.5</v>
          </cell>
          <cell r="I22">
            <v>229758.04446564143</v>
          </cell>
          <cell r="J22">
            <v>448992.4</v>
          </cell>
          <cell r="K22">
            <v>925314.31594187673</v>
          </cell>
          <cell r="L22">
            <v>956118.9</v>
          </cell>
          <cell r="M22">
            <v>1.0332909407402471</v>
          </cell>
          <cell r="N22">
            <v>3500000</v>
          </cell>
        </row>
        <row r="23">
          <cell r="B23" t="str">
            <v>NBTS00020</v>
          </cell>
          <cell r="C23" t="str">
            <v>Lê Văn Hạnh</v>
          </cell>
          <cell r="D23" t="str">
            <v>Vương Dũng</v>
          </cell>
          <cell r="E23">
            <v>317757.16340272932</v>
          </cell>
          <cell r="F23">
            <v>325423.5</v>
          </cell>
          <cell r="G23">
            <v>270407.29044618685</v>
          </cell>
          <cell r="H23">
            <v>306798</v>
          </cell>
          <cell r="I23">
            <v>220043.38475969422</v>
          </cell>
          <cell r="J23">
            <v>349160.6</v>
          </cell>
          <cell r="K23">
            <v>808207.83860861033</v>
          </cell>
          <cell r="L23">
            <v>981382.1</v>
          </cell>
          <cell r="M23">
            <v>1.2142694652523069</v>
          </cell>
          <cell r="N23">
            <v>3500000</v>
          </cell>
        </row>
        <row r="24">
          <cell r="B24" t="str">
            <v>NBTS00021</v>
          </cell>
          <cell r="C24" t="str">
            <v>Nguyễn Văn Hoàng</v>
          </cell>
          <cell r="D24" t="str">
            <v>Vương Dũng</v>
          </cell>
          <cell r="E24">
            <v>317757.16340272932</v>
          </cell>
          <cell r="F24">
            <v>322553</v>
          </cell>
          <cell r="G24">
            <v>270407.29044618685</v>
          </cell>
          <cell r="H24">
            <v>304274</v>
          </cell>
          <cell r="I24">
            <v>220043.38475969422</v>
          </cell>
          <cell r="J24">
            <v>320033.90000000002</v>
          </cell>
          <cell r="K24">
            <v>808207.83860861033</v>
          </cell>
          <cell r="L24">
            <v>946860.9</v>
          </cell>
          <cell r="M24">
            <v>1.1715561947903044</v>
          </cell>
          <cell r="N24">
            <v>3500000</v>
          </cell>
        </row>
        <row r="25">
          <cell r="B25" t="str">
            <v>NBTS00620</v>
          </cell>
          <cell r="C25" t="str">
            <v>Lê Xuân Hải</v>
          </cell>
          <cell r="D25" t="str">
            <v>Vương Dũng</v>
          </cell>
          <cell r="I25">
            <v>220043.38475969422</v>
          </cell>
          <cell r="J25">
            <v>15173.5</v>
          </cell>
          <cell r="K25">
            <v>220043.38475969422</v>
          </cell>
          <cell r="L25">
            <v>15173.5</v>
          </cell>
          <cell r="M25">
            <v>6.8956856015329568E-2</v>
          </cell>
          <cell r="N25">
            <v>0</v>
          </cell>
        </row>
        <row r="26">
          <cell r="B26" t="str">
            <v>NBTS00023</v>
          </cell>
          <cell r="C26" t="str">
            <v>Lê Bích Nhi</v>
          </cell>
          <cell r="D26" t="str">
            <v>Siêu Tính</v>
          </cell>
          <cell r="E26">
            <v>317757.16340272932</v>
          </cell>
          <cell r="F26">
            <v>326067</v>
          </cell>
          <cell r="G26">
            <v>298982.35837848124</v>
          </cell>
          <cell r="H26">
            <v>354750</v>
          </cell>
          <cell r="I26">
            <v>250497.06528605425</v>
          </cell>
          <cell r="J26">
            <v>275305.5</v>
          </cell>
          <cell r="K26">
            <v>867236.58706726483</v>
          </cell>
          <cell r="L26">
            <v>956122.5</v>
          </cell>
          <cell r="M26">
            <v>1.1024932691473739</v>
          </cell>
          <cell r="N26">
            <v>3500000</v>
          </cell>
        </row>
        <row r="27">
          <cell r="B27" t="str">
            <v>NBTS00024</v>
          </cell>
          <cell r="C27" t="str">
            <v>Phạm Nhật Qui</v>
          </cell>
          <cell r="D27" t="str">
            <v>Siêu Tính</v>
          </cell>
          <cell r="E27">
            <v>317757.16340272932</v>
          </cell>
          <cell r="F27">
            <v>323715</v>
          </cell>
          <cell r="G27">
            <v>298982.35837848124</v>
          </cell>
          <cell r="H27">
            <v>356575</v>
          </cell>
          <cell r="I27">
            <v>211979.58373604374</v>
          </cell>
          <cell r="J27">
            <v>270654</v>
          </cell>
          <cell r="K27">
            <v>828719.10551725433</v>
          </cell>
          <cell r="L27">
            <v>950944</v>
          </cell>
          <cell r="M27">
            <v>1.1474865170466386</v>
          </cell>
          <cell r="N27">
            <v>3500000</v>
          </cell>
        </row>
        <row r="28">
          <cell r="B28" t="str">
            <v>NBTS00027</v>
          </cell>
          <cell r="C28" t="str">
            <v>Trịnh Công Phúc</v>
          </cell>
          <cell r="D28" t="str">
            <v>Diễm Phúc</v>
          </cell>
          <cell r="E28">
            <v>317757.1634027292</v>
          </cell>
          <cell r="F28">
            <v>287399</v>
          </cell>
          <cell r="G28">
            <v>278192.00326326356</v>
          </cell>
          <cell r="H28">
            <v>267310.5</v>
          </cell>
          <cell r="I28">
            <v>212939.44310376811</v>
          </cell>
          <cell r="J28">
            <v>206770.5</v>
          </cell>
          <cell r="K28">
            <v>808888.60976976086</v>
          </cell>
          <cell r="L28">
            <v>761480</v>
          </cell>
          <cell r="M28">
            <v>0.94139043473086481</v>
          </cell>
          <cell r="N28">
            <v>3500000</v>
          </cell>
        </row>
        <row r="29">
          <cell r="B29" t="str">
            <v>NBTS00028</v>
          </cell>
          <cell r="C29" t="str">
            <v>Lê Trần Thanh Phương</v>
          </cell>
          <cell r="D29" t="str">
            <v>Diễm Phúc</v>
          </cell>
          <cell r="E29">
            <v>317757.1634027292</v>
          </cell>
          <cell r="F29">
            <v>321794</v>
          </cell>
          <cell r="G29">
            <v>278192.00326326356</v>
          </cell>
          <cell r="H29">
            <v>269414.5</v>
          </cell>
          <cell r="I29">
            <v>212939.44310376811</v>
          </cell>
          <cell r="J29">
            <v>206582.5</v>
          </cell>
          <cell r="K29">
            <v>808888.60976976086</v>
          </cell>
          <cell r="L29">
            <v>797791</v>
          </cell>
          <cell r="M29">
            <v>0.98628042274829453</v>
          </cell>
          <cell r="N29">
            <v>3500000</v>
          </cell>
        </row>
        <row r="30">
          <cell r="B30" t="str">
            <v>NBTS00029</v>
          </cell>
          <cell r="C30" t="str">
            <v>Huỳnh Thanh Nam</v>
          </cell>
          <cell r="D30" t="str">
            <v>Diễm Phúc</v>
          </cell>
          <cell r="E30">
            <v>317757.1634027292</v>
          </cell>
          <cell r="F30">
            <v>287429.5</v>
          </cell>
          <cell r="G30">
            <v>278192.00326326356</v>
          </cell>
          <cell r="H30">
            <v>266802.5</v>
          </cell>
          <cell r="I30">
            <v>212939.44310376811</v>
          </cell>
          <cell r="J30">
            <v>206420.5</v>
          </cell>
          <cell r="K30">
            <v>808888.60976976086</v>
          </cell>
          <cell r="L30">
            <v>760652.5</v>
          </cell>
          <cell r="M30">
            <v>0.94036742613610225</v>
          </cell>
          <cell r="N30">
            <v>3500000</v>
          </cell>
        </row>
        <row r="31">
          <cell r="B31" t="str">
            <v>NBTS00030</v>
          </cell>
          <cell r="C31" t="str">
            <v>Võ Thị Thanh Thủy</v>
          </cell>
          <cell r="D31" t="str">
            <v>Diễm Phúc</v>
          </cell>
          <cell r="I31">
            <v>212939.44310376811</v>
          </cell>
          <cell r="J31">
            <v>225645.5</v>
          </cell>
          <cell r="K31">
            <v>212939.44310376811</v>
          </cell>
          <cell r="L31">
            <v>225645.5</v>
          </cell>
          <cell r="M31">
            <v>1.0596698136851992</v>
          </cell>
          <cell r="N31">
            <v>0</v>
          </cell>
        </row>
        <row r="32">
          <cell r="B32" t="str">
            <v>NBTS00031</v>
          </cell>
          <cell r="C32" t="str">
            <v>Trần Thị Trúc Ly</v>
          </cell>
          <cell r="D32" t="str">
            <v>Long Quốc Kim</v>
          </cell>
          <cell r="E32">
            <v>317757.16340272932</v>
          </cell>
          <cell r="F32">
            <v>349664</v>
          </cell>
          <cell r="G32">
            <v>422347.67749853164</v>
          </cell>
          <cell r="H32">
            <v>235307.5</v>
          </cell>
          <cell r="I32">
            <v>229758.04446564143</v>
          </cell>
          <cell r="J32">
            <v>117614</v>
          </cell>
          <cell r="K32">
            <v>969862.88536690245</v>
          </cell>
          <cell r="L32">
            <v>702585.5</v>
          </cell>
          <cell r="M32">
            <v>0.72441734867935426</v>
          </cell>
          <cell r="N32">
            <v>0</v>
          </cell>
        </row>
        <row r="33">
          <cell r="B33" t="str">
            <v>NBTS00032</v>
          </cell>
          <cell r="C33" t="str">
            <v>Lê Vũ Hoài Duy</v>
          </cell>
          <cell r="D33" t="str">
            <v>Long Quốc Kim</v>
          </cell>
          <cell r="E33">
            <v>317757.16340272932</v>
          </cell>
          <cell r="F33">
            <v>346331</v>
          </cell>
          <cell r="G33">
            <v>422347.67749853164</v>
          </cell>
          <cell r="H33">
            <v>234827.5</v>
          </cell>
          <cell r="I33">
            <v>229758.04446564143</v>
          </cell>
          <cell r="J33">
            <v>123141</v>
          </cell>
          <cell r="K33">
            <v>969862.88536690245</v>
          </cell>
          <cell r="L33">
            <v>704299.5</v>
          </cell>
          <cell r="M33">
            <v>0.72618460880020286</v>
          </cell>
          <cell r="N33">
            <v>0</v>
          </cell>
        </row>
        <row r="34">
          <cell r="B34" t="str">
            <v>NBTS00033</v>
          </cell>
          <cell r="C34" t="str">
            <v>Vũ Hải</v>
          </cell>
          <cell r="D34" t="str">
            <v>Long Quốc Kim</v>
          </cell>
          <cell r="I34">
            <v>229758.04446564143</v>
          </cell>
          <cell r="J34">
            <v>66258</v>
          </cell>
          <cell r="K34">
            <v>229758.04446564143</v>
          </cell>
          <cell r="L34">
            <v>66258</v>
          </cell>
          <cell r="M34">
            <v>0.28838163274804673</v>
          </cell>
          <cell r="N34">
            <v>0</v>
          </cell>
        </row>
        <row r="35">
          <cell r="B35" t="str">
            <v>NBTS00035</v>
          </cell>
          <cell r="C35" t="str">
            <v>Châu Hữu Tính</v>
          </cell>
          <cell r="D35" t="str">
            <v>Siêu Tính</v>
          </cell>
          <cell r="E35">
            <v>324550.52090976137</v>
          </cell>
          <cell r="F35">
            <v>110023.22000000002</v>
          </cell>
          <cell r="G35">
            <v>410269.39937647508</v>
          </cell>
          <cell r="H35">
            <v>442590.14500000002</v>
          </cell>
          <cell r="I35">
            <v>277948.79846808763</v>
          </cell>
          <cell r="J35">
            <v>282960.73699999991</v>
          </cell>
          <cell r="K35">
            <v>1012768.7187543241</v>
          </cell>
          <cell r="L35">
            <v>835574.10199999996</v>
          </cell>
          <cell r="M35">
            <v>0.82503940586527158</v>
          </cell>
          <cell r="N35">
            <v>2000000</v>
          </cell>
        </row>
        <row r="36">
          <cell r="B36" t="str">
            <v>NBTS00036</v>
          </cell>
          <cell r="C36" t="str">
            <v>Nguyễn Thị Hằng</v>
          </cell>
          <cell r="D36" t="str">
            <v>Trần Phạm Minh</v>
          </cell>
          <cell r="E36">
            <v>237546.0853402637</v>
          </cell>
          <cell r="F36">
            <v>253864.51999999996</v>
          </cell>
          <cell r="G36">
            <v>891866.33101868455</v>
          </cell>
          <cell r="H36">
            <v>387298.68999999994</v>
          </cell>
          <cell r="I36">
            <v>326680.86534664285</v>
          </cell>
          <cell r="J36">
            <v>326965.17499999993</v>
          </cell>
          <cell r="K36">
            <v>1456093.2817055911</v>
          </cell>
          <cell r="L36">
            <v>968128.38499999989</v>
          </cell>
          <cell r="M36">
            <v>0.66488074436136757</v>
          </cell>
          <cell r="N36">
            <v>0</v>
          </cell>
        </row>
        <row r="37">
          <cell r="B37" t="str">
            <v>NBTS00041</v>
          </cell>
          <cell r="C37" t="str">
            <v>Cao Văn Quát</v>
          </cell>
          <cell r="D37" t="str">
            <v>Vương Dũng</v>
          </cell>
          <cell r="E37">
            <v>324550.52090976137</v>
          </cell>
          <cell r="F37">
            <v>246468.75499999989</v>
          </cell>
          <cell r="G37">
            <v>454283.76919019182</v>
          </cell>
          <cell r="H37">
            <v>459541.86499999999</v>
          </cell>
          <cell r="I37">
            <v>244157.72829500321</v>
          </cell>
          <cell r="J37">
            <v>267103.66199999995</v>
          </cell>
          <cell r="K37">
            <v>1022992.0183949564</v>
          </cell>
          <cell r="L37">
            <v>973114.28199999989</v>
          </cell>
          <cell r="M37">
            <v>0.95124327903045314</v>
          </cell>
          <cell r="N37">
            <v>3500000</v>
          </cell>
        </row>
        <row r="38">
          <cell r="B38" t="str">
            <v>NBTS00037</v>
          </cell>
          <cell r="C38" t="str">
            <v>Nguyễn Hồng Phi Yến</v>
          </cell>
          <cell r="D38" t="str">
            <v>Diễm Phúc</v>
          </cell>
          <cell r="E38">
            <v>324550.52090976137</v>
          </cell>
          <cell r="F38">
            <v>325569.8299999999</v>
          </cell>
          <cell r="G38">
            <v>449387.08219450264</v>
          </cell>
          <cell r="H38">
            <v>173055.75999999998</v>
          </cell>
          <cell r="I38">
            <v>315033.69664667069</v>
          </cell>
          <cell r="J38">
            <v>317257.02700000006</v>
          </cell>
          <cell r="K38">
            <v>1088971.2997509348</v>
          </cell>
          <cell r="L38">
            <v>815882.61699999985</v>
          </cell>
          <cell r="M38">
            <v>0.74922325059127393</v>
          </cell>
          <cell r="N38">
            <v>0</v>
          </cell>
        </row>
        <row r="39">
          <cell r="B39" t="str">
            <v>NBTS00038</v>
          </cell>
          <cell r="C39" t="str">
            <v>Huỳnh Ngọc Tân</v>
          </cell>
          <cell r="D39" t="str">
            <v>Phúc An Bình</v>
          </cell>
          <cell r="E39">
            <v>324550.52090976137</v>
          </cell>
          <cell r="F39">
            <v>326308.00000000017</v>
          </cell>
          <cell r="G39">
            <v>258332.12920676841</v>
          </cell>
          <cell r="H39">
            <v>251771.25999999995</v>
          </cell>
          <cell r="I39">
            <v>202549.98159131655</v>
          </cell>
          <cell r="J39">
            <v>204810.26199999999</v>
          </cell>
          <cell r="K39">
            <v>785432.6317078463</v>
          </cell>
          <cell r="L39">
            <v>782889.52200000011</v>
          </cell>
          <cell r="M39">
            <v>0.99676215425081527</v>
          </cell>
          <cell r="N39">
            <v>3500000</v>
          </cell>
        </row>
        <row r="40">
          <cell r="B40" t="str">
            <v>NBTS00039</v>
          </cell>
          <cell r="C40" t="str">
            <v>Phan Thanh Quý</v>
          </cell>
          <cell r="D40" t="str">
            <v>Vạn Sự Lợi</v>
          </cell>
          <cell r="E40">
            <v>316728.11378701834</v>
          </cell>
          <cell r="F40">
            <v>383237.30000000005</v>
          </cell>
          <cell r="G40">
            <v>371573.610502886</v>
          </cell>
          <cell r="H40">
            <v>378757.84000000008</v>
          </cell>
          <cell r="I40">
            <v>241189.01946740368</v>
          </cell>
          <cell r="J40">
            <v>245523.68399999995</v>
          </cell>
          <cell r="K40">
            <v>929490.743757308</v>
          </cell>
          <cell r="L40">
            <v>1007518.824</v>
          </cell>
          <cell r="M40">
            <v>1.0839471299383541</v>
          </cell>
          <cell r="N40">
            <v>3500000</v>
          </cell>
        </row>
        <row r="41">
          <cell r="B41" t="str">
            <v>NBTS00040</v>
          </cell>
          <cell r="C41" t="str">
            <v>Lê Đình Minh</v>
          </cell>
          <cell r="D41" t="str">
            <v>Mai Gia Phát</v>
          </cell>
          <cell r="E41">
            <v>324550.52090976137</v>
          </cell>
          <cell r="F41">
            <v>327094.66999999981</v>
          </cell>
          <cell r="G41">
            <v>499640.19807029411</v>
          </cell>
          <cell r="H41">
            <v>484428.67000000004</v>
          </cell>
          <cell r="I41">
            <v>312500</v>
          </cell>
          <cell r="J41">
            <v>315846.06500000012</v>
          </cell>
          <cell r="K41">
            <v>1136690.7189800555</v>
          </cell>
          <cell r="L41">
            <v>1127369.405</v>
          </cell>
          <cell r="M41">
            <v>0.99179960403968159</v>
          </cell>
          <cell r="N41">
            <v>3500000</v>
          </cell>
        </row>
        <row r="42">
          <cell r="B42" t="str">
            <v>NBTS00042</v>
          </cell>
          <cell r="C42" t="str">
            <v>Huỳnh Ngọc Nhu</v>
          </cell>
          <cell r="D42" t="str">
            <v>Châu Gia Khương</v>
          </cell>
          <cell r="I42">
            <v>170409.97342670511</v>
          </cell>
          <cell r="J42">
            <v>8060.7</v>
          </cell>
          <cell r="K42">
            <v>170409.97342670511</v>
          </cell>
          <cell r="L42">
            <v>8060.7</v>
          </cell>
          <cell r="M42">
            <v>4.7301808913590267E-2</v>
          </cell>
          <cell r="N42">
            <v>0</v>
          </cell>
        </row>
        <row r="43">
          <cell r="B43" t="str">
            <v>NBTS00044</v>
          </cell>
          <cell r="C43" t="str">
            <v>Nguyễn Hoài Thanh</v>
          </cell>
          <cell r="D43" t="str">
            <v>Mai Gia Phát</v>
          </cell>
          <cell r="E43">
            <v>225348.08026731299</v>
          </cell>
          <cell r="F43">
            <v>225843</v>
          </cell>
          <cell r="G43">
            <v>100032.89670225405</v>
          </cell>
          <cell r="H43">
            <v>134283</v>
          </cell>
          <cell r="I43">
            <v>125000</v>
          </cell>
          <cell r="J43">
            <v>126178.2</v>
          </cell>
          <cell r="K43">
            <v>450380.97696956701</v>
          </cell>
          <cell r="L43">
            <v>486304.2</v>
          </cell>
          <cell r="M43">
            <v>1.0797618568886855</v>
          </cell>
          <cell r="N43">
            <v>3500000</v>
          </cell>
        </row>
        <row r="44">
          <cell r="B44" t="str">
            <v>NBTS00045</v>
          </cell>
          <cell r="C44" t="str">
            <v>Nguyễn Thị Phương Linh</v>
          </cell>
          <cell r="D44" t="str">
            <v>Phương Trâm</v>
          </cell>
          <cell r="E44">
            <v>225348.08026731299</v>
          </cell>
          <cell r="F44">
            <v>227006.5</v>
          </cell>
          <cell r="G44">
            <v>174782.87789396883</v>
          </cell>
          <cell r="H44">
            <v>61648</v>
          </cell>
          <cell r="I44">
            <v>76586.014821880468</v>
          </cell>
          <cell r="J44">
            <v>77808.5</v>
          </cell>
          <cell r="K44">
            <v>476716.97298316227</v>
          </cell>
          <cell r="L44">
            <v>366463</v>
          </cell>
          <cell r="M44">
            <v>0.76872236729222465</v>
          </cell>
          <cell r="N44">
            <v>0</v>
          </cell>
        </row>
        <row r="45">
          <cell r="B45" t="str">
            <v>NBTS00046</v>
          </cell>
          <cell r="C45" t="str">
            <v>Nguyễn Văn Hiếu</v>
          </cell>
          <cell r="D45" t="str">
            <v>Long Quốc Kim</v>
          </cell>
          <cell r="E45">
            <v>225348.08026731299</v>
          </cell>
          <cell r="F45">
            <v>226491.5</v>
          </cell>
          <cell r="G45">
            <v>157585.93602431094</v>
          </cell>
          <cell r="H45">
            <v>58360</v>
          </cell>
          <cell r="K45">
            <v>382934.01629162394</v>
          </cell>
          <cell r="L45">
            <v>284851.5</v>
          </cell>
          <cell r="M45">
            <v>0.74386575201266769</v>
          </cell>
          <cell r="N45">
            <v>0</v>
          </cell>
        </row>
        <row r="46">
          <cell r="B46" t="str">
            <v>NBTS00047</v>
          </cell>
          <cell r="C46" t="str">
            <v>Nguyễn Hưng</v>
          </cell>
          <cell r="D46" t="str">
            <v>Vạn Sự Lợi</v>
          </cell>
          <cell r="I46">
            <v>96475.607786961467</v>
          </cell>
          <cell r="J46">
            <v>98978</v>
          </cell>
          <cell r="K46">
            <v>96475.607786961467</v>
          </cell>
          <cell r="L46">
            <v>98978</v>
          </cell>
          <cell r="M46">
            <v>1.0259380818679509</v>
          </cell>
          <cell r="N46">
            <v>0</v>
          </cell>
        </row>
        <row r="47">
          <cell r="C47" t="str">
            <v>Trần Đăng Long</v>
          </cell>
          <cell r="D47" t="str">
            <v>Đại Đại Phát</v>
          </cell>
          <cell r="E47">
            <v>63216</v>
          </cell>
          <cell r="F47">
            <v>14920</v>
          </cell>
          <cell r="G47">
            <v>42325</v>
          </cell>
          <cell r="H47">
            <v>19342.5</v>
          </cell>
          <cell r="K47">
            <v>105541</v>
          </cell>
          <cell r="L47">
            <v>34262.5</v>
          </cell>
          <cell r="M47">
            <v>0.32463687097905081</v>
          </cell>
          <cell r="N47">
            <v>0</v>
          </cell>
        </row>
        <row r="48">
          <cell r="C48" t="str">
            <v xml:space="preserve">Nguyễn Hoàng Sơn </v>
          </cell>
          <cell r="D48" t="str">
            <v>Toàn Quốc</v>
          </cell>
          <cell r="E48">
            <v>63216</v>
          </cell>
          <cell r="F48">
            <v>20352.5</v>
          </cell>
          <cell r="G48">
            <v>42325</v>
          </cell>
          <cell r="H48">
            <v>23357.5</v>
          </cell>
          <cell r="K48">
            <v>105541</v>
          </cell>
          <cell r="L48">
            <v>43710</v>
          </cell>
          <cell r="M48">
            <v>0.41415184620194995</v>
          </cell>
          <cell r="N48">
            <v>0</v>
          </cell>
        </row>
        <row r="49">
          <cell r="B49" t="str">
            <v>NBTS00011</v>
          </cell>
          <cell r="C49" t="str">
            <v>Phan Thế Trung</v>
          </cell>
          <cell r="D49" t="str">
            <v>Hiếu Nghĩa</v>
          </cell>
          <cell r="E49">
            <v>63216</v>
          </cell>
          <cell r="F49">
            <v>43666</v>
          </cell>
          <cell r="G49">
            <v>42325</v>
          </cell>
          <cell r="H49">
            <v>48045.5</v>
          </cell>
          <cell r="I49">
            <v>76586.014821880468</v>
          </cell>
          <cell r="J49">
            <v>78702.5</v>
          </cell>
          <cell r="K49">
            <v>182127.01482188047</v>
          </cell>
          <cell r="L49">
            <v>170414</v>
          </cell>
          <cell r="M49">
            <v>0.93568765823490951</v>
          </cell>
          <cell r="N49">
            <v>3500000</v>
          </cell>
        </row>
        <row r="50">
          <cell r="C50" t="str">
            <v>Nguyễn Văn Hoàng TĐV</v>
          </cell>
          <cell r="D50" t="str">
            <v>Thành Đạt Vinh</v>
          </cell>
          <cell r="E50">
            <v>63216</v>
          </cell>
          <cell r="F50">
            <v>24347</v>
          </cell>
          <cell r="G50">
            <v>42325</v>
          </cell>
          <cell r="H50">
            <v>3321.5</v>
          </cell>
          <cell r="K50">
            <v>105541</v>
          </cell>
          <cell r="L50">
            <v>27668.5</v>
          </cell>
          <cell r="M50">
            <v>0.26215878189518765</v>
          </cell>
          <cell r="N50">
            <v>0</v>
          </cell>
        </row>
        <row r="51">
          <cell r="B51" t="str">
            <v>NBTS00008</v>
          </cell>
          <cell r="C51" t="str">
            <v>Trần Ngọc Ninh</v>
          </cell>
          <cell r="D51" t="str">
            <v>Ngô Anh Tuấn</v>
          </cell>
          <cell r="E51">
            <v>63216</v>
          </cell>
          <cell r="F51">
            <v>42476</v>
          </cell>
          <cell r="G51">
            <v>42325</v>
          </cell>
          <cell r="H51">
            <v>47563</v>
          </cell>
          <cell r="I51">
            <v>153579.35876727744</v>
          </cell>
          <cell r="J51">
            <v>110686.5</v>
          </cell>
          <cell r="K51">
            <v>259120.35876727744</v>
          </cell>
          <cell r="L51">
            <v>200725.5</v>
          </cell>
          <cell r="M51">
            <v>0.77464194999929226</v>
          </cell>
          <cell r="N51">
            <v>0</v>
          </cell>
        </row>
        <row r="52">
          <cell r="C52" t="str">
            <v>Hoàng Trọng Dao</v>
          </cell>
          <cell r="D52" t="str">
            <v>Hộ Kinh Doanh Nam Thư</v>
          </cell>
          <cell r="E52">
            <v>63216</v>
          </cell>
          <cell r="F52">
            <v>44075</v>
          </cell>
          <cell r="K52">
            <v>63216</v>
          </cell>
          <cell r="L52">
            <v>44075</v>
          </cell>
          <cell r="M52">
            <v>0.69721273095418879</v>
          </cell>
          <cell r="N52">
            <v>0</v>
          </cell>
        </row>
        <row r="53">
          <cell r="C53" t="str">
            <v>Tạ  Ngọc Diệp</v>
          </cell>
          <cell r="D53" t="str">
            <v>Hộ Kinh Doanh Nam Thư</v>
          </cell>
          <cell r="G53">
            <v>42325</v>
          </cell>
          <cell r="H53">
            <v>8541</v>
          </cell>
          <cell r="K53">
            <v>42325</v>
          </cell>
          <cell r="L53">
            <v>8541</v>
          </cell>
          <cell r="M53">
            <v>0.20179562906083875</v>
          </cell>
          <cell r="N53">
            <v>0</v>
          </cell>
        </row>
        <row r="54">
          <cell r="C54" t="str">
            <v>Lê Phạm Tính</v>
          </cell>
          <cell r="D54" t="str">
            <v>Lý Kiệt</v>
          </cell>
          <cell r="E54">
            <v>63216</v>
          </cell>
          <cell r="F54">
            <v>15768.5</v>
          </cell>
          <cell r="G54">
            <v>42325</v>
          </cell>
          <cell r="H54">
            <v>2200.5</v>
          </cell>
          <cell r="K54">
            <v>105541</v>
          </cell>
          <cell r="L54">
            <v>17969</v>
          </cell>
          <cell r="M54">
            <v>0.17025610900029373</v>
          </cell>
          <cell r="N54">
            <v>0</v>
          </cell>
        </row>
        <row r="55">
          <cell r="C55" t="str">
            <v>Chế Triệu Nhàn</v>
          </cell>
          <cell r="D55" t="str">
            <v>Kim Thy</v>
          </cell>
          <cell r="E55">
            <v>63216</v>
          </cell>
          <cell r="F55">
            <v>14501</v>
          </cell>
          <cell r="K55">
            <v>63216</v>
          </cell>
          <cell r="L55">
            <v>14501</v>
          </cell>
          <cell r="M55">
            <v>0.22938812958744623</v>
          </cell>
          <cell r="N55">
            <v>0</v>
          </cell>
        </row>
        <row r="56">
          <cell r="B56" t="str">
            <v>NBTS00621</v>
          </cell>
          <cell r="C56" t="str">
            <v>Nguyễn Thanh An</v>
          </cell>
          <cell r="D56" t="str">
            <v>Kim Thy</v>
          </cell>
          <cell r="G56">
            <v>42325</v>
          </cell>
          <cell r="H56">
            <v>19504</v>
          </cell>
          <cell r="I56">
            <v>213569.37121098817</v>
          </cell>
          <cell r="J56">
            <v>3928.5</v>
          </cell>
          <cell r="K56">
            <v>255894.37121098817</v>
          </cell>
          <cell r="L56">
            <v>23432.5</v>
          </cell>
          <cell r="M56">
            <v>9.157098645471809E-2</v>
          </cell>
          <cell r="N56">
            <v>0</v>
          </cell>
        </row>
        <row r="57">
          <cell r="B57" t="str">
            <v>NBTS00025</v>
          </cell>
          <cell r="C57" t="str">
            <v>Lai Thanh Sang</v>
          </cell>
          <cell r="D57" t="str">
            <v>Trần Gia</v>
          </cell>
          <cell r="G57">
            <v>42325</v>
          </cell>
          <cell r="H57">
            <v>17012.5</v>
          </cell>
          <cell r="I57">
            <v>250497.06528605425</v>
          </cell>
          <cell r="J57">
            <v>272022</v>
          </cell>
          <cell r="K57">
            <v>292822.06528605428</v>
          </cell>
          <cell r="L57">
            <v>289034.5</v>
          </cell>
          <cell r="M57">
            <v>0.98706530096236345</v>
          </cell>
          <cell r="N57">
            <v>0</v>
          </cell>
        </row>
        <row r="58">
          <cell r="B58" t="str">
            <v>Grand Total HCM 1</v>
          </cell>
          <cell r="E58">
            <v>10667213.802740805</v>
          </cell>
          <cell r="F58">
            <v>9700619.7949999999</v>
          </cell>
          <cell r="G58">
            <v>10727389.396192579</v>
          </cell>
          <cell r="H58">
            <v>8743671.7299999986</v>
          </cell>
          <cell r="I58">
            <v>8741607.4935803879</v>
          </cell>
          <cell r="J58">
            <v>8018317.9120000005</v>
          </cell>
          <cell r="K58">
            <v>30136210.69251376</v>
          </cell>
          <cell r="L58">
            <v>26462609.436999999</v>
          </cell>
          <cell r="M58">
            <v>0.87810009383740029</v>
          </cell>
          <cell r="N58">
            <v>82500000</v>
          </cell>
        </row>
        <row r="59">
          <cell r="B59" t="str">
            <v>NBTS00050</v>
          </cell>
          <cell r="C59" t="str">
            <v>Nguyễn Phúc Tài</v>
          </cell>
          <cell r="D59" t="str">
            <v>Phúc Anh</v>
          </cell>
          <cell r="E59">
            <v>282215.80248259002</v>
          </cell>
          <cell r="F59">
            <v>290141</v>
          </cell>
          <cell r="G59">
            <v>293915.87351718132</v>
          </cell>
          <cell r="H59">
            <v>295116.5</v>
          </cell>
          <cell r="I59">
            <v>203236.01578859059</v>
          </cell>
          <cell r="J59">
            <v>236179.5</v>
          </cell>
          <cell r="K59">
            <v>779367.69178836187</v>
          </cell>
          <cell r="L59">
            <v>821437</v>
          </cell>
          <cell r="M59">
            <v>1.0539787685002755</v>
          </cell>
          <cell r="N59">
            <v>3500000</v>
          </cell>
        </row>
        <row r="60">
          <cell r="B60" t="str">
            <v>NBTS00051</v>
          </cell>
          <cell r="C60" t="str">
            <v>Trần Bá Cường</v>
          </cell>
          <cell r="D60" t="str">
            <v>Phúc Anh</v>
          </cell>
          <cell r="E60">
            <v>282215.80248259002</v>
          </cell>
          <cell r="F60">
            <v>289148.5</v>
          </cell>
          <cell r="G60">
            <v>293915.87351718132</v>
          </cell>
          <cell r="H60">
            <v>295801.5</v>
          </cell>
          <cell r="I60">
            <v>203236.01578859059</v>
          </cell>
          <cell r="J60">
            <v>234194.5</v>
          </cell>
          <cell r="K60">
            <v>779367.69178836187</v>
          </cell>
          <cell r="L60">
            <v>819144.5</v>
          </cell>
          <cell r="M60">
            <v>1.0510372814150981</v>
          </cell>
          <cell r="N60">
            <v>3500000</v>
          </cell>
        </row>
        <row r="61">
          <cell r="B61" t="str">
            <v>NBTS00052</v>
          </cell>
          <cell r="C61" t="str">
            <v>Đặng Trần Tín</v>
          </cell>
          <cell r="D61" t="str">
            <v>Phúc Anh</v>
          </cell>
          <cell r="E61">
            <v>282215.80248259002</v>
          </cell>
          <cell r="F61">
            <v>290020.5</v>
          </cell>
          <cell r="G61">
            <v>293915.87351718132</v>
          </cell>
          <cell r="H61">
            <v>295043.5</v>
          </cell>
          <cell r="I61">
            <v>203236.01578859059</v>
          </cell>
          <cell r="J61">
            <v>232905.5</v>
          </cell>
          <cell r="K61">
            <v>779367.69178836187</v>
          </cell>
          <cell r="L61">
            <v>817969.5</v>
          </cell>
          <cell r="M61">
            <v>1.0495296489941239</v>
          </cell>
          <cell r="N61">
            <v>3500000</v>
          </cell>
        </row>
        <row r="62">
          <cell r="B62" t="str">
            <v>NBTS00053</v>
          </cell>
          <cell r="C62" t="str">
            <v>Tăng Tuấn Thi</v>
          </cell>
          <cell r="D62" t="str">
            <v>Phúc Anh</v>
          </cell>
          <cell r="I62">
            <v>203236.01578859059</v>
          </cell>
          <cell r="J62">
            <v>220025.5</v>
          </cell>
          <cell r="K62">
            <v>203236.01578859059</v>
          </cell>
          <cell r="L62">
            <v>220025.5</v>
          </cell>
          <cell r="M62">
            <v>1.0826107722406548</v>
          </cell>
          <cell r="N62">
            <v>0</v>
          </cell>
        </row>
        <row r="63">
          <cell r="B63" t="str">
            <v>NBTS00054</v>
          </cell>
          <cell r="C63" t="str">
            <v>Nguyễn Thị Mộng Tuyền</v>
          </cell>
          <cell r="D63" t="str">
            <v>Trần Phạm Minh</v>
          </cell>
          <cell r="E63">
            <v>274710.06305486144</v>
          </cell>
          <cell r="F63">
            <v>546249</v>
          </cell>
          <cell r="G63">
            <v>396094.22109366936</v>
          </cell>
          <cell r="H63">
            <v>418764.5</v>
          </cell>
          <cell r="I63">
            <v>211979.58373604374</v>
          </cell>
          <cell r="J63">
            <v>281485</v>
          </cell>
          <cell r="K63">
            <v>882783.86788457457</v>
          </cell>
          <cell r="L63">
            <v>1246498.5</v>
          </cell>
          <cell r="M63">
            <v>1.4120086981052329</v>
          </cell>
          <cell r="N63">
            <v>3500000</v>
          </cell>
        </row>
        <row r="64">
          <cell r="B64" t="str">
            <v>NBTS00055</v>
          </cell>
          <cell r="C64" t="str">
            <v>Đào Đức Cường</v>
          </cell>
          <cell r="D64" t="str">
            <v>Trần Phạm Minh</v>
          </cell>
          <cell r="E64">
            <v>274710.06305486144</v>
          </cell>
          <cell r="F64">
            <v>541123</v>
          </cell>
          <cell r="G64">
            <v>396094.22109366936</v>
          </cell>
          <cell r="H64">
            <v>405614.5</v>
          </cell>
          <cell r="I64">
            <v>250497.06528605425</v>
          </cell>
          <cell r="J64">
            <v>269754.5</v>
          </cell>
          <cell r="K64">
            <v>921301.34943458508</v>
          </cell>
          <cell r="L64">
            <v>1216492</v>
          </cell>
          <cell r="M64">
            <v>1.3204061849541167</v>
          </cell>
          <cell r="N64">
            <v>3500000</v>
          </cell>
        </row>
        <row r="65">
          <cell r="B65" t="str">
            <v>NBTS00056</v>
          </cell>
          <cell r="C65" t="str">
            <v>Lê Thanh Bình</v>
          </cell>
          <cell r="D65" t="str">
            <v>Trần Phạm Minh</v>
          </cell>
          <cell r="E65">
            <v>274710.06305486144</v>
          </cell>
          <cell r="F65">
            <v>530231</v>
          </cell>
          <cell r="G65">
            <v>396094.22109366936</v>
          </cell>
          <cell r="H65">
            <v>399519.5</v>
          </cell>
          <cell r="I65">
            <v>211979.58373604374</v>
          </cell>
          <cell r="J65">
            <v>263411</v>
          </cell>
          <cell r="K65">
            <v>882783.86788457457</v>
          </cell>
          <cell r="L65">
            <v>1193161.5</v>
          </cell>
          <cell r="M65">
            <v>1.3515896057991941</v>
          </cell>
          <cell r="N65">
            <v>3500000</v>
          </cell>
        </row>
        <row r="66">
          <cell r="B66" t="str">
            <v>NBTS00057</v>
          </cell>
          <cell r="C66" t="str">
            <v>Nguyễn Quang Minh Trung</v>
          </cell>
          <cell r="D66" t="str">
            <v>Trần Phạm Minh</v>
          </cell>
          <cell r="E66">
            <v>274710.06305486144</v>
          </cell>
          <cell r="F66">
            <v>531149</v>
          </cell>
          <cell r="G66">
            <v>396094.22109366936</v>
          </cell>
          <cell r="H66">
            <v>397572.5</v>
          </cell>
          <cell r="I66">
            <v>211979.58373604374</v>
          </cell>
          <cell r="J66">
            <v>262385</v>
          </cell>
          <cell r="K66">
            <v>882783.86788457457</v>
          </cell>
          <cell r="L66">
            <v>1191106.5</v>
          </cell>
          <cell r="M66">
            <v>1.3492617426893658</v>
          </cell>
          <cell r="N66">
            <v>3500000</v>
          </cell>
        </row>
        <row r="67">
          <cell r="B67" t="str">
            <v>NBTS00060</v>
          </cell>
          <cell r="C67" t="str">
            <v>Nguyễn Vũ Đông</v>
          </cell>
          <cell r="D67" t="str">
            <v>Xuân Thy</v>
          </cell>
          <cell r="E67">
            <v>222920.46100353508</v>
          </cell>
          <cell r="F67">
            <v>107777</v>
          </cell>
          <cell r="G67">
            <v>81878.765735076391</v>
          </cell>
          <cell r="H67">
            <v>127736</v>
          </cell>
          <cell r="I67">
            <v>154165.29730763129</v>
          </cell>
          <cell r="J67">
            <v>167703.5</v>
          </cell>
          <cell r="K67">
            <v>458964.52404624276</v>
          </cell>
          <cell r="L67">
            <v>403216.5</v>
          </cell>
          <cell r="M67">
            <v>0.87853522194969058</v>
          </cell>
          <cell r="N67">
            <v>2000000</v>
          </cell>
        </row>
        <row r="68">
          <cell r="B68" t="str">
            <v>NBTS00061</v>
          </cell>
          <cell r="C68" t="str">
            <v>Đỗ Tài Thiện</v>
          </cell>
          <cell r="D68" t="str">
            <v>Xuân Thy</v>
          </cell>
          <cell r="E68">
            <v>222920.46100353508</v>
          </cell>
          <cell r="F68">
            <v>108013.5</v>
          </cell>
          <cell r="G68">
            <v>81878.765735076391</v>
          </cell>
          <cell r="H68">
            <v>129018</v>
          </cell>
          <cell r="I68">
            <v>154165.29730763129</v>
          </cell>
          <cell r="J68">
            <v>166917.5</v>
          </cell>
          <cell r="K68">
            <v>458964.52404624276</v>
          </cell>
          <cell r="L68">
            <v>403949</v>
          </cell>
          <cell r="M68">
            <v>0.88013120586919324</v>
          </cell>
          <cell r="N68">
            <v>2000000</v>
          </cell>
        </row>
        <row r="69">
          <cell r="B69" t="str">
            <v>NBTS00062</v>
          </cell>
          <cell r="C69" t="str">
            <v>Nguyễn Quốc Vương</v>
          </cell>
          <cell r="D69" t="str">
            <v>Xuân Thy</v>
          </cell>
          <cell r="E69">
            <v>222920.46100353508</v>
          </cell>
          <cell r="F69">
            <v>108039</v>
          </cell>
          <cell r="G69">
            <v>81878.765735076391</v>
          </cell>
          <cell r="H69">
            <v>127387.5</v>
          </cell>
          <cell r="I69">
            <v>154165.29730763129</v>
          </cell>
          <cell r="J69">
            <v>158045.5</v>
          </cell>
          <cell r="K69">
            <v>458964.52404624276</v>
          </cell>
          <cell r="L69">
            <v>393472</v>
          </cell>
          <cell r="M69">
            <v>0.85730373348062061</v>
          </cell>
          <cell r="N69">
            <v>2000000</v>
          </cell>
        </row>
        <row r="70">
          <cell r="B70" t="str">
            <v>NBTS00063</v>
          </cell>
          <cell r="C70" t="str">
            <v>Nguyễn Thành Danh</v>
          </cell>
          <cell r="D70" t="str">
            <v>Xuân Thy</v>
          </cell>
          <cell r="E70">
            <v>222920.46100353508</v>
          </cell>
          <cell r="F70">
            <v>107925</v>
          </cell>
          <cell r="G70">
            <v>81878.765735076391</v>
          </cell>
          <cell r="H70">
            <v>131378.5</v>
          </cell>
          <cell r="I70">
            <v>154165.29730763129</v>
          </cell>
          <cell r="J70">
            <v>181455.5</v>
          </cell>
          <cell r="K70">
            <v>458964.52404624276</v>
          </cell>
          <cell r="L70">
            <v>420759</v>
          </cell>
          <cell r="M70">
            <v>0.91675713035634676</v>
          </cell>
          <cell r="N70">
            <v>3500000</v>
          </cell>
        </row>
        <row r="71">
          <cell r="B71" t="str">
            <v>NBTS00064</v>
          </cell>
          <cell r="C71" t="str">
            <v>Thái Minh Hoàng</v>
          </cell>
          <cell r="D71" t="str">
            <v>Xuân Thy</v>
          </cell>
          <cell r="I71">
            <v>154165.29730763129</v>
          </cell>
          <cell r="J71">
            <v>57524</v>
          </cell>
          <cell r="K71">
            <v>154165.29730763129</v>
          </cell>
          <cell r="L71">
            <v>57524</v>
          </cell>
          <cell r="M71">
            <v>0.37313196292945833</v>
          </cell>
          <cell r="N71">
            <v>0</v>
          </cell>
        </row>
        <row r="72">
          <cell r="B72" t="str">
            <v>NBTS00066</v>
          </cell>
          <cell r="C72" t="str">
            <v>Lê Đình Đức</v>
          </cell>
          <cell r="D72" t="str">
            <v>Minh Ngọc</v>
          </cell>
          <cell r="E72">
            <v>288220.39402477269</v>
          </cell>
          <cell r="F72">
            <v>162669.5</v>
          </cell>
          <cell r="G72">
            <v>214535.36835191632</v>
          </cell>
          <cell r="H72">
            <v>176702.5</v>
          </cell>
          <cell r="I72">
            <v>200680.14542361672</v>
          </cell>
          <cell r="J72">
            <v>202803</v>
          </cell>
          <cell r="K72">
            <v>703435.90780030575</v>
          </cell>
          <cell r="L72">
            <v>542175</v>
          </cell>
          <cell r="M72">
            <v>0.770752521996524</v>
          </cell>
          <cell r="N72">
            <v>0</v>
          </cell>
        </row>
        <row r="73">
          <cell r="B73" t="str">
            <v>NBTS00067</v>
          </cell>
          <cell r="C73" t="str">
            <v>Lê Thị Kim Yến</v>
          </cell>
          <cell r="D73" t="str">
            <v>Minh Ngọc</v>
          </cell>
          <cell r="E73">
            <v>288220.39402477269</v>
          </cell>
          <cell r="F73">
            <v>146708.5</v>
          </cell>
          <cell r="G73">
            <v>214535.36835191632</v>
          </cell>
          <cell r="H73">
            <v>162899</v>
          </cell>
          <cell r="I73">
            <v>200680.14542361672</v>
          </cell>
          <cell r="J73">
            <v>203520</v>
          </cell>
          <cell r="K73">
            <v>703435.90780030575</v>
          </cell>
          <cell r="L73">
            <v>513127.5</v>
          </cell>
          <cell r="M73">
            <v>0.72945878126208585</v>
          </cell>
          <cell r="N73">
            <v>0</v>
          </cell>
        </row>
        <row r="74">
          <cell r="B74" t="str">
            <v>NBTS00069</v>
          </cell>
          <cell r="C74" t="str">
            <v>Trần Đăng Chinh</v>
          </cell>
          <cell r="D74" t="str">
            <v>Nhất Trí Khang</v>
          </cell>
          <cell r="E74">
            <v>288220.39402477269</v>
          </cell>
          <cell r="F74">
            <v>290983.5</v>
          </cell>
          <cell r="G74">
            <v>268809.53279062809</v>
          </cell>
          <cell r="H74">
            <v>268684</v>
          </cell>
          <cell r="I74">
            <v>234501.94398523445</v>
          </cell>
          <cell r="J74">
            <v>236078.5</v>
          </cell>
          <cell r="K74">
            <v>791531.87080063531</v>
          </cell>
          <cell r="L74">
            <v>795746</v>
          </cell>
          <cell r="M74">
            <v>1.0053240170798203</v>
          </cell>
          <cell r="N74">
            <v>3500000</v>
          </cell>
        </row>
        <row r="75">
          <cell r="B75" t="str">
            <v>NBTS00070</v>
          </cell>
          <cell r="C75" t="str">
            <v>Nguyễn Văn Tú</v>
          </cell>
          <cell r="D75" t="str">
            <v>Nhất Trí Khang</v>
          </cell>
          <cell r="E75">
            <v>288220.39402477269</v>
          </cell>
          <cell r="F75">
            <v>289991.5</v>
          </cell>
          <cell r="G75">
            <v>268809.53279062809</v>
          </cell>
          <cell r="H75">
            <v>268454</v>
          </cell>
          <cell r="I75">
            <v>234501.94398523445</v>
          </cell>
          <cell r="J75">
            <v>236326.5</v>
          </cell>
          <cell r="K75">
            <v>791531.87080063531</v>
          </cell>
          <cell r="L75">
            <v>794772</v>
          </cell>
          <cell r="M75">
            <v>1.0040934917706943</v>
          </cell>
          <cell r="N75">
            <v>3500000</v>
          </cell>
        </row>
        <row r="76">
          <cell r="B76" t="str">
            <v>NBTS00072</v>
          </cell>
          <cell r="C76" t="str">
            <v>Lê Cao Nhân</v>
          </cell>
          <cell r="D76" t="str">
            <v>Việt Bảo Hân</v>
          </cell>
          <cell r="E76">
            <v>279213.50671149843</v>
          </cell>
          <cell r="F76">
            <v>161776</v>
          </cell>
          <cell r="G76">
            <v>171467.85966974159</v>
          </cell>
          <cell r="H76">
            <v>183665</v>
          </cell>
          <cell r="I76">
            <v>188526.63976398096</v>
          </cell>
          <cell r="J76">
            <v>212995.5</v>
          </cell>
          <cell r="K76">
            <v>639208.00614522095</v>
          </cell>
          <cell r="L76">
            <v>558436.5</v>
          </cell>
          <cell r="M76">
            <v>0.87363815007212131</v>
          </cell>
          <cell r="N76">
            <v>2000000</v>
          </cell>
        </row>
        <row r="77">
          <cell r="B77" t="str">
            <v>NBTS00073</v>
          </cell>
          <cell r="C77" t="str">
            <v>Nguyễn Văn Vũ</v>
          </cell>
          <cell r="D77" t="str">
            <v>Việt Bảo Hân</v>
          </cell>
          <cell r="E77">
            <v>279213.50671149843</v>
          </cell>
          <cell r="F77">
            <v>226938</v>
          </cell>
          <cell r="G77">
            <v>171467.85966974159</v>
          </cell>
          <cell r="H77">
            <v>208478.5</v>
          </cell>
          <cell r="I77">
            <v>188526.63976398096</v>
          </cell>
          <cell r="J77">
            <v>218157.5</v>
          </cell>
          <cell r="K77">
            <v>639208.00614522095</v>
          </cell>
          <cell r="L77">
            <v>653574</v>
          </cell>
          <cell r="M77">
            <v>1.0224746775958173</v>
          </cell>
          <cell r="N77">
            <v>3500000</v>
          </cell>
        </row>
        <row r="78">
          <cell r="B78" t="str">
            <v>NBTS00074</v>
          </cell>
          <cell r="C78" t="str">
            <v>Phạm Bá Quang</v>
          </cell>
          <cell r="D78" t="str">
            <v>Việt Bảo Hân</v>
          </cell>
          <cell r="E78">
            <v>279213.50671149843</v>
          </cell>
          <cell r="F78">
            <v>228269.5</v>
          </cell>
          <cell r="G78">
            <v>171467.85966974159</v>
          </cell>
          <cell r="H78">
            <v>187076.5</v>
          </cell>
          <cell r="I78">
            <v>188526.63976398096</v>
          </cell>
          <cell r="J78">
            <v>224943.5</v>
          </cell>
          <cell r="K78">
            <v>639208.00614522095</v>
          </cell>
          <cell r="L78">
            <v>640289.5</v>
          </cell>
          <cell r="M78">
            <v>1.0016919278926137</v>
          </cell>
          <cell r="N78">
            <v>3500000</v>
          </cell>
        </row>
        <row r="79">
          <cell r="B79" t="str">
            <v>NBTS00075</v>
          </cell>
          <cell r="C79" t="str">
            <v>Nguyễn Thị Bích Hạnh</v>
          </cell>
          <cell r="D79" t="str">
            <v>Việt Bảo Hân</v>
          </cell>
          <cell r="E79">
            <v>279213.50671149843</v>
          </cell>
          <cell r="F79">
            <v>154440</v>
          </cell>
          <cell r="G79">
            <v>171467.85966974159</v>
          </cell>
          <cell r="H79">
            <v>178725.5</v>
          </cell>
          <cell r="I79">
            <v>188526.63976398096</v>
          </cell>
          <cell r="J79">
            <v>206224.5</v>
          </cell>
          <cell r="K79">
            <v>639208.00614522095</v>
          </cell>
          <cell r="L79">
            <v>539390</v>
          </cell>
          <cell r="M79">
            <v>0.84384112028386671</v>
          </cell>
          <cell r="N79">
            <v>2000000</v>
          </cell>
        </row>
        <row r="80">
          <cell r="B80" t="str">
            <v>NBTS00076</v>
          </cell>
          <cell r="C80" t="str">
            <v>Phan Tuấn Mỹ</v>
          </cell>
          <cell r="D80" t="str">
            <v>Việt Bảo Hân</v>
          </cell>
          <cell r="I80">
            <v>188526.63976398096</v>
          </cell>
          <cell r="J80">
            <v>82649</v>
          </cell>
          <cell r="K80">
            <v>188526.63976398096</v>
          </cell>
          <cell r="L80">
            <v>82649</v>
          </cell>
          <cell r="M80">
            <v>0.43839427734706032</v>
          </cell>
          <cell r="N80">
            <v>0</v>
          </cell>
        </row>
        <row r="81">
          <cell r="B81" t="str">
            <v>NBTS00078</v>
          </cell>
          <cell r="C81" t="str">
            <v>Ngô Quốc Tiến</v>
          </cell>
          <cell r="D81" t="str">
            <v>Thiên Tuấn</v>
          </cell>
          <cell r="E81">
            <v>276961.78488317999</v>
          </cell>
          <cell r="F81">
            <v>186530.5</v>
          </cell>
          <cell r="G81">
            <v>214879.25786752958</v>
          </cell>
          <cell r="H81">
            <v>195323.5</v>
          </cell>
          <cell r="I81">
            <v>185675.26299345636</v>
          </cell>
          <cell r="J81">
            <v>201012</v>
          </cell>
          <cell r="K81">
            <v>677516.3057441659</v>
          </cell>
          <cell r="L81">
            <v>582866</v>
          </cell>
          <cell r="M81">
            <v>0.86029811394693367</v>
          </cell>
          <cell r="N81">
            <v>2000000</v>
          </cell>
        </row>
        <row r="82">
          <cell r="B82" t="str">
            <v>NBTS00079</v>
          </cell>
          <cell r="C82" t="str">
            <v>Dương Văn Khem</v>
          </cell>
          <cell r="D82" t="str">
            <v>Thiên Tuấn</v>
          </cell>
          <cell r="E82">
            <v>276961.78488317999</v>
          </cell>
          <cell r="F82">
            <v>196704</v>
          </cell>
          <cell r="G82">
            <v>214879.25786752958</v>
          </cell>
          <cell r="H82">
            <v>215953</v>
          </cell>
          <cell r="I82">
            <v>185675.26299345636</v>
          </cell>
          <cell r="J82">
            <v>199707.5</v>
          </cell>
          <cell r="K82">
            <v>677516.3057441659</v>
          </cell>
          <cell r="L82">
            <v>612364.5</v>
          </cell>
          <cell r="M82">
            <v>0.90383728746925895</v>
          </cell>
          <cell r="N82">
            <v>3500000</v>
          </cell>
        </row>
        <row r="83">
          <cell r="B83" t="str">
            <v>NBTS00080</v>
          </cell>
          <cell r="C83" t="str">
            <v>Lê Xuân Hiển</v>
          </cell>
          <cell r="D83" t="str">
            <v>Thiên Tuấn</v>
          </cell>
          <cell r="E83">
            <v>276961.78488317999</v>
          </cell>
          <cell r="F83">
            <v>224258.5</v>
          </cell>
          <cell r="G83">
            <v>214879.25786752958</v>
          </cell>
          <cell r="H83">
            <v>194252</v>
          </cell>
          <cell r="I83">
            <v>185675.26299345636</v>
          </cell>
          <cell r="J83">
            <v>196568.5</v>
          </cell>
          <cell r="K83">
            <v>677516.3057441659</v>
          </cell>
          <cell r="L83">
            <v>615079</v>
          </cell>
          <cell r="M83">
            <v>0.90784383310806605</v>
          </cell>
          <cell r="N83">
            <v>3500000</v>
          </cell>
        </row>
        <row r="84">
          <cell r="B84" t="str">
            <v>NBTS00081</v>
          </cell>
          <cell r="C84" t="str">
            <v>Trương Thị Loan Thanh</v>
          </cell>
          <cell r="D84" t="str">
            <v>Thiên Tuấn</v>
          </cell>
          <cell r="E84">
            <v>276961.78488317999</v>
          </cell>
          <cell r="F84">
            <v>218910.5</v>
          </cell>
          <cell r="G84">
            <v>214879.25786752958</v>
          </cell>
          <cell r="H84">
            <v>195441</v>
          </cell>
          <cell r="I84">
            <v>185675.26299345636</v>
          </cell>
          <cell r="J84">
            <v>202843.5</v>
          </cell>
          <cell r="K84">
            <v>677516.3057441659</v>
          </cell>
          <cell r="L84">
            <v>617195</v>
          </cell>
          <cell r="M84">
            <v>0.91096700517353513</v>
          </cell>
          <cell r="N84">
            <v>3500000</v>
          </cell>
        </row>
        <row r="85">
          <cell r="B85" t="str">
            <v>NBTS00082</v>
          </cell>
          <cell r="C85" t="str">
            <v>Nguyễn Thu Huyến</v>
          </cell>
          <cell r="D85" t="str">
            <v>Thiên Tuấn</v>
          </cell>
          <cell r="I85">
            <v>185675.26299345636</v>
          </cell>
          <cell r="J85">
            <v>69961</v>
          </cell>
          <cell r="K85">
            <v>185675.26299345636</v>
          </cell>
          <cell r="L85">
            <v>69961</v>
          </cell>
          <cell r="M85">
            <v>0.37679224939331629</v>
          </cell>
          <cell r="N85">
            <v>0</v>
          </cell>
        </row>
        <row r="86">
          <cell r="B86" t="str">
            <v>NBTS00084</v>
          </cell>
          <cell r="C86" t="str">
            <v>Lê Anh Tuấn</v>
          </cell>
          <cell r="D86" t="str">
            <v>Minh Nguyệt</v>
          </cell>
          <cell r="E86">
            <v>270206.6193982244</v>
          </cell>
          <cell r="F86">
            <v>271074</v>
          </cell>
          <cell r="G86">
            <v>193110.29654499146</v>
          </cell>
          <cell r="H86">
            <v>231640.5</v>
          </cell>
          <cell r="I86">
            <v>202502.6779588183</v>
          </cell>
          <cell r="J86">
            <v>211175</v>
          </cell>
          <cell r="K86">
            <v>665819.5939020341</v>
          </cell>
          <cell r="L86">
            <v>713889.5</v>
          </cell>
          <cell r="M86">
            <v>1.0721965927981367</v>
          </cell>
          <cell r="N86">
            <v>3500000</v>
          </cell>
        </row>
        <row r="87">
          <cell r="B87" t="str">
            <v>NBTS00085</v>
          </cell>
          <cell r="C87" t="str">
            <v>Nguyễn Văn Phát</v>
          </cell>
          <cell r="D87" t="str">
            <v>Minh Nguyệt</v>
          </cell>
          <cell r="E87">
            <v>270206.6193982244</v>
          </cell>
          <cell r="F87">
            <v>271428</v>
          </cell>
          <cell r="G87">
            <v>193110.29654499146</v>
          </cell>
          <cell r="H87">
            <v>220286.5</v>
          </cell>
          <cell r="I87">
            <v>202502.6779588183</v>
          </cell>
          <cell r="J87">
            <v>203783</v>
          </cell>
          <cell r="K87">
            <v>665819.5939020341</v>
          </cell>
          <cell r="L87">
            <v>695497.5</v>
          </cell>
          <cell r="M87">
            <v>1.044573494636946</v>
          </cell>
          <cell r="N87">
            <v>3500000</v>
          </cell>
        </row>
        <row r="88">
          <cell r="B88" t="str">
            <v>NBTS00086</v>
          </cell>
          <cell r="C88" t="str">
            <v>Đặng Thái Thành</v>
          </cell>
          <cell r="D88" t="str">
            <v>Minh Nguyệt</v>
          </cell>
          <cell r="E88">
            <v>270206.6193982244</v>
          </cell>
          <cell r="F88">
            <v>271897.5</v>
          </cell>
          <cell r="G88">
            <v>193110.29654499146</v>
          </cell>
          <cell r="H88">
            <v>231764.5</v>
          </cell>
          <cell r="I88">
            <v>202502.6779588183</v>
          </cell>
          <cell r="J88">
            <v>202568</v>
          </cell>
          <cell r="K88">
            <v>665819.5939020341</v>
          </cell>
          <cell r="L88">
            <v>706230</v>
          </cell>
          <cell r="M88">
            <v>1.0606927258796048</v>
          </cell>
          <cell r="N88">
            <v>3500000</v>
          </cell>
        </row>
        <row r="89">
          <cell r="B89" t="str">
            <v>NBTS00087</v>
          </cell>
          <cell r="C89" t="str">
            <v>Trịnh Nguyên Vỹ</v>
          </cell>
          <cell r="D89" t="str">
            <v>Minh Nguyệt</v>
          </cell>
          <cell r="E89">
            <v>270206.6193982244</v>
          </cell>
          <cell r="F89">
            <v>271080</v>
          </cell>
          <cell r="G89">
            <v>193110.29654499146</v>
          </cell>
          <cell r="H89">
            <v>224787.5</v>
          </cell>
          <cell r="I89">
            <v>202502.6779588183</v>
          </cell>
          <cell r="J89">
            <v>203919</v>
          </cell>
          <cell r="K89">
            <v>665819.5939020341</v>
          </cell>
          <cell r="L89">
            <v>699786.5</v>
          </cell>
          <cell r="M89">
            <v>1.0510151795006557</v>
          </cell>
          <cell r="N89">
            <v>3500000</v>
          </cell>
        </row>
        <row r="90">
          <cell r="B90" t="str">
            <v>NBTS00088</v>
          </cell>
          <cell r="C90" t="str">
            <v>Đỗ Văn Vũ</v>
          </cell>
          <cell r="D90" t="str">
            <v>Minh Nguyệt</v>
          </cell>
          <cell r="I90">
            <v>202502.6779588183</v>
          </cell>
          <cell r="J90">
            <v>202520</v>
          </cell>
          <cell r="K90">
            <v>202502.6779588183</v>
          </cell>
          <cell r="L90">
            <v>202520</v>
          </cell>
          <cell r="M90">
            <v>1.0000855398128869</v>
          </cell>
          <cell r="N90">
            <v>0</v>
          </cell>
        </row>
        <row r="91">
          <cell r="B91" t="str">
            <v>NBTS00090</v>
          </cell>
          <cell r="C91" t="str">
            <v>Trần Biên Thùy</v>
          </cell>
          <cell r="D91" t="str">
            <v>Kim Hoàng</v>
          </cell>
          <cell r="E91">
            <v>270206.61939822434</v>
          </cell>
          <cell r="F91">
            <v>273677</v>
          </cell>
          <cell r="G91">
            <v>209968.71890216786</v>
          </cell>
          <cell r="H91">
            <v>212990</v>
          </cell>
          <cell r="I91">
            <v>184957.40536475746</v>
          </cell>
          <cell r="J91">
            <v>197266.6</v>
          </cell>
          <cell r="K91">
            <v>665132.74366514967</v>
          </cell>
          <cell r="L91">
            <v>683933.6</v>
          </cell>
          <cell r="M91">
            <v>1.0282663220446042</v>
          </cell>
          <cell r="N91">
            <v>3500000</v>
          </cell>
        </row>
        <row r="92">
          <cell r="B92" t="str">
            <v>NBTS00091</v>
          </cell>
          <cell r="C92" t="str">
            <v>Vũ Xuân Khải</v>
          </cell>
          <cell r="D92" t="str">
            <v>Kim Hoàng</v>
          </cell>
          <cell r="E92">
            <v>270206.61939822434</v>
          </cell>
          <cell r="F92">
            <v>273993.5</v>
          </cell>
          <cell r="G92">
            <v>209968.71890216786</v>
          </cell>
          <cell r="H92">
            <v>212269.5</v>
          </cell>
          <cell r="I92">
            <v>184957.40536475746</v>
          </cell>
          <cell r="J92">
            <v>202061.6</v>
          </cell>
          <cell r="K92">
            <v>665132.74366514967</v>
          </cell>
          <cell r="L92">
            <v>688324.6</v>
          </cell>
          <cell r="M92">
            <v>1.0348680117701827</v>
          </cell>
          <cell r="N92">
            <v>3500000</v>
          </cell>
        </row>
        <row r="93">
          <cell r="B93" t="str">
            <v>NBTS00092</v>
          </cell>
          <cell r="C93" t="str">
            <v>Lâm Minh Được</v>
          </cell>
          <cell r="D93" t="str">
            <v>Kim Hoàng</v>
          </cell>
          <cell r="E93">
            <v>270206.61939822434</v>
          </cell>
          <cell r="F93">
            <v>273468.5</v>
          </cell>
          <cell r="G93">
            <v>209968.71890216786</v>
          </cell>
          <cell r="H93">
            <v>211857</v>
          </cell>
          <cell r="I93">
            <v>184957.40536475746</v>
          </cell>
          <cell r="J93">
            <v>206216.6</v>
          </cell>
          <cell r="K93">
            <v>665132.74366514967</v>
          </cell>
          <cell r="L93">
            <v>691542.1</v>
          </cell>
          <cell r="M93">
            <v>1.0397053920234389</v>
          </cell>
          <cell r="N93">
            <v>3500000</v>
          </cell>
        </row>
        <row r="94">
          <cell r="B94" t="str">
            <v>NBTS00093</v>
          </cell>
          <cell r="C94" t="str">
            <v>Lê Minh Tuấn</v>
          </cell>
          <cell r="D94" t="str">
            <v>Kim Hoàng</v>
          </cell>
          <cell r="I94">
            <v>184957.40536475746</v>
          </cell>
          <cell r="J94">
            <v>202402</v>
          </cell>
          <cell r="K94">
            <v>184957.40536475746</v>
          </cell>
          <cell r="L94">
            <v>202402</v>
          </cell>
          <cell r="M94">
            <v>1.0943168217614201</v>
          </cell>
          <cell r="N94">
            <v>0</v>
          </cell>
        </row>
        <row r="95">
          <cell r="B95" t="str">
            <v>NBTS00095</v>
          </cell>
          <cell r="C95" t="str">
            <v>Võ Thành Như</v>
          </cell>
          <cell r="D95" t="str">
            <v>Nhất Trí Khang</v>
          </cell>
          <cell r="E95">
            <v>237546.0853402637</v>
          </cell>
          <cell r="F95">
            <v>259096.215</v>
          </cell>
          <cell r="G95">
            <v>424700.43263293989</v>
          </cell>
          <cell r="H95">
            <v>424181.48499999999</v>
          </cell>
          <cell r="I95">
            <v>225828.16005975689</v>
          </cell>
          <cell r="J95">
            <v>231686.375</v>
          </cell>
          <cell r="K95">
            <v>888074.67803296051</v>
          </cell>
          <cell r="L95">
            <v>914964.07499999995</v>
          </cell>
          <cell r="M95">
            <v>1.0302783061291625</v>
          </cell>
          <cell r="N95">
            <v>3500000</v>
          </cell>
        </row>
        <row r="96">
          <cell r="B96" t="str">
            <v>NBTS00096</v>
          </cell>
          <cell r="C96" t="str">
            <v>Nguyễn Hoàng Phú</v>
          </cell>
          <cell r="D96" t="str">
            <v>Xuân Thy</v>
          </cell>
          <cell r="E96">
            <v>237546.0853402637</v>
          </cell>
          <cell r="F96">
            <v>180597.51</v>
          </cell>
          <cell r="G96">
            <v>194881.47602039701</v>
          </cell>
          <cell r="H96">
            <v>195844.45499999996</v>
          </cell>
          <cell r="I96">
            <v>237583.50612477429</v>
          </cell>
          <cell r="J96">
            <v>237544.75500000003</v>
          </cell>
          <cell r="K96">
            <v>670011.06748543493</v>
          </cell>
          <cell r="L96">
            <v>613986.72</v>
          </cell>
          <cell r="M96">
            <v>0.91638295215675247</v>
          </cell>
          <cell r="N96">
            <v>3500000</v>
          </cell>
        </row>
        <row r="97">
          <cell r="B97" t="str">
            <v>NBTS00097</v>
          </cell>
          <cell r="C97" t="str">
            <v>Lê Thị Ngọc Ánh</v>
          </cell>
          <cell r="D97" t="str">
            <v>Thiên Tuấn</v>
          </cell>
          <cell r="E97">
            <v>237546.0853402637</v>
          </cell>
          <cell r="F97">
            <v>271133.91500000004</v>
          </cell>
          <cell r="G97">
            <v>434390.48379549821</v>
          </cell>
          <cell r="H97">
            <v>429314.76000000013</v>
          </cell>
          <cell r="I97">
            <v>298012.4762708713</v>
          </cell>
          <cell r="J97">
            <v>303274.02500000002</v>
          </cell>
          <cell r="K97">
            <v>969949.04540663329</v>
          </cell>
          <cell r="L97">
            <v>1003722.7000000002</v>
          </cell>
          <cell r="M97">
            <v>1.0348200297255903</v>
          </cell>
          <cell r="N97">
            <v>3500000</v>
          </cell>
        </row>
        <row r="98">
          <cell r="B98" t="str">
            <v>NBTS00098</v>
          </cell>
          <cell r="C98" t="str">
            <v>Phạm Vũ Mỹ Chi</v>
          </cell>
          <cell r="D98" t="str">
            <v>Minh Nguyệt</v>
          </cell>
          <cell r="E98">
            <v>237546.0853402637</v>
          </cell>
          <cell r="F98">
            <v>240634.20500000002</v>
          </cell>
          <cell r="G98">
            <v>459626.12268961559</v>
          </cell>
          <cell r="H98">
            <v>205977.07499999995</v>
          </cell>
          <cell r="I98">
            <v>312076.04479954886</v>
          </cell>
          <cell r="J98">
            <v>313384.56999999995</v>
          </cell>
          <cell r="K98">
            <v>1009248.2528294281</v>
          </cell>
          <cell r="L98">
            <v>759995.84999999986</v>
          </cell>
          <cell r="M98">
            <v>0.75303162316045735</v>
          </cell>
          <cell r="N98">
            <v>0</v>
          </cell>
        </row>
        <row r="99">
          <cell r="B99" t="str">
            <v>NBTS00099</v>
          </cell>
          <cell r="C99" t="str">
            <v>Nguyễn Minh Trí</v>
          </cell>
          <cell r="D99" t="str">
            <v>Việt Bảo Hân</v>
          </cell>
          <cell r="E99">
            <v>237546.0853402637</v>
          </cell>
          <cell r="F99">
            <v>239468.75000000006</v>
          </cell>
          <cell r="G99">
            <v>386085.94305927708</v>
          </cell>
          <cell r="H99">
            <v>205252</v>
          </cell>
          <cell r="I99">
            <v>290537.62977325829</v>
          </cell>
          <cell r="J99">
            <v>290720.63999999996</v>
          </cell>
          <cell r="K99">
            <v>914169.65817279904</v>
          </cell>
          <cell r="L99">
            <v>735441.39</v>
          </cell>
          <cell r="M99">
            <v>0.80449113950026185</v>
          </cell>
          <cell r="N99">
            <v>2000000</v>
          </cell>
        </row>
        <row r="100">
          <cell r="B100" t="str">
            <v>NBTS00100</v>
          </cell>
          <cell r="C100" t="str">
            <v>Châu Kiều Tâm</v>
          </cell>
          <cell r="D100" t="str">
            <v>Phúc Anh</v>
          </cell>
          <cell r="E100">
            <v>237546.0853402637</v>
          </cell>
          <cell r="F100">
            <v>266024.92499999993</v>
          </cell>
          <cell r="G100">
            <v>445625.57977681048</v>
          </cell>
          <cell r="H100">
            <v>471850.19500000001</v>
          </cell>
          <cell r="I100">
            <v>260958.26597953777</v>
          </cell>
          <cell r="J100">
            <v>267571.58999999997</v>
          </cell>
          <cell r="K100">
            <v>944129.93109661189</v>
          </cell>
          <cell r="L100">
            <v>1005446.7099999998</v>
          </cell>
          <cell r="M100">
            <v>1.0649452759454074</v>
          </cell>
          <cell r="N100">
            <v>3500000</v>
          </cell>
        </row>
        <row r="101">
          <cell r="B101" t="str">
            <v>NBTS00101</v>
          </cell>
          <cell r="C101" t="str">
            <v>Nguyễn Hoàng Lang</v>
          </cell>
          <cell r="D101" t="str">
            <v>Kim Hoàng</v>
          </cell>
          <cell r="E101">
            <v>237546.0853402637</v>
          </cell>
          <cell r="F101">
            <v>240804.83499999993</v>
          </cell>
          <cell r="G101">
            <v>394697.20358007425</v>
          </cell>
          <cell r="H101">
            <v>395239.10999999975</v>
          </cell>
          <cell r="I101">
            <v>237488.24044193435</v>
          </cell>
          <cell r="J101">
            <v>242107.89</v>
          </cell>
          <cell r="K101">
            <v>869731.52936227224</v>
          </cell>
          <cell r="L101">
            <v>878151.83499999973</v>
          </cell>
          <cell r="M101">
            <v>1.0096814998116737</v>
          </cell>
          <cell r="N101">
            <v>3500000</v>
          </cell>
        </row>
        <row r="102">
          <cell r="B102" t="str">
            <v>NBTS00103</v>
          </cell>
          <cell r="C102" t="str">
            <v>Lê Hoàng Khoa</v>
          </cell>
          <cell r="D102" t="str">
            <v>Minh Ngọc</v>
          </cell>
          <cell r="E102">
            <v>213121.40176624956</v>
          </cell>
          <cell r="F102">
            <v>204803.28999999998</v>
          </cell>
          <cell r="G102">
            <v>206407.62896435423</v>
          </cell>
          <cell r="H102">
            <v>199601.56</v>
          </cell>
          <cell r="I102">
            <v>59542.46073008408</v>
          </cell>
          <cell r="J102">
            <v>67664.540000000008</v>
          </cell>
          <cell r="K102">
            <v>479071.49146068789</v>
          </cell>
          <cell r="L102">
            <v>472069.39</v>
          </cell>
          <cell r="M102">
            <v>0.98538401556866073</v>
          </cell>
          <cell r="N102">
            <v>3500000</v>
          </cell>
        </row>
        <row r="103">
          <cell r="B103" t="str">
            <v>NBTS00104</v>
          </cell>
          <cell r="C103" t="str">
            <v>Trần Văn Ba</v>
          </cell>
          <cell r="D103" t="str">
            <v>Trần Phạm Minh</v>
          </cell>
          <cell r="E103">
            <v>213121.40176624956</v>
          </cell>
          <cell r="F103">
            <v>60904.724999999999</v>
          </cell>
          <cell r="G103">
            <v>239988.74127407986</v>
          </cell>
          <cell r="H103">
            <v>236476.24</v>
          </cell>
          <cell r="I103">
            <v>65336.173069328557</v>
          </cell>
          <cell r="J103">
            <v>76798</v>
          </cell>
          <cell r="K103">
            <v>518446.31610965799</v>
          </cell>
          <cell r="L103">
            <v>374178.96499999997</v>
          </cell>
          <cell r="M103">
            <v>0.72173136036105301</v>
          </cell>
          <cell r="N103">
            <v>0</v>
          </cell>
        </row>
        <row r="104">
          <cell r="B104" t="str">
            <v>NBTS00105</v>
          </cell>
          <cell r="C104" t="str">
            <v>Lưu Khánh Dương</v>
          </cell>
          <cell r="D104" t="str">
            <v>Minh Nguyệt</v>
          </cell>
          <cell r="I104">
            <v>62415.208959909767</v>
          </cell>
          <cell r="J104">
            <v>65685.5</v>
          </cell>
          <cell r="K104">
            <v>62415.208959909767</v>
          </cell>
          <cell r="L104">
            <v>65685.5</v>
          </cell>
          <cell r="M104">
            <v>1.0523957396696499</v>
          </cell>
          <cell r="N104">
            <v>0</v>
          </cell>
        </row>
        <row r="105">
          <cell r="B105" t="str">
            <v>NBTS00106</v>
          </cell>
          <cell r="C105" t="str">
            <v>Hồ Thị Bé Ba</v>
          </cell>
          <cell r="D105" t="str">
            <v>Việt Bảo Hân</v>
          </cell>
          <cell r="E105">
            <v>213121.40176624956</v>
          </cell>
          <cell r="F105">
            <v>57010</v>
          </cell>
          <cell r="G105">
            <v>103890.32108946252</v>
          </cell>
          <cell r="H105">
            <v>104790.5</v>
          </cell>
          <cell r="I105">
            <v>58107.525954651661</v>
          </cell>
          <cell r="J105">
            <v>65731.5</v>
          </cell>
          <cell r="K105">
            <v>375119.2488103637</v>
          </cell>
          <cell r="L105">
            <v>227532</v>
          </cell>
          <cell r="M105">
            <v>0.60655911612529811</v>
          </cell>
          <cell r="N105">
            <v>0</v>
          </cell>
        </row>
        <row r="106">
          <cell r="C106" t="str">
            <v>Vacancy KL</v>
          </cell>
          <cell r="D106" t="str">
            <v>Khánh Luân</v>
          </cell>
          <cell r="E106">
            <v>63216</v>
          </cell>
          <cell r="F106">
            <v>0</v>
          </cell>
          <cell r="G106">
            <v>42325</v>
          </cell>
          <cell r="H106">
            <v>0</v>
          </cell>
          <cell r="K106">
            <v>105541</v>
          </cell>
          <cell r="L106">
            <v>0</v>
          </cell>
          <cell r="M106">
            <v>0</v>
          </cell>
          <cell r="N106">
            <v>0</v>
          </cell>
        </row>
        <row r="107">
          <cell r="B107" t="str">
            <v>NBTS00068</v>
          </cell>
          <cell r="C107" t="str">
            <v>Nguyễn Văn Hùng</v>
          </cell>
          <cell r="D107" t="str">
            <v>Nguyễn Trọng Minh</v>
          </cell>
          <cell r="E107">
            <v>63216</v>
          </cell>
          <cell r="F107">
            <v>22735</v>
          </cell>
          <cell r="G107">
            <v>42325</v>
          </cell>
          <cell r="H107">
            <v>18728.5</v>
          </cell>
          <cell r="I107">
            <v>200680.14542361672</v>
          </cell>
          <cell r="J107">
            <v>56856</v>
          </cell>
          <cell r="K107">
            <v>306221.14542361675</v>
          </cell>
          <cell r="L107">
            <v>98319.5</v>
          </cell>
          <cell r="M107">
            <v>0.32107351653978006</v>
          </cell>
          <cell r="N107">
            <v>0</v>
          </cell>
        </row>
        <row r="108">
          <cell r="C108" t="str">
            <v xml:space="preserve">Nguyễn Văn Thảo </v>
          </cell>
          <cell r="D108" t="str">
            <v>Tô Thanh Sơn</v>
          </cell>
          <cell r="E108">
            <v>63216</v>
          </cell>
          <cell r="F108">
            <v>8349</v>
          </cell>
          <cell r="G108">
            <v>42325</v>
          </cell>
          <cell r="H108">
            <v>7587</v>
          </cell>
          <cell r="K108">
            <v>105541</v>
          </cell>
          <cell r="L108">
            <v>15936</v>
          </cell>
          <cell r="M108">
            <v>0.15099345278138354</v>
          </cell>
          <cell r="N108">
            <v>0</v>
          </cell>
        </row>
        <row r="109">
          <cell r="C109" t="str">
            <v>Vacancy MT</v>
          </cell>
          <cell r="D109" t="str">
            <v>Minh Thư</v>
          </cell>
          <cell r="E109">
            <v>63216</v>
          </cell>
          <cell r="F109">
            <v>0</v>
          </cell>
          <cell r="G109">
            <v>42325</v>
          </cell>
          <cell r="H109">
            <v>0</v>
          </cell>
          <cell r="K109">
            <v>105541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Trịnh Thiên Phát</v>
          </cell>
          <cell r="D110" t="str">
            <v>Thanh Trí</v>
          </cell>
          <cell r="E110">
            <v>63216</v>
          </cell>
          <cell r="F110">
            <v>10074.5</v>
          </cell>
          <cell r="G110">
            <v>42325</v>
          </cell>
          <cell r="H110">
            <v>6835</v>
          </cell>
          <cell r="K110">
            <v>105541</v>
          </cell>
          <cell r="L110">
            <v>16909.5</v>
          </cell>
          <cell r="M110">
            <v>0.16021735628807762</v>
          </cell>
          <cell r="N110">
            <v>0</v>
          </cell>
        </row>
        <row r="111">
          <cell r="C111" t="str">
            <v>Nguyễn Thanh Long</v>
          </cell>
          <cell r="D111" t="str">
            <v>Sinh Phát</v>
          </cell>
          <cell r="E111">
            <v>63216</v>
          </cell>
          <cell r="F111">
            <v>1344.5</v>
          </cell>
          <cell r="G111">
            <v>42325</v>
          </cell>
          <cell r="H111">
            <v>0</v>
          </cell>
          <cell r="K111">
            <v>105541</v>
          </cell>
          <cell r="L111">
            <v>1344.5</v>
          </cell>
          <cell r="M111">
            <v>1.2739125079353047E-2</v>
          </cell>
          <cell r="N111">
            <v>0</v>
          </cell>
        </row>
        <row r="112">
          <cell r="C112" t="str">
            <v>Phạm Quốc Thái</v>
          </cell>
          <cell r="D112" t="str">
            <v>Cường Nguyễn</v>
          </cell>
          <cell r="E112">
            <v>63216</v>
          </cell>
          <cell r="F112">
            <v>250</v>
          </cell>
          <cell r="G112">
            <v>42325</v>
          </cell>
          <cell r="H112">
            <v>0</v>
          </cell>
          <cell r="K112">
            <v>105541</v>
          </cell>
          <cell r="L112">
            <v>250</v>
          </cell>
          <cell r="M112">
            <v>2.3687476904710016E-3</v>
          </cell>
          <cell r="N112">
            <v>0</v>
          </cell>
        </row>
        <row r="113">
          <cell r="B113" t="str">
            <v>NBTS00058</v>
          </cell>
          <cell r="C113" t="str">
            <v>Nguyễn Thị Hà An</v>
          </cell>
          <cell r="D113" t="str">
            <v>Châu Hiếu</v>
          </cell>
          <cell r="E113">
            <v>63216</v>
          </cell>
          <cell r="F113">
            <v>19789</v>
          </cell>
          <cell r="G113">
            <v>42325</v>
          </cell>
          <cell r="H113">
            <v>8251</v>
          </cell>
          <cell r="I113">
            <v>211979.58373604374</v>
          </cell>
          <cell r="J113">
            <v>251084</v>
          </cell>
          <cell r="K113">
            <v>317520.58373604377</v>
          </cell>
          <cell r="L113">
            <v>279124</v>
          </cell>
          <cell r="M113">
            <v>0.87907371772797249</v>
          </cell>
          <cell r="N113">
            <v>2000000</v>
          </cell>
        </row>
        <row r="114">
          <cell r="C114" t="str">
            <v>Võ Thị Ái Như</v>
          </cell>
          <cell r="D114" t="str">
            <v>Nguyễn Đạt</v>
          </cell>
          <cell r="G114">
            <v>42325</v>
          </cell>
          <cell r="H114">
            <v>3784.5</v>
          </cell>
          <cell r="K114">
            <v>42325</v>
          </cell>
          <cell r="L114">
            <v>3784.5</v>
          </cell>
          <cell r="M114">
            <v>8.9415239220318965E-2</v>
          </cell>
          <cell r="N114">
            <v>0</v>
          </cell>
        </row>
        <row r="115">
          <cell r="B115" t="str">
            <v>Grand Total HCM 2</v>
          </cell>
          <cell r="E115">
            <v>10914113.384627324</v>
          </cell>
          <cell r="F115">
            <v>9927635.3699999992</v>
          </cell>
          <cell r="G115">
            <v>10379284.11606968</v>
          </cell>
          <cell r="H115">
            <v>9917915.8800000008</v>
          </cell>
          <cell r="I115">
            <v>9484468.491368033</v>
          </cell>
          <cell r="J115">
            <v>9727798.1849999987</v>
          </cell>
          <cell r="K115">
            <v>30777865.992065039</v>
          </cell>
          <cell r="L115">
            <v>29573349.435000006</v>
          </cell>
          <cell r="M115">
            <v>0.96086419515324506</v>
          </cell>
          <cell r="N115">
            <v>114000000</v>
          </cell>
        </row>
        <row r="116">
          <cell r="B116" t="str">
            <v>NBTS00136</v>
          </cell>
          <cell r="C116" t="str">
            <v>Bùi Xuân Lộc</v>
          </cell>
          <cell r="D116" t="str">
            <v>E_Agent Quốc Cường</v>
          </cell>
          <cell r="G116">
            <v>67291.055578914558</v>
          </cell>
          <cell r="H116">
            <v>110863.72499999999</v>
          </cell>
          <cell r="I116">
            <v>93404.728560634525</v>
          </cell>
          <cell r="J116">
            <v>115038</v>
          </cell>
          <cell r="K116">
            <v>160695.78413954907</v>
          </cell>
          <cell r="L116">
            <v>225901.72499999998</v>
          </cell>
          <cell r="M116">
            <v>1.4057725671497749</v>
          </cell>
          <cell r="N116">
            <v>0</v>
          </cell>
        </row>
        <row r="117">
          <cell r="B117" t="str">
            <v>NBTS00148</v>
          </cell>
          <cell r="C117" t="str">
            <v>Cao Tuấn Thanh</v>
          </cell>
          <cell r="D117" t="str">
            <v>Khang Phú</v>
          </cell>
          <cell r="I117">
            <v>112085.67427276139</v>
          </cell>
          <cell r="J117">
            <v>115150</v>
          </cell>
          <cell r="K117">
            <v>112085.67427276139</v>
          </cell>
          <cell r="L117">
            <v>115150</v>
          </cell>
          <cell r="M117">
            <v>1.0273391380934334</v>
          </cell>
          <cell r="N117">
            <v>0</v>
          </cell>
        </row>
        <row r="118">
          <cell r="B118" t="str">
            <v>NBTS00108</v>
          </cell>
          <cell r="C118" t="str">
            <v>Đào Văn Nam</v>
          </cell>
          <cell r="D118" t="str">
            <v>Quốc Hùng</v>
          </cell>
          <cell r="E118">
            <v>134107.76101056015</v>
          </cell>
          <cell r="F118">
            <v>109896.55</v>
          </cell>
          <cell r="G118">
            <v>178490.72142121408</v>
          </cell>
          <cell r="H118">
            <v>62467</v>
          </cell>
          <cell r="I118">
            <v>140107.09284095175</v>
          </cell>
          <cell r="J118">
            <v>194493</v>
          </cell>
          <cell r="K118">
            <v>452705.57527272601</v>
          </cell>
          <cell r="L118">
            <v>366856.55</v>
          </cell>
          <cell r="M118">
            <v>0.81036455046746991</v>
          </cell>
          <cell r="N118">
            <v>2000000</v>
          </cell>
        </row>
        <row r="119">
          <cell r="B119" t="str">
            <v>NBTS00159</v>
          </cell>
          <cell r="C119" t="str">
            <v>Đoàn Văn Hiên</v>
          </cell>
          <cell r="D119" t="str">
            <v xml:space="preserve">E_Agent Nguyễn Văn Hòa </v>
          </cell>
          <cell r="G119">
            <v>59002.131397289508</v>
          </cell>
          <cell r="H119">
            <v>50326</v>
          </cell>
          <cell r="I119">
            <v>140107.09284095175</v>
          </cell>
          <cell r="J119">
            <v>61602</v>
          </cell>
          <cell r="K119">
            <v>199109.22423824127</v>
          </cell>
          <cell r="L119">
            <v>111928</v>
          </cell>
          <cell r="M119">
            <v>0.5621437200020134</v>
          </cell>
          <cell r="N119">
            <v>0</v>
          </cell>
        </row>
        <row r="120">
          <cell r="C120" t="str">
            <v>Đoàn Văn Phương</v>
          </cell>
          <cell r="D120" t="str">
            <v>Hải Lý</v>
          </cell>
          <cell r="E120">
            <v>134107.76101056015</v>
          </cell>
          <cell r="F120">
            <v>55223.630000000005</v>
          </cell>
          <cell r="K120">
            <v>134107.76101056015</v>
          </cell>
          <cell r="L120">
            <v>55223.630000000005</v>
          </cell>
          <cell r="M120">
            <v>0.41178548939946502</v>
          </cell>
          <cell r="N120">
            <v>0</v>
          </cell>
        </row>
        <row r="121">
          <cell r="B121" t="str">
            <v>NBTS00153</v>
          </cell>
          <cell r="C121" t="str">
            <v>Dương Ngọc Duy</v>
          </cell>
          <cell r="D121" t="str">
            <v>Nguyễn Khoa Đăng</v>
          </cell>
          <cell r="E121">
            <v>178852.86146468812</v>
          </cell>
          <cell r="F121">
            <v>75222.13</v>
          </cell>
          <cell r="G121">
            <v>23341.080498190095</v>
          </cell>
          <cell r="H121">
            <v>109944</v>
          </cell>
          <cell r="I121">
            <v>105080.31963071384</v>
          </cell>
          <cell r="J121">
            <v>122949</v>
          </cell>
          <cell r="K121">
            <v>307274.26159359206</v>
          </cell>
          <cell r="L121">
            <v>308115.13</v>
          </cell>
          <cell r="M121">
            <v>1.0027365403208424</v>
          </cell>
          <cell r="N121">
            <v>3500000</v>
          </cell>
        </row>
        <row r="122">
          <cell r="B122" t="str">
            <v>NBTS00155</v>
          </cell>
          <cell r="C122" t="str">
            <v>Dương Văn Sang</v>
          </cell>
          <cell r="D122" t="str">
            <v>Trâm Huỳnh Phát</v>
          </cell>
          <cell r="E122">
            <v>149485.48089940802</v>
          </cell>
          <cell r="F122">
            <v>33040.5</v>
          </cell>
          <cell r="G122">
            <v>118004.26279457902</v>
          </cell>
          <cell r="H122">
            <v>127002</v>
          </cell>
          <cell r="I122">
            <v>128431.50177087246</v>
          </cell>
          <cell r="J122">
            <v>38916.5</v>
          </cell>
          <cell r="K122">
            <v>395921.24546485947</v>
          </cell>
          <cell r="L122">
            <v>198959</v>
          </cell>
          <cell r="M122">
            <v>0.50252165621068923</v>
          </cell>
          <cell r="N122">
            <v>0</v>
          </cell>
        </row>
        <row r="123">
          <cell r="B123" t="str">
            <v>NBTS00140</v>
          </cell>
          <cell r="C123" t="str">
            <v>Hà Kim Nương</v>
          </cell>
          <cell r="D123" t="str">
            <v>E_Agent Nguyên Bình</v>
          </cell>
          <cell r="E123">
            <v>134107.76101056015</v>
          </cell>
          <cell r="F123">
            <v>101583.5</v>
          </cell>
          <cell r="G123">
            <v>212637.5514642577</v>
          </cell>
          <cell r="H123">
            <v>172863.5</v>
          </cell>
          <cell r="I123">
            <v>175133.86605118966</v>
          </cell>
          <cell r="J123">
            <v>211061</v>
          </cell>
          <cell r="K123">
            <v>521879.17852600751</v>
          </cell>
          <cell r="L123">
            <v>485508</v>
          </cell>
          <cell r="M123">
            <v>0.93030728179511957</v>
          </cell>
          <cell r="N123">
            <v>3500000</v>
          </cell>
        </row>
        <row r="124">
          <cell r="C124" t="str">
            <v>Hồ Đăng Bảo</v>
          </cell>
          <cell r="D124" t="str">
            <v>Nguyễn Khoa Đăng</v>
          </cell>
          <cell r="E124">
            <v>180046.6615447542</v>
          </cell>
          <cell r="F124">
            <v>79024.5</v>
          </cell>
          <cell r="G124">
            <v>260390.43201331174</v>
          </cell>
          <cell r="H124">
            <v>148539</v>
          </cell>
          <cell r="K124">
            <v>440437.09355806594</v>
          </cell>
          <cell r="L124">
            <v>227563.5</v>
          </cell>
          <cell r="M124">
            <v>0.51667650915055974</v>
          </cell>
          <cell r="N124">
            <v>0</v>
          </cell>
        </row>
        <row r="125">
          <cell r="B125" t="str">
            <v>NBTS00120</v>
          </cell>
          <cell r="C125" t="str">
            <v>Hoàng Quốc Tuấn</v>
          </cell>
          <cell r="D125" t="str">
            <v>Minh Lệ</v>
          </cell>
          <cell r="E125">
            <v>134107.76101056015</v>
          </cell>
          <cell r="F125">
            <v>136154</v>
          </cell>
          <cell r="G125">
            <v>175526.27762138637</v>
          </cell>
          <cell r="H125">
            <v>177634</v>
          </cell>
          <cell r="I125">
            <v>157620.47944607071</v>
          </cell>
          <cell r="J125">
            <v>176287.5</v>
          </cell>
          <cell r="K125">
            <v>467254.51807801728</v>
          </cell>
          <cell r="L125">
            <v>490075.5</v>
          </cell>
          <cell r="M125">
            <v>1.0488405805381047</v>
          </cell>
          <cell r="N125">
            <v>3500000</v>
          </cell>
        </row>
        <row r="126">
          <cell r="B126" t="str">
            <v>NBTS00131</v>
          </cell>
          <cell r="C126" t="str">
            <v>Hoàng Thị Hiên</v>
          </cell>
          <cell r="D126" t="str">
            <v>Bạch Mai</v>
          </cell>
          <cell r="E126">
            <v>166704.14569874943</v>
          </cell>
          <cell r="F126">
            <v>46800.729999999996</v>
          </cell>
          <cell r="G126">
            <v>107173.31261230123</v>
          </cell>
          <cell r="H126">
            <v>259024.91999999995</v>
          </cell>
          <cell r="I126">
            <v>140107.09284095175</v>
          </cell>
          <cell r="J126">
            <v>144788.01999999999</v>
          </cell>
          <cell r="K126">
            <v>413984.55115200242</v>
          </cell>
          <cell r="L126">
            <v>450613.66999999993</v>
          </cell>
          <cell r="M126">
            <v>1.0884794341867805</v>
          </cell>
          <cell r="N126">
            <v>3500000</v>
          </cell>
        </row>
        <row r="127">
          <cell r="B127" t="str">
            <v>NBTS00134</v>
          </cell>
          <cell r="C127" t="str">
            <v>Hoàng Thị Sửu</v>
          </cell>
          <cell r="D127" t="str">
            <v>E_Agent Lê Minh Như</v>
          </cell>
          <cell r="E127">
            <v>149485.48089940802</v>
          </cell>
          <cell r="F127">
            <v>120080.15000000001</v>
          </cell>
          <cell r="G127">
            <v>118004.26279457902</v>
          </cell>
          <cell r="H127">
            <v>112759</v>
          </cell>
          <cell r="I127">
            <v>108582.99695173763</v>
          </cell>
          <cell r="J127">
            <v>160110</v>
          </cell>
          <cell r="K127">
            <v>376072.74064572464</v>
          </cell>
          <cell r="L127">
            <v>392949.15</v>
          </cell>
          <cell r="M127">
            <v>1.0448753858769404</v>
          </cell>
          <cell r="N127">
            <v>3500000</v>
          </cell>
        </row>
        <row r="128">
          <cell r="B128" t="str">
            <v>NBTS00160</v>
          </cell>
          <cell r="C128" t="str">
            <v>Hoàng Tiến Dũng</v>
          </cell>
          <cell r="D128" t="str">
            <v xml:space="preserve">E_Agent Nguyễn Văn Hòa </v>
          </cell>
          <cell r="G128">
            <v>59002.131397289508</v>
          </cell>
          <cell r="H128">
            <v>58961.934999999998</v>
          </cell>
          <cell r="J128">
            <v>58133.07</v>
          </cell>
          <cell r="K128">
            <v>59002.131397289508</v>
          </cell>
          <cell r="L128">
            <v>117095.005</v>
          </cell>
          <cell r="M128">
            <v>1.9845894076528092</v>
          </cell>
          <cell r="N128">
            <v>0</v>
          </cell>
        </row>
        <row r="129">
          <cell r="C129" t="str">
            <v>Huỳnh Phi Ly</v>
          </cell>
          <cell r="D129" t="str">
            <v>Nguyễn Thị Thắm</v>
          </cell>
          <cell r="E129">
            <v>91193.277487180894</v>
          </cell>
          <cell r="F129">
            <v>17203.154999999999</v>
          </cell>
          <cell r="K129">
            <v>91193.277487180894</v>
          </cell>
          <cell r="L129">
            <v>17203.154999999999</v>
          </cell>
          <cell r="M129">
            <v>0.18864499088124406</v>
          </cell>
          <cell r="N129">
            <v>0</v>
          </cell>
        </row>
        <row r="130">
          <cell r="B130" t="str">
            <v>NBTS00147</v>
          </cell>
          <cell r="C130" t="str">
            <v>Huỳnh Văn Phương</v>
          </cell>
          <cell r="D130" t="str">
            <v>Khang Phú</v>
          </cell>
          <cell r="E130">
            <v>66557.7</v>
          </cell>
          <cell r="F130">
            <v>10848</v>
          </cell>
          <cell r="G130">
            <v>25395</v>
          </cell>
          <cell r="H130">
            <v>9676.5</v>
          </cell>
          <cell r="I130">
            <v>196149.92997733245</v>
          </cell>
          <cell r="J130">
            <v>222765</v>
          </cell>
          <cell r="K130">
            <v>288102.62997733243</v>
          </cell>
          <cell r="L130">
            <v>243289.5</v>
          </cell>
          <cell r="M130">
            <v>0.84445428359727825</v>
          </cell>
          <cell r="N130">
            <v>2000000</v>
          </cell>
        </row>
        <row r="131">
          <cell r="B131" t="str">
            <v>NBTS00121</v>
          </cell>
          <cell r="C131" t="str">
            <v>Lâm Xuân Nga</v>
          </cell>
          <cell r="D131" t="str">
            <v>Minh Lệ</v>
          </cell>
          <cell r="E131">
            <v>134107.76101056015</v>
          </cell>
          <cell r="F131">
            <v>123912.5</v>
          </cell>
          <cell r="G131">
            <v>175526.27762138637</v>
          </cell>
          <cell r="H131">
            <v>123588</v>
          </cell>
          <cell r="I131">
            <v>157620.47944607071</v>
          </cell>
          <cell r="J131">
            <v>231500</v>
          </cell>
          <cell r="K131">
            <v>467254.51807801728</v>
          </cell>
          <cell r="L131">
            <v>479000.5</v>
          </cell>
          <cell r="M131">
            <v>1.0251382950138141</v>
          </cell>
          <cell r="N131">
            <v>3500000</v>
          </cell>
        </row>
        <row r="132">
          <cell r="C132" t="str">
            <v>Lê Hải Dương</v>
          </cell>
          <cell r="D132" t="str">
            <v>Nguyễn Huy</v>
          </cell>
          <cell r="E132">
            <v>134107.76101056015</v>
          </cell>
          <cell r="F132">
            <v>66745.240000000005</v>
          </cell>
          <cell r="K132">
            <v>134107.76101056015</v>
          </cell>
          <cell r="L132">
            <v>66745.240000000005</v>
          </cell>
          <cell r="M132">
            <v>0.49769856343171842</v>
          </cell>
          <cell r="N132">
            <v>0</v>
          </cell>
        </row>
        <row r="133">
          <cell r="C133" t="str">
            <v>Lê Mạnh Cường</v>
          </cell>
          <cell r="D133" t="str">
            <v>Phúc Hậu</v>
          </cell>
          <cell r="E133">
            <v>134107.76101056015</v>
          </cell>
          <cell r="F133">
            <v>25114.879999999997</v>
          </cell>
          <cell r="G133">
            <v>162311.64142003711</v>
          </cell>
          <cell r="H133">
            <v>19464</v>
          </cell>
          <cell r="K133">
            <v>296419.40243059723</v>
          </cell>
          <cell r="L133">
            <v>44578.879999999997</v>
          </cell>
          <cell r="M133">
            <v>0.15039123496795243</v>
          </cell>
          <cell r="N133">
            <v>0</v>
          </cell>
        </row>
        <row r="134">
          <cell r="C134" t="str">
            <v>Lê Quốc Bảo</v>
          </cell>
          <cell r="D134" t="str">
            <v>Ngọc Minh Hà</v>
          </cell>
          <cell r="E134">
            <v>162392.66070923657</v>
          </cell>
          <cell r="F134">
            <v>43366.5</v>
          </cell>
          <cell r="G134">
            <v>129849.31313602968</v>
          </cell>
          <cell r="H134">
            <v>103143</v>
          </cell>
          <cell r="K134">
            <v>292241.97384526627</v>
          </cell>
          <cell r="L134">
            <v>146509.5</v>
          </cell>
          <cell r="M134">
            <v>0.50132942257491242</v>
          </cell>
          <cell r="N134">
            <v>0</v>
          </cell>
        </row>
        <row r="135">
          <cell r="B135" t="str">
            <v>NBTS00118</v>
          </cell>
          <cell r="C135" t="str">
            <v>Lê Quốc Tuấn</v>
          </cell>
          <cell r="D135" t="str">
            <v>Lê Thiên Hương</v>
          </cell>
          <cell r="G135">
            <v>365970.58774173167</v>
          </cell>
          <cell r="H135">
            <v>430260.95999999996</v>
          </cell>
          <cell r="I135">
            <v>252192.76711371314</v>
          </cell>
          <cell r="J135">
            <v>182459</v>
          </cell>
          <cell r="K135">
            <v>618163.35485544475</v>
          </cell>
          <cell r="L135">
            <v>612719.96</v>
          </cell>
          <cell r="M135">
            <v>0.99119424531931744</v>
          </cell>
          <cell r="N135">
            <v>0</v>
          </cell>
        </row>
        <row r="136">
          <cell r="B136" t="str">
            <v>NBTS00146</v>
          </cell>
          <cell r="C136" t="str">
            <v>Lê Thanh Bình</v>
          </cell>
          <cell r="D136" t="str">
            <v>Ngọc Minh Hà</v>
          </cell>
          <cell r="I136">
            <v>126096.38355685657</v>
          </cell>
          <cell r="J136">
            <v>155370.62</v>
          </cell>
          <cell r="K136">
            <v>126096.38355685657</v>
          </cell>
          <cell r="L136">
            <v>155370.62</v>
          </cell>
          <cell r="M136">
            <v>1.2321576211576579</v>
          </cell>
          <cell r="N136">
            <v>0</v>
          </cell>
        </row>
        <row r="137">
          <cell r="C137" t="str">
            <v>Lê Thị Thùy Nhung</v>
          </cell>
          <cell r="D137" t="str">
            <v>Ngọc Minh Hà</v>
          </cell>
          <cell r="E137">
            <v>296752.58636396099</v>
          </cell>
          <cell r="F137">
            <v>144094.47</v>
          </cell>
          <cell r="G137">
            <v>214612.38170039799</v>
          </cell>
          <cell r="H137">
            <v>181366.72</v>
          </cell>
          <cell r="K137">
            <v>511364.96806435898</v>
          </cell>
          <cell r="L137">
            <v>325461.19</v>
          </cell>
          <cell r="M137">
            <v>0.63645578075469256</v>
          </cell>
          <cell r="N137">
            <v>0</v>
          </cell>
        </row>
        <row r="138">
          <cell r="B138" t="str">
            <v>NBTS00132</v>
          </cell>
          <cell r="C138" t="str">
            <v>Lương Lê Minh Thông</v>
          </cell>
          <cell r="D138" t="str">
            <v>Nguyễn Huy</v>
          </cell>
          <cell r="E138">
            <v>134107.76101056015</v>
          </cell>
          <cell r="F138">
            <v>68329.5</v>
          </cell>
          <cell r="G138">
            <v>230459.05971026662</v>
          </cell>
          <cell r="H138">
            <v>92506.5</v>
          </cell>
          <cell r="I138">
            <v>140107.09284095175</v>
          </cell>
          <cell r="J138">
            <v>160821</v>
          </cell>
          <cell r="K138">
            <v>504673.91356177849</v>
          </cell>
          <cell r="L138">
            <v>321657</v>
          </cell>
          <cell r="M138">
            <v>0.63735610531140541</v>
          </cell>
          <cell r="N138">
            <v>0</v>
          </cell>
        </row>
        <row r="139">
          <cell r="B139" t="str">
            <v>NBTS00139</v>
          </cell>
          <cell r="C139" t="str">
            <v>Lưu Thị Phương Trang</v>
          </cell>
          <cell r="D139" t="str">
            <v>E_Agent Quốc Cường</v>
          </cell>
          <cell r="G139">
            <v>148222.18999139286</v>
          </cell>
          <cell r="H139">
            <v>57931</v>
          </cell>
          <cell r="I139">
            <v>140107.09284095175</v>
          </cell>
          <cell r="J139">
            <v>185229.74500000002</v>
          </cell>
          <cell r="K139">
            <v>288329.28283234464</v>
          </cell>
          <cell r="L139">
            <v>243160.74500000002</v>
          </cell>
          <cell r="M139">
            <v>0.84334391086246741</v>
          </cell>
          <cell r="N139">
            <v>0</v>
          </cell>
        </row>
        <row r="140">
          <cell r="B140" t="str">
            <v>NBTS00126</v>
          </cell>
          <cell r="C140" t="str">
            <v>Lý Minh Trí</v>
          </cell>
          <cell r="D140" t="str">
            <v>Duy Ngân</v>
          </cell>
          <cell r="E140">
            <v>134107.76101056018</v>
          </cell>
          <cell r="F140">
            <v>46278.15</v>
          </cell>
          <cell r="G140">
            <v>142142.60329463793</v>
          </cell>
          <cell r="H140">
            <v>64572</v>
          </cell>
          <cell r="I140">
            <v>135436.85641292005</v>
          </cell>
          <cell r="J140">
            <v>177201</v>
          </cell>
          <cell r="K140">
            <v>411687.22071811813</v>
          </cell>
          <cell r="L140">
            <v>288051.15000000002</v>
          </cell>
          <cell r="M140">
            <v>0.69968445825824743</v>
          </cell>
          <cell r="N140">
            <v>0</v>
          </cell>
        </row>
        <row r="141">
          <cell r="B141" t="str">
            <v>NBTS00119</v>
          </cell>
          <cell r="C141" t="str">
            <v>Ngô Ngọc Thiên</v>
          </cell>
          <cell r="D141" t="str">
            <v>Lê Thiên Hương</v>
          </cell>
          <cell r="G141">
            <v>183598.33269531239</v>
          </cell>
          <cell r="H141">
            <v>220612.92</v>
          </cell>
          <cell r="I141">
            <v>175133.86605118966</v>
          </cell>
          <cell r="J141">
            <v>367962.30499999999</v>
          </cell>
          <cell r="K141">
            <v>358732.19874650205</v>
          </cell>
          <cell r="L141">
            <v>588575.22499999998</v>
          </cell>
          <cell r="M141">
            <v>1.6407092172284106</v>
          </cell>
          <cell r="N141">
            <v>0</v>
          </cell>
        </row>
        <row r="142">
          <cell r="C142" t="str">
            <v>Nguyễn Bá Việt</v>
          </cell>
          <cell r="D142" t="str">
            <v>Duy Ngân</v>
          </cell>
          <cell r="E142">
            <v>134107.76101056018</v>
          </cell>
          <cell r="F142">
            <v>79911.150000000009</v>
          </cell>
          <cell r="G142">
            <v>137548.00732499527</v>
          </cell>
          <cell r="H142">
            <v>142425</v>
          </cell>
          <cell r="K142">
            <v>271655.76833555545</v>
          </cell>
          <cell r="L142">
            <v>222336.15000000002</v>
          </cell>
          <cell r="M142">
            <v>0.81844810939322776</v>
          </cell>
          <cell r="N142">
            <v>0</v>
          </cell>
        </row>
        <row r="143">
          <cell r="B143" t="str">
            <v>NBTS00157</v>
          </cell>
          <cell r="C143" t="str">
            <v>Nguyễn Đức Hạnh</v>
          </cell>
          <cell r="D143" t="str">
            <v>Trâm Huỳnh Phát</v>
          </cell>
          <cell r="E143">
            <v>66557.7</v>
          </cell>
          <cell r="F143">
            <v>15690</v>
          </cell>
          <cell r="G143">
            <v>25395</v>
          </cell>
          <cell r="H143">
            <v>25714</v>
          </cell>
          <cell r="I143">
            <v>128431.50177087246</v>
          </cell>
          <cell r="J143">
            <v>120997</v>
          </cell>
          <cell r="K143">
            <v>220384.20177087246</v>
          </cell>
          <cell r="L143">
            <v>162401</v>
          </cell>
          <cell r="M143">
            <v>0.73689946327842482</v>
          </cell>
          <cell r="N143">
            <v>0</v>
          </cell>
        </row>
        <row r="144">
          <cell r="B144" t="str">
            <v>NBTS00154</v>
          </cell>
          <cell r="C144" t="str">
            <v>Nguyễn Hiếu Ngọc</v>
          </cell>
          <cell r="D144" t="str">
            <v>Nguyễn Khoa Đăng</v>
          </cell>
          <cell r="G144">
            <v>191843.00263912132</v>
          </cell>
          <cell r="H144">
            <v>171802.52</v>
          </cell>
          <cell r="I144">
            <v>175133.86605118969</v>
          </cell>
          <cell r="J144">
            <v>180174.53000000003</v>
          </cell>
          <cell r="K144">
            <v>366976.86869031098</v>
          </cell>
          <cell r="L144">
            <v>351977.05000000005</v>
          </cell>
          <cell r="M144">
            <v>0.95912598321566378</v>
          </cell>
          <cell r="N144">
            <v>0</v>
          </cell>
        </row>
        <row r="145">
          <cell r="C145" t="str">
            <v>Nguyễn Hoàng Diễm</v>
          </cell>
          <cell r="D145" t="str">
            <v>Lê Thiên Hương</v>
          </cell>
          <cell r="E145">
            <v>162309.85109599488</v>
          </cell>
          <cell r="F145">
            <v>170312</v>
          </cell>
          <cell r="K145">
            <v>162309.85109599488</v>
          </cell>
          <cell r="L145">
            <v>170312</v>
          </cell>
          <cell r="M145">
            <v>1.0493016834774398</v>
          </cell>
          <cell r="N145">
            <v>0</v>
          </cell>
        </row>
        <row r="146">
          <cell r="B146" t="str">
            <v>NBTS00152</v>
          </cell>
          <cell r="C146" t="str">
            <v>Nguyễn Hoàng Long</v>
          </cell>
          <cell r="D146" t="str">
            <v>Nguyễn Khoa Đăng</v>
          </cell>
          <cell r="E146">
            <v>166704.14569874943</v>
          </cell>
          <cell r="F146">
            <v>166954.34500000003</v>
          </cell>
          <cell r="G146">
            <v>107952.49730412917</v>
          </cell>
          <cell r="H146">
            <v>124680.88999999998</v>
          </cell>
          <cell r="I146">
            <v>105080.31963071384</v>
          </cell>
          <cell r="J146">
            <v>110699.31</v>
          </cell>
          <cell r="K146">
            <v>379736.96263359243</v>
          </cell>
          <cell r="L146">
            <v>402334.54499999998</v>
          </cell>
          <cell r="M146">
            <v>1.0595085140242508</v>
          </cell>
          <cell r="N146">
            <v>3500000</v>
          </cell>
        </row>
        <row r="147">
          <cell r="B147" t="str">
            <v>NBTS00143</v>
          </cell>
          <cell r="C147" t="str">
            <v>Nguyễn Hoàng Tuấn</v>
          </cell>
          <cell r="D147" t="str">
            <v>Ngọc Minh Hà</v>
          </cell>
          <cell r="E147">
            <v>162392.66070923657</v>
          </cell>
          <cell r="F147">
            <v>49434</v>
          </cell>
          <cell r="G147">
            <v>129849.31313602968</v>
          </cell>
          <cell r="H147">
            <v>117112</v>
          </cell>
          <cell r="I147">
            <v>98074.964988666223</v>
          </cell>
          <cell r="J147">
            <v>107458</v>
          </cell>
          <cell r="K147">
            <v>390316.93883393251</v>
          </cell>
          <cell r="L147">
            <v>274004</v>
          </cell>
          <cell r="M147">
            <v>0.70200386593157826</v>
          </cell>
          <cell r="N147">
            <v>0</v>
          </cell>
        </row>
        <row r="148">
          <cell r="B148" t="str">
            <v>NBTS00156</v>
          </cell>
          <cell r="C148" t="str">
            <v>Nguyễn Minh Tiến</v>
          </cell>
          <cell r="D148" t="str">
            <v>Trâm Huỳnh Phát</v>
          </cell>
          <cell r="I148">
            <v>128431.50177087246</v>
          </cell>
          <cell r="J148">
            <v>65445.5</v>
          </cell>
          <cell r="K148">
            <v>128431.50177087246</v>
          </cell>
          <cell r="L148">
            <v>65445.5</v>
          </cell>
          <cell r="M148">
            <v>0.5095751361434494</v>
          </cell>
          <cell r="N148">
            <v>0</v>
          </cell>
        </row>
        <row r="149">
          <cell r="B149" t="str">
            <v>NBTS00144</v>
          </cell>
          <cell r="C149" t="str">
            <v>Nguyễn Minh Tuấn</v>
          </cell>
          <cell r="D149" t="str">
            <v>Ngọc Minh Hà</v>
          </cell>
          <cell r="I149">
            <v>98074.964988666223</v>
          </cell>
          <cell r="J149">
            <v>105537.5</v>
          </cell>
          <cell r="K149">
            <v>98074.964988666223</v>
          </cell>
          <cell r="L149">
            <v>105537.5</v>
          </cell>
          <cell r="M149">
            <v>1.0760901113979104</v>
          </cell>
          <cell r="N149">
            <v>0</v>
          </cell>
        </row>
        <row r="150">
          <cell r="C150" t="str">
            <v>Nguyễn Thanh Hiển</v>
          </cell>
          <cell r="D150" t="str">
            <v>Quốc Hùng</v>
          </cell>
          <cell r="E150">
            <v>124169.587700355</v>
          </cell>
          <cell r="F150">
            <v>61060.219999999987</v>
          </cell>
          <cell r="G150">
            <v>81032.597455029696</v>
          </cell>
          <cell r="H150">
            <v>82366.580000000016</v>
          </cell>
          <cell r="K150">
            <v>205202.18515538471</v>
          </cell>
          <cell r="L150">
            <v>143426.79999999999</v>
          </cell>
          <cell r="M150">
            <v>0.6989535705547838</v>
          </cell>
          <cell r="N150">
            <v>0</v>
          </cell>
        </row>
        <row r="151">
          <cell r="C151" t="str">
            <v>Nguyễn Thanh Hòa</v>
          </cell>
          <cell r="D151" t="str">
            <v>Nguyễn Thị Thắm</v>
          </cell>
          <cell r="E151">
            <v>88511.122266969687</v>
          </cell>
          <cell r="F151">
            <v>28500</v>
          </cell>
          <cell r="K151">
            <v>88511.122266969687</v>
          </cell>
          <cell r="L151">
            <v>28500</v>
          </cell>
          <cell r="M151">
            <v>0.32199343167333833</v>
          </cell>
          <cell r="N151">
            <v>0</v>
          </cell>
        </row>
        <row r="152">
          <cell r="B152" t="str">
            <v>NBTS00123</v>
          </cell>
          <cell r="C152" t="str">
            <v>Nguyễn Thanh Hoàng</v>
          </cell>
          <cell r="D152" t="str">
            <v>E_Agent Phạm Thị Thêu</v>
          </cell>
          <cell r="E152">
            <v>149485.48089940802</v>
          </cell>
          <cell r="F152">
            <v>83033</v>
          </cell>
          <cell r="G152">
            <v>118004.26279457902</v>
          </cell>
          <cell r="H152">
            <v>119113</v>
          </cell>
          <cell r="I152">
            <v>126096.38355685657</v>
          </cell>
          <cell r="J152">
            <v>198960</v>
          </cell>
          <cell r="K152">
            <v>393586.12725084356</v>
          </cell>
          <cell r="L152">
            <v>401106</v>
          </cell>
          <cell r="M152">
            <v>1.0191060411648194</v>
          </cell>
          <cell r="N152">
            <v>3500000</v>
          </cell>
        </row>
        <row r="153">
          <cell r="B153" t="str">
            <v>NBTS00116</v>
          </cell>
          <cell r="C153" t="str">
            <v>Nguyễn Thành Toàn</v>
          </cell>
          <cell r="D153" t="str">
            <v>Lê Thiên Hương</v>
          </cell>
          <cell r="G153">
            <v>221427.24976880875</v>
          </cell>
          <cell r="H153">
            <v>250032</v>
          </cell>
          <cell r="I153">
            <v>137771.9746269359</v>
          </cell>
          <cell r="J153">
            <v>185317</v>
          </cell>
          <cell r="K153">
            <v>359199.22439574462</v>
          </cell>
          <cell r="L153">
            <v>435349</v>
          </cell>
          <cell r="M153">
            <v>1.2119987194637092</v>
          </cell>
          <cell r="N153">
            <v>0</v>
          </cell>
        </row>
        <row r="154">
          <cell r="C154" t="str">
            <v>Nguyễn Thị Bích Hà</v>
          </cell>
          <cell r="D154" t="str">
            <v>E_Agent Trần Quang Trung</v>
          </cell>
          <cell r="E154">
            <v>149485.48089940802</v>
          </cell>
          <cell r="F154">
            <v>20559</v>
          </cell>
          <cell r="K154">
            <v>149485.48089940802</v>
          </cell>
          <cell r="L154">
            <v>20559</v>
          </cell>
          <cell r="M154">
            <v>0.13753175142029073</v>
          </cell>
          <cell r="N154">
            <v>0</v>
          </cell>
        </row>
        <row r="155">
          <cell r="B155" t="str">
            <v>NBTS00112</v>
          </cell>
          <cell r="C155" t="str">
            <v>Nguyễn Thị Duế</v>
          </cell>
          <cell r="D155" t="str">
            <v>Huệ An</v>
          </cell>
          <cell r="E155">
            <v>124169.587700355</v>
          </cell>
          <cell r="F155">
            <v>60632.1</v>
          </cell>
          <cell r="G155">
            <v>83724.239678186321</v>
          </cell>
          <cell r="H155">
            <v>87113.76</v>
          </cell>
          <cell r="I155">
            <v>140107.09284095175</v>
          </cell>
          <cell r="J155">
            <v>191951.845</v>
          </cell>
          <cell r="K155">
            <v>348000.9202194931</v>
          </cell>
          <cell r="L155">
            <v>339697.70499999996</v>
          </cell>
          <cell r="M155">
            <v>0.97614024924343279</v>
          </cell>
          <cell r="N155">
            <v>3500000</v>
          </cell>
        </row>
        <row r="156">
          <cell r="C156" t="str">
            <v>Nguyễn Thị Thu Hồng</v>
          </cell>
          <cell r="D156" t="str">
            <v>Văn Vượng</v>
          </cell>
          <cell r="E156">
            <v>243462.70147324243</v>
          </cell>
          <cell r="F156">
            <v>49860.91</v>
          </cell>
          <cell r="K156">
            <v>243462.70147324243</v>
          </cell>
          <cell r="L156">
            <v>49860.91</v>
          </cell>
          <cell r="M156">
            <v>0.20479896796626948</v>
          </cell>
          <cell r="N156">
            <v>0</v>
          </cell>
        </row>
        <row r="157">
          <cell r="C157" t="str">
            <v>Nguyễn Thị Thu Thanh</v>
          </cell>
          <cell r="D157" t="str">
            <v>Khang Phú</v>
          </cell>
          <cell r="G157">
            <v>17809.469914831679</v>
          </cell>
          <cell r="H157">
            <v>74103.149999999994</v>
          </cell>
          <cell r="K157">
            <v>17809.469914831679</v>
          </cell>
          <cell r="L157">
            <v>74103.149999999994</v>
          </cell>
          <cell r="M157">
            <v>4.1608846503784536</v>
          </cell>
          <cell r="N157">
            <v>0</v>
          </cell>
        </row>
        <row r="158">
          <cell r="C158" t="str">
            <v>Nguyễn Thị Thu Thúy</v>
          </cell>
          <cell r="D158" t="str">
            <v>Khang Phú</v>
          </cell>
          <cell r="E158">
            <v>134107.76101056015</v>
          </cell>
          <cell r="F158">
            <v>78694</v>
          </cell>
          <cell r="G158">
            <v>99340.207609726829</v>
          </cell>
          <cell r="H158">
            <v>48768.5</v>
          </cell>
          <cell r="K158">
            <v>233447.96862028696</v>
          </cell>
          <cell r="L158">
            <v>127462.5</v>
          </cell>
          <cell r="M158">
            <v>0.54599961076261572</v>
          </cell>
          <cell r="N158">
            <v>0</v>
          </cell>
        </row>
        <row r="159">
          <cell r="B159" t="str">
            <v>NBTS00130</v>
          </cell>
          <cell r="C159" t="str">
            <v>Nguyễn Trần Gia Khang</v>
          </cell>
          <cell r="D159" t="str">
            <v>Bạch Mai</v>
          </cell>
          <cell r="E159">
            <v>178852.86146468812</v>
          </cell>
          <cell r="F159">
            <v>86577.66</v>
          </cell>
          <cell r="G159">
            <v>23172.608132389447</v>
          </cell>
          <cell r="H159">
            <v>190518</v>
          </cell>
          <cell r="I159">
            <v>122593.7062358328</v>
          </cell>
          <cell r="J159">
            <v>164209</v>
          </cell>
          <cell r="K159">
            <v>324619.17583291035</v>
          </cell>
          <cell r="L159">
            <v>441304.66000000003</v>
          </cell>
          <cell r="M159">
            <v>1.3594534545523911</v>
          </cell>
          <cell r="N159">
            <v>3500000</v>
          </cell>
        </row>
        <row r="160">
          <cell r="C160" t="str">
            <v>Nguyễn Tuấn Vũ</v>
          </cell>
          <cell r="D160" t="str">
            <v>Nguyễn Thị Thắm</v>
          </cell>
          <cell r="E160">
            <v>88511.122266969687</v>
          </cell>
          <cell r="F160">
            <v>29427.5</v>
          </cell>
          <cell r="K160">
            <v>88511.122266969687</v>
          </cell>
          <cell r="L160">
            <v>29427.5</v>
          </cell>
          <cell r="M160">
            <v>0.33247234072165488</v>
          </cell>
          <cell r="N160">
            <v>0</v>
          </cell>
        </row>
        <row r="161">
          <cell r="B161" t="str">
            <v>NBTS00113</v>
          </cell>
          <cell r="C161" t="str">
            <v>Nguyễn Văn Hiếu</v>
          </cell>
          <cell r="D161" t="str">
            <v>E_Agent Nguyễn Thị Lý</v>
          </cell>
          <cell r="E161">
            <v>149485.48089940802</v>
          </cell>
          <cell r="F161">
            <v>78979.78</v>
          </cell>
          <cell r="G161">
            <v>118004.26279457902</v>
          </cell>
          <cell r="H161">
            <v>128160</v>
          </cell>
          <cell r="I161">
            <v>140107.09284095175</v>
          </cell>
          <cell r="J161">
            <v>173681</v>
          </cell>
          <cell r="K161">
            <v>407596.83653493878</v>
          </cell>
          <cell r="L161">
            <v>380820.78</v>
          </cell>
          <cell r="M161">
            <v>0.93430749668577584</v>
          </cell>
          <cell r="N161">
            <v>3500000</v>
          </cell>
        </row>
        <row r="162">
          <cell r="B162" t="str">
            <v>NBTS00141</v>
          </cell>
          <cell r="C162" t="str">
            <v>Nguyễn Văn Nguyên Bình</v>
          </cell>
          <cell r="D162" t="str">
            <v>E_Agent Nguyên Bình</v>
          </cell>
          <cell r="E162">
            <v>124169.58770035501</v>
          </cell>
          <cell r="F162">
            <v>90725.07</v>
          </cell>
          <cell r="I162">
            <v>105080.31963071384</v>
          </cell>
          <cell r="J162">
            <v>118885.625</v>
          </cell>
          <cell r="K162">
            <v>229249.90733106885</v>
          </cell>
          <cell r="L162">
            <v>209610.69500000001</v>
          </cell>
          <cell r="M162">
            <v>0.91433273600975951</v>
          </cell>
          <cell r="N162">
            <v>0</v>
          </cell>
        </row>
        <row r="163">
          <cell r="B163" t="str">
            <v>NBTS00158</v>
          </cell>
          <cell r="C163" t="str">
            <v>Nguyễn Văn Tám</v>
          </cell>
          <cell r="D163" t="str">
            <v>Phúc Hậu</v>
          </cell>
          <cell r="G163">
            <v>201423.79414166327</v>
          </cell>
          <cell r="H163">
            <v>33014.92</v>
          </cell>
          <cell r="I163">
            <v>126096.3835568566</v>
          </cell>
          <cell r="J163">
            <v>16467.689999999995</v>
          </cell>
          <cell r="K163">
            <v>327520.1776985199</v>
          </cell>
          <cell r="L163">
            <v>49482.609999999993</v>
          </cell>
          <cell r="M163">
            <v>0.1510826305350518</v>
          </cell>
          <cell r="N163">
            <v>0</v>
          </cell>
        </row>
        <row r="164">
          <cell r="B164" t="str">
            <v>NBTS00115</v>
          </cell>
          <cell r="C164" t="str">
            <v>Nguyễn Văn Tèo</v>
          </cell>
          <cell r="D164" t="str">
            <v>Lê Thiên Hương</v>
          </cell>
          <cell r="E164">
            <v>163393.2305378842</v>
          </cell>
          <cell r="F164">
            <v>168763</v>
          </cell>
          <cell r="G164">
            <v>221427.24976880875</v>
          </cell>
          <cell r="H164">
            <v>241536</v>
          </cell>
          <cell r="I164">
            <v>137771.9746269359</v>
          </cell>
          <cell r="J164">
            <v>181520.5</v>
          </cell>
          <cell r="K164">
            <v>522592.45493362885</v>
          </cell>
          <cell r="L164">
            <v>591819.5</v>
          </cell>
          <cell r="M164">
            <v>1.1324685123423055</v>
          </cell>
          <cell r="N164">
            <v>3500000</v>
          </cell>
        </row>
        <row r="165">
          <cell r="C165" t="str">
            <v>Nguyễn Văn Viên</v>
          </cell>
          <cell r="D165" t="str">
            <v xml:space="preserve">E_Agent Nguyễn Văn Hòa </v>
          </cell>
          <cell r="E165">
            <v>149485.48089940802</v>
          </cell>
          <cell r="F165">
            <v>55986.3</v>
          </cell>
          <cell r="K165">
            <v>149485.48089940802</v>
          </cell>
          <cell r="L165">
            <v>55986.3</v>
          </cell>
          <cell r="M165">
            <v>0.37452667418365787</v>
          </cell>
          <cell r="N165">
            <v>0</v>
          </cell>
        </row>
        <row r="166">
          <cell r="B166" t="str">
            <v>NBTS00145</v>
          </cell>
          <cell r="C166" t="str">
            <v>Phạm Cao Cường</v>
          </cell>
          <cell r="D166" t="str">
            <v>Ngọc Minh Hà</v>
          </cell>
          <cell r="E166">
            <v>66557.7</v>
          </cell>
          <cell r="F166">
            <v>8214.4449999999997</v>
          </cell>
          <cell r="G166">
            <v>25395</v>
          </cell>
          <cell r="H166">
            <v>23383.5</v>
          </cell>
          <cell r="I166">
            <v>98074.964988666223</v>
          </cell>
          <cell r="J166">
            <v>114756</v>
          </cell>
          <cell r="K166">
            <v>190027.66498866622</v>
          </cell>
          <cell r="L166">
            <v>146353.94500000001</v>
          </cell>
          <cell r="M166">
            <v>0.77017178003386488</v>
          </cell>
          <cell r="N166">
            <v>0</v>
          </cell>
        </row>
        <row r="167">
          <cell r="B167" t="str">
            <v>NBTS00122</v>
          </cell>
          <cell r="C167" t="str">
            <v>Phạm Đình Thứ</v>
          </cell>
          <cell r="D167" t="str">
            <v>Minh Lệ</v>
          </cell>
          <cell r="E167">
            <v>118288.87294567429</v>
          </cell>
          <cell r="F167">
            <v>119882.715</v>
          </cell>
          <cell r="G167">
            <v>79686.776343451464</v>
          </cell>
          <cell r="H167">
            <v>80818.944999999992</v>
          </cell>
          <cell r="I167">
            <v>105080.31963071383</v>
          </cell>
          <cell r="J167">
            <v>133732.44499999998</v>
          </cell>
          <cell r="K167">
            <v>303055.96891983959</v>
          </cell>
          <cell r="L167">
            <v>334434.10499999998</v>
          </cell>
          <cell r="M167">
            <v>1.1035390795700186</v>
          </cell>
          <cell r="N167">
            <v>3500000</v>
          </cell>
        </row>
        <row r="168">
          <cell r="B168" t="str">
            <v>NBTS00117</v>
          </cell>
          <cell r="C168" t="str">
            <v>Phạm Đức Hợi</v>
          </cell>
          <cell r="D168" t="str">
            <v>Lê Thiên Hương</v>
          </cell>
          <cell r="E168">
            <v>66557.7</v>
          </cell>
          <cell r="F168">
            <v>67096.739999999991</v>
          </cell>
          <cell r="G168">
            <v>25395</v>
          </cell>
          <cell r="H168">
            <v>42175.5</v>
          </cell>
          <cell r="I168">
            <v>137771.9746269359</v>
          </cell>
          <cell r="J168">
            <v>180912.75999999998</v>
          </cell>
          <cell r="K168">
            <v>229724.67462693591</v>
          </cell>
          <cell r="L168">
            <v>290185</v>
          </cell>
          <cell r="M168">
            <v>1.2631860311533767</v>
          </cell>
          <cell r="N168">
            <v>3500000</v>
          </cell>
        </row>
        <row r="169">
          <cell r="B169" t="str">
            <v>NBTS00137</v>
          </cell>
          <cell r="C169" t="str">
            <v>Phạm Hoàng Khánh</v>
          </cell>
          <cell r="D169" t="str">
            <v>E_Agent Quốc Cường</v>
          </cell>
          <cell r="G169">
            <v>148222.18999139286</v>
          </cell>
          <cell r="H169">
            <v>61598</v>
          </cell>
          <cell r="I169">
            <v>93404.728560634525</v>
          </cell>
          <cell r="J169">
            <v>112063</v>
          </cell>
          <cell r="K169">
            <v>241626.91855202737</v>
          </cell>
          <cell r="L169">
            <v>173661</v>
          </cell>
          <cell r="M169">
            <v>0.71871545207247722</v>
          </cell>
          <cell r="N169">
            <v>0</v>
          </cell>
        </row>
        <row r="170">
          <cell r="B170" t="str">
            <v>NBTS00129</v>
          </cell>
          <cell r="C170" t="str">
            <v>Phạm Phú Thịnh</v>
          </cell>
          <cell r="D170" t="str">
            <v>Bạch Mai</v>
          </cell>
          <cell r="E170">
            <v>66557.7</v>
          </cell>
          <cell r="F170">
            <v>14388</v>
          </cell>
          <cell r="G170">
            <v>25395</v>
          </cell>
          <cell r="H170">
            <v>22839</v>
          </cell>
          <cell r="I170">
            <v>122593.7062358328</v>
          </cell>
          <cell r="J170">
            <v>177201</v>
          </cell>
          <cell r="K170">
            <v>214546.40623583278</v>
          </cell>
          <cell r="L170">
            <v>214428</v>
          </cell>
          <cell r="M170">
            <v>0.99944810897600111</v>
          </cell>
          <cell r="N170">
            <v>3500000</v>
          </cell>
        </row>
        <row r="171">
          <cell r="C171" t="str">
            <v>Phạm Thị Kim Thoa</v>
          </cell>
          <cell r="D171" t="str">
            <v>Lê Thiên Hương</v>
          </cell>
          <cell r="E171">
            <v>293362.64410620177</v>
          </cell>
          <cell r="F171">
            <v>310943.7</v>
          </cell>
          <cell r="K171">
            <v>293362.64410620177</v>
          </cell>
          <cell r="L171">
            <v>310943.7</v>
          </cell>
          <cell r="M171">
            <v>1.0599294294860311</v>
          </cell>
          <cell r="N171">
            <v>0</v>
          </cell>
        </row>
        <row r="172">
          <cell r="B172" t="str">
            <v>NBTS00149</v>
          </cell>
          <cell r="C172" t="str">
            <v>Phan Thiện Chí</v>
          </cell>
          <cell r="D172" t="str">
            <v>Khang Phú</v>
          </cell>
          <cell r="E172">
            <v>133218.55898671653</v>
          </cell>
          <cell r="F172">
            <v>74267.94</v>
          </cell>
          <cell r="G172">
            <v>228746.86273650668</v>
          </cell>
          <cell r="H172">
            <v>31702</v>
          </cell>
          <cell r="I172">
            <v>112085.67427276139</v>
          </cell>
          <cell r="J172">
            <v>151023.18000000002</v>
          </cell>
          <cell r="K172">
            <v>474051.09599598456</v>
          </cell>
          <cell r="L172">
            <v>256993.12000000002</v>
          </cell>
          <cell r="M172">
            <v>0.54212113877736268</v>
          </cell>
          <cell r="N172">
            <v>0</v>
          </cell>
        </row>
        <row r="173">
          <cell r="B173" t="str">
            <v>NBTS00111</v>
          </cell>
          <cell r="C173" t="str">
            <v>Phan Văn Chế</v>
          </cell>
          <cell r="D173" t="str">
            <v>Huệ An</v>
          </cell>
          <cell r="G173">
            <v>368839.21804173978</v>
          </cell>
          <cell r="H173">
            <v>89199</v>
          </cell>
          <cell r="K173">
            <v>368839.21804173978</v>
          </cell>
          <cell r="L173">
            <v>89199</v>
          </cell>
          <cell r="M173">
            <v>0.24183708140793686</v>
          </cell>
          <cell r="N173">
            <v>0</v>
          </cell>
        </row>
        <row r="174">
          <cell r="C174" t="str">
            <v>Tô Nam Phương</v>
          </cell>
          <cell r="D174" t="str">
            <v>Khang Phú</v>
          </cell>
          <cell r="E174">
            <v>134107.76101056015</v>
          </cell>
          <cell r="F174">
            <v>72360</v>
          </cell>
          <cell r="G174">
            <v>99340.207609726829</v>
          </cell>
          <cell r="H174">
            <v>42997</v>
          </cell>
          <cell r="K174">
            <v>233447.96862028696</v>
          </cell>
          <cell r="L174">
            <v>115357</v>
          </cell>
          <cell r="M174">
            <v>0.49414437264876382</v>
          </cell>
          <cell r="N174">
            <v>0</v>
          </cell>
        </row>
        <row r="175">
          <cell r="B175" t="str">
            <v>NBTS00125</v>
          </cell>
          <cell r="C175" t="str">
            <v>Trần Phong Tú</v>
          </cell>
          <cell r="D175" t="str">
            <v>Duy Ngân</v>
          </cell>
          <cell r="E175">
            <v>134107.76101056018</v>
          </cell>
          <cell r="F175">
            <v>48901.209999999992</v>
          </cell>
          <cell r="G175">
            <v>142142.60329463793</v>
          </cell>
          <cell r="H175">
            <v>60111</v>
          </cell>
          <cell r="I175">
            <v>135436.85641292005</v>
          </cell>
          <cell r="J175">
            <v>106992</v>
          </cell>
          <cell r="K175">
            <v>411687.22071811813</v>
          </cell>
          <cell r="L175">
            <v>216004.21</v>
          </cell>
          <cell r="M175">
            <v>0.52468038629719305</v>
          </cell>
          <cell r="N175">
            <v>0</v>
          </cell>
        </row>
        <row r="176">
          <cell r="C176" t="str">
            <v>Trần Phương Giang</v>
          </cell>
          <cell r="D176" t="str">
            <v>Ngọc Minh Hà</v>
          </cell>
          <cell r="E176">
            <v>148417.6644228439</v>
          </cell>
          <cell r="F176">
            <v>99563.705000000002</v>
          </cell>
          <cell r="G176">
            <v>107665.68892626329</v>
          </cell>
          <cell r="H176">
            <v>101964.93</v>
          </cell>
          <cell r="K176">
            <v>256083.3533491072</v>
          </cell>
          <cell r="L176">
            <v>201528.63500000001</v>
          </cell>
          <cell r="M176">
            <v>0.78696499543750065</v>
          </cell>
          <cell r="N176">
            <v>0</v>
          </cell>
        </row>
        <row r="177">
          <cell r="B177" t="str">
            <v>NBTS00128</v>
          </cell>
          <cell r="C177" t="str">
            <v>Trần Thị Trung Hiếu</v>
          </cell>
          <cell r="D177" t="str">
            <v>Duy Ngân</v>
          </cell>
          <cell r="E177">
            <v>118288.87294567429</v>
          </cell>
          <cell r="F177">
            <v>118315.545</v>
          </cell>
          <cell r="G177">
            <v>125320.43705738396</v>
          </cell>
          <cell r="H177">
            <v>144627</v>
          </cell>
          <cell r="I177">
            <v>119091.02891480899</v>
          </cell>
          <cell r="J177">
            <v>119057.8</v>
          </cell>
          <cell r="K177">
            <v>362700.33891786722</v>
          </cell>
          <cell r="L177">
            <v>382000.34499999997</v>
          </cell>
          <cell r="M177">
            <v>1.0532119880001083</v>
          </cell>
          <cell r="N177">
            <v>3500000</v>
          </cell>
        </row>
        <row r="178">
          <cell r="B178" t="str">
            <v>NBTS00133</v>
          </cell>
          <cell r="C178" t="str">
            <v>Trần Văn Thường (WS)</v>
          </cell>
          <cell r="D178" t="str">
            <v>Nguyễn Huy</v>
          </cell>
          <cell r="E178">
            <v>243462.70147324243</v>
          </cell>
          <cell r="F178">
            <v>124992.43000000001</v>
          </cell>
          <cell r="G178">
            <v>115229.52985513333</v>
          </cell>
          <cell r="H178">
            <v>136054.14000000001</v>
          </cell>
          <cell r="I178">
            <v>140107.09284095175</v>
          </cell>
          <cell r="J178">
            <v>241051.78999999998</v>
          </cell>
          <cell r="K178">
            <v>498799.3241693275</v>
          </cell>
          <cell r="L178">
            <v>502098.36</v>
          </cell>
          <cell r="M178">
            <v>1.0066139540909895</v>
          </cell>
          <cell r="N178">
            <v>3500000</v>
          </cell>
        </row>
        <row r="179">
          <cell r="B179" t="str">
            <v>NBTS00109</v>
          </cell>
          <cell r="C179" t="str">
            <v>Trịnh Quốc Sỹ</v>
          </cell>
          <cell r="D179" t="str">
            <v>Quốc Hùng</v>
          </cell>
          <cell r="E179">
            <v>134107.76101056015</v>
          </cell>
          <cell r="F179">
            <v>110125.34</v>
          </cell>
          <cell r="G179">
            <v>178490.72142121408</v>
          </cell>
          <cell r="H179">
            <v>62820.5</v>
          </cell>
          <cell r="I179">
            <v>140107.09284095175</v>
          </cell>
          <cell r="J179">
            <v>154075</v>
          </cell>
          <cell r="K179">
            <v>452705.57527272601</v>
          </cell>
          <cell r="L179">
            <v>327020.83999999997</v>
          </cell>
          <cell r="M179">
            <v>0.72236980912592241</v>
          </cell>
          <cell r="N179">
            <v>0</v>
          </cell>
        </row>
        <row r="180">
          <cell r="C180" t="str">
            <v>Vacancy</v>
          </cell>
          <cell r="D180" t="str">
            <v>Bạch Mai</v>
          </cell>
          <cell r="G180">
            <v>224484.64128252279</v>
          </cell>
          <cell r="H180">
            <v>0</v>
          </cell>
          <cell r="K180">
            <v>224484.64128252279</v>
          </cell>
          <cell r="L180">
            <v>0</v>
          </cell>
          <cell r="M180">
            <v>0</v>
          </cell>
          <cell r="N180">
            <v>0</v>
          </cell>
        </row>
        <row r="181">
          <cell r="C181" t="str">
            <v>Vacancy</v>
          </cell>
          <cell r="D181" t="str">
            <v>E_Agent Quốc Cường</v>
          </cell>
          <cell r="J181">
            <v>6575</v>
          </cell>
          <cell r="K181">
            <v>0</v>
          </cell>
          <cell r="L181">
            <v>6575</v>
          </cell>
          <cell r="M181">
            <v>0</v>
          </cell>
          <cell r="N181">
            <v>0</v>
          </cell>
        </row>
        <row r="182">
          <cell r="C182" t="str">
            <v>Vacancy</v>
          </cell>
          <cell r="D182" t="str">
            <v>Hải Lý</v>
          </cell>
          <cell r="E182">
            <v>134107.76101056015</v>
          </cell>
          <cell r="F182">
            <v>3531</v>
          </cell>
          <cell r="K182">
            <v>134107.76101056015</v>
          </cell>
          <cell r="L182">
            <v>3531</v>
          </cell>
          <cell r="M182">
            <v>2.6329572378156068E-2</v>
          </cell>
          <cell r="N182">
            <v>0</v>
          </cell>
        </row>
        <row r="183">
          <cell r="C183" t="str">
            <v>Vacancy</v>
          </cell>
          <cell r="D183" t="str">
            <v>Nguyễn Huy</v>
          </cell>
          <cell r="G183">
            <v>230459.05971026662</v>
          </cell>
          <cell r="H183">
            <v>60406</v>
          </cell>
          <cell r="I183">
            <v>140107.09284095175</v>
          </cell>
          <cell r="J183">
            <v>0</v>
          </cell>
          <cell r="K183">
            <v>370566.1525512184</v>
          </cell>
          <cell r="L183">
            <v>60406</v>
          </cell>
          <cell r="M183">
            <v>0.16301003095972422</v>
          </cell>
          <cell r="N183">
            <v>0</v>
          </cell>
        </row>
        <row r="184">
          <cell r="C184" t="str">
            <v>Vacancy</v>
          </cell>
          <cell r="D184" t="str">
            <v>Nguyễn Khoa Đăng</v>
          </cell>
          <cell r="I184">
            <v>0</v>
          </cell>
          <cell r="J184">
            <v>3068</v>
          </cell>
          <cell r="K184">
            <v>0</v>
          </cell>
          <cell r="L184">
            <v>3068</v>
          </cell>
          <cell r="M184">
            <v>0</v>
          </cell>
          <cell r="N184">
            <v>0</v>
          </cell>
        </row>
        <row r="185">
          <cell r="C185" t="str">
            <v>Vacancy</v>
          </cell>
          <cell r="D185" t="str">
            <v>Phúc Hậu</v>
          </cell>
          <cell r="I185">
            <v>259198.12175576077</v>
          </cell>
          <cell r="J185">
            <v>8425</v>
          </cell>
          <cell r="K185">
            <v>259198.12175576077</v>
          </cell>
          <cell r="L185">
            <v>8425</v>
          </cell>
          <cell r="M185">
            <v>3.2504093559515737E-2</v>
          </cell>
          <cell r="N185">
            <v>0</v>
          </cell>
        </row>
        <row r="186">
          <cell r="C186" t="str">
            <v>Văn Văn Đơ</v>
          </cell>
          <cell r="D186" t="str">
            <v>Bạch Mai</v>
          </cell>
          <cell r="E186">
            <v>180046.6615447542</v>
          </cell>
          <cell r="F186">
            <v>48688.15</v>
          </cell>
          <cell r="G186">
            <v>224484.64128252279</v>
          </cell>
          <cell r="H186">
            <v>88044</v>
          </cell>
          <cell r="K186">
            <v>404531.30282727699</v>
          </cell>
          <cell r="L186">
            <v>136732.15</v>
          </cell>
          <cell r="M186">
            <v>0.33800140815896418</v>
          </cell>
          <cell r="N186">
            <v>0</v>
          </cell>
        </row>
        <row r="187">
          <cell r="B187" t="str">
            <v>NBTS00127</v>
          </cell>
          <cell r="C187" t="str">
            <v>Võ Hoàng Gia</v>
          </cell>
          <cell r="D187" t="str">
            <v>Duy Ngân</v>
          </cell>
          <cell r="I187">
            <v>135436.85641292005</v>
          </cell>
          <cell r="J187">
            <v>132514</v>
          </cell>
          <cell r="K187">
            <v>135436.85641292005</v>
          </cell>
          <cell r="L187">
            <v>132514</v>
          </cell>
          <cell r="M187">
            <v>0.97841904714615613</v>
          </cell>
          <cell r="N187">
            <v>0</v>
          </cell>
        </row>
        <row r="188">
          <cell r="C188" t="str">
            <v>Võ Ngọc Thiết</v>
          </cell>
          <cell r="D188" t="str">
            <v>Lê Thiên Hương</v>
          </cell>
          <cell r="E188">
            <v>144119.92968667275</v>
          </cell>
          <cell r="F188">
            <v>154060.215</v>
          </cell>
          <cell r="K188">
            <v>144119.92968667275</v>
          </cell>
          <cell r="L188">
            <v>154060.215</v>
          </cell>
          <cell r="M188">
            <v>1.0689723158687223</v>
          </cell>
          <cell r="N188">
            <v>0</v>
          </cell>
        </row>
        <row r="189">
          <cell r="B189" t="str">
            <v>NBTS00138</v>
          </cell>
          <cell r="C189" t="str">
            <v>Võ Phi Phong</v>
          </cell>
          <cell r="D189" t="str">
            <v>E_Agent Quốc Cường</v>
          </cell>
          <cell r="G189">
            <v>118004.26279457902</v>
          </cell>
          <cell r="H189">
            <v>132588</v>
          </cell>
          <cell r="I189">
            <v>93404.728560634525</v>
          </cell>
          <cell r="J189">
            <v>111033</v>
          </cell>
          <cell r="K189">
            <v>211408.99135521354</v>
          </cell>
          <cell r="L189">
            <v>243621</v>
          </cell>
          <cell r="M189">
            <v>1.1523682055256732</v>
          </cell>
          <cell r="N189">
            <v>0</v>
          </cell>
        </row>
        <row r="190">
          <cell r="B190" t="str">
            <v>NBTS00151</v>
          </cell>
          <cell r="C190" t="str">
            <v>Trần Ngọc Thạch</v>
          </cell>
          <cell r="D190" t="str">
            <v>Nguyễn Khoa Đăng</v>
          </cell>
          <cell r="I190">
            <v>140107.09284095175</v>
          </cell>
          <cell r="J190">
            <v>132494</v>
          </cell>
          <cell r="K190">
            <v>140107.09284095175</v>
          </cell>
          <cell r="L190">
            <v>132494</v>
          </cell>
          <cell r="M190">
            <v>0.94566233095997454</v>
          </cell>
          <cell r="N190">
            <v>0</v>
          </cell>
        </row>
        <row r="191">
          <cell r="B191" t="str">
            <v>NBTS00110</v>
          </cell>
          <cell r="C191" t="str">
            <v>Trần Thanh Sơn</v>
          </cell>
          <cell r="D191" t="str">
            <v>Quốc Hùng</v>
          </cell>
          <cell r="I191">
            <v>140107.09284095175</v>
          </cell>
          <cell r="J191">
            <v>62501.95</v>
          </cell>
          <cell r="K191">
            <v>140107.09284095175</v>
          </cell>
          <cell r="L191">
            <v>62501.95</v>
          </cell>
          <cell r="M191">
            <v>0.44610125535151612</v>
          </cell>
          <cell r="N191">
            <v>0</v>
          </cell>
        </row>
        <row r="192">
          <cell r="B192" t="str">
            <v>NBTS00623</v>
          </cell>
          <cell r="C192" t="str">
            <v>Huỳnh Chí Hải</v>
          </cell>
          <cell r="D192" t="str">
            <v>Huệ An</v>
          </cell>
          <cell r="I192">
            <v>129599.06087788037</v>
          </cell>
          <cell r="J192">
            <v>6670</v>
          </cell>
          <cell r="K192">
            <v>129599.06087788037</v>
          </cell>
          <cell r="L192">
            <v>6670</v>
          </cell>
          <cell r="M192">
            <v>5.1466422324503262E-2</v>
          </cell>
          <cell r="N192">
            <v>0</v>
          </cell>
        </row>
        <row r="193">
          <cell r="B193" t="str">
            <v>NBTS00624</v>
          </cell>
          <cell r="C193" t="str">
            <v>Nguyễn Minh Nhân</v>
          </cell>
          <cell r="D193" t="str">
            <v>Huệ An</v>
          </cell>
          <cell r="I193">
            <v>129599.06087788037</v>
          </cell>
          <cell r="J193">
            <v>3918</v>
          </cell>
          <cell r="K193">
            <v>129599.06087788037</v>
          </cell>
          <cell r="L193">
            <v>3918</v>
          </cell>
          <cell r="M193">
            <v>3.0231700549835649E-2</v>
          </cell>
          <cell r="N193">
            <v>0</v>
          </cell>
        </row>
        <row r="194">
          <cell r="B194" t="str">
            <v>NBTS00625</v>
          </cell>
          <cell r="C194" t="str">
            <v>Hoàng Phương Duy</v>
          </cell>
          <cell r="D194" t="str">
            <v>E_Agent Lê Minh Như</v>
          </cell>
          <cell r="I194">
            <v>108582.99695173763</v>
          </cell>
          <cell r="J194">
            <v>133000</v>
          </cell>
          <cell r="K194">
            <v>108582.99695173763</v>
          </cell>
          <cell r="L194">
            <v>133000</v>
          </cell>
          <cell r="M194">
            <v>1.2248694890887484</v>
          </cell>
          <cell r="N194">
            <v>0</v>
          </cell>
        </row>
        <row r="195">
          <cell r="B195" t="str">
            <v>NBTS00626</v>
          </cell>
          <cell r="C195" t="str">
            <v>Nguyễn Văn Long</v>
          </cell>
          <cell r="D195" t="str">
            <v>E_Agent Lê Minh Như</v>
          </cell>
          <cell r="I195">
            <v>133101.73819890415</v>
          </cell>
          <cell r="J195">
            <v>0</v>
          </cell>
          <cell r="K195">
            <v>133101.73819890415</v>
          </cell>
          <cell r="L195">
            <v>0</v>
          </cell>
          <cell r="M195">
            <v>0</v>
          </cell>
          <cell r="N195">
            <v>0</v>
          </cell>
        </row>
        <row r="196">
          <cell r="B196" t="str">
            <v>Grand Total SE 1</v>
          </cell>
          <cell r="E196">
            <v>7323112.3585500037</v>
          </cell>
          <cell r="F196">
            <v>4053349.2549999985</v>
          </cell>
          <cell r="G196">
            <v>7402206.2097147256</v>
          </cell>
          <cell r="H196">
            <v>5711295.5149999997</v>
          </cell>
          <cell r="I196">
            <v>7005354.6420475906</v>
          </cell>
          <cell r="J196">
            <v>7094205.1850000005</v>
          </cell>
          <cell r="K196">
            <v>21730673.210312311</v>
          </cell>
          <cell r="L196">
            <v>16858849.954999998</v>
          </cell>
          <cell r="M196">
            <v>0.77580891267554541</v>
          </cell>
          <cell r="N196">
            <v>63500000</v>
          </cell>
        </row>
        <row r="197">
          <cell r="B197" t="str">
            <v>NBTS00186</v>
          </cell>
          <cell r="C197" t="str">
            <v>Bùi Ngọc Nguy</v>
          </cell>
          <cell r="D197" t="str">
            <v>Nguyên Hương</v>
          </cell>
          <cell r="E197">
            <v>145250.21221165897</v>
          </cell>
          <cell r="F197">
            <v>133627.25</v>
          </cell>
          <cell r="G197">
            <v>114533.39085596106</v>
          </cell>
          <cell r="H197">
            <v>131072.22</v>
          </cell>
          <cell r="I197">
            <v>165115.33627906098</v>
          </cell>
          <cell r="J197">
            <v>185265.15</v>
          </cell>
          <cell r="K197">
            <v>424898.939346681</v>
          </cell>
          <cell r="L197">
            <v>449964.62</v>
          </cell>
          <cell r="M197">
            <v>1.0589920998434585</v>
          </cell>
          <cell r="N197">
            <v>3500000</v>
          </cell>
        </row>
        <row r="198">
          <cell r="B198" t="str">
            <v>NBTS00207</v>
          </cell>
          <cell r="C198" t="str">
            <v>Nguyễn Hữu Hoành</v>
          </cell>
          <cell r="D198" t="str">
            <v>Lê Tiến Lộc</v>
          </cell>
          <cell r="E198">
            <v>158536.97537372043</v>
          </cell>
          <cell r="F198">
            <v>86679</v>
          </cell>
          <cell r="G198">
            <v>209155.4590385503</v>
          </cell>
          <cell r="H198">
            <v>35886</v>
          </cell>
          <cell r="I198">
            <v>115481.1812686355</v>
          </cell>
          <cell r="J198">
            <v>415860.5</v>
          </cell>
          <cell r="K198">
            <v>483173.61568090622</v>
          </cell>
          <cell r="L198">
            <v>538425.5</v>
          </cell>
          <cell r="M198">
            <v>1.1143520310835491</v>
          </cell>
          <cell r="N198">
            <v>3500000</v>
          </cell>
        </row>
        <row r="199">
          <cell r="B199" t="str">
            <v>NBTS00205</v>
          </cell>
          <cell r="C199" t="str">
            <v>Trần Đình Qúy</v>
          </cell>
          <cell r="D199" t="str">
            <v>Lê Tiến Lộc</v>
          </cell>
          <cell r="E199">
            <v>159775.23343282481</v>
          </cell>
          <cell r="F199">
            <v>127613.79</v>
          </cell>
          <cell r="K199">
            <v>159775.23343282481</v>
          </cell>
          <cell r="L199">
            <v>127613.79</v>
          </cell>
          <cell r="M199">
            <v>0.79870820563471978</v>
          </cell>
          <cell r="N199">
            <v>0</v>
          </cell>
        </row>
        <row r="200">
          <cell r="B200" t="str">
            <v>NBTS00206</v>
          </cell>
          <cell r="C200" t="str">
            <v>Phan Thị Linh</v>
          </cell>
          <cell r="D200" t="str">
            <v>Lê Tiến Lộc</v>
          </cell>
          <cell r="G200">
            <v>209155.4590385503</v>
          </cell>
          <cell r="H200">
            <v>92736</v>
          </cell>
          <cell r="I200">
            <v>115481.1812686355</v>
          </cell>
          <cell r="J200">
            <v>216439.5</v>
          </cell>
          <cell r="K200">
            <v>324636.64030718582</v>
          </cell>
          <cell r="L200">
            <v>309175.5</v>
          </cell>
          <cell r="M200">
            <v>0.95237401331976634</v>
          </cell>
          <cell r="N200">
            <v>0</v>
          </cell>
        </row>
        <row r="201">
          <cell r="B201" t="str">
            <v>NBTS00219</v>
          </cell>
          <cell r="C201" t="str">
            <v>Bùi Thị Như Hà</v>
          </cell>
          <cell r="D201" t="str">
            <v>Đức Trung</v>
          </cell>
          <cell r="E201">
            <v>174300.25465399071</v>
          </cell>
          <cell r="F201">
            <v>135111.565</v>
          </cell>
          <cell r="G201">
            <v>119945.1103365337</v>
          </cell>
          <cell r="H201">
            <v>212527</v>
          </cell>
          <cell r="I201">
            <v>147144.08573693733</v>
          </cell>
          <cell r="J201">
            <v>147476.375</v>
          </cell>
          <cell r="K201">
            <v>441389.45072746172</v>
          </cell>
          <cell r="L201">
            <v>495114.94</v>
          </cell>
          <cell r="M201">
            <v>1.1217190152233869</v>
          </cell>
          <cell r="N201">
            <v>3500000</v>
          </cell>
        </row>
        <row r="202">
          <cell r="B202" t="str">
            <v>NBTS00204</v>
          </cell>
          <cell r="C202" t="str">
            <v>Cao Văn Nghị</v>
          </cell>
          <cell r="D202" t="str">
            <v>E_Agent Thanh Hương</v>
          </cell>
          <cell r="E202">
            <v>130725.19099049302</v>
          </cell>
          <cell r="F202">
            <v>63099</v>
          </cell>
          <cell r="G202">
            <v>141976.38775795631</v>
          </cell>
          <cell r="H202">
            <v>129000</v>
          </cell>
          <cell r="I202">
            <v>137127.780980568</v>
          </cell>
          <cell r="J202">
            <v>151420</v>
          </cell>
          <cell r="K202">
            <v>409829.35972901736</v>
          </cell>
          <cell r="L202">
            <v>343519</v>
          </cell>
          <cell r="M202">
            <v>0.83820007484856052</v>
          </cell>
          <cell r="N202">
            <v>2000000</v>
          </cell>
        </row>
        <row r="203">
          <cell r="B203" t="str">
            <v>NBTS00174</v>
          </cell>
          <cell r="C203" t="str">
            <v>Đặng Thị Mỹ Lệ</v>
          </cell>
          <cell r="D203" t="str">
            <v>Minh Nga</v>
          </cell>
          <cell r="E203">
            <v>169106.1070653018</v>
          </cell>
          <cell r="F203">
            <v>156205</v>
          </cell>
          <cell r="G203">
            <v>181931.0635550321</v>
          </cell>
          <cell r="H203">
            <v>213960</v>
          </cell>
          <cell r="I203">
            <v>152958.4452435353</v>
          </cell>
          <cell r="J203">
            <v>170979</v>
          </cell>
          <cell r="K203">
            <v>503995.6158638692</v>
          </cell>
          <cell r="L203">
            <v>541144</v>
          </cell>
          <cell r="M203">
            <v>1.073707752541571</v>
          </cell>
          <cell r="N203">
            <v>3500000</v>
          </cell>
        </row>
        <row r="204">
          <cell r="B204" t="str">
            <v>NBTS00216</v>
          </cell>
          <cell r="C204" t="str">
            <v>Đèo Nàng Xuân Hồng</v>
          </cell>
          <cell r="D204" t="str">
            <v>Hai Mơi</v>
          </cell>
          <cell r="E204">
            <v>123462.68037991016</v>
          </cell>
          <cell r="F204">
            <v>43223.5</v>
          </cell>
          <cell r="G204">
            <v>120489.22761770122</v>
          </cell>
          <cell r="H204">
            <v>138805.5</v>
          </cell>
          <cell r="I204">
            <v>124623.13144092204</v>
          </cell>
          <cell r="J204">
            <v>59427</v>
          </cell>
          <cell r="K204">
            <v>368575.03943853342</v>
          </cell>
          <cell r="L204">
            <v>241456</v>
          </cell>
          <cell r="M204">
            <v>0.65510676026195525</v>
          </cell>
          <cell r="N204">
            <v>0</v>
          </cell>
        </row>
        <row r="205">
          <cell r="B205" t="str">
            <v>NBTS00185</v>
          </cell>
          <cell r="C205" t="str">
            <v>Đỗ Hoài Phi</v>
          </cell>
          <cell r="D205" t="str">
            <v>Nguyên Hương</v>
          </cell>
          <cell r="I205">
            <v>92083.552924860938</v>
          </cell>
          <cell r="J205">
            <v>3492</v>
          </cell>
          <cell r="K205">
            <v>92083.552924860938</v>
          </cell>
          <cell r="L205">
            <v>3492</v>
          </cell>
          <cell r="M205">
            <v>3.7922081512747771E-2</v>
          </cell>
          <cell r="N205">
            <v>0</v>
          </cell>
        </row>
        <row r="206">
          <cell r="B206" t="str">
            <v>NBTS00164</v>
          </cell>
          <cell r="C206" t="str">
            <v>Hồ Triệu Phú</v>
          </cell>
          <cell r="D206" t="str">
            <v>Tâm Trang</v>
          </cell>
          <cell r="E206">
            <v>170867.62901389875</v>
          </cell>
          <cell r="F206">
            <v>63360.479999999996</v>
          </cell>
          <cell r="G206">
            <v>219993.27034937189</v>
          </cell>
          <cell r="H206">
            <v>168559</v>
          </cell>
          <cell r="I206">
            <v>126380.19947574151</v>
          </cell>
          <cell r="J206">
            <v>135726</v>
          </cell>
          <cell r="K206">
            <v>517241.09883901209</v>
          </cell>
          <cell r="L206">
            <v>367645.48</v>
          </cell>
          <cell r="M206">
            <v>0.71078164675082645</v>
          </cell>
          <cell r="N206">
            <v>0</v>
          </cell>
        </row>
        <row r="207">
          <cell r="B207" t="str">
            <v>NBTS00203</v>
          </cell>
          <cell r="C207" t="str">
            <v>Hoàng Thị Kim Yến</v>
          </cell>
          <cell r="D207" t="str">
            <v>Nguyễn Thị Liêm</v>
          </cell>
          <cell r="I207">
            <v>164553.33717668161</v>
          </cell>
          <cell r="J207">
            <v>177180</v>
          </cell>
          <cell r="K207">
            <v>164553.33717668161</v>
          </cell>
          <cell r="L207">
            <v>177180</v>
          </cell>
          <cell r="M207">
            <v>1.0767329489632962</v>
          </cell>
          <cell r="N207">
            <v>0</v>
          </cell>
        </row>
        <row r="208">
          <cell r="C208" t="str">
            <v>Lê Chinh Kha</v>
          </cell>
          <cell r="D208" t="str">
            <v>Trí Nguyên</v>
          </cell>
          <cell r="E208">
            <v>197290.45824285212</v>
          </cell>
          <cell r="F208">
            <v>100981.66</v>
          </cell>
          <cell r="G208">
            <v>229906.24812730998</v>
          </cell>
          <cell r="H208">
            <v>158811</v>
          </cell>
          <cell r="K208">
            <v>427196.70637016208</v>
          </cell>
          <cell r="L208">
            <v>259792.66</v>
          </cell>
          <cell r="M208">
            <v>0.60813357436068816</v>
          </cell>
          <cell r="N208">
            <v>0</v>
          </cell>
        </row>
        <row r="209">
          <cell r="B209" t="str">
            <v>NBTS00175</v>
          </cell>
          <cell r="C209" t="str">
            <v>Lê Đức  Tấn</v>
          </cell>
          <cell r="D209" t="str">
            <v>Minh Nga</v>
          </cell>
          <cell r="E209">
            <v>66557.7</v>
          </cell>
          <cell r="F209">
            <v>32660.789999999997</v>
          </cell>
          <cell r="G209">
            <v>42325</v>
          </cell>
          <cell r="H209">
            <v>63672</v>
          </cell>
          <cell r="I209">
            <v>152958.4452435353</v>
          </cell>
          <cell r="J209">
            <v>188871</v>
          </cell>
          <cell r="K209">
            <v>261841.14524353528</v>
          </cell>
          <cell r="L209">
            <v>285203.78999999998</v>
          </cell>
          <cell r="M209">
            <v>1.0892244980625003</v>
          </cell>
          <cell r="N209">
            <v>3500000</v>
          </cell>
        </row>
        <row r="210">
          <cell r="B210" t="str">
            <v>NBTS00180</v>
          </cell>
          <cell r="C210" t="str">
            <v>Lê Duy Hòa</v>
          </cell>
          <cell r="D210" t="str">
            <v>E_Agent Mai Phương</v>
          </cell>
          <cell r="E210">
            <v>123462.68037991013</v>
          </cell>
          <cell r="F210">
            <v>90600</v>
          </cell>
          <cell r="G210">
            <v>142708.15707540384</v>
          </cell>
          <cell r="H210">
            <v>111216</v>
          </cell>
          <cell r="I210">
            <v>137127.780980568</v>
          </cell>
          <cell r="J210">
            <v>76542</v>
          </cell>
          <cell r="K210">
            <v>403298.61843588203</v>
          </cell>
          <cell r="L210">
            <v>278358</v>
          </cell>
          <cell r="M210">
            <v>0.69020320743859531</v>
          </cell>
          <cell r="N210">
            <v>0</v>
          </cell>
        </row>
        <row r="211">
          <cell r="B211" t="str">
            <v>NBTS00201</v>
          </cell>
          <cell r="C211" t="str">
            <v>Lê Thị Lệ Thu</v>
          </cell>
          <cell r="D211" t="str">
            <v>Nguyễn Minh Đức</v>
          </cell>
          <cell r="E211">
            <v>145250.21221165892</v>
          </cell>
          <cell r="F211">
            <v>129541.59499999999</v>
          </cell>
          <cell r="G211">
            <v>119942.95977919457</v>
          </cell>
          <cell r="H211">
            <v>122429.51999999999</v>
          </cell>
          <cell r="I211">
            <v>167911.56854763432</v>
          </cell>
          <cell r="J211">
            <v>167123.24</v>
          </cell>
          <cell r="K211">
            <v>433104.74053848779</v>
          </cell>
          <cell r="L211">
            <v>419094.35499999998</v>
          </cell>
          <cell r="M211">
            <v>0.96765127640702242</v>
          </cell>
          <cell r="N211">
            <v>3500000</v>
          </cell>
        </row>
        <row r="212">
          <cell r="B212" t="str">
            <v>NBTS00202</v>
          </cell>
          <cell r="C212" t="str">
            <v>Lê Thị Nguyệt</v>
          </cell>
          <cell r="D212" t="str">
            <v>Nguyễn Thị Liêm</v>
          </cell>
          <cell r="E212">
            <v>169106.10706530183</v>
          </cell>
          <cell r="F212">
            <v>172608</v>
          </cell>
          <cell r="G212">
            <v>138513.54903215251</v>
          </cell>
          <cell r="H212">
            <v>148470</v>
          </cell>
          <cell r="I212">
            <v>164553.33717668161</v>
          </cell>
          <cell r="J212">
            <v>177129</v>
          </cell>
          <cell r="K212">
            <v>472172.99327413598</v>
          </cell>
          <cell r="L212">
            <v>498207</v>
          </cell>
          <cell r="M212">
            <v>1.0551365857359596</v>
          </cell>
          <cell r="N212">
            <v>3500000</v>
          </cell>
        </row>
        <row r="213">
          <cell r="B213" t="str">
            <v>NBTS00172</v>
          </cell>
          <cell r="C213" t="str">
            <v>Lê Thị Thanh Trang</v>
          </cell>
          <cell r="D213" t="str">
            <v>E_Agent Dương Thị Hồng Nhi</v>
          </cell>
          <cell r="E213">
            <v>152512.72282224189</v>
          </cell>
          <cell r="F213">
            <v>137744.5</v>
          </cell>
          <cell r="G213">
            <v>197178.33827631923</v>
          </cell>
          <cell r="H213">
            <v>92803.5</v>
          </cell>
          <cell r="I213">
            <v>145355.4478394021</v>
          </cell>
          <cell r="J213">
            <v>132801</v>
          </cell>
          <cell r="K213">
            <v>495046.50893796328</v>
          </cell>
          <cell r="L213">
            <v>363349</v>
          </cell>
          <cell r="M213">
            <v>0.7339694219428039</v>
          </cell>
          <cell r="N213">
            <v>0</v>
          </cell>
        </row>
        <row r="214">
          <cell r="B214" t="str">
            <v>NBTS00165</v>
          </cell>
          <cell r="C214" t="str">
            <v>Lê Thị Xuân Phương</v>
          </cell>
          <cell r="D214" t="str">
            <v>Tâm Trang</v>
          </cell>
          <cell r="E214">
            <v>170867.62901389875</v>
          </cell>
          <cell r="F214">
            <v>172482</v>
          </cell>
          <cell r="G214">
            <v>219993.27034937189</v>
          </cell>
          <cell r="H214">
            <v>189524.5</v>
          </cell>
          <cell r="I214">
            <v>126380.19947574151</v>
          </cell>
          <cell r="J214">
            <v>149336.5</v>
          </cell>
          <cell r="K214">
            <v>517241.09883901209</v>
          </cell>
          <cell r="L214">
            <v>511343</v>
          </cell>
          <cell r="M214">
            <v>0.98859700272802986</v>
          </cell>
          <cell r="N214">
            <v>3500000</v>
          </cell>
        </row>
        <row r="215">
          <cell r="B215" t="str">
            <v>NBTS00210</v>
          </cell>
          <cell r="C215" t="str">
            <v>Lê Tuấn Anh</v>
          </cell>
          <cell r="D215" t="str">
            <v>E_Agent Nguyễn Hữu Nhật</v>
          </cell>
          <cell r="E215">
            <v>159775.23343282484</v>
          </cell>
          <cell r="F215">
            <v>127010.27999999998</v>
          </cell>
          <cell r="G215">
            <v>131264.45476912102</v>
          </cell>
          <cell r="H215">
            <v>135358.64999999997</v>
          </cell>
          <cell r="I215">
            <v>157376.76696131815</v>
          </cell>
          <cell r="J215">
            <v>156997.41</v>
          </cell>
          <cell r="K215">
            <v>448416.45516326401</v>
          </cell>
          <cell r="L215">
            <v>419366.33999999997</v>
          </cell>
          <cell r="M215">
            <v>0.93521621513044795</v>
          </cell>
          <cell r="N215">
            <v>3500000</v>
          </cell>
        </row>
        <row r="216">
          <cell r="B216" t="str">
            <v>NBTS00182</v>
          </cell>
          <cell r="C216" t="str">
            <v>Ngô Văn Sang</v>
          </cell>
          <cell r="D216" t="str">
            <v>Nguyên Hương</v>
          </cell>
          <cell r="G216">
            <v>157440.34346108555</v>
          </cell>
          <cell r="H216">
            <v>149678</v>
          </cell>
          <cell r="I216">
            <v>92083.552924860938</v>
          </cell>
          <cell r="J216">
            <v>98443</v>
          </cell>
          <cell r="K216">
            <v>249523.89638594649</v>
          </cell>
          <cell r="L216">
            <v>248121</v>
          </cell>
          <cell r="M216">
            <v>0.99437770728068231</v>
          </cell>
          <cell r="N216">
            <v>0</v>
          </cell>
        </row>
        <row r="217">
          <cell r="B217" t="str">
            <v>NBTS00217</v>
          </cell>
          <cell r="C217" t="str">
            <v>Nguyễn Bình Dương</v>
          </cell>
          <cell r="D217" t="str">
            <v>Đức Trung</v>
          </cell>
          <cell r="I217">
            <v>125263.23955335494</v>
          </cell>
          <cell r="J217">
            <v>141036.5</v>
          </cell>
          <cell r="K217">
            <v>125263.23955335494</v>
          </cell>
          <cell r="L217">
            <v>141036.5</v>
          </cell>
          <cell r="M217">
            <v>1.1259209046715302</v>
          </cell>
          <cell r="N217">
            <v>0</v>
          </cell>
        </row>
        <row r="218">
          <cell r="B218" t="str">
            <v>NBTS00169</v>
          </cell>
          <cell r="C218" t="str">
            <v>Nguyễn Cẩm Thạch</v>
          </cell>
          <cell r="D218" t="str">
            <v>Trường Vân</v>
          </cell>
          <cell r="E218">
            <v>151490.88757933286</v>
          </cell>
          <cell r="F218">
            <v>137253</v>
          </cell>
          <cell r="G218">
            <v>189000.42353781813</v>
          </cell>
          <cell r="H218">
            <v>85126</v>
          </cell>
          <cell r="I218">
            <v>120367.98379264295</v>
          </cell>
          <cell r="J218">
            <v>122134</v>
          </cell>
          <cell r="K218">
            <v>460859.29490979394</v>
          </cell>
          <cell r="L218">
            <v>344513</v>
          </cell>
          <cell r="M218">
            <v>0.7475448663076939</v>
          </cell>
          <cell r="N218">
            <v>0</v>
          </cell>
        </row>
        <row r="219">
          <cell r="B219" t="str">
            <v>NBTS00214</v>
          </cell>
          <cell r="C219" t="str">
            <v>Nguyễn Hoàn Cương</v>
          </cell>
          <cell r="D219" t="str">
            <v>Trí Nguyên</v>
          </cell>
          <cell r="E219">
            <v>159775.23343282487</v>
          </cell>
          <cell r="F219">
            <v>97164.51999999999</v>
          </cell>
          <cell r="G219">
            <v>111500.18941831228</v>
          </cell>
          <cell r="H219">
            <v>104410.79999999999</v>
          </cell>
          <cell r="I219">
            <v>160896.59635053313</v>
          </cell>
          <cell r="J219">
            <v>242572.26500000001</v>
          </cell>
          <cell r="K219">
            <v>432172.01920167025</v>
          </cell>
          <cell r="L219">
            <v>444147.58499999996</v>
          </cell>
          <cell r="M219">
            <v>1.0277101831359921</v>
          </cell>
          <cell r="N219">
            <v>3500000</v>
          </cell>
        </row>
        <row r="220">
          <cell r="B220" t="str">
            <v>NBTS00187</v>
          </cell>
          <cell r="C220" t="str">
            <v>Nguyễn Ngọc Hải</v>
          </cell>
          <cell r="D220" t="str">
            <v>Nguyên Hương</v>
          </cell>
          <cell r="E220">
            <v>66557.7</v>
          </cell>
          <cell r="F220">
            <v>19773.224999999999</v>
          </cell>
          <cell r="G220">
            <v>42325</v>
          </cell>
          <cell r="H220">
            <v>3688.5</v>
          </cell>
          <cell r="I220">
            <v>120661.20728085226</v>
          </cell>
          <cell r="J220">
            <v>127614.35</v>
          </cell>
          <cell r="K220">
            <v>229543.90728085226</v>
          </cell>
          <cell r="L220">
            <v>151076.07500000001</v>
          </cell>
          <cell r="M220">
            <v>0.65815763436994623</v>
          </cell>
          <cell r="N220">
            <v>0</v>
          </cell>
        </row>
        <row r="221">
          <cell r="B221" t="str">
            <v>NBTS00176</v>
          </cell>
          <cell r="C221" t="str">
            <v>Nguyễn Ngọc Minh</v>
          </cell>
          <cell r="D221" t="str">
            <v>Minh Nga</v>
          </cell>
          <cell r="E221">
            <v>167037.74404340773</v>
          </cell>
          <cell r="F221">
            <v>156042.01</v>
          </cell>
          <cell r="G221">
            <v>178204.16392856423</v>
          </cell>
          <cell r="H221">
            <v>206688.57</v>
          </cell>
          <cell r="I221">
            <v>139748.39769977544</v>
          </cell>
          <cell r="J221">
            <v>194451.05</v>
          </cell>
          <cell r="K221">
            <v>484990.30567174742</v>
          </cell>
          <cell r="L221">
            <v>557181.63</v>
          </cell>
          <cell r="M221">
            <v>1.1488510666790799</v>
          </cell>
          <cell r="N221">
            <v>3500000</v>
          </cell>
        </row>
        <row r="222">
          <cell r="B222" t="str">
            <v>NBTS00167</v>
          </cell>
          <cell r="C222" t="str">
            <v>Nguyễn Nhật Duy</v>
          </cell>
          <cell r="D222" t="str">
            <v>Tâm Trang</v>
          </cell>
          <cell r="E222">
            <v>152512.72282224189</v>
          </cell>
          <cell r="F222">
            <v>66294.179999999993</v>
          </cell>
          <cell r="G222">
            <v>98544.058920188836</v>
          </cell>
          <cell r="H222">
            <v>88776.5</v>
          </cell>
          <cell r="I222">
            <v>152986.55726010812</v>
          </cell>
          <cell r="J222">
            <v>154050</v>
          </cell>
          <cell r="K222">
            <v>404043.33900253882</v>
          </cell>
          <cell r="L222">
            <v>309120.68</v>
          </cell>
          <cell r="M222">
            <v>0.76506812552120207</v>
          </cell>
          <cell r="N222">
            <v>0</v>
          </cell>
        </row>
        <row r="223">
          <cell r="C223" t="str">
            <v>Nguyễn Phúc Hữu Thạnh</v>
          </cell>
          <cell r="D223" t="str">
            <v>Nguyên Hương</v>
          </cell>
          <cell r="E223">
            <v>123306.53640178259</v>
          </cell>
          <cell r="F223">
            <v>24831.200000000001</v>
          </cell>
          <cell r="K223">
            <v>123306.53640178259</v>
          </cell>
          <cell r="L223">
            <v>24831.200000000001</v>
          </cell>
          <cell r="M223">
            <v>0.20137780789730322</v>
          </cell>
          <cell r="N223">
            <v>0</v>
          </cell>
        </row>
        <row r="224">
          <cell r="C224" t="str">
            <v>Nguyễn Quang Đức</v>
          </cell>
          <cell r="D224" t="str">
            <v>Bé Tân</v>
          </cell>
          <cell r="E224">
            <v>169106.10706530183</v>
          </cell>
          <cell r="F224">
            <v>50513.65</v>
          </cell>
          <cell r="K224">
            <v>169106.10706530183</v>
          </cell>
          <cell r="L224">
            <v>50513.65</v>
          </cell>
          <cell r="M224">
            <v>0.29870979160139799</v>
          </cell>
          <cell r="N224">
            <v>0</v>
          </cell>
        </row>
        <row r="225">
          <cell r="B225" t="str">
            <v>NBTS00213</v>
          </cell>
          <cell r="C225" t="str">
            <v>Nguyễn Quốc Huy</v>
          </cell>
          <cell r="D225" t="str">
            <v>Trí Nguyên</v>
          </cell>
          <cell r="E225">
            <v>152512.72282224192</v>
          </cell>
          <cell r="F225">
            <v>162969</v>
          </cell>
          <cell r="G225">
            <v>113696.3764066727</v>
          </cell>
          <cell r="H225">
            <v>127443.5</v>
          </cell>
          <cell r="I225">
            <v>168210.07800283009</v>
          </cell>
          <cell r="J225">
            <v>182278</v>
          </cell>
          <cell r="K225">
            <v>434419.17723174469</v>
          </cell>
          <cell r="L225">
            <v>472690.5</v>
          </cell>
          <cell r="M225">
            <v>1.0880976825473778</v>
          </cell>
          <cell r="N225">
            <v>3500000</v>
          </cell>
        </row>
        <row r="226">
          <cell r="B226" t="str">
            <v>NBTS00183</v>
          </cell>
          <cell r="C226" t="str">
            <v>Nguyễn Thành An</v>
          </cell>
          <cell r="D226" t="str">
            <v>Nguyên Hương</v>
          </cell>
          <cell r="G226">
            <v>114533.39085596106</v>
          </cell>
          <cell r="H226">
            <v>124697.86499999999</v>
          </cell>
          <cell r="I226">
            <v>92083.552924860938</v>
          </cell>
          <cell r="J226">
            <v>96319</v>
          </cell>
          <cell r="K226">
            <v>206616.94378082198</v>
          </cell>
          <cell r="L226">
            <v>221016.86499999999</v>
          </cell>
          <cell r="M226">
            <v>1.0696938061113388</v>
          </cell>
          <cell r="N226">
            <v>0</v>
          </cell>
        </row>
        <row r="227">
          <cell r="B227" t="str">
            <v>NBTS00195</v>
          </cell>
          <cell r="C227" t="str">
            <v>Nguyễn Thi Hồng My</v>
          </cell>
          <cell r="D227" t="str">
            <v>Hoàng Đại Dương</v>
          </cell>
          <cell r="E227">
            <v>155013.93147652666</v>
          </cell>
          <cell r="F227">
            <v>35416.015000000021</v>
          </cell>
          <cell r="G227">
            <v>178530.94929837895</v>
          </cell>
          <cell r="H227">
            <v>176661</v>
          </cell>
          <cell r="I227">
            <v>149783.26544022324</v>
          </cell>
          <cell r="J227">
            <v>53318</v>
          </cell>
          <cell r="K227">
            <v>483328.14621512883</v>
          </cell>
          <cell r="L227">
            <v>265395.01500000001</v>
          </cell>
          <cell r="M227">
            <v>0.54909902739633332</v>
          </cell>
          <cell r="N227">
            <v>0</v>
          </cell>
        </row>
        <row r="228">
          <cell r="B228" t="str">
            <v>NBTS00197</v>
          </cell>
          <cell r="C228" t="str">
            <v>Nguyễn Thị Hồng Thương</v>
          </cell>
          <cell r="D228" t="str">
            <v>Hoàng Đại Dương</v>
          </cell>
          <cell r="E228">
            <v>66557.7</v>
          </cell>
          <cell r="F228">
            <v>23786.409999999996</v>
          </cell>
          <cell r="G228">
            <v>42325</v>
          </cell>
          <cell r="H228">
            <v>45276</v>
          </cell>
          <cell r="I228">
            <v>149783.26544022324</v>
          </cell>
          <cell r="J228">
            <v>183110.16</v>
          </cell>
          <cell r="K228">
            <v>258665.96544022323</v>
          </cell>
          <cell r="L228">
            <v>252172.57</v>
          </cell>
          <cell r="M228">
            <v>0.97489659905905235</v>
          </cell>
          <cell r="N228">
            <v>3500000</v>
          </cell>
        </row>
        <row r="229">
          <cell r="C229" t="str">
            <v>Nguyễn Thị Kim Phượng</v>
          </cell>
          <cell r="D229" t="str">
            <v>E_Agent Bình Luynh</v>
          </cell>
          <cell r="E229">
            <v>159775.23343282484</v>
          </cell>
          <cell r="F229">
            <v>151996</v>
          </cell>
          <cell r="K229">
            <v>159775.23343282484</v>
          </cell>
          <cell r="L229">
            <v>151996</v>
          </cell>
          <cell r="M229">
            <v>0.9513113937267661</v>
          </cell>
          <cell r="N229">
            <v>0</v>
          </cell>
        </row>
        <row r="230">
          <cell r="C230" t="str">
            <v>Nguyễn Thị Mỹ Diện</v>
          </cell>
          <cell r="D230" t="str">
            <v>Nguyên Hương</v>
          </cell>
          <cell r="E230">
            <v>140921.75588775153</v>
          </cell>
          <cell r="F230">
            <v>28638</v>
          </cell>
          <cell r="K230">
            <v>140921.75588775153</v>
          </cell>
          <cell r="L230">
            <v>28638</v>
          </cell>
          <cell r="M230">
            <v>0.2032191539169512</v>
          </cell>
          <cell r="N230">
            <v>0</v>
          </cell>
        </row>
        <row r="231">
          <cell r="B231" t="str">
            <v>NBTS00170</v>
          </cell>
          <cell r="C231" t="str">
            <v>Nguyễn Thị Ngọc Oanh</v>
          </cell>
          <cell r="D231" t="str">
            <v>Trường Vân</v>
          </cell>
          <cell r="E231">
            <v>151490.88757933286</v>
          </cell>
          <cell r="F231">
            <v>58988.459999999992</v>
          </cell>
          <cell r="G231">
            <v>189000.42353781813</v>
          </cell>
          <cell r="H231">
            <v>90753</v>
          </cell>
          <cell r="I231">
            <v>120367.98379264295</v>
          </cell>
          <cell r="J231">
            <v>100469.5</v>
          </cell>
          <cell r="K231">
            <v>460859.29490979394</v>
          </cell>
          <cell r="L231">
            <v>250210.96</v>
          </cell>
          <cell r="M231">
            <v>0.54292267241561198</v>
          </cell>
          <cell r="N231">
            <v>0</v>
          </cell>
        </row>
        <row r="232">
          <cell r="B232" t="str">
            <v>NBTS00196</v>
          </cell>
          <cell r="C232" t="str">
            <v>Nguyễn Thị Phú</v>
          </cell>
          <cell r="D232" t="str">
            <v>Hoàng Đại Dương</v>
          </cell>
          <cell r="E232">
            <v>155013.93147652666</v>
          </cell>
          <cell r="F232">
            <v>164784</v>
          </cell>
          <cell r="G232">
            <v>178530.94929837895</v>
          </cell>
          <cell r="H232">
            <v>184086</v>
          </cell>
          <cell r="I232">
            <v>149783.26544022324</v>
          </cell>
          <cell r="J232">
            <v>160373.5</v>
          </cell>
          <cell r="K232">
            <v>483328.14621512883</v>
          </cell>
          <cell r="L232">
            <v>509243.5</v>
          </cell>
          <cell r="M232">
            <v>1.0536185487805965</v>
          </cell>
          <cell r="N232">
            <v>3500000</v>
          </cell>
        </row>
        <row r="233">
          <cell r="B233" t="str">
            <v>NBTS00177</v>
          </cell>
          <cell r="C233" t="str">
            <v>Nguyễn Thị Thanh Thảo</v>
          </cell>
          <cell r="D233" t="str">
            <v>Bé Tân</v>
          </cell>
          <cell r="G233">
            <v>104960.22897405703</v>
          </cell>
          <cell r="H233">
            <v>115122</v>
          </cell>
          <cell r="I233">
            <v>125700.46589885399</v>
          </cell>
          <cell r="J233">
            <v>121905</v>
          </cell>
          <cell r="K233">
            <v>230660.69487291103</v>
          </cell>
          <cell r="L233">
            <v>237027</v>
          </cell>
          <cell r="M233">
            <v>1.0276003032532122</v>
          </cell>
          <cell r="N233">
            <v>0</v>
          </cell>
        </row>
        <row r="234">
          <cell r="C234" t="str">
            <v>Nguyễn Văn Dương</v>
          </cell>
          <cell r="D234" t="str">
            <v>Long Thuận Quán</v>
          </cell>
          <cell r="E234">
            <v>66557.7</v>
          </cell>
          <cell r="F234">
            <v>24060</v>
          </cell>
          <cell r="K234">
            <v>66557.7</v>
          </cell>
          <cell r="L234">
            <v>24060</v>
          </cell>
          <cell r="M234">
            <v>0.36149085680544851</v>
          </cell>
          <cell r="N234">
            <v>0</v>
          </cell>
        </row>
        <row r="235">
          <cell r="B235" t="str">
            <v>NBTS00194</v>
          </cell>
          <cell r="C235" t="str">
            <v>Nguyễn Văn Toàn</v>
          </cell>
          <cell r="D235" t="str">
            <v>Hoàng Đại Dương</v>
          </cell>
          <cell r="E235">
            <v>155013.93147652666</v>
          </cell>
          <cell r="F235">
            <v>167097</v>
          </cell>
          <cell r="G235">
            <v>178530.94929837895</v>
          </cell>
          <cell r="H235">
            <v>187719</v>
          </cell>
          <cell r="I235">
            <v>149783.26544022324</v>
          </cell>
          <cell r="J235">
            <v>150853</v>
          </cell>
          <cell r="K235">
            <v>483328.14621512883</v>
          </cell>
          <cell r="L235">
            <v>505669</v>
          </cell>
          <cell r="M235">
            <v>1.0462229521699058</v>
          </cell>
          <cell r="N235">
            <v>3500000</v>
          </cell>
        </row>
        <row r="236">
          <cell r="B236" t="str">
            <v>NBTS00200</v>
          </cell>
          <cell r="C236" t="str">
            <v>Nguyễn Văn Việt</v>
          </cell>
          <cell r="D236" t="str">
            <v>Nguyễn Minh Đức</v>
          </cell>
          <cell r="E236">
            <v>183198.2826540769</v>
          </cell>
          <cell r="F236">
            <v>32074.92</v>
          </cell>
          <cell r="G236">
            <v>122451.40493638923</v>
          </cell>
          <cell r="H236">
            <v>89784</v>
          </cell>
          <cell r="I236">
            <v>161195.10580572893</v>
          </cell>
          <cell r="J236">
            <v>171894</v>
          </cell>
          <cell r="K236">
            <v>466844.79339619505</v>
          </cell>
          <cell r="L236">
            <v>293752.92</v>
          </cell>
          <cell r="M236">
            <v>0.62923036554185585</v>
          </cell>
          <cell r="N236">
            <v>0</v>
          </cell>
        </row>
        <row r="237">
          <cell r="B237" t="str">
            <v>NBTS00171</v>
          </cell>
          <cell r="C237" t="str">
            <v>Phạm Đình Trường</v>
          </cell>
          <cell r="D237" t="str">
            <v>Trường Vân</v>
          </cell>
          <cell r="E237">
            <v>159775.23343282484</v>
          </cell>
          <cell r="F237">
            <v>86654.889999999985</v>
          </cell>
          <cell r="G237">
            <v>122662.52653447796</v>
          </cell>
          <cell r="H237">
            <v>106086.96</v>
          </cell>
          <cell r="I237">
            <v>118538.81858380225</v>
          </cell>
          <cell r="J237">
            <v>109041.58000000002</v>
          </cell>
          <cell r="K237">
            <v>400976.57855110505</v>
          </cell>
          <cell r="L237">
            <v>301783.43</v>
          </cell>
          <cell r="M237">
            <v>0.75262109096363905</v>
          </cell>
          <cell r="N237">
            <v>0</v>
          </cell>
        </row>
        <row r="238">
          <cell r="C238" t="str">
            <v>Phạm Hữu Thảo</v>
          </cell>
          <cell r="D238" t="str">
            <v>Đức Trung</v>
          </cell>
          <cell r="E238">
            <v>183198.28265407693</v>
          </cell>
          <cell r="F238">
            <v>48879</v>
          </cell>
          <cell r="G238">
            <v>122453.60046973322</v>
          </cell>
          <cell r="H238">
            <v>169170</v>
          </cell>
          <cell r="K238">
            <v>305651.88312381017</v>
          </cell>
          <cell r="L238">
            <v>218049</v>
          </cell>
          <cell r="M238">
            <v>0.71339001013671188</v>
          </cell>
          <cell r="N238">
            <v>0</v>
          </cell>
        </row>
        <row r="239">
          <cell r="B239" t="str">
            <v>NBTS00166</v>
          </cell>
          <cell r="C239" t="str">
            <v>Phạm Thị Trang</v>
          </cell>
          <cell r="D239" t="str">
            <v>Tâm Trang</v>
          </cell>
          <cell r="E239">
            <v>66557.7</v>
          </cell>
          <cell r="F239">
            <v>13528</v>
          </cell>
          <cell r="G239">
            <v>42325</v>
          </cell>
          <cell r="H239">
            <v>45196</v>
          </cell>
          <cell r="I239">
            <v>172941.32559838312</v>
          </cell>
          <cell r="J239">
            <v>176913.29</v>
          </cell>
          <cell r="K239">
            <v>281824.0255983831</v>
          </cell>
          <cell r="L239">
            <v>235637.29</v>
          </cell>
          <cell r="M239">
            <v>0.8361149816793757</v>
          </cell>
          <cell r="N239">
            <v>2000000</v>
          </cell>
        </row>
        <row r="240">
          <cell r="C240" t="str">
            <v>Phan Thanh Tú</v>
          </cell>
          <cell r="D240" t="str">
            <v>Nguyễn Thị Liêm</v>
          </cell>
          <cell r="E240">
            <v>169106.10706530183</v>
          </cell>
          <cell r="F240">
            <v>83508</v>
          </cell>
          <cell r="G240">
            <v>138513.54903215251</v>
          </cell>
          <cell r="H240">
            <v>143706</v>
          </cell>
          <cell r="K240">
            <v>307619.65609745437</v>
          </cell>
          <cell r="L240">
            <v>227214</v>
          </cell>
          <cell r="M240">
            <v>0.73861990121989562</v>
          </cell>
          <cell r="N240">
            <v>0</v>
          </cell>
        </row>
        <row r="241">
          <cell r="B241" t="str">
            <v>NBTS00188</v>
          </cell>
          <cell r="C241" t="str">
            <v>Phan Thị Kim Phượng</v>
          </cell>
          <cell r="D241" t="str">
            <v>Nguyên Hương</v>
          </cell>
          <cell r="E241">
            <v>152512.72282224189</v>
          </cell>
          <cell r="F241">
            <v>155100.35999999999</v>
          </cell>
          <cell r="G241">
            <v>233578.64387185048</v>
          </cell>
          <cell r="H241">
            <v>261763.23</v>
          </cell>
          <cell r="I241">
            <v>120661.20728085226</v>
          </cell>
          <cell r="J241">
            <v>205971.25499999995</v>
          </cell>
          <cell r="K241">
            <v>506752.57397494465</v>
          </cell>
          <cell r="L241">
            <v>622834.84499999997</v>
          </cell>
          <cell r="M241">
            <v>1.2290709055792477</v>
          </cell>
          <cell r="N241">
            <v>3500000</v>
          </cell>
        </row>
        <row r="242">
          <cell r="B242" t="str">
            <v>NBTS00168</v>
          </cell>
          <cell r="C242" t="str">
            <v>Phùng Thị Hồng Yến</v>
          </cell>
          <cell r="D242" t="str">
            <v>Tâm Trang</v>
          </cell>
          <cell r="E242">
            <v>145250.21221165897</v>
          </cell>
          <cell r="F242">
            <v>131522.72500000001</v>
          </cell>
          <cell r="G242">
            <v>174754.96279024958</v>
          </cell>
          <cell r="H242">
            <v>143752.54499999998</v>
          </cell>
          <cell r="I242">
            <v>141232.56833800775</v>
          </cell>
          <cell r="J242">
            <v>150013.99999999997</v>
          </cell>
          <cell r="K242">
            <v>461237.74333991634</v>
          </cell>
          <cell r="L242">
            <v>425289.27</v>
          </cell>
          <cell r="M242">
            <v>0.92206085937459037</v>
          </cell>
          <cell r="N242">
            <v>3500000</v>
          </cell>
        </row>
        <row r="243">
          <cell r="B243" t="str">
            <v>NBTS00215</v>
          </cell>
          <cell r="C243" t="str">
            <v>Thái Thị Ngọc Vân</v>
          </cell>
          <cell r="D243" t="str">
            <v>Hai Mơi</v>
          </cell>
          <cell r="E243">
            <v>162060.0192709142</v>
          </cell>
          <cell r="F243">
            <v>53455.13</v>
          </cell>
          <cell r="G243">
            <v>156537.87044660372</v>
          </cell>
          <cell r="H243">
            <v>84985.5</v>
          </cell>
          <cell r="I243">
            <v>156488.81956924236</v>
          </cell>
          <cell r="J243">
            <v>70926</v>
          </cell>
          <cell r="K243">
            <v>475086.70928676025</v>
          </cell>
          <cell r="L243">
            <v>209366.63</v>
          </cell>
          <cell r="M243">
            <v>0.44069140623680808</v>
          </cell>
          <cell r="N243">
            <v>0</v>
          </cell>
        </row>
        <row r="244">
          <cell r="B244" t="str">
            <v>NBTS00178</v>
          </cell>
          <cell r="C244" t="str">
            <v>Trần Đức Tâm</v>
          </cell>
          <cell r="D244" t="str">
            <v>Bé Tân</v>
          </cell>
          <cell r="E244">
            <v>169106.10706530183</v>
          </cell>
          <cell r="F244">
            <v>170216.08</v>
          </cell>
          <cell r="G244">
            <v>104960.22897405703</v>
          </cell>
          <cell r="H244">
            <v>131943</v>
          </cell>
          <cell r="I244">
            <v>125700.46589885399</v>
          </cell>
          <cell r="J244">
            <v>147080</v>
          </cell>
          <cell r="K244">
            <v>399766.80193821283</v>
          </cell>
          <cell r="L244">
            <v>449239.07999999996</v>
          </cell>
          <cell r="M244">
            <v>1.1237528424619747</v>
          </cell>
          <cell r="N244">
            <v>3500000</v>
          </cell>
        </row>
        <row r="245">
          <cell r="B245" t="str">
            <v>NBTS00218</v>
          </cell>
          <cell r="C245" t="str">
            <v>Trần Kim Yến</v>
          </cell>
          <cell r="D245" t="str">
            <v>Đức Trung</v>
          </cell>
          <cell r="I245">
            <v>125263.23955335494</v>
          </cell>
          <cell r="J245">
            <v>138352.5</v>
          </cell>
          <cell r="K245">
            <v>125263.23955335494</v>
          </cell>
          <cell r="L245">
            <v>138352.5</v>
          </cell>
          <cell r="M245">
            <v>1.1044940278833344</v>
          </cell>
          <cell r="N245">
            <v>0</v>
          </cell>
        </row>
        <row r="246">
          <cell r="B246" t="str">
            <v>NBTS00192</v>
          </cell>
          <cell r="C246" t="str">
            <v xml:space="preserve"> Trần Ngọc Loan </v>
          </cell>
          <cell r="D246" t="str">
            <v>E_Agent Bình Luynh</v>
          </cell>
          <cell r="G246">
            <v>173141.93629019061</v>
          </cell>
          <cell r="H246">
            <v>84562</v>
          </cell>
          <cell r="I246">
            <v>164553.33717668161</v>
          </cell>
          <cell r="J246">
            <v>52891</v>
          </cell>
          <cell r="K246">
            <v>337695.27346687223</v>
          </cell>
          <cell r="L246">
            <v>137453</v>
          </cell>
          <cell r="M246">
            <v>0.4070326439244169</v>
          </cell>
          <cell r="N246">
            <v>0</v>
          </cell>
        </row>
        <row r="247">
          <cell r="B247" t="str">
            <v>NBTS00184</v>
          </cell>
          <cell r="C247" t="str">
            <v>Trần Phú Vinh</v>
          </cell>
          <cell r="D247" t="str">
            <v>Nguyên Hương</v>
          </cell>
          <cell r="E247">
            <v>123306.53640178259</v>
          </cell>
          <cell r="F247">
            <v>35836.5</v>
          </cell>
          <cell r="G247">
            <v>157440.34346108555</v>
          </cell>
          <cell r="H247">
            <v>8784</v>
          </cell>
          <cell r="I247">
            <v>92083.552924860938</v>
          </cell>
          <cell r="J247">
            <v>96395</v>
          </cell>
          <cell r="K247">
            <v>372830.43278772908</v>
          </cell>
          <cell r="L247">
            <v>141015.5</v>
          </cell>
          <cell r="M247">
            <v>0.37822958535224283</v>
          </cell>
          <cell r="N247">
            <v>0</v>
          </cell>
        </row>
        <row r="248">
          <cell r="B248" t="str">
            <v>NBTS00191</v>
          </cell>
          <cell r="C248" t="str">
            <v>Trần Quang Hiển</v>
          </cell>
          <cell r="D248" t="str">
            <v>Nguyên Hương</v>
          </cell>
          <cell r="E248">
            <v>145250.21221165897</v>
          </cell>
          <cell r="F248">
            <v>85268.67</v>
          </cell>
          <cell r="K248">
            <v>145250.21221165897</v>
          </cell>
          <cell r="L248">
            <v>85268.67</v>
          </cell>
          <cell r="M248">
            <v>0.58704678431551116</v>
          </cell>
          <cell r="N248">
            <v>0</v>
          </cell>
        </row>
        <row r="249">
          <cell r="C249" t="str">
            <v>Trần Thị Bích Vy</v>
          </cell>
          <cell r="D249" t="str">
            <v>Nguyên Hương</v>
          </cell>
          <cell r="G249">
            <v>157440.34346108555</v>
          </cell>
          <cell r="H249">
            <v>97872</v>
          </cell>
          <cell r="K249">
            <v>157440.34346108555</v>
          </cell>
          <cell r="L249">
            <v>97872</v>
          </cell>
          <cell r="M249">
            <v>0.62164498532227208</v>
          </cell>
          <cell r="N249">
            <v>0</v>
          </cell>
        </row>
        <row r="250">
          <cell r="B250" t="str">
            <v>NBTS00212</v>
          </cell>
          <cell r="C250" t="str">
            <v>Trần Văn Hải</v>
          </cell>
          <cell r="D250" t="str">
            <v>Trí Nguyên</v>
          </cell>
          <cell r="I250">
            <v>219404.44956890884</v>
          </cell>
          <cell r="J250">
            <v>259097.5</v>
          </cell>
          <cell r="K250">
            <v>219404.44956890884</v>
          </cell>
          <cell r="L250">
            <v>259097.5</v>
          </cell>
          <cell r="M250">
            <v>1.1809126957501592</v>
          </cell>
          <cell r="N250">
            <v>0</v>
          </cell>
        </row>
        <row r="251">
          <cell r="B251" t="str">
            <v>NBTS00190</v>
          </cell>
          <cell r="C251" t="str">
            <v>Trần Xuân Trường</v>
          </cell>
          <cell r="D251" t="str">
            <v>Hoàng Long</v>
          </cell>
          <cell r="E251">
            <v>140921.75588775153</v>
          </cell>
          <cell r="F251">
            <v>33759</v>
          </cell>
          <cell r="G251">
            <v>155827.74266117153</v>
          </cell>
          <cell r="H251">
            <v>23019</v>
          </cell>
          <cell r="I251">
            <v>150840.55907862476</v>
          </cell>
          <cell r="J251">
            <v>125087</v>
          </cell>
          <cell r="K251">
            <v>447590.05762754782</v>
          </cell>
          <cell r="L251">
            <v>181865</v>
          </cell>
          <cell r="M251">
            <v>0.40632046423009455</v>
          </cell>
          <cell r="N251">
            <v>0</v>
          </cell>
        </row>
        <row r="252">
          <cell r="B252" t="str">
            <v>NBTS00179</v>
          </cell>
          <cell r="C252" t="str">
            <v>Trương Hoàng Trọng Ngôn</v>
          </cell>
          <cell r="D252" t="str">
            <v>Bé Tân</v>
          </cell>
          <cell r="G252">
            <v>205620.18914834343</v>
          </cell>
          <cell r="H252">
            <v>170331.03</v>
          </cell>
          <cell r="I252">
            <v>125700.46589885399</v>
          </cell>
          <cell r="J252">
            <v>90113</v>
          </cell>
          <cell r="K252">
            <v>331320.65504719742</v>
          </cell>
          <cell r="L252">
            <v>260444.03</v>
          </cell>
          <cell r="M252">
            <v>0.78607845913771701</v>
          </cell>
          <cell r="N252">
            <v>0</v>
          </cell>
        </row>
        <row r="253">
          <cell r="B253" t="str">
            <v>NBTS00209</v>
          </cell>
          <cell r="C253" t="str">
            <v>Trương Thị Ngọc Duyên</v>
          </cell>
          <cell r="D253" t="str">
            <v>E_Agent Nguyễn Hữu Nhật</v>
          </cell>
          <cell r="E253">
            <v>159775.23343282484</v>
          </cell>
          <cell r="F253">
            <v>37461.479999999996</v>
          </cell>
          <cell r="G253">
            <v>145762.64329518395</v>
          </cell>
          <cell r="H253">
            <v>143886</v>
          </cell>
          <cell r="I253">
            <v>137447.96214690307</v>
          </cell>
          <cell r="J253">
            <v>39035</v>
          </cell>
          <cell r="K253">
            <v>442985.83887491189</v>
          </cell>
          <cell r="L253">
            <v>220382.47999999998</v>
          </cell>
          <cell r="M253">
            <v>0.49749328457027825</v>
          </cell>
          <cell r="N253">
            <v>0</v>
          </cell>
        </row>
        <row r="254">
          <cell r="C254" t="str">
            <v>Vacancy</v>
          </cell>
          <cell r="D254" t="str">
            <v>Long Thuận Quán</v>
          </cell>
          <cell r="G254">
            <v>42325</v>
          </cell>
          <cell r="H254">
            <v>4777.5</v>
          </cell>
          <cell r="K254">
            <v>42325</v>
          </cell>
          <cell r="L254">
            <v>4777.5</v>
          </cell>
          <cell r="M254">
            <v>0.11287655050206734</v>
          </cell>
          <cell r="N254">
            <v>0</v>
          </cell>
        </row>
        <row r="255">
          <cell r="B255" t="str">
            <v>NBTS00198</v>
          </cell>
          <cell r="C255" t="str">
            <v>Võ Thị Tuyết</v>
          </cell>
          <cell r="D255" t="str">
            <v>Hoàng Đại Dương</v>
          </cell>
          <cell r="E255">
            <v>159775.23343282484</v>
          </cell>
          <cell r="F255">
            <v>102921.83499999999</v>
          </cell>
          <cell r="G255">
            <v>173801.65262822315</v>
          </cell>
          <cell r="H255">
            <v>172629.93000000002</v>
          </cell>
          <cell r="I255">
            <v>155069.73363223107</v>
          </cell>
          <cell r="J255">
            <v>208569.4</v>
          </cell>
          <cell r="K255">
            <v>488646.61969327909</v>
          </cell>
          <cell r="L255">
            <v>484121.16500000004</v>
          </cell>
          <cell r="M255">
            <v>0.99073879873328574</v>
          </cell>
          <cell r="N255">
            <v>3500000</v>
          </cell>
        </row>
        <row r="256">
          <cell r="B256" t="str">
            <v>NBTS00189</v>
          </cell>
          <cell r="C256" t="str">
            <v>Phạm Thị Hậu</v>
          </cell>
          <cell r="D256" t="str">
            <v>Hoàng Long</v>
          </cell>
          <cell r="E256">
            <v>140921.75588775153</v>
          </cell>
          <cell r="F256">
            <v>143611.5</v>
          </cell>
          <cell r="G256">
            <v>155827.74266117153</v>
          </cell>
          <cell r="H256">
            <v>159765</v>
          </cell>
          <cell r="I256">
            <v>150840.55907862476</v>
          </cell>
          <cell r="J256">
            <v>151724</v>
          </cell>
          <cell r="K256">
            <v>447590.05762754782</v>
          </cell>
          <cell r="L256">
            <v>455100.5</v>
          </cell>
          <cell r="M256">
            <v>1.0167797345907577</v>
          </cell>
          <cell r="N256">
            <v>3500000</v>
          </cell>
        </row>
        <row r="257">
          <cell r="B257" t="str">
            <v>NBTS00208</v>
          </cell>
          <cell r="C257" t="str">
            <v>Lương Văn Luân</v>
          </cell>
          <cell r="D257" t="str">
            <v>Lê Tiến Lộc</v>
          </cell>
          <cell r="E257">
            <v>158536.97537372043</v>
          </cell>
          <cell r="F257">
            <v>30012</v>
          </cell>
          <cell r="G257">
            <v>135743.27805150941</v>
          </cell>
          <cell r="H257">
            <v>129420.31</v>
          </cell>
          <cell r="I257">
            <v>128312.42363181722</v>
          </cell>
          <cell r="J257">
            <v>211039.505</v>
          </cell>
          <cell r="K257">
            <v>422592.67705704703</v>
          </cell>
          <cell r="L257">
            <v>370471.815</v>
          </cell>
          <cell r="M257">
            <v>0.87666406711063027</v>
          </cell>
          <cell r="N257">
            <v>2000000</v>
          </cell>
        </row>
        <row r="258">
          <cell r="B258" t="str">
            <v>Grand Total SE 2</v>
          </cell>
          <cell r="E258">
            <v>7028744.1215918222</v>
          </cell>
          <cell r="F258">
            <v>4385965.1700000009</v>
          </cell>
          <cell r="G258">
            <v>7137302.4516076241</v>
          </cell>
          <cell r="H258">
            <v>6006391.6299999999</v>
          </cell>
          <cell r="I258">
            <v>6856389.0490283985</v>
          </cell>
          <cell r="J258">
            <v>7245137.0300000003</v>
          </cell>
          <cell r="K258">
            <v>20599842.945170794</v>
          </cell>
          <cell r="L258">
            <v>17267022.015000001</v>
          </cell>
          <cell r="M258">
            <v>0.83821134272520736</v>
          </cell>
          <cell r="N258">
            <v>76000000</v>
          </cell>
        </row>
        <row r="259">
          <cell r="B259" t="str">
            <v>NBTS00263</v>
          </cell>
          <cell r="C259" t="str">
            <v>Bùi Trường Giang</v>
          </cell>
          <cell r="D259" t="str">
            <v>M_Agent Nguyễn Văn Chồn</v>
          </cell>
          <cell r="E259">
            <v>133623.17696095727</v>
          </cell>
          <cell r="F259">
            <v>83453.465000000011</v>
          </cell>
          <cell r="G259">
            <v>166453.98759799363</v>
          </cell>
          <cell r="H259">
            <v>154069.46499999997</v>
          </cell>
          <cell r="I259">
            <v>90998.72984421521</v>
          </cell>
          <cell r="J259">
            <v>160563.565</v>
          </cell>
          <cell r="K259">
            <v>391075.89440316614</v>
          </cell>
          <cell r="L259">
            <v>398086.495</v>
          </cell>
          <cell r="M259">
            <v>1.0179264452173227</v>
          </cell>
          <cell r="N259">
            <v>3500000</v>
          </cell>
        </row>
        <row r="260">
          <cell r="B260" t="str">
            <v>NBTS00261</v>
          </cell>
          <cell r="C260" t="str">
            <v>Chung Nguyên Thành</v>
          </cell>
          <cell r="D260" t="str">
            <v>Phạm Văn Mừng</v>
          </cell>
          <cell r="E260">
            <v>133623.17696095727</v>
          </cell>
          <cell r="F260">
            <v>66621.054999999993</v>
          </cell>
          <cell r="G260">
            <v>105044.43364896231</v>
          </cell>
          <cell r="H260">
            <v>98605.35</v>
          </cell>
          <cell r="I260">
            <v>70200.731605465582</v>
          </cell>
          <cell r="J260">
            <v>145225.49000000002</v>
          </cell>
          <cell r="K260">
            <v>308868.34221538517</v>
          </cell>
          <cell r="L260">
            <v>310451.89500000002</v>
          </cell>
          <cell r="M260">
            <v>1.0051269507689156</v>
          </cell>
          <cell r="N260">
            <v>3500000</v>
          </cell>
        </row>
        <row r="261">
          <cell r="C261" t="str">
            <v>Cù Khắc Mẫn</v>
          </cell>
          <cell r="D261" t="str">
            <v>Ha Tiên</v>
          </cell>
          <cell r="E261">
            <v>272481.64022384159</v>
          </cell>
          <cell r="F261">
            <v>42532.560000000012</v>
          </cell>
          <cell r="G261">
            <v>219140.61931191004</v>
          </cell>
          <cell r="H261">
            <v>138816.69999999995</v>
          </cell>
          <cell r="K261">
            <v>491622.25953575165</v>
          </cell>
          <cell r="L261">
            <v>181349.25999999995</v>
          </cell>
          <cell r="M261">
            <v>0.36887926956613304</v>
          </cell>
          <cell r="N261">
            <v>0</v>
          </cell>
        </row>
        <row r="262">
          <cell r="B262" t="str">
            <v>NBTS00223</v>
          </cell>
          <cell r="C262" t="str">
            <v xml:space="preserve">Đặng Đình Quốc Vũ </v>
          </cell>
          <cell r="D262" t="str">
            <v>Ha Tiên</v>
          </cell>
          <cell r="I262">
            <v>52741.878825569642</v>
          </cell>
          <cell r="J262">
            <v>57197</v>
          </cell>
          <cell r="K262">
            <v>52741.878825569642</v>
          </cell>
          <cell r="L262">
            <v>57197</v>
          </cell>
          <cell r="M262">
            <v>1.0844702781477418</v>
          </cell>
          <cell r="N262">
            <v>0</v>
          </cell>
        </row>
        <row r="263">
          <cell r="B263" t="str">
            <v>NBTS00259</v>
          </cell>
          <cell r="C263" t="str">
            <v>Diệp Quốc Đống</v>
          </cell>
          <cell r="D263" t="str">
            <v>Phạm Văn Mừng</v>
          </cell>
          <cell r="G263">
            <v>192250.40414715433</v>
          </cell>
          <cell r="H263">
            <v>97737.5</v>
          </cell>
          <cell r="I263">
            <v>64240.048490708359</v>
          </cell>
          <cell r="J263">
            <v>70657</v>
          </cell>
          <cell r="K263">
            <v>256490.45263786271</v>
          </cell>
          <cell r="L263">
            <v>168394.5</v>
          </cell>
          <cell r="M263">
            <v>0.65653320920196256</v>
          </cell>
          <cell r="N263">
            <v>0</v>
          </cell>
        </row>
        <row r="264">
          <cell r="B264" t="str">
            <v>NBTS00244</v>
          </cell>
          <cell r="C264" t="str">
            <v>Đinh Văn Đoàn</v>
          </cell>
          <cell r="D264" t="str">
            <v>Tăng Kiên Quyết</v>
          </cell>
          <cell r="E264">
            <v>165012.28267156117</v>
          </cell>
          <cell r="F264">
            <v>133631.5</v>
          </cell>
          <cell r="G264">
            <v>214811.66512784461</v>
          </cell>
          <cell r="H264">
            <v>193325</v>
          </cell>
          <cell r="I264">
            <v>92671.163644325541</v>
          </cell>
          <cell r="J264">
            <v>97259</v>
          </cell>
          <cell r="K264">
            <v>472495.11144373135</v>
          </cell>
          <cell r="L264">
            <v>424215.5</v>
          </cell>
          <cell r="M264">
            <v>0.89781987099038829</v>
          </cell>
          <cell r="N264">
            <v>2000000</v>
          </cell>
        </row>
        <row r="265">
          <cell r="B265" t="str">
            <v>NBTS00628</v>
          </cell>
          <cell r="C265" t="str">
            <v>Du Thanh Toại</v>
          </cell>
          <cell r="D265" t="str">
            <v>Phạm Văn Mừng</v>
          </cell>
          <cell r="I265">
            <v>64240.048490708359</v>
          </cell>
          <cell r="J265">
            <v>50072</v>
          </cell>
          <cell r="K265">
            <v>64240.048490708359</v>
          </cell>
          <cell r="L265">
            <v>50072</v>
          </cell>
          <cell r="M265">
            <v>0.77945146643596297</v>
          </cell>
          <cell r="N265">
            <v>0</v>
          </cell>
        </row>
        <row r="266">
          <cell r="B266" t="str">
            <v>NBTS00232</v>
          </cell>
          <cell r="C266" t="str">
            <v>Dương Nhật Tiến</v>
          </cell>
          <cell r="D266" t="str">
            <v>HTX Phường 1</v>
          </cell>
          <cell r="E266">
            <v>133623.17696095727</v>
          </cell>
          <cell r="F266">
            <v>118508.94499999999</v>
          </cell>
          <cell r="G266">
            <v>141351.9435760942</v>
          </cell>
          <cell r="H266">
            <v>138748.79999999999</v>
          </cell>
          <cell r="I266">
            <v>96439.825161338158</v>
          </cell>
          <cell r="J266">
            <v>117002.41</v>
          </cell>
          <cell r="K266">
            <v>371414.94569838961</v>
          </cell>
          <cell r="L266">
            <v>374260.15500000003</v>
          </cell>
          <cell r="M266">
            <v>1.0076604599103045</v>
          </cell>
          <cell r="N266">
            <v>3500000</v>
          </cell>
        </row>
        <row r="267">
          <cell r="C267" t="str">
            <v>Dương Thị Hồng Thơ</v>
          </cell>
          <cell r="D267" t="str">
            <v>Ha Tiên</v>
          </cell>
          <cell r="E267">
            <v>133623.17696095727</v>
          </cell>
          <cell r="F267">
            <v>64173.260000000009</v>
          </cell>
          <cell r="G267">
            <v>131236.20953502649</v>
          </cell>
          <cell r="H267">
            <v>42710.070000000007</v>
          </cell>
          <cell r="K267">
            <v>264859.38649598375</v>
          </cell>
          <cell r="L267">
            <v>106883.33000000002</v>
          </cell>
          <cell r="M267">
            <v>0.4035474498904375</v>
          </cell>
          <cell r="N267">
            <v>0</v>
          </cell>
        </row>
        <row r="268">
          <cell r="C268" t="str">
            <v>Hồ Sơn Minh Nhật</v>
          </cell>
          <cell r="D268" t="str">
            <v>Tăng Kiên Quyết</v>
          </cell>
          <cell r="E268">
            <v>165012.28267156117</v>
          </cell>
          <cell r="F268">
            <v>49083.5</v>
          </cell>
          <cell r="K268">
            <v>165012.28267156117</v>
          </cell>
          <cell r="L268">
            <v>49083.5</v>
          </cell>
          <cell r="M268">
            <v>0.29745361499965017</v>
          </cell>
          <cell r="N268">
            <v>0</v>
          </cell>
        </row>
        <row r="269">
          <cell r="C269" t="str">
            <v>Huỳnh Phước Tân</v>
          </cell>
          <cell r="D269" t="str">
            <v>Kim Sang</v>
          </cell>
          <cell r="E269">
            <v>165012.28267156117</v>
          </cell>
          <cell r="F269">
            <v>30009</v>
          </cell>
          <cell r="K269">
            <v>165012.28267156117</v>
          </cell>
          <cell r="L269">
            <v>30009</v>
          </cell>
          <cell r="M269">
            <v>0.18185918959578068</v>
          </cell>
          <cell r="N269">
            <v>0</v>
          </cell>
        </row>
        <row r="270">
          <cell r="B270" t="str">
            <v>NBTS00253</v>
          </cell>
          <cell r="C270" t="str">
            <v>Huỳnh Thị Thanh Nhanh</v>
          </cell>
          <cell r="D270" t="str">
            <v>Trúc Giang Bến Tre</v>
          </cell>
          <cell r="G270">
            <v>133647.9962864916</v>
          </cell>
          <cell r="H270">
            <v>79808.69</v>
          </cell>
          <cell r="I270">
            <v>161141.17146718249</v>
          </cell>
          <cell r="J270">
            <v>58526.89</v>
          </cell>
          <cell r="K270">
            <v>294789.16775367409</v>
          </cell>
          <cell r="L270">
            <v>138335.58000000002</v>
          </cell>
          <cell r="M270">
            <v>0.46926954967216866</v>
          </cell>
          <cell r="N270">
            <v>0</v>
          </cell>
        </row>
        <row r="271">
          <cell r="B271" t="str">
            <v>NBTS00251</v>
          </cell>
          <cell r="C271" t="str">
            <v>HUỲNH VĂN NHÂN</v>
          </cell>
          <cell r="D271" t="str">
            <v>Trúc Giang Bến Tre</v>
          </cell>
          <cell r="I271">
            <v>65143.65236085662</v>
          </cell>
          <cell r="J271">
            <v>64988.5</v>
          </cell>
          <cell r="K271">
            <v>65143.65236085662</v>
          </cell>
          <cell r="L271">
            <v>64988.5</v>
          </cell>
          <cell r="M271">
            <v>0.99761830423634879</v>
          </cell>
          <cell r="N271">
            <v>0</v>
          </cell>
        </row>
        <row r="272">
          <cell r="B272" t="str">
            <v>NBTS00252</v>
          </cell>
          <cell r="C272" t="str">
            <v>Huỳnh Văn Trác</v>
          </cell>
          <cell r="D272" t="str">
            <v>Trúc Giang Bến Tre</v>
          </cell>
          <cell r="G272">
            <v>42325</v>
          </cell>
          <cell r="H272">
            <v>14296</v>
          </cell>
          <cell r="I272">
            <v>65143.65236085662</v>
          </cell>
          <cell r="J272">
            <v>67684</v>
          </cell>
          <cell r="K272">
            <v>107468.65236085662</v>
          </cell>
          <cell r="L272">
            <v>81980</v>
          </cell>
          <cell r="M272">
            <v>0.76282709607941102</v>
          </cell>
          <cell r="N272">
            <v>0</v>
          </cell>
        </row>
        <row r="273">
          <cell r="B273" t="str">
            <v>NBTS00267</v>
          </cell>
          <cell r="C273" t="str">
            <v>Lê Long Hiệp (WS)</v>
          </cell>
          <cell r="D273" t="str">
            <v>Tâm Tâm MK</v>
          </cell>
          <cell r="E273">
            <v>272481.64022384159</v>
          </cell>
          <cell r="F273">
            <v>22499.309999999998</v>
          </cell>
          <cell r="G273">
            <v>191136.96271171683</v>
          </cell>
          <cell r="H273">
            <v>23361.48</v>
          </cell>
          <cell r="I273">
            <v>136323.20571985241</v>
          </cell>
          <cell r="J273">
            <v>148077.77499999999</v>
          </cell>
          <cell r="K273">
            <v>599941.80865541077</v>
          </cell>
          <cell r="L273">
            <v>193938.565</v>
          </cell>
          <cell r="M273">
            <v>0.323262293445851</v>
          </cell>
          <cell r="N273">
            <v>0</v>
          </cell>
        </row>
        <row r="274">
          <cell r="B274" t="str">
            <v>NBTS00260</v>
          </cell>
          <cell r="C274" t="str">
            <v>Lê Minh Trí</v>
          </cell>
          <cell r="D274" t="str">
            <v>Phạm Văn Mừng</v>
          </cell>
          <cell r="E274">
            <v>272481.64022384159</v>
          </cell>
          <cell r="F274">
            <v>74760.81</v>
          </cell>
          <cell r="G274">
            <v>202916.75100846586</v>
          </cell>
          <cell r="H274">
            <v>189084.04</v>
          </cell>
          <cell r="I274">
            <v>157891.29996287008</v>
          </cell>
          <cell r="J274">
            <v>164580.87</v>
          </cell>
          <cell r="K274">
            <v>633289.6911951775</v>
          </cell>
          <cell r="L274">
            <v>428425.72</v>
          </cell>
          <cell r="M274">
            <v>0.67650828042290168</v>
          </cell>
          <cell r="N274">
            <v>0</v>
          </cell>
        </row>
        <row r="275">
          <cell r="B275" t="str">
            <v>NBTS00262</v>
          </cell>
          <cell r="C275" t="str">
            <v>Lê Quang Minh</v>
          </cell>
          <cell r="D275" t="str">
            <v>M_Agent Nguyễn Văn Chồn</v>
          </cell>
          <cell r="E275">
            <v>156134.78650627634</v>
          </cell>
          <cell r="F275">
            <v>73497.5</v>
          </cell>
          <cell r="G275">
            <v>149905.12421516961</v>
          </cell>
          <cell r="H275">
            <v>147385.5</v>
          </cell>
          <cell r="I275">
            <v>118749.58106740382</v>
          </cell>
          <cell r="J275">
            <v>137350.5</v>
          </cell>
          <cell r="K275">
            <v>424789.49178884976</v>
          </cell>
          <cell r="L275">
            <v>358233.5</v>
          </cell>
          <cell r="M275">
            <v>0.8433200606997765</v>
          </cell>
          <cell r="N275">
            <v>2000000</v>
          </cell>
        </row>
        <row r="276">
          <cell r="B276" t="str">
            <v>NBTS00266</v>
          </cell>
          <cell r="C276" t="str">
            <v>LÊ THANH NHỰT</v>
          </cell>
          <cell r="D276" t="str">
            <v>Tâm Tâm MK</v>
          </cell>
          <cell r="E276">
            <v>165012.28267156117</v>
          </cell>
          <cell r="F276">
            <v>166749</v>
          </cell>
          <cell r="G276">
            <v>181089.82203866472</v>
          </cell>
          <cell r="H276">
            <v>33984</v>
          </cell>
          <cell r="I276">
            <v>85326.485619292056</v>
          </cell>
          <cell r="J276">
            <v>19747.5</v>
          </cell>
          <cell r="K276">
            <v>431428.59032951796</v>
          </cell>
          <cell r="L276">
            <v>220480.5</v>
          </cell>
          <cell r="M276">
            <v>0.51104749416722861</v>
          </cell>
          <cell r="N276">
            <v>0</v>
          </cell>
        </row>
        <row r="277">
          <cell r="B277" t="str">
            <v>NBTS00229</v>
          </cell>
          <cell r="C277" t="str">
            <v>Lê Thị Trúc Linh (WS)</v>
          </cell>
          <cell r="D277" t="str">
            <v>HTX Phường 1</v>
          </cell>
          <cell r="E277">
            <v>272481.64022384159</v>
          </cell>
          <cell r="F277">
            <v>241766.01</v>
          </cell>
          <cell r="G277">
            <v>236032.0567468087</v>
          </cell>
          <cell r="H277">
            <v>226098.27</v>
          </cell>
          <cell r="I277">
            <v>132260.33164983522</v>
          </cell>
          <cell r="J277">
            <v>153874.97999999998</v>
          </cell>
          <cell r="K277">
            <v>640774.02862048545</v>
          </cell>
          <cell r="L277">
            <v>621739.26</v>
          </cell>
          <cell r="M277">
            <v>0.97029410093061175</v>
          </cell>
          <cell r="N277">
            <v>3500000</v>
          </cell>
        </row>
        <row r="278">
          <cell r="B278" t="str">
            <v>NBTS00245</v>
          </cell>
          <cell r="C278" t="str">
            <v>Lê Trường An</v>
          </cell>
          <cell r="D278" t="str">
            <v>Tăng Kiên Quyết</v>
          </cell>
          <cell r="G278">
            <v>214811.66512784461</v>
          </cell>
          <cell r="H278">
            <v>65150.5</v>
          </cell>
          <cell r="I278">
            <v>92671.163644325541</v>
          </cell>
          <cell r="J278">
            <v>96842</v>
          </cell>
          <cell r="K278">
            <v>307482.82877217012</v>
          </cell>
          <cell r="L278">
            <v>161992.5</v>
          </cell>
          <cell r="M278">
            <v>0.52683429720892994</v>
          </cell>
          <cell r="N278">
            <v>0</v>
          </cell>
        </row>
        <row r="279">
          <cell r="B279" t="str">
            <v>NBTS00248</v>
          </cell>
          <cell r="C279" t="str">
            <v>Ngô Kim Khôi</v>
          </cell>
          <cell r="D279" t="str">
            <v>M_Agent Ngô Hồng Phương</v>
          </cell>
          <cell r="E279">
            <v>156134.78650627634</v>
          </cell>
          <cell r="F279">
            <v>51676.55</v>
          </cell>
          <cell r="G279">
            <v>161545.07837267913</v>
          </cell>
          <cell r="H279">
            <v>74758</v>
          </cell>
          <cell r="I279">
            <v>83899.324364647604</v>
          </cell>
          <cell r="J279">
            <v>88614</v>
          </cell>
          <cell r="K279">
            <v>401579.18924360309</v>
          </cell>
          <cell r="L279">
            <v>215048.55</v>
          </cell>
          <cell r="M279">
            <v>0.53550720694729226</v>
          </cell>
          <cell r="N279">
            <v>0</v>
          </cell>
        </row>
        <row r="280">
          <cell r="B280" t="str">
            <v>NBTS00224</v>
          </cell>
          <cell r="C280" t="str">
            <v>Lương Văn Thoai</v>
          </cell>
          <cell r="D280" t="str">
            <v>Ha Tiên</v>
          </cell>
          <cell r="I280">
            <v>52741.878825569642</v>
          </cell>
          <cell r="J280">
            <v>57949</v>
          </cell>
          <cell r="K280">
            <v>52741.878825569642</v>
          </cell>
          <cell r="L280">
            <v>57949</v>
          </cell>
          <cell r="M280">
            <v>1.0987283974401365</v>
          </cell>
          <cell r="N280">
            <v>0</v>
          </cell>
        </row>
        <row r="281">
          <cell r="B281" t="str">
            <v>NBTS00227</v>
          </cell>
          <cell r="C281" t="str">
            <v>Mã Khai Bình</v>
          </cell>
          <cell r="D281" t="str">
            <v>M_Agent Võ Thanh Thủy</v>
          </cell>
          <cell r="I281">
            <v>101608.94931410821</v>
          </cell>
          <cell r="J281">
            <v>21211.999999999996</v>
          </cell>
          <cell r="K281">
            <v>101608.94931410821</v>
          </cell>
          <cell r="L281">
            <v>21211.999999999996</v>
          </cell>
          <cell r="M281">
            <v>0.20876113908457422</v>
          </cell>
          <cell r="N281">
            <v>0</v>
          </cell>
        </row>
        <row r="282">
          <cell r="B282" t="str">
            <v>NBTS00268</v>
          </cell>
          <cell r="C282" t="str">
            <v>MAI CHÍ TRUNG</v>
          </cell>
          <cell r="D282" t="str">
            <v>Tâm Tâm MK</v>
          </cell>
          <cell r="E282">
            <v>133623.17696095727</v>
          </cell>
          <cell r="F282">
            <v>135752.90999999997</v>
          </cell>
          <cell r="G282">
            <v>98946.360503265969</v>
          </cell>
          <cell r="H282">
            <v>68524.679999999993</v>
          </cell>
          <cell r="I282">
            <v>70570.782682477686</v>
          </cell>
          <cell r="J282">
            <v>128388.715</v>
          </cell>
          <cell r="K282">
            <v>303140.32014670089</v>
          </cell>
          <cell r="L282">
            <v>332666.30499999993</v>
          </cell>
          <cell r="M282">
            <v>1.0974003881734054</v>
          </cell>
          <cell r="N282">
            <v>3500000</v>
          </cell>
        </row>
        <row r="283">
          <cell r="B283" t="str">
            <v>NBTS00237</v>
          </cell>
          <cell r="C283" t="str">
            <v>Ngô Lê Mạnh Phi</v>
          </cell>
          <cell r="D283" t="str">
            <v>Kim Sang</v>
          </cell>
          <cell r="G283">
            <v>172620.02407373372</v>
          </cell>
          <cell r="H283">
            <v>87650</v>
          </cell>
          <cell r="I283">
            <v>104594.49104126068</v>
          </cell>
          <cell r="J283">
            <v>110908.5</v>
          </cell>
          <cell r="K283">
            <v>277214.51511499437</v>
          </cell>
          <cell r="L283">
            <v>198558.5</v>
          </cell>
          <cell r="M283">
            <v>0.71626299913492553</v>
          </cell>
          <cell r="N283">
            <v>0</v>
          </cell>
        </row>
        <row r="284">
          <cell r="C284" t="str">
            <v>Nguyễn Hoàng Điểm</v>
          </cell>
          <cell r="D284" t="str">
            <v>Phạm Văn Mừng</v>
          </cell>
          <cell r="E284">
            <v>165012.28267156117</v>
          </cell>
          <cell r="F284">
            <v>55175.5</v>
          </cell>
          <cell r="K284">
            <v>165012.28267156117</v>
          </cell>
          <cell r="L284">
            <v>55175.5</v>
          </cell>
          <cell r="M284">
            <v>0.33437207889439824</v>
          </cell>
          <cell r="N284">
            <v>0</v>
          </cell>
        </row>
        <row r="285">
          <cell r="B285" t="str">
            <v>NBTS00221</v>
          </cell>
          <cell r="C285" t="str">
            <v>Nguyễn Hoàng Lâm</v>
          </cell>
          <cell r="D285" t="str">
            <v>Ha Tiên</v>
          </cell>
          <cell r="E285">
            <v>63941.7</v>
          </cell>
          <cell r="F285">
            <v>21775.5</v>
          </cell>
          <cell r="G285">
            <v>42325</v>
          </cell>
          <cell r="H285">
            <v>16552.5</v>
          </cell>
          <cell r="I285">
            <v>145582.03538838745</v>
          </cell>
          <cell r="J285">
            <v>133295.46</v>
          </cell>
          <cell r="K285">
            <v>251848.73538838746</v>
          </cell>
          <cell r="L285">
            <v>171623.46</v>
          </cell>
          <cell r="M285">
            <v>0.6814545236263807</v>
          </cell>
          <cell r="N285">
            <v>0</v>
          </cell>
        </row>
        <row r="286">
          <cell r="B286" t="str">
            <v>NBTS00271</v>
          </cell>
          <cell r="C286" t="str">
            <v>Nguyễn Hoàng Vũ</v>
          </cell>
          <cell r="D286" t="str">
            <v>M_Agent Như Thành</v>
          </cell>
          <cell r="E286">
            <v>133623.17696095727</v>
          </cell>
          <cell r="F286">
            <v>135981.38999999998</v>
          </cell>
          <cell r="G286">
            <v>98946.360503265969</v>
          </cell>
          <cell r="H286">
            <v>61808.4</v>
          </cell>
          <cell r="I286">
            <v>61666.003408015989</v>
          </cell>
          <cell r="J286">
            <v>99210.63</v>
          </cell>
          <cell r="K286">
            <v>294235.54087223922</v>
          </cell>
          <cell r="L286">
            <v>297000.42</v>
          </cell>
          <cell r="M286">
            <v>1.0093968224218071</v>
          </cell>
          <cell r="N286">
            <v>3500000</v>
          </cell>
        </row>
        <row r="287">
          <cell r="B287" t="str">
            <v>NBTS00236</v>
          </cell>
          <cell r="C287" t="str">
            <v>Nguyễn Hữu Đức</v>
          </cell>
          <cell r="D287" t="str">
            <v>Kim Sang</v>
          </cell>
          <cell r="E287">
            <v>165012.28267156117</v>
          </cell>
          <cell r="F287">
            <v>50704.5</v>
          </cell>
          <cell r="G287">
            <v>172620.02407373372</v>
          </cell>
          <cell r="H287">
            <v>173772.5</v>
          </cell>
          <cell r="I287">
            <v>104594.49104126068</v>
          </cell>
          <cell r="J287">
            <v>121244.5</v>
          </cell>
          <cell r="K287">
            <v>442226.7977865556</v>
          </cell>
          <cell r="L287">
            <v>345721.5</v>
          </cell>
          <cell r="M287">
            <v>0.78177419760723166</v>
          </cell>
          <cell r="N287">
            <v>0</v>
          </cell>
        </row>
        <row r="288">
          <cell r="B288" t="str">
            <v>NBTS00239</v>
          </cell>
          <cell r="C288" t="str">
            <v>Nguyễn Lý Ngọc Duyên</v>
          </cell>
          <cell r="D288" t="str">
            <v>Kim Sang</v>
          </cell>
          <cell r="I288">
            <v>55932.882909765067</v>
          </cell>
          <cell r="J288">
            <v>82021.5</v>
          </cell>
          <cell r="K288">
            <v>55932.882909765067</v>
          </cell>
          <cell r="L288">
            <v>82021.5</v>
          </cell>
          <cell r="M288">
            <v>1.46642718438674</v>
          </cell>
          <cell r="N288">
            <v>0</v>
          </cell>
        </row>
        <row r="289">
          <cell r="B289" t="str">
            <v>NBTS00225</v>
          </cell>
          <cell r="C289" t="str">
            <v>Nguyễn Phạm Quốc Thái</v>
          </cell>
          <cell r="D289" t="str">
            <v>M_Agent Minh Phước</v>
          </cell>
          <cell r="E289">
            <v>156134.78650627634</v>
          </cell>
          <cell r="F289">
            <v>62909.5</v>
          </cell>
          <cell r="G289">
            <v>161545.07837267913</v>
          </cell>
          <cell r="H289">
            <v>70054</v>
          </cell>
          <cell r="I289">
            <v>83899.324364647604</v>
          </cell>
          <cell r="J289">
            <v>52150.5</v>
          </cell>
          <cell r="K289">
            <v>401579.18924360309</v>
          </cell>
          <cell r="L289">
            <v>185114</v>
          </cell>
          <cell r="M289">
            <v>0.46096512209378326</v>
          </cell>
          <cell r="N289">
            <v>0</v>
          </cell>
        </row>
        <row r="290">
          <cell r="B290" t="str">
            <v>NBTS00243</v>
          </cell>
          <cell r="C290" t="str">
            <v>Nguyễn Quốc Hưng</v>
          </cell>
          <cell r="D290" t="str">
            <v>Tăng Kiên Quyết</v>
          </cell>
          <cell r="E290">
            <v>165012.28267156117</v>
          </cell>
          <cell r="F290">
            <v>48747.26</v>
          </cell>
          <cell r="G290">
            <v>214811.66512784461</v>
          </cell>
          <cell r="H290">
            <v>64914.5</v>
          </cell>
          <cell r="I290">
            <v>92671.163644325541</v>
          </cell>
          <cell r="J290">
            <v>96563.5</v>
          </cell>
          <cell r="K290">
            <v>472495.11144373135</v>
          </cell>
          <cell r="L290">
            <v>210225.26</v>
          </cell>
          <cell r="M290">
            <v>0.44492578845450209</v>
          </cell>
          <cell r="N290">
            <v>0</v>
          </cell>
        </row>
        <row r="291">
          <cell r="B291" t="str">
            <v>NBTS00265</v>
          </cell>
          <cell r="C291" t="str">
            <v>Nguyễn Thành Duyệt</v>
          </cell>
          <cell r="D291" t="str">
            <v>Tâm Tâm MK</v>
          </cell>
          <cell r="E291">
            <v>63941.7</v>
          </cell>
          <cell r="F291">
            <v>64894.17</v>
          </cell>
          <cell r="G291">
            <v>42325</v>
          </cell>
          <cell r="H291">
            <v>5480.5</v>
          </cell>
          <cell r="I291">
            <v>85326.485619292056</v>
          </cell>
          <cell r="J291">
            <v>81725.5</v>
          </cell>
          <cell r="K291">
            <v>191593.18561929205</v>
          </cell>
          <cell r="L291">
            <v>152100.16999999998</v>
          </cell>
          <cell r="M291">
            <v>0.79387045790987987</v>
          </cell>
          <cell r="N291">
            <v>0</v>
          </cell>
        </row>
        <row r="292">
          <cell r="C292" t="str">
            <v>Nguyễn Thành Phát</v>
          </cell>
          <cell r="D292" t="str">
            <v>Tú Anh</v>
          </cell>
          <cell r="E292">
            <v>165012.28267156117</v>
          </cell>
          <cell r="F292">
            <v>40799.425000000003</v>
          </cell>
          <cell r="K292">
            <v>165012.28267156117</v>
          </cell>
          <cell r="L292">
            <v>40799.425000000003</v>
          </cell>
          <cell r="M292">
            <v>0.2472508369647051</v>
          </cell>
          <cell r="N292">
            <v>0</v>
          </cell>
        </row>
        <row r="293">
          <cell r="B293" t="str">
            <v>NBTS00230</v>
          </cell>
          <cell r="C293" t="str">
            <v>Nguyễn Thanh Phú</v>
          </cell>
          <cell r="D293" t="str">
            <v>HTX Phường 1</v>
          </cell>
          <cell r="I293">
            <v>68885.589400955854</v>
          </cell>
          <cell r="J293">
            <v>75040</v>
          </cell>
          <cell r="K293">
            <v>68885.589400955854</v>
          </cell>
          <cell r="L293">
            <v>75040</v>
          </cell>
          <cell r="M293">
            <v>1.0893424975029502</v>
          </cell>
          <cell r="N293">
            <v>0</v>
          </cell>
        </row>
        <row r="294">
          <cell r="B294" t="str">
            <v>NBTS00226</v>
          </cell>
          <cell r="C294" t="str">
            <v>Nguyễn Thị Tuyết Thu</v>
          </cell>
          <cell r="D294" t="str">
            <v>M_Agent Võ Thanh Thủy</v>
          </cell>
          <cell r="E294">
            <v>156134.78650627634</v>
          </cell>
          <cell r="F294">
            <v>158540</v>
          </cell>
          <cell r="G294">
            <v>156163.78716455787</v>
          </cell>
          <cell r="H294">
            <v>32341.5</v>
          </cell>
          <cell r="I294">
            <v>108139.36159751084</v>
          </cell>
          <cell r="J294">
            <v>26338</v>
          </cell>
          <cell r="K294">
            <v>420437.93526834506</v>
          </cell>
          <cell r="L294">
            <v>217219.5</v>
          </cell>
          <cell r="M294">
            <v>0.51665057260201641</v>
          </cell>
          <cell r="N294">
            <v>0</v>
          </cell>
        </row>
        <row r="295">
          <cell r="B295" t="str">
            <v>NBTS00247</v>
          </cell>
          <cell r="C295" t="str">
            <v>Nguyễn Trung Hiếu</v>
          </cell>
          <cell r="D295" t="str">
            <v>Tăng Kiên Quyết</v>
          </cell>
          <cell r="E295">
            <v>133623.17696095727</v>
          </cell>
          <cell r="F295">
            <v>133700.435</v>
          </cell>
          <cell r="G295">
            <v>148955.64756188067</v>
          </cell>
          <cell r="H295">
            <v>134275.47999999998</v>
          </cell>
          <cell r="I295">
            <v>81228.980990711629</v>
          </cell>
          <cell r="J295">
            <v>92305.2</v>
          </cell>
          <cell r="K295">
            <v>363807.8055135496</v>
          </cell>
          <cell r="L295">
            <v>360281.11499999999</v>
          </cell>
          <cell r="M295">
            <v>0.99030617139021704</v>
          </cell>
          <cell r="N295">
            <v>3500000</v>
          </cell>
        </row>
        <row r="296">
          <cell r="B296" t="str">
            <v>NBTS00255</v>
          </cell>
          <cell r="C296" t="str">
            <v>Nguyễn Văn Chung</v>
          </cell>
          <cell r="D296" t="str">
            <v>M_Agent Mai Bé Thơ</v>
          </cell>
          <cell r="E296">
            <v>165012.28267156117</v>
          </cell>
          <cell r="F296">
            <v>66310.818333333329</v>
          </cell>
          <cell r="G296">
            <v>116414.88559628445</v>
          </cell>
          <cell r="H296">
            <v>63503</v>
          </cell>
          <cell r="I296">
            <v>116220.62698776182</v>
          </cell>
          <cell r="J296">
            <v>72146</v>
          </cell>
          <cell r="K296">
            <v>397647.79525560746</v>
          </cell>
          <cell r="L296">
            <v>201959.81833333333</v>
          </cell>
          <cell r="M296">
            <v>0.50788617651837809</v>
          </cell>
          <cell r="N296">
            <v>0</v>
          </cell>
        </row>
        <row r="297">
          <cell r="B297" t="str">
            <v>NBTS00270</v>
          </cell>
          <cell r="C297" t="str">
            <v>Nguyễn Văn Khôn</v>
          </cell>
          <cell r="D297" t="str">
            <v>M_Agent Như Thành</v>
          </cell>
          <cell r="E297">
            <v>156134.78650627637</v>
          </cell>
          <cell r="F297">
            <v>40860</v>
          </cell>
          <cell r="G297">
            <v>191136.96271171686</v>
          </cell>
          <cell r="H297">
            <v>24000</v>
          </cell>
          <cell r="I297">
            <v>112859.99329530376</v>
          </cell>
          <cell r="J297">
            <v>106304</v>
          </cell>
          <cell r="K297">
            <v>460131.74251329701</v>
          </cell>
          <cell r="L297">
            <v>171164</v>
          </cell>
          <cell r="M297">
            <v>0.37198911569343351</v>
          </cell>
          <cell r="N297">
            <v>0</v>
          </cell>
        </row>
        <row r="298">
          <cell r="B298" t="str">
            <v>NBTS00233</v>
          </cell>
          <cell r="C298" t="str">
            <v>Nguyễn Văn Phú</v>
          </cell>
          <cell r="D298" t="str">
            <v>Tú Anh</v>
          </cell>
          <cell r="E298">
            <v>165012.28267156117</v>
          </cell>
          <cell r="F298">
            <v>166047.94400000002</v>
          </cell>
          <cell r="G298">
            <v>151448.51097438665</v>
          </cell>
          <cell r="H298">
            <v>152452.5</v>
          </cell>
          <cell r="I298">
            <v>83899.324364647604</v>
          </cell>
          <cell r="J298">
            <v>94817</v>
          </cell>
          <cell r="K298">
            <v>400360.11801059544</v>
          </cell>
          <cell r="L298">
            <v>413317.44400000002</v>
          </cell>
          <cell r="M298">
            <v>1.032364177665323</v>
          </cell>
          <cell r="N298">
            <v>3500000</v>
          </cell>
        </row>
        <row r="299">
          <cell r="B299" t="str">
            <v>NBTS00238</v>
          </cell>
          <cell r="C299" t="str">
            <v>NGUYỄN VĂN TÂM</v>
          </cell>
          <cell r="D299" t="str">
            <v>Kim Sang</v>
          </cell>
          <cell r="E299">
            <v>165012.28267156117</v>
          </cell>
          <cell r="F299">
            <v>46384</v>
          </cell>
          <cell r="G299">
            <v>127216.74921848478</v>
          </cell>
          <cell r="H299">
            <v>5029.5</v>
          </cell>
          <cell r="I299">
            <v>70475.432466304002</v>
          </cell>
          <cell r="J299">
            <v>60886.899999999994</v>
          </cell>
          <cell r="K299">
            <v>362704.46435634996</v>
          </cell>
          <cell r="L299">
            <v>112300.4</v>
          </cell>
          <cell r="M299">
            <v>0.30961956919743638</v>
          </cell>
          <cell r="N299">
            <v>0</v>
          </cell>
        </row>
        <row r="300">
          <cell r="B300" t="str">
            <v>NBTS00240</v>
          </cell>
          <cell r="C300" t="str">
            <v>Nguyễn Văn Thương</v>
          </cell>
          <cell r="D300" t="str">
            <v>Thu Hồng</v>
          </cell>
          <cell r="E300">
            <v>165012.28267156117</v>
          </cell>
          <cell r="F300">
            <v>97990</v>
          </cell>
          <cell r="G300">
            <v>191304.07244395706</v>
          </cell>
          <cell r="H300">
            <v>111553</v>
          </cell>
          <cell r="I300">
            <v>79354.945363641469</v>
          </cell>
          <cell r="J300">
            <v>112789</v>
          </cell>
          <cell r="K300">
            <v>435671.30047915969</v>
          </cell>
          <cell r="L300">
            <v>322332</v>
          </cell>
          <cell r="M300">
            <v>0.73985135042288319</v>
          </cell>
          <cell r="N300">
            <v>0</v>
          </cell>
        </row>
        <row r="301">
          <cell r="B301" t="str">
            <v>NBTS00250</v>
          </cell>
          <cell r="C301" t="str">
            <v>Phạm Hồng Nhu</v>
          </cell>
          <cell r="D301" t="str">
            <v>Trúc Giang Bến Tre</v>
          </cell>
          <cell r="E301">
            <v>165012.28267156117</v>
          </cell>
          <cell r="F301">
            <v>93139.5</v>
          </cell>
          <cell r="G301">
            <v>202904.25032325657</v>
          </cell>
          <cell r="H301">
            <v>130326</v>
          </cell>
          <cell r="I301">
            <v>65143.65236085662</v>
          </cell>
          <cell r="J301">
            <v>65566.043478260865</v>
          </cell>
          <cell r="K301">
            <v>433060.18535567436</v>
          </cell>
          <cell r="L301">
            <v>289031.54347826086</v>
          </cell>
          <cell r="M301">
            <v>0.66741656991828491</v>
          </cell>
          <cell r="N301">
            <v>0</v>
          </cell>
        </row>
        <row r="302">
          <cell r="B302" t="str">
            <v>NBTS00254</v>
          </cell>
          <cell r="C302" t="str">
            <v>Phạm Thanh Bình</v>
          </cell>
          <cell r="D302" t="str">
            <v>M_Agent Nguyệt Thu</v>
          </cell>
          <cell r="E302">
            <v>156134.78650627634</v>
          </cell>
          <cell r="F302">
            <v>171407.27999999997</v>
          </cell>
          <cell r="G302">
            <v>175007.16823706904</v>
          </cell>
          <cell r="H302">
            <v>162655</v>
          </cell>
          <cell r="I302">
            <v>83899.324364647604</v>
          </cell>
          <cell r="J302">
            <v>158906.5</v>
          </cell>
          <cell r="K302">
            <v>415041.279107993</v>
          </cell>
          <cell r="L302">
            <v>492968.77999999997</v>
          </cell>
          <cell r="M302">
            <v>1.187758434677844</v>
          </cell>
          <cell r="N302">
            <v>3500000</v>
          </cell>
        </row>
        <row r="303">
          <cell r="B303" t="str">
            <v>NBTS00241</v>
          </cell>
          <cell r="C303" t="str">
            <v>Phan Thị Hạnh</v>
          </cell>
          <cell r="D303" t="str">
            <v>Thu Hồng</v>
          </cell>
          <cell r="E303">
            <v>165012.28267156117</v>
          </cell>
          <cell r="F303">
            <v>75637.5</v>
          </cell>
          <cell r="G303">
            <v>191304.07244395706</v>
          </cell>
          <cell r="H303">
            <v>76384</v>
          </cell>
          <cell r="I303">
            <v>79354.945363641469</v>
          </cell>
          <cell r="J303">
            <v>144406</v>
          </cell>
          <cell r="K303">
            <v>435671.30047915969</v>
          </cell>
          <cell r="L303">
            <v>296427.5</v>
          </cell>
          <cell r="M303">
            <v>0.68039253371517316</v>
          </cell>
          <cell r="N303">
            <v>0</v>
          </cell>
        </row>
        <row r="304">
          <cell r="B304" t="str">
            <v>NBTS00258</v>
          </cell>
          <cell r="C304" t="str">
            <v>Trần Hồng Hạnh</v>
          </cell>
          <cell r="D304" t="str">
            <v>Hân Phát</v>
          </cell>
          <cell r="E304">
            <v>63941.7</v>
          </cell>
          <cell r="F304">
            <v>12129</v>
          </cell>
          <cell r="G304">
            <v>42325</v>
          </cell>
          <cell r="H304">
            <v>20859</v>
          </cell>
          <cell r="K304">
            <v>106266.7</v>
          </cell>
          <cell r="L304">
            <v>32988</v>
          </cell>
          <cell r="M304">
            <v>0.31042650237562663</v>
          </cell>
          <cell r="N304">
            <v>0</v>
          </cell>
        </row>
        <row r="305">
          <cell r="C305" t="str">
            <v>Trần Tấn Phương</v>
          </cell>
          <cell r="D305" t="str">
            <v>M_Agent Võ Thanh Thủy</v>
          </cell>
          <cell r="E305">
            <v>133623.17696095727</v>
          </cell>
          <cell r="F305">
            <v>40169.64</v>
          </cell>
          <cell r="G305">
            <v>146733.23478421557</v>
          </cell>
          <cell r="H305">
            <v>19987.82</v>
          </cell>
          <cell r="K305">
            <v>280356.41174517281</v>
          </cell>
          <cell r="L305">
            <v>60157.46</v>
          </cell>
          <cell r="M305">
            <v>0.21457493918376844</v>
          </cell>
          <cell r="N305">
            <v>0</v>
          </cell>
        </row>
        <row r="306">
          <cell r="B306" t="str">
            <v>NBTS00256</v>
          </cell>
          <cell r="C306" t="str">
            <v>Trần Thị Thúy Hằng</v>
          </cell>
          <cell r="D306" t="str">
            <v>M_Agent Mai Bé Thơ</v>
          </cell>
          <cell r="E306">
            <v>156134.78650627634</v>
          </cell>
          <cell r="F306">
            <v>43175</v>
          </cell>
          <cell r="G306">
            <v>186482.13635248886</v>
          </cell>
          <cell r="H306">
            <v>33071</v>
          </cell>
          <cell r="I306">
            <v>72552.85283269528</v>
          </cell>
          <cell r="J306">
            <v>116802</v>
          </cell>
          <cell r="K306">
            <v>415169.77569146053</v>
          </cell>
          <cell r="L306">
            <v>193048</v>
          </cell>
          <cell r="M306">
            <v>0.46498567887915432</v>
          </cell>
          <cell r="N306">
            <v>0</v>
          </cell>
        </row>
        <row r="307">
          <cell r="C307" t="str">
            <v>Trần Trọng Kim Huy</v>
          </cell>
          <cell r="D307" t="str">
            <v>Trúc Giang Bến Tre</v>
          </cell>
          <cell r="E307">
            <v>133623.17696095727</v>
          </cell>
          <cell r="F307">
            <v>58501.125</v>
          </cell>
          <cell r="K307">
            <v>133623.17696095727</v>
          </cell>
          <cell r="L307">
            <v>58501.125</v>
          </cell>
          <cell r="M307">
            <v>0.43780672133767012</v>
          </cell>
          <cell r="N307">
            <v>0</v>
          </cell>
        </row>
        <row r="308">
          <cell r="B308" t="str">
            <v>NBTS00246</v>
          </cell>
          <cell r="C308" t="str">
            <v>Trần Trung Hòa</v>
          </cell>
          <cell r="D308" t="str">
            <v>Tăng Kiên Quyết</v>
          </cell>
          <cell r="E308">
            <v>133623.17696095727</v>
          </cell>
          <cell r="F308">
            <v>133253.01999999999</v>
          </cell>
          <cell r="G308">
            <v>148955.64756188067</v>
          </cell>
          <cell r="H308">
            <v>134671.89000000001</v>
          </cell>
          <cell r="I308">
            <v>81228.980990711629</v>
          </cell>
          <cell r="J308">
            <v>92305.2</v>
          </cell>
          <cell r="K308">
            <v>363807.8055135496</v>
          </cell>
          <cell r="L308">
            <v>360230.11000000004</v>
          </cell>
          <cell r="M308">
            <v>0.99016597373852577</v>
          </cell>
          <cell r="N308">
            <v>3500000</v>
          </cell>
        </row>
        <row r="309">
          <cell r="B309" t="str">
            <v>NBTS00269</v>
          </cell>
          <cell r="C309" t="str">
            <v>Trần Văn Thừa</v>
          </cell>
          <cell r="D309" t="str">
            <v>M_Agent Như Thành</v>
          </cell>
          <cell r="E309">
            <v>165012.2826715612</v>
          </cell>
          <cell r="F309">
            <v>38307</v>
          </cell>
          <cell r="G309">
            <v>181089.82203866477</v>
          </cell>
          <cell r="H309">
            <v>24000</v>
          </cell>
          <cell r="I309">
            <v>119121.63857294687</v>
          </cell>
          <cell r="J309">
            <v>19604</v>
          </cell>
          <cell r="K309">
            <v>465223.74328317284</v>
          </cell>
          <cell r="L309">
            <v>81911</v>
          </cell>
          <cell r="M309">
            <v>0.17606796983734843</v>
          </cell>
          <cell r="N309">
            <v>0</v>
          </cell>
        </row>
        <row r="310">
          <cell r="C310" t="str">
            <v>Vacancy</v>
          </cell>
          <cell r="D310" t="str">
            <v>Ha Tiên</v>
          </cell>
          <cell r="G310">
            <v>104384</v>
          </cell>
          <cell r="H310">
            <v>0</v>
          </cell>
          <cell r="K310">
            <v>104384</v>
          </cell>
          <cell r="L310">
            <v>0</v>
          </cell>
          <cell r="M310">
            <v>0</v>
          </cell>
          <cell r="N310">
            <v>0</v>
          </cell>
        </row>
        <row r="311">
          <cell r="C311" t="str">
            <v>Vacancy</v>
          </cell>
          <cell r="D311" t="str">
            <v>HTX Phường 1</v>
          </cell>
          <cell r="G311">
            <v>117035.60642085577</v>
          </cell>
          <cell r="H311">
            <v>0</v>
          </cell>
          <cell r="K311">
            <v>117035.60642085577</v>
          </cell>
          <cell r="L311">
            <v>0</v>
          </cell>
          <cell r="M311">
            <v>0</v>
          </cell>
          <cell r="N311">
            <v>0</v>
          </cell>
        </row>
        <row r="312">
          <cell r="C312" t="str">
            <v>Vacancy</v>
          </cell>
          <cell r="D312" t="str">
            <v>Kim Sang</v>
          </cell>
          <cell r="E312">
            <v>178439.51290123834</v>
          </cell>
          <cell r="F312">
            <v>0</v>
          </cell>
          <cell r="G312">
            <v>133337.24653159443</v>
          </cell>
          <cell r="H312">
            <v>0</v>
          </cell>
          <cell r="K312">
            <v>311776.75943283277</v>
          </cell>
          <cell r="L312">
            <v>0</v>
          </cell>
          <cell r="M312">
            <v>0</v>
          </cell>
          <cell r="N312">
            <v>0</v>
          </cell>
        </row>
        <row r="313">
          <cell r="C313" t="str">
            <v>Vacancy</v>
          </cell>
          <cell r="D313" t="str">
            <v>Ngọc Thủy</v>
          </cell>
          <cell r="E313">
            <v>63941.7</v>
          </cell>
          <cell r="F313">
            <v>0</v>
          </cell>
          <cell r="K313">
            <v>63941.7</v>
          </cell>
          <cell r="L313">
            <v>0</v>
          </cell>
          <cell r="M313">
            <v>0</v>
          </cell>
          <cell r="N313">
            <v>0</v>
          </cell>
        </row>
        <row r="314">
          <cell r="C314" t="str">
            <v>Vacancy</v>
          </cell>
          <cell r="D314" t="str">
            <v>Thanh Thanh</v>
          </cell>
          <cell r="E314">
            <v>63941.7</v>
          </cell>
          <cell r="F314">
            <v>8853</v>
          </cell>
          <cell r="G314">
            <v>42325</v>
          </cell>
          <cell r="H314">
            <v>0</v>
          </cell>
          <cell r="K314">
            <v>106266.7</v>
          </cell>
          <cell r="L314">
            <v>8853</v>
          </cell>
          <cell r="M314">
            <v>8.3309258685928894E-2</v>
          </cell>
          <cell r="N314">
            <v>0</v>
          </cell>
        </row>
        <row r="315">
          <cell r="C315" t="str">
            <v>Vacancy</v>
          </cell>
          <cell r="D315" t="str">
            <v>Thu Hồng</v>
          </cell>
          <cell r="I315">
            <v>92988.082366659844</v>
          </cell>
          <cell r="J315">
            <v>0</v>
          </cell>
          <cell r="K315">
            <v>92988.082366659844</v>
          </cell>
          <cell r="L315">
            <v>0</v>
          </cell>
          <cell r="M315">
            <v>0</v>
          </cell>
          <cell r="N315">
            <v>0</v>
          </cell>
        </row>
        <row r="316">
          <cell r="B316" t="str">
            <v>NBTS00222</v>
          </cell>
          <cell r="C316" t="str">
            <v>Văn Gia Tuấn</v>
          </cell>
          <cell r="D316" t="str">
            <v>Ha Tiên</v>
          </cell>
          <cell r="E316">
            <v>165012.28267156117</v>
          </cell>
          <cell r="F316">
            <v>167602</v>
          </cell>
          <cell r="G316">
            <v>170173.1121786221</v>
          </cell>
          <cell r="H316">
            <v>116282.5</v>
          </cell>
          <cell r="I316">
            <v>84531.504419063669</v>
          </cell>
          <cell r="J316">
            <v>96519.85</v>
          </cell>
          <cell r="K316">
            <v>419716.89926924696</v>
          </cell>
          <cell r="L316">
            <v>380404.35</v>
          </cell>
          <cell r="M316">
            <v>0.9063355577588309</v>
          </cell>
          <cell r="N316">
            <v>3500000</v>
          </cell>
        </row>
        <row r="317">
          <cell r="B317" t="str">
            <v>NBTS00231</v>
          </cell>
          <cell r="C317" t="str">
            <v>Võ Trần Bình</v>
          </cell>
          <cell r="D317" t="str">
            <v>HTX Phường 1</v>
          </cell>
          <cell r="E317">
            <v>165012.28267156117</v>
          </cell>
          <cell r="F317">
            <v>102270.45</v>
          </cell>
          <cell r="G317">
            <v>178684.88647573753</v>
          </cell>
          <cell r="H317">
            <v>165877</v>
          </cell>
          <cell r="I317">
            <v>121910.87561110879</v>
          </cell>
          <cell r="J317">
            <v>169770</v>
          </cell>
          <cell r="K317">
            <v>465608.04475840746</v>
          </cell>
          <cell r="L317">
            <v>437917.45</v>
          </cell>
          <cell r="M317">
            <v>0.94052810068439563</v>
          </cell>
          <cell r="N317">
            <v>3500000</v>
          </cell>
        </row>
        <row r="318">
          <cell r="B318" t="str">
            <v>NBTS00234</v>
          </cell>
          <cell r="C318" t="str">
            <v>Vũ Quốc Hiền</v>
          </cell>
          <cell r="D318" t="str">
            <v>Tú Anh</v>
          </cell>
          <cell r="G318">
            <v>151448.51097438665</v>
          </cell>
          <cell r="H318">
            <v>33585</v>
          </cell>
          <cell r="I318">
            <v>83899.324364647604</v>
          </cell>
          <cell r="J318">
            <v>109254</v>
          </cell>
          <cell r="K318">
            <v>235347.83533903427</v>
          </cell>
          <cell r="L318">
            <v>142839</v>
          </cell>
          <cell r="M318">
            <v>0.60692718840702697</v>
          </cell>
          <cell r="N318">
            <v>0</v>
          </cell>
        </row>
        <row r="319">
          <cell r="B319" t="str">
            <v>Grand Total MK 1</v>
          </cell>
          <cell r="E319">
            <v>6822458.6543666553</v>
          </cell>
          <cell r="F319">
            <v>3489980.3323333333</v>
          </cell>
          <cell r="G319">
            <v>6942669.5421013469</v>
          </cell>
          <cell r="H319">
            <v>3707550.6349999998</v>
          </cell>
          <cell r="I319">
            <v>4194966.2182323802</v>
          </cell>
          <cell r="J319">
            <v>4296692.9784782613</v>
          </cell>
          <cell r="K319">
            <v>17960094.414700385</v>
          </cell>
          <cell r="L319">
            <v>11494223.945811592</v>
          </cell>
          <cell r="M319">
            <v>0.63998683305381399</v>
          </cell>
          <cell r="N319">
            <v>46000000</v>
          </cell>
        </row>
        <row r="320">
          <cell r="B320" t="str">
            <v>NBTS00322</v>
          </cell>
          <cell r="C320" t="str">
            <v>Bành Phước Lợi</v>
          </cell>
          <cell r="D320" t="str">
            <v xml:space="preserve">Hứa Thị Chính  </v>
          </cell>
          <cell r="E320">
            <v>164201.42879264374</v>
          </cell>
          <cell r="F320">
            <v>128483.5</v>
          </cell>
          <cell r="G320">
            <v>148384.01640424345</v>
          </cell>
          <cell r="H320">
            <v>134338.5</v>
          </cell>
          <cell r="I320">
            <v>135746.50662462419</v>
          </cell>
          <cell r="J320">
            <v>150122</v>
          </cell>
          <cell r="K320">
            <v>448331.95182151138</v>
          </cell>
          <cell r="L320">
            <v>412944</v>
          </cell>
          <cell r="M320">
            <v>0.92106752222826194</v>
          </cell>
          <cell r="N320">
            <v>3500000</v>
          </cell>
        </row>
        <row r="321">
          <cell r="B321" t="str">
            <v>NBTS00293</v>
          </cell>
          <cell r="C321" t="str">
            <v xml:space="preserve">Bùi Thanh Thảo </v>
          </cell>
          <cell r="D321" t="str">
            <v>Tư Muỗi</v>
          </cell>
          <cell r="E321">
            <v>183121.68814341558</v>
          </cell>
          <cell r="F321">
            <v>38508</v>
          </cell>
          <cell r="G321">
            <v>153051.00745864032</v>
          </cell>
          <cell r="H321">
            <v>123971</v>
          </cell>
          <cell r="I321">
            <v>135746.50662462419</v>
          </cell>
          <cell r="J321">
            <v>171059.5</v>
          </cell>
          <cell r="K321">
            <v>471919.20222668006</v>
          </cell>
          <cell r="L321">
            <v>333538.5</v>
          </cell>
          <cell r="M321">
            <v>0.70677035057325188</v>
          </cell>
          <cell r="N321">
            <v>0</v>
          </cell>
        </row>
        <row r="322">
          <cell r="B322" t="str">
            <v>NBTS00292</v>
          </cell>
          <cell r="C322" t="str">
            <v xml:space="preserve">Bùi Thị Mỹ  Quý </v>
          </cell>
          <cell r="D322" t="str">
            <v>Tư Muỗi</v>
          </cell>
          <cell r="E322">
            <v>303999.69317926309</v>
          </cell>
          <cell r="F322">
            <v>45964.31</v>
          </cell>
          <cell r="G322">
            <v>254079.45820030232</v>
          </cell>
          <cell r="H322">
            <v>76306.01999999999</v>
          </cell>
          <cell r="I322">
            <v>187459.46152924292</v>
          </cell>
          <cell r="J322">
            <v>143849.06</v>
          </cell>
          <cell r="K322">
            <v>745538.6129088084</v>
          </cell>
          <cell r="L322">
            <v>266119.39</v>
          </cell>
          <cell r="M322">
            <v>0.35694917123300063</v>
          </cell>
          <cell r="N322">
            <v>0</v>
          </cell>
        </row>
        <row r="323">
          <cell r="B323" t="str">
            <v>NBTS00331</v>
          </cell>
          <cell r="C323" t="str">
            <v>Cao Hoài Hận</v>
          </cell>
          <cell r="D323" t="str">
            <v>M_Agent Sơn Thanh Dân</v>
          </cell>
          <cell r="E323">
            <v>146486.93724016499</v>
          </cell>
          <cell r="F323">
            <v>148580.5</v>
          </cell>
          <cell r="G323">
            <v>149641.53559191126</v>
          </cell>
          <cell r="H323">
            <v>149588</v>
          </cell>
          <cell r="I323">
            <v>109890.02917231481</v>
          </cell>
          <cell r="J323">
            <v>121508</v>
          </cell>
          <cell r="K323">
            <v>406018.50200439105</v>
          </cell>
          <cell r="L323">
            <v>419676.5</v>
          </cell>
          <cell r="M323">
            <v>1.0336388561806507</v>
          </cell>
          <cell r="N323">
            <v>3500000</v>
          </cell>
        </row>
        <row r="324">
          <cell r="B324" t="str">
            <v>NBTS00295</v>
          </cell>
          <cell r="C324" t="str">
            <v xml:space="preserve">Cao Văn Nghe </v>
          </cell>
          <cell r="D324" t="str">
            <v>Trung Thảo</v>
          </cell>
          <cell r="E324">
            <v>185158.07125228379</v>
          </cell>
          <cell r="F324">
            <v>18435</v>
          </cell>
          <cell r="G324">
            <v>270698.32198203483</v>
          </cell>
          <cell r="H324">
            <v>195636.39</v>
          </cell>
          <cell r="I324">
            <v>226244.17770770699</v>
          </cell>
          <cell r="J324">
            <v>282713.77500000002</v>
          </cell>
          <cell r="K324">
            <v>682100.57094202563</v>
          </cell>
          <cell r="L324">
            <v>496785.16500000004</v>
          </cell>
          <cell r="M324">
            <v>0.7283165945952913</v>
          </cell>
          <cell r="N324">
            <v>0</v>
          </cell>
        </row>
        <row r="325">
          <cell r="B325" t="str">
            <v>NBTS00330</v>
          </cell>
          <cell r="C325" t="str">
            <v>Cao Văn Tha</v>
          </cell>
          <cell r="D325" t="str">
            <v>Võ Thành Danh</v>
          </cell>
          <cell r="E325">
            <v>126922.90110377084</v>
          </cell>
          <cell r="F325">
            <v>127037.96500000003</v>
          </cell>
          <cell r="G325">
            <v>152587.52248375362</v>
          </cell>
          <cell r="H325">
            <v>152561.11499999999</v>
          </cell>
          <cell r="I325">
            <v>116354.14853539215</v>
          </cell>
          <cell r="J325">
            <v>129722.95000000001</v>
          </cell>
          <cell r="K325">
            <v>395864.57212291658</v>
          </cell>
          <cell r="L325">
            <v>409322.03</v>
          </cell>
          <cell r="M325">
            <v>1.033995105459715</v>
          </cell>
          <cell r="N325">
            <v>3500000</v>
          </cell>
        </row>
        <row r="326">
          <cell r="B326" t="str">
            <v>NBTS00285</v>
          </cell>
          <cell r="C326" t="str">
            <v>Châu Văn Tiến</v>
          </cell>
          <cell r="D326" t="str">
            <v>Bách Việt</v>
          </cell>
          <cell r="E326">
            <v>65357.7</v>
          </cell>
          <cell r="F326">
            <v>33466.800000000003</v>
          </cell>
          <cell r="K326">
            <v>65357.7</v>
          </cell>
          <cell r="L326">
            <v>33466.800000000003</v>
          </cell>
          <cell r="M326">
            <v>0.51205596280162868</v>
          </cell>
          <cell r="N326">
            <v>0</v>
          </cell>
        </row>
        <row r="327">
          <cell r="B327" t="str">
            <v>NBTS00313</v>
          </cell>
          <cell r="C327" t="str">
            <v>Đinh Thị Tố Nhi</v>
          </cell>
          <cell r="D327" t="str">
            <v>Anh Kim</v>
          </cell>
          <cell r="I327">
            <v>96961.790446160128</v>
          </cell>
          <cell r="J327">
            <v>104765</v>
          </cell>
          <cell r="K327">
            <v>96961.790446160128</v>
          </cell>
          <cell r="L327">
            <v>104765</v>
          </cell>
          <cell r="M327">
            <v>1.0804771603116461</v>
          </cell>
          <cell r="N327">
            <v>0</v>
          </cell>
        </row>
        <row r="328">
          <cell r="C328" t="str">
            <v>Đoàn Bá Di</v>
          </cell>
          <cell r="D328" t="str">
            <v>Hoàng Lợi</v>
          </cell>
          <cell r="E328">
            <v>185158.07125228379</v>
          </cell>
          <cell r="F328">
            <v>20421</v>
          </cell>
          <cell r="G328">
            <v>133523.10096171495</v>
          </cell>
          <cell r="H328">
            <v>170685.08</v>
          </cell>
          <cell r="K328">
            <v>318681.17221399874</v>
          </cell>
          <cell r="L328">
            <v>191106.08</v>
          </cell>
          <cell r="M328">
            <v>0.5996779749249499</v>
          </cell>
          <cell r="N328">
            <v>0</v>
          </cell>
        </row>
        <row r="329">
          <cell r="B329" t="str">
            <v>NBTS00290</v>
          </cell>
          <cell r="C329" t="str">
            <v>Đoàn Đăng Khoa</v>
          </cell>
          <cell r="D329" t="str">
            <v>M_Agent Camex</v>
          </cell>
          <cell r="E329">
            <v>146486.93724016499</v>
          </cell>
          <cell r="F329">
            <v>54606.959999999992</v>
          </cell>
          <cell r="G329">
            <v>149641.53559191126</v>
          </cell>
          <cell r="H329">
            <v>85439</v>
          </cell>
          <cell r="I329">
            <v>122818.26789846949</v>
          </cell>
          <cell r="J329">
            <v>136924</v>
          </cell>
          <cell r="K329">
            <v>418946.74073054572</v>
          </cell>
          <cell r="L329">
            <v>276969.95999999996</v>
          </cell>
          <cell r="M329">
            <v>0.66111019151749162</v>
          </cell>
          <cell r="N329">
            <v>0</v>
          </cell>
        </row>
        <row r="330">
          <cell r="B330" t="str">
            <v>NBTS00311</v>
          </cell>
          <cell r="C330" t="str">
            <v>Giang Ngọc Như</v>
          </cell>
          <cell r="D330" t="str">
            <v>M_Agent Trần Hên</v>
          </cell>
          <cell r="I330">
            <v>125788.26868691042</v>
          </cell>
          <cell r="J330">
            <v>136292.27500000002</v>
          </cell>
          <cell r="K330">
            <v>125788.26868691042</v>
          </cell>
          <cell r="L330">
            <v>136292.27500000002</v>
          </cell>
          <cell r="M330">
            <v>1.0835054526367183</v>
          </cell>
          <cell r="N330">
            <v>0</v>
          </cell>
        </row>
        <row r="331">
          <cell r="B331" t="str">
            <v>NBTS00308</v>
          </cell>
          <cell r="C331" t="str">
            <v>Giang Vũ Trường</v>
          </cell>
          <cell r="D331" t="str">
            <v>Lê Chí Tâm</v>
          </cell>
          <cell r="G331">
            <v>177333.30002704015</v>
          </cell>
          <cell r="H331">
            <v>53650</v>
          </cell>
          <cell r="I331">
            <v>132742.0567798136</v>
          </cell>
          <cell r="J331">
            <v>141588.10999999999</v>
          </cell>
          <cell r="K331">
            <v>310075.35680685379</v>
          </cell>
          <cell r="L331">
            <v>195238.11</v>
          </cell>
          <cell r="M331">
            <v>0.62964729609781267</v>
          </cell>
          <cell r="N331">
            <v>0</v>
          </cell>
        </row>
        <row r="332">
          <cell r="B332" t="str">
            <v>NBTS00323</v>
          </cell>
          <cell r="C332" t="str">
            <v>Huỳnh Thi Hồng Vân</v>
          </cell>
          <cell r="D332" t="str">
            <v xml:space="preserve">Hứa Thị Chính  </v>
          </cell>
          <cell r="E332">
            <v>168836.18602305086</v>
          </cell>
          <cell r="F332">
            <v>129120.43000000001</v>
          </cell>
          <cell r="G332">
            <v>152572.31061071396</v>
          </cell>
          <cell r="H332">
            <v>128650.12999999999</v>
          </cell>
          <cell r="I332">
            <v>135746.50662462419</v>
          </cell>
          <cell r="J332">
            <v>133728</v>
          </cell>
          <cell r="K332">
            <v>457155.00325838901</v>
          </cell>
          <cell r="L332">
            <v>391498.56</v>
          </cell>
          <cell r="M332">
            <v>0.85638034629300719</v>
          </cell>
          <cell r="N332">
            <v>2000000</v>
          </cell>
        </row>
        <row r="333">
          <cell r="C333" t="str">
            <v>Huỳnh Văn Đạt</v>
          </cell>
          <cell r="D333" t="str">
            <v>Sơn Hùng Dũng</v>
          </cell>
          <cell r="E333">
            <v>126922.90110377084</v>
          </cell>
          <cell r="F333">
            <v>86919.934999999998</v>
          </cell>
          <cell r="K333">
            <v>126922.90110377084</v>
          </cell>
          <cell r="L333">
            <v>86919.934999999998</v>
          </cell>
          <cell r="M333">
            <v>0.68482467895163512</v>
          </cell>
          <cell r="N333">
            <v>0</v>
          </cell>
        </row>
        <row r="334">
          <cell r="B334" t="str">
            <v>NBTS00300</v>
          </cell>
          <cell r="C334" t="str">
            <v>Huỳnh Võ Trung Kiên</v>
          </cell>
          <cell r="D334" t="str">
            <v>Phước Thành</v>
          </cell>
          <cell r="G334">
            <v>312310.35014467244</v>
          </cell>
          <cell r="H334">
            <v>51308</v>
          </cell>
          <cell r="I334">
            <v>135746.50662462419</v>
          </cell>
          <cell r="J334">
            <v>101510.5</v>
          </cell>
          <cell r="K334">
            <v>448056.85676929663</v>
          </cell>
          <cell r="L334">
            <v>152818.5</v>
          </cell>
          <cell r="M334">
            <v>0.34106943726270406</v>
          </cell>
          <cell r="N334">
            <v>0</v>
          </cell>
        </row>
        <row r="335">
          <cell r="C335" t="str">
            <v>Khưu Giang Trường Hận</v>
          </cell>
          <cell r="D335" t="str">
            <v>Phước Thành</v>
          </cell>
          <cell r="G335">
            <v>77800.031940901128</v>
          </cell>
          <cell r="H335">
            <v>73460.160000000003</v>
          </cell>
          <cell r="K335">
            <v>77800.031940901128</v>
          </cell>
          <cell r="L335">
            <v>73460.160000000003</v>
          </cell>
          <cell r="M335">
            <v>0.9442176072087245</v>
          </cell>
          <cell r="N335">
            <v>0</v>
          </cell>
        </row>
        <row r="336">
          <cell r="C336" t="str">
            <v>Lại Lâm Phát</v>
          </cell>
          <cell r="D336" t="str">
            <v>Anh Kim</v>
          </cell>
          <cell r="E336">
            <v>98182.677014500296</v>
          </cell>
          <cell r="F336">
            <v>152217.48000000001</v>
          </cell>
          <cell r="K336">
            <v>98182.677014500296</v>
          </cell>
          <cell r="L336">
            <v>152217.48000000001</v>
          </cell>
          <cell r="M336">
            <v>1.5503496607402494</v>
          </cell>
          <cell r="N336">
            <v>0</v>
          </cell>
        </row>
        <row r="337">
          <cell r="C337" t="str">
            <v>Lai Thanh Hòa</v>
          </cell>
          <cell r="D337" t="str">
            <v>Nguyễn Thanh Nhàn</v>
          </cell>
          <cell r="E337">
            <v>186617.6846149771</v>
          </cell>
          <cell r="F337">
            <v>90734.73</v>
          </cell>
          <cell r="G337">
            <v>149381.72616468879</v>
          </cell>
          <cell r="H337">
            <v>140703</v>
          </cell>
          <cell r="K337">
            <v>335999.41077966592</v>
          </cell>
          <cell r="L337">
            <v>231437.72999999998</v>
          </cell>
          <cell r="M337">
            <v>0.68880397576579966</v>
          </cell>
          <cell r="N337">
            <v>0</v>
          </cell>
        </row>
        <row r="338">
          <cell r="B338" t="str">
            <v>NBTS00301</v>
          </cell>
          <cell r="C338" t="str">
            <v>Lâm Vũ Duy</v>
          </cell>
          <cell r="D338" t="str">
            <v>Phước Thành</v>
          </cell>
          <cell r="G338">
            <v>42325</v>
          </cell>
          <cell r="H338">
            <v>46035.5</v>
          </cell>
          <cell r="I338">
            <v>135746.50662462419</v>
          </cell>
          <cell r="J338">
            <v>57460</v>
          </cell>
          <cell r="K338">
            <v>178071.50662462419</v>
          </cell>
          <cell r="L338">
            <v>103495.5</v>
          </cell>
          <cell r="M338">
            <v>0.58120191130953447</v>
          </cell>
          <cell r="N338">
            <v>0</v>
          </cell>
        </row>
        <row r="339">
          <cell r="B339" t="str">
            <v>NBTS00310</v>
          </cell>
          <cell r="C339" t="str">
            <v>Lê Thanh Hoàng</v>
          </cell>
          <cell r="D339" t="str">
            <v>M_Agent Trần Hên</v>
          </cell>
          <cell r="E339">
            <v>146486.93724016499</v>
          </cell>
          <cell r="F339">
            <v>147783.28</v>
          </cell>
          <cell r="G339">
            <v>164605.68915110242</v>
          </cell>
          <cell r="H339">
            <v>163875</v>
          </cell>
          <cell r="I339">
            <v>132776.50583618321</v>
          </cell>
          <cell r="J339">
            <v>166752</v>
          </cell>
          <cell r="K339">
            <v>443869.13222745061</v>
          </cell>
          <cell r="L339">
            <v>478410.28</v>
          </cell>
          <cell r="M339">
            <v>1.0778183145991995</v>
          </cell>
          <cell r="N339">
            <v>3500000</v>
          </cell>
        </row>
        <row r="340">
          <cell r="C340" t="str">
            <v>Lê Thị Mỹ Phụng</v>
          </cell>
          <cell r="D340" t="str">
            <v>Sơn Hùng Dũng</v>
          </cell>
          <cell r="E340">
            <v>303999.69317926309</v>
          </cell>
          <cell r="F340">
            <v>139705.41999999998</v>
          </cell>
          <cell r="K340">
            <v>303999.69317926309</v>
          </cell>
          <cell r="L340">
            <v>139705.41999999998</v>
          </cell>
          <cell r="M340">
            <v>0.4595577664534623</v>
          </cell>
          <cell r="N340">
            <v>0</v>
          </cell>
        </row>
        <row r="341">
          <cell r="B341" t="str">
            <v>NBTS00319</v>
          </cell>
          <cell r="C341" t="str">
            <v>Lê Trọng Bằng</v>
          </cell>
          <cell r="D341" t="str">
            <v>Hoàng Lợi</v>
          </cell>
          <cell r="G341">
            <v>194786.59585224834</v>
          </cell>
          <cell r="H341">
            <v>151308</v>
          </cell>
          <cell r="I341">
            <v>118293.38434431533</v>
          </cell>
          <cell r="J341">
            <v>136019.22</v>
          </cell>
          <cell r="K341">
            <v>313079.98019656364</v>
          </cell>
          <cell r="L341">
            <v>287327.21999999997</v>
          </cell>
          <cell r="M341">
            <v>0.91774382961058354</v>
          </cell>
          <cell r="N341">
            <v>0</v>
          </cell>
        </row>
        <row r="342">
          <cell r="B342" t="str">
            <v>NBTS00306</v>
          </cell>
          <cell r="C342" t="str">
            <v>Lữ Thanh Tiền</v>
          </cell>
          <cell r="D342" t="str">
            <v>Lê Chí Tâm</v>
          </cell>
          <cell r="G342">
            <v>200387.25097473062</v>
          </cell>
          <cell r="H342">
            <v>170476.52999999997</v>
          </cell>
          <cell r="I342">
            <v>130283.87054315036</v>
          </cell>
          <cell r="J342">
            <v>124118.5</v>
          </cell>
          <cell r="K342">
            <v>330671.12151788099</v>
          </cell>
          <cell r="L342">
            <v>294595.02999999997</v>
          </cell>
          <cell r="M342">
            <v>0.89090038660684734</v>
          </cell>
          <cell r="N342">
            <v>0</v>
          </cell>
        </row>
        <row r="343">
          <cell r="B343" t="str">
            <v>NBTS00287</v>
          </cell>
          <cell r="C343" t="str">
            <v>Lữ Văn Lai</v>
          </cell>
          <cell r="D343" t="str">
            <v>Bách Việt</v>
          </cell>
          <cell r="G343">
            <v>42325</v>
          </cell>
          <cell r="H343">
            <v>28821</v>
          </cell>
          <cell r="I343">
            <v>135746.50662462419</v>
          </cell>
          <cell r="J343">
            <v>150977</v>
          </cell>
          <cell r="K343">
            <v>178071.50662462419</v>
          </cell>
          <cell r="L343">
            <v>179798</v>
          </cell>
          <cell r="M343">
            <v>1.0096955060812467</v>
          </cell>
          <cell r="N343">
            <v>0</v>
          </cell>
        </row>
        <row r="344">
          <cell r="B344" t="str">
            <v>NBTS00325</v>
          </cell>
          <cell r="C344" t="str">
            <v>Lưu Khánh Ngọc</v>
          </cell>
          <cell r="D344" t="str">
            <v xml:space="preserve">Hứa Thị Chính  </v>
          </cell>
          <cell r="E344">
            <v>65357.7</v>
          </cell>
          <cell r="F344">
            <v>44248.304999999993</v>
          </cell>
          <cell r="I344">
            <v>116354.14853539216</v>
          </cell>
          <cell r="J344">
            <v>132008.26999999999</v>
          </cell>
          <cell r="K344">
            <v>181711.84853539214</v>
          </cell>
          <cell r="L344">
            <v>176256.57499999998</v>
          </cell>
          <cell r="M344">
            <v>0.96997843795348526</v>
          </cell>
          <cell r="N344">
            <v>0</v>
          </cell>
        </row>
        <row r="345">
          <cell r="C345" t="str">
            <v>Lý Bửu Nén</v>
          </cell>
          <cell r="D345" t="str">
            <v>Sơn Hùng Dũng</v>
          </cell>
          <cell r="E345">
            <v>140050.63701845237</v>
          </cell>
          <cell r="F345">
            <v>128562</v>
          </cell>
          <cell r="K345">
            <v>140050.63701845237</v>
          </cell>
          <cell r="L345">
            <v>128562</v>
          </cell>
          <cell r="M345">
            <v>0.91796797741849123</v>
          </cell>
          <cell r="N345">
            <v>0</v>
          </cell>
        </row>
        <row r="346">
          <cell r="B346" t="str">
            <v>NBTS00284</v>
          </cell>
          <cell r="C346" t="str">
            <v>Lý Thanh Hải</v>
          </cell>
          <cell r="D346" t="str">
            <v>M_Agent Huỳnh Hữu Châu</v>
          </cell>
          <cell r="E346">
            <v>146486.93724016499</v>
          </cell>
          <cell r="F346">
            <v>113676</v>
          </cell>
          <cell r="G346">
            <v>149641.53559191126</v>
          </cell>
          <cell r="H346">
            <v>133845</v>
          </cell>
          <cell r="I346">
            <v>109890.02917231481</v>
          </cell>
          <cell r="J346">
            <v>137389.5</v>
          </cell>
          <cell r="K346">
            <v>406018.50200439105</v>
          </cell>
          <cell r="L346">
            <v>384910.5</v>
          </cell>
          <cell r="M346">
            <v>0.94801221643795242</v>
          </cell>
          <cell r="N346">
            <v>3500000</v>
          </cell>
        </row>
        <row r="347">
          <cell r="C347" t="str">
            <v>Nguyễn Hoàng Quí</v>
          </cell>
          <cell r="D347" t="str">
            <v>Kim Bình</v>
          </cell>
          <cell r="E347">
            <v>65357.7</v>
          </cell>
          <cell r="F347">
            <v>34526.5</v>
          </cell>
          <cell r="G347">
            <v>42325</v>
          </cell>
          <cell r="H347">
            <v>50265</v>
          </cell>
          <cell r="K347">
            <v>107682.7</v>
          </cell>
          <cell r="L347">
            <v>84791.5</v>
          </cell>
          <cell r="M347">
            <v>0.78741989196036133</v>
          </cell>
          <cell r="N347">
            <v>0</v>
          </cell>
        </row>
        <row r="348">
          <cell r="C348" t="str">
            <v>Nguyễn Hữu Phước Vinh</v>
          </cell>
          <cell r="D348" t="str">
            <v>Phan Thị Lý</v>
          </cell>
          <cell r="E348">
            <v>126922.90110377084</v>
          </cell>
          <cell r="F348">
            <v>35267.310000000005</v>
          </cell>
          <cell r="K348">
            <v>126922.90110377084</v>
          </cell>
          <cell r="L348">
            <v>35267.310000000005</v>
          </cell>
          <cell r="M348">
            <v>0.27786403945467508</v>
          </cell>
          <cell r="N348">
            <v>0</v>
          </cell>
        </row>
        <row r="349">
          <cell r="B349" t="str">
            <v>NBTS00316</v>
          </cell>
          <cell r="C349" t="str">
            <v>Nguyễn Huỳnh Vũ Kiệt</v>
          </cell>
          <cell r="D349" t="str">
            <v>Anh Kim</v>
          </cell>
          <cell r="G349">
            <v>149486.7482199322</v>
          </cell>
          <cell r="H349">
            <v>165817.62</v>
          </cell>
          <cell r="I349">
            <v>226244.17770770699</v>
          </cell>
          <cell r="J349">
            <v>236266.78</v>
          </cell>
          <cell r="K349">
            <v>375730.92592763918</v>
          </cell>
          <cell r="L349">
            <v>402084.4</v>
          </cell>
          <cell r="M349">
            <v>1.0701392199944599</v>
          </cell>
          <cell r="N349">
            <v>0</v>
          </cell>
        </row>
        <row r="350">
          <cell r="C350" t="str">
            <v>Nguyễn Ngọc Hiền</v>
          </cell>
          <cell r="D350" t="str">
            <v>Phước Thành</v>
          </cell>
          <cell r="E350">
            <v>65357.7</v>
          </cell>
          <cell r="F350">
            <v>25417</v>
          </cell>
          <cell r="K350">
            <v>65357.7</v>
          </cell>
          <cell r="L350">
            <v>25417</v>
          </cell>
          <cell r="M350">
            <v>0.38889067393742438</v>
          </cell>
          <cell r="N350">
            <v>0</v>
          </cell>
        </row>
        <row r="351">
          <cell r="B351" t="str">
            <v>NBTS00302</v>
          </cell>
          <cell r="C351" t="str">
            <v>Nguyễn Ngọc Tạo</v>
          </cell>
          <cell r="D351" t="str">
            <v>Phước Thành</v>
          </cell>
          <cell r="G351">
            <v>399804.57118681137</v>
          </cell>
          <cell r="H351">
            <v>187871.53999999998</v>
          </cell>
          <cell r="I351">
            <v>226244.17770770699</v>
          </cell>
          <cell r="J351">
            <v>94222.404999999999</v>
          </cell>
          <cell r="K351">
            <v>626048.74889451836</v>
          </cell>
          <cell r="L351">
            <v>282093.94499999995</v>
          </cell>
          <cell r="M351">
            <v>0.45059421570304803</v>
          </cell>
          <cell r="N351">
            <v>0</v>
          </cell>
        </row>
        <row r="352">
          <cell r="C352" t="str">
            <v>Nguyễn Phương Thảo</v>
          </cell>
          <cell r="D352" t="str">
            <v>Anh Kim</v>
          </cell>
          <cell r="E352">
            <v>344092.59617000091</v>
          </cell>
          <cell r="F352">
            <v>24802.5</v>
          </cell>
          <cell r="K352">
            <v>344092.59617000091</v>
          </cell>
          <cell r="L352">
            <v>24802.5</v>
          </cell>
          <cell r="M352">
            <v>7.2080888330843904E-2</v>
          </cell>
          <cell r="N352">
            <v>0</v>
          </cell>
        </row>
        <row r="353">
          <cell r="B353" t="str">
            <v>NBTS00278</v>
          </cell>
          <cell r="C353" t="str">
            <v>Nguyễn Thanh Hiếu</v>
          </cell>
          <cell r="D353" t="str">
            <v>Gia Khánh</v>
          </cell>
          <cell r="E353">
            <v>126922.90110377084</v>
          </cell>
          <cell r="F353">
            <v>127652.97</v>
          </cell>
          <cell r="G353">
            <v>133513.35217113356</v>
          </cell>
          <cell r="H353">
            <v>134765.00999999998</v>
          </cell>
          <cell r="I353">
            <v>100840.26206400653</v>
          </cell>
          <cell r="J353">
            <v>111822.57</v>
          </cell>
          <cell r="K353">
            <v>361276.51533891092</v>
          </cell>
          <cell r="L353">
            <v>374240.55</v>
          </cell>
          <cell r="M353">
            <v>1.035883967295598</v>
          </cell>
          <cell r="N353">
            <v>3500000</v>
          </cell>
        </row>
        <row r="354">
          <cell r="B354" t="str">
            <v>NBTS00318</v>
          </cell>
          <cell r="C354" t="str">
            <v>Nguyễn Thanh Liêm</v>
          </cell>
          <cell r="D354" t="str">
            <v>Hoàng Lợi</v>
          </cell>
          <cell r="G354">
            <v>194786.59585224834</v>
          </cell>
          <cell r="H354">
            <v>155732</v>
          </cell>
          <cell r="I354">
            <v>138008.94840170126</v>
          </cell>
          <cell r="J354">
            <v>173902</v>
          </cell>
          <cell r="K354">
            <v>332795.5442539496</v>
          </cell>
          <cell r="L354">
            <v>329634</v>
          </cell>
          <cell r="M354">
            <v>0.99050004031443073</v>
          </cell>
          <cell r="N354">
            <v>0</v>
          </cell>
        </row>
        <row r="355">
          <cell r="B355" t="str">
            <v>NBTS00296</v>
          </cell>
          <cell r="C355" t="str">
            <v xml:space="preserve">Nguyễn Thanh Quân </v>
          </cell>
          <cell r="D355" t="str">
            <v>Trung Thảo</v>
          </cell>
          <cell r="E355">
            <v>126911.22079462059</v>
          </cell>
          <cell r="F355">
            <v>47940.5</v>
          </cell>
          <cell r="G355">
            <v>110740.22262901424</v>
          </cell>
          <cell r="H355">
            <v>128838</v>
          </cell>
          <cell r="I355">
            <v>96961.790446160114</v>
          </cell>
          <cell r="J355">
            <v>141320</v>
          </cell>
          <cell r="K355">
            <v>334613.23386979493</v>
          </cell>
          <cell r="L355">
            <v>318098.5</v>
          </cell>
          <cell r="M355">
            <v>0.95064530568978878</v>
          </cell>
          <cell r="N355">
            <v>3500000</v>
          </cell>
        </row>
        <row r="356">
          <cell r="C356" t="str">
            <v>Nguyễn Thị Cẩm Limh</v>
          </cell>
          <cell r="D356" t="str">
            <v>Phước Thành</v>
          </cell>
          <cell r="G356">
            <v>87914.308953852393</v>
          </cell>
          <cell r="H356">
            <v>149793.22</v>
          </cell>
          <cell r="K356">
            <v>87914.308953852393</v>
          </cell>
          <cell r="L356">
            <v>149793.22</v>
          </cell>
          <cell r="M356">
            <v>1.7038548307150867</v>
          </cell>
          <cell r="N356">
            <v>0</v>
          </cell>
        </row>
        <row r="357">
          <cell r="B357" t="str">
            <v>NBTS00305</v>
          </cell>
          <cell r="C357" t="str">
            <v>Nguyễn Trung Hậu</v>
          </cell>
          <cell r="D357" t="str">
            <v>Lê Chí Tâm</v>
          </cell>
          <cell r="G357">
            <v>177333.30002704015</v>
          </cell>
          <cell r="H357">
            <v>216679</v>
          </cell>
          <cell r="I357">
            <v>130283.87054315036</v>
          </cell>
          <cell r="J357">
            <v>144899.5</v>
          </cell>
          <cell r="K357">
            <v>307617.17057019053</v>
          </cell>
          <cell r="L357">
            <v>361578.5</v>
          </cell>
          <cell r="M357">
            <v>1.1754171567529481</v>
          </cell>
          <cell r="N357">
            <v>0</v>
          </cell>
        </row>
        <row r="358">
          <cell r="B358" t="str">
            <v>NBTS00315</v>
          </cell>
          <cell r="C358" t="str">
            <v>Nguyễn Trường An</v>
          </cell>
          <cell r="D358" t="str">
            <v>Anh Kim</v>
          </cell>
          <cell r="I358">
            <v>135746.50662462419</v>
          </cell>
          <cell r="J358">
            <v>78685</v>
          </cell>
          <cell r="K358">
            <v>135746.50662462419</v>
          </cell>
          <cell r="L358">
            <v>78685</v>
          </cell>
          <cell r="M358">
            <v>0.57964659243559991</v>
          </cell>
          <cell r="N358">
            <v>0</v>
          </cell>
        </row>
        <row r="359">
          <cell r="B359" t="str">
            <v>NBTS00294</v>
          </cell>
          <cell r="C359" t="str">
            <v xml:space="preserve">Nguyễn Văn Hoàng </v>
          </cell>
          <cell r="D359" t="str">
            <v>Tư Muỗi</v>
          </cell>
          <cell r="G359">
            <v>153051.00745864032</v>
          </cell>
          <cell r="H359">
            <v>124527</v>
          </cell>
          <cell r="I359">
            <v>135746.50662462419</v>
          </cell>
          <cell r="J359">
            <v>169883.5</v>
          </cell>
          <cell r="K359">
            <v>288797.51408326451</v>
          </cell>
          <cell r="L359">
            <v>294410.5</v>
          </cell>
          <cell r="M359">
            <v>1.0194357141007702</v>
          </cell>
          <cell r="N359">
            <v>0</v>
          </cell>
        </row>
        <row r="360">
          <cell r="B360" t="str">
            <v>NBTS00297</v>
          </cell>
          <cell r="C360" t="str">
            <v xml:space="preserve">Nguyễn Văn Khang </v>
          </cell>
          <cell r="D360" t="str">
            <v>Trung Thảo</v>
          </cell>
          <cell r="E360">
            <v>183316.20781445198</v>
          </cell>
          <cell r="F360">
            <v>43854</v>
          </cell>
          <cell r="G360">
            <v>159958.09935302057</v>
          </cell>
          <cell r="H360">
            <v>128574</v>
          </cell>
          <cell r="I360">
            <v>135746.50662462419</v>
          </cell>
          <cell r="J360">
            <v>169647.5</v>
          </cell>
          <cell r="K360">
            <v>479020.81379209674</v>
          </cell>
          <cell r="L360">
            <v>342075.5</v>
          </cell>
          <cell r="M360">
            <v>0.71411406383787457</v>
          </cell>
          <cell r="N360">
            <v>0</v>
          </cell>
        </row>
        <row r="361">
          <cell r="B361" t="str">
            <v>NBTS00279</v>
          </cell>
          <cell r="C361" t="str">
            <v>Nguyễn Văn Luông</v>
          </cell>
          <cell r="D361" t="str">
            <v>M_Agent Tấn Phát</v>
          </cell>
          <cell r="E361">
            <v>146486.93724016499</v>
          </cell>
          <cell r="F361">
            <v>148452</v>
          </cell>
          <cell r="G361">
            <v>149641.53559191126</v>
          </cell>
          <cell r="H361">
            <v>173826</v>
          </cell>
          <cell r="I361">
            <v>109890.02917231481</v>
          </cell>
          <cell r="J361">
            <v>133146</v>
          </cell>
          <cell r="K361">
            <v>406018.50200439105</v>
          </cell>
          <cell r="L361">
            <v>455424</v>
          </cell>
          <cell r="M361">
            <v>1.1216828734447049</v>
          </cell>
          <cell r="N361">
            <v>3500000</v>
          </cell>
        </row>
        <row r="362">
          <cell r="B362" t="str">
            <v>NBTS00324</v>
          </cell>
          <cell r="C362" t="str">
            <v>Nguyễn Văn Mãnh</v>
          </cell>
          <cell r="D362" t="str">
            <v xml:space="preserve">Hứa Thị Chính  </v>
          </cell>
          <cell r="G362">
            <v>148384.01640424345</v>
          </cell>
          <cell r="H362">
            <v>58567.62999999999</v>
          </cell>
          <cell r="I362">
            <v>187459.46152924295</v>
          </cell>
          <cell r="J362">
            <v>214429.16999999998</v>
          </cell>
          <cell r="K362">
            <v>335843.4779334864</v>
          </cell>
          <cell r="L362">
            <v>272996.8</v>
          </cell>
          <cell r="M362">
            <v>0.812869142732219</v>
          </cell>
          <cell r="N362">
            <v>0</v>
          </cell>
        </row>
        <row r="363">
          <cell r="C363" t="str">
            <v>Nguyễn Văn Nam</v>
          </cell>
          <cell r="D363" t="str">
            <v>Trung Thảo</v>
          </cell>
          <cell r="E363">
            <v>310227.42860907252</v>
          </cell>
          <cell r="F363">
            <v>48345.739999999991</v>
          </cell>
          <cell r="K363">
            <v>310227.42860907252</v>
          </cell>
          <cell r="L363">
            <v>48345.739999999991</v>
          </cell>
          <cell r="M363">
            <v>0.15583966967963364</v>
          </cell>
          <cell r="N363">
            <v>0</v>
          </cell>
        </row>
        <row r="364">
          <cell r="C364" t="str">
            <v xml:space="preserve">Nguyễn Văn Tùng </v>
          </cell>
          <cell r="D364" t="str">
            <v>Trung Thảo</v>
          </cell>
          <cell r="G364">
            <v>112585.89300616449</v>
          </cell>
          <cell r="H364">
            <v>89788.049999999988</v>
          </cell>
          <cell r="K364">
            <v>112585.89300616449</v>
          </cell>
          <cell r="L364">
            <v>89788.049999999988</v>
          </cell>
          <cell r="M364">
            <v>0.79750710859560137</v>
          </cell>
          <cell r="N364">
            <v>0</v>
          </cell>
        </row>
        <row r="365">
          <cell r="B365" t="str">
            <v>NBTS00289</v>
          </cell>
          <cell r="C365" t="str">
            <v>Nguyễn Việt Anh</v>
          </cell>
          <cell r="D365" t="str">
            <v>Bách Việt</v>
          </cell>
          <cell r="E365">
            <v>160250.41955902064</v>
          </cell>
          <cell r="F365">
            <v>167506.74</v>
          </cell>
          <cell r="G365">
            <v>174474.08485557712</v>
          </cell>
          <cell r="H365">
            <v>179481.04</v>
          </cell>
          <cell r="I365">
            <v>116354.14853539215</v>
          </cell>
          <cell r="J365">
            <v>127490.98000000001</v>
          </cell>
          <cell r="K365">
            <v>451078.65294998989</v>
          </cell>
          <cell r="L365">
            <v>474478.76</v>
          </cell>
          <cell r="M365">
            <v>1.051875891038019</v>
          </cell>
          <cell r="N365">
            <v>3500000</v>
          </cell>
        </row>
        <row r="366">
          <cell r="C366" t="str">
            <v>Phạm Tuấn Duy</v>
          </cell>
          <cell r="D366" t="str">
            <v>Anh Kim</v>
          </cell>
          <cell r="E366">
            <v>158521.17080435576</v>
          </cell>
          <cell r="F366">
            <v>55479.5</v>
          </cell>
          <cell r="G366">
            <v>149486.7482199322</v>
          </cell>
          <cell r="H366">
            <v>170028</v>
          </cell>
          <cell r="K366">
            <v>308007.91902428796</v>
          </cell>
          <cell r="L366">
            <v>225507.5</v>
          </cell>
          <cell r="M366">
            <v>0.73214838343886091</v>
          </cell>
          <cell r="N366">
            <v>0</v>
          </cell>
        </row>
        <row r="367">
          <cell r="B367" t="str">
            <v>NBTS00283</v>
          </cell>
          <cell r="C367" t="str">
            <v xml:space="preserve">Phan Hoài Phương </v>
          </cell>
          <cell r="D367" t="str">
            <v>M_Agent Đoàn Thị Mỹ Hạnh</v>
          </cell>
          <cell r="E367">
            <v>146486.93724016499</v>
          </cell>
          <cell r="F367">
            <v>34767</v>
          </cell>
          <cell r="G367">
            <v>149641.53559191126</v>
          </cell>
          <cell r="H367">
            <v>86107</v>
          </cell>
          <cell r="I367">
            <v>122818.26789846949</v>
          </cell>
          <cell r="J367">
            <v>129144</v>
          </cell>
          <cell r="K367">
            <v>418946.74073054572</v>
          </cell>
          <cell r="L367">
            <v>250018</v>
          </cell>
          <cell r="M367">
            <v>0.59677752729148037</v>
          </cell>
          <cell r="N367">
            <v>0</v>
          </cell>
        </row>
        <row r="368">
          <cell r="B368" t="str">
            <v>NBTS00320</v>
          </cell>
          <cell r="C368" t="str">
            <v>Phan Thanh Tuấn</v>
          </cell>
          <cell r="D368" t="str">
            <v>Hoàng Lợi</v>
          </cell>
          <cell r="I368">
            <v>138008.94840170126</v>
          </cell>
          <cell r="J368">
            <v>173878</v>
          </cell>
          <cell r="K368">
            <v>138008.94840170126</v>
          </cell>
          <cell r="L368">
            <v>173878</v>
          </cell>
          <cell r="M368">
            <v>1.2599038106854858</v>
          </cell>
          <cell r="N368">
            <v>0</v>
          </cell>
        </row>
        <row r="369">
          <cell r="C369" t="str">
            <v xml:space="preserve">Phan Văn Nghĩa </v>
          </cell>
          <cell r="D369" t="str">
            <v>Sơn Hùng Dũng</v>
          </cell>
          <cell r="E369">
            <v>180294.07202474127</v>
          </cell>
          <cell r="F369">
            <v>105684.5</v>
          </cell>
          <cell r="K369">
            <v>180294.07202474127</v>
          </cell>
          <cell r="L369">
            <v>105684.5</v>
          </cell>
          <cell r="M369">
            <v>0.58617845175462679</v>
          </cell>
          <cell r="N369">
            <v>0</v>
          </cell>
        </row>
        <row r="370">
          <cell r="B370" t="str">
            <v>NBTS00277</v>
          </cell>
          <cell r="C370" t="str">
            <v>Phan Văn Tòng</v>
          </cell>
          <cell r="D370" t="str">
            <v>Gia Khánh</v>
          </cell>
          <cell r="E370">
            <v>185158.07125228379</v>
          </cell>
          <cell r="F370">
            <v>75483</v>
          </cell>
          <cell r="G370">
            <v>194772.37409049066</v>
          </cell>
          <cell r="H370">
            <v>81573</v>
          </cell>
          <cell r="I370">
            <v>117646.97240800763</v>
          </cell>
          <cell r="J370">
            <v>112868.5</v>
          </cell>
          <cell r="K370">
            <v>497577.4177507821</v>
          </cell>
          <cell r="L370">
            <v>269924.5</v>
          </cell>
          <cell r="M370">
            <v>0.54247739220190072</v>
          </cell>
          <cell r="N370">
            <v>0</v>
          </cell>
        </row>
        <row r="371">
          <cell r="C371" t="str">
            <v>Sơn Lê</v>
          </cell>
          <cell r="D371" t="str">
            <v>Sơn Hùng Dũng</v>
          </cell>
          <cell r="E371">
            <v>180294.07202474127</v>
          </cell>
          <cell r="F371">
            <v>101826.66</v>
          </cell>
          <cell r="K371">
            <v>180294.07202474127</v>
          </cell>
          <cell r="L371">
            <v>101826.66</v>
          </cell>
          <cell r="M371">
            <v>0.56478096510032016</v>
          </cell>
          <cell r="N371">
            <v>0</v>
          </cell>
        </row>
        <row r="372">
          <cell r="C372" t="str">
            <v>Sơn Ngọc Anh</v>
          </cell>
          <cell r="D372" t="str">
            <v>Sơn Hùng Dũng</v>
          </cell>
          <cell r="E372">
            <v>180294.07202474127</v>
          </cell>
          <cell r="F372">
            <v>107418</v>
          </cell>
          <cell r="K372">
            <v>180294.07202474127</v>
          </cell>
          <cell r="L372">
            <v>107418</v>
          </cell>
          <cell r="M372">
            <v>0.59579329921207458</v>
          </cell>
          <cell r="N372">
            <v>0</v>
          </cell>
        </row>
        <row r="373">
          <cell r="C373" t="str">
            <v>Sơn Tài Hòa</v>
          </cell>
          <cell r="D373" t="str">
            <v>Sơn Hùng Dũng</v>
          </cell>
          <cell r="E373">
            <v>126922.90110377084</v>
          </cell>
          <cell r="F373">
            <v>92827.654999999984</v>
          </cell>
          <cell r="K373">
            <v>126922.90110377084</v>
          </cell>
          <cell r="L373">
            <v>92827.654999999984</v>
          </cell>
          <cell r="M373">
            <v>0.73137041615606513</v>
          </cell>
          <cell r="N373">
            <v>0</v>
          </cell>
        </row>
        <row r="374">
          <cell r="B374" t="str">
            <v>NBTS00329</v>
          </cell>
          <cell r="C374" t="str">
            <v>Thạch Mel</v>
          </cell>
          <cell r="D374" t="str">
            <v>Võ Thành Danh</v>
          </cell>
          <cell r="I374">
            <v>114199.44208103303</v>
          </cell>
          <cell r="J374">
            <v>129985</v>
          </cell>
          <cell r="K374">
            <v>114199.44208103303</v>
          </cell>
          <cell r="L374">
            <v>129985</v>
          </cell>
          <cell r="M374">
            <v>1.138227977574233</v>
          </cell>
          <cell r="N374">
            <v>0</v>
          </cell>
        </row>
        <row r="375">
          <cell r="B375" t="str">
            <v>NBTS00286</v>
          </cell>
          <cell r="C375" t="str">
            <v>Thái Trung Kiên</v>
          </cell>
          <cell r="D375" t="str">
            <v>Bách Việt</v>
          </cell>
          <cell r="E375">
            <v>114124.19425370402</v>
          </cell>
          <cell r="F375">
            <v>87859.199999999997</v>
          </cell>
          <cell r="G375">
            <v>174474.08485557712</v>
          </cell>
          <cell r="H375">
            <v>223014</v>
          </cell>
          <cell r="I375">
            <v>135746.50662462419</v>
          </cell>
          <cell r="J375">
            <v>150833</v>
          </cell>
          <cell r="K375">
            <v>424344.78573390533</v>
          </cell>
          <cell r="L375">
            <v>461706.2</v>
          </cell>
          <cell r="M375">
            <v>1.0880449472272364</v>
          </cell>
          <cell r="N375">
            <v>3500000</v>
          </cell>
        </row>
        <row r="376">
          <cell r="B376" t="str">
            <v>NBTS00304</v>
          </cell>
          <cell r="C376" t="str">
            <v>Thi Tấn Qúy</v>
          </cell>
          <cell r="D376" t="str">
            <v>Phước Thành</v>
          </cell>
          <cell r="I376">
            <v>96961.790446160128</v>
          </cell>
          <cell r="J376">
            <v>97839</v>
          </cell>
          <cell r="K376">
            <v>96961.790446160128</v>
          </cell>
          <cell r="L376">
            <v>97839</v>
          </cell>
          <cell r="M376">
            <v>1.009046961177217</v>
          </cell>
          <cell r="N376">
            <v>0</v>
          </cell>
        </row>
        <row r="377">
          <cell r="B377" t="str">
            <v>NBTS00309</v>
          </cell>
          <cell r="C377" t="str">
            <v>Tống Văn Tâm</v>
          </cell>
          <cell r="D377" t="str">
            <v>M_Agent Lê Nga</v>
          </cell>
          <cell r="E377">
            <v>146486.93724016499</v>
          </cell>
          <cell r="F377">
            <v>151337</v>
          </cell>
          <cell r="G377">
            <v>164605.68915110242</v>
          </cell>
          <cell r="H377">
            <v>162818</v>
          </cell>
          <cell r="I377">
            <v>77569.432356928111</v>
          </cell>
          <cell r="J377">
            <v>134470</v>
          </cell>
          <cell r="K377">
            <v>388662.05874819553</v>
          </cell>
          <cell r="L377">
            <v>448625</v>
          </cell>
          <cell r="M377">
            <v>1.1542804086535572</v>
          </cell>
          <cell r="N377">
            <v>3500000</v>
          </cell>
        </row>
        <row r="378">
          <cell r="B378" t="str">
            <v>NBTS00317</v>
          </cell>
          <cell r="C378" t="str">
            <v>Trần Anh Khoa</v>
          </cell>
          <cell r="D378" t="str">
            <v>Anh Kim</v>
          </cell>
          <cell r="E378">
            <v>143662.08760767226</v>
          </cell>
          <cell r="F378">
            <v>20918.310000000001</v>
          </cell>
          <cell r="G378">
            <v>149486.7482199322</v>
          </cell>
          <cell r="H378">
            <v>183577.34999999998</v>
          </cell>
          <cell r="I378">
            <v>116354.14853539216</v>
          </cell>
          <cell r="J378">
            <v>215736.245</v>
          </cell>
          <cell r="K378">
            <v>409502.98436299665</v>
          </cell>
          <cell r="L378">
            <v>420231.90499999997</v>
          </cell>
          <cell r="M378">
            <v>1.0261998594557076</v>
          </cell>
          <cell r="N378">
            <v>3500000</v>
          </cell>
        </row>
        <row r="379">
          <cell r="B379" t="str">
            <v>NBTS00282</v>
          </cell>
          <cell r="C379" t="str">
            <v>Trần Thanh Phong </v>
          </cell>
          <cell r="D379" t="str">
            <v>Nguyễn Thanh Nhàn</v>
          </cell>
          <cell r="E379">
            <v>186617.6846149771</v>
          </cell>
          <cell r="F379">
            <v>67417.5</v>
          </cell>
          <cell r="G379">
            <v>149381.72616468879</v>
          </cell>
          <cell r="H379">
            <v>106119</v>
          </cell>
          <cell r="I379">
            <v>151906.80503231753</v>
          </cell>
          <cell r="J379">
            <v>165840</v>
          </cell>
          <cell r="K379">
            <v>487906.21581198345</v>
          </cell>
          <cell r="L379">
            <v>339376.5</v>
          </cell>
          <cell r="M379">
            <v>0.69557732408717676</v>
          </cell>
          <cell r="N379">
            <v>0</v>
          </cell>
        </row>
        <row r="380">
          <cell r="B380" t="str">
            <v>NBTS00307</v>
          </cell>
          <cell r="C380" t="str">
            <v>Trần Văn Chiến</v>
          </cell>
          <cell r="D380" t="str">
            <v>Lê Chí Tâm</v>
          </cell>
          <cell r="I380">
            <v>130283.87054315036</v>
          </cell>
          <cell r="J380">
            <v>134989</v>
          </cell>
          <cell r="K380">
            <v>130283.87054315036</v>
          </cell>
          <cell r="L380">
            <v>134989</v>
          </cell>
          <cell r="M380">
            <v>1.0361144433093219</v>
          </cell>
          <cell r="N380">
            <v>0</v>
          </cell>
        </row>
        <row r="381">
          <cell r="B381" t="str">
            <v>NBTS00619</v>
          </cell>
          <cell r="C381" t="str">
            <v>Trần Văn Tài</v>
          </cell>
          <cell r="D381" t="str">
            <v>Tư Muỗi</v>
          </cell>
          <cell r="E381">
            <v>183121.68814341558</v>
          </cell>
          <cell r="F381">
            <v>33552</v>
          </cell>
          <cell r="K381">
            <v>183121.68814341558</v>
          </cell>
          <cell r="L381">
            <v>33552</v>
          </cell>
          <cell r="M381">
            <v>0.18322242624654622</v>
          </cell>
          <cell r="N381">
            <v>0</v>
          </cell>
        </row>
        <row r="382">
          <cell r="B382" t="str">
            <v>NBTS00298</v>
          </cell>
          <cell r="C382" t="str">
            <v>Trần Vũ Linh</v>
          </cell>
          <cell r="D382" t="str">
            <v>Trung Thảo</v>
          </cell>
          <cell r="I382">
            <v>116354.14853539216</v>
          </cell>
          <cell r="J382">
            <v>131357.4</v>
          </cell>
          <cell r="K382">
            <v>116354.14853539216</v>
          </cell>
          <cell r="L382">
            <v>131357.4</v>
          </cell>
          <cell r="M382">
            <v>1.1289447059126061</v>
          </cell>
          <cell r="N382">
            <v>0</v>
          </cell>
        </row>
        <row r="383">
          <cell r="B383" t="str">
            <v>NBTS00314</v>
          </cell>
          <cell r="C383" t="str">
            <v>Trần Y Bal</v>
          </cell>
          <cell r="D383" t="str">
            <v>Anh Kim</v>
          </cell>
          <cell r="I383">
            <v>135746.50662462419</v>
          </cell>
          <cell r="J383">
            <v>60763</v>
          </cell>
          <cell r="K383">
            <v>135746.50662462419</v>
          </cell>
          <cell r="L383">
            <v>60763</v>
          </cell>
          <cell r="M383">
            <v>0.44762109545865614</v>
          </cell>
          <cell r="N383">
            <v>0</v>
          </cell>
        </row>
        <row r="384">
          <cell r="B384" t="str">
            <v>NBTS00327</v>
          </cell>
          <cell r="C384" t="str">
            <v>Trương Hoàng Đương</v>
          </cell>
          <cell r="D384" t="str">
            <v>Võ Thành Danh</v>
          </cell>
          <cell r="E384">
            <v>185158.07125228379</v>
          </cell>
          <cell r="F384">
            <v>189925</v>
          </cell>
          <cell r="G384">
            <v>222598.21603949237</v>
          </cell>
          <cell r="H384">
            <v>223103.5</v>
          </cell>
          <cell r="I384">
            <v>114199.44208103303</v>
          </cell>
          <cell r="J384">
            <v>138074</v>
          </cell>
          <cell r="K384">
            <v>521955.72937280918</v>
          </cell>
          <cell r="L384">
            <v>551102.5</v>
          </cell>
          <cell r="M384">
            <v>1.0558414612331473</v>
          </cell>
          <cell r="N384">
            <v>3500000</v>
          </cell>
        </row>
        <row r="385">
          <cell r="C385" t="str">
            <v>Trương Quốc Thái</v>
          </cell>
          <cell r="D385" t="str">
            <v xml:space="preserve">Hứa Thị Chính  </v>
          </cell>
          <cell r="E385">
            <v>164201.42879264374</v>
          </cell>
          <cell r="F385">
            <v>136474.495</v>
          </cell>
          <cell r="G385">
            <v>148384.01640424345</v>
          </cell>
          <cell r="H385">
            <v>150610.5</v>
          </cell>
          <cell r="K385">
            <v>312585.44519688719</v>
          </cell>
          <cell r="L385">
            <v>287084.995</v>
          </cell>
          <cell r="M385">
            <v>0.91842086511473586</v>
          </cell>
          <cell r="N385">
            <v>0</v>
          </cell>
        </row>
        <row r="386">
          <cell r="C386" t="str">
            <v>Trương Văn Lương</v>
          </cell>
          <cell r="D386" t="str">
            <v>Lê Minh Phụng</v>
          </cell>
          <cell r="E386">
            <v>65357.7</v>
          </cell>
          <cell r="F386">
            <v>13719</v>
          </cell>
          <cell r="G386">
            <v>42325</v>
          </cell>
          <cell r="H386">
            <v>31002</v>
          </cell>
          <cell r="K386">
            <v>107682.7</v>
          </cell>
          <cell r="L386">
            <v>44721</v>
          </cell>
          <cell r="M386">
            <v>0.41530347957471347</v>
          </cell>
          <cell r="N386">
            <v>0</v>
          </cell>
        </row>
        <row r="387">
          <cell r="C387" t="str">
            <v>Từ Minh Triết</v>
          </cell>
          <cell r="D387" t="str">
            <v xml:space="preserve">Hứa Thị Chính  </v>
          </cell>
          <cell r="G387">
            <v>42325</v>
          </cell>
          <cell r="H387">
            <v>20185</v>
          </cell>
          <cell r="K387">
            <v>42325</v>
          </cell>
          <cell r="L387">
            <v>20185</v>
          </cell>
          <cell r="M387">
            <v>0.47690490253987006</v>
          </cell>
          <cell r="N387">
            <v>0</v>
          </cell>
        </row>
        <row r="388">
          <cell r="C388" t="str">
            <v>Vacancy</v>
          </cell>
          <cell r="D388" t="str">
            <v>Anh Kim</v>
          </cell>
          <cell r="G388">
            <v>149486.7482199322</v>
          </cell>
          <cell r="H388">
            <v>1344</v>
          </cell>
          <cell r="K388">
            <v>149486.7482199322</v>
          </cell>
          <cell r="L388">
            <v>1344</v>
          </cell>
          <cell r="M388">
            <v>8.9907635024787727E-3</v>
          </cell>
          <cell r="N388">
            <v>0</v>
          </cell>
        </row>
        <row r="389">
          <cell r="C389" t="str">
            <v>Vacancy</v>
          </cell>
          <cell r="D389" t="str">
            <v>Phước Thành</v>
          </cell>
          <cell r="G389">
            <v>87914.308953852393</v>
          </cell>
          <cell r="H389">
            <v>15644.159999999998</v>
          </cell>
          <cell r="K389">
            <v>87914.308953852393</v>
          </cell>
          <cell r="L389">
            <v>15644.159999999998</v>
          </cell>
          <cell r="M389">
            <v>0.1779478242638734</v>
          </cell>
          <cell r="N389">
            <v>0</v>
          </cell>
        </row>
        <row r="390">
          <cell r="B390" t="str">
            <v>NBTS00328</v>
          </cell>
          <cell r="C390" t="str">
            <v>Võ Minh Thành</v>
          </cell>
          <cell r="D390" t="str">
            <v>Võ Thành Danh</v>
          </cell>
          <cell r="E390">
            <v>185158.07125228379</v>
          </cell>
          <cell r="F390">
            <v>190124</v>
          </cell>
          <cell r="G390">
            <v>222598.21603949237</v>
          </cell>
          <cell r="H390">
            <v>223316.5</v>
          </cell>
          <cell r="I390">
            <v>114199.44208103303</v>
          </cell>
          <cell r="J390">
            <v>134793</v>
          </cell>
          <cell r="K390">
            <v>521955.72937280918</v>
          </cell>
          <cell r="L390">
            <v>548233.5</v>
          </cell>
          <cell r="M390">
            <v>1.0503448264832089</v>
          </cell>
          <cell r="N390">
            <v>3500000</v>
          </cell>
        </row>
        <row r="391">
          <cell r="B391" t="str">
            <v>NBTS00281</v>
          </cell>
          <cell r="C391" t="str">
            <v>Võ Phước Tính</v>
          </cell>
          <cell r="D391" t="str">
            <v>Nguyễn Thanh Nhàn</v>
          </cell>
          <cell r="I391">
            <v>151906.80503231753</v>
          </cell>
          <cell r="J391">
            <v>178911</v>
          </cell>
          <cell r="K391">
            <v>151906.80503231753</v>
          </cell>
          <cell r="L391">
            <v>178911</v>
          </cell>
          <cell r="M391">
            <v>1.1777681714913131</v>
          </cell>
          <cell r="N391">
            <v>0</v>
          </cell>
        </row>
        <row r="392">
          <cell r="B392" t="str">
            <v>NBTS00276</v>
          </cell>
          <cell r="C392" t="str">
            <v>Võ Phương Duy</v>
          </cell>
          <cell r="D392" t="str">
            <v>Gia Khánh</v>
          </cell>
          <cell r="E392">
            <v>185158.07125228379</v>
          </cell>
          <cell r="F392">
            <v>56500.5</v>
          </cell>
          <cell r="G392">
            <v>194772.37409049066</v>
          </cell>
          <cell r="H392">
            <v>179776</v>
          </cell>
          <cell r="I392">
            <v>117646.97240800763</v>
          </cell>
          <cell r="J392">
            <v>134437</v>
          </cell>
          <cell r="K392">
            <v>497577.4177507821</v>
          </cell>
          <cell r="L392">
            <v>370713.5</v>
          </cell>
          <cell r="M392">
            <v>0.74503682597926202</v>
          </cell>
          <cell r="N392">
            <v>0</v>
          </cell>
        </row>
        <row r="393">
          <cell r="C393" t="str">
            <v>Võ Văn Cảnh</v>
          </cell>
          <cell r="D393" t="str">
            <v>Sơn Hùng Dũng</v>
          </cell>
          <cell r="E393">
            <v>126922.90110377084</v>
          </cell>
          <cell r="F393">
            <v>88208.704999999987</v>
          </cell>
          <cell r="K393">
            <v>126922.90110377084</v>
          </cell>
          <cell r="L393">
            <v>88208.704999999987</v>
          </cell>
          <cell r="M393">
            <v>0.69497863847188202</v>
          </cell>
          <cell r="N393">
            <v>0</v>
          </cell>
        </row>
        <row r="394">
          <cell r="B394" t="str">
            <v>NBTS00288</v>
          </cell>
          <cell r="C394" t="str">
            <v>Võ Văn Đoàn</v>
          </cell>
          <cell r="D394" t="str">
            <v>Bách Việt</v>
          </cell>
          <cell r="E394">
            <v>160250.41955902064</v>
          </cell>
          <cell r="F394">
            <v>76467.39</v>
          </cell>
          <cell r="G394">
            <v>174474.08485557712</v>
          </cell>
          <cell r="H394">
            <v>194942.83999999997</v>
          </cell>
          <cell r="I394">
            <v>116354.14853539215</v>
          </cell>
          <cell r="J394">
            <v>187862.81000000003</v>
          </cell>
          <cell r="K394">
            <v>451078.65294998989</v>
          </cell>
          <cell r="L394">
            <v>459273.04000000004</v>
          </cell>
          <cell r="M394">
            <v>1.0181662044887738</v>
          </cell>
          <cell r="N394">
            <v>3500000</v>
          </cell>
        </row>
        <row r="395">
          <cell r="B395" t="str">
            <v>NBTS00303</v>
          </cell>
          <cell r="C395" t="str">
            <v>Nguyễn Thị Cẩm Linh</v>
          </cell>
          <cell r="D395" t="str">
            <v>Phước Thành</v>
          </cell>
          <cell r="I395">
            <v>116354.14853539216</v>
          </cell>
          <cell r="J395">
            <v>98871.13</v>
          </cell>
          <cell r="K395">
            <v>116354.14853539216</v>
          </cell>
          <cell r="L395">
            <v>98871.13</v>
          </cell>
          <cell r="M395">
            <v>0.84974305810785733</v>
          </cell>
          <cell r="N395">
            <v>0</v>
          </cell>
        </row>
        <row r="396">
          <cell r="B396" t="str">
            <v>Grand Total MK 2</v>
          </cell>
          <cell r="E396">
            <v>7549871.3455802286</v>
          </cell>
          <cell r="F396">
            <v>4038226.2900000005</v>
          </cell>
          <cell r="G396">
            <v>7685800.8957388271</v>
          </cell>
          <cell r="H396">
            <v>6228343.3849999998</v>
          </cell>
          <cell r="I396">
            <v>6464119.3630773434</v>
          </cell>
          <cell r="J396">
            <v>6964875.1500000004</v>
          </cell>
          <cell r="K396">
            <v>21699791.604396403</v>
          </cell>
          <cell r="L396">
            <v>17231444.824999999</v>
          </cell>
          <cell r="M396">
            <v>0.79408342435458634</v>
          </cell>
          <cell r="N396">
            <v>54500000</v>
          </cell>
        </row>
        <row r="397">
          <cell r="B397" t="str">
            <v>NBTS00494</v>
          </cell>
          <cell r="C397" t="str">
            <v>Cao Thị Vân Anh</v>
          </cell>
          <cell r="D397" t="str">
            <v>Long Khánh</v>
          </cell>
          <cell r="E397">
            <v>141313.42823640423</v>
          </cell>
          <cell r="F397">
            <v>44009</v>
          </cell>
          <cell r="G397">
            <v>169906.61016816279</v>
          </cell>
          <cell r="H397">
            <v>45922.5</v>
          </cell>
          <cell r="I397">
            <v>101740.61136727798</v>
          </cell>
          <cell r="J397">
            <v>35646.5</v>
          </cell>
          <cell r="K397">
            <v>412960.64977184503</v>
          </cell>
          <cell r="L397">
            <v>125578</v>
          </cell>
          <cell r="M397">
            <v>0.3040919275707748</v>
          </cell>
          <cell r="N397">
            <v>0</v>
          </cell>
        </row>
        <row r="398">
          <cell r="B398" t="str">
            <v>NBTS00493</v>
          </cell>
          <cell r="C398" t="str">
            <v>Cát Mạnh Thắng</v>
          </cell>
          <cell r="D398" t="str">
            <v>Long Khánh</v>
          </cell>
          <cell r="E398">
            <v>141313.42823640423</v>
          </cell>
          <cell r="F398">
            <v>44198.5</v>
          </cell>
          <cell r="G398">
            <v>169906.61016816279</v>
          </cell>
          <cell r="H398">
            <v>46692.5</v>
          </cell>
          <cell r="K398">
            <v>311220.03840456705</v>
          </cell>
          <cell r="L398">
            <v>90891</v>
          </cell>
          <cell r="M398">
            <v>0.29204739021928672</v>
          </cell>
          <cell r="N398">
            <v>0</v>
          </cell>
        </row>
        <row r="399">
          <cell r="B399" t="str">
            <v>NBTS00511</v>
          </cell>
          <cell r="C399" t="str">
            <v>Đặng Xuân Hải</v>
          </cell>
          <cell r="D399" t="str">
            <v>Hào Quang Anh</v>
          </cell>
          <cell r="E399">
            <v>67932</v>
          </cell>
          <cell r="F399">
            <v>31737.5</v>
          </cell>
          <cell r="G399">
            <v>42325</v>
          </cell>
          <cell r="H399">
            <v>42362.5</v>
          </cell>
          <cell r="I399">
            <v>87751.277304277261</v>
          </cell>
          <cell r="J399">
            <v>86757.499991499993</v>
          </cell>
          <cell r="K399">
            <v>198008.27730427726</v>
          </cell>
          <cell r="L399">
            <v>160857.49999149999</v>
          </cell>
          <cell r="M399">
            <v>0.8123776550225319</v>
          </cell>
          <cell r="N399">
            <v>2000000</v>
          </cell>
        </row>
        <row r="400">
          <cell r="B400" t="str">
            <v>NBTS00489</v>
          </cell>
          <cell r="C400" t="str">
            <v>Điều Thị Diễm Hương</v>
          </cell>
          <cell r="D400" t="str">
            <v>Hoàng Lan</v>
          </cell>
          <cell r="E400">
            <v>141313.4282364042</v>
          </cell>
          <cell r="F400">
            <v>124568</v>
          </cell>
          <cell r="G400">
            <v>152553.63426995534</v>
          </cell>
          <cell r="H400">
            <v>73792</v>
          </cell>
          <cell r="I400">
            <v>80120.731451731408</v>
          </cell>
          <cell r="J400">
            <v>54052.5</v>
          </cell>
          <cell r="K400">
            <v>373987.79395809094</v>
          </cell>
          <cell r="L400">
            <v>252412.5</v>
          </cell>
          <cell r="M400">
            <v>0.67492175968792534</v>
          </cell>
          <cell r="N400">
            <v>0</v>
          </cell>
        </row>
        <row r="401">
          <cell r="C401" t="str">
            <v>Đỗ Anh Tài</v>
          </cell>
          <cell r="D401" t="str">
            <v>UA Tín Thành</v>
          </cell>
          <cell r="G401">
            <v>42325</v>
          </cell>
          <cell r="H401">
            <v>43009</v>
          </cell>
          <cell r="K401">
            <v>42325</v>
          </cell>
          <cell r="L401">
            <v>43009</v>
          </cell>
          <cell r="M401">
            <v>1.0161606615475487</v>
          </cell>
          <cell r="N401">
            <v>0</v>
          </cell>
        </row>
        <row r="402">
          <cell r="B402" t="str">
            <v>NBTS00510</v>
          </cell>
          <cell r="C402" t="str">
            <v>Đoàn Xuân Long</v>
          </cell>
          <cell r="D402" t="str">
            <v>Hoa Sơn</v>
          </cell>
          <cell r="G402">
            <v>122540.22095032077</v>
          </cell>
          <cell r="H402">
            <v>52444</v>
          </cell>
          <cell r="I402">
            <v>83936.00437800432</v>
          </cell>
          <cell r="J402">
            <v>84068.5</v>
          </cell>
          <cell r="K402">
            <v>206476.22532832509</v>
          </cell>
          <cell r="L402">
            <v>136512.5</v>
          </cell>
          <cell r="M402">
            <v>0.66115360150025348</v>
          </cell>
          <cell r="N402">
            <v>0</v>
          </cell>
        </row>
        <row r="403">
          <cell r="B403" t="str">
            <v>NBTS00509</v>
          </cell>
          <cell r="C403" t="str">
            <v>Hà Trọng Đức</v>
          </cell>
          <cell r="D403" t="str">
            <v>Hoa Sơn</v>
          </cell>
          <cell r="E403">
            <v>141313.42823640423</v>
          </cell>
          <cell r="F403">
            <v>142902.5</v>
          </cell>
          <cell r="G403">
            <v>122540.22095032077</v>
          </cell>
          <cell r="H403">
            <v>125397</v>
          </cell>
          <cell r="I403">
            <v>83936.00437800432</v>
          </cell>
          <cell r="J403">
            <v>43743</v>
          </cell>
          <cell r="K403">
            <v>347789.65356472938</v>
          </cell>
          <cell r="L403">
            <v>312042.5</v>
          </cell>
          <cell r="M403">
            <v>0.89721616730591947</v>
          </cell>
          <cell r="N403">
            <v>2000000</v>
          </cell>
        </row>
        <row r="404">
          <cell r="B404" t="str">
            <v>NBTS00481</v>
          </cell>
          <cell r="C404" t="str">
            <v>Kim Thị Thu Hương (WS)</v>
          </cell>
          <cell r="D404" t="str">
            <v>Kiên Hà</v>
          </cell>
          <cell r="E404">
            <v>214900.35213162494</v>
          </cell>
          <cell r="F404">
            <v>214858.87999999998</v>
          </cell>
          <cell r="G404">
            <v>263908.70921758813</v>
          </cell>
          <cell r="H404">
            <v>177992.09000000003</v>
          </cell>
          <cell r="I404">
            <v>175502.55460855455</v>
          </cell>
          <cell r="J404">
            <v>186911.23999999996</v>
          </cell>
          <cell r="K404">
            <v>654311.61595776759</v>
          </cell>
          <cell r="L404">
            <v>579762.21</v>
          </cell>
          <cell r="M404">
            <v>0.88606437034035568</v>
          </cell>
          <cell r="N404">
            <v>2000000</v>
          </cell>
        </row>
        <row r="405">
          <cell r="C405" t="str">
            <v>Lê Thanh Cao</v>
          </cell>
          <cell r="D405" t="str">
            <v>Hoa Sơn</v>
          </cell>
          <cell r="G405">
            <v>122540.22095032077</v>
          </cell>
          <cell r="H405">
            <v>41130.5</v>
          </cell>
          <cell r="K405">
            <v>122540.22095032077</v>
          </cell>
          <cell r="L405">
            <v>41130.5</v>
          </cell>
          <cell r="M405">
            <v>0.33564897860494947</v>
          </cell>
          <cell r="N405">
            <v>0</v>
          </cell>
        </row>
        <row r="406">
          <cell r="B406" t="str">
            <v>NBTS00514</v>
          </cell>
          <cell r="C406" t="str">
            <v>Lê Thị Thanh Mai</v>
          </cell>
          <cell r="D406" t="str">
            <v>Hoàng Nguyễn</v>
          </cell>
          <cell r="E406">
            <v>141313.4282364042</v>
          </cell>
          <cell r="F406">
            <v>147467.49835000001</v>
          </cell>
          <cell r="G406">
            <v>127673.09113314298</v>
          </cell>
          <cell r="H406">
            <v>130213.5</v>
          </cell>
          <cell r="I406">
            <v>83936.00437800432</v>
          </cell>
          <cell r="J406">
            <v>89571</v>
          </cell>
          <cell r="K406">
            <v>352922.52374755149</v>
          </cell>
          <cell r="L406">
            <v>367251.99835000001</v>
          </cell>
          <cell r="M406">
            <v>1.0406023238479913</v>
          </cell>
          <cell r="N406">
            <v>3500000</v>
          </cell>
        </row>
        <row r="407">
          <cell r="B407" t="str">
            <v>NBTS00508</v>
          </cell>
          <cell r="C407" t="str">
            <v>Lê Thị Thu Huyền</v>
          </cell>
          <cell r="D407" t="str">
            <v>Hoa Sơn</v>
          </cell>
          <cell r="E407">
            <v>141313.42823640423</v>
          </cell>
          <cell r="F407">
            <v>142255</v>
          </cell>
          <cell r="G407">
            <v>122540.22095032077</v>
          </cell>
          <cell r="H407">
            <v>125280.5</v>
          </cell>
          <cell r="I407">
            <v>83936.00437800432</v>
          </cell>
          <cell r="J407">
            <v>84224.5</v>
          </cell>
          <cell r="K407">
            <v>347789.65356472938</v>
          </cell>
          <cell r="L407">
            <v>351760</v>
          </cell>
          <cell r="M407">
            <v>1.0114159417756563</v>
          </cell>
          <cell r="N407">
            <v>3500000</v>
          </cell>
        </row>
        <row r="408">
          <cell r="C408" t="str">
            <v>Lê Tuấn Anh (WS)</v>
          </cell>
          <cell r="D408" t="str">
            <v>Hoàng Nguyễn</v>
          </cell>
          <cell r="G408">
            <v>238447.21077484995</v>
          </cell>
          <cell r="H408">
            <v>96218.18</v>
          </cell>
          <cell r="K408">
            <v>238447.21077484995</v>
          </cell>
          <cell r="L408">
            <v>96218.18</v>
          </cell>
          <cell r="M408">
            <v>0.40351983857279211</v>
          </cell>
          <cell r="N408">
            <v>0</v>
          </cell>
        </row>
        <row r="409">
          <cell r="C409" t="str">
            <v>Lê Văn Anh</v>
          </cell>
          <cell r="D409" t="str">
            <v>UA Tín Thành</v>
          </cell>
          <cell r="E409">
            <v>67932</v>
          </cell>
          <cell r="F409">
            <v>56233</v>
          </cell>
          <cell r="K409">
            <v>67932</v>
          </cell>
          <cell r="L409">
            <v>56233</v>
          </cell>
          <cell r="M409">
            <v>0.82778366601896014</v>
          </cell>
          <cell r="N409">
            <v>0</v>
          </cell>
        </row>
        <row r="410">
          <cell r="B410" t="str">
            <v>NBTS00492</v>
          </cell>
          <cell r="C410" t="str">
            <v>Lương Thị Thủy</v>
          </cell>
          <cell r="D410" t="str">
            <v>Long Khánh</v>
          </cell>
          <cell r="E410">
            <v>141313.42823640423</v>
          </cell>
          <cell r="F410">
            <v>48761</v>
          </cell>
          <cell r="G410">
            <v>169906.61016816279</v>
          </cell>
          <cell r="H410">
            <v>55050.5</v>
          </cell>
          <cell r="I410">
            <v>101740.61136727798</v>
          </cell>
          <cell r="J410">
            <v>38199.5</v>
          </cell>
          <cell r="K410">
            <v>412960.64977184503</v>
          </cell>
          <cell r="L410">
            <v>142011</v>
          </cell>
          <cell r="M410">
            <v>0.34388506526822615</v>
          </cell>
          <cell r="N410">
            <v>0</v>
          </cell>
        </row>
        <row r="411">
          <cell r="B411" t="str">
            <v>NBTS00498</v>
          </cell>
          <cell r="C411" t="str">
            <v>Lưu Văn Thỏa</v>
          </cell>
          <cell r="D411" t="str">
            <v>Ngân Minh</v>
          </cell>
          <cell r="E411">
            <v>141313.42823640417</v>
          </cell>
          <cell r="F411">
            <v>142260.5</v>
          </cell>
          <cell r="G411">
            <v>139704.13158056416</v>
          </cell>
          <cell r="H411">
            <v>139868</v>
          </cell>
          <cell r="I411">
            <v>83936.00437800432</v>
          </cell>
          <cell r="J411">
            <v>89983</v>
          </cell>
          <cell r="K411">
            <v>364953.56419497263</v>
          </cell>
          <cell r="L411">
            <v>372111.5</v>
          </cell>
          <cell r="M411">
            <v>1.0196132782558696</v>
          </cell>
          <cell r="N411">
            <v>3500000</v>
          </cell>
        </row>
        <row r="412">
          <cell r="C412" t="str">
            <v>Mai Thị Dịu</v>
          </cell>
          <cell r="D412" t="str">
            <v>UA Hiếu Dũng</v>
          </cell>
          <cell r="E412">
            <v>67932</v>
          </cell>
          <cell r="F412">
            <v>9533.5</v>
          </cell>
          <cell r="G412">
            <v>42325</v>
          </cell>
          <cell r="H412">
            <v>43537.499835000002</v>
          </cell>
          <cell r="K412">
            <v>110257</v>
          </cell>
          <cell r="L412">
            <v>53070.999835000002</v>
          </cell>
          <cell r="M412">
            <v>0.48133905180623454</v>
          </cell>
          <cell r="N412">
            <v>0</v>
          </cell>
        </row>
        <row r="413">
          <cell r="B413" t="str">
            <v>NBTS00487</v>
          </cell>
          <cell r="C413" t="str">
            <v>Ngô Đức Long</v>
          </cell>
          <cell r="D413" t="str">
            <v>Lâm An Đại Phát</v>
          </cell>
          <cell r="E413">
            <v>141313.4282364042</v>
          </cell>
          <cell r="F413">
            <v>146825.5</v>
          </cell>
          <cell r="G413">
            <v>211174.18518023071</v>
          </cell>
          <cell r="H413">
            <v>57986</v>
          </cell>
          <cell r="I413">
            <v>87751.277304277261</v>
          </cell>
          <cell r="J413">
            <v>102095</v>
          </cell>
          <cell r="K413">
            <v>440238.89072091214</v>
          </cell>
          <cell r="L413">
            <v>306906.5</v>
          </cell>
          <cell r="M413">
            <v>0.69713627412023049</v>
          </cell>
          <cell r="N413">
            <v>0</v>
          </cell>
        </row>
        <row r="414">
          <cell r="B414" t="str">
            <v>NBTS00486</v>
          </cell>
          <cell r="C414" t="str">
            <v>Nguyễn Bá Khánh</v>
          </cell>
          <cell r="D414" t="str">
            <v>Lâm An Đại Phát</v>
          </cell>
          <cell r="E414">
            <v>90235.109386772208</v>
          </cell>
          <cell r="F414">
            <v>93336.791895999995</v>
          </cell>
          <cell r="G414">
            <v>136694.99232835768</v>
          </cell>
          <cell r="H414">
            <v>139483.09</v>
          </cell>
          <cell r="I414">
            <v>87751.277304277261</v>
          </cell>
          <cell r="J414">
            <v>102609</v>
          </cell>
          <cell r="K414">
            <v>314681.37901940715</v>
          </cell>
          <cell r="L414">
            <v>335428.88189600001</v>
          </cell>
          <cell r="M414">
            <v>1.0659317781727189</v>
          </cell>
          <cell r="N414">
            <v>3500000</v>
          </cell>
        </row>
        <row r="415">
          <cell r="B415" t="str">
            <v>NBTS00512</v>
          </cell>
          <cell r="C415" t="str">
            <v>Nguyễn Hữu Thái</v>
          </cell>
          <cell r="D415" t="str">
            <v>Hào Quang Anh</v>
          </cell>
          <cell r="E415">
            <v>67932</v>
          </cell>
          <cell r="F415">
            <v>31291</v>
          </cell>
          <cell r="G415">
            <v>42325</v>
          </cell>
          <cell r="H415">
            <v>43006.5</v>
          </cell>
          <cell r="I415">
            <v>87751.277304277261</v>
          </cell>
          <cell r="J415">
            <v>89630.5</v>
          </cell>
          <cell r="K415">
            <v>198008.27730427726</v>
          </cell>
          <cell r="L415">
            <v>163928</v>
          </cell>
          <cell r="M415">
            <v>0.82788458256264486</v>
          </cell>
          <cell r="N415">
            <v>2000000</v>
          </cell>
        </row>
        <row r="416">
          <cell r="B416" t="str">
            <v>NBTS00483</v>
          </cell>
          <cell r="C416" t="str">
            <v>Nguyễn Huyền My</v>
          </cell>
          <cell r="D416" t="str">
            <v>Kiên Hà</v>
          </cell>
          <cell r="E416">
            <v>67932</v>
          </cell>
          <cell r="F416">
            <v>68198</v>
          </cell>
          <cell r="G416">
            <v>42325</v>
          </cell>
          <cell r="H416">
            <v>42542.999880000003</v>
          </cell>
          <cell r="I416">
            <v>67148.803502403447</v>
          </cell>
          <cell r="J416">
            <v>78751</v>
          </cell>
          <cell r="K416">
            <v>177405.80350240343</v>
          </cell>
          <cell r="L416">
            <v>189491.99988000002</v>
          </cell>
          <cell r="M416">
            <v>1.0681274013532081</v>
          </cell>
          <cell r="N416">
            <v>3500000</v>
          </cell>
        </row>
        <row r="417">
          <cell r="B417" t="str">
            <v>NBTS00479</v>
          </cell>
          <cell r="C417" t="str">
            <v>Nguyễn Kim Tuyến</v>
          </cell>
          <cell r="D417" t="str">
            <v>Kiên Hà</v>
          </cell>
          <cell r="E417">
            <v>141313.4282364042</v>
          </cell>
          <cell r="F417">
            <v>148327.99982999999</v>
          </cell>
          <cell r="G417">
            <v>121791.67738199263</v>
          </cell>
          <cell r="H417">
            <v>125604</v>
          </cell>
          <cell r="I417">
            <v>67148.803502403447</v>
          </cell>
          <cell r="J417">
            <v>81977.5</v>
          </cell>
          <cell r="K417">
            <v>330253.90912080026</v>
          </cell>
          <cell r="L417">
            <v>355909.49982999999</v>
          </cell>
          <cell r="M417">
            <v>1.0776844421841967</v>
          </cell>
          <cell r="N417">
            <v>3500000</v>
          </cell>
        </row>
        <row r="418">
          <cell r="B418" t="str">
            <v>NBTS00516</v>
          </cell>
          <cell r="C418" t="str">
            <v>Nguyễn Thị Hoa (KA)</v>
          </cell>
          <cell r="D418" t="str">
            <v>Hoàng Nguyễn</v>
          </cell>
          <cell r="E418">
            <v>119473.72526376964</v>
          </cell>
          <cell r="F418">
            <v>120100.5</v>
          </cell>
          <cell r="G418">
            <v>135490.34832242972</v>
          </cell>
          <cell r="H418">
            <v>99824.5</v>
          </cell>
          <cell r="I418">
            <v>87751.277304277261</v>
          </cell>
          <cell r="J418">
            <v>92708.5</v>
          </cell>
          <cell r="K418">
            <v>342715.35089047661</v>
          </cell>
          <cell r="L418">
            <v>312633.5</v>
          </cell>
          <cell r="M418">
            <v>0.91222496800241082</v>
          </cell>
          <cell r="N418">
            <v>3500000</v>
          </cell>
        </row>
        <row r="419">
          <cell r="B419" t="str">
            <v>NBTS00484</v>
          </cell>
          <cell r="C419" t="str">
            <v>Nguyễn Thị Thương 1</v>
          </cell>
          <cell r="D419" t="str">
            <v>Ngô Văn Thành</v>
          </cell>
          <cell r="E419">
            <v>141313.4282364042</v>
          </cell>
          <cell r="F419">
            <v>144161.9455</v>
          </cell>
          <cell r="G419">
            <v>189750.077097064</v>
          </cell>
          <cell r="H419">
            <v>57066</v>
          </cell>
          <cell r="I419">
            <v>83936.00437800432</v>
          </cell>
          <cell r="J419">
            <v>85176.5</v>
          </cell>
          <cell r="K419">
            <v>414999.50971147255</v>
          </cell>
          <cell r="L419">
            <v>286404.44550000003</v>
          </cell>
          <cell r="M419">
            <v>0.69013200931037744</v>
          </cell>
          <cell r="N419">
            <v>0</v>
          </cell>
        </row>
        <row r="420">
          <cell r="B420" t="str">
            <v>NBTS00497</v>
          </cell>
          <cell r="C420" t="str">
            <v>Nguyễn Văn Công</v>
          </cell>
          <cell r="D420" t="str">
            <v>Ngân Minh</v>
          </cell>
          <cell r="E420">
            <v>141313.42823640417</v>
          </cell>
          <cell r="F420">
            <v>142760</v>
          </cell>
          <cell r="G420">
            <v>139704.13158056416</v>
          </cell>
          <cell r="H420">
            <v>140273</v>
          </cell>
          <cell r="I420">
            <v>83936.00437800432</v>
          </cell>
          <cell r="J420">
            <v>89259.5</v>
          </cell>
          <cell r="K420">
            <v>364953.56419497263</v>
          </cell>
          <cell r="L420">
            <v>372292.5</v>
          </cell>
          <cell r="M420">
            <v>1.0201092317627198</v>
          </cell>
          <cell r="N420">
            <v>3500000</v>
          </cell>
        </row>
        <row r="421">
          <cell r="B421" t="str">
            <v>NBTS00480</v>
          </cell>
          <cell r="C421" t="str">
            <v>Nguyễn Văn Đoàn</v>
          </cell>
          <cell r="D421" t="str">
            <v>Kiên Hà</v>
          </cell>
          <cell r="E421">
            <v>141313.4282364042</v>
          </cell>
          <cell r="F421">
            <v>157596</v>
          </cell>
          <cell r="G421">
            <v>121791.67738199263</v>
          </cell>
          <cell r="H421">
            <v>122553</v>
          </cell>
          <cell r="I421">
            <v>67148.803502403447</v>
          </cell>
          <cell r="J421">
            <v>80071.5</v>
          </cell>
          <cell r="K421">
            <v>330253.90912080026</v>
          </cell>
          <cell r="L421">
            <v>360220.5</v>
          </cell>
          <cell r="M421">
            <v>1.0907380353467324</v>
          </cell>
          <cell r="N421">
            <v>3500000</v>
          </cell>
        </row>
        <row r="422">
          <cell r="B422" t="str">
            <v>NBTS00505</v>
          </cell>
          <cell r="C422" t="str">
            <v>Nguyễn Văn Quang (WS)</v>
          </cell>
          <cell r="D422" t="str">
            <v>Hoa Sơn</v>
          </cell>
          <cell r="E422">
            <v>214900.352131625</v>
          </cell>
          <cell r="F422">
            <v>215109.62500000003</v>
          </cell>
          <cell r="G422">
            <v>251423.67292372236</v>
          </cell>
          <cell r="H422">
            <v>253518.22999999998</v>
          </cell>
          <cell r="I422">
            <v>164056.7358297357</v>
          </cell>
          <cell r="J422">
            <v>165544.07999999999</v>
          </cell>
          <cell r="K422">
            <v>630380.76088508312</v>
          </cell>
          <cell r="L422">
            <v>634171.93499999994</v>
          </cell>
          <cell r="M422">
            <v>1.0060141018732771</v>
          </cell>
          <cell r="N422">
            <v>3500000</v>
          </cell>
        </row>
        <row r="423">
          <cell r="B423" t="str">
            <v>NBTS00490</v>
          </cell>
          <cell r="C423" t="str">
            <v>Nguyễn Văn Sâm</v>
          </cell>
          <cell r="D423" t="str">
            <v>Hoàng Lan</v>
          </cell>
          <cell r="I423">
            <v>80120.731451731408</v>
          </cell>
          <cell r="J423">
            <v>13971</v>
          </cell>
          <cell r="K423">
            <v>80120.731451731408</v>
          </cell>
          <cell r="L423">
            <v>13971</v>
          </cell>
          <cell r="M423">
            <v>0.17437434415357034</v>
          </cell>
          <cell r="N423">
            <v>0</v>
          </cell>
        </row>
        <row r="424">
          <cell r="B424" t="str">
            <v>NBTS00485</v>
          </cell>
          <cell r="C424" t="str">
            <v>Nguyễn Văn Thành 2</v>
          </cell>
          <cell r="D424" t="str">
            <v>Ngô Văn Thành</v>
          </cell>
          <cell r="E424">
            <v>90235.109386772208</v>
          </cell>
          <cell r="F424">
            <v>92250.87999999999</v>
          </cell>
          <cell r="G424">
            <v>155649.52974748451</v>
          </cell>
          <cell r="H424">
            <v>55889.46</v>
          </cell>
          <cell r="I424">
            <v>83936.00437800432</v>
          </cell>
          <cell r="J424">
            <v>85173.62</v>
          </cell>
          <cell r="K424">
            <v>329820.64351226104</v>
          </cell>
          <cell r="L424">
            <v>233313.96</v>
          </cell>
          <cell r="M424">
            <v>0.70739647317232457</v>
          </cell>
          <cell r="N424">
            <v>0</v>
          </cell>
        </row>
        <row r="425">
          <cell r="B425" t="str">
            <v>NBTS00496</v>
          </cell>
          <cell r="C425" t="str">
            <v>Phạm Đức Thịnh (WS)</v>
          </cell>
          <cell r="D425" t="str">
            <v>Ngân Minh</v>
          </cell>
          <cell r="E425">
            <v>214900.35213162494</v>
          </cell>
          <cell r="F425">
            <v>215124.66</v>
          </cell>
          <cell r="G425">
            <v>269434.49205995741</v>
          </cell>
          <cell r="H425">
            <v>183376.55999999997</v>
          </cell>
          <cell r="I425">
            <v>751608.76647576608</v>
          </cell>
          <cell r="J425">
            <v>712076.59974747477</v>
          </cell>
          <cell r="K425">
            <v>1235943.6106673484</v>
          </cell>
          <cell r="L425">
            <v>1110577.8197474747</v>
          </cell>
          <cell r="M425">
            <v>0.89856673893707639</v>
          </cell>
          <cell r="N425">
            <v>2000000</v>
          </cell>
        </row>
        <row r="426">
          <cell r="B426" t="str">
            <v>NBTS00502</v>
          </cell>
          <cell r="C426" t="str">
            <v>Phạm Hồng Quyền</v>
          </cell>
          <cell r="D426" t="str">
            <v>Phạm Hồng Quyền</v>
          </cell>
          <cell r="E426">
            <v>141313.4282364042</v>
          </cell>
          <cell r="F426">
            <v>143332.5</v>
          </cell>
          <cell r="G426">
            <v>182207.27564973303</v>
          </cell>
          <cell r="H426">
            <v>112744</v>
          </cell>
          <cell r="I426">
            <v>80120.731451731408</v>
          </cell>
          <cell r="J426">
            <v>85301.569696969702</v>
          </cell>
          <cell r="K426">
            <v>403641.43533786864</v>
          </cell>
          <cell r="L426">
            <v>341378.0696969697</v>
          </cell>
          <cell r="M426">
            <v>0.84574585216014486</v>
          </cell>
          <cell r="N426">
            <v>2000000</v>
          </cell>
        </row>
        <row r="427">
          <cell r="B427" t="str">
            <v>NBTS00517</v>
          </cell>
          <cell r="C427" t="str">
            <v>Phạm Thị Phương Chi (WS)</v>
          </cell>
          <cell r="D427" t="str">
            <v>Hoàng Nguyễn</v>
          </cell>
          <cell r="I427">
            <v>160241.46290346285</v>
          </cell>
          <cell r="J427">
            <v>160685.83499999999</v>
          </cell>
          <cell r="K427">
            <v>160241.46290346285</v>
          </cell>
          <cell r="L427">
            <v>160685.83499999999</v>
          </cell>
          <cell r="M427">
            <v>1.0027731405373206</v>
          </cell>
          <cell r="N427">
            <v>0</v>
          </cell>
        </row>
        <row r="428">
          <cell r="B428" t="str">
            <v>NBTS00518</v>
          </cell>
          <cell r="C428" t="str">
            <v>Phạm Thị Thủy</v>
          </cell>
          <cell r="D428" t="str">
            <v>N_Agent Nguyễn Thị Cúc</v>
          </cell>
          <cell r="E428">
            <v>107000.90253044025</v>
          </cell>
          <cell r="F428">
            <v>112634.49950000001</v>
          </cell>
          <cell r="G428">
            <v>147651.60499334752</v>
          </cell>
          <cell r="H428">
            <v>148160.5</v>
          </cell>
          <cell r="I428">
            <v>80120.731451731408</v>
          </cell>
          <cell r="J428">
            <v>87534.55</v>
          </cell>
          <cell r="K428">
            <v>334773.2389755192</v>
          </cell>
          <cell r="L428">
            <v>348329.54950000002</v>
          </cell>
          <cell r="M428">
            <v>1.0404940089176966</v>
          </cell>
          <cell r="N428">
            <v>3500000</v>
          </cell>
        </row>
        <row r="429">
          <cell r="B429" t="str">
            <v>NBTS00631</v>
          </cell>
          <cell r="C429" t="str">
            <v>Phan Quang Anh</v>
          </cell>
          <cell r="D429" t="str">
            <v>Hoàng Nguyễn</v>
          </cell>
          <cell r="I429">
            <v>83936.00437800432</v>
          </cell>
          <cell r="J429">
            <v>9193</v>
          </cell>
          <cell r="K429">
            <v>83936.00437800432</v>
          </cell>
          <cell r="L429">
            <v>9193</v>
          </cell>
          <cell r="M429">
            <v>0.10952391727630358</v>
          </cell>
          <cell r="N429">
            <v>0</v>
          </cell>
        </row>
        <row r="430">
          <cell r="B430" t="str">
            <v>NBTS00515</v>
          </cell>
          <cell r="C430" t="str">
            <v>Phùng Đình Chuyên</v>
          </cell>
          <cell r="D430" t="str">
            <v>Hoàng Nguyễn</v>
          </cell>
          <cell r="E430">
            <v>141313.4282364042</v>
          </cell>
          <cell r="F430">
            <v>146526</v>
          </cell>
          <cell r="G430">
            <v>127673.09113314298</v>
          </cell>
          <cell r="H430">
            <v>76738.5</v>
          </cell>
          <cell r="I430">
            <v>83936.00437800432</v>
          </cell>
          <cell r="J430">
            <v>93233.5</v>
          </cell>
          <cell r="K430">
            <v>352922.52374755149</v>
          </cell>
          <cell r="L430">
            <v>316498</v>
          </cell>
          <cell r="M430">
            <v>0.89679172822189646</v>
          </cell>
          <cell r="N430">
            <v>2000000</v>
          </cell>
        </row>
        <row r="431">
          <cell r="B431" t="str">
            <v>NBTS00503</v>
          </cell>
          <cell r="C431" t="str">
            <v>Phùng Thị Lệ</v>
          </cell>
          <cell r="D431" t="str">
            <v>Phạm Hồng Quyền</v>
          </cell>
          <cell r="E431">
            <v>90235.109386772208</v>
          </cell>
          <cell r="F431">
            <v>95736.574999999997</v>
          </cell>
          <cell r="G431">
            <v>182207.27564973303</v>
          </cell>
          <cell r="H431">
            <v>57956.32</v>
          </cell>
          <cell r="I431">
            <v>80120.731451731408</v>
          </cell>
          <cell r="J431">
            <v>85765.961111111115</v>
          </cell>
          <cell r="K431">
            <v>352563.11648823664</v>
          </cell>
          <cell r="L431">
            <v>239458.85611111112</v>
          </cell>
          <cell r="M431">
            <v>0.67919429149674171</v>
          </cell>
          <cell r="N431">
            <v>0</v>
          </cell>
        </row>
        <row r="432">
          <cell r="B432" t="str">
            <v>NBTS00495</v>
          </cell>
          <cell r="C432" t="str">
            <v>Tạ Khắc Phương</v>
          </cell>
          <cell r="D432" t="str">
            <v>Long Khánh</v>
          </cell>
          <cell r="E432">
            <v>90235.109386772237</v>
          </cell>
          <cell r="F432">
            <v>90454.44</v>
          </cell>
          <cell r="G432">
            <v>119563.91085907753</v>
          </cell>
          <cell r="H432">
            <v>119823.13000000002</v>
          </cell>
          <cell r="I432">
            <v>101740.61136727798</v>
          </cell>
          <cell r="J432">
            <v>80995</v>
          </cell>
          <cell r="K432">
            <v>311539.63161312777</v>
          </cell>
          <cell r="L432">
            <v>291272.57</v>
          </cell>
          <cell r="M432">
            <v>0.93494547865969246</v>
          </cell>
          <cell r="N432">
            <v>3500000</v>
          </cell>
        </row>
        <row r="433">
          <cell r="B433" t="str">
            <v>NBTS00519</v>
          </cell>
          <cell r="C433" t="str">
            <v>Tô Văn Văn</v>
          </cell>
          <cell r="D433" t="str">
            <v>N_Agent Nguyễn Thị Cúc</v>
          </cell>
          <cell r="E433">
            <v>90235.109386772237</v>
          </cell>
          <cell r="F433">
            <v>90909.854999999981</v>
          </cell>
          <cell r="G433">
            <v>218697.45523735762</v>
          </cell>
          <cell r="H433">
            <v>66022.91</v>
          </cell>
          <cell r="I433">
            <v>80120.731451731408</v>
          </cell>
          <cell r="J433">
            <v>75752</v>
          </cell>
          <cell r="K433">
            <v>389053.29607586126</v>
          </cell>
          <cell r="L433">
            <v>232684.76499999998</v>
          </cell>
          <cell r="M433">
            <v>0.59807940800642623</v>
          </cell>
          <cell r="N433">
            <v>0</v>
          </cell>
        </row>
        <row r="434">
          <cell r="B434" t="str">
            <v>NBTS00506</v>
          </cell>
          <cell r="C434" t="str">
            <v>Trần Hoàng Khánh Duy (WS)</v>
          </cell>
          <cell r="D434" t="str">
            <v>Hoa Sơn</v>
          </cell>
          <cell r="E434">
            <v>214900.352131625</v>
          </cell>
          <cell r="F434">
            <v>216044.70499999999</v>
          </cell>
          <cell r="G434">
            <v>251423.67292372236</v>
          </cell>
          <cell r="H434">
            <v>250637.33</v>
          </cell>
          <cell r="I434">
            <v>305221.83410183393</v>
          </cell>
          <cell r="J434">
            <v>154841</v>
          </cell>
          <cell r="K434">
            <v>771545.85915718134</v>
          </cell>
          <cell r="L434">
            <v>621523.03499999992</v>
          </cell>
          <cell r="M434">
            <v>0.80555553195365104</v>
          </cell>
          <cell r="N434">
            <v>2000000</v>
          </cell>
        </row>
        <row r="435">
          <cell r="B435" t="str">
            <v>NBTS00499</v>
          </cell>
          <cell r="C435" t="str">
            <v>Trần Quang Khánh (WS)</v>
          </cell>
          <cell r="D435" t="str">
            <v>Ngân Minh</v>
          </cell>
          <cell r="I435">
            <v>167872.00875600864</v>
          </cell>
          <cell r="J435">
            <v>179214.77499999999</v>
          </cell>
          <cell r="K435">
            <v>167872.00875600864</v>
          </cell>
          <cell r="L435">
            <v>179214.77499999999</v>
          </cell>
          <cell r="M435">
            <v>1.0675679425536473</v>
          </cell>
          <cell r="N435">
            <v>0</v>
          </cell>
        </row>
        <row r="436">
          <cell r="C436" t="str">
            <v>Trần Thị Bích Phượng</v>
          </cell>
          <cell r="D436" t="str">
            <v>Ngân Minh</v>
          </cell>
          <cell r="G436">
            <v>139704.13158056416</v>
          </cell>
          <cell r="H436">
            <v>26031</v>
          </cell>
          <cell r="K436">
            <v>139704.13158056416</v>
          </cell>
          <cell r="L436">
            <v>26031</v>
          </cell>
          <cell r="M436">
            <v>0.1863294929469464</v>
          </cell>
          <cell r="N436">
            <v>0</v>
          </cell>
        </row>
        <row r="437">
          <cell r="B437" t="str">
            <v>NBTS00507</v>
          </cell>
          <cell r="C437" t="str">
            <v>Trần Thị Hà N1</v>
          </cell>
          <cell r="D437" t="str">
            <v>Hoa Sơn</v>
          </cell>
          <cell r="E437">
            <v>141313.42823640423</v>
          </cell>
          <cell r="F437">
            <v>141685</v>
          </cell>
          <cell r="G437">
            <v>122540.22095032077</v>
          </cell>
          <cell r="H437">
            <v>125391</v>
          </cell>
          <cell r="I437">
            <v>83936.00437800432</v>
          </cell>
          <cell r="J437">
            <v>84143.5</v>
          </cell>
          <cell r="K437">
            <v>347789.65356472938</v>
          </cell>
          <cell r="L437">
            <v>351219.5</v>
          </cell>
          <cell r="M437">
            <v>1.0098618414898655</v>
          </cell>
          <cell r="N437">
            <v>3500000</v>
          </cell>
        </row>
        <row r="438">
          <cell r="B438" t="str">
            <v>NBTS00500</v>
          </cell>
          <cell r="C438" t="str">
            <v>Trần Thị Thu Hồng (KA)</v>
          </cell>
          <cell r="D438" t="str">
            <v>Ngân Minh</v>
          </cell>
          <cell r="E438">
            <v>119473.72526376962</v>
          </cell>
          <cell r="F438">
            <v>83615.5</v>
          </cell>
          <cell r="G438">
            <v>147121.42493875526</v>
          </cell>
          <cell r="H438">
            <v>147546</v>
          </cell>
          <cell r="I438">
            <v>87751.277304277261</v>
          </cell>
          <cell r="J438">
            <v>93738.79393939393</v>
          </cell>
          <cell r="K438">
            <v>354346.42750680214</v>
          </cell>
          <cell r="L438">
            <v>324900.29393939395</v>
          </cell>
          <cell r="M438">
            <v>0.91690015396911839</v>
          </cell>
          <cell r="N438">
            <v>3500000</v>
          </cell>
        </row>
        <row r="439">
          <cell r="B439" t="str">
            <v>NBTS00488</v>
          </cell>
          <cell r="C439" t="str">
            <v>Trần Văn Hội</v>
          </cell>
          <cell r="D439" t="str">
            <v>Hoàng Lan</v>
          </cell>
          <cell r="E439">
            <v>141313.4282364042</v>
          </cell>
          <cell r="F439">
            <v>122508</v>
          </cell>
          <cell r="G439">
            <v>152553.63426995534</v>
          </cell>
          <cell r="H439">
            <v>77692</v>
          </cell>
          <cell r="I439">
            <v>80120.731451731408</v>
          </cell>
          <cell r="J439">
            <v>65942.5</v>
          </cell>
          <cell r="K439">
            <v>373987.79395809094</v>
          </cell>
          <cell r="L439">
            <v>266142.5</v>
          </cell>
          <cell r="M439">
            <v>0.71163418779871712</v>
          </cell>
          <cell r="N439">
            <v>0</v>
          </cell>
        </row>
        <row r="440">
          <cell r="B440" t="str">
            <v>NBTS00501</v>
          </cell>
          <cell r="C440" t="str">
            <v>Trương Văn Hoàng</v>
          </cell>
          <cell r="D440" t="str">
            <v>Ngân Minh</v>
          </cell>
          <cell r="E440">
            <v>67932</v>
          </cell>
          <cell r="F440">
            <v>68181</v>
          </cell>
          <cell r="G440">
            <v>42325</v>
          </cell>
          <cell r="H440">
            <v>42423</v>
          </cell>
          <cell r="I440">
            <v>83936.00437800432</v>
          </cell>
          <cell r="J440">
            <v>88813</v>
          </cell>
          <cell r="K440">
            <v>194193.00437800432</v>
          </cell>
          <cell r="L440">
            <v>199417</v>
          </cell>
          <cell r="M440">
            <v>1.0269010494931474</v>
          </cell>
          <cell r="N440">
            <v>3500000</v>
          </cell>
        </row>
        <row r="441">
          <cell r="C441" t="str">
            <v>Vacancy N1 2</v>
          </cell>
          <cell r="D441" t="str">
            <v>Kiên Hà</v>
          </cell>
          <cell r="I441">
            <v>67148.803502403447</v>
          </cell>
          <cell r="J441">
            <v>0</v>
          </cell>
          <cell r="K441">
            <v>67148.803502403447</v>
          </cell>
          <cell r="L441">
            <v>0</v>
          </cell>
          <cell r="M441">
            <v>0</v>
          </cell>
          <cell r="N441">
            <v>0</v>
          </cell>
        </row>
        <row r="442">
          <cell r="C442" t="str">
            <v>Vacancy N1 3</v>
          </cell>
          <cell r="D442" t="str">
            <v>Hoa Sơn</v>
          </cell>
          <cell r="I442">
            <v>164056.7358297357</v>
          </cell>
          <cell r="J442">
            <v>67632.764999999985</v>
          </cell>
          <cell r="K442">
            <v>164056.7358297357</v>
          </cell>
          <cell r="L442">
            <v>67632.764999999985</v>
          </cell>
          <cell r="M442">
            <v>0.41225228978218753</v>
          </cell>
          <cell r="N442">
            <v>0</v>
          </cell>
        </row>
        <row r="443">
          <cell r="C443" t="str">
            <v>Vacancy N1 4</v>
          </cell>
          <cell r="D443" t="str">
            <v>Hoàng Lan</v>
          </cell>
          <cell r="G443">
            <v>152553.63426995534</v>
          </cell>
          <cell r="H443">
            <v>20251</v>
          </cell>
          <cell r="K443">
            <v>152553.63426995534</v>
          </cell>
          <cell r="L443">
            <v>20251</v>
          </cell>
          <cell r="M443">
            <v>0.13274675557164575</v>
          </cell>
          <cell r="N443">
            <v>0</v>
          </cell>
        </row>
        <row r="444">
          <cell r="C444" t="str">
            <v>Vacancy N1 4</v>
          </cell>
          <cell r="D444" t="str">
            <v>Hoa Sơn</v>
          </cell>
          <cell r="I444">
            <v>83936.00437800432</v>
          </cell>
          <cell r="J444">
            <v>0</v>
          </cell>
          <cell r="K444">
            <v>83936.00437800432</v>
          </cell>
          <cell r="L444">
            <v>0</v>
          </cell>
          <cell r="M444">
            <v>0</v>
          </cell>
          <cell r="N444">
            <v>0</v>
          </cell>
        </row>
        <row r="445">
          <cell r="C445" t="str">
            <v>Vacancy N1 5</v>
          </cell>
          <cell r="D445" t="str">
            <v>Hoàng Lan</v>
          </cell>
          <cell r="I445">
            <v>80120.731451731408</v>
          </cell>
          <cell r="J445">
            <v>0</v>
          </cell>
          <cell r="K445">
            <v>80120.731451731408</v>
          </cell>
          <cell r="L445">
            <v>0</v>
          </cell>
          <cell r="M445">
            <v>0</v>
          </cell>
          <cell r="N445">
            <v>0</v>
          </cell>
        </row>
        <row r="446">
          <cell r="C446" t="str">
            <v>Vacancy N1 6</v>
          </cell>
          <cell r="D446" t="str">
            <v>Ngân Minh</v>
          </cell>
          <cell r="I446">
            <v>83936.00437800432</v>
          </cell>
          <cell r="J446">
            <v>0</v>
          </cell>
          <cell r="K446">
            <v>83936.00437800432</v>
          </cell>
          <cell r="L446">
            <v>0</v>
          </cell>
          <cell r="M446">
            <v>0</v>
          </cell>
          <cell r="N446">
            <v>0</v>
          </cell>
        </row>
        <row r="447">
          <cell r="B447" t="str">
            <v>NBTS00482</v>
          </cell>
          <cell r="C447" t="str">
            <v>Vũ Thị Vui</v>
          </cell>
          <cell r="D447" t="str">
            <v>Kiên Hà</v>
          </cell>
          <cell r="G447">
            <v>121791.67738199263</v>
          </cell>
          <cell r="H447">
            <v>128176</v>
          </cell>
          <cell r="I447">
            <v>67148.803502403447</v>
          </cell>
          <cell r="J447">
            <v>77236</v>
          </cell>
          <cell r="K447">
            <v>188940.48088439606</v>
          </cell>
          <cell r="L447">
            <v>205412</v>
          </cell>
          <cell r="M447">
            <v>1.0871783486445241</v>
          </cell>
          <cell r="N447">
            <v>0</v>
          </cell>
        </row>
        <row r="448">
          <cell r="B448" t="str">
            <v>Grand Total NORTH 1</v>
          </cell>
          <cell r="E448">
            <v>4466645.5885372134</v>
          </cell>
          <cell r="F448">
            <v>4035495.8550760001</v>
          </cell>
          <cell r="G448">
            <v>5974711.285123325</v>
          </cell>
          <cell r="H448">
            <v>3959626.2997150002</v>
          </cell>
          <cell r="I448">
            <v>4872103.5268505216</v>
          </cell>
          <cell r="J448">
            <v>4062225.2894864497</v>
          </cell>
          <cell r="K448">
            <v>15313460.400511054</v>
          </cell>
          <cell r="L448">
            <v>12057347.44427745</v>
          </cell>
          <cell r="M448">
            <v>0.78736922478181759</v>
          </cell>
          <cell r="N448">
            <v>68500000</v>
          </cell>
        </row>
        <row r="449">
          <cell r="B449" t="str">
            <v>NBTS00557</v>
          </cell>
          <cell r="C449" t="str">
            <v>Bùi Hương Giang</v>
          </cell>
          <cell r="D449" t="str">
            <v>Sơn Diệp</v>
          </cell>
          <cell r="E449">
            <v>67932</v>
          </cell>
          <cell r="F449">
            <v>30869</v>
          </cell>
          <cell r="G449">
            <v>42325</v>
          </cell>
          <cell r="H449">
            <v>43192.999974500002</v>
          </cell>
          <cell r="I449">
            <v>78771.616935831116</v>
          </cell>
          <cell r="J449">
            <v>109153.5</v>
          </cell>
          <cell r="K449">
            <v>189028.61693583112</v>
          </cell>
          <cell r="L449">
            <v>183215.49997450001</v>
          </cell>
          <cell r="M449">
            <v>0.96924742372048112</v>
          </cell>
          <cell r="N449">
            <v>3500000</v>
          </cell>
        </row>
        <row r="450">
          <cell r="C450" t="str">
            <v>Bùi Ngọc Tú</v>
          </cell>
          <cell r="D450" t="str">
            <v>N_Agent Đoàn Vũ Khiêm</v>
          </cell>
          <cell r="E450">
            <v>134768.61137585365</v>
          </cell>
          <cell r="F450">
            <v>64577.5</v>
          </cell>
          <cell r="G450">
            <v>179923.86407773127</v>
          </cell>
          <cell r="H450">
            <v>40617</v>
          </cell>
          <cell r="K450">
            <v>314692.47545358492</v>
          </cell>
          <cell r="L450">
            <v>105194.5</v>
          </cell>
          <cell r="M450">
            <v>0.33427713785776714</v>
          </cell>
          <cell r="N450">
            <v>0</v>
          </cell>
        </row>
        <row r="451">
          <cell r="B451" t="str">
            <v>NBTS00526</v>
          </cell>
          <cell r="C451" t="str">
            <v>Bùi Tiến Cường</v>
          </cell>
          <cell r="D451" t="str">
            <v>Lê Thị Hồng Nga</v>
          </cell>
          <cell r="G451">
            <v>120444.11118083161</v>
          </cell>
          <cell r="H451">
            <v>9576.81</v>
          </cell>
          <cell r="I451">
            <v>68497.058205070542</v>
          </cell>
          <cell r="J451">
            <v>71484.149999999994</v>
          </cell>
          <cell r="K451">
            <v>188941.16938590215</v>
          </cell>
          <cell r="L451">
            <v>81060.959999999992</v>
          </cell>
          <cell r="M451">
            <v>0.42902751297382602</v>
          </cell>
          <cell r="N451">
            <v>0</v>
          </cell>
        </row>
        <row r="452">
          <cell r="B452" t="str">
            <v>NBTS00559</v>
          </cell>
          <cell r="C452" t="str">
            <v>Đặng Thị Giang (WS)</v>
          </cell>
          <cell r="D452" t="str">
            <v>Sơn Diệp</v>
          </cell>
          <cell r="E452">
            <v>188597.86283374179</v>
          </cell>
          <cell r="F452">
            <v>210883.33500000002</v>
          </cell>
          <cell r="G452">
            <v>198980.39998557069</v>
          </cell>
          <cell r="H452">
            <v>214053.29499999998</v>
          </cell>
          <cell r="I452">
            <v>157543.23387166223</v>
          </cell>
          <cell r="J452">
            <v>172130.38</v>
          </cell>
          <cell r="K452">
            <v>545121.4966909748</v>
          </cell>
          <cell r="L452">
            <v>597067.01</v>
          </cell>
          <cell r="M452">
            <v>1.0952916251227434</v>
          </cell>
          <cell r="N452">
            <v>3500000</v>
          </cell>
        </row>
        <row r="453">
          <cell r="B453" t="str">
            <v>NBTS00537</v>
          </cell>
          <cell r="C453" t="str">
            <v>Đặng Thị Yến</v>
          </cell>
          <cell r="D453" t="str">
            <v>Đặng Quang Mạnh</v>
          </cell>
          <cell r="E453">
            <v>80856.656319061076</v>
          </cell>
          <cell r="F453">
            <v>80653.56</v>
          </cell>
          <cell r="G453">
            <v>107583.88696177282</v>
          </cell>
          <cell r="H453">
            <v>27506.774999999998</v>
          </cell>
          <cell r="I453">
            <v>68497.058205070542</v>
          </cell>
          <cell r="J453">
            <v>68303.520000000004</v>
          </cell>
          <cell r="K453">
            <v>256937.60148590442</v>
          </cell>
          <cell r="L453">
            <v>176463.85499999998</v>
          </cell>
          <cell r="M453">
            <v>0.68679653728954415</v>
          </cell>
          <cell r="N453">
            <v>0</v>
          </cell>
        </row>
        <row r="454">
          <cell r="B454" t="str">
            <v>NBTS00551</v>
          </cell>
          <cell r="C454" t="str">
            <v>Đinh Thị Lương</v>
          </cell>
          <cell r="D454" t="str">
            <v>N_Agent Dương Thị Lợi</v>
          </cell>
          <cell r="E454">
            <v>80856.656319061076</v>
          </cell>
          <cell r="F454">
            <v>86674.35</v>
          </cell>
          <cell r="G454">
            <v>143989.61050609677</v>
          </cell>
          <cell r="H454">
            <v>144004.26</v>
          </cell>
          <cell r="I454">
            <v>68497.058205070542</v>
          </cell>
          <cell r="J454">
            <v>75336.990000000005</v>
          </cell>
          <cell r="K454">
            <v>293343.32503022841</v>
          </cell>
          <cell r="L454">
            <v>306015.60000000003</v>
          </cell>
          <cell r="M454">
            <v>1.0431994659106893</v>
          </cell>
          <cell r="N454">
            <v>3500000</v>
          </cell>
        </row>
        <row r="455">
          <cell r="B455" t="str">
            <v>NBTS00540</v>
          </cell>
          <cell r="C455" t="str">
            <v>Đinh Thị Ngân</v>
          </cell>
          <cell r="D455" t="str">
            <v>N_Agent Văn Thiệp</v>
          </cell>
          <cell r="E455">
            <v>134768.61137585365</v>
          </cell>
          <cell r="F455">
            <v>50076</v>
          </cell>
          <cell r="G455">
            <v>125048.76521177164</v>
          </cell>
          <cell r="H455">
            <v>59124</v>
          </cell>
          <cell r="I455">
            <v>78771.616935831116</v>
          </cell>
          <cell r="J455">
            <v>84278</v>
          </cell>
          <cell r="K455">
            <v>338588.99352345639</v>
          </cell>
          <cell r="L455">
            <v>193478</v>
          </cell>
          <cell r="M455">
            <v>0.57142436316848688</v>
          </cell>
          <cell r="N455">
            <v>0</v>
          </cell>
        </row>
        <row r="456">
          <cell r="C456" t="str">
            <v>Đinh Văn Dũng</v>
          </cell>
          <cell r="D456" t="str">
            <v>UA Nguyễn Thị Thu</v>
          </cell>
          <cell r="E456">
            <v>67932</v>
          </cell>
          <cell r="F456">
            <v>11698.5</v>
          </cell>
          <cell r="G456">
            <v>42325</v>
          </cell>
          <cell r="H456">
            <v>9051</v>
          </cell>
          <cell r="K456">
            <v>110257</v>
          </cell>
          <cell r="L456">
            <v>20749.5</v>
          </cell>
          <cell r="M456">
            <v>0.18819213292580064</v>
          </cell>
          <cell r="N456">
            <v>0</v>
          </cell>
        </row>
        <row r="457">
          <cell r="C457" t="str">
            <v>Đỗ Hữu Lợi</v>
          </cell>
          <cell r="D457" t="str">
            <v>Anh Dũng</v>
          </cell>
          <cell r="E457">
            <v>80856.65631906109</v>
          </cell>
          <cell r="F457">
            <v>17981.859999999997</v>
          </cell>
          <cell r="K457">
            <v>80856.65631906109</v>
          </cell>
          <cell r="L457">
            <v>17981.859999999997</v>
          </cell>
          <cell r="M457">
            <v>0.22239183288811024</v>
          </cell>
          <cell r="N457">
            <v>0</v>
          </cell>
        </row>
        <row r="458">
          <cell r="B458" t="str">
            <v>NBTS00545</v>
          </cell>
          <cell r="C458" t="str">
            <v>Đỗ Thị Tốt</v>
          </cell>
          <cell r="D458" t="str">
            <v>N_Agent Đỗ Văn Kiên</v>
          </cell>
          <cell r="E458">
            <v>134768.61137585365</v>
          </cell>
          <cell r="F458">
            <v>33732</v>
          </cell>
          <cell r="G458">
            <v>177277.92490011753</v>
          </cell>
          <cell r="H458">
            <v>61611</v>
          </cell>
          <cell r="I458">
            <v>78771.616935831116</v>
          </cell>
          <cell r="J458">
            <v>84133</v>
          </cell>
          <cell r="K458">
            <v>390818.15321180236</v>
          </cell>
          <cell r="L458">
            <v>179476</v>
          </cell>
          <cell r="M458">
            <v>0.45923148278819509</v>
          </cell>
          <cell r="N458">
            <v>0</v>
          </cell>
        </row>
        <row r="459">
          <cell r="B459" t="str">
            <v>NBTS00633</v>
          </cell>
          <cell r="C459" t="str">
            <v>Hà Thị Hương</v>
          </cell>
          <cell r="D459" t="str">
            <v>N_Agent Hoàng Thế Vinh</v>
          </cell>
          <cell r="I459">
            <v>78771.616935831116</v>
          </cell>
          <cell r="J459">
            <v>3960</v>
          </cell>
          <cell r="K459">
            <v>78771.616935831116</v>
          </cell>
          <cell r="L459">
            <v>3960</v>
          </cell>
          <cell r="M459">
            <v>5.0271914606321876E-2</v>
          </cell>
          <cell r="N459">
            <v>0</v>
          </cell>
        </row>
        <row r="460">
          <cell r="B460" t="str">
            <v>NBTS00632</v>
          </cell>
          <cell r="C460" t="str">
            <v>Hỏa Văn Viên</v>
          </cell>
          <cell r="D460" t="str">
            <v>Nguyễn Trọng Hiếu</v>
          </cell>
          <cell r="I460">
            <v>78771.616935831116</v>
          </cell>
          <cell r="J460">
            <v>84308</v>
          </cell>
          <cell r="K460">
            <v>78771.616935831116</v>
          </cell>
          <cell r="L460">
            <v>84308</v>
          </cell>
          <cell r="M460">
            <v>1.0702839839974203</v>
          </cell>
          <cell r="N460">
            <v>0</v>
          </cell>
        </row>
        <row r="461">
          <cell r="B461" t="str">
            <v>NBTS00536</v>
          </cell>
          <cell r="C461" t="str">
            <v xml:space="preserve">Hoàng Thị Hậu </v>
          </cell>
          <cell r="D461" t="str">
            <v>Đặng Quang Mạnh</v>
          </cell>
          <cell r="G461">
            <v>197600.8973698671</v>
          </cell>
          <cell r="H461">
            <v>4320.38</v>
          </cell>
          <cell r="I461">
            <v>147268.67514090167</v>
          </cell>
          <cell r="J461">
            <v>6500.9400000000005</v>
          </cell>
          <cell r="K461">
            <v>344869.57251076878</v>
          </cell>
          <cell r="L461">
            <v>10821.32</v>
          </cell>
          <cell r="M461">
            <v>3.1378007404993948E-2</v>
          </cell>
          <cell r="N461">
            <v>0</v>
          </cell>
        </row>
        <row r="462">
          <cell r="B462" t="str">
            <v>NBTS00535</v>
          </cell>
          <cell r="C462" t="str">
            <v>Hoàng Văn Hội</v>
          </cell>
          <cell r="D462" t="str">
            <v>Đặng Quang Mạnh</v>
          </cell>
          <cell r="G462">
            <v>121302.11736412854</v>
          </cell>
          <cell r="H462">
            <v>11973</v>
          </cell>
          <cell r="I462">
            <v>71921.911115324066</v>
          </cell>
          <cell r="J462">
            <v>67515.999987999996</v>
          </cell>
          <cell r="K462">
            <v>193224.02847945259</v>
          </cell>
          <cell r="L462">
            <v>79488.999987999996</v>
          </cell>
          <cell r="M462">
            <v>0.41138258328183464</v>
          </cell>
          <cell r="N462">
            <v>0</v>
          </cell>
        </row>
        <row r="463">
          <cell r="B463" t="str">
            <v>NBTS00538</v>
          </cell>
          <cell r="C463" t="str">
            <v>Hoàng Văn Lịch</v>
          </cell>
          <cell r="D463" t="str">
            <v>N_Agent Lương Thu Hường</v>
          </cell>
          <cell r="E463">
            <v>80856.65631906109</v>
          </cell>
          <cell r="F463">
            <v>9819.3100000000013</v>
          </cell>
          <cell r="G463">
            <v>142880.71559113951</v>
          </cell>
          <cell r="H463">
            <v>4075.4549999999999</v>
          </cell>
          <cell r="I463">
            <v>78771.616935831116</v>
          </cell>
          <cell r="J463">
            <v>13841.9</v>
          </cell>
          <cell r="K463">
            <v>302508.98884603172</v>
          </cell>
          <cell r="L463">
            <v>27736.665000000001</v>
          </cell>
          <cell r="M463">
            <v>9.1688729997101537E-2</v>
          </cell>
          <cell r="N463">
            <v>0</v>
          </cell>
        </row>
        <row r="464">
          <cell r="B464" t="str">
            <v>NBTS00560</v>
          </cell>
          <cell r="C464" t="str">
            <v>Hoàng Văn Tiếp</v>
          </cell>
          <cell r="D464" t="str">
            <v>N_Agent Đoàn Vũ Khiêm</v>
          </cell>
          <cell r="I464">
            <v>78771.616935831116</v>
          </cell>
          <cell r="J464">
            <v>89113.499995999999</v>
          </cell>
          <cell r="K464">
            <v>78771.616935831116</v>
          </cell>
          <cell r="L464">
            <v>89113.499995999999</v>
          </cell>
          <cell r="M464">
            <v>1.1312894601185295</v>
          </cell>
          <cell r="N464">
            <v>0</v>
          </cell>
        </row>
        <row r="465">
          <cell r="B465" t="str">
            <v>NBTS00525</v>
          </cell>
          <cell r="C465" t="str">
            <v>Lê Hoàng Giang</v>
          </cell>
          <cell r="D465" t="str">
            <v>Lê Thị Hồng Nga</v>
          </cell>
          <cell r="I465">
            <v>68497.058205070542</v>
          </cell>
          <cell r="J465">
            <v>9049.5</v>
          </cell>
          <cell r="K465">
            <v>68497.058205070542</v>
          </cell>
          <cell r="L465">
            <v>9049.5</v>
          </cell>
          <cell r="M465">
            <v>0.13211516285717076</v>
          </cell>
          <cell r="N465">
            <v>0</v>
          </cell>
        </row>
        <row r="466">
          <cell r="B466" t="str">
            <v>NBTS00522</v>
          </cell>
          <cell r="C466" t="str">
            <v>Lê Văn Định</v>
          </cell>
          <cell r="D466" t="str">
            <v>Lê Thị Hồng Nga</v>
          </cell>
          <cell r="G466">
            <v>151453.07861867987</v>
          </cell>
          <cell r="H466">
            <v>26629</v>
          </cell>
          <cell r="I466">
            <v>68497.058205070542</v>
          </cell>
          <cell r="J466">
            <v>69278.5</v>
          </cell>
          <cell r="K466">
            <v>219950.13682375039</v>
          </cell>
          <cell r="L466">
            <v>95907.5</v>
          </cell>
          <cell r="M466">
            <v>0.43604201108932356</v>
          </cell>
          <cell r="N466">
            <v>0</v>
          </cell>
        </row>
        <row r="467">
          <cell r="B467" t="str">
            <v>NBTS00523</v>
          </cell>
          <cell r="C467" t="str">
            <v>Ngô Quang Minh</v>
          </cell>
          <cell r="D467" t="str">
            <v>Lê Thị Hồng Nga</v>
          </cell>
          <cell r="G467">
            <v>151453.07861867987</v>
          </cell>
          <cell r="H467">
            <v>6075</v>
          </cell>
          <cell r="I467">
            <v>68497.058205070542</v>
          </cell>
          <cell r="J467">
            <v>66904</v>
          </cell>
          <cell r="K467">
            <v>219950.13682375039</v>
          </cell>
          <cell r="L467">
            <v>72979</v>
          </cell>
          <cell r="M467">
            <v>0.33179792953927212</v>
          </cell>
          <cell r="N467">
            <v>0</v>
          </cell>
        </row>
        <row r="468">
          <cell r="B468" t="str">
            <v>NBTS00549</v>
          </cell>
          <cell r="C468" t="str">
            <v>Ngô Văn Bồng</v>
          </cell>
          <cell r="D468" t="str">
            <v>N_Agent Hồng Bắc</v>
          </cell>
          <cell r="E468">
            <v>80856.656319061076</v>
          </cell>
          <cell r="F468">
            <v>13700.28</v>
          </cell>
          <cell r="G468">
            <v>153991.50055144061</v>
          </cell>
          <cell r="H468">
            <v>23402.22</v>
          </cell>
          <cell r="I468">
            <v>68497.058205070542</v>
          </cell>
          <cell r="J468">
            <v>72229.11</v>
          </cell>
          <cell r="K468">
            <v>303345.21507557225</v>
          </cell>
          <cell r="L468">
            <v>109331.61</v>
          </cell>
          <cell r="M468">
            <v>0.36041976127021574</v>
          </cell>
          <cell r="N468">
            <v>0</v>
          </cell>
        </row>
        <row r="469">
          <cell r="C469" t="str">
            <v>Nguyễn Đức Sự</v>
          </cell>
          <cell r="D469" t="str">
            <v>N_Agent Vạn Thọ</v>
          </cell>
          <cell r="E469">
            <v>134768.61137585365</v>
          </cell>
          <cell r="F469">
            <v>0</v>
          </cell>
          <cell r="K469">
            <v>134768.61137585365</v>
          </cell>
          <cell r="L469">
            <v>0</v>
          </cell>
          <cell r="M469">
            <v>0</v>
          </cell>
          <cell r="N469">
            <v>0</v>
          </cell>
        </row>
        <row r="470">
          <cell r="B470" t="str">
            <v>NBTS00532</v>
          </cell>
          <cell r="C470" t="str">
            <v xml:space="preserve">Nguyễn Mạnh Hùng </v>
          </cell>
          <cell r="D470" t="str">
            <v>Nguyễn Văn Chiến</v>
          </cell>
          <cell r="E470">
            <v>70624.235140037388</v>
          </cell>
          <cell r="F470">
            <v>7612.56</v>
          </cell>
          <cell r="G470">
            <v>80436.550999456318</v>
          </cell>
          <cell r="H470">
            <v>46903.38</v>
          </cell>
          <cell r="I470">
            <v>68497.058205070542</v>
          </cell>
          <cell r="J470">
            <v>0</v>
          </cell>
          <cell r="K470">
            <v>219557.84434456425</v>
          </cell>
          <cell r="L470">
            <v>54515.939999999995</v>
          </cell>
          <cell r="M470">
            <v>0.24829875772712143</v>
          </cell>
          <cell r="N470">
            <v>0</v>
          </cell>
        </row>
        <row r="471">
          <cell r="B471" t="str">
            <v>NBTS00554</v>
          </cell>
          <cell r="C471" t="str">
            <v>Nguyễn Ngọc Hùng</v>
          </cell>
          <cell r="D471" t="str">
            <v>Sơn Diệp</v>
          </cell>
          <cell r="E471">
            <v>103833.41411832986</v>
          </cell>
          <cell r="F471">
            <v>114027.5</v>
          </cell>
          <cell r="G471">
            <v>101601.17750585516</v>
          </cell>
          <cell r="H471">
            <v>112127</v>
          </cell>
          <cell r="I471">
            <v>78771.616935831116</v>
          </cell>
          <cell r="J471">
            <v>83049.5</v>
          </cell>
          <cell r="K471">
            <v>284206.20856001612</v>
          </cell>
          <cell r="L471">
            <v>309204</v>
          </cell>
          <cell r="M471">
            <v>1.0879565283483421</v>
          </cell>
          <cell r="N471">
            <v>3500000</v>
          </cell>
        </row>
        <row r="472">
          <cell r="B472" t="str">
            <v>NBTS00541</v>
          </cell>
          <cell r="C472" t="str">
            <v>Nguyễn Thị Châu Luyện</v>
          </cell>
          <cell r="D472" t="str">
            <v>N_Agent Văn Thiệp</v>
          </cell>
          <cell r="E472">
            <v>134768.61137585365</v>
          </cell>
          <cell r="F472">
            <v>50103</v>
          </cell>
          <cell r="G472">
            <v>125048.76521177164</v>
          </cell>
          <cell r="H472">
            <v>58875</v>
          </cell>
          <cell r="I472">
            <v>78771.616935831116</v>
          </cell>
          <cell r="J472">
            <v>84070</v>
          </cell>
          <cell r="K472">
            <v>338588.99352345639</v>
          </cell>
          <cell r="L472">
            <v>193048</v>
          </cell>
          <cell r="M472">
            <v>0.57015438686026343</v>
          </cell>
          <cell r="N472">
            <v>0</v>
          </cell>
        </row>
        <row r="473">
          <cell r="B473" t="str">
            <v>NBTS00550</v>
          </cell>
          <cell r="C473" t="str">
            <v>Nguyễn Thị Dinh</v>
          </cell>
          <cell r="D473" t="str">
            <v>N_Agent Dương Thị Lợi</v>
          </cell>
          <cell r="E473">
            <v>134768.61137585368</v>
          </cell>
          <cell r="F473">
            <v>73996</v>
          </cell>
          <cell r="G473">
            <v>136479.94232095487</v>
          </cell>
          <cell r="H473">
            <v>20032</v>
          </cell>
          <cell r="I473">
            <v>78771.616935831116</v>
          </cell>
          <cell r="J473">
            <v>39507</v>
          </cell>
          <cell r="K473">
            <v>350020.17063263967</v>
          </cell>
          <cell r="L473">
            <v>133535</v>
          </cell>
          <cell r="M473">
            <v>0.3815065850594947</v>
          </cell>
          <cell r="N473">
            <v>0</v>
          </cell>
        </row>
        <row r="474">
          <cell r="B474" t="str">
            <v>NBTS00544</v>
          </cell>
          <cell r="C474" t="str">
            <v>Nguyễn Thị Lan 1</v>
          </cell>
          <cell r="D474" t="str">
            <v>N_Agent Đỗ Văn Kiên</v>
          </cell>
          <cell r="E474">
            <v>134768.61137585365</v>
          </cell>
          <cell r="F474">
            <v>53049</v>
          </cell>
          <cell r="G474">
            <v>177277.92490011753</v>
          </cell>
          <cell r="H474">
            <v>60723</v>
          </cell>
          <cell r="I474">
            <v>78771.616935831116</v>
          </cell>
          <cell r="J474">
            <v>84054</v>
          </cell>
          <cell r="K474">
            <v>390818.15321180236</v>
          </cell>
          <cell r="L474">
            <v>197826</v>
          </cell>
          <cell r="M474">
            <v>0.50618426594117027</v>
          </cell>
          <cell r="N474">
            <v>0</v>
          </cell>
        </row>
        <row r="475">
          <cell r="B475" t="str">
            <v>NBTS00553</v>
          </cell>
          <cell r="C475" t="str">
            <v>Nguyễn Thị Lan Vi</v>
          </cell>
          <cell r="D475" t="str">
            <v>Sơn Diệp</v>
          </cell>
          <cell r="E475">
            <v>103833.41411832986</v>
          </cell>
          <cell r="F475">
            <v>115732</v>
          </cell>
          <cell r="G475">
            <v>101601.17750585516</v>
          </cell>
          <cell r="H475">
            <v>115305.5</v>
          </cell>
          <cell r="I475">
            <v>78771.616935831116</v>
          </cell>
          <cell r="J475">
            <v>83160</v>
          </cell>
          <cell r="K475">
            <v>284206.20856001612</v>
          </cell>
          <cell r="L475">
            <v>314197.5</v>
          </cell>
          <cell r="M475">
            <v>1.1055265174956606</v>
          </cell>
          <cell r="N475">
            <v>3500000</v>
          </cell>
        </row>
        <row r="476">
          <cell r="B476" t="str">
            <v>NBTS00555</v>
          </cell>
          <cell r="C476" t="str">
            <v>Nguyễn Thị Lệ Thủy</v>
          </cell>
          <cell r="D476" t="str">
            <v>Sơn Diệp</v>
          </cell>
          <cell r="G476">
            <v>101601.17750585516</v>
          </cell>
          <cell r="H476">
            <v>67496.5</v>
          </cell>
          <cell r="I476">
            <v>78771.616935831116</v>
          </cell>
          <cell r="J476">
            <v>79119.5</v>
          </cell>
          <cell r="K476">
            <v>180372.79444168627</v>
          </cell>
          <cell r="L476">
            <v>146616</v>
          </cell>
          <cell r="M476">
            <v>0.81284985606518567</v>
          </cell>
          <cell r="N476">
            <v>0</v>
          </cell>
        </row>
        <row r="477">
          <cell r="B477" t="str">
            <v>NBTS00534</v>
          </cell>
          <cell r="C477" t="str">
            <v>Nguyễn Thị Tươi</v>
          </cell>
          <cell r="D477" t="str">
            <v>Đặng Quang Mạnh</v>
          </cell>
          <cell r="E477">
            <v>134768.61137585368</v>
          </cell>
          <cell r="F477">
            <v>8976</v>
          </cell>
          <cell r="G477">
            <v>139744.08231356207</v>
          </cell>
          <cell r="H477">
            <v>46182</v>
          </cell>
          <cell r="I477">
            <v>71921.911115324066</v>
          </cell>
          <cell r="J477">
            <v>12292</v>
          </cell>
          <cell r="K477">
            <v>346434.60480473982</v>
          </cell>
          <cell r="L477">
            <v>67450</v>
          </cell>
          <cell r="M477">
            <v>0.19469764008712898</v>
          </cell>
          <cell r="N477">
            <v>0</v>
          </cell>
        </row>
        <row r="478">
          <cell r="B478" t="str">
            <v>NBTS00531</v>
          </cell>
          <cell r="C478" t="str">
            <v>Nguyễn Thị Yến</v>
          </cell>
          <cell r="D478" t="str">
            <v>Nguyễn Văn Chiến</v>
          </cell>
          <cell r="E478">
            <v>67932</v>
          </cell>
          <cell r="F478">
            <v>17244</v>
          </cell>
          <cell r="G478">
            <v>111772.65428618497</v>
          </cell>
          <cell r="H478">
            <v>28698</v>
          </cell>
          <cell r="I478">
            <v>68497.058205070542</v>
          </cell>
          <cell r="J478">
            <v>19542</v>
          </cell>
          <cell r="K478">
            <v>248201.71249125554</v>
          </cell>
          <cell r="L478">
            <v>65484</v>
          </cell>
          <cell r="M478">
            <v>0.26383379607949758</v>
          </cell>
          <cell r="N478">
            <v>0</v>
          </cell>
        </row>
        <row r="479">
          <cell r="B479" t="str">
            <v>NBTS00548</v>
          </cell>
          <cell r="C479" t="str">
            <v>Nguyễn Thúy Hường</v>
          </cell>
          <cell r="D479" t="str">
            <v>N_Agent Hồng Bắc</v>
          </cell>
          <cell r="E479">
            <v>134768.61137585368</v>
          </cell>
          <cell r="F479">
            <v>31410.5</v>
          </cell>
          <cell r="G479">
            <v>126478.05227561104</v>
          </cell>
          <cell r="H479">
            <v>16445</v>
          </cell>
          <cell r="I479">
            <v>78771.616935831116</v>
          </cell>
          <cell r="J479">
            <v>28895</v>
          </cell>
          <cell r="K479">
            <v>340018.28058729589</v>
          </cell>
          <cell r="L479">
            <v>76750.5</v>
          </cell>
          <cell r="M479">
            <v>0.22572462829772816</v>
          </cell>
          <cell r="N479">
            <v>0</v>
          </cell>
        </row>
        <row r="480">
          <cell r="B480" t="str">
            <v>NBTS00542</v>
          </cell>
          <cell r="C480" t="str">
            <v>Nguyễn Văn Hướng</v>
          </cell>
          <cell r="D480" t="str">
            <v>N_Agent Văn Thiệp</v>
          </cell>
          <cell r="E480">
            <v>80856.656319061076</v>
          </cell>
          <cell r="F480">
            <v>80991.119999999981</v>
          </cell>
          <cell r="G480">
            <v>173252.73799464808</v>
          </cell>
          <cell r="H480">
            <v>49985.069999999992</v>
          </cell>
          <cell r="I480">
            <v>68497.058205070542</v>
          </cell>
          <cell r="J480">
            <v>74382.50999999998</v>
          </cell>
          <cell r="K480">
            <v>322606.45251877973</v>
          </cell>
          <cell r="L480">
            <v>205358.69999999995</v>
          </cell>
          <cell r="M480">
            <v>0.63656104332893193</v>
          </cell>
          <cell r="N480">
            <v>0</v>
          </cell>
        </row>
        <row r="481">
          <cell r="B481" t="str">
            <v>NBTS00524</v>
          </cell>
          <cell r="C481" t="str">
            <v>Nguyễn Xuân Anh</v>
          </cell>
          <cell r="D481" t="str">
            <v>Lê Thị Hồng Nga</v>
          </cell>
          <cell r="I481">
            <v>150693.52805115518</v>
          </cell>
          <cell r="J481">
            <v>10309</v>
          </cell>
          <cell r="K481">
            <v>150693.52805115518</v>
          </cell>
          <cell r="L481">
            <v>10309</v>
          </cell>
          <cell r="M481">
            <v>6.8410369929758727E-2</v>
          </cell>
          <cell r="N481">
            <v>0</v>
          </cell>
        </row>
        <row r="482">
          <cell r="B482" t="str">
            <v>NBTS00543</v>
          </cell>
          <cell r="C482" t="str">
            <v>Phạm Hải Hưng</v>
          </cell>
          <cell r="D482" t="str">
            <v>N_Agent Vạn Thọ</v>
          </cell>
          <cell r="E482">
            <v>134768.61137585365</v>
          </cell>
          <cell r="F482">
            <v>0</v>
          </cell>
          <cell r="G482">
            <v>142880.71559113951</v>
          </cell>
          <cell r="H482">
            <v>0</v>
          </cell>
          <cell r="K482">
            <v>277649.32696699316</v>
          </cell>
          <cell r="L482">
            <v>0</v>
          </cell>
          <cell r="M482">
            <v>0</v>
          </cell>
          <cell r="N482">
            <v>0</v>
          </cell>
        </row>
        <row r="483">
          <cell r="C483" t="str">
            <v>Phạm Văn Chuân</v>
          </cell>
          <cell r="D483" t="str">
            <v>UA Trần Trọng Liêm</v>
          </cell>
          <cell r="E483">
            <v>67932</v>
          </cell>
          <cell r="F483">
            <v>15231</v>
          </cell>
          <cell r="G483">
            <v>42325</v>
          </cell>
          <cell r="H483">
            <v>16610.5</v>
          </cell>
          <cell r="K483">
            <v>110257</v>
          </cell>
          <cell r="L483">
            <v>31841.5</v>
          </cell>
          <cell r="M483">
            <v>0.28879345529082051</v>
          </cell>
          <cell r="N483">
            <v>0</v>
          </cell>
        </row>
        <row r="484">
          <cell r="C484" t="str">
            <v>Tô Kim Liên</v>
          </cell>
          <cell r="D484" t="str">
            <v>N_Agent Hoàng Thế Vinh</v>
          </cell>
          <cell r="E484">
            <v>103833.41411832986</v>
          </cell>
          <cell r="F484">
            <v>17855</v>
          </cell>
          <cell r="K484">
            <v>103833.41411832986</v>
          </cell>
          <cell r="L484">
            <v>17855</v>
          </cell>
          <cell r="M484">
            <v>0.17195813266481075</v>
          </cell>
          <cell r="N484">
            <v>0</v>
          </cell>
        </row>
        <row r="485">
          <cell r="B485" t="str">
            <v>NBTS00556</v>
          </cell>
          <cell r="C485" t="str">
            <v>Trần Thị Hòa</v>
          </cell>
          <cell r="D485" t="str">
            <v>Sơn Diệp</v>
          </cell>
          <cell r="E485">
            <v>103833.41411832986</v>
          </cell>
          <cell r="F485">
            <v>115899.5</v>
          </cell>
          <cell r="G485">
            <v>101601.17750585516</v>
          </cell>
          <cell r="H485">
            <v>115683</v>
          </cell>
          <cell r="I485">
            <v>78771.616935831116</v>
          </cell>
          <cell r="J485">
            <v>83296.5</v>
          </cell>
          <cell r="K485">
            <v>284206.20856001612</v>
          </cell>
          <cell r="L485">
            <v>314879</v>
          </cell>
          <cell r="M485">
            <v>1.1079244242952795</v>
          </cell>
          <cell r="N485">
            <v>3500000</v>
          </cell>
        </row>
        <row r="486">
          <cell r="C486" t="str">
            <v>Vacancy N2 1</v>
          </cell>
          <cell r="D486" t="str">
            <v>Anh Dũng</v>
          </cell>
          <cell r="I486">
            <v>75346.764025577591</v>
          </cell>
          <cell r="J486">
            <v>0</v>
          </cell>
          <cell r="K486">
            <v>75346.764025577591</v>
          </cell>
          <cell r="L486">
            <v>0</v>
          </cell>
          <cell r="M486">
            <v>0</v>
          </cell>
          <cell r="N486">
            <v>0</v>
          </cell>
        </row>
        <row r="487">
          <cell r="D487" t="str">
            <v>Nguyễn Văn Chiến</v>
          </cell>
          <cell r="E487">
            <v>103393.09078590284</v>
          </cell>
          <cell r="F487">
            <v>0</v>
          </cell>
          <cell r="K487">
            <v>103393.09078590284</v>
          </cell>
          <cell r="L487">
            <v>0</v>
          </cell>
          <cell r="M487">
            <v>0</v>
          </cell>
          <cell r="N487">
            <v>0</v>
          </cell>
        </row>
        <row r="488">
          <cell r="C488" t="str">
            <v>Vacancy N2 13</v>
          </cell>
          <cell r="D488" t="str">
            <v>Nguyễn Văn Chiến</v>
          </cell>
          <cell r="G488">
            <v>42325</v>
          </cell>
          <cell r="H488">
            <v>0</v>
          </cell>
          <cell r="K488">
            <v>42325</v>
          </cell>
          <cell r="L488">
            <v>0</v>
          </cell>
          <cell r="M488">
            <v>0</v>
          </cell>
          <cell r="N488">
            <v>0</v>
          </cell>
        </row>
        <row r="489">
          <cell r="C489" t="str">
            <v>Vacancy N2 14</v>
          </cell>
          <cell r="D489" t="str">
            <v>Nguyễn Văn Chiến</v>
          </cell>
          <cell r="G489">
            <v>231141.0631325499</v>
          </cell>
          <cell r="H489">
            <v>0</v>
          </cell>
          <cell r="K489">
            <v>231141.0631325499</v>
          </cell>
          <cell r="L489">
            <v>0</v>
          </cell>
          <cell r="M489">
            <v>0</v>
          </cell>
          <cell r="N489">
            <v>0</v>
          </cell>
        </row>
        <row r="490">
          <cell r="C490" t="str">
            <v>Vacancy N2 15</v>
          </cell>
          <cell r="D490" t="str">
            <v>Anh Dũng</v>
          </cell>
          <cell r="G490">
            <v>127688.90666878753</v>
          </cell>
          <cell r="H490">
            <v>15044.7</v>
          </cell>
          <cell r="K490">
            <v>127688.90666878753</v>
          </cell>
          <cell r="L490">
            <v>15044.7</v>
          </cell>
          <cell r="M490">
            <v>0.11782307792034333</v>
          </cell>
          <cell r="N490">
            <v>0</v>
          </cell>
        </row>
        <row r="491">
          <cell r="C491" t="str">
            <v>Vacancy N2 2</v>
          </cell>
          <cell r="D491" t="str">
            <v>Anh Dũng</v>
          </cell>
          <cell r="G491">
            <v>171783.99455824782</v>
          </cell>
          <cell r="H491">
            <v>0</v>
          </cell>
          <cell r="I491">
            <v>75346.764025577591</v>
          </cell>
          <cell r="J491">
            <v>0</v>
          </cell>
          <cell r="K491">
            <v>247130.75858382543</v>
          </cell>
          <cell r="L491">
            <v>0</v>
          </cell>
          <cell r="M491">
            <v>0</v>
          </cell>
          <cell r="N491">
            <v>0</v>
          </cell>
        </row>
        <row r="492">
          <cell r="C492" t="str">
            <v>Vacancy N2 3</v>
          </cell>
          <cell r="D492" t="str">
            <v>Anh Dũng</v>
          </cell>
          <cell r="G492">
            <v>123877.36719115579</v>
          </cell>
          <cell r="H492">
            <v>0</v>
          </cell>
          <cell r="I492">
            <v>78771.616935831116</v>
          </cell>
          <cell r="J492">
            <v>0</v>
          </cell>
          <cell r="K492">
            <v>202648.98412698691</v>
          </cell>
          <cell r="L492">
            <v>0</v>
          </cell>
          <cell r="M492">
            <v>0</v>
          </cell>
          <cell r="N492">
            <v>0</v>
          </cell>
        </row>
        <row r="493">
          <cell r="C493" t="str">
            <v>Vacancy N2 4</v>
          </cell>
          <cell r="D493" t="str">
            <v>N_Agent Vạn Thọ</v>
          </cell>
          <cell r="I493">
            <v>78771.616935831116</v>
          </cell>
          <cell r="J493">
            <v>0</v>
          </cell>
          <cell r="K493">
            <v>78771.616935831116</v>
          </cell>
          <cell r="L493">
            <v>0</v>
          </cell>
          <cell r="M493">
            <v>0</v>
          </cell>
          <cell r="N493">
            <v>0</v>
          </cell>
        </row>
        <row r="494">
          <cell r="C494" t="str">
            <v>Vacancy N2 5</v>
          </cell>
          <cell r="D494" t="str">
            <v>Đặng Quang Mạnh</v>
          </cell>
          <cell r="I494">
            <v>71921.911115324066</v>
          </cell>
          <cell r="J494">
            <v>0</v>
          </cell>
          <cell r="K494">
            <v>71921.911115324066</v>
          </cell>
          <cell r="L494">
            <v>0</v>
          </cell>
          <cell r="M494">
            <v>0</v>
          </cell>
          <cell r="N494">
            <v>0</v>
          </cell>
        </row>
        <row r="495">
          <cell r="C495" t="str">
            <v>Vacancy N2 6</v>
          </cell>
          <cell r="D495" t="str">
            <v>Nguyễn Văn Chiến</v>
          </cell>
          <cell r="I495">
            <v>68497.058205070542</v>
          </cell>
          <cell r="J495">
            <v>9847.44</v>
          </cell>
          <cell r="K495">
            <v>68497.058205070542</v>
          </cell>
          <cell r="L495">
            <v>9847.44</v>
          </cell>
          <cell r="M495">
            <v>0.14376442226932071</v>
          </cell>
          <cell r="N495">
            <v>0</v>
          </cell>
        </row>
        <row r="496">
          <cell r="C496" t="str">
            <v>Vacancy N2 7</v>
          </cell>
          <cell r="D496" t="str">
            <v>Nguyễn Văn Chiến</v>
          </cell>
          <cell r="I496">
            <v>136994.11641014108</v>
          </cell>
          <cell r="J496">
            <v>22040.34</v>
          </cell>
          <cell r="K496">
            <v>136994.11641014108</v>
          </cell>
          <cell r="L496">
            <v>22040.34</v>
          </cell>
          <cell r="M496">
            <v>0.16088530352657138</v>
          </cell>
          <cell r="N496">
            <v>0</v>
          </cell>
        </row>
        <row r="497">
          <cell r="C497" t="str">
            <v>Vacancy N2 8</v>
          </cell>
          <cell r="D497" t="str">
            <v>Nguyễn Như Giang</v>
          </cell>
          <cell r="G497">
            <v>140234.7764135258</v>
          </cell>
          <cell r="H497">
            <v>2153</v>
          </cell>
          <cell r="K497">
            <v>140234.7764135258</v>
          </cell>
          <cell r="L497">
            <v>2153</v>
          </cell>
          <cell r="M497">
            <v>1.5352825134125152E-2</v>
          </cell>
          <cell r="N497">
            <v>0</v>
          </cell>
        </row>
        <row r="498">
          <cell r="D498" t="str">
            <v>Nguyễn Văn Chiến</v>
          </cell>
          <cell r="I498">
            <v>68497.058205070542</v>
          </cell>
          <cell r="J498">
            <v>0</v>
          </cell>
          <cell r="K498">
            <v>68497.058205070542</v>
          </cell>
          <cell r="L498">
            <v>0</v>
          </cell>
          <cell r="M498">
            <v>0</v>
          </cell>
          <cell r="N498">
            <v>0</v>
          </cell>
        </row>
        <row r="499">
          <cell r="C499" t="str">
            <v>Vacancy N2 9</v>
          </cell>
          <cell r="D499" t="str">
            <v>Nguyễn Như Giang</v>
          </cell>
          <cell r="G499">
            <v>140234.7764135258</v>
          </cell>
          <cell r="H499">
            <v>0</v>
          </cell>
          <cell r="K499">
            <v>140234.7764135258</v>
          </cell>
          <cell r="L499">
            <v>0</v>
          </cell>
          <cell r="M499">
            <v>0</v>
          </cell>
          <cell r="N499">
            <v>0</v>
          </cell>
        </row>
        <row r="500">
          <cell r="C500" t="str">
            <v>Vacancy N3 1</v>
          </cell>
          <cell r="D500" t="str">
            <v>Lê Thị Hồng Nga</v>
          </cell>
          <cell r="E500">
            <v>103833.41411832985</v>
          </cell>
          <cell r="F500">
            <v>7676</v>
          </cell>
          <cell r="K500">
            <v>103833.41411832985</v>
          </cell>
          <cell r="L500">
            <v>7676</v>
          </cell>
          <cell r="M500">
            <v>7.3926106207509806E-2</v>
          </cell>
          <cell r="N500">
            <v>0</v>
          </cell>
        </row>
        <row r="501">
          <cell r="C501" t="str">
            <v>Vacancy N3 14</v>
          </cell>
          <cell r="D501" t="str">
            <v>Nguyễn Như Giang</v>
          </cell>
          <cell r="E501">
            <v>103833.41411832986</v>
          </cell>
          <cell r="F501">
            <v>4486</v>
          </cell>
          <cell r="K501">
            <v>103833.41411832986</v>
          </cell>
          <cell r="L501">
            <v>4486</v>
          </cell>
          <cell r="M501">
            <v>4.320381871376875E-2</v>
          </cell>
          <cell r="N501">
            <v>0</v>
          </cell>
        </row>
        <row r="502">
          <cell r="C502" t="str">
            <v>Vacancy N3 15</v>
          </cell>
          <cell r="D502" t="str">
            <v>Nguyễn Như Giang</v>
          </cell>
          <cell r="E502">
            <v>103833.41411832986</v>
          </cell>
          <cell r="F502">
            <v>4726</v>
          </cell>
          <cell r="K502">
            <v>103833.41411832986</v>
          </cell>
          <cell r="L502">
            <v>4726</v>
          </cell>
          <cell r="M502">
            <v>4.551521338414425E-2</v>
          </cell>
          <cell r="N502">
            <v>0</v>
          </cell>
        </row>
        <row r="503">
          <cell r="C503" t="str">
            <v>Vacancy N3 2</v>
          </cell>
          <cell r="D503" t="str">
            <v>Lê Thị Hồng Nga</v>
          </cell>
          <cell r="E503">
            <v>103833.41411832985</v>
          </cell>
          <cell r="F503">
            <v>6784</v>
          </cell>
          <cell r="K503">
            <v>103833.41411832985</v>
          </cell>
          <cell r="L503">
            <v>6784</v>
          </cell>
          <cell r="M503">
            <v>6.5335422682614192E-2</v>
          </cell>
          <cell r="N503">
            <v>0</v>
          </cell>
        </row>
        <row r="504">
          <cell r="C504" t="str">
            <v>Vacancy N3 3</v>
          </cell>
          <cell r="D504" t="str">
            <v>Lê Thị Hồng Nga</v>
          </cell>
          <cell r="E504">
            <v>80856.65631906109</v>
          </cell>
          <cell r="F504">
            <v>207.57999999999998</v>
          </cell>
          <cell r="K504">
            <v>80856.65631906109</v>
          </cell>
          <cell r="L504">
            <v>207.57999999999998</v>
          </cell>
          <cell r="M504">
            <v>2.5672592641091591E-3</v>
          </cell>
          <cell r="N504">
            <v>0</v>
          </cell>
        </row>
        <row r="505">
          <cell r="C505" t="str">
            <v>Vacancy N3 6</v>
          </cell>
          <cell r="D505" t="str">
            <v>Anh Dũng</v>
          </cell>
          <cell r="E505">
            <v>103833.41411832985</v>
          </cell>
          <cell r="F505">
            <v>556</v>
          </cell>
          <cell r="K505">
            <v>103833.41411832985</v>
          </cell>
          <cell r="L505">
            <v>556</v>
          </cell>
          <cell r="M505">
            <v>5.3547309863699122E-3</v>
          </cell>
          <cell r="N505">
            <v>0</v>
          </cell>
        </row>
        <row r="506">
          <cell r="C506" t="str">
            <v>Vacancy N3 7</v>
          </cell>
          <cell r="D506" t="str">
            <v>Anh Dũng</v>
          </cell>
          <cell r="E506">
            <v>93625.24208886319</v>
          </cell>
          <cell r="F506">
            <v>460</v>
          </cell>
          <cell r="K506">
            <v>93625.24208886319</v>
          </cell>
          <cell r="L506">
            <v>460</v>
          </cell>
          <cell r="M506">
            <v>4.9132049192823117E-3</v>
          </cell>
          <cell r="N506">
            <v>0</v>
          </cell>
        </row>
        <row r="507">
          <cell r="C507" t="str">
            <v>Vacancy N3 8</v>
          </cell>
          <cell r="D507" t="str">
            <v>Đặng Quang Mạnh</v>
          </cell>
          <cell r="E507">
            <v>103833.41411832985</v>
          </cell>
          <cell r="F507">
            <v>4186</v>
          </cell>
          <cell r="K507">
            <v>103833.41411832985</v>
          </cell>
          <cell r="L507">
            <v>4186</v>
          </cell>
          <cell r="M507">
            <v>4.0314575375799376E-2</v>
          </cell>
          <cell r="N507">
            <v>0</v>
          </cell>
        </row>
        <row r="508">
          <cell r="B508" t="str">
            <v>NBTS00558</v>
          </cell>
          <cell r="C508" t="str">
            <v>Vũ Thị Đào (WS)</v>
          </cell>
          <cell r="D508" t="str">
            <v>Sơn Diệp</v>
          </cell>
          <cell r="E508">
            <v>103833.41411832986</v>
          </cell>
          <cell r="F508">
            <v>114550.5</v>
          </cell>
          <cell r="G508">
            <v>198980.39998557069</v>
          </cell>
          <cell r="H508">
            <v>214457.30000000002</v>
          </cell>
          <cell r="I508">
            <v>157543.23387166223</v>
          </cell>
          <cell r="J508">
            <v>172219.18350000001</v>
          </cell>
          <cell r="K508">
            <v>460357.0479755628</v>
          </cell>
          <cell r="L508">
            <v>501226.98350000009</v>
          </cell>
          <cell r="M508">
            <v>1.0887787766129884</v>
          </cell>
          <cell r="N508">
            <v>3500000</v>
          </cell>
        </row>
        <row r="509">
          <cell r="B509" t="str">
            <v>NBTS00547</v>
          </cell>
          <cell r="C509" t="str">
            <v>Vũ Thị Hiền</v>
          </cell>
          <cell r="D509" t="str">
            <v>N_Agent Hoàng Thế Vinh</v>
          </cell>
          <cell r="E509">
            <v>103833.41411832986</v>
          </cell>
          <cell r="F509">
            <v>14340</v>
          </cell>
          <cell r="G509">
            <v>142880.71559113951</v>
          </cell>
          <cell r="H509">
            <v>7110.0999999999985</v>
          </cell>
          <cell r="K509">
            <v>246714.12970946939</v>
          </cell>
          <cell r="L509">
            <v>21450.1</v>
          </cell>
          <cell r="M509">
            <v>8.6943135463135576E-2</v>
          </cell>
          <cell r="N509">
            <v>0</v>
          </cell>
        </row>
        <row r="510">
          <cell r="C510" t="str">
            <v>Vũ Thị Thanh Nhàn</v>
          </cell>
          <cell r="D510" t="str">
            <v>Nguyễn Trọng Hiếu</v>
          </cell>
          <cell r="E510">
            <v>103393.09078590284</v>
          </cell>
          <cell r="F510">
            <v>27975</v>
          </cell>
          <cell r="K510">
            <v>103393.09078590284</v>
          </cell>
          <cell r="L510">
            <v>27975</v>
          </cell>
          <cell r="M510">
            <v>0.27056933676475664</v>
          </cell>
          <cell r="N510">
            <v>0</v>
          </cell>
        </row>
        <row r="511">
          <cell r="B511" t="str">
            <v>NBTS00528</v>
          </cell>
          <cell r="C511" t="str">
            <v>Vũ Thị Thu Huyền</v>
          </cell>
          <cell r="D511" t="str">
            <v>Nguyễn Trọng Hiếu</v>
          </cell>
          <cell r="E511">
            <v>103393.09078590284</v>
          </cell>
          <cell r="F511">
            <v>110115</v>
          </cell>
          <cell r="G511">
            <v>140234.7764135258</v>
          </cell>
          <cell r="H511">
            <v>146103</v>
          </cell>
          <cell r="I511">
            <v>78771.616935831116</v>
          </cell>
          <cell r="J511">
            <v>85100</v>
          </cell>
          <cell r="K511">
            <v>322399.48413525976</v>
          </cell>
          <cell r="L511">
            <v>341318</v>
          </cell>
          <cell r="M511">
            <v>1.0586803540194349</v>
          </cell>
          <cell r="N511">
            <v>3500000</v>
          </cell>
        </row>
        <row r="512">
          <cell r="B512" t="str">
            <v>NBTS00529</v>
          </cell>
          <cell r="C512" t="str">
            <v>Vũ Văn Thủy</v>
          </cell>
          <cell r="D512" t="str">
            <v>Nguyễn Trọng Hiếu</v>
          </cell>
          <cell r="E512">
            <v>83544.443455994246</v>
          </cell>
          <cell r="F512">
            <v>90351</v>
          </cell>
          <cell r="G512">
            <v>140234.7764135258</v>
          </cell>
          <cell r="H512">
            <v>31488</v>
          </cell>
          <cell r="I512">
            <v>68497.058205070542</v>
          </cell>
          <cell r="J512">
            <v>73224</v>
          </cell>
          <cell r="K512">
            <v>292276.27807459061</v>
          </cell>
          <cell r="L512">
            <v>195063</v>
          </cell>
          <cell r="M512">
            <v>0.66739251397685717</v>
          </cell>
          <cell r="N512">
            <v>0</v>
          </cell>
        </row>
        <row r="513">
          <cell r="B513" t="str">
            <v>Grand Total NORTH 2</v>
          </cell>
          <cell r="E513">
            <v>4177982.73328827</v>
          </cell>
          <cell r="F513">
            <v>1699205.9550000001</v>
          </cell>
          <cell r="G513">
            <v>5318297.6396362465</v>
          </cell>
          <cell r="H513">
            <v>1856634.2449745003</v>
          </cell>
          <cell r="I513">
            <v>3424852.9102535252</v>
          </cell>
          <cell r="J513">
            <v>2191628.9634840004</v>
          </cell>
          <cell r="K513">
            <v>12921133.283178037</v>
          </cell>
          <cell r="L513">
            <v>5747469.1634585001</v>
          </cell>
          <cell r="M513">
            <v>0.44481153761807435</v>
          </cell>
          <cell r="N513">
            <v>28000000</v>
          </cell>
        </row>
        <row r="514">
          <cell r="B514" t="str">
            <v>NBTS00563</v>
          </cell>
          <cell r="C514" t="str">
            <v>Bùi Thị Kim Liên</v>
          </cell>
          <cell r="D514" t="str">
            <v>Thắng Dung</v>
          </cell>
          <cell r="E514">
            <v>93625.242088863204</v>
          </cell>
          <cell r="F514">
            <v>23905.5</v>
          </cell>
          <cell r="G514">
            <v>83487.794770713401</v>
          </cell>
          <cell r="H514">
            <v>85313</v>
          </cell>
          <cell r="I514">
            <v>61352.395734080863</v>
          </cell>
          <cell r="J514">
            <v>67605</v>
          </cell>
          <cell r="K514">
            <v>238465.43259365746</v>
          </cell>
          <cell r="L514">
            <v>176823.5</v>
          </cell>
          <cell r="M514">
            <v>0.74150579426455221</v>
          </cell>
          <cell r="N514">
            <v>0</v>
          </cell>
        </row>
        <row r="515">
          <cell r="B515" t="str">
            <v>NBTS00637</v>
          </cell>
          <cell r="C515" t="str">
            <v>Chử Văn Toàn</v>
          </cell>
          <cell r="D515" t="str">
            <v>Thắng Dung</v>
          </cell>
          <cell r="I515">
            <v>61352.395734080863</v>
          </cell>
          <cell r="J515">
            <v>8326</v>
          </cell>
          <cell r="K515">
            <v>61352.395734080863</v>
          </cell>
          <cell r="L515">
            <v>8326</v>
          </cell>
          <cell r="M515">
            <v>0.13570782200726614</v>
          </cell>
          <cell r="N515">
            <v>0</v>
          </cell>
        </row>
        <row r="516">
          <cell r="B516" t="str">
            <v>NBTS00569</v>
          </cell>
          <cell r="C516" t="str">
            <v>Đào Thị Liễu</v>
          </cell>
          <cell r="D516" t="str">
            <v>N_Agent Nguyễn Thị Nga</v>
          </cell>
          <cell r="I516">
            <v>44991.756871659309</v>
          </cell>
          <cell r="J516">
            <v>3786.88</v>
          </cell>
          <cell r="K516">
            <v>44991.756871659309</v>
          </cell>
          <cell r="L516">
            <v>3786.88</v>
          </cell>
          <cell r="M516">
            <v>8.416830689235405E-2</v>
          </cell>
          <cell r="N516">
            <v>0</v>
          </cell>
        </row>
        <row r="517">
          <cell r="B517" t="str">
            <v>NBTS00564</v>
          </cell>
          <cell r="C517" t="str">
            <v>Điêu Phong Lan</v>
          </cell>
          <cell r="D517" t="str">
            <v>Thắng Dung</v>
          </cell>
          <cell r="G517">
            <v>83487.794770713401</v>
          </cell>
          <cell r="H517">
            <v>20146</v>
          </cell>
          <cell r="K517">
            <v>83487.794770713401</v>
          </cell>
          <cell r="L517">
            <v>20146</v>
          </cell>
          <cell r="M517">
            <v>0.24130473268970562</v>
          </cell>
          <cell r="N517">
            <v>0</v>
          </cell>
        </row>
        <row r="518">
          <cell r="C518" t="str">
            <v>Đinh Thị Ban</v>
          </cell>
          <cell r="D518" t="str">
            <v>Phạm Thị Thu Hằng</v>
          </cell>
          <cell r="G518">
            <v>98419.779190873</v>
          </cell>
          <cell r="H518">
            <v>10932.87</v>
          </cell>
          <cell r="K518">
            <v>98419.779190873</v>
          </cell>
          <cell r="L518">
            <v>10932.87</v>
          </cell>
          <cell r="M518">
            <v>0.11108407364740222</v>
          </cell>
          <cell r="N518">
            <v>0</v>
          </cell>
        </row>
        <row r="519">
          <cell r="C519" t="str">
            <v>Đinh Thị Hồng</v>
          </cell>
          <cell r="D519" t="str">
            <v>Phùng Thị Nguyệt</v>
          </cell>
          <cell r="E519">
            <v>103833.41411832985</v>
          </cell>
          <cell r="F519">
            <v>8007</v>
          </cell>
          <cell r="K519">
            <v>103833.41411832985</v>
          </cell>
          <cell r="L519">
            <v>8007</v>
          </cell>
          <cell r="M519">
            <v>7.7113904690402676E-2</v>
          </cell>
          <cell r="N519">
            <v>0</v>
          </cell>
        </row>
        <row r="520">
          <cell r="B520" t="str">
            <v>NBTS00638</v>
          </cell>
          <cell r="C520" t="str">
            <v>Đỗ Thế Hải (WS)</v>
          </cell>
          <cell r="D520" t="str">
            <v>Thắng Dung</v>
          </cell>
          <cell r="I520">
            <v>122704.79146816173</v>
          </cell>
          <cell r="J520">
            <v>0</v>
          </cell>
          <cell r="K520">
            <v>122704.79146816173</v>
          </cell>
          <cell r="L520">
            <v>0</v>
          </cell>
          <cell r="M520">
            <v>0</v>
          </cell>
          <cell r="N520">
            <v>0</v>
          </cell>
        </row>
        <row r="521">
          <cell r="B521" t="str">
            <v>NBTS00565</v>
          </cell>
          <cell r="C521" t="str">
            <v>Đoàn Thị Hạnh</v>
          </cell>
          <cell r="D521" t="str">
            <v>Thắng Dung</v>
          </cell>
          <cell r="E521">
            <v>80856.65631906109</v>
          </cell>
          <cell r="F521">
            <v>81180.27</v>
          </cell>
          <cell r="G521">
            <v>101273.07257981296</v>
          </cell>
          <cell r="H521">
            <v>101612.35</v>
          </cell>
          <cell r="I521">
            <v>61352.395734080863</v>
          </cell>
          <cell r="J521">
            <v>15936</v>
          </cell>
          <cell r="K521">
            <v>243482.12463295492</v>
          </cell>
          <cell r="L521">
            <v>198728.62</v>
          </cell>
          <cell r="M521">
            <v>0.81619387993915338</v>
          </cell>
          <cell r="N521">
            <v>2000000</v>
          </cell>
        </row>
        <row r="522">
          <cell r="B522" t="str">
            <v>NBTS00585</v>
          </cell>
          <cell r="C522" t="str">
            <v>Đoàn Văn Nam</v>
          </cell>
          <cell r="D522" t="str">
            <v>N_Agent Tuấn Hạnh</v>
          </cell>
          <cell r="E522">
            <v>107000.90253044025</v>
          </cell>
          <cell r="F522">
            <v>36688.5</v>
          </cell>
          <cell r="G522">
            <v>117411.12852450549</v>
          </cell>
          <cell r="H522">
            <v>32235</v>
          </cell>
          <cell r="I522">
            <v>57262.23601847548</v>
          </cell>
          <cell r="J522">
            <v>62263</v>
          </cell>
          <cell r="K522">
            <v>281674.26707342122</v>
          </cell>
          <cell r="L522">
            <v>131186.5</v>
          </cell>
          <cell r="M522">
            <v>0.46573832023429007</v>
          </cell>
          <cell r="N522">
            <v>0</v>
          </cell>
        </row>
        <row r="523">
          <cell r="B523" t="str">
            <v>NBTS00589</v>
          </cell>
          <cell r="C523" t="str">
            <v>Dương Thị Ngọc Trâm</v>
          </cell>
          <cell r="D523" t="str">
            <v>N_Agent Nguyễn Trường Giang</v>
          </cell>
          <cell r="G523">
            <v>114432.85037266999</v>
          </cell>
          <cell r="H523">
            <v>7292.5</v>
          </cell>
          <cell r="K523">
            <v>114432.85037266999</v>
          </cell>
          <cell r="L523">
            <v>7292.5</v>
          </cell>
          <cell r="M523">
            <v>6.3727329837985652E-2</v>
          </cell>
          <cell r="N523">
            <v>0</v>
          </cell>
        </row>
        <row r="524">
          <cell r="B524" t="str">
            <v>NBTS00587</v>
          </cell>
          <cell r="C524" t="str">
            <v>Dương Thị Tâm</v>
          </cell>
          <cell r="D524" t="str">
            <v>N_Agent Đào Văn Dựng</v>
          </cell>
          <cell r="E524">
            <v>107000.90253044025</v>
          </cell>
          <cell r="F524">
            <v>6300.4983499999998</v>
          </cell>
          <cell r="G524">
            <v>107410.29827438878</v>
          </cell>
          <cell r="H524">
            <v>8275</v>
          </cell>
          <cell r="I524">
            <v>57262.23601847548</v>
          </cell>
          <cell r="J524">
            <v>4161</v>
          </cell>
          <cell r="K524">
            <v>271673.43682330451</v>
          </cell>
          <cell r="L524">
            <v>18736.498350000002</v>
          </cell>
          <cell r="M524">
            <v>6.8966986868819857E-2</v>
          </cell>
          <cell r="N524">
            <v>0</v>
          </cell>
        </row>
        <row r="525">
          <cell r="B525" t="str">
            <v>NBTS00584</v>
          </cell>
          <cell r="C525" t="str">
            <v>Hoàng Thị Hạnh</v>
          </cell>
          <cell r="D525" t="str">
            <v>N_Agent Đặng Thị Thúy Hằng</v>
          </cell>
          <cell r="E525">
            <v>90235.109386772237</v>
          </cell>
          <cell r="F525">
            <v>52873.73</v>
          </cell>
          <cell r="G525">
            <v>105056.89425619305</v>
          </cell>
          <cell r="H525">
            <v>89275.890000000014</v>
          </cell>
          <cell r="I525">
            <v>44991.756871659309</v>
          </cell>
          <cell r="J525">
            <v>64070.439999999951</v>
          </cell>
          <cell r="K525">
            <v>240283.76051462459</v>
          </cell>
          <cell r="L525">
            <v>206220.05999999997</v>
          </cell>
          <cell r="M525">
            <v>0.85823552768747613</v>
          </cell>
          <cell r="N525">
            <v>2000000</v>
          </cell>
        </row>
        <row r="526">
          <cell r="B526" t="str">
            <v>NBTS00567</v>
          </cell>
          <cell r="C526" t="str">
            <v>Hoàng Thị Tình</v>
          </cell>
          <cell r="D526" t="str">
            <v>N_Agent Nguyễn Thị Nga</v>
          </cell>
          <cell r="I526">
            <v>61352.395734080877</v>
          </cell>
          <cell r="J526">
            <v>5383.5</v>
          </cell>
          <cell r="K526">
            <v>61352.395734080877</v>
          </cell>
          <cell r="L526">
            <v>5383.5</v>
          </cell>
          <cell r="M526">
            <v>8.7747184695666239E-2</v>
          </cell>
          <cell r="N526">
            <v>0</v>
          </cell>
        </row>
        <row r="527">
          <cell r="C527" t="str">
            <v>Hoàng Văn Khánh</v>
          </cell>
          <cell r="D527" t="str">
            <v>Phùng Thị Nguyệt</v>
          </cell>
          <cell r="E527">
            <v>103833.41411832985</v>
          </cell>
          <cell r="F527">
            <v>8928</v>
          </cell>
          <cell r="K527">
            <v>103833.41411832985</v>
          </cell>
          <cell r="L527">
            <v>8928</v>
          </cell>
          <cell r="M527">
            <v>8.598388173796867E-2</v>
          </cell>
          <cell r="N527">
            <v>0</v>
          </cell>
        </row>
        <row r="528">
          <cell r="B528" t="str">
            <v>NBTS00568</v>
          </cell>
          <cell r="C528" t="str">
            <v>Lê Thị Thoa</v>
          </cell>
          <cell r="D528" t="str">
            <v>N_Agent Nguyễn Thị Nga</v>
          </cell>
          <cell r="I528">
            <v>57262.236018475487</v>
          </cell>
          <cell r="J528">
            <v>6192</v>
          </cell>
          <cell r="K528">
            <v>57262.236018475487</v>
          </cell>
          <cell r="L528">
            <v>6192</v>
          </cell>
          <cell r="M528">
            <v>0.10813409378568747</v>
          </cell>
          <cell r="N528">
            <v>0</v>
          </cell>
        </row>
        <row r="529">
          <cell r="C529" t="str">
            <v>Lê Văn Tuyến</v>
          </cell>
          <cell r="D529" t="str">
            <v>Phùng Thị Nguyệt</v>
          </cell>
          <cell r="G529">
            <v>97115.583812655808</v>
          </cell>
          <cell r="H529">
            <v>37274</v>
          </cell>
          <cell r="K529">
            <v>97115.583812655808</v>
          </cell>
          <cell r="L529">
            <v>37274</v>
          </cell>
          <cell r="M529">
            <v>0.38381069789895622</v>
          </cell>
          <cell r="N529">
            <v>0</v>
          </cell>
        </row>
        <row r="530">
          <cell r="C530" t="str">
            <v>Ma Thị Thấm</v>
          </cell>
          <cell r="D530" t="str">
            <v>N_Agent Nông Thị Thảo</v>
          </cell>
          <cell r="E530">
            <v>134768.61137585365</v>
          </cell>
          <cell r="F530">
            <v>0</v>
          </cell>
          <cell r="K530">
            <v>134768.61137585365</v>
          </cell>
          <cell r="L530">
            <v>0</v>
          </cell>
          <cell r="M530">
            <v>0</v>
          </cell>
          <cell r="N530">
            <v>0</v>
          </cell>
        </row>
        <row r="531">
          <cell r="B531" t="str">
            <v>NBTS00580</v>
          </cell>
          <cell r="C531" t="str">
            <v>Nguyễn Đăng Khoa</v>
          </cell>
          <cell r="D531" t="str">
            <v>Nguyễn Thị Nhung</v>
          </cell>
          <cell r="E531">
            <v>80856.65631906109</v>
          </cell>
          <cell r="F531">
            <v>89244.85</v>
          </cell>
          <cell r="G531">
            <v>98339.986375544613</v>
          </cell>
          <cell r="H531">
            <v>100846.04995150001</v>
          </cell>
          <cell r="J531">
            <v>9678.66</v>
          </cell>
          <cell r="K531">
            <v>179196.64269460569</v>
          </cell>
          <cell r="L531">
            <v>199769.55995150001</v>
          </cell>
          <cell r="M531">
            <v>1.1148063766571539</v>
          </cell>
          <cell r="N531">
            <v>0</v>
          </cell>
        </row>
        <row r="532">
          <cell r="B532" t="str">
            <v>NBTS00635</v>
          </cell>
          <cell r="C532" t="str">
            <v>Nguyễn Ngọc Tuyên</v>
          </cell>
          <cell r="D532" t="str">
            <v>Thắng Dung</v>
          </cell>
          <cell r="I532">
            <v>44991.756871659294</v>
          </cell>
          <cell r="J532">
            <v>53881.560000000005</v>
          </cell>
          <cell r="K532">
            <v>44991.756871659294</v>
          </cell>
          <cell r="L532">
            <v>53881.560000000005</v>
          </cell>
          <cell r="M532">
            <v>1.1975873748095505</v>
          </cell>
          <cell r="N532">
            <v>0</v>
          </cell>
        </row>
        <row r="533">
          <cell r="B533" t="str">
            <v>NBTS00573</v>
          </cell>
          <cell r="C533" t="str">
            <v>Nguyễn Phùng Kiên</v>
          </cell>
          <cell r="D533" t="str">
            <v>Phùng Thị Nguyệt</v>
          </cell>
          <cell r="I533">
            <v>61352.395734080877</v>
          </cell>
          <cell r="J533">
            <v>57627</v>
          </cell>
          <cell r="K533">
            <v>61352.395734080877</v>
          </cell>
          <cell r="L533">
            <v>57627</v>
          </cell>
          <cell r="M533">
            <v>0.93927872433494164</v>
          </cell>
          <cell r="N533">
            <v>0</v>
          </cell>
        </row>
        <row r="534">
          <cell r="B534" t="str">
            <v>NBTS00576</v>
          </cell>
          <cell r="C534" t="str">
            <v>Nguyễn Phương Loan</v>
          </cell>
          <cell r="D534" t="str">
            <v>Phạm Thị Thu Hằng</v>
          </cell>
          <cell r="E534">
            <v>103833.41411832985</v>
          </cell>
          <cell r="F534">
            <v>19317</v>
          </cell>
          <cell r="G534">
            <v>134413.42953914101</v>
          </cell>
          <cell r="H534">
            <v>38915</v>
          </cell>
          <cell r="I534">
            <v>63397.475591883565</v>
          </cell>
          <cell r="J534">
            <v>23884</v>
          </cell>
          <cell r="K534">
            <v>301644.31924935442</v>
          </cell>
          <cell r="L534">
            <v>82116</v>
          </cell>
          <cell r="M534">
            <v>0.27222790140502784</v>
          </cell>
          <cell r="N534">
            <v>0</v>
          </cell>
        </row>
        <row r="535">
          <cell r="B535" t="str">
            <v>NBTS00579</v>
          </cell>
          <cell r="C535" t="str">
            <v>Nguyễn Thị Hải Yến</v>
          </cell>
          <cell r="D535" t="str">
            <v>Nguyễn Thị Nhung</v>
          </cell>
          <cell r="E535">
            <v>103833.41411832985</v>
          </cell>
          <cell r="F535">
            <v>18179</v>
          </cell>
          <cell r="G535">
            <v>103423.1971762683</v>
          </cell>
          <cell r="H535">
            <v>7680</v>
          </cell>
          <cell r="I535">
            <v>63397.475591883565</v>
          </cell>
          <cell r="J535">
            <v>8694</v>
          </cell>
          <cell r="K535">
            <v>270654.08688648173</v>
          </cell>
          <cell r="L535">
            <v>34553</v>
          </cell>
          <cell r="M535">
            <v>0.12766480047460835</v>
          </cell>
          <cell r="N535">
            <v>0</v>
          </cell>
        </row>
        <row r="536">
          <cell r="B536" t="str">
            <v>NBTS00574</v>
          </cell>
          <cell r="C536" t="str">
            <v>Nguyễn Thị Lan 2</v>
          </cell>
          <cell r="D536" t="str">
            <v>Phùng Thị Nguyệt</v>
          </cell>
          <cell r="E536">
            <v>80856.65631906109</v>
          </cell>
          <cell r="F536">
            <v>81088.60500000001</v>
          </cell>
          <cell r="I536">
            <v>44991.756871659309</v>
          </cell>
          <cell r="J536">
            <v>42394.815150000002</v>
          </cell>
          <cell r="K536">
            <v>125848.4131907204</v>
          </cell>
          <cell r="L536">
            <v>123483.42015000002</v>
          </cell>
          <cell r="M536">
            <v>0.9812076053979617</v>
          </cell>
          <cell r="N536">
            <v>0</v>
          </cell>
        </row>
        <row r="537">
          <cell r="B537" t="str">
            <v>NBTS00588</v>
          </cell>
          <cell r="C537" t="str">
            <v>Nguyễn Thị Lý</v>
          </cell>
          <cell r="D537" t="str">
            <v>N_Agent Đào Văn Dựng</v>
          </cell>
          <cell r="E537">
            <v>90235.109386772237</v>
          </cell>
          <cell r="F537">
            <v>8359.9449999999979</v>
          </cell>
          <cell r="G537">
            <v>103387.05767526652</v>
          </cell>
          <cell r="H537">
            <v>7882.22</v>
          </cell>
          <cell r="I537">
            <v>44991.756871659294</v>
          </cell>
          <cell r="J537">
            <v>4036.17</v>
          </cell>
          <cell r="K537">
            <v>238613.92393369804</v>
          </cell>
          <cell r="L537">
            <v>20278.334999999999</v>
          </cell>
          <cell r="M537">
            <v>8.498387129174656E-2</v>
          </cell>
          <cell r="N537">
            <v>0</v>
          </cell>
        </row>
        <row r="538">
          <cell r="B538" t="str">
            <v>NBTS00583</v>
          </cell>
          <cell r="C538" t="str">
            <v>Nguyễn Thu Thủy</v>
          </cell>
          <cell r="D538" t="str">
            <v>N_Agent Đặng Thị Thúy Hằng</v>
          </cell>
          <cell r="E538">
            <v>107000.90253044025</v>
          </cell>
          <cell r="F538">
            <v>38799.5</v>
          </cell>
          <cell r="G538">
            <v>105740.46169346226</v>
          </cell>
          <cell r="H538">
            <v>50920.5</v>
          </cell>
          <cell r="I538">
            <v>57262.23601847548</v>
          </cell>
          <cell r="J538">
            <v>64847</v>
          </cell>
          <cell r="K538">
            <v>270003.60024237802</v>
          </cell>
          <cell r="L538">
            <v>154567</v>
          </cell>
          <cell r="M538">
            <v>0.57246273701997907</v>
          </cell>
          <cell r="N538">
            <v>0</v>
          </cell>
        </row>
        <row r="539">
          <cell r="B539" t="str">
            <v>NBTS00634</v>
          </cell>
          <cell r="C539" t="str">
            <v>Nguyễn Văn Dũng</v>
          </cell>
          <cell r="D539" t="str">
            <v>Phùng Thị Nguyệt</v>
          </cell>
          <cell r="I539">
            <v>122704.79146816175</v>
          </cell>
          <cell r="J539">
            <v>4067.21</v>
          </cell>
          <cell r="K539">
            <v>122704.79146816175</v>
          </cell>
          <cell r="L539">
            <v>4067.21</v>
          </cell>
          <cell r="M539">
            <v>3.3146301389993561E-2</v>
          </cell>
          <cell r="N539">
            <v>0</v>
          </cell>
        </row>
        <row r="540">
          <cell r="B540" t="str">
            <v>NBTS00577</v>
          </cell>
          <cell r="C540" t="str">
            <v>Phạm Ngọc Hùng</v>
          </cell>
          <cell r="D540" t="str">
            <v>Phạm Thị Thu Hằng</v>
          </cell>
          <cell r="E540">
            <v>80856.65631906109</v>
          </cell>
          <cell r="F540">
            <v>7346.295000000001</v>
          </cell>
          <cell r="G540">
            <v>98419.779190873</v>
          </cell>
          <cell r="H540">
            <v>0</v>
          </cell>
          <cell r="I540">
            <v>44991.756871659294</v>
          </cell>
          <cell r="J540">
            <v>116.39999999999999</v>
          </cell>
          <cell r="K540">
            <v>224268.1923815934</v>
          </cell>
          <cell r="L540">
            <v>7462.6950000000006</v>
          </cell>
          <cell r="M540">
            <v>3.3275762027377427E-2</v>
          </cell>
          <cell r="N540">
            <v>0</v>
          </cell>
        </row>
        <row r="541">
          <cell r="B541" t="str">
            <v>NBTS00578</v>
          </cell>
          <cell r="C541" t="str">
            <v>Phạm Thị Duyên</v>
          </cell>
          <cell r="D541" t="str">
            <v>Nguyễn Thị Nhung</v>
          </cell>
          <cell r="E541">
            <v>103833.41411832985</v>
          </cell>
          <cell r="F541">
            <v>62238.5</v>
          </cell>
          <cell r="G541">
            <v>103423.1971762683</v>
          </cell>
          <cell r="H541">
            <v>54777</v>
          </cell>
          <cell r="I541">
            <v>63397.475591883565</v>
          </cell>
          <cell r="J541">
            <v>64455</v>
          </cell>
          <cell r="K541">
            <v>270654.08688648173</v>
          </cell>
          <cell r="L541">
            <v>181470.5</v>
          </cell>
          <cell r="M541">
            <v>0.67048867463107154</v>
          </cell>
          <cell r="N541">
            <v>0</v>
          </cell>
        </row>
        <row r="542">
          <cell r="C542" t="str">
            <v>Quan Thị Lê</v>
          </cell>
          <cell r="D542" t="str">
            <v>N_Agent Nguyễn Thị Nga</v>
          </cell>
          <cell r="G542">
            <v>93386.227425149817</v>
          </cell>
          <cell r="H542">
            <v>93449.799999999988</v>
          </cell>
          <cell r="K542">
            <v>93386.227425149817</v>
          </cell>
          <cell r="L542">
            <v>93449.799999999988</v>
          </cell>
          <cell r="M542">
            <v>1.000680748934859</v>
          </cell>
          <cell r="N542">
            <v>0</v>
          </cell>
        </row>
        <row r="543">
          <cell r="B543" t="str">
            <v>NBTS00586</v>
          </cell>
          <cell r="C543" t="str">
            <v>Quàng Nhật Linh</v>
          </cell>
          <cell r="D543" t="str">
            <v>N_Agent Tuấn Hạnh</v>
          </cell>
          <cell r="E543">
            <v>90235.109386772237</v>
          </cell>
          <cell r="F543">
            <v>73379.530000000013</v>
          </cell>
          <cell r="G543">
            <v>93386.227425149817</v>
          </cell>
          <cell r="H543">
            <v>95399.985000000001</v>
          </cell>
          <cell r="I543">
            <v>44991.756871659294</v>
          </cell>
          <cell r="J543">
            <v>49645.57</v>
          </cell>
          <cell r="K543">
            <v>228613.09368358133</v>
          </cell>
          <cell r="L543">
            <v>218425.08500000002</v>
          </cell>
          <cell r="M543">
            <v>0.95543558542765572</v>
          </cell>
          <cell r="N543">
            <v>3500000</v>
          </cell>
        </row>
        <row r="544">
          <cell r="B544" t="str">
            <v>NBTS00572</v>
          </cell>
          <cell r="C544" t="str">
            <v>Trần Thị Thanh Vân</v>
          </cell>
          <cell r="D544" t="str">
            <v>Phùng Thị Nguyệt</v>
          </cell>
          <cell r="G544">
            <v>97115.583812655808</v>
          </cell>
          <cell r="H544">
            <v>0</v>
          </cell>
          <cell r="I544">
            <v>63397.475591883573</v>
          </cell>
          <cell r="J544">
            <v>13567.5</v>
          </cell>
          <cell r="K544">
            <v>160513.05940453938</v>
          </cell>
          <cell r="L544">
            <v>13567.5</v>
          </cell>
          <cell r="M544">
            <v>8.4525832666399889E-2</v>
          </cell>
          <cell r="N544">
            <v>0</v>
          </cell>
        </row>
        <row r="545">
          <cell r="B545" t="str">
            <v>NBTS00581</v>
          </cell>
          <cell r="C545" t="str">
            <v>Trần Văn Chính</v>
          </cell>
          <cell r="D545" t="str">
            <v>Nguyễn Thị Nhung</v>
          </cell>
          <cell r="G545">
            <v>98339.986375544613</v>
          </cell>
          <cell r="H545">
            <v>0</v>
          </cell>
          <cell r="I545">
            <v>44991.756871659294</v>
          </cell>
          <cell r="J545">
            <v>53491.62</v>
          </cell>
          <cell r="K545">
            <v>143331.74324720391</v>
          </cell>
          <cell r="L545">
            <v>53491.62</v>
          </cell>
          <cell r="M545">
            <v>0.3732014889942637</v>
          </cell>
          <cell r="N545">
            <v>0</v>
          </cell>
        </row>
        <row r="546">
          <cell r="B546" t="str">
            <v>NBTS00571</v>
          </cell>
          <cell r="C546" t="str">
            <v>Trần Văn Hải</v>
          </cell>
          <cell r="D546" t="str">
            <v>Phùng Thị Nguyệt</v>
          </cell>
          <cell r="I546">
            <v>63397.475591883573</v>
          </cell>
          <cell r="J546">
            <v>12926.5</v>
          </cell>
          <cell r="K546">
            <v>63397.475591883573</v>
          </cell>
          <cell r="L546">
            <v>12926.5</v>
          </cell>
          <cell r="M546">
            <v>0.20389613118372979</v>
          </cell>
          <cell r="N546">
            <v>0</v>
          </cell>
        </row>
        <row r="547">
          <cell r="C547" t="str">
            <v>Trịnh Xuân Tùng</v>
          </cell>
          <cell r="D547" t="str">
            <v>N_Agent Nguyễn Thị Nga</v>
          </cell>
          <cell r="E547">
            <v>80856.65631906109</v>
          </cell>
          <cell r="F547">
            <v>32600.730000000003</v>
          </cell>
          <cell r="K547">
            <v>80856.65631906109</v>
          </cell>
          <cell r="L547">
            <v>32600.730000000003</v>
          </cell>
          <cell r="M547">
            <v>0.40319166638992876</v>
          </cell>
          <cell r="N547">
            <v>0</v>
          </cell>
        </row>
        <row r="548">
          <cell r="C548" t="str">
            <v>Vacancy N1 2</v>
          </cell>
          <cell r="D548" t="str">
            <v>N_Agent Nguyễn Trường Giang</v>
          </cell>
          <cell r="E548">
            <v>107000.90253044023</v>
          </cell>
          <cell r="F548">
            <v>0</v>
          </cell>
          <cell r="K548">
            <v>107000.90253044023</v>
          </cell>
          <cell r="L548">
            <v>0</v>
          </cell>
          <cell r="M548">
            <v>0</v>
          </cell>
          <cell r="N548">
            <v>0</v>
          </cell>
        </row>
        <row r="549">
          <cell r="C549" t="str">
            <v>Vacancy N2 12</v>
          </cell>
          <cell r="D549" t="str">
            <v>(blank)</v>
          </cell>
          <cell r="G549">
            <v>42325</v>
          </cell>
          <cell r="H549">
            <v>0</v>
          </cell>
          <cell r="K549">
            <v>42325</v>
          </cell>
          <cell r="L549">
            <v>0</v>
          </cell>
          <cell r="M549">
            <v>0</v>
          </cell>
          <cell r="N549">
            <v>0</v>
          </cell>
        </row>
        <row r="550">
          <cell r="C550" t="str">
            <v>Vacancy N2 16</v>
          </cell>
          <cell r="D550" t="str">
            <v>N_Agent Nông Thị Thảo</v>
          </cell>
          <cell r="G550">
            <v>142880.71559113951</v>
          </cell>
          <cell r="H550">
            <v>0</v>
          </cell>
          <cell r="K550">
            <v>142880.71559113951</v>
          </cell>
          <cell r="L550">
            <v>0</v>
          </cell>
          <cell r="M550">
            <v>0</v>
          </cell>
          <cell r="N550">
            <v>0</v>
          </cell>
        </row>
        <row r="551">
          <cell r="C551" t="str">
            <v>Vacancy N2 7</v>
          </cell>
          <cell r="D551" t="str">
            <v>(blank)</v>
          </cell>
          <cell r="G551">
            <v>42325</v>
          </cell>
          <cell r="H551">
            <v>0</v>
          </cell>
          <cell r="K551">
            <v>42325</v>
          </cell>
          <cell r="L551">
            <v>0</v>
          </cell>
          <cell r="M551">
            <v>0</v>
          </cell>
          <cell r="N551">
            <v>0</v>
          </cell>
        </row>
        <row r="552">
          <cell r="C552" t="str">
            <v>Vacancy N3 1</v>
          </cell>
          <cell r="D552" t="str">
            <v>Phạm Thị Thu Hằng</v>
          </cell>
          <cell r="I552">
            <v>63397.475591883565</v>
          </cell>
          <cell r="J552">
            <v>5075.0399999999991</v>
          </cell>
          <cell r="K552">
            <v>63397.475591883565</v>
          </cell>
          <cell r="L552">
            <v>5075.0399999999991</v>
          </cell>
          <cell r="M552">
            <v>8.0051136935959152E-2</v>
          </cell>
          <cell r="N552">
            <v>0</v>
          </cell>
        </row>
        <row r="553">
          <cell r="C553" t="str">
            <v>Vacancy N3 10</v>
          </cell>
          <cell r="D553" t="str">
            <v>(blank)</v>
          </cell>
          <cell r="E553">
            <v>67932</v>
          </cell>
          <cell r="K553">
            <v>67932</v>
          </cell>
          <cell r="L553">
            <v>0</v>
          </cell>
          <cell r="M553">
            <v>0</v>
          </cell>
          <cell r="N553">
            <v>0</v>
          </cell>
        </row>
        <row r="554">
          <cell r="D554" t="str">
            <v>Phùng Thị Nguyệt</v>
          </cell>
          <cell r="G554">
            <v>178442.98163641366</v>
          </cell>
          <cell r="H554">
            <v>0</v>
          </cell>
          <cell r="K554">
            <v>178442.98163641366</v>
          </cell>
          <cell r="L554">
            <v>0</v>
          </cell>
          <cell r="M554">
            <v>0</v>
          </cell>
          <cell r="N554">
            <v>0</v>
          </cell>
        </row>
        <row r="555">
          <cell r="C555" t="str">
            <v>Vacancy N3 11</v>
          </cell>
          <cell r="D555" t="str">
            <v>(blank)</v>
          </cell>
          <cell r="E555">
            <v>67932</v>
          </cell>
          <cell r="K555">
            <v>67932</v>
          </cell>
          <cell r="L555">
            <v>0</v>
          </cell>
          <cell r="M555">
            <v>0</v>
          </cell>
          <cell r="N555">
            <v>0</v>
          </cell>
        </row>
        <row r="556">
          <cell r="D556" t="str">
            <v>N_Agent Đặng Thị Thúy Hằng</v>
          </cell>
          <cell r="I556">
            <v>57262.23601847548</v>
          </cell>
          <cell r="J556">
            <v>0</v>
          </cell>
          <cell r="K556">
            <v>57262.23601847548</v>
          </cell>
          <cell r="L556">
            <v>0</v>
          </cell>
          <cell r="M556">
            <v>0</v>
          </cell>
          <cell r="N556">
            <v>0</v>
          </cell>
        </row>
        <row r="557">
          <cell r="D557" t="str">
            <v>Phùng Thị Nguyệt</v>
          </cell>
          <cell r="G557">
            <v>65132.652991379255</v>
          </cell>
          <cell r="H557">
            <v>0</v>
          </cell>
          <cell r="K557">
            <v>65132.652991379255</v>
          </cell>
          <cell r="L557">
            <v>0</v>
          </cell>
          <cell r="M557">
            <v>0</v>
          </cell>
          <cell r="N557">
            <v>0</v>
          </cell>
        </row>
        <row r="558">
          <cell r="C558" t="str">
            <v>Vacancy N3 12</v>
          </cell>
          <cell r="D558" t="str">
            <v>(blank)</v>
          </cell>
          <cell r="E558">
            <v>67932</v>
          </cell>
          <cell r="G558">
            <v>81307.551580581334</v>
          </cell>
          <cell r="H558">
            <v>0</v>
          </cell>
          <cell r="K558">
            <v>149239.55158058135</v>
          </cell>
          <cell r="L558">
            <v>0</v>
          </cell>
          <cell r="M558">
            <v>0</v>
          </cell>
          <cell r="N558">
            <v>0</v>
          </cell>
        </row>
        <row r="559">
          <cell r="D559" t="str">
            <v>N_Agent Đặng Thị Thúy Hằng</v>
          </cell>
          <cell r="I559">
            <v>57262.23601847548</v>
          </cell>
          <cell r="J559">
            <v>0</v>
          </cell>
          <cell r="K559">
            <v>57262.23601847548</v>
          </cell>
          <cell r="L559">
            <v>0</v>
          </cell>
          <cell r="M559">
            <v>0</v>
          </cell>
          <cell r="N559">
            <v>0</v>
          </cell>
        </row>
        <row r="560">
          <cell r="C560" t="str">
            <v>Vacancy N3 13</v>
          </cell>
          <cell r="D560" t="str">
            <v>(blank)</v>
          </cell>
          <cell r="G560">
            <v>81307.551580581334</v>
          </cell>
          <cell r="H560">
            <v>0</v>
          </cell>
          <cell r="K560">
            <v>81307.551580581334</v>
          </cell>
          <cell r="L560">
            <v>0</v>
          </cell>
          <cell r="M560">
            <v>0</v>
          </cell>
          <cell r="N560">
            <v>0</v>
          </cell>
        </row>
        <row r="561">
          <cell r="D561" t="str">
            <v>N_Agent Đặng Thị Thúy Hằng</v>
          </cell>
          <cell r="I561">
            <v>44991.756871659309</v>
          </cell>
          <cell r="J561">
            <v>0</v>
          </cell>
          <cell r="K561">
            <v>44991.756871659309</v>
          </cell>
          <cell r="L561">
            <v>0</v>
          </cell>
          <cell r="M561">
            <v>0</v>
          </cell>
          <cell r="N561">
            <v>0</v>
          </cell>
        </row>
        <row r="562">
          <cell r="C562" t="str">
            <v>Vacancy N3 14</v>
          </cell>
          <cell r="D562" t="str">
            <v>New Hà Giang</v>
          </cell>
          <cell r="I562">
            <v>44991.756871659294</v>
          </cell>
          <cell r="J562">
            <v>0</v>
          </cell>
          <cell r="K562">
            <v>44991.756871659294</v>
          </cell>
          <cell r="L562">
            <v>0</v>
          </cell>
          <cell r="M562">
            <v>0</v>
          </cell>
          <cell r="N562">
            <v>0</v>
          </cell>
        </row>
        <row r="563">
          <cell r="C563" t="str">
            <v>Vacancy N3 17</v>
          </cell>
          <cell r="D563" t="str">
            <v>Phạm Thị Thu Hằng</v>
          </cell>
          <cell r="E563">
            <v>80856.65631906109</v>
          </cell>
          <cell r="F563">
            <v>9233.9150000000009</v>
          </cell>
          <cell r="K563">
            <v>80856.65631906109</v>
          </cell>
          <cell r="L563">
            <v>9233.9150000000009</v>
          </cell>
          <cell r="M563">
            <v>0.11420104936769694</v>
          </cell>
          <cell r="N563">
            <v>0</v>
          </cell>
        </row>
        <row r="564">
          <cell r="C564" t="str">
            <v>Vacancy N3 3</v>
          </cell>
          <cell r="D564" t="str">
            <v>Thắng Dung</v>
          </cell>
          <cell r="G564">
            <v>83487.794770713401</v>
          </cell>
          <cell r="H564">
            <v>0</v>
          </cell>
          <cell r="K564">
            <v>83487.794770713401</v>
          </cell>
          <cell r="L564">
            <v>0</v>
          </cell>
          <cell r="M564">
            <v>0</v>
          </cell>
          <cell r="N564">
            <v>0</v>
          </cell>
        </row>
        <row r="565">
          <cell r="C565" t="str">
            <v>Vacancy N3 4</v>
          </cell>
          <cell r="D565" t="str">
            <v>N_Agent Nguyễn Trường Giang</v>
          </cell>
          <cell r="I565">
            <v>57262.23601847548</v>
          </cell>
          <cell r="J565">
            <v>2437</v>
          </cell>
          <cell r="K565">
            <v>57262.23601847548</v>
          </cell>
          <cell r="L565">
            <v>2437</v>
          </cell>
          <cell r="M565">
            <v>4.2558589560032369E-2</v>
          </cell>
          <cell r="N565">
            <v>0</v>
          </cell>
        </row>
        <row r="566">
          <cell r="D566" t="str">
            <v>N_Agent Nguyễn Thị Nga</v>
          </cell>
          <cell r="G566">
            <v>117411.12852450549</v>
          </cell>
          <cell r="H566">
            <v>0</v>
          </cell>
          <cell r="K566">
            <v>117411.12852450549</v>
          </cell>
          <cell r="L566">
            <v>0</v>
          </cell>
          <cell r="M566">
            <v>0</v>
          </cell>
          <cell r="N566">
            <v>0</v>
          </cell>
        </row>
        <row r="567">
          <cell r="C567" t="str">
            <v>Vacancy N3 5</v>
          </cell>
          <cell r="D567" t="str">
            <v>N_Agent Nguyễn Trường Giang</v>
          </cell>
          <cell r="I567">
            <v>44991.756871659294</v>
          </cell>
          <cell r="J567">
            <v>0</v>
          </cell>
          <cell r="K567">
            <v>44991.756871659294</v>
          </cell>
          <cell r="L567">
            <v>0</v>
          </cell>
          <cell r="M567">
            <v>0</v>
          </cell>
          <cell r="N567">
            <v>0</v>
          </cell>
        </row>
        <row r="568">
          <cell r="D568" t="str">
            <v>Thắng Dung</v>
          </cell>
          <cell r="E568">
            <v>188597.86283374182</v>
          </cell>
          <cell r="F568">
            <v>0</v>
          </cell>
          <cell r="G568">
            <v>181279.71458074657</v>
          </cell>
          <cell r="H568">
            <v>0</v>
          </cell>
          <cell r="K568">
            <v>369877.57741448842</v>
          </cell>
          <cell r="L568">
            <v>0</v>
          </cell>
          <cell r="M568">
            <v>0</v>
          </cell>
          <cell r="N568">
            <v>0</v>
          </cell>
        </row>
        <row r="569">
          <cell r="C569" t="str">
            <v>Vacancy N3 6</v>
          </cell>
          <cell r="D569" t="str">
            <v>(blank)</v>
          </cell>
          <cell r="G569">
            <v>42325</v>
          </cell>
          <cell r="H569">
            <v>0</v>
          </cell>
          <cell r="K569">
            <v>42325</v>
          </cell>
          <cell r="L569">
            <v>0</v>
          </cell>
          <cell r="M569">
            <v>0</v>
          </cell>
          <cell r="N569">
            <v>0</v>
          </cell>
        </row>
        <row r="570">
          <cell r="D570" t="str">
            <v>New Bắc Kan</v>
          </cell>
          <cell r="I570">
            <v>57262.23601847548</v>
          </cell>
          <cell r="J570">
            <v>0</v>
          </cell>
          <cell r="K570">
            <v>57262.23601847548</v>
          </cell>
          <cell r="L570">
            <v>0</v>
          </cell>
          <cell r="M570">
            <v>0</v>
          </cell>
          <cell r="N570">
            <v>0</v>
          </cell>
        </row>
        <row r="571">
          <cell r="C571" t="str">
            <v>Vacancy N3 7</v>
          </cell>
          <cell r="D571" t="str">
            <v>N_Agent Nông Thị Thảo</v>
          </cell>
          <cell r="I571">
            <v>57262.23601847548</v>
          </cell>
          <cell r="J571">
            <v>0</v>
          </cell>
          <cell r="K571">
            <v>57262.23601847548</v>
          </cell>
          <cell r="L571">
            <v>0</v>
          </cell>
          <cell r="M571">
            <v>0</v>
          </cell>
          <cell r="N571">
            <v>0</v>
          </cell>
        </row>
        <row r="572">
          <cell r="C572" t="str">
            <v>Vacancy N3 8</v>
          </cell>
          <cell r="D572" t="str">
            <v>N_Agent Nông Thị Thảo</v>
          </cell>
          <cell r="I572">
            <v>44991.756871659294</v>
          </cell>
          <cell r="J572">
            <v>0</v>
          </cell>
          <cell r="K572">
            <v>44991.756871659294</v>
          </cell>
          <cell r="L572">
            <v>0</v>
          </cell>
          <cell r="M572">
            <v>0</v>
          </cell>
          <cell r="N572">
            <v>0</v>
          </cell>
        </row>
        <row r="573">
          <cell r="D573" t="str">
            <v>Phùng Thị Nguyệt</v>
          </cell>
          <cell r="G573">
            <v>88435.509385363373</v>
          </cell>
          <cell r="H573">
            <v>27228.869996895999</v>
          </cell>
          <cell r="K573">
            <v>88435.509385363373</v>
          </cell>
          <cell r="L573">
            <v>27228.869996895999</v>
          </cell>
          <cell r="M573">
            <v>0.30789521297654837</v>
          </cell>
          <cell r="N573">
            <v>0</v>
          </cell>
        </row>
        <row r="574">
          <cell r="C574" t="str">
            <v>Vacancy N3 9</v>
          </cell>
          <cell r="D574" t="str">
            <v>Phùng Thị Nguyệt</v>
          </cell>
          <cell r="G574">
            <v>97115.583812655808</v>
          </cell>
          <cell r="H574">
            <v>0</v>
          </cell>
          <cell r="K574">
            <v>97115.583812655808</v>
          </cell>
          <cell r="L574">
            <v>0</v>
          </cell>
          <cell r="M574">
            <v>0</v>
          </cell>
          <cell r="N574">
            <v>0</v>
          </cell>
        </row>
        <row r="575">
          <cell r="D575" t="str">
            <v>New Hà Giang</v>
          </cell>
          <cell r="I575">
            <v>57262.23601847548</v>
          </cell>
          <cell r="J575">
            <v>0</v>
          </cell>
          <cell r="K575">
            <v>57262.23601847548</v>
          </cell>
          <cell r="L575">
            <v>0</v>
          </cell>
          <cell r="M575">
            <v>0</v>
          </cell>
          <cell r="N575">
            <v>0</v>
          </cell>
        </row>
        <row r="576">
          <cell r="B576" t="str">
            <v>Grand Total NORTH 3</v>
          </cell>
          <cell r="E576">
            <v>2323803.6630865522</v>
          </cell>
          <cell r="F576">
            <v>657671.36835000012</v>
          </cell>
          <cell r="G576">
            <v>3281246.5148719298</v>
          </cell>
          <cell r="H576">
            <v>869456.03494839591</v>
          </cell>
          <cell r="I576">
            <v>2045079.8578026951</v>
          </cell>
          <cell r="J576">
            <v>708548.86514999997</v>
          </cell>
          <cell r="K576">
            <v>7650130.0357611757</v>
          </cell>
          <cell r="L576">
            <v>2235676.2684483961</v>
          </cell>
          <cell r="M576">
            <v>0.29224029630836856</v>
          </cell>
          <cell r="N576">
            <v>7500000</v>
          </cell>
        </row>
        <row r="577">
          <cell r="B577" t="str">
            <v>NBTS00352</v>
          </cell>
          <cell r="C577" t="str">
            <v>Cao Thị Thùy Dương</v>
          </cell>
          <cell r="D577" t="str">
            <v>Dương Thị Quyên</v>
          </cell>
          <cell r="G577">
            <v>128611.17618103644</v>
          </cell>
          <cell r="H577">
            <v>87339</v>
          </cell>
          <cell r="I577">
            <v>76920.958591660994</v>
          </cell>
          <cell r="J577">
            <v>80621</v>
          </cell>
          <cell r="K577">
            <v>205532.13477269743</v>
          </cell>
          <cell r="L577">
            <v>167960</v>
          </cell>
          <cell r="M577">
            <v>0.81719581313039302</v>
          </cell>
          <cell r="N577">
            <v>0</v>
          </cell>
        </row>
        <row r="578">
          <cell r="B578" t="str">
            <v>NBTS00338</v>
          </cell>
          <cell r="C578" t="str">
            <v>Đặng Công Thắng</v>
          </cell>
          <cell r="D578" t="str">
            <v>Kỳ Tiên</v>
          </cell>
          <cell r="E578">
            <v>145401.06029510949</v>
          </cell>
          <cell r="F578">
            <v>145737.65000000002</v>
          </cell>
          <cell r="G578">
            <v>90031.219379937596</v>
          </cell>
          <cell r="H578">
            <v>104769.73880000001</v>
          </cell>
          <cell r="I578">
            <v>60027.790169395281</v>
          </cell>
          <cell r="J578">
            <v>62070.299999999996</v>
          </cell>
          <cell r="K578">
            <v>295460.06984444236</v>
          </cell>
          <cell r="L578">
            <v>312577.6888</v>
          </cell>
          <cell r="M578">
            <v>1.0579354731912503</v>
          </cell>
          <cell r="N578">
            <v>3500000</v>
          </cell>
        </row>
        <row r="579">
          <cell r="C579" t="str">
            <v>Đặng Như Tiến</v>
          </cell>
          <cell r="D579" t="str">
            <v>Diễm Thúy</v>
          </cell>
          <cell r="E579">
            <v>68964</v>
          </cell>
          <cell r="F579">
            <v>9891.5</v>
          </cell>
          <cell r="G579">
            <v>42325.000000000007</v>
          </cell>
          <cell r="H579">
            <v>1712</v>
          </cell>
          <cell r="K579">
            <v>111289</v>
          </cell>
          <cell r="L579">
            <v>11603.5</v>
          </cell>
          <cell r="M579">
            <v>0.10426457241955629</v>
          </cell>
          <cell r="N579">
            <v>0</v>
          </cell>
        </row>
        <row r="580">
          <cell r="B580" t="str">
            <v>NBTS00345</v>
          </cell>
          <cell r="C580" t="str">
            <v>Đặng Trương Nhật Huy</v>
          </cell>
          <cell r="D580" t="str">
            <v>Kỳ Tiên</v>
          </cell>
          <cell r="G580">
            <v>105036.42260992722</v>
          </cell>
          <cell r="H580">
            <v>106522.5</v>
          </cell>
          <cell r="I580">
            <v>75274.848872421659</v>
          </cell>
          <cell r="J580">
            <v>79330.5</v>
          </cell>
          <cell r="K580">
            <v>180311.27148234888</v>
          </cell>
          <cell r="L580">
            <v>185853</v>
          </cell>
          <cell r="M580">
            <v>1.0307342323754487</v>
          </cell>
          <cell r="N580">
            <v>0</v>
          </cell>
        </row>
        <row r="581">
          <cell r="C581" t="str">
            <v>Đinh Quốc Khánh</v>
          </cell>
          <cell r="D581" t="str">
            <v>Kỳ Tiên</v>
          </cell>
          <cell r="G581">
            <v>120041.62583991681</v>
          </cell>
          <cell r="H581">
            <v>29620.5</v>
          </cell>
          <cell r="K581">
            <v>120041.62583991681</v>
          </cell>
          <cell r="L581">
            <v>29620.5</v>
          </cell>
          <cell r="M581">
            <v>0.24675190620544268</v>
          </cell>
          <cell r="N581">
            <v>0</v>
          </cell>
        </row>
        <row r="582">
          <cell r="B582" t="str">
            <v>NBTS00364</v>
          </cell>
          <cell r="C582" t="str">
            <v>Đoàn Quốc Thịnh</v>
          </cell>
          <cell r="D582" t="str">
            <v>Trà Hoàng Gia</v>
          </cell>
          <cell r="E582">
            <v>145401.06029510952</v>
          </cell>
          <cell r="F582">
            <v>143392.18999999997</v>
          </cell>
          <cell r="G582">
            <v>124761.48307413215</v>
          </cell>
          <cell r="H582">
            <v>24263.579999999994</v>
          </cell>
          <cell r="I582">
            <v>74834.837919796424</v>
          </cell>
          <cell r="J582">
            <v>113557.89999999997</v>
          </cell>
          <cell r="K582">
            <v>344997.38128903805</v>
          </cell>
          <cell r="L582">
            <v>281213.66999999993</v>
          </cell>
          <cell r="M582">
            <v>0.81511827408452042</v>
          </cell>
          <cell r="N582">
            <v>2000000</v>
          </cell>
        </row>
        <row r="583">
          <cell r="B583" t="str">
            <v>NBTS00348</v>
          </cell>
          <cell r="C583" t="str">
            <v>Đỗ Duy Thiện</v>
          </cell>
          <cell r="D583" t="str">
            <v>Linh Nhân</v>
          </cell>
          <cell r="E583">
            <v>140284.25890861693</v>
          </cell>
          <cell r="F583">
            <v>59963.5</v>
          </cell>
          <cell r="G583">
            <v>145540.33125071169</v>
          </cell>
          <cell r="H583">
            <v>122314.53448275862</v>
          </cell>
          <cell r="I583">
            <v>106994.36116744972</v>
          </cell>
          <cell r="J583">
            <v>81565</v>
          </cell>
          <cell r="K583">
            <v>392818.95132677839</v>
          </cell>
          <cell r="L583">
            <v>263843.03448275861</v>
          </cell>
          <cell r="M583">
            <v>0.67166574726501105</v>
          </cell>
          <cell r="N583">
            <v>0</v>
          </cell>
        </row>
        <row r="584">
          <cell r="C584" t="str">
            <v>Hà Văn Quan</v>
          </cell>
          <cell r="D584" t="str">
            <v>C_Agent Hoàng Ngọc Bi</v>
          </cell>
          <cell r="E584">
            <v>102319.2646521141</v>
          </cell>
          <cell r="F584">
            <v>25930.5</v>
          </cell>
          <cell r="K584">
            <v>102319.2646521141</v>
          </cell>
          <cell r="L584">
            <v>25930.5</v>
          </cell>
          <cell r="M584">
            <v>0.25342734907413378</v>
          </cell>
          <cell r="N584">
            <v>0</v>
          </cell>
        </row>
        <row r="585">
          <cell r="B585" t="str">
            <v>NBTS00381</v>
          </cell>
          <cell r="C585" t="str">
            <v>Hoàng Chánh Tín</v>
          </cell>
          <cell r="D585" t="str">
            <v>C_Agent Trương Thị Hiền</v>
          </cell>
          <cell r="G585">
            <v>159966.401662488</v>
          </cell>
          <cell r="H585">
            <v>50665.310344827587</v>
          </cell>
          <cell r="I585">
            <v>89161.967639541457</v>
          </cell>
          <cell r="J585">
            <v>67305</v>
          </cell>
          <cell r="K585">
            <v>249128.36930202946</v>
          </cell>
          <cell r="L585">
            <v>117970.31034482759</v>
          </cell>
          <cell r="M585">
            <v>0.47353222226492764</v>
          </cell>
          <cell r="N585">
            <v>0</v>
          </cell>
        </row>
        <row r="586">
          <cell r="B586" t="str">
            <v>NBTS00378</v>
          </cell>
          <cell r="C586" t="str">
            <v>Hoàng Thị Hiệp</v>
          </cell>
          <cell r="D586" t="str">
            <v>Nguyễn Thị Phương Thảo</v>
          </cell>
          <cell r="E586">
            <v>145401.06029510952</v>
          </cell>
          <cell r="F586">
            <v>22779.479999999996</v>
          </cell>
          <cell r="G586">
            <v>142222.16749404144</v>
          </cell>
          <cell r="H586">
            <v>22836</v>
          </cell>
          <cell r="I586">
            <v>37941.26282533678</v>
          </cell>
          <cell r="J586">
            <v>54528</v>
          </cell>
          <cell r="K586">
            <v>325564.49061448773</v>
          </cell>
          <cell r="L586">
            <v>100143.48</v>
          </cell>
          <cell r="M586">
            <v>0.3075995167992181</v>
          </cell>
          <cell r="N586">
            <v>0</v>
          </cell>
        </row>
        <row r="587">
          <cell r="B587" t="str">
            <v>NBTS00373</v>
          </cell>
          <cell r="C587" t="str">
            <v>Hoàng Văn Dường</v>
          </cell>
          <cell r="D587" t="str">
            <v>Hoàng Cường</v>
          </cell>
          <cell r="E587">
            <v>140284.25890861693</v>
          </cell>
          <cell r="F587">
            <v>24612</v>
          </cell>
          <cell r="G587">
            <v>153162.33422435229</v>
          </cell>
          <cell r="H587">
            <v>127845</v>
          </cell>
          <cell r="I587">
            <v>67451.133911709825</v>
          </cell>
          <cell r="J587">
            <v>74660</v>
          </cell>
          <cell r="K587">
            <v>360897.72704467905</v>
          </cell>
          <cell r="L587">
            <v>227117</v>
          </cell>
          <cell r="M587">
            <v>0.62931125075188676</v>
          </cell>
          <cell r="N587">
            <v>0</v>
          </cell>
        </row>
        <row r="588">
          <cell r="C588" t="str">
            <v>Hoàng Văn Thiệu</v>
          </cell>
          <cell r="D588" t="str">
            <v>Cửa hàng Thành Đạt</v>
          </cell>
          <cell r="E588">
            <v>68964</v>
          </cell>
          <cell r="F588">
            <v>6747</v>
          </cell>
          <cell r="G588">
            <v>42325.000000000007</v>
          </cell>
          <cell r="H588">
            <v>7839</v>
          </cell>
          <cell r="K588">
            <v>111289</v>
          </cell>
          <cell r="L588">
            <v>14586</v>
          </cell>
          <cell r="M588">
            <v>0.13106416626980205</v>
          </cell>
          <cell r="N588">
            <v>0</v>
          </cell>
        </row>
        <row r="589">
          <cell r="B589" t="str">
            <v>NBTS00351</v>
          </cell>
          <cell r="C589" t="str">
            <v>Hồ Thị Thanh Thủy (WS)</v>
          </cell>
          <cell r="D589" t="str">
            <v>Dương Thị Quyên</v>
          </cell>
          <cell r="E589">
            <v>353270.72427256237</v>
          </cell>
          <cell r="F589">
            <v>125791.54</v>
          </cell>
          <cell r="G589">
            <v>321527.94045259105</v>
          </cell>
          <cell r="H589">
            <v>65657.845000000001</v>
          </cell>
          <cell r="I589">
            <v>158149.49086445494</v>
          </cell>
          <cell r="J589">
            <v>139531.59</v>
          </cell>
          <cell r="K589">
            <v>832948.15558960848</v>
          </cell>
          <cell r="L589">
            <v>330980.97499999998</v>
          </cell>
          <cell r="M589">
            <v>0.39736083546005652</v>
          </cell>
          <cell r="N589">
            <v>0</v>
          </cell>
        </row>
        <row r="590">
          <cell r="C590" t="str">
            <v>Huỳnh Tấn Lâm</v>
          </cell>
          <cell r="D590" t="str">
            <v>Trương Dương Ngọc Tuyết</v>
          </cell>
          <cell r="E590">
            <v>68964</v>
          </cell>
          <cell r="F590">
            <v>5578.5</v>
          </cell>
          <cell r="G590">
            <v>42325.000000000007</v>
          </cell>
          <cell r="H590">
            <v>20074.5</v>
          </cell>
          <cell r="K590">
            <v>111289</v>
          </cell>
          <cell r="L590">
            <v>25653</v>
          </cell>
          <cell r="M590">
            <v>0.23050795676122529</v>
          </cell>
          <cell r="N590">
            <v>0</v>
          </cell>
        </row>
        <row r="591">
          <cell r="B591" t="str">
            <v>NBTS00344</v>
          </cell>
          <cell r="C591" t="str">
            <v>Huỳnh Văn Lập</v>
          </cell>
          <cell r="D591" t="str">
            <v>Kỳ Tiên</v>
          </cell>
          <cell r="E591">
            <v>145401.06029510949</v>
          </cell>
          <cell r="F591">
            <v>145838.04499999995</v>
          </cell>
          <cell r="G591">
            <v>90031.219379937596</v>
          </cell>
          <cell r="H591">
            <v>103154.20380000002</v>
          </cell>
          <cell r="I591">
            <v>60027.790169395281</v>
          </cell>
          <cell r="J591">
            <v>62405.919999999998</v>
          </cell>
          <cell r="K591">
            <v>295460.06984444236</v>
          </cell>
          <cell r="L591">
            <v>311398.16879999998</v>
          </cell>
          <cell r="M591">
            <v>1.0539433262976921</v>
          </cell>
          <cell r="N591">
            <v>3500000</v>
          </cell>
        </row>
        <row r="592">
          <cell r="B592" t="str">
            <v>NBTS00363</v>
          </cell>
          <cell r="C592" t="str">
            <v>Huỳnh Văn Sang</v>
          </cell>
          <cell r="D592" t="str">
            <v>Trà Hoàng Gia</v>
          </cell>
          <cell r="E592">
            <v>145401.06029510952</v>
          </cell>
          <cell r="F592">
            <v>37694.199999999997</v>
          </cell>
          <cell r="G592">
            <v>166348.64409884287</v>
          </cell>
          <cell r="H592">
            <v>8356</v>
          </cell>
          <cell r="I592">
            <v>74834.837919796424</v>
          </cell>
          <cell r="J592">
            <v>84257.337599999984</v>
          </cell>
          <cell r="K592">
            <v>386584.5423137488</v>
          </cell>
          <cell r="L592">
            <v>130307.53759999998</v>
          </cell>
          <cell r="M592">
            <v>0.33707384371888172</v>
          </cell>
          <cell r="N592">
            <v>0</v>
          </cell>
        </row>
        <row r="593">
          <cell r="B593" t="str">
            <v>NBTS00333</v>
          </cell>
          <cell r="C593" t="str">
            <v xml:space="preserve">Lê Đặng Thanh Tài </v>
          </cell>
          <cell r="D593" t="str">
            <v>Kỳ Tiên</v>
          </cell>
          <cell r="E593">
            <v>353270.72427256237</v>
          </cell>
          <cell r="F593">
            <v>133793.07</v>
          </cell>
          <cell r="G593">
            <v>195067.64198986482</v>
          </cell>
          <cell r="H593">
            <v>195126.946</v>
          </cell>
          <cell r="I593">
            <v>123417.13658827668</v>
          </cell>
          <cell r="J593">
            <v>129124.45999999998</v>
          </cell>
          <cell r="K593">
            <v>671755.5028507039</v>
          </cell>
          <cell r="L593">
            <v>458044.47599999997</v>
          </cell>
          <cell r="M593">
            <v>0.68186188882147392</v>
          </cell>
          <cell r="N593">
            <v>0</v>
          </cell>
        </row>
        <row r="594">
          <cell r="B594" t="str">
            <v>NBTS00377</v>
          </cell>
          <cell r="C594" t="str">
            <v>Lê Đình Lực</v>
          </cell>
          <cell r="D594" t="str">
            <v>C_Agent Trương Thị Hiền1</v>
          </cell>
          <cell r="E594">
            <v>102319.2646521141</v>
          </cell>
          <cell r="F594">
            <v>40083</v>
          </cell>
          <cell r="K594">
            <v>249728.91782334427</v>
          </cell>
          <cell r="L594">
            <v>155018.64919999999</v>
          </cell>
          <cell r="M594">
            <v>0.62074769134129126</v>
          </cell>
          <cell r="N594">
            <v>0</v>
          </cell>
        </row>
        <row r="595">
          <cell r="D595" t="str">
            <v>Nguyễn Thị Phương Thảo</v>
          </cell>
          <cell r="G595">
            <v>147409.65317123017</v>
          </cell>
          <cell r="H595">
            <v>114935.64919999999</v>
          </cell>
          <cell r="M595">
            <v>0</v>
          </cell>
          <cell r="N595">
            <v>0</v>
          </cell>
        </row>
        <row r="596">
          <cell r="B596" t="str">
            <v>NBTS00368</v>
          </cell>
          <cell r="C596" t="str">
            <v>Lê Phước Sinh</v>
          </cell>
          <cell r="D596" t="str">
            <v>C_Agent Phúc Minh Đức</v>
          </cell>
          <cell r="E596">
            <v>102319.2646521141</v>
          </cell>
          <cell r="F596">
            <v>123505</v>
          </cell>
          <cell r="G596">
            <v>157371.48187893399</v>
          </cell>
          <cell r="H596">
            <v>168752</v>
          </cell>
          <cell r="I596">
            <v>85367.841357007346</v>
          </cell>
          <cell r="J596">
            <v>104502.5</v>
          </cell>
          <cell r="K596">
            <v>345058.58788805542</v>
          </cell>
          <cell r="L596">
            <v>396759.5</v>
          </cell>
          <cell r="M596">
            <v>1.149832271755304</v>
          </cell>
          <cell r="N596">
            <v>3500000</v>
          </cell>
        </row>
        <row r="597">
          <cell r="B597" t="str">
            <v>NBTS00354</v>
          </cell>
          <cell r="C597" t="str">
            <v>Lê Quang Nhân</v>
          </cell>
          <cell r="D597" t="str">
            <v>Dương Thị Quyên</v>
          </cell>
          <cell r="E597">
            <v>145401.06029510952</v>
          </cell>
          <cell r="F597">
            <v>48575.174999999996</v>
          </cell>
          <cell r="G597">
            <v>110748.51282255916</v>
          </cell>
          <cell r="H597">
            <v>110764.30000000002</v>
          </cell>
          <cell r="I597">
            <v>64305.92138262857</v>
          </cell>
          <cell r="J597">
            <v>75499.990000000005</v>
          </cell>
          <cell r="K597">
            <v>320455.49450029724</v>
          </cell>
          <cell r="L597">
            <v>234839.46500000003</v>
          </cell>
          <cell r="M597">
            <v>0.7328302027281427</v>
          </cell>
          <cell r="N597">
            <v>0</v>
          </cell>
        </row>
        <row r="598">
          <cell r="B598" t="str">
            <v>NBTS00337</v>
          </cell>
          <cell r="C598" t="str">
            <v>Lương Xuân Hoài</v>
          </cell>
          <cell r="D598" t="str">
            <v>Kỳ Tiên</v>
          </cell>
          <cell r="E598">
            <v>140284.25890861693</v>
          </cell>
          <cell r="F598">
            <v>140942</v>
          </cell>
          <cell r="G598">
            <v>120041.62583991681</v>
          </cell>
          <cell r="H598">
            <v>153143.5</v>
          </cell>
          <cell r="I598">
            <v>90041.68525409291</v>
          </cell>
          <cell r="J598">
            <v>95670</v>
          </cell>
          <cell r="K598">
            <v>350367.57000262663</v>
          </cell>
          <cell r="L598">
            <v>389755.5</v>
          </cell>
          <cell r="M598">
            <v>1.1124188805404509</v>
          </cell>
          <cell r="N598">
            <v>3500000</v>
          </cell>
        </row>
        <row r="599">
          <cell r="B599" t="str">
            <v>NBTS00643</v>
          </cell>
          <cell r="C599" t="str">
            <v xml:space="preserve">Lưu Văn Tân </v>
          </cell>
          <cell r="D599" t="str">
            <v>Dương Thị Quyên</v>
          </cell>
          <cell r="I599">
            <v>76920.958591660979</v>
          </cell>
          <cell r="J599">
            <v>82709.88499999998</v>
          </cell>
          <cell r="K599">
            <v>76920.958591660979</v>
          </cell>
          <cell r="L599">
            <v>82709.88499999998</v>
          </cell>
          <cell r="M599">
            <v>1.0752581157896097</v>
          </cell>
          <cell r="N599">
            <v>0</v>
          </cell>
        </row>
        <row r="600">
          <cell r="B600" t="str">
            <v>NBTS00346</v>
          </cell>
          <cell r="C600" t="str">
            <v>Mai Văn Nam</v>
          </cell>
          <cell r="D600" t="str">
            <v>Kỳ Tiên</v>
          </cell>
          <cell r="E600">
            <v>140284.25890861693</v>
          </cell>
          <cell r="F600">
            <v>11899.5</v>
          </cell>
          <cell r="I600">
            <v>90041.68525409291</v>
          </cell>
          <cell r="J600">
            <v>95959.5</v>
          </cell>
          <cell r="K600">
            <v>230325.94416270984</v>
          </cell>
          <cell r="L600">
            <v>107859</v>
          </cell>
          <cell r="M600">
            <v>0.46828853949603194</v>
          </cell>
          <cell r="N600">
            <v>0</v>
          </cell>
        </row>
        <row r="601">
          <cell r="C601" t="str">
            <v>No SM</v>
          </cell>
          <cell r="D601" t="str">
            <v>Kỳ Tiên</v>
          </cell>
          <cell r="E601">
            <v>0</v>
          </cell>
          <cell r="F601">
            <v>7839</v>
          </cell>
          <cell r="K601">
            <v>0</v>
          </cell>
          <cell r="L601">
            <v>7839</v>
          </cell>
          <cell r="M601">
            <v>0</v>
          </cell>
          <cell r="N601">
            <v>0</v>
          </cell>
        </row>
        <row r="602">
          <cell r="B602" t="str">
            <v>NBTS00357</v>
          </cell>
          <cell r="C602" t="str">
            <v>Nguyễn Công Duy</v>
          </cell>
          <cell r="D602" t="str">
            <v>C_Agent Thân Nguyên Hữu</v>
          </cell>
          <cell r="G602">
            <v>137902.07039869658</v>
          </cell>
          <cell r="H602">
            <v>45390</v>
          </cell>
          <cell r="I602">
            <v>89161.967639541457</v>
          </cell>
          <cell r="J602">
            <v>46692.5</v>
          </cell>
          <cell r="K602">
            <v>329383.30269035208</v>
          </cell>
          <cell r="L602">
            <v>195508.5</v>
          </cell>
          <cell r="M602">
            <v>0.59355923145805112</v>
          </cell>
          <cell r="N602">
            <v>0</v>
          </cell>
        </row>
        <row r="603">
          <cell r="D603" t="str">
            <v>Dương Thị Quyên</v>
          </cell>
          <cell r="E603">
            <v>102319.26465211409</v>
          </cell>
          <cell r="F603">
            <v>103426</v>
          </cell>
          <cell r="M603">
            <v>0</v>
          </cell>
          <cell r="N603">
            <v>0</v>
          </cell>
        </row>
        <row r="604">
          <cell r="B604" t="str">
            <v>NBTS00339</v>
          </cell>
          <cell r="C604" t="str">
            <v>Nguyễn Đăng Đạt</v>
          </cell>
          <cell r="D604" t="str">
            <v>Kỳ Tiên</v>
          </cell>
          <cell r="G604">
            <v>120041.62583991681</v>
          </cell>
          <cell r="H604">
            <v>37222.5</v>
          </cell>
          <cell r="I604">
            <v>90041.68525409291</v>
          </cell>
          <cell r="J604">
            <v>95151</v>
          </cell>
          <cell r="K604">
            <v>210083.31109400972</v>
          </cell>
          <cell r="L604">
            <v>132373.5</v>
          </cell>
          <cell r="M604">
            <v>0.63010002703529588</v>
          </cell>
          <cell r="N604">
            <v>0</v>
          </cell>
        </row>
        <row r="605">
          <cell r="B605" t="str">
            <v>NBTS00343</v>
          </cell>
          <cell r="C605" t="str">
            <v xml:space="preserve">Nguyễn Đăng Hoàng </v>
          </cell>
          <cell r="D605" t="str">
            <v>Kỳ Tiên</v>
          </cell>
          <cell r="E605">
            <v>140284.25890861693</v>
          </cell>
          <cell r="F605">
            <v>140668</v>
          </cell>
          <cell r="G605">
            <v>120041.62583991681</v>
          </cell>
          <cell r="H605">
            <v>120057</v>
          </cell>
          <cell r="I605">
            <v>90041.68525409291</v>
          </cell>
          <cell r="J605">
            <v>94545</v>
          </cell>
          <cell r="K605">
            <v>350367.57000262663</v>
          </cell>
          <cell r="L605">
            <v>355270</v>
          </cell>
          <cell r="M605">
            <v>1.0139922481904835</v>
          </cell>
          <cell r="N605">
            <v>3500000</v>
          </cell>
        </row>
        <row r="606">
          <cell r="B606" t="str">
            <v>NBTS00365</v>
          </cell>
          <cell r="C606" t="str">
            <v>Nguyễn Đăng Nhiên</v>
          </cell>
          <cell r="D606" t="str">
            <v>Trà Hoàng Gia</v>
          </cell>
          <cell r="E606">
            <v>140284.25890861696</v>
          </cell>
          <cell r="F606">
            <v>159593</v>
          </cell>
          <cell r="G606">
            <v>138623.87008236905</v>
          </cell>
          <cell r="H606">
            <v>143135.5</v>
          </cell>
          <cell r="I606">
            <v>76930.213381550726</v>
          </cell>
          <cell r="J606">
            <v>96070</v>
          </cell>
          <cell r="K606">
            <v>355838.34237253678</v>
          </cell>
          <cell r="L606">
            <v>398798.5</v>
          </cell>
          <cell r="M606">
            <v>1.1207294226390225</v>
          </cell>
          <cell r="N606">
            <v>3500000</v>
          </cell>
        </row>
        <row r="607">
          <cell r="B607" t="str">
            <v>NBTS00361</v>
          </cell>
          <cell r="C607" t="str">
            <v>Nguyễn Hóa</v>
          </cell>
          <cell r="D607" t="str">
            <v>C_Agent Thu Hà</v>
          </cell>
          <cell r="I607">
            <v>89161.967639541457</v>
          </cell>
          <cell r="J607">
            <v>16260</v>
          </cell>
          <cell r="K607">
            <v>345311.54075721011</v>
          </cell>
          <cell r="L607">
            <v>165961.55499999999</v>
          </cell>
          <cell r="M607">
            <v>0.48061398306026559</v>
          </cell>
          <cell r="N607">
            <v>0</v>
          </cell>
        </row>
        <row r="608">
          <cell r="D608" t="str">
            <v>Dương Thị Quyên</v>
          </cell>
          <cell r="E608">
            <v>145401.06029510952</v>
          </cell>
          <cell r="F608">
            <v>38897.969999999994</v>
          </cell>
          <cell r="G608">
            <v>110748.51282255916</v>
          </cell>
          <cell r="H608">
            <v>110803.58500000001</v>
          </cell>
          <cell r="M608">
            <v>0</v>
          </cell>
          <cell r="N608">
            <v>0</v>
          </cell>
        </row>
        <row r="609">
          <cell r="B609" t="str">
            <v>NBTS00336</v>
          </cell>
          <cell r="C609" t="str">
            <v>Nguyễn Hữu Nhật Trường</v>
          </cell>
          <cell r="D609" t="str">
            <v>Kỳ Tiên</v>
          </cell>
          <cell r="I609">
            <v>60027.790169395281</v>
          </cell>
          <cell r="J609">
            <v>62998.59</v>
          </cell>
          <cell r="K609">
            <v>60027.790169395281</v>
          </cell>
          <cell r="L609">
            <v>62998.59</v>
          </cell>
          <cell r="M609">
            <v>1.0494904080630201</v>
          </cell>
          <cell r="N609">
            <v>0</v>
          </cell>
        </row>
        <row r="610">
          <cell r="C610" t="str">
            <v>Nguyễn Mạnh Tiến</v>
          </cell>
          <cell r="D610" t="str">
            <v>Nguyễn Thị Phương Thảo</v>
          </cell>
          <cell r="E610">
            <v>140284.25890861693</v>
          </cell>
          <cell r="F610">
            <v>45477</v>
          </cell>
          <cell r="G610">
            <v>142222.16749404144</v>
          </cell>
          <cell r="H610">
            <v>85372</v>
          </cell>
          <cell r="K610">
            <v>282506.42640265834</v>
          </cell>
          <cell r="L610">
            <v>130849</v>
          </cell>
          <cell r="M610">
            <v>0.46317176450173925</v>
          </cell>
          <cell r="N610">
            <v>0</v>
          </cell>
        </row>
        <row r="611">
          <cell r="B611" t="str">
            <v>NBTS00353</v>
          </cell>
          <cell r="C611" t="str">
            <v>Nguyễn Thái Ngọc Trịnh</v>
          </cell>
          <cell r="D611" t="str">
            <v>Dương Thị Quyên</v>
          </cell>
          <cell r="G611">
            <v>110748.51282255916</v>
          </cell>
          <cell r="H611">
            <v>110944.71999999999</v>
          </cell>
          <cell r="I611">
            <v>76920.958591660994</v>
          </cell>
          <cell r="J611">
            <v>94072</v>
          </cell>
          <cell r="K611">
            <v>187669.47141422017</v>
          </cell>
          <cell r="L611">
            <v>205016.71999999997</v>
          </cell>
          <cell r="M611">
            <v>1.0924351118754489</v>
          </cell>
          <cell r="N611">
            <v>0</v>
          </cell>
        </row>
        <row r="612">
          <cell r="B612" t="str">
            <v>NBTS00652</v>
          </cell>
          <cell r="C612" t="str">
            <v>Nguyễn Thanh Long</v>
          </cell>
          <cell r="D612" t="str">
            <v>Bùi Thị Thanh Huyền</v>
          </cell>
          <cell r="E612">
            <v>68964</v>
          </cell>
          <cell r="F612">
            <v>7434</v>
          </cell>
          <cell r="G612">
            <v>42325.000000000007</v>
          </cell>
          <cell r="H612">
            <v>44653</v>
          </cell>
          <cell r="K612">
            <v>111289</v>
          </cell>
          <cell r="L612">
            <v>52087</v>
          </cell>
          <cell r="M612">
            <v>0.46803367808139168</v>
          </cell>
          <cell r="N612">
            <v>0</v>
          </cell>
        </row>
        <row r="613">
          <cell r="B613" t="str">
            <v>NBTS00367</v>
          </cell>
          <cell r="C613" t="str">
            <v>Nguyễn Thị Ánh Nguyệt</v>
          </cell>
          <cell r="D613" t="str">
            <v>C_Agent Ông Thị Thái Hà</v>
          </cell>
          <cell r="E613">
            <v>102319.2646521141</v>
          </cell>
          <cell r="F613">
            <v>41323.4</v>
          </cell>
          <cell r="G613">
            <v>137902.07039869658</v>
          </cell>
          <cell r="H613">
            <v>28202.5</v>
          </cell>
          <cell r="I613">
            <v>89161.967639541457</v>
          </cell>
          <cell r="J613">
            <v>92599</v>
          </cell>
          <cell r="K613">
            <v>329383.30269035214</v>
          </cell>
          <cell r="L613">
            <v>162124.9</v>
          </cell>
          <cell r="M613">
            <v>0.49220740297334065</v>
          </cell>
          <cell r="N613">
            <v>0</v>
          </cell>
        </row>
        <row r="614">
          <cell r="B614" t="str">
            <v>NBTS00380</v>
          </cell>
          <cell r="C614" t="str">
            <v>NGUYỄN THỊ HẢO</v>
          </cell>
          <cell r="D614" t="str">
            <v>Nguyễn Thị Phương Thảo</v>
          </cell>
          <cell r="I614">
            <v>151765.05130134712</v>
          </cell>
          <cell r="J614">
            <v>80251.009999999995</v>
          </cell>
          <cell r="K614">
            <v>151765.05130134712</v>
          </cell>
          <cell r="L614">
            <v>80251.009999999995</v>
          </cell>
          <cell r="M614">
            <v>0.52878452128383824</v>
          </cell>
          <cell r="N614">
            <v>0</v>
          </cell>
        </row>
        <row r="615">
          <cell r="C615" t="str">
            <v>Nguyễn Thị Hằng Nga</v>
          </cell>
          <cell r="D615" t="str">
            <v>Nguyễn Thị Phương Thảo</v>
          </cell>
          <cell r="E615">
            <v>140284.25890861693</v>
          </cell>
          <cell r="F615">
            <v>140361</v>
          </cell>
          <cell r="K615">
            <v>140284.25890861693</v>
          </cell>
          <cell r="L615">
            <v>140361</v>
          </cell>
          <cell r="M615">
            <v>1.0005470399314942</v>
          </cell>
          <cell r="N615">
            <v>0</v>
          </cell>
        </row>
        <row r="616">
          <cell r="B616" t="str">
            <v>NBTS00379</v>
          </cell>
          <cell r="C616" t="str">
            <v>NGUYỄN THỊ HIỀN</v>
          </cell>
          <cell r="D616" t="str">
            <v>Nguyễn Thị Phương Thảo</v>
          </cell>
          <cell r="I616">
            <v>37941.26282533678</v>
          </cell>
          <cell r="J616">
            <v>59938</v>
          </cell>
          <cell r="K616">
            <v>37941.26282533678</v>
          </cell>
          <cell r="L616">
            <v>59938</v>
          </cell>
          <cell r="M616">
            <v>1.5797576447554094</v>
          </cell>
          <cell r="N616">
            <v>0</v>
          </cell>
        </row>
        <row r="617">
          <cell r="C617" t="str">
            <v>Nguyễn Thị Phương Khanh</v>
          </cell>
          <cell r="D617" t="str">
            <v>Dương Thị Quyên</v>
          </cell>
          <cell r="E617">
            <v>140284.25890861693</v>
          </cell>
          <cell r="F617">
            <v>33470</v>
          </cell>
          <cell r="G617">
            <v>160763.97022629553</v>
          </cell>
          <cell r="H617">
            <v>28587</v>
          </cell>
          <cell r="K617">
            <v>301048.22913491249</v>
          </cell>
          <cell r="L617">
            <v>62057</v>
          </cell>
          <cell r="M617">
            <v>0.20613640604472588</v>
          </cell>
          <cell r="N617">
            <v>0</v>
          </cell>
        </row>
        <row r="618">
          <cell r="B618" t="str">
            <v>NBTS00374</v>
          </cell>
          <cell r="C618" t="str">
            <v>Nguyễn Thị Thu Loàn</v>
          </cell>
          <cell r="D618" t="str">
            <v>Hoàng Cường</v>
          </cell>
          <cell r="E618">
            <v>145401.06029510952</v>
          </cell>
          <cell r="F618">
            <v>53686.590000000004</v>
          </cell>
          <cell r="G618">
            <v>158748.85726132477</v>
          </cell>
          <cell r="H618">
            <v>113606.40000000001</v>
          </cell>
          <cell r="I618">
            <v>101176.70086756474</v>
          </cell>
          <cell r="J618">
            <v>114155.41999999998</v>
          </cell>
          <cell r="K618">
            <v>405326.61842399905</v>
          </cell>
          <cell r="L618">
            <v>281448.41000000003</v>
          </cell>
          <cell r="M618">
            <v>0.69437435689354599</v>
          </cell>
          <cell r="N618">
            <v>0</v>
          </cell>
        </row>
        <row r="619">
          <cell r="B619" t="str">
            <v>NBTS00366</v>
          </cell>
          <cell r="C619" t="str">
            <v>Nguyễn Văn Minh</v>
          </cell>
          <cell r="D619" t="str">
            <v>Trà Hoàng Gia</v>
          </cell>
          <cell r="G619">
            <v>124761.48307413215</v>
          </cell>
          <cell r="H619">
            <v>113631.62000000001</v>
          </cell>
          <cell r="I619">
            <v>76930.213381550726</v>
          </cell>
          <cell r="J619">
            <v>88745.5</v>
          </cell>
          <cell r="K619">
            <v>201691.69645568286</v>
          </cell>
          <cell r="L619">
            <v>202377.12</v>
          </cell>
          <cell r="M619">
            <v>1.0033983726467774</v>
          </cell>
          <cell r="N619">
            <v>0</v>
          </cell>
        </row>
        <row r="620">
          <cell r="B620" t="str">
            <v>NBTS00376</v>
          </cell>
          <cell r="C620" t="str">
            <v>Nguyễn Văn Tình</v>
          </cell>
          <cell r="D620" t="str">
            <v>C_Agent Nguyễn Thị Lý Tuyết</v>
          </cell>
          <cell r="E620">
            <v>102319.2646521141</v>
          </cell>
          <cell r="F620">
            <v>104181</v>
          </cell>
          <cell r="G620">
            <v>157371.48187893399</v>
          </cell>
          <cell r="H620">
            <v>31191</v>
          </cell>
          <cell r="I620">
            <v>89161.967639541457</v>
          </cell>
          <cell r="J620">
            <v>79293.5</v>
          </cell>
          <cell r="K620">
            <v>348852.71417058958</v>
          </cell>
          <cell r="L620">
            <v>214665.5</v>
          </cell>
          <cell r="M620">
            <v>0.61534708282369333</v>
          </cell>
          <cell r="N620">
            <v>0</v>
          </cell>
        </row>
        <row r="621">
          <cell r="B621" t="str">
            <v>NBTS00347</v>
          </cell>
          <cell r="C621" t="str">
            <v>Phạm Bá Phú</v>
          </cell>
          <cell r="D621" t="str">
            <v>Kỳ Tiên</v>
          </cell>
          <cell r="I621">
            <v>123417.13658827668</v>
          </cell>
          <cell r="J621">
            <v>131319.56999999998</v>
          </cell>
          <cell r="K621">
            <v>123417.13658827668</v>
          </cell>
          <cell r="L621">
            <v>131319.56999999998</v>
          </cell>
          <cell r="M621">
            <v>1.0640302767522962</v>
          </cell>
          <cell r="N621">
            <v>0</v>
          </cell>
        </row>
        <row r="622">
          <cell r="B622" t="str">
            <v>NBTS00360</v>
          </cell>
          <cell r="C622" t="str">
            <v xml:space="preserve">Phạm Cường </v>
          </cell>
          <cell r="D622" t="str">
            <v>C_Agent Huỳnh Thị Hạnh</v>
          </cell>
          <cell r="E622">
            <v>102319.2646521141</v>
          </cell>
          <cell r="F622">
            <v>32648</v>
          </cell>
          <cell r="G622">
            <v>137902.07039869658</v>
          </cell>
          <cell r="H622">
            <v>9356.5</v>
          </cell>
          <cell r="I622">
            <v>89161.967639541457</v>
          </cell>
          <cell r="J622">
            <v>22939</v>
          </cell>
          <cell r="K622">
            <v>329383.30269035214</v>
          </cell>
          <cell r="L622">
            <v>64943.5</v>
          </cell>
          <cell r="M622">
            <v>0.19716694644067104</v>
          </cell>
          <cell r="N622">
            <v>0</v>
          </cell>
        </row>
        <row r="623">
          <cell r="B623" t="str">
            <v>NBTS00375</v>
          </cell>
          <cell r="C623" t="str">
            <v>Phạm Đại Hải</v>
          </cell>
          <cell r="D623" t="str">
            <v>Hoàng Cường</v>
          </cell>
          <cell r="I623">
            <v>67451.133911709825</v>
          </cell>
          <cell r="J623">
            <v>80135</v>
          </cell>
          <cell r="K623">
            <v>67451.133911709825</v>
          </cell>
          <cell r="L623">
            <v>80135</v>
          </cell>
          <cell r="M623">
            <v>1.1880452611055097</v>
          </cell>
          <cell r="N623">
            <v>0</v>
          </cell>
        </row>
        <row r="624">
          <cell r="B624" t="str">
            <v>NBTS00335</v>
          </cell>
          <cell r="C624" t="str">
            <v>Thái Duy Bảo</v>
          </cell>
          <cell r="D624" t="str">
            <v>Kỳ Tiên</v>
          </cell>
          <cell r="E624">
            <v>139208.05217142892</v>
          </cell>
          <cell r="F624">
            <v>140673</v>
          </cell>
          <cell r="G624">
            <v>105036.42260992722</v>
          </cell>
          <cell r="H624">
            <v>105795</v>
          </cell>
          <cell r="I624">
            <v>90041.68525409291</v>
          </cell>
          <cell r="J624">
            <v>98953.5</v>
          </cell>
          <cell r="K624">
            <v>334286.16003544908</v>
          </cell>
          <cell r="L624">
            <v>345421.5</v>
          </cell>
          <cell r="M624">
            <v>1.0333108016298673</v>
          </cell>
          <cell r="N624">
            <v>3500000</v>
          </cell>
        </row>
        <row r="625">
          <cell r="B625" t="str">
            <v>NBTS00341</v>
          </cell>
          <cell r="C625" t="str">
            <v>Trần Anh Vũ (WS)</v>
          </cell>
          <cell r="D625" t="str">
            <v>Kỳ Tiên</v>
          </cell>
          <cell r="E625">
            <v>353270.72427256237</v>
          </cell>
          <cell r="F625">
            <v>48137.219999999994</v>
          </cell>
          <cell r="G625">
            <v>195067.64198986482</v>
          </cell>
          <cell r="H625">
            <v>195107.27439999999</v>
          </cell>
          <cell r="I625">
            <v>123417.13658827668</v>
          </cell>
          <cell r="J625">
            <v>129583.75499999998</v>
          </cell>
          <cell r="K625">
            <v>671755.5028507039</v>
          </cell>
          <cell r="L625">
            <v>372828.24939999997</v>
          </cell>
          <cell r="M625">
            <v>0.55500587314557537</v>
          </cell>
          <cell r="N625">
            <v>0</v>
          </cell>
        </row>
        <row r="626">
          <cell r="B626" t="str">
            <v>NBTS00356</v>
          </cell>
          <cell r="C626" t="str">
            <v xml:space="preserve">Trần Công Danh </v>
          </cell>
          <cell r="D626" t="str">
            <v>Dương Thị Quyên</v>
          </cell>
          <cell r="I626">
            <v>76920.958591660994</v>
          </cell>
          <cell r="J626">
            <v>82934</v>
          </cell>
          <cell r="K626">
            <v>76920.958591660994</v>
          </cell>
          <cell r="L626">
            <v>82934</v>
          </cell>
          <cell r="M626">
            <v>1.0781716910245431</v>
          </cell>
          <cell r="N626">
            <v>0</v>
          </cell>
        </row>
        <row r="627">
          <cell r="B627" t="str">
            <v>NBTS00334</v>
          </cell>
          <cell r="C627" t="str">
            <v>Trần Hữu Mẫn</v>
          </cell>
          <cell r="D627" t="str">
            <v>Kỳ Tiên</v>
          </cell>
          <cell r="E627">
            <v>0</v>
          </cell>
          <cell r="F627">
            <v>141015</v>
          </cell>
          <cell r="G627">
            <v>120041.62583991681</v>
          </cell>
          <cell r="H627">
            <v>133431</v>
          </cell>
          <cell r="I627">
            <v>75274.848872421659</v>
          </cell>
          <cell r="J627">
            <v>79359</v>
          </cell>
          <cell r="K627">
            <v>195316.47471233847</v>
          </cell>
          <cell r="L627">
            <v>353805</v>
          </cell>
          <cell r="M627">
            <v>1.8114447361446748</v>
          </cell>
          <cell r="N627">
            <v>3500000</v>
          </cell>
        </row>
        <row r="628">
          <cell r="B628" t="str">
            <v>NBTS00372</v>
          </cell>
          <cell r="C628" t="str">
            <v>Trần Văn Thiện</v>
          </cell>
          <cell r="D628" t="str">
            <v>Hoàng Cường</v>
          </cell>
          <cell r="E628">
            <v>140284.25890861693</v>
          </cell>
          <cell r="F628">
            <v>143403</v>
          </cell>
          <cell r="G628">
            <v>153162.33422435229</v>
          </cell>
          <cell r="H628">
            <v>159060</v>
          </cell>
          <cell r="I628">
            <v>67451.133911709825</v>
          </cell>
          <cell r="J628">
            <v>78695</v>
          </cell>
          <cell r="K628">
            <v>360897.72704467905</v>
          </cell>
          <cell r="L628">
            <v>381158</v>
          </cell>
          <cell r="M628">
            <v>1.0561385440723841</v>
          </cell>
          <cell r="N628">
            <v>3500000</v>
          </cell>
        </row>
        <row r="629">
          <cell r="C629" t="str">
            <v>Vacancy 12</v>
          </cell>
          <cell r="D629" t="str">
            <v>Diễm Thúy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</row>
        <row r="630">
          <cell r="C630" t="str">
            <v>Vacancy 13</v>
          </cell>
          <cell r="D630" t="str">
            <v>Cửa hàng Thành Đạt</v>
          </cell>
          <cell r="I630">
            <v>0</v>
          </cell>
          <cell r="J630">
            <v>2189</v>
          </cell>
          <cell r="K630">
            <v>0</v>
          </cell>
          <cell r="L630">
            <v>2189</v>
          </cell>
          <cell r="M630">
            <v>0</v>
          </cell>
          <cell r="N630">
            <v>0</v>
          </cell>
        </row>
        <row r="631">
          <cell r="C631" t="str">
            <v>Vacancy 14</v>
          </cell>
          <cell r="D631" t="str">
            <v>Trương Dương Ngọc Tuyết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</row>
        <row r="632">
          <cell r="C632" t="str">
            <v>Vacancy 4</v>
          </cell>
          <cell r="D632" t="str">
            <v>Urban Agent C1_6</v>
          </cell>
          <cell r="E632">
            <v>68964</v>
          </cell>
          <cell r="F632">
            <v>0</v>
          </cell>
          <cell r="K632">
            <v>68964</v>
          </cell>
          <cell r="L632">
            <v>0</v>
          </cell>
          <cell r="M632">
            <v>0</v>
          </cell>
          <cell r="N632">
            <v>0</v>
          </cell>
        </row>
        <row r="633">
          <cell r="C633" t="str">
            <v>Vacancy Lý tuyết</v>
          </cell>
          <cell r="D633" t="str">
            <v>C_Agent Nguyễn Thị Lý Tuyết</v>
          </cell>
          <cell r="G633">
            <v>157371.48187893399</v>
          </cell>
          <cell r="H633">
            <v>0</v>
          </cell>
          <cell r="K633">
            <v>157371.48187893399</v>
          </cell>
          <cell r="L633">
            <v>0</v>
          </cell>
          <cell r="M633">
            <v>0</v>
          </cell>
          <cell r="N633">
            <v>0</v>
          </cell>
        </row>
        <row r="634">
          <cell r="C634" t="str">
            <v>Vancancy</v>
          </cell>
          <cell r="D634" t="str">
            <v>Bùi Thị Thanh Huyền</v>
          </cell>
          <cell r="I634">
            <v>0</v>
          </cell>
          <cell r="J634">
            <v>374</v>
          </cell>
          <cell r="K634">
            <v>0</v>
          </cell>
          <cell r="L634">
            <v>374</v>
          </cell>
          <cell r="M634">
            <v>0</v>
          </cell>
          <cell r="N634">
            <v>0</v>
          </cell>
        </row>
        <row r="635">
          <cell r="B635" t="str">
            <v>NBTS00342</v>
          </cell>
          <cell r="C635" t="str">
            <v>Văn Phú Anh Khoa</v>
          </cell>
          <cell r="D635" t="str">
            <v>Kỳ Tiên</v>
          </cell>
          <cell r="E635">
            <v>140284.25890861693</v>
          </cell>
          <cell r="F635">
            <v>140970.5</v>
          </cell>
          <cell r="G635">
            <v>120041.62583991681</v>
          </cell>
          <cell r="H635">
            <v>32046</v>
          </cell>
          <cell r="I635">
            <v>90041.68525409291</v>
          </cell>
          <cell r="J635">
            <v>89891</v>
          </cell>
          <cell r="K635">
            <v>350367.57000262663</v>
          </cell>
          <cell r="L635">
            <v>262907.5</v>
          </cell>
          <cell r="M635">
            <v>0.75037624058079644</v>
          </cell>
          <cell r="N635">
            <v>0</v>
          </cell>
        </row>
        <row r="636">
          <cell r="B636" t="str">
            <v>NBTS00355</v>
          </cell>
          <cell r="C636" t="str">
            <v>Võ Quang May</v>
          </cell>
          <cell r="D636" t="str">
            <v>Dương Thị Quyên</v>
          </cell>
          <cell r="E636">
            <v>139208.05217142889</v>
          </cell>
          <cell r="F636">
            <v>67308.5</v>
          </cell>
          <cell r="G636">
            <v>128611.17618103644</v>
          </cell>
          <cell r="H636">
            <v>135699.5</v>
          </cell>
          <cell r="I636">
            <v>76920.958591660979</v>
          </cell>
          <cell r="J636">
            <v>87697.7</v>
          </cell>
          <cell r="K636">
            <v>344740.18694412627</v>
          </cell>
          <cell r="L636">
            <v>290705.7</v>
          </cell>
          <cell r="M636">
            <v>0.84326026094287665</v>
          </cell>
          <cell r="N636">
            <v>2000000</v>
          </cell>
        </row>
        <row r="637">
          <cell r="B637" t="str">
            <v>NBTS00369</v>
          </cell>
          <cell r="C637" t="str">
            <v>Vũ Trần Duy Tân</v>
          </cell>
          <cell r="D637" t="str">
            <v>C_Agent Phúc Minh Đức</v>
          </cell>
          <cell r="E637">
            <v>102319.2646521141</v>
          </cell>
          <cell r="F637">
            <v>122208</v>
          </cell>
          <cell r="G637">
            <v>157371.48187893399</v>
          </cell>
          <cell r="H637">
            <v>78807</v>
          </cell>
          <cell r="I637">
            <v>66397.209944339775</v>
          </cell>
          <cell r="J637">
            <v>91660.5</v>
          </cell>
          <cell r="K637">
            <v>326087.95647538785</v>
          </cell>
          <cell r="L637">
            <v>292675.5</v>
          </cell>
          <cell r="M637">
            <v>0.89753544768553961</v>
          </cell>
          <cell r="N637">
            <v>2000000</v>
          </cell>
        </row>
        <row r="638">
          <cell r="B638" t="str">
            <v>NBTS00370</v>
          </cell>
          <cell r="C638" t="str">
            <v>Vũ Trần Quốc Tân</v>
          </cell>
          <cell r="D638" t="str">
            <v>Trần Thị Nhâm</v>
          </cell>
          <cell r="E638">
            <v>68964</v>
          </cell>
          <cell r="F638">
            <v>19140.5</v>
          </cell>
          <cell r="G638">
            <v>42325.000000000007</v>
          </cell>
          <cell r="H638">
            <v>46101.5</v>
          </cell>
          <cell r="I638">
            <v>89161.967639541457</v>
          </cell>
          <cell r="J638">
            <v>89734</v>
          </cell>
          <cell r="K638">
            <v>200450.96763954146</v>
          </cell>
          <cell r="L638">
            <v>154976</v>
          </cell>
          <cell r="M638">
            <v>0.77313670183265826</v>
          </cell>
          <cell r="N638">
            <v>0</v>
          </cell>
        </row>
        <row r="639">
          <cell r="B639" t="str">
            <v>Grand Total CENTRAL 1</v>
          </cell>
          <cell r="E639">
            <v>5276901.7247331198</v>
          </cell>
          <cell r="F639">
            <v>2984614.53</v>
          </cell>
          <cell r="G639">
            <v>5584026.990331443</v>
          </cell>
          <cell r="H639">
            <v>3533892.7070275866</v>
          </cell>
          <cell r="I639">
            <v>3490960.9249310051</v>
          </cell>
          <cell r="J639">
            <v>3485278.0899999994</v>
          </cell>
          <cell r="K639">
            <v>14040139.935601614</v>
          </cell>
          <cell r="L639">
            <v>9957735.1270275861</v>
          </cell>
          <cell r="M639">
            <v>0.70923332478886014</v>
          </cell>
          <cell r="N639">
            <v>37500000</v>
          </cell>
        </row>
        <row r="640">
          <cell r="B640" t="str">
            <v>NBTS00402</v>
          </cell>
          <cell r="C640" t="str">
            <v>Dương Thị Khuyên</v>
          </cell>
          <cell r="D640" t="str">
            <v>C_Agent Tâm Thà</v>
          </cell>
          <cell r="E640">
            <v>87539.880063427045</v>
          </cell>
          <cell r="F640">
            <v>69219.5</v>
          </cell>
          <cell r="G640">
            <v>106507.94857928056</v>
          </cell>
          <cell r="H640">
            <v>74959</v>
          </cell>
          <cell r="I640">
            <v>75524.921780865043</v>
          </cell>
          <cell r="J640">
            <v>67078</v>
          </cell>
          <cell r="K640">
            <v>269572.75042357267</v>
          </cell>
          <cell r="L640">
            <v>211256.5</v>
          </cell>
          <cell r="M640">
            <v>0.78367156794615977</v>
          </cell>
          <cell r="N640">
            <v>0</v>
          </cell>
        </row>
        <row r="641">
          <cell r="B641" t="str">
            <v>NBTS00391</v>
          </cell>
          <cell r="C641" t="str">
            <v>Đào Ngọc Hải</v>
          </cell>
          <cell r="D641" t="str">
            <v>Đại Kim phát</v>
          </cell>
          <cell r="E641">
            <v>175079.76012685412</v>
          </cell>
          <cell r="F641">
            <v>175425.47</v>
          </cell>
          <cell r="G641">
            <v>82231.91641245081</v>
          </cell>
          <cell r="H641">
            <v>83186.928400000004</v>
          </cell>
          <cell r="I641">
            <v>60419.937424692042</v>
          </cell>
          <cell r="J641">
            <v>86750.01</v>
          </cell>
          <cell r="K641">
            <v>317731.61396399699</v>
          </cell>
          <cell r="L641">
            <v>345362.40840000001</v>
          </cell>
          <cell r="M641">
            <v>1.0869626855549035</v>
          </cell>
          <cell r="N641">
            <v>3500000</v>
          </cell>
        </row>
        <row r="642">
          <cell r="B642" t="str">
            <v>NBTS00419</v>
          </cell>
          <cell r="C642" t="str">
            <v>Đặng Thị Mộng Ly</v>
          </cell>
          <cell r="D642" t="str">
            <v>C_Agent Ngô Đăng Cường</v>
          </cell>
          <cell r="G642">
            <v>88987.30008503214</v>
          </cell>
          <cell r="H642">
            <v>44575</v>
          </cell>
          <cell r="I642">
            <v>60419.937424692042</v>
          </cell>
          <cell r="J642">
            <v>38755</v>
          </cell>
          <cell r="K642">
            <v>149407.23750972419</v>
          </cell>
          <cell r="L642">
            <v>83330</v>
          </cell>
          <cell r="M642">
            <v>0.55773737195680673</v>
          </cell>
          <cell r="N642">
            <v>0</v>
          </cell>
        </row>
        <row r="643">
          <cell r="B643" t="str">
            <v>NBTS00427</v>
          </cell>
          <cell r="C643" t="str">
            <v>Đặng Thị Thúy Vy</v>
          </cell>
          <cell r="D643" t="str">
            <v>C_Agent Đăng Minh</v>
          </cell>
          <cell r="E643">
            <v>109424.8500792838</v>
          </cell>
          <cell r="F643">
            <v>109009.57</v>
          </cell>
          <cell r="G643">
            <v>114134.97488800986</v>
          </cell>
          <cell r="H643">
            <v>114720.2316</v>
          </cell>
          <cell r="I643">
            <v>60419.937424692049</v>
          </cell>
          <cell r="J643">
            <v>66119.079999999987</v>
          </cell>
          <cell r="K643">
            <v>283979.76239198569</v>
          </cell>
          <cell r="L643">
            <v>289848.88159999996</v>
          </cell>
          <cell r="M643">
            <v>1.0206673854452804</v>
          </cell>
          <cell r="N643">
            <v>3500000</v>
          </cell>
        </row>
        <row r="644">
          <cell r="C644" t="str">
            <v>Đoàn Thị Cẩm Lệ</v>
          </cell>
          <cell r="D644" t="str">
            <v>Lê Trung Thiên</v>
          </cell>
          <cell r="E644">
            <v>203956.15480688997</v>
          </cell>
          <cell r="F644">
            <v>50437.5</v>
          </cell>
          <cell r="G644">
            <v>154735.2014074575</v>
          </cell>
          <cell r="H644">
            <v>25656.015000000003</v>
          </cell>
          <cell r="K644">
            <v>358691.35621434747</v>
          </cell>
          <cell r="L644">
            <v>76093.514999999999</v>
          </cell>
          <cell r="M644">
            <v>0.21214203710704388</v>
          </cell>
          <cell r="N644">
            <v>0</v>
          </cell>
        </row>
        <row r="645">
          <cell r="B645" t="str">
            <v>NBTS00405</v>
          </cell>
          <cell r="C645" t="str">
            <v>Đoàn Thị Thu Thảo</v>
          </cell>
          <cell r="D645" t="str">
            <v>Lê Trung Thiên</v>
          </cell>
          <cell r="I645">
            <v>35244.963497737022</v>
          </cell>
          <cell r="J645">
            <v>44991</v>
          </cell>
          <cell r="K645">
            <v>146533.96349773702</v>
          </cell>
          <cell r="L645">
            <v>159052.5</v>
          </cell>
          <cell r="M645">
            <v>1.0854309554143489</v>
          </cell>
          <cell r="N645">
            <v>3500000</v>
          </cell>
        </row>
        <row r="646">
          <cell r="B646" t="str">
            <v>NBTS00405</v>
          </cell>
          <cell r="D646" t="str">
            <v>Nguyễn Định</v>
          </cell>
          <cell r="E646">
            <v>68964</v>
          </cell>
          <cell r="F646">
            <v>69529</v>
          </cell>
          <cell r="G646">
            <v>42325</v>
          </cell>
          <cell r="H646">
            <v>44532.5</v>
          </cell>
          <cell r="M646">
            <v>0</v>
          </cell>
          <cell r="N646">
            <v>0</v>
          </cell>
        </row>
        <row r="647">
          <cell r="B647" t="str">
            <v>NBTS00406</v>
          </cell>
          <cell r="C647" t="str">
            <v>Đỗ Hoàng Phố</v>
          </cell>
          <cell r="D647" t="str">
            <v>Lê Trung Thiên</v>
          </cell>
          <cell r="I647">
            <v>35244.963497737022</v>
          </cell>
          <cell r="J647">
            <v>41796</v>
          </cell>
          <cell r="K647">
            <v>35244.963497737022</v>
          </cell>
          <cell r="L647">
            <v>41796</v>
          </cell>
          <cell r="M647">
            <v>1.1858715643919904</v>
          </cell>
          <cell r="N647">
            <v>0</v>
          </cell>
        </row>
        <row r="648">
          <cell r="B648" t="str">
            <v>NBTS00422</v>
          </cell>
          <cell r="C648" t="str">
            <v>Đỗ Quang Tình</v>
          </cell>
          <cell r="D648" t="str">
            <v>Nguyễn Văn Công</v>
          </cell>
          <cell r="E648">
            <v>163164.92384551195</v>
          </cell>
          <cell r="F648">
            <v>100653.29381443298</v>
          </cell>
          <cell r="G648">
            <v>163210.1144961399</v>
          </cell>
          <cell r="H648">
            <v>119862</v>
          </cell>
          <cell r="I648">
            <v>75524.921780865043</v>
          </cell>
          <cell r="J648">
            <v>79146</v>
          </cell>
          <cell r="K648">
            <v>401899.9601225169</v>
          </cell>
          <cell r="L648">
            <v>299661.29381443298</v>
          </cell>
          <cell r="M648">
            <v>0.74561165351467806</v>
          </cell>
          <cell r="N648">
            <v>0</v>
          </cell>
        </row>
        <row r="649">
          <cell r="B649" t="str">
            <v>NBTS00399</v>
          </cell>
          <cell r="C649" t="str">
            <v>Hà Thị Lánh</v>
          </cell>
          <cell r="D649" t="str">
            <v>Tuấn Thành</v>
          </cell>
          <cell r="E649">
            <v>203956.15480688997</v>
          </cell>
          <cell r="F649">
            <v>106292.5</v>
          </cell>
          <cell r="G649">
            <v>206103.31465214235</v>
          </cell>
          <cell r="H649">
            <v>167953</v>
          </cell>
          <cell r="I649">
            <v>105734.89049321109</v>
          </cell>
          <cell r="J649">
            <v>113143</v>
          </cell>
          <cell r="K649">
            <v>515794.35995224339</v>
          </cell>
          <cell r="L649">
            <v>387388.5</v>
          </cell>
          <cell r="M649">
            <v>0.7510522217340021</v>
          </cell>
          <cell r="N649">
            <v>0</v>
          </cell>
        </row>
        <row r="650">
          <cell r="B650" t="str">
            <v>NBTS00396</v>
          </cell>
          <cell r="C650" t="str">
            <v>Hồ Minh Thiện</v>
          </cell>
          <cell r="D650" t="str">
            <v>C_Agent Lê Minh Phát</v>
          </cell>
          <cell r="I650">
            <v>105734.89049321107</v>
          </cell>
          <cell r="J650">
            <v>11964</v>
          </cell>
          <cell r="K650">
            <v>148059.89049321107</v>
          </cell>
          <cell r="L650">
            <v>57257</v>
          </cell>
          <cell r="M650">
            <v>0.38671513135169705</v>
          </cell>
          <cell r="N650">
            <v>0</v>
          </cell>
        </row>
        <row r="651">
          <cell r="B651" t="str">
            <v>NBTS00396</v>
          </cell>
          <cell r="D651" t="str">
            <v>Quang Vinh</v>
          </cell>
          <cell r="G651">
            <v>42325</v>
          </cell>
          <cell r="H651">
            <v>45293</v>
          </cell>
          <cell r="M651">
            <v>0</v>
          </cell>
          <cell r="N651">
            <v>0</v>
          </cell>
        </row>
        <row r="652">
          <cell r="B652" t="str">
            <v>NBTS00414</v>
          </cell>
          <cell r="C652" t="str">
            <v>Huỳnh Thị Cúc (WS)</v>
          </cell>
          <cell r="D652" t="str">
            <v>Hoàng Huy Phát</v>
          </cell>
          <cell r="E652">
            <v>218849.70015856758</v>
          </cell>
          <cell r="F652">
            <v>73678.289999999994</v>
          </cell>
          <cell r="G652">
            <v>176225.17263242515</v>
          </cell>
          <cell r="H652">
            <v>176107.38</v>
          </cell>
          <cell r="I652">
            <v>151049.84356173009</v>
          </cell>
          <cell r="J652">
            <v>289826.3</v>
          </cell>
          <cell r="K652">
            <v>546124.71635272284</v>
          </cell>
          <cell r="L652">
            <v>539611.97</v>
          </cell>
          <cell r="M652">
            <v>0.98807461710171618</v>
          </cell>
          <cell r="N652">
            <v>3500000</v>
          </cell>
        </row>
        <row r="653">
          <cell r="B653" t="str">
            <v>NBTS00423</v>
          </cell>
          <cell r="C653" t="str">
            <v>Huỳnh Thị thủy</v>
          </cell>
          <cell r="D653" t="str">
            <v>Nguyễn Văn Công</v>
          </cell>
          <cell r="E653">
            <v>65654.910047570258</v>
          </cell>
          <cell r="F653">
            <v>66471.674999999988</v>
          </cell>
          <cell r="G653">
            <v>65673.094029960863</v>
          </cell>
          <cell r="H653">
            <v>69394.07160000001</v>
          </cell>
          <cell r="I653">
            <v>60419.937424692042</v>
          </cell>
          <cell r="J653">
            <v>61918.979999999996</v>
          </cell>
          <cell r="K653">
            <v>191747.94150222314</v>
          </cell>
          <cell r="L653">
            <v>197784.72659999999</v>
          </cell>
          <cell r="M653">
            <v>1.0314829199754765</v>
          </cell>
          <cell r="N653">
            <v>3500000</v>
          </cell>
        </row>
        <row r="654">
          <cell r="B654" t="str">
            <v>NBTS00386</v>
          </cell>
          <cell r="C654" t="str">
            <v>Huỳnh Xuân Ngọc</v>
          </cell>
          <cell r="D654" t="str">
            <v>Đặng Thị Hà</v>
          </cell>
          <cell r="E654">
            <v>163164.92384551201</v>
          </cell>
          <cell r="F654">
            <v>33898.5</v>
          </cell>
          <cell r="G654">
            <v>156741.1597339531</v>
          </cell>
          <cell r="H654">
            <v>51059</v>
          </cell>
          <cell r="I654">
            <v>105734.89049321109</v>
          </cell>
          <cell r="J654">
            <v>114078</v>
          </cell>
          <cell r="K654">
            <v>425640.97407267621</v>
          </cell>
          <cell r="L654">
            <v>199035.5</v>
          </cell>
          <cell r="M654">
            <v>0.46761358074990123</v>
          </cell>
          <cell r="N654">
            <v>0</v>
          </cell>
        </row>
        <row r="655">
          <cell r="C655" t="str">
            <v>Lê Anh Tuấn</v>
          </cell>
          <cell r="D655" t="str">
            <v>Tuấn Thành</v>
          </cell>
          <cell r="E655">
            <v>131309.8200951406</v>
          </cell>
          <cell r="F655">
            <v>81817.559999999983</v>
          </cell>
          <cell r="G655">
            <v>132692.19158210326</v>
          </cell>
          <cell r="H655">
            <v>87825.649466666684</v>
          </cell>
          <cell r="K655">
            <v>264002.01167724386</v>
          </cell>
          <cell r="L655">
            <v>169643.20946666668</v>
          </cell>
          <cell r="M655">
            <v>0.64258301817057473</v>
          </cell>
          <cell r="N655">
            <v>0</v>
          </cell>
        </row>
        <row r="656">
          <cell r="B656" t="str">
            <v>NBTS00394</v>
          </cell>
          <cell r="C656" t="str">
            <v>Lê Đặng Bá Nhật</v>
          </cell>
          <cell r="D656" t="str">
            <v>Đại Kim phát</v>
          </cell>
          <cell r="G656">
            <v>115124.68297743112</v>
          </cell>
          <cell r="H656">
            <v>26767.5</v>
          </cell>
          <cell r="I656">
            <v>25174.973926955012</v>
          </cell>
          <cell r="J656">
            <v>35453</v>
          </cell>
          <cell r="K656">
            <v>209263.65690438612</v>
          </cell>
          <cell r="L656">
            <v>131253.5</v>
          </cell>
          <cell r="M656">
            <v>0.62721593391618191</v>
          </cell>
          <cell r="N656">
            <v>0</v>
          </cell>
        </row>
        <row r="657">
          <cell r="D657" t="str">
            <v>Quang Vinh</v>
          </cell>
          <cell r="E657">
            <v>68964</v>
          </cell>
          <cell r="F657">
            <v>69033</v>
          </cell>
          <cell r="M657">
            <v>0</v>
          </cell>
          <cell r="N657">
            <v>0</v>
          </cell>
        </row>
        <row r="658">
          <cell r="B658" t="str">
            <v>NBTS00387</v>
          </cell>
          <cell r="C658" t="str">
            <v xml:space="preserve">Lê Đông Sang </v>
          </cell>
          <cell r="D658" t="str">
            <v>Đặng Thị Hà</v>
          </cell>
          <cell r="E658">
            <v>131309.82009514055</v>
          </cell>
          <cell r="F658">
            <v>119064.59</v>
          </cell>
          <cell r="G658">
            <v>126140.18381583171</v>
          </cell>
          <cell r="H658">
            <v>132988.552</v>
          </cell>
          <cell r="I658">
            <v>90629.906137038051</v>
          </cell>
          <cell r="J658">
            <v>96548.949999999983</v>
          </cell>
          <cell r="K658">
            <v>348079.91004801029</v>
          </cell>
          <cell r="L658">
            <v>348602.09199999995</v>
          </cell>
          <cell r="M658">
            <v>1.0015001783697244</v>
          </cell>
          <cell r="N658">
            <v>3500000</v>
          </cell>
        </row>
        <row r="659">
          <cell r="B659" t="str">
            <v>NBTS00415</v>
          </cell>
          <cell r="C659" t="str">
            <v>Lê Thị Bé</v>
          </cell>
          <cell r="D659" t="str">
            <v>Hoàng Huy Phát</v>
          </cell>
          <cell r="E659">
            <v>175079.76012685409</v>
          </cell>
          <cell r="F659">
            <v>63540</v>
          </cell>
          <cell r="G659">
            <v>130747.70872728318</v>
          </cell>
          <cell r="H659">
            <v>65283</v>
          </cell>
          <cell r="I659">
            <v>45314.953068519026</v>
          </cell>
          <cell r="J659">
            <v>61124</v>
          </cell>
          <cell r="K659">
            <v>351142.4219226563</v>
          </cell>
          <cell r="L659">
            <v>189947</v>
          </cell>
          <cell r="M659">
            <v>0.54094005207333884</v>
          </cell>
          <cell r="N659">
            <v>0</v>
          </cell>
        </row>
        <row r="660">
          <cell r="B660" t="str">
            <v>NBTS00413</v>
          </cell>
          <cell r="C660" t="str">
            <v>Lê Thị Thanh Vân</v>
          </cell>
          <cell r="D660" t="str">
            <v>Hoàng Huy Phát</v>
          </cell>
          <cell r="E660">
            <v>163164.92384551195</v>
          </cell>
          <cell r="F660">
            <v>72891</v>
          </cell>
          <cell r="G660">
            <v>130747.70872728318</v>
          </cell>
          <cell r="H660">
            <v>133079</v>
          </cell>
          <cell r="I660">
            <v>120840</v>
          </cell>
          <cell r="J660">
            <v>210217</v>
          </cell>
          <cell r="K660">
            <v>414752.63257279515</v>
          </cell>
          <cell r="L660">
            <v>416187</v>
          </cell>
          <cell r="M660">
            <v>1.0034583684696761</v>
          </cell>
          <cell r="N660">
            <v>3500000</v>
          </cell>
        </row>
        <row r="661">
          <cell r="B661" t="str">
            <v>NBTS00401</v>
          </cell>
          <cell r="C661" t="str">
            <v>Lê Thị Thu Phương</v>
          </cell>
          <cell r="D661" t="str">
            <v>C_Agent Tâm Thà</v>
          </cell>
          <cell r="E661">
            <v>87539.880063427045</v>
          </cell>
          <cell r="F661">
            <v>59656.5</v>
          </cell>
          <cell r="G661">
            <v>106507.94857928056</v>
          </cell>
          <cell r="H661">
            <v>54941</v>
          </cell>
          <cell r="I661">
            <v>75524.921780865043</v>
          </cell>
          <cell r="J661">
            <v>62369</v>
          </cell>
          <cell r="K661">
            <v>269572.75042357267</v>
          </cell>
          <cell r="L661">
            <v>176966.5</v>
          </cell>
          <cell r="M661">
            <v>0.6564702838915919</v>
          </cell>
          <cell r="N661">
            <v>0</v>
          </cell>
        </row>
        <row r="662">
          <cell r="B662" t="str">
            <v>NBTS00408</v>
          </cell>
          <cell r="C662" t="str">
            <v>Lương Ngọc Lượng</v>
          </cell>
          <cell r="D662" t="str">
            <v>Lê Trung Thiên</v>
          </cell>
          <cell r="G662">
            <v>116051.40105559309</v>
          </cell>
          <cell r="H662">
            <v>18474</v>
          </cell>
          <cell r="I662">
            <v>35244.963497737022</v>
          </cell>
          <cell r="J662">
            <v>42190</v>
          </cell>
          <cell r="K662">
            <v>151296.36455333012</v>
          </cell>
          <cell r="L662">
            <v>60664</v>
          </cell>
          <cell r="M662">
            <v>0.40096138581450635</v>
          </cell>
          <cell r="N662">
            <v>0</v>
          </cell>
        </row>
        <row r="663">
          <cell r="B663" t="str">
            <v>NBTS00424</v>
          </cell>
          <cell r="C663" t="str">
            <v>Lý Thị Kim Chi (WS)</v>
          </cell>
          <cell r="D663" t="str">
            <v>Nguyễn Văn Công</v>
          </cell>
          <cell r="E663">
            <v>218849.7001585676</v>
          </cell>
          <cell r="F663">
            <v>178673.03</v>
          </cell>
          <cell r="G663">
            <v>218910.31343320291</v>
          </cell>
          <cell r="H663">
            <v>158902.60639999996</v>
          </cell>
          <cell r="K663">
            <v>437760.01359177055</v>
          </cell>
          <cell r="L663">
            <v>337575.63639999996</v>
          </cell>
          <cell r="M663">
            <v>0.77114315131304634</v>
          </cell>
          <cell r="N663">
            <v>0</v>
          </cell>
        </row>
        <row r="664">
          <cell r="B664" t="str">
            <v>NBTS00411</v>
          </cell>
          <cell r="C664" t="str">
            <v>Ngô Văn Thân</v>
          </cell>
          <cell r="D664" t="str">
            <v>C_Agent Dương Thị Thanh</v>
          </cell>
          <cell r="E664">
            <v>131309.82009514055</v>
          </cell>
          <cell r="F664">
            <v>24607</v>
          </cell>
          <cell r="G664">
            <v>141527.36886113224</v>
          </cell>
          <cell r="H664">
            <v>20200.5</v>
          </cell>
          <cell r="I664">
            <v>60419.937424692049</v>
          </cell>
          <cell r="J664">
            <v>70470</v>
          </cell>
          <cell r="K664">
            <v>333257.12638096482</v>
          </cell>
          <cell r="L664">
            <v>115277.5</v>
          </cell>
          <cell r="M664">
            <v>0.34591158260249733</v>
          </cell>
          <cell r="N664">
            <v>0</v>
          </cell>
        </row>
        <row r="665">
          <cell r="B665" t="str">
            <v>NBTS00385</v>
          </cell>
          <cell r="C665" t="str">
            <v xml:space="preserve">Nguyễn Bá Ngọc </v>
          </cell>
          <cell r="D665" t="str">
            <v>C_Agent Anh Kiệt</v>
          </cell>
          <cell r="E665">
            <v>131309.82009514055</v>
          </cell>
          <cell r="F665">
            <v>74968.39</v>
          </cell>
          <cell r="G665">
            <v>134106.38869346809</v>
          </cell>
          <cell r="H665">
            <v>119333.86200000001</v>
          </cell>
          <cell r="I665">
            <v>90629.906137038051</v>
          </cell>
          <cell r="J665">
            <v>93484.719999999972</v>
          </cell>
          <cell r="K665">
            <v>356046.11492564669</v>
          </cell>
          <cell r="L665">
            <v>287786.97199999995</v>
          </cell>
          <cell r="M665">
            <v>0.80828566844521998</v>
          </cell>
          <cell r="N665">
            <v>2000000</v>
          </cell>
        </row>
        <row r="666">
          <cell r="B666" t="str">
            <v>NBTS00418</v>
          </cell>
          <cell r="C666" t="str">
            <v>Nguyễn Hưng Quất Thiện</v>
          </cell>
          <cell r="D666" t="str">
            <v>C_Agent Ngô Đăng Cường</v>
          </cell>
          <cell r="E666">
            <v>131309.82009514055</v>
          </cell>
          <cell r="F666">
            <v>54468</v>
          </cell>
          <cell r="G666">
            <v>88987.30008503214</v>
          </cell>
          <cell r="H666">
            <v>42957</v>
          </cell>
          <cell r="I666">
            <v>105734.89049321107</v>
          </cell>
          <cell r="J666">
            <v>39479</v>
          </cell>
          <cell r="K666">
            <v>326032.01067338372</v>
          </cell>
          <cell r="L666">
            <v>136904</v>
          </cell>
          <cell r="M666">
            <v>0.41990968836845088</v>
          </cell>
          <cell r="N666">
            <v>0</v>
          </cell>
        </row>
        <row r="667">
          <cell r="B667" t="str">
            <v>NBTS00390</v>
          </cell>
          <cell r="C667" t="str">
            <v>Nguyễn Hữu Thanh</v>
          </cell>
          <cell r="D667" t="str">
            <v>Đại Kim phát</v>
          </cell>
          <cell r="E667">
            <v>122373.69288413398</v>
          </cell>
          <cell r="F667">
            <v>41398.999999999964</v>
          </cell>
          <cell r="G667">
            <v>115124.68297743112</v>
          </cell>
          <cell r="H667">
            <v>21979.5</v>
          </cell>
          <cell r="I667">
            <v>25174.973926955012</v>
          </cell>
          <cell r="J667">
            <v>35533.041237113393</v>
          </cell>
          <cell r="K667">
            <v>262673.34978852014</v>
          </cell>
          <cell r="L667">
            <v>98911.541237113357</v>
          </cell>
          <cell r="M667">
            <v>0.37655720048016911</v>
          </cell>
          <cell r="N667">
            <v>0</v>
          </cell>
        </row>
        <row r="668">
          <cell r="B668" t="str">
            <v>NBTS00416</v>
          </cell>
          <cell r="C668" t="str">
            <v>Nguyễn Minh Duy</v>
          </cell>
          <cell r="D668" t="str">
            <v>Hoàng Huy Phát</v>
          </cell>
          <cell r="G668">
            <v>130747.70872728318</v>
          </cell>
          <cell r="H668">
            <v>40259</v>
          </cell>
          <cell r="I668">
            <v>45314.953068519026</v>
          </cell>
          <cell r="J668">
            <v>53414</v>
          </cell>
          <cell r="K668">
            <v>176062.66179580221</v>
          </cell>
          <cell r="L668">
            <v>93673</v>
          </cell>
          <cell r="M668">
            <v>0.53204352952837952</v>
          </cell>
          <cell r="N668">
            <v>0</v>
          </cell>
        </row>
        <row r="669">
          <cell r="B669" t="str">
            <v>NBTS00400</v>
          </cell>
          <cell r="C669" t="str">
            <v>NGUYỄN TUẤN VIỆT</v>
          </cell>
          <cell r="D669" t="str">
            <v>Tuấn Thành</v>
          </cell>
          <cell r="I669">
            <v>90629.906137038051</v>
          </cell>
          <cell r="J669">
            <v>92664.1</v>
          </cell>
          <cell r="K669">
            <v>90629.906137038051</v>
          </cell>
          <cell r="L669">
            <v>92664.1</v>
          </cell>
          <cell r="M669">
            <v>1.022445062007304</v>
          </cell>
          <cell r="N669">
            <v>0</v>
          </cell>
        </row>
        <row r="670">
          <cell r="B670" t="str">
            <v>NBTS00403</v>
          </cell>
          <cell r="C670" t="str">
            <v>Nguyễn Thị Bích Hoa</v>
          </cell>
          <cell r="D670" t="str">
            <v>C_Agent Công Đính</v>
          </cell>
          <cell r="E670">
            <v>131309.82009514055</v>
          </cell>
          <cell r="F670">
            <v>91447</v>
          </cell>
          <cell r="G670">
            <v>134106.38869346809</v>
          </cell>
          <cell r="H670">
            <v>127689</v>
          </cell>
          <cell r="I670">
            <v>90629.906137038051</v>
          </cell>
          <cell r="J670">
            <v>112581</v>
          </cell>
          <cell r="K670">
            <v>356046.11492564669</v>
          </cell>
          <cell r="L670">
            <v>331717</v>
          </cell>
          <cell r="M670">
            <v>0.93166864092667501</v>
          </cell>
          <cell r="N670">
            <v>3500000</v>
          </cell>
        </row>
        <row r="671">
          <cell r="B671" t="str">
            <v>NBTS00417</v>
          </cell>
          <cell r="C671" t="str">
            <v>Nguyễn Thị Thu Hương</v>
          </cell>
          <cell r="D671" t="str">
            <v>Hoàng Huy Phát</v>
          </cell>
          <cell r="I671">
            <v>45314.953068519026</v>
          </cell>
          <cell r="J671">
            <v>81361</v>
          </cell>
          <cell r="K671">
            <v>156603.95306851901</v>
          </cell>
          <cell r="L671">
            <v>214542.5</v>
          </cell>
          <cell r="M671">
            <v>1.369968610601618</v>
          </cell>
          <cell r="N671">
            <v>3500000</v>
          </cell>
        </row>
        <row r="672">
          <cell r="D672" t="str">
            <v>Khải Hoàng</v>
          </cell>
          <cell r="E672">
            <v>68964</v>
          </cell>
          <cell r="F672">
            <v>72419.5</v>
          </cell>
          <cell r="G672">
            <v>42325</v>
          </cell>
          <cell r="H672">
            <v>60762</v>
          </cell>
          <cell r="M672">
            <v>0</v>
          </cell>
          <cell r="N672">
            <v>0</v>
          </cell>
        </row>
        <row r="673">
          <cell r="B673" t="str">
            <v>NBTS00397</v>
          </cell>
          <cell r="C673" t="str">
            <v>Nguyễn Thịnh Phúc</v>
          </cell>
          <cell r="D673" t="str">
            <v>C_Agent Lê Minh Phát</v>
          </cell>
          <cell r="I673">
            <v>90629.906137038051</v>
          </cell>
          <cell r="J673">
            <v>40237.54</v>
          </cell>
          <cell r="K673">
            <v>172861.82254948886</v>
          </cell>
          <cell r="L673">
            <v>174466.02360000001</v>
          </cell>
          <cell r="M673">
            <v>1.0092802507045875</v>
          </cell>
          <cell r="N673">
            <v>0</v>
          </cell>
        </row>
        <row r="674">
          <cell r="D674" t="str">
            <v>Đại Kim phát</v>
          </cell>
          <cell r="G674">
            <v>82231.91641245081</v>
          </cell>
          <cell r="H674">
            <v>83392.723600000012</v>
          </cell>
          <cell r="I674">
            <v>0</v>
          </cell>
          <cell r="J674">
            <v>50835.76</v>
          </cell>
          <cell r="M674">
            <v>0</v>
          </cell>
          <cell r="N674">
            <v>0</v>
          </cell>
        </row>
        <row r="675">
          <cell r="B675" t="str">
            <v>NBTS00410</v>
          </cell>
          <cell r="C675" t="str">
            <v>Nguyễn Thụy Chi Lê</v>
          </cell>
          <cell r="D675" t="str">
            <v>C_Agent Võ Thị Hồng Nga</v>
          </cell>
          <cell r="E675">
            <v>131309.82009514055</v>
          </cell>
          <cell r="F675">
            <v>46041.05</v>
          </cell>
          <cell r="G675">
            <v>134106.38869346806</v>
          </cell>
          <cell r="H675">
            <v>21790.564999999999</v>
          </cell>
          <cell r="I675">
            <v>120839.8748493841</v>
          </cell>
          <cell r="J675">
            <v>62801.68</v>
          </cell>
          <cell r="K675">
            <v>386256.08363799274</v>
          </cell>
          <cell r="L675">
            <v>130633.29500000001</v>
          </cell>
          <cell r="M675">
            <v>0.33820385110731943</v>
          </cell>
          <cell r="N675">
            <v>0</v>
          </cell>
        </row>
        <row r="676">
          <cell r="B676" t="str">
            <v>NBTS00409</v>
          </cell>
          <cell r="C676" t="str">
            <v>Nguyễn Văn Quang</v>
          </cell>
          <cell r="D676" t="str">
            <v>C_Agent Võ Thị Hồng Nga</v>
          </cell>
          <cell r="E676">
            <v>131309.82009514055</v>
          </cell>
          <cell r="F676">
            <v>29895</v>
          </cell>
          <cell r="G676">
            <v>134106.38869346806</v>
          </cell>
          <cell r="H676">
            <v>17822</v>
          </cell>
          <cell r="I676">
            <v>60419.937424692049</v>
          </cell>
          <cell r="J676">
            <v>120889</v>
          </cell>
          <cell r="K676">
            <v>325836.14621330064</v>
          </cell>
          <cell r="L676">
            <v>168606</v>
          </cell>
          <cell r="M676">
            <v>0.51745640242634783</v>
          </cell>
          <cell r="N676">
            <v>0</v>
          </cell>
        </row>
        <row r="677">
          <cell r="B677" t="str">
            <v>NBTS00384</v>
          </cell>
          <cell r="C677" t="str">
            <v xml:space="preserve">Phan Đình Long </v>
          </cell>
          <cell r="D677" t="str">
            <v>C_Agent Anh Kiệt</v>
          </cell>
          <cell r="E677">
            <v>131309.82009514055</v>
          </cell>
          <cell r="F677">
            <v>29425.5</v>
          </cell>
          <cell r="G677">
            <v>134106.38869346809</v>
          </cell>
          <cell r="H677">
            <v>46603.5</v>
          </cell>
          <cell r="I677">
            <v>60419.937424692049</v>
          </cell>
          <cell r="J677">
            <v>67555.5</v>
          </cell>
          <cell r="K677">
            <v>325836.1462133007</v>
          </cell>
          <cell r="L677">
            <v>143584.5</v>
          </cell>
          <cell r="M677">
            <v>0.44066473799381944</v>
          </cell>
          <cell r="N677">
            <v>0</v>
          </cell>
        </row>
        <row r="678">
          <cell r="B678" t="str">
            <v>NBTS00425</v>
          </cell>
          <cell r="C678" t="str">
            <v>Phan Quang Lâm</v>
          </cell>
          <cell r="D678" t="str">
            <v>Nguyễn Văn Công</v>
          </cell>
          <cell r="E678">
            <v>65654.910047570258</v>
          </cell>
          <cell r="F678">
            <v>67511.03</v>
          </cell>
          <cell r="G678">
            <v>65673.094029960863</v>
          </cell>
          <cell r="H678">
            <v>71443.681599999996</v>
          </cell>
          <cell r="I678">
            <v>60419.937424692042</v>
          </cell>
          <cell r="J678">
            <v>63606.779999999992</v>
          </cell>
          <cell r="K678">
            <v>191747.94150222314</v>
          </cell>
          <cell r="L678">
            <v>202561.49159999998</v>
          </cell>
          <cell r="M678">
            <v>1.0563946085316982</v>
          </cell>
          <cell r="N678">
            <v>3500000</v>
          </cell>
        </row>
        <row r="679">
          <cell r="B679" t="str">
            <v>NBTS00420</v>
          </cell>
          <cell r="C679" t="str">
            <v>Sử Thị Kim Oanh</v>
          </cell>
          <cell r="D679" t="str">
            <v>C_Agent Ngô Đăng Cường</v>
          </cell>
          <cell r="E679">
            <v>87539.88006342703</v>
          </cell>
          <cell r="F679">
            <v>49216.83</v>
          </cell>
          <cell r="G679">
            <v>118649.73344670954</v>
          </cell>
          <cell r="H679">
            <v>35592.209999999992</v>
          </cell>
          <cell r="I679">
            <v>120839.87484938408</v>
          </cell>
          <cell r="J679">
            <v>53063.85</v>
          </cell>
          <cell r="K679">
            <v>327029.48835952062</v>
          </cell>
          <cell r="L679">
            <v>137872.88999999998</v>
          </cell>
          <cell r="M679">
            <v>0.42159161454097716</v>
          </cell>
          <cell r="N679">
            <v>0</v>
          </cell>
        </row>
        <row r="680">
          <cell r="B680" t="str">
            <v>NBTS00393</v>
          </cell>
          <cell r="C680" t="str">
            <v>Trần Hồng Nam</v>
          </cell>
          <cell r="D680" t="str">
            <v>Đại Kim phát</v>
          </cell>
          <cell r="E680">
            <v>122373.69288413398</v>
          </cell>
          <cell r="F680">
            <v>129917</v>
          </cell>
          <cell r="G680">
            <v>115124.68297743112</v>
          </cell>
          <cell r="H680">
            <v>119380</v>
          </cell>
          <cell r="I680">
            <v>25174.973926955012</v>
          </cell>
          <cell r="J680">
            <v>52466</v>
          </cell>
          <cell r="K680">
            <v>262673.34978852014</v>
          </cell>
          <cell r="L680">
            <v>301763</v>
          </cell>
          <cell r="M680">
            <v>1.1488146789270826</v>
          </cell>
          <cell r="N680">
            <v>3500000</v>
          </cell>
        </row>
        <row r="681">
          <cell r="B681" t="str">
            <v>NBTS00426</v>
          </cell>
          <cell r="C681" t="str">
            <v>Trần Thị Mai Ly</v>
          </cell>
          <cell r="D681" t="str">
            <v>C_Agent Đăng Minh</v>
          </cell>
          <cell r="E681">
            <v>109424.8500792838</v>
          </cell>
          <cell r="F681">
            <v>111081</v>
          </cell>
          <cell r="G681">
            <v>114134.97488800986</v>
          </cell>
          <cell r="H681">
            <v>116667</v>
          </cell>
          <cell r="I681">
            <v>90629.906137038051</v>
          </cell>
          <cell r="J681">
            <v>93876</v>
          </cell>
          <cell r="K681">
            <v>314189.73110433167</v>
          </cell>
          <cell r="L681">
            <v>321624</v>
          </cell>
          <cell r="M681">
            <v>1.0236617182539287</v>
          </cell>
          <cell r="N681">
            <v>3500000</v>
          </cell>
        </row>
        <row r="682">
          <cell r="B682" t="str">
            <v>NBTS00389</v>
          </cell>
          <cell r="C682" t="str">
            <v>Trần Việt Cường ( WS )</v>
          </cell>
          <cell r="D682" t="str">
            <v>Đại Kim phát</v>
          </cell>
          <cell r="E682">
            <v>262619.64019028115</v>
          </cell>
          <cell r="F682">
            <v>16831.439999999999</v>
          </cell>
          <cell r="G682">
            <v>197356.59938988194</v>
          </cell>
          <cell r="H682">
            <v>15755.710000000003</v>
          </cell>
          <cell r="I682">
            <v>90629.906137038051</v>
          </cell>
          <cell r="J682">
            <v>116195.32999999999</v>
          </cell>
          <cell r="K682">
            <v>550606.14571720117</v>
          </cell>
          <cell r="L682">
            <v>148782.47999999998</v>
          </cell>
          <cell r="M682">
            <v>0.27021579972777254</v>
          </cell>
          <cell r="N682">
            <v>0</v>
          </cell>
        </row>
        <row r="683">
          <cell r="B683" t="str">
            <v>NBTS00392</v>
          </cell>
          <cell r="C683" t="str">
            <v>Trần Xuân Cường</v>
          </cell>
          <cell r="D683" t="str">
            <v>Đại Kim phát</v>
          </cell>
          <cell r="E683">
            <v>131309.82009514057</v>
          </cell>
          <cell r="F683">
            <v>131897</v>
          </cell>
          <cell r="G683">
            <v>115124.68297743112</v>
          </cell>
          <cell r="H683">
            <v>117446</v>
          </cell>
          <cell r="I683">
            <v>60419.937424692042</v>
          </cell>
          <cell r="J683">
            <v>81239</v>
          </cell>
          <cell r="K683">
            <v>306854.44049726374</v>
          </cell>
          <cell r="L683">
            <v>330582</v>
          </cell>
          <cell r="M683">
            <v>1.0773251300006781</v>
          </cell>
          <cell r="N683">
            <v>3500000</v>
          </cell>
        </row>
        <row r="684">
          <cell r="B684" t="str">
            <v>NBTS00407</v>
          </cell>
          <cell r="C684" t="str">
            <v>Trần Xuân Hải</v>
          </cell>
          <cell r="D684" t="str">
            <v>Lê Trung Thiên</v>
          </cell>
          <cell r="E684">
            <v>87539.880063427059</v>
          </cell>
          <cell r="F684">
            <v>97122.705000000002</v>
          </cell>
          <cell r="G684">
            <v>116051.40105559309</v>
          </cell>
          <cell r="H684">
            <v>20954</v>
          </cell>
          <cell r="I684">
            <v>60419.937424692049</v>
          </cell>
          <cell r="J684">
            <v>64162.104999999996</v>
          </cell>
          <cell r="K684">
            <v>264011.21854371217</v>
          </cell>
          <cell r="L684">
            <v>182238.81</v>
          </cell>
          <cell r="M684">
            <v>0.69026919009438548</v>
          </cell>
          <cell r="N684">
            <v>0</v>
          </cell>
        </row>
        <row r="685">
          <cell r="C685" t="str">
            <v>Vacancy 21</v>
          </cell>
          <cell r="D685" t="str">
            <v>Nguyễn Văn Công</v>
          </cell>
          <cell r="I685">
            <v>0</v>
          </cell>
          <cell r="J685">
            <v>12789</v>
          </cell>
          <cell r="K685">
            <v>0</v>
          </cell>
          <cell r="L685">
            <v>12789</v>
          </cell>
          <cell r="M685">
            <v>0</v>
          </cell>
          <cell r="N685">
            <v>0</v>
          </cell>
        </row>
        <row r="686">
          <cell r="C686" t="str">
            <v>Vacancy 22</v>
          </cell>
          <cell r="D686" t="str">
            <v>Nguyễn Văn Công</v>
          </cell>
          <cell r="I686">
            <v>135944.85920555706</v>
          </cell>
          <cell r="J686">
            <v>73074.95</v>
          </cell>
          <cell r="K686">
            <v>135944.85920555706</v>
          </cell>
          <cell r="L686">
            <v>73074.95</v>
          </cell>
          <cell r="M686">
            <v>0.53753375027963457</v>
          </cell>
          <cell r="N686">
            <v>0</v>
          </cell>
        </row>
        <row r="687">
          <cell r="C687" t="str">
            <v>Vacancy 23</v>
          </cell>
          <cell r="D687" t="str">
            <v>Khải Hoàng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</row>
        <row r="688">
          <cell r="C688" t="str">
            <v>Vacancy 24</v>
          </cell>
          <cell r="D688" t="str">
            <v>Nguyễn Định</v>
          </cell>
          <cell r="I688">
            <v>0</v>
          </cell>
          <cell r="J688">
            <v>1594.5</v>
          </cell>
          <cell r="K688">
            <v>0</v>
          </cell>
          <cell r="L688">
            <v>1594.5</v>
          </cell>
          <cell r="M688">
            <v>0</v>
          </cell>
          <cell r="N688">
            <v>0</v>
          </cell>
        </row>
        <row r="689">
          <cell r="C689" t="str">
            <v>Vacancy 25</v>
          </cell>
          <cell r="D689" t="str">
            <v>Quang Vinh</v>
          </cell>
          <cell r="I689">
            <v>0</v>
          </cell>
          <cell r="J689">
            <v>23488.5</v>
          </cell>
          <cell r="K689">
            <v>0</v>
          </cell>
          <cell r="L689">
            <v>23488.5</v>
          </cell>
          <cell r="M689">
            <v>0</v>
          </cell>
          <cell r="N689">
            <v>0</v>
          </cell>
        </row>
        <row r="690">
          <cell r="B690" t="str">
            <v>NBTS00428</v>
          </cell>
          <cell r="C690" t="str">
            <v>Võ Thành Vương</v>
          </cell>
          <cell r="D690" t="str">
            <v>Bích Khuê</v>
          </cell>
          <cell r="E690">
            <v>68964</v>
          </cell>
          <cell r="F690">
            <v>67750.5</v>
          </cell>
          <cell r="G690">
            <v>42325</v>
          </cell>
          <cell r="H690">
            <v>46790</v>
          </cell>
          <cell r="I690">
            <v>75524.921780865043</v>
          </cell>
          <cell r="J690">
            <v>81855</v>
          </cell>
          <cell r="K690">
            <v>186813.92178086506</v>
          </cell>
          <cell r="L690">
            <v>196395.5</v>
          </cell>
          <cell r="M690">
            <v>1.0512894227999465</v>
          </cell>
          <cell r="N690">
            <v>3500000</v>
          </cell>
        </row>
        <row r="691">
          <cell r="B691" t="str">
            <v>NBTS00395</v>
          </cell>
          <cell r="C691" t="str">
            <v>Võ Thị Huệ</v>
          </cell>
          <cell r="D691" t="str">
            <v>C_Agent Lê Minh Phát</v>
          </cell>
          <cell r="E691">
            <v>87539.880063427045</v>
          </cell>
          <cell r="F691">
            <v>21723</v>
          </cell>
          <cell r="G691">
            <v>100438.77790144866</v>
          </cell>
          <cell r="H691">
            <v>24482.5</v>
          </cell>
          <cell r="I691">
            <v>90629.906137038051</v>
          </cell>
          <cell r="J691">
            <v>10604.5</v>
          </cell>
          <cell r="K691">
            <v>278608.56410191371</v>
          </cell>
          <cell r="L691">
            <v>56810</v>
          </cell>
          <cell r="M691">
            <v>0.20390615120940492</v>
          </cell>
          <cell r="N691">
            <v>0</v>
          </cell>
        </row>
        <row r="692">
          <cell r="B692" t="str">
            <v>Grand Total CENTRAL 2</v>
          </cell>
          <cell r="E692">
            <v>4569446.1492019566</v>
          </cell>
          <cell r="F692">
            <v>2657011.9238144332</v>
          </cell>
          <cell r="G692">
            <v>4732477.203011998</v>
          </cell>
          <cell r="H692">
            <v>2866860.1866666661</v>
          </cell>
          <cell r="I692">
            <v>3020996.9963852167</v>
          </cell>
          <cell r="J692">
            <v>3172789.1762371133</v>
          </cell>
          <cell r="K692">
            <v>12322920.348599173</v>
          </cell>
          <cell r="L692">
            <v>8696661.2867182121</v>
          </cell>
          <cell r="M692">
            <v>0.70573054444085714</v>
          </cell>
          <cell r="N692">
            <v>51000000</v>
          </cell>
        </row>
        <row r="693">
          <cell r="B693" t="str">
            <v>NBTS00462</v>
          </cell>
          <cell r="C693" t="str">
            <v xml:space="preserve">Nguyễn Văn Thạo </v>
          </cell>
          <cell r="D693" t="str">
            <v>N_Agent Lại Hợp Văn</v>
          </cell>
          <cell r="E693">
            <v>103452.81012916709</v>
          </cell>
          <cell r="F693">
            <v>105279</v>
          </cell>
          <cell r="G693">
            <v>110068.88161277887</v>
          </cell>
          <cell r="H693">
            <v>77627</v>
          </cell>
          <cell r="I693">
            <v>72207.096639149473</v>
          </cell>
          <cell r="J693">
            <v>77300</v>
          </cell>
          <cell r="K693">
            <v>285728.78838109545</v>
          </cell>
          <cell r="L693">
            <v>260206</v>
          </cell>
          <cell r="M693">
            <v>0.91067477475509395</v>
          </cell>
          <cell r="N693">
            <v>3500000</v>
          </cell>
        </row>
        <row r="694">
          <cell r="B694" t="str">
            <v>NBTS00435</v>
          </cell>
          <cell r="C694" t="str">
            <v>Cao Thành Trung</v>
          </cell>
          <cell r="D694" t="str">
            <v>Trung Hậu</v>
          </cell>
          <cell r="E694">
            <v>70624.235140037388</v>
          </cell>
          <cell r="F694">
            <v>73356.25</v>
          </cell>
          <cell r="G694">
            <v>68867.817023016396</v>
          </cell>
          <cell r="H694">
            <v>78184.91</v>
          </cell>
          <cell r="I694">
            <v>41737.665946881854</v>
          </cell>
          <cell r="J694">
            <v>51860.564999999995</v>
          </cell>
          <cell r="K694">
            <v>181229.71810993564</v>
          </cell>
          <cell r="L694">
            <v>203401.72500000001</v>
          </cell>
          <cell r="M694">
            <v>1.1223420039566283</v>
          </cell>
          <cell r="N694">
            <v>3500000</v>
          </cell>
        </row>
        <row r="695">
          <cell r="B695" t="str">
            <v>NBTS00474</v>
          </cell>
          <cell r="C695" t="str">
            <v>Cầm Văn Hùng</v>
          </cell>
          <cell r="D695" t="str">
            <v>Tân Hoàng</v>
          </cell>
          <cell r="E695">
            <v>67932</v>
          </cell>
          <cell r="F695">
            <v>48137</v>
          </cell>
          <cell r="G695">
            <v>190121.77807019115</v>
          </cell>
          <cell r="H695">
            <v>20371.668399999999</v>
          </cell>
          <cell r="I695">
            <v>124893.23722580753</v>
          </cell>
          <cell r="J695">
            <v>14279.855</v>
          </cell>
          <cell r="K695">
            <v>382947.01529599866</v>
          </cell>
          <cell r="L695">
            <v>82788.523399999991</v>
          </cell>
          <cell r="M695">
            <v>0.21618793225482813</v>
          </cell>
          <cell r="N695">
            <v>0</v>
          </cell>
        </row>
        <row r="696">
          <cell r="B696" t="str">
            <v>NBTS00431</v>
          </cell>
          <cell r="C696" t="str">
            <v>Dương Thị Kiều Thu (KA)</v>
          </cell>
          <cell r="D696" t="str">
            <v>Trung Hậu</v>
          </cell>
          <cell r="E696">
            <v>83544.443455994231</v>
          </cell>
          <cell r="F696">
            <v>89713</v>
          </cell>
          <cell r="G696">
            <v>85368.751557609212</v>
          </cell>
          <cell r="H696">
            <v>97274</v>
          </cell>
          <cell r="I696">
            <v>51738.135297987144</v>
          </cell>
          <cell r="J696">
            <v>62966</v>
          </cell>
          <cell r="K696">
            <v>220651.33031159057</v>
          </cell>
          <cell r="L696">
            <v>249953</v>
          </cell>
          <cell r="M696">
            <v>1.1327962521097488</v>
          </cell>
          <cell r="N696">
            <v>3500000</v>
          </cell>
        </row>
        <row r="697">
          <cell r="B697" t="str">
            <v>NBTS00447</v>
          </cell>
          <cell r="C697" t="str">
            <v>ĐÀM THỊ HÀ(NEW)</v>
          </cell>
          <cell r="D697" t="str">
            <v>Nguyễn Thị Mão</v>
          </cell>
          <cell r="I697">
            <v>75886.750715839313</v>
          </cell>
          <cell r="J697">
            <v>30610</v>
          </cell>
          <cell r="K697">
            <v>75886.750715839313</v>
          </cell>
          <cell r="L697">
            <v>30610</v>
          </cell>
          <cell r="M697">
            <v>0.40336421985730098</v>
          </cell>
          <cell r="N697">
            <v>0</v>
          </cell>
        </row>
        <row r="698">
          <cell r="B698" t="str">
            <v>NBTS00465</v>
          </cell>
          <cell r="C698" t="str">
            <v>Đào Thị Trang</v>
          </cell>
          <cell r="D698" t="str">
            <v>Bùi Thị Hường</v>
          </cell>
          <cell r="G698">
            <v>119371.3978723489</v>
          </cell>
          <cell r="H698">
            <v>24074</v>
          </cell>
          <cell r="I698">
            <v>71266.38969179077</v>
          </cell>
          <cell r="J698">
            <v>14118</v>
          </cell>
          <cell r="K698">
            <v>190637.78756413967</v>
          </cell>
          <cell r="L698">
            <v>38192</v>
          </cell>
          <cell r="M698">
            <v>0.20033803627284746</v>
          </cell>
          <cell r="N698">
            <v>0</v>
          </cell>
        </row>
        <row r="699">
          <cell r="B699" t="str">
            <v>NBTS00436</v>
          </cell>
          <cell r="C699" t="str">
            <v>Đinh Văn Dũng</v>
          </cell>
          <cell r="D699" t="str">
            <v>Nguyễn Thị Thu</v>
          </cell>
          <cell r="I699">
            <v>0</v>
          </cell>
          <cell r="J699">
            <v>900</v>
          </cell>
          <cell r="K699">
            <v>43766.073604704485</v>
          </cell>
          <cell r="L699">
            <v>58091.5</v>
          </cell>
          <cell r="M699">
            <v>1.3273180620377985</v>
          </cell>
          <cell r="N699">
            <v>0</v>
          </cell>
        </row>
        <row r="700">
          <cell r="B700" t="str">
            <v>NBTS00436</v>
          </cell>
          <cell r="D700" t="str">
            <v>Trung Hậu</v>
          </cell>
          <cell r="I700">
            <v>43766.073604704485</v>
          </cell>
          <cell r="J700">
            <v>57191.5</v>
          </cell>
          <cell r="M700">
            <v>0</v>
          </cell>
          <cell r="N700">
            <v>0</v>
          </cell>
        </row>
        <row r="701">
          <cell r="B701" t="str">
            <v>NBTS00456</v>
          </cell>
          <cell r="C701" t="str">
            <v>Hoàng Thị Thanh Vân</v>
          </cell>
          <cell r="D701" t="str">
            <v>N_Agent Hoa Kiều</v>
          </cell>
          <cell r="G701">
            <v>87515.047697025817</v>
          </cell>
          <cell r="H701">
            <v>89048.91</v>
          </cell>
          <cell r="I701">
            <v>55052.017958967735</v>
          </cell>
          <cell r="J701">
            <v>61451.925000000003</v>
          </cell>
          <cell r="K701">
            <v>142567.06565599356</v>
          </cell>
          <cell r="L701">
            <v>150500.83500000002</v>
          </cell>
          <cell r="M701">
            <v>1.0556493837303926</v>
          </cell>
          <cell r="N701">
            <v>0</v>
          </cell>
        </row>
        <row r="702">
          <cell r="B702" t="str">
            <v>NBTS00450</v>
          </cell>
          <cell r="C702" t="str">
            <v>Hoàng Xuân Đức</v>
          </cell>
          <cell r="D702" t="str">
            <v>Lục Xuân Thành</v>
          </cell>
          <cell r="E702">
            <v>103393.09078590284</v>
          </cell>
          <cell r="F702">
            <v>106321</v>
          </cell>
          <cell r="G702">
            <v>101601.73988164021</v>
          </cell>
          <cell r="H702">
            <v>102808</v>
          </cell>
          <cell r="I702">
            <v>52546.495497814656</v>
          </cell>
          <cell r="J702">
            <v>57686.5</v>
          </cell>
          <cell r="K702">
            <v>257541.32616535772</v>
          </cell>
          <cell r="L702">
            <v>266815.5</v>
          </cell>
          <cell r="M702">
            <v>1.0360104297540491</v>
          </cell>
          <cell r="N702">
            <v>3500000</v>
          </cell>
        </row>
        <row r="703">
          <cell r="B703" t="str">
            <v>NBTS00449</v>
          </cell>
          <cell r="C703" t="str">
            <v>Lê Thị Kim Thúy</v>
          </cell>
          <cell r="D703" t="str">
            <v>Lục Xuân Thành</v>
          </cell>
          <cell r="E703">
            <v>103393.09078590284</v>
          </cell>
          <cell r="F703">
            <v>106049.495</v>
          </cell>
          <cell r="G703">
            <v>101601.73988164021</v>
          </cell>
          <cell r="H703">
            <v>103775</v>
          </cell>
          <cell r="I703">
            <v>52546.495497814656</v>
          </cell>
          <cell r="J703">
            <v>59965.5</v>
          </cell>
          <cell r="K703">
            <v>257541.32616535772</v>
          </cell>
          <cell r="L703">
            <v>269789.995</v>
          </cell>
          <cell r="M703">
            <v>1.0475600130550615</v>
          </cell>
          <cell r="N703">
            <v>3500000</v>
          </cell>
        </row>
        <row r="704">
          <cell r="B704" t="str">
            <v>NBTS00451</v>
          </cell>
          <cell r="C704" t="str">
            <v>Lục Thị Nhung (WS)</v>
          </cell>
          <cell r="D704" t="str">
            <v>Lục Xuân Thành</v>
          </cell>
          <cell r="E704">
            <v>258807.68170837185</v>
          </cell>
          <cell r="F704">
            <v>260845.61</v>
          </cell>
          <cell r="G704">
            <v>202429.54103844473</v>
          </cell>
          <cell r="H704">
            <v>204683.09500000003</v>
          </cell>
          <cell r="I704">
            <v>128302.4863781271</v>
          </cell>
          <cell r="J704">
            <v>137370.91499999998</v>
          </cell>
          <cell r="K704">
            <v>589539.70912494371</v>
          </cell>
          <cell r="L704">
            <v>602899.62</v>
          </cell>
          <cell r="M704">
            <v>1.0226615962729406</v>
          </cell>
          <cell r="N704">
            <v>3500000</v>
          </cell>
        </row>
        <row r="705">
          <cell r="B705" t="str">
            <v>NBTS00455</v>
          </cell>
          <cell r="C705" t="str">
            <v>Lương Hồng Quang</v>
          </cell>
          <cell r="D705" t="str">
            <v>N_Agent Hoa Kiều</v>
          </cell>
          <cell r="E705">
            <v>103452.81012916709</v>
          </cell>
          <cell r="F705">
            <v>107381.5</v>
          </cell>
          <cell r="G705">
            <v>107303.48390275208</v>
          </cell>
          <cell r="H705">
            <v>109370</v>
          </cell>
          <cell r="I705">
            <v>67500.086880200237</v>
          </cell>
          <cell r="J705">
            <v>73601</v>
          </cell>
          <cell r="K705">
            <v>278256.38091211941</v>
          </cell>
          <cell r="L705">
            <v>290352.5</v>
          </cell>
          <cell r="M705">
            <v>1.0434711292090759</v>
          </cell>
          <cell r="N705">
            <v>3500000</v>
          </cell>
        </row>
        <row r="706">
          <cell r="C706" t="str">
            <v>Mạch Thị Xuân</v>
          </cell>
          <cell r="D706" t="str">
            <v>Nguyễn Thị Hòa</v>
          </cell>
          <cell r="E706">
            <v>70624.235140037388</v>
          </cell>
          <cell r="F706">
            <v>51864</v>
          </cell>
          <cell r="K706">
            <v>70624.235140037388</v>
          </cell>
          <cell r="L706">
            <v>51864</v>
          </cell>
          <cell r="M706">
            <v>0.73436547521061823</v>
          </cell>
          <cell r="N706">
            <v>0</v>
          </cell>
        </row>
        <row r="707">
          <cell r="B707" t="str">
            <v>NBTS00471</v>
          </cell>
          <cell r="C707" t="str">
            <v>Mạch Văn Hùng</v>
          </cell>
          <cell r="D707" t="str">
            <v>Nguyễn Thị Hòa</v>
          </cell>
          <cell r="G707">
            <v>93586.241815931688</v>
          </cell>
          <cell r="H707">
            <v>17882</v>
          </cell>
          <cell r="I707">
            <v>49235.195744586264</v>
          </cell>
          <cell r="J707">
            <v>4604.5</v>
          </cell>
          <cell r="K707">
            <v>142821.43756051795</v>
          </cell>
          <cell r="L707">
            <v>22486.5</v>
          </cell>
          <cell r="M707">
            <v>0.15744485130582558</v>
          </cell>
          <cell r="N707">
            <v>0</v>
          </cell>
        </row>
        <row r="708">
          <cell r="B708" t="str">
            <v>NBTS00467</v>
          </cell>
          <cell r="C708" t="str">
            <v>Mai Thị Nguyệt</v>
          </cell>
          <cell r="D708" t="str">
            <v>N_Agent Ngô Ngọc Quy</v>
          </cell>
          <cell r="E708">
            <v>103452.81012916709</v>
          </cell>
          <cell r="F708">
            <v>24865</v>
          </cell>
          <cell r="G708">
            <v>84777.497144475885</v>
          </cell>
          <cell r="H708">
            <v>22038</v>
          </cell>
          <cell r="I708">
            <v>62138.629354369186</v>
          </cell>
          <cell r="J708">
            <v>62955</v>
          </cell>
          <cell r="K708">
            <v>250368.93662801216</v>
          </cell>
          <cell r="L708">
            <v>109858</v>
          </cell>
          <cell r="M708">
            <v>0.4387844653557102</v>
          </cell>
          <cell r="N708">
            <v>0</v>
          </cell>
        </row>
        <row r="709">
          <cell r="B709" t="str">
            <v>NBTS00446</v>
          </cell>
          <cell r="C709" t="str">
            <v>Mai Thị Xuân</v>
          </cell>
          <cell r="D709" t="str">
            <v>Nguyễn Thị Mão</v>
          </cell>
          <cell r="E709">
            <v>70624.235140037388</v>
          </cell>
          <cell r="F709">
            <v>44128.695000000007</v>
          </cell>
          <cell r="G709">
            <v>103466.44366524997</v>
          </cell>
          <cell r="H709">
            <v>37191.972799999996</v>
          </cell>
          <cell r="I709">
            <v>59864.814797995132</v>
          </cell>
          <cell r="J709">
            <v>37954.414999999986</v>
          </cell>
          <cell r="K709">
            <v>233955.49360328249</v>
          </cell>
          <cell r="L709">
            <v>119275.08279999997</v>
          </cell>
          <cell r="M709">
            <v>0.50981954286679121</v>
          </cell>
          <cell r="N709">
            <v>0</v>
          </cell>
        </row>
        <row r="710">
          <cell r="B710" t="str">
            <v>NBTS00470</v>
          </cell>
          <cell r="C710" t="str">
            <v>Mạnh Thị Hòe</v>
          </cell>
          <cell r="D710" t="str">
            <v>Nguyễn Thị Hòa</v>
          </cell>
          <cell r="E710">
            <v>103393.09078590282</v>
          </cell>
          <cell r="F710">
            <v>15382</v>
          </cell>
          <cell r="G710">
            <v>134620.72062834757</v>
          </cell>
          <cell r="H710">
            <v>10403.5</v>
          </cell>
          <cell r="I710">
            <v>49235.195744586264</v>
          </cell>
          <cell r="J710">
            <v>4539.5</v>
          </cell>
          <cell r="K710">
            <v>287249.0071588367</v>
          </cell>
          <cell r="L710">
            <v>30325</v>
          </cell>
          <cell r="M710">
            <v>0.10557042581258268</v>
          </cell>
          <cell r="N710">
            <v>0</v>
          </cell>
        </row>
        <row r="711">
          <cell r="B711" t="str">
            <v>NBTS00452</v>
          </cell>
          <cell r="C711" t="str">
            <v>Ngô Bá Hoàn</v>
          </cell>
          <cell r="D711" t="str">
            <v>Lục Xuân Thành</v>
          </cell>
          <cell r="E711">
            <v>70624.235140037388</v>
          </cell>
          <cell r="F711">
            <v>71175.69</v>
          </cell>
          <cell r="G711">
            <v>95148.486360898532</v>
          </cell>
          <cell r="H711">
            <v>96867.109999999986</v>
          </cell>
          <cell r="I711">
            <v>60306.35307768709</v>
          </cell>
          <cell r="J711">
            <v>66038.084999999992</v>
          </cell>
          <cell r="K711">
            <v>226079.074578623</v>
          </cell>
          <cell r="L711">
            <v>234080.88499999998</v>
          </cell>
          <cell r="M711">
            <v>1.0353938569338677</v>
          </cell>
          <cell r="N711">
            <v>3500000</v>
          </cell>
        </row>
        <row r="712">
          <cell r="B712" t="str">
            <v>NBTS00437</v>
          </cell>
          <cell r="C712" t="str">
            <v>Ngô Thị Tình</v>
          </cell>
          <cell r="D712" t="str">
            <v>N_Agent Hồ Thị Lan Anh</v>
          </cell>
          <cell r="E712">
            <v>103452.81012916709</v>
          </cell>
          <cell r="F712">
            <v>0</v>
          </cell>
          <cell r="G712">
            <v>92604.858501743031</v>
          </cell>
          <cell r="H712">
            <v>7908.5</v>
          </cell>
          <cell r="I712">
            <v>75836.904958082028</v>
          </cell>
          <cell r="J712">
            <v>84798</v>
          </cell>
          <cell r="K712">
            <v>271894.57358899212</v>
          </cell>
          <cell r="L712">
            <v>92706.5</v>
          </cell>
          <cell r="M712">
            <v>0.34096487758574856</v>
          </cell>
          <cell r="N712">
            <v>0</v>
          </cell>
        </row>
        <row r="713">
          <cell r="B713" t="str">
            <v>NBTS00432</v>
          </cell>
          <cell r="C713" t="str">
            <v>Nguyễn Quang Thông</v>
          </cell>
          <cell r="D713" t="str">
            <v>Trung Hậu</v>
          </cell>
          <cell r="E713">
            <v>103393.09078590284</v>
          </cell>
          <cell r="F713">
            <v>119594</v>
          </cell>
          <cell r="G713">
            <v>127021.28266810399</v>
          </cell>
          <cell r="H713">
            <v>138202</v>
          </cell>
          <cell r="I713">
            <v>43766.073604704485</v>
          </cell>
          <cell r="J713">
            <v>59823</v>
          </cell>
          <cell r="K713">
            <v>274180.44705871132</v>
          </cell>
          <cell r="L713">
            <v>317619</v>
          </cell>
          <cell r="M713">
            <v>1.1584305278048768</v>
          </cell>
          <cell r="N713">
            <v>3500000</v>
          </cell>
        </row>
        <row r="714">
          <cell r="B714" t="str">
            <v>NBTS00433</v>
          </cell>
          <cell r="C714" t="str">
            <v>Nguyễn Thị Anh Đào (WS)</v>
          </cell>
          <cell r="D714" t="str">
            <v>Trung Hậu</v>
          </cell>
          <cell r="E714">
            <v>258807.68170837185</v>
          </cell>
          <cell r="F714">
            <v>259373.15</v>
          </cell>
          <cell r="G714">
            <v>217791.92992876988</v>
          </cell>
          <cell r="H714">
            <v>47299.625</v>
          </cell>
          <cell r="I714">
            <v>131993.82832558313</v>
          </cell>
          <cell r="J714">
            <v>155804.31</v>
          </cell>
          <cell r="K714">
            <v>608593.43996272492</v>
          </cell>
          <cell r="L714">
            <v>462477.08500000002</v>
          </cell>
          <cell r="M714">
            <v>0.75991138686661786</v>
          </cell>
          <cell r="N714">
            <v>0</v>
          </cell>
        </row>
        <row r="715">
          <cell r="B715" t="str">
            <v>NBTS00468</v>
          </cell>
          <cell r="C715" t="str">
            <v>Nguyễn Thị Bích Phương</v>
          </cell>
          <cell r="D715" t="str">
            <v>N_Agent Ngô Ngọc Quy</v>
          </cell>
          <cell r="E715">
            <v>70624.235140037403</v>
          </cell>
          <cell r="F715">
            <v>71482.209999999992</v>
          </cell>
          <cell r="G715">
            <v>100432.21985901019</v>
          </cell>
          <cell r="H715">
            <v>100598.4284</v>
          </cell>
          <cell r="I715">
            <v>73612.936159465258</v>
          </cell>
          <cell r="J715">
            <v>74027.975000000006</v>
          </cell>
          <cell r="K715">
            <v>244669.39115851285</v>
          </cell>
          <cell r="L715">
            <v>246108.6134</v>
          </cell>
          <cell r="M715">
            <v>1.0058823142309401</v>
          </cell>
          <cell r="N715">
            <v>3500000</v>
          </cell>
        </row>
        <row r="716">
          <cell r="B716" t="str">
            <v>NBTS00473</v>
          </cell>
          <cell r="C716" t="str">
            <v>Nguyễn Thị Dịu</v>
          </cell>
          <cell r="D716" t="str">
            <v>Tân Hoàng</v>
          </cell>
          <cell r="G716">
            <v>42325</v>
          </cell>
          <cell r="H716">
            <v>15577.5</v>
          </cell>
          <cell r="K716">
            <v>42325</v>
          </cell>
          <cell r="L716">
            <v>15577.5</v>
          </cell>
          <cell r="M716">
            <v>0.36804489072652097</v>
          </cell>
          <cell r="N716">
            <v>0</v>
          </cell>
        </row>
        <row r="717">
          <cell r="B717" t="str">
            <v>NBTS00647</v>
          </cell>
          <cell r="C717" t="str">
            <v>Nguyễn Thị Hoài</v>
          </cell>
          <cell r="D717" t="str">
            <v>Đoàn Nguyên Nhẫn</v>
          </cell>
          <cell r="I717">
            <v>54300.626205533772</v>
          </cell>
          <cell r="J717">
            <v>26402.5</v>
          </cell>
          <cell r="K717">
            <v>54300.626205533772</v>
          </cell>
          <cell r="L717">
            <v>26402.5</v>
          </cell>
          <cell r="M717">
            <v>0.48622827847442618</v>
          </cell>
          <cell r="N717">
            <v>0</v>
          </cell>
        </row>
        <row r="718">
          <cell r="B718" t="str">
            <v>NBTS00464</v>
          </cell>
          <cell r="C718" t="str">
            <v>Nguyễn Thị Kim Anh 2</v>
          </cell>
          <cell r="D718" t="str">
            <v>Bùi Thị Hường</v>
          </cell>
          <cell r="E718">
            <v>70624.235140037403</v>
          </cell>
          <cell r="F718">
            <v>71505.975000000006</v>
          </cell>
          <cell r="G718">
            <v>105476.67110766107</v>
          </cell>
          <cell r="H718">
            <v>106467.20000000001</v>
          </cell>
          <cell r="I718">
            <v>74669.725438553578</v>
          </cell>
          <cell r="J718">
            <v>75616.834999999992</v>
          </cell>
          <cell r="K718">
            <v>250770.63168625205</v>
          </cell>
          <cell r="L718">
            <v>253590.01</v>
          </cell>
          <cell r="M718">
            <v>1.0112428568480674</v>
          </cell>
          <cell r="N718">
            <v>3500000</v>
          </cell>
        </row>
        <row r="719">
          <cell r="B719" t="str">
            <v>NBTS00461</v>
          </cell>
          <cell r="C719" t="str">
            <v>Nguyễn Thị Lan Hương</v>
          </cell>
          <cell r="D719" t="str">
            <v>Vũ Hưng</v>
          </cell>
          <cell r="E719">
            <v>70624.235140037388</v>
          </cell>
          <cell r="F719">
            <v>74521.22</v>
          </cell>
          <cell r="G719">
            <v>98508.83721040994</v>
          </cell>
          <cell r="H719">
            <v>99527.373799999987</v>
          </cell>
          <cell r="I719">
            <v>71201.865172752689</v>
          </cell>
          <cell r="J719">
            <v>76206.11</v>
          </cell>
          <cell r="K719">
            <v>240334.9375232</v>
          </cell>
          <cell r="L719">
            <v>250254.70379999996</v>
          </cell>
          <cell r="M719">
            <v>1.0412747575488994</v>
          </cell>
          <cell r="N719">
            <v>3500000</v>
          </cell>
        </row>
        <row r="720">
          <cell r="B720" t="str">
            <v>NBTS00466</v>
          </cell>
          <cell r="C720" t="str">
            <v>Nguyễn Thị Nga</v>
          </cell>
          <cell r="D720" t="str">
            <v>Bùi Thị Hường</v>
          </cell>
          <cell r="E720">
            <v>103393.09078590284</v>
          </cell>
          <cell r="F720">
            <v>20369</v>
          </cell>
          <cell r="G720">
            <v>119371.3978723489</v>
          </cell>
          <cell r="H720">
            <v>14900</v>
          </cell>
          <cell r="I720">
            <v>71266.38969179077</v>
          </cell>
          <cell r="J720">
            <v>15450.5</v>
          </cell>
          <cell r="K720">
            <v>294030.87835004251</v>
          </cell>
          <cell r="L720">
            <v>50719.5</v>
          </cell>
          <cell r="M720">
            <v>0.17249718901842226</v>
          </cell>
          <cell r="N720">
            <v>0</v>
          </cell>
        </row>
        <row r="721">
          <cell r="C721" t="str">
            <v>Nguyễn Văn Ngọc (WS)</v>
          </cell>
          <cell r="D721" t="str">
            <v>Tân Hoàng</v>
          </cell>
          <cell r="E721">
            <v>258807.68170837188</v>
          </cell>
          <cell r="F721">
            <v>5972.29</v>
          </cell>
          <cell r="K721">
            <v>258807.68170837188</v>
          </cell>
          <cell r="L721">
            <v>5972.29</v>
          </cell>
          <cell r="M721">
            <v>2.307616976659008E-2</v>
          </cell>
          <cell r="N721">
            <v>0</v>
          </cell>
        </row>
        <row r="722">
          <cell r="B722" t="str">
            <v>NBTS00476</v>
          </cell>
          <cell r="C722" t="str">
            <v>Nguyễn Văn Thành 1</v>
          </cell>
          <cell r="D722" t="str">
            <v>Tân Hoàng</v>
          </cell>
          <cell r="E722">
            <v>70624.235140037403</v>
          </cell>
          <cell r="F722">
            <v>71945.385000000009</v>
          </cell>
          <cell r="G722">
            <v>70674.687580613245</v>
          </cell>
          <cell r="H722">
            <v>79412.153999999995</v>
          </cell>
          <cell r="I722">
            <v>46427.03540573136</v>
          </cell>
          <cell r="J722">
            <v>56563.125000000007</v>
          </cell>
          <cell r="K722">
            <v>187725.958126382</v>
          </cell>
          <cell r="L722">
            <v>207920.66399999999</v>
          </cell>
          <cell r="M722">
            <v>1.107575457731969</v>
          </cell>
          <cell r="N722">
            <v>3500000</v>
          </cell>
        </row>
        <row r="723">
          <cell r="B723" t="str">
            <v>NBTS00459</v>
          </cell>
          <cell r="C723" t="str">
            <v>Nguyễn Văn Thiết</v>
          </cell>
          <cell r="D723" t="str">
            <v>Vũ Hưng</v>
          </cell>
          <cell r="E723">
            <v>103393.09078590284</v>
          </cell>
          <cell r="F723">
            <v>105533.5</v>
          </cell>
          <cell r="G723">
            <v>104839.12975288194</v>
          </cell>
          <cell r="H723">
            <v>107073.5</v>
          </cell>
          <cell r="I723">
            <v>66767.088618305395</v>
          </cell>
          <cell r="J723">
            <v>70967.5</v>
          </cell>
          <cell r="K723">
            <v>274999.30915709015</v>
          </cell>
          <cell r="L723">
            <v>283574.5</v>
          </cell>
          <cell r="M723">
            <v>1.0311825904915688</v>
          </cell>
          <cell r="N723">
            <v>3500000</v>
          </cell>
        </row>
        <row r="724">
          <cell r="B724" t="str">
            <v>NBTS00454</v>
          </cell>
          <cell r="C724" t="str">
            <v>Nguyễn Viết Cường</v>
          </cell>
          <cell r="D724" t="str">
            <v>N_Agent Hoa Kiều</v>
          </cell>
          <cell r="E724">
            <v>103452.81012916709</v>
          </cell>
          <cell r="F724">
            <v>108041</v>
          </cell>
          <cell r="G724">
            <v>107303.48390275208</v>
          </cell>
          <cell r="H724">
            <v>109310.5</v>
          </cell>
          <cell r="I724">
            <v>67500.086880200237</v>
          </cell>
          <cell r="J724">
            <v>73670.5</v>
          </cell>
          <cell r="K724">
            <v>278256.38091211941</v>
          </cell>
          <cell r="L724">
            <v>291022</v>
          </cell>
          <cell r="M724">
            <v>1.0458771836463736</v>
          </cell>
          <cell r="N724">
            <v>3500000</v>
          </cell>
        </row>
        <row r="725">
          <cell r="B725" t="str">
            <v>NBTS00475</v>
          </cell>
          <cell r="C725" t="str">
            <v>Phạm Thị Hương (KA)</v>
          </cell>
          <cell r="D725" t="str">
            <v>Tân Hoàng</v>
          </cell>
          <cell r="E725">
            <v>83544.443455994246</v>
          </cell>
          <cell r="F725">
            <v>84389</v>
          </cell>
          <cell r="G725">
            <v>111175.57424716016</v>
          </cell>
          <cell r="H725">
            <v>102785</v>
          </cell>
          <cell r="I725">
            <v>73032.545293363044</v>
          </cell>
          <cell r="J725">
            <v>85571</v>
          </cell>
          <cell r="K725">
            <v>267752.56299651746</v>
          </cell>
          <cell r="L725">
            <v>272745</v>
          </cell>
          <cell r="M725">
            <v>1.0186457113523408</v>
          </cell>
          <cell r="N725">
            <v>3500000</v>
          </cell>
        </row>
        <row r="726">
          <cell r="C726" t="str">
            <v>Phạm Thị Nhật</v>
          </cell>
          <cell r="D726" t="str">
            <v>Bùi Thị Hường</v>
          </cell>
          <cell r="E726">
            <v>103393.09078590284</v>
          </cell>
          <cell r="F726">
            <v>17253</v>
          </cell>
          <cell r="K726">
            <v>103393.09078590284</v>
          </cell>
          <cell r="L726">
            <v>17253</v>
          </cell>
          <cell r="M726">
            <v>0.16686801670070942</v>
          </cell>
          <cell r="N726">
            <v>0</v>
          </cell>
        </row>
        <row r="727">
          <cell r="B727" t="str">
            <v>NBTS00440</v>
          </cell>
          <cell r="C727" t="str">
            <v>Phạm Thị Trà</v>
          </cell>
          <cell r="D727" t="str">
            <v>Hương Thảo</v>
          </cell>
          <cell r="E727">
            <v>103393.09078590284</v>
          </cell>
          <cell r="F727">
            <v>11437</v>
          </cell>
          <cell r="G727">
            <v>123828.98239829992</v>
          </cell>
          <cell r="H727">
            <v>18610</v>
          </cell>
          <cell r="I727">
            <v>90186.138032528019</v>
          </cell>
          <cell r="J727">
            <v>12536.5</v>
          </cell>
          <cell r="K727">
            <v>317408.21121673076</v>
          </cell>
          <cell r="L727">
            <v>42583.5</v>
          </cell>
          <cell r="M727">
            <v>0.13416004531440237</v>
          </cell>
          <cell r="N727">
            <v>0</v>
          </cell>
        </row>
        <row r="728">
          <cell r="B728" t="str">
            <v>NBTS00453</v>
          </cell>
          <cell r="C728" t="str">
            <v>Phạm Văn Chuân</v>
          </cell>
          <cell r="D728" t="str">
            <v>Lục Xuân Thành</v>
          </cell>
          <cell r="I728">
            <v>59252.239884526061</v>
          </cell>
          <cell r="J728">
            <v>66934</v>
          </cell>
          <cell r="K728">
            <v>59252.239884526061</v>
          </cell>
          <cell r="L728">
            <v>67571</v>
          </cell>
          <cell r="M728">
            <v>1.1403957070937063</v>
          </cell>
          <cell r="N728">
            <v>0</v>
          </cell>
        </row>
        <row r="729">
          <cell r="D729" t="str">
            <v>Trần Trọng Liêm</v>
          </cell>
          <cell r="I729">
            <v>0</v>
          </cell>
          <cell r="J729">
            <v>637</v>
          </cell>
          <cell r="M729">
            <v>0</v>
          </cell>
          <cell r="N729">
            <v>0</v>
          </cell>
        </row>
        <row r="730">
          <cell r="B730" t="str">
            <v>NBTS00460</v>
          </cell>
          <cell r="C730" t="str">
            <v>Phạm Văn Toàn</v>
          </cell>
          <cell r="D730" t="str">
            <v>Vũ Hưng</v>
          </cell>
          <cell r="E730">
            <v>103393.09078590284</v>
          </cell>
          <cell r="F730">
            <v>105266</v>
          </cell>
          <cell r="G730">
            <v>104839.12975288194</v>
          </cell>
          <cell r="H730">
            <v>106301</v>
          </cell>
          <cell r="I730">
            <v>66767.088618305395</v>
          </cell>
          <cell r="J730">
            <v>71006</v>
          </cell>
          <cell r="K730">
            <v>274999.30915709015</v>
          </cell>
          <cell r="L730">
            <v>282573</v>
          </cell>
          <cell r="M730">
            <v>1.0275407631609121</v>
          </cell>
          <cell r="N730">
            <v>3500000</v>
          </cell>
        </row>
        <row r="731">
          <cell r="B731" t="str">
            <v>NBTS00434</v>
          </cell>
          <cell r="C731" t="str">
            <v>Phan Thị Hồng</v>
          </cell>
          <cell r="D731" t="str">
            <v>Trung Hậu</v>
          </cell>
          <cell r="E731">
            <v>103393.09078590284</v>
          </cell>
          <cell r="F731">
            <v>117019</v>
          </cell>
          <cell r="G731">
            <v>127021.28266810399</v>
          </cell>
          <cell r="H731">
            <v>144522</v>
          </cell>
          <cell r="I731">
            <v>43766.073604704485</v>
          </cell>
          <cell r="J731">
            <v>63176.5</v>
          </cell>
          <cell r="K731">
            <v>274180.44705871132</v>
          </cell>
          <cell r="L731">
            <v>324717.5</v>
          </cell>
          <cell r="M731">
            <v>1.1843204119164157</v>
          </cell>
          <cell r="N731">
            <v>3500000</v>
          </cell>
        </row>
        <row r="732">
          <cell r="C732" t="str">
            <v>Phan Trọng Thắng</v>
          </cell>
          <cell r="D732" t="str">
            <v>N_Agent Nguyễn Thị Hồng Hoa</v>
          </cell>
          <cell r="E732">
            <v>70624.235140037388</v>
          </cell>
          <cell r="F732">
            <v>41263.799999999996</v>
          </cell>
          <cell r="G732">
            <v>80778.86925230702</v>
          </cell>
          <cell r="H732">
            <v>19778.9984</v>
          </cell>
          <cell r="K732">
            <v>151403.10439234442</v>
          </cell>
          <cell r="L732">
            <v>61042.7984</v>
          </cell>
          <cell r="M732">
            <v>0.40318062595212267</v>
          </cell>
          <cell r="N732">
            <v>0</v>
          </cell>
        </row>
        <row r="733">
          <cell r="B733" t="e">
            <v>#N/A</v>
          </cell>
          <cell r="C733" t="str">
            <v>THÁI THỊ THƯỜNG(NEW)</v>
          </cell>
          <cell r="D733" t="str">
            <v>N_Agent Nguyễn Thị Hồng Hoa</v>
          </cell>
          <cell r="I733">
            <v>76523.456930086511</v>
          </cell>
          <cell r="J733">
            <v>40550</v>
          </cell>
          <cell r="K733">
            <v>76523.456930086511</v>
          </cell>
          <cell r="L733">
            <v>40550</v>
          </cell>
          <cell r="M733">
            <v>0.52990287719290252</v>
          </cell>
          <cell r="N733">
            <v>0</v>
          </cell>
        </row>
        <row r="734">
          <cell r="B734" t="str">
            <v>NBTS00443</v>
          </cell>
          <cell r="C734" t="str">
            <v>Trần Đình Hùng</v>
          </cell>
          <cell r="D734" t="str">
            <v>Đinh Thị Thúy</v>
          </cell>
          <cell r="E734">
            <v>70624.235140037388</v>
          </cell>
          <cell r="F734">
            <v>39279.180000000008</v>
          </cell>
          <cell r="G734">
            <v>104999.10080449824</v>
          </cell>
          <cell r="H734">
            <v>26105.338400000001</v>
          </cell>
          <cell r="I734">
            <v>60053.899416266911</v>
          </cell>
          <cell r="J734">
            <v>43963.31</v>
          </cell>
          <cell r="K734">
            <v>235677.23536080253</v>
          </cell>
          <cell r="L734">
            <v>109347.8284</v>
          </cell>
          <cell r="M734">
            <v>0.46397280684575848</v>
          </cell>
          <cell r="N734">
            <v>0</v>
          </cell>
        </row>
        <row r="735">
          <cell r="B735" t="str">
            <v>NBTS00438</v>
          </cell>
          <cell r="C735" t="str">
            <v>Trần Lưu Bình</v>
          </cell>
          <cell r="D735" t="str">
            <v>N_Agent Hồ Thị Lan Anh</v>
          </cell>
          <cell r="E735">
            <v>70624.235140037403</v>
          </cell>
          <cell r="F735">
            <v>0</v>
          </cell>
          <cell r="G735">
            <v>92604.858501743031</v>
          </cell>
          <cell r="H735">
            <v>90411.760000000009</v>
          </cell>
          <cell r="I735">
            <v>59914.660555752402</v>
          </cell>
          <cell r="J735">
            <v>71506.945000000007</v>
          </cell>
          <cell r="K735">
            <v>223143.75419753283</v>
          </cell>
          <cell r="L735">
            <v>161918.70500000002</v>
          </cell>
          <cell r="M735">
            <v>0.72562508228065947</v>
          </cell>
          <cell r="N735">
            <v>0</v>
          </cell>
        </row>
        <row r="736">
          <cell r="B736" t="str">
            <v>NBTS00472</v>
          </cell>
          <cell r="C736" t="str">
            <v>Trần Minh Khương</v>
          </cell>
          <cell r="D736" t="str">
            <v>Nguyễn Thị Hòa</v>
          </cell>
          <cell r="E736">
            <v>103452.81012916709</v>
          </cell>
          <cell r="F736">
            <v>76569.375</v>
          </cell>
          <cell r="G736">
            <v>102527.76573583562</v>
          </cell>
          <cell r="H736">
            <v>30724.2844</v>
          </cell>
          <cell r="I736">
            <v>69861.54974798215</v>
          </cell>
          <cell r="J736">
            <v>5329.665</v>
          </cell>
          <cell r="K736">
            <v>275842.12561298488</v>
          </cell>
          <cell r="L736">
            <v>112623.3244</v>
          </cell>
          <cell r="M736">
            <v>0.40828906806647092</v>
          </cell>
          <cell r="N736">
            <v>0</v>
          </cell>
        </row>
        <row r="737">
          <cell r="B737" t="str">
            <v>NBTS00442</v>
          </cell>
          <cell r="C737" t="str">
            <v>Trần Quốc Tuân</v>
          </cell>
          <cell r="D737" t="str">
            <v>Đinh Thị Thúy</v>
          </cell>
          <cell r="E737">
            <v>103393.09078590284</v>
          </cell>
          <cell r="F737">
            <v>49059</v>
          </cell>
          <cell r="G737">
            <v>122300.80960724721</v>
          </cell>
          <cell r="H737">
            <v>49793</v>
          </cell>
          <cell r="I737">
            <v>48547.352994800633</v>
          </cell>
          <cell r="J737">
            <v>19560</v>
          </cell>
          <cell r="K737">
            <v>274241.25338795071</v>
          </cell>
          <cell r="L737">
            <v>118412</v>
          </cell>
          <cell r="M737">
            <v>0.43178040698527032</v>
          </cell>
          <cell r="N737">
            <v>0</v>
          </cell>
        </row>
        <row r="738">
          <cell r="B738" t="e">
            <v>#N/A</v>
          </cell>
          <cell r="C738" t="str">
            <v>Trần Thị Hà N2</v>
          </cell>
          <cell r="D738" t="str">
            <v>N_Agent Nguyễn Thị Hồng Hoa</v>
          </cell>
          <cell r="E738">
            <v>103393.09078590284</v>
          </cell>
          <cell r="F738">
            <v>43650</v>
          </cell>
          <cell r="G738">
            <v>104367.30920335668</v>
          </cell>
          <cell r="H738">
            <v>28156</v>
          </cell>
          <cell r="I738">
            <v>59228.108583747926</v>
          </cell>
          <cell r="J738">
            <v>30525.299999999996</v>
          </cell>
          <cell r="K738">
            <v>266988.50857300742</v>
          </cell>
          <cell r="L738">
            <v>102331.29999999999</v>
          </cell>
          <cell r="M738">
            <v>0.38327979187919886</v>
          </cell>
          <cell r="N738">
            <v>0</v>
          </cell>
        </row>
        <row r="739">
          <cell r="B739" t="str">
            <v>NBTS00439</v>
          </cell>
          <cell r="C739" t="str">
            <v>Trần Thị Hồng</v>
          </cell>
          <cell r="D739" t="str">
            <v>Hương Thảo</v>
          </cell>
          <cell r="E739">
            <v>103393.09078590284</v>
          </cell>
          <cell r="F739">
            <v>33732</v>
          </cell>
          <cell r="G739">
            <v>123828.98239829992</v>
          </cell>
          <cell r="H739">
            <v>47239.5</v>
          </cell>
          <cell r="I739">
            <v>45565.427481306426</v>
          </cell>
          <cell r="J739">
            <v>14975.5</v>
          </cell>
          <cell r="K739">
            <v>272787.5006655092</v>
          </cell>
          <cell r="L739">
            <v>95947</v>
          </cell>
          <cell r="M739">
            <v>0.3517279925433599</v>
          </cell>
          <cell r="N739">
            <v>0</v>
          </cell>
        </row>
        <row r="740">
          <cell r="B740" t="str">
            <v>NBTS00458</v>
          </cell>
          <cell r="C740" t="str">
            <v>Trần Văn Lâm</v>
          </cell>
          <cell r="D740" t="str">
            <v>Vũ Hưng</v>
          </cell>
          <cell r="E740">
            <v>103393.09078590284</v>
          </cell>
          <cell r="F740">
            <v>105563.5</v>
          </cell>
          <cell r="G740">
            <v>104839.12975288194</v>
          </cell>
          <cell r="H740">
            <v>106966.5</v>
          </cell>
          <cell r="I740">
            <v>66767.088618305395</v>
          </cell>
          <cell r="J740">
            <v>71090.5</v>
          </cell>
          <cell r="K740">
            <v>274999.30915709015</v>
          </cell>
          <cell r="L740">
            <v>283620.5</v>
          </cell>
          <cell r="M740">
            <v>1.0313498636390577</v>
          </cell>
          <cell r="N740">
            <v>3500000</v>
          </cell>
        </row>
        <row r="741">
          <cell r="C741" t="str">
            <v>Vacancy 31</v>
          </cell>
          <cell r="D741" t="str">
            <v>Tân Hoàng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</row>
        <row r="742">
          <cell r="C742" t="str">
            <v>Vacancy 32</v>
          </cell>
          <cell r="D742" t="str">
            <v>Vacancy UA N2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</row>
        <row r="743">
          <cell r="B743" t="str">
            <v>Grand Total CENTRAL 3</v>
          </cell>
          <cell r="E743">
            <v>3856530.6503551584</v>
          </cell>
          <cell r="F743">
            <v>2737316.8249999997</v>
          </cell>
          <cell r="G743">
            <v>4175310.8608592604</v>
          </cell>
          <cell r="H743">
            <v>2689269.3285999992</v>
          </cell>
          <cell r="I743">
            <v>2715031.3102766867</v>
          </cell>
          <cell r="J743">
            <v>2242085.835</v>
          </cell>
          <cell r="K743">
            <v>10746872.821491105</v>
          </cell>
          <cell r="L743">
            <v>7668671.9885999998</v>
          </cell>
          <cell r="M743">
            <v>0.71357241459715981</v>
          </cell>
          <cell r="N743">
            <v>66500000</v>
          </cell>
        </row>
        <row r="744">
          <cell r="B744" t="str">
            <v>NW</v>
          </cell>
          <cell r="E744">
            <v>70407378.027457148</v>
          </cell>
          <cell r="F744">
            <v>47710080.745759338</v>
          </cell>
          <cell r="G744">
            <v>74608245.902246982</v>
          </cell>
          <cell r="H744">
            <v>53224047.390265472</v>
          </cell>
          <cell r="I744">
            <v>59294933.787448563</v>
          </cell>
          <cell r="J744">
            <v>56036793.483598709</v>
          </cell>
          <cell r="K744">
            <v>203576215.3357017</v>
          </cell>
          <cell r="L744">
            <v>156554399.60462353</v>
          </cell>
          <cell r="M744">
            <v>0.76902107324503421</v>
          </cell>
          <cell r="N744">
            <v>695500000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DATA"/>
      <sheetName val="Sheet2"/>
      <sheetName val="Sheet1"/>
    </sheetNames>
    <sheetDataSet>
      <sheetData sheetId="0" refreshError="1">
        <row r="9">
          <cell r="A9" t="str">
            <v>NBTS00011</v>
          </cell>
          <cell r="C9">
            <v>4075000</v>
          </cell>
        </row>
        <row r="10">
          <cell r="A10" t="str">
            <v>NBTS00013</v>
          </cell>
          <cell r="C10">
            <v>1468000</v>
          </cell>
        </row>
        <row r="11">
          <cell r="A11" t="str">
            <v>NBTS00022</v>
          </cell>
          <cell r="C11">
            <v>6700000</v>
          </cell>
        </row>
        <row r="12">
          <cell r="A12" t="str">
            <v>NBTS00024</v>
          </cell>
          <cell r="C12">
            <v>1500000</v>
          </cell>
        </row>
        <row r="13">
          <cell r="A13" t="str">
            <v>NBTS00034</v>
          </cell>
          <cell r="C13">
            <v>500000</v>
          </cell>
        </row>
        <row r="14">
          <cell r="A14" t="str">
            <v>NBTS00035</v>
          </cell>
          <cell r="C14">
            <v>1466000</v>
          </cell>
        </row>
        <row r="15">
          <cell r="A15" t="str">
            <v>NBTS00036</v>
          </cell>
          <cell r="C15">
            <v>8452000</v>
          </cell>
        </row>
        <row r="16">
          <cell r="A16" t="str">
            <v>NBTS00037</v>
          </cell>
          <cell r="C16">
            <v>8690000</v>
          </cell>
        </row>
        <row r="17">
          <cell r="A17" t="str">
            <v>NBTS00038</v>
          </cell>
          <cell r="C17">
            <v>1460000</v>
          </cell>
        </row>
        <row r="18">
          <cell r="A18" t="str">
            <v>NBTS00039</v>
          </cell>
          <cell r="C18">
            <v>1460000</v>
          </cell>
        </row>
        <row r="19">
          <cell r="A19" t="str">
            <v>NBTS00041</v>
          </cell>
          <cell r="C19">
            <v>1460000</v>
          </cell>
        </row>
        <row r="20">
          <cell r="A20" t="str">
            <v>NBTS00042</v>
          </cell>
          <cell r="C20">
            <v>1460000</v>
          </cell>
        </row>
        <row r="21">
          <cell r="A21" t="str">
            <v>NBTS00047</v>
          </cell>
          <cell r="C21">
            <v>1460000</v>
          </cell>
        </row>
        <row r="22">
          <cell r="A22" t="str">
            <v>NBTS00048</v>
          </cell>
          <cell r="C22">
            <v>0</v>
          </cell>
        </row>
        <row r="23">
          <cell r="A23" t="str">
            <v>NBTS00051</v>
          </cell>
          <cell r="C23">
            <v>2500000</v>
          </cell>
        </row>
        <row r="24">
          <cell r="A24" t="str">
            <v>NBTS00054</v>
          </cell>
          <cell r="C24">
            <v>1500000</v>
          </cell>
        </row>
        <row r="25">
          <cell r="A25" t="str">
            <v>NBTS00055</v>
          </cell>
          <cell r="C25">
            <v>4500000</v>
          </cell>
        </row>
        <row r="26">
          <cell r="A26" t="str">
            <v>NBTS00056</v>
          </cell>
          <cell r="C26">
            <v>1500000</v>
          </cell>
        </row>
        <row r="27">
          <cell r="A27" t="str">
            <v>NBTS00060</v>
          </cell>
          <cell r="C27">
            <v>500000</v>
          </cell>
        </row>
        <row r="28">
          <cell r="A28" t="str">
            <v>NBTS00062</v>
          </cell>
          <cell r="C28">
            <v>500000</v>
          </cell>
        </row>
        <row r="29">
          <cell r="A29" t="str">
            <v>NBTS00064</v>
          </cell>
          <cell r="C29">
            <v>1100000</v>
          </cell>
        </row>
        <row r="30">
          <cell r="A30" t="str">
            <v>NBTS00069</v>
          </cell>
          <cell r="C30">
            <v>3600000</v>
          </cell>
        </row>
        <row r="31">
          <cell r="A31" t="str">
            <v>NBTS00070</v>
          </cell>
          <cell r="C31">
            <v>8718000</v>
          </cell>
        </row>
        <row r="32">
          <cell r="A32" t="str">
            <v>NBTS00073</v>
          </cell>
          <cell r="C32">
            <v>4549000</v>
          </cell>
        </row>
        <row r="33">
          <cell r="A33" t="str">
            <v>NBTS00089</v>
          </cell>
          <cell r="C33">
            <v>4300000</v>
          </cell>
        </row>
        <row r="34">
          <cell r="A34" t="str">
            <v>NBTS00090</v>
          </cell>
          <cell r="C34">
            <v>2300000</v>
          </cell>
        </row>
        <row r="35">
          <cell r="A35" t="str">
            <v>NBTS00092</v>
          </cell>
          <cell r="C35">
            <v>4500000</v>
          </cell>
        </row>
        <row r="36">
          <cell r="A36" t="str">
            <v>NBTS00093</v>
          </cell>
          <cell r="C36">
            <v>5044615.384615385</v>
          </cell>
        </row>
        <row r="37">
          <cell r="A37" t="str">
            <v>NBTS00094</v>
          </cell>
          <cell r="C37">
            <v>500000</v>
          </cell>
        </row>
        <row r="38">
          <cell r="A38" t="str">
            <v>NBTS00095</v>
          </cell>
          <cell r="C38">
            <v>7408000</v>
          </cell>
        </row>
        <row r="39">
          <cell r="A39" t="str">
            <v>NBTS00096</v>
          </cell>
          <cell r="C39">
            <v>1580000</v>
          </cell>
        </row>
        <row r="40">
          <cell r="A40" t="str">
            <v>NBTS00097</v>
          </cell>
          <cell r="C40">
            <v>1726000</v>
          </cell>
        </row>
        <row r="41">
          <cell r="A41" t="str">
            <v>NBTS00099</v>
          </cell>
          <cell r="C41">
            <v>8318000</v>
          </cell>
        </row>
        <row r="42">
          <cell r="A42" t="str">
            <v>NBTS00100</v>
          </cell>
          <cell r="C42">
            <v>8312000</v>
          </cell>
        </row>
        <row r="43">
          <cell r="A43" t="str">
            <v>NBTS00102</v>
          </cell>
          <cell r="C43">
            <v>8000000</v>
          </cell>
        </row>
        <row r="44">
          <cell r="A44" t="str">
            <v>NBTS00105</v>
          </cell>
          <cell r="C44">
            <v>5966000</v>
          </cell>
        </row>
        <row r="45">
          <cell r="A45" t="str">
            <v>NBTS00109</v>
          </cell>
          <cell r="C45">
            <v>1960000</v>
          </cell>
        </row>
        <row r="46">
          <cell r="A46" t="str">
            <v>NBTS00110</v>
          </cell>
          <cell r="C46">
            <v>1344000</v>
          </cell>
        </row>
        <row r="47">
          <cell r="A47" t="str">
            <v>NBTS00112</v>
          </cell>
          <cell r="C47">
            <v>5460000</v>
          </cell>
        </row>
        <row r="48">
          <cell r="A48" t="str">
            <v>NBTS00114</v>
          </cell>
          <cell r="C48">
            <v>8100000</v>
          </cell>
        </row>
        <row r="49">
          <cell r="A49" t="str">
            <v>NBTS00115</v>
          </cell>
          <cell r="C49">
            <v>5844000</v>
          </cell>
        </row>
        <row r="50">
          <cell r="A50" t="str">
            <v>NBTS00118</v>
          </cell>
          <cell r="C50">
            <v>8460000</v>
          </cell>
        </row>
        <row r="51">
          <cell r="A51" t="str">
            <v>NBTS00119</v>
          </cell>
          <cell r="C51">
            <v>6460000</v>
          </cell>
        </row>
        <row r="52">
          <cell r="A52" t="str">
            <v>NBTS00120</v>
          </cell>
          <cell r="C52">
            <v>5844000</v>
          </cell>
        </row>
        <row r="53">
          <cell r="A53" t="str">
            <v>NBTS00121</v>
          </cell>
          <cell r="C53">
            <v>5844000</v>
          </cell>
        </row>
        <row r="54">
          <cell r="A54" t="str">
            <v>NBTS00122</v>
          </cell>
          <cell r="C54">
            <v>6460000</v>
          </cell>
        </row>
        <row r="55">
          <cell r="A55" t="str">
            <v>NBTS00124</v>
          </cell>
          <cell r="C55">
            <v>600000</v>
          </cell>
        </row>
        <row r="56">
          <cell r="A56" t="str">
            <v>NBTS00129</v>
          </cell>
          <cell r="C56">
            <v>5708000</v>
          </cell>
        </row>
        <row r="57">
          <cell r="A57" t="str">
            <v>NBTS00131</v>
          </cell>
          <cell r="C57">
            <v>1960000</v>
          </cell>
        </row>
        <row r="58">
          <cell r="A58" t="str">
            <v>NBTS00132</v>
          </cell>
          <cell r="C58">
            <v>1344000</v>
          </cell>
        </row>
        <row r="59">
          <cell r="A59" t="str">
            <v>NBTS00133</v>
          </cell>
          <cell r="C59">
            <v>8460000</v>
          </cell>
        </row>
        <row r="60">
          <cell r="A60" t="str">
            <v>NBTS00135</v>
          </cell>
          <cell r="C60">
            <v>200000</v>
          </cell>
        </row>
        <row r="61">
          <cell r="A61" t="str">
            <v>NBTS00137</v>
          </cell>
          <cell r="C61">
            <v>5866000</v>
          </cell>
        </row>
        <row r="62">
          <cell r="A62" t="str">
            <v>NBTS00139</v>
          </cell>
          <cell r="C62">
            <v>6470000</v>
          </cell>
        </row>
        <row r="63">
          <cell r="A63" t="str">
            <v>NBTS00142</v>
          </cell>
          <cell r="C63">
            <v>800000</v>
          </cell>
        </row>
        <row r="64">
          <cell r="A64" t="str">
            <v>NBTS00145</v>
          </cell>
          <cell r="C64">
            <v>5844000</v>
          </cell>
        </row>
        <row r="65">
          <cell r="A65" t="str">
            <v>NBTS00149</v>
          </cell>
          <cell r="C65">
            <v>8460000</v>
          </cell>
        </row>
        <row r="66">
          <cell r="A66" t="str">
            <v>NBTS00150</v>
          </cell>
          <cell r="C66">
            <v>3000000</v>
          </cell>
        </row>
        <row r="67">
          <cell r="A67" t="str">
            <v>NBTS00151</v>
          </cell>
          <cell r="C67">
            <v>8460000</v>
          </cell>
        </row>
        <row r="68">
          <cell r="A68" t="str">
            <v>NBTS00152</v>
          </cell>
          <cell r="C68">
            <v>4460000</v>
          </cell>
        </row>
        <row r="69">
          <cell r="A69" t="str">
            <v>NBTS00153</v>
          </cell>
          <cell r="C69">
            <v>6125000</v>
          </cell>
        </row>
        <row r="70">
          <cell r="A70" t="str">
            <v>NBTS00156</v>
          </cell>
          <cell r="C70">
            <v>1344000</v>
          </cell>
        </row>
        <row r="71">
          <cell r="A71" t="str">
            <v>NBTS00157</v>
          </cell>
          <cell r="C71">
            <v>1960000</v>
          </cell>
        </row>
        <row r="72">
          <cell r="A72" t="str">
            <v>NBTS00159</v>
          </cell>
          <cell r="C72">
            <v>5460000</v>
          </cell>
        </row>
        <row r="73">
          <cell r="A73" t="str">
            <v>NBTS00160</v>
          </cell>
          <cell r="C73">
            <v>1344000</v>
          </cell>
        </row>
        <row r="74">
          <cell r="A74" t="str">
            <v>NBTS00161</v>
          </cell>
          <cell r="C74">
            <v>1000000</v>
          </cell>
        </row>
        <row r="75">
          <cell r="A75" t="str">
            <v>NBTS00168</v>
          </cell>
          <cell r="C75">
            <v>6460000</v>
          </cell>
        </row>
        <row r="76">
          <cell r="A76" t="str">
            <v>NBTS00169</v>
          </cell>
          <cell r="C76">
            <v>1344000</v>
          </cell>
        </row>
        <row r="77">
          <cell r="A77" t="str">
            <v>NBTS00170</v>
          </cell>
          <cell r="C77">
            <v>1344000</v>
          </cell>
        </row>
        <row r="78">
          <cell r="A78" t="str">
            <v>NBTS00171</v>
          </cell>
          <cell r="C78">
            <v>6460000</v>
          </cell>
        </row>
        <row r="79">
          <cell r="A79" t="str">
            <v>NBTS00174</v>
          </cell>
          <cell r="C79">
            <v>1344000</v>
          </cell>
        </row>
        <row r="80">
          <cell r="A80" t="str">
            <v>NBTS00175</v>
          </cell>
          <cell r="C80">
            <v>2844000</v>
          </cell>
        </row>
        <row r="81">
          <cell r="A81" t="str">
            <v>NBTS00176</v>
          </cell>
          <cell r="C81">
            <v>6460000</v>
          </cell>
        </row>
        <row r="82">
          <cell r="A82" t="str">
            <v>NBTS00178</v>
          </cell>
          <cell r="C82">
            <v>4844000</v>
          </cell>
        </row>
        <row r="83">
          <cell r="A83" t="str">
            <v>NBTS00180</v>
          </cell>
          <cell r="C83">
            <v>1344000</v>
          </cell>
        </row>
        <row r="84">
          <cell r="A84" t="str">
            <v>NBTS00187</v>
          </cell>
          <cell r="C84">
            <v>2380000</v>
          </cell>
        </row>
        <row r="85">
          <cell r="A85" t="str">
            <v>NBTS00188</v>
          </cell>
          <cell r="C85">
            <v>1960000</v>
          </cell>
        </row>
        <row r="86">
          <cell r="A86" t="str">
            <v>NBTS00193</v>
          </cell>
          <cell r="C86">
            <v>5000000</v>
          </cell>
        </row>
        <row r="87">
          <cell r="A87" t="str">
            <v>NBTS00194</v>
          </cell>
          <cell r="C87">
            <v>2844000</v>
          </cell>
        </row>
        <row r="88">
          <cell r="A88" t="str">
            <v>NBTS00195</v>
          </cell>
          <cell r="C88">
            <v>4844000</v>
          </cell>
        </row>
        <row r="89">
          <cell r="A89" t="str">
            <v>NBTS00196</v>
          </cell>
          <cell r="C89">
            <v>1344000</v>
          </cell>
        </row>
        <row r="90">
          <cell r="A90" t="str">
            <v>NBTS00197</v>
          </cell>
          <cell r="C90">
            <v>1344000</v>
          </cell>
        </row>
        <row r="91">
          <cell r="A91" t="str">
            <v>NBTS00198</v>
          </cell>
          <cell r="C91">
            <v>6460000</v>
          </cell>
        </row>
        <row r="92">
          <cell r="A92" t="str">
            <v>NBTS00199</v>
          </cell>
          <cell r="C92">
            <v>1900000</v>
          </cell>
        </row>
        <row r="93">
          <cell r="A93" t="str">
            <v>NBTS00202</v>
          </cell>
          <cell r="C93">
            <v>5844000</v>
          </cell>
        </row>
        <row r="94">
          <cell r="A94" t="str">
            <v>NBTS00204</v>
          </cell>
          <cell r="C94">
            <v>1344000</v>
          </cell>
        </row>
        <row r="95">
          <cell r="A95" t="str">
            <v>NBTS00205</v>
          </cell>
          <cell r="C95">
            <v>500000</v>
          </cell>
        </row>
        <row r="96">
          <cell r="A96" t="str">
            <v>NBTS00207</v>
          </cell>
          <cell r="C96">
            <v>5844000</v>
          </cell>
        </row>
        <row r="97">
          <cell r="A97" t="str">
            <v>NBTS00208</v>
          </cell>
          <cell r="C97">
            <v>1960000</v>
          </cell>
        </row>
        <row r="98">
          <cell r="A98" t="str">
            <v>NBTS00210</v>
          </cell>
          <cell r="C98">
            <v>1960000</v>
          </cell>
        </row>
        <row r="99">
          <cell r="A99" t="str">
            <v>NBTS00211</v>
          </cell>
          <cell r="C99">
            <v>6700000</v>
          </cell>
        </row>
        <row r="100">
          <cell r="A100" t="str">
            <v>NBTS00212</v>
          </cell>
          <cell r="C100">
            <v>5844000</v>
          </cell>
        </row>
        <row r="101">
          <cell r="A101" t="str">
            <v>NBTS00213</v>
          </cell>
          <cell r="C101">
            <v>1969000</v>
          </cell>
        </row>
        <row r="102">
          <cell r="A102" t="str">
            <v>NBTS00214</v>
          </cell>
          <cell r="C102">
            <v>1700000</v>
          </cell>
        </row>
        <row r="103">
          <cell r="A103" t="str">
            <v>NBTS00215</v>
          </cell>
          <cell r="C103">
            <v>1344000</v>
          </cell>
        </row>
        <row r="104">
          <cell r="A104" t="str">
            <v>NBTS00218</v>
          </cell>
          <cell r="C104">
            <v>1344000</v>
          </cell>
        </row>
        <row r="105">
          <cell r="A105" t="str">
            <v>NBTS00219</v>
          </cell>
          <cell r="C105">
            <v>1960000</v>
          </cell>
        </row>
        <row r="106">
          <cell r="A106" t="str">
            <v>NBTS00220</v>
          </cell>
          <cell r="C106">
            <v>500000</v>
          </cell>
        </row>
        <row r="107">
          <cell r="A107" t="str">
            <v>NBTS00221</v>
          </cell>
          <cell r="C107">
            <v>1460000</v>
          </cell>
        </row>
        <row r="108">
          <cell r="A108" t="str">
            <v>NBTS00223</v>
          </cell>
          <cell r="C108">
            <v>1344000</v>
          </cell>
        </row>
        <row r="109">
          <cell r="A109" t="str">
            <v>NBTS00224</v>
          </cell>
          <cell r="C109">
            <v>5844000</v>
          </cell>
        </row>
        <row r="110">
          <cell r="A110" t="str">
            <v>NBTS00228</v>
          </cell>
          <cell r="C110">
            <v>5000000</v>
          </cell>
        </row>
        <row r="111">
          <cell r="A111" t="str">
            <v>NBTS00229</v>
          </cell>
          <cell r="C111">
            <v>7960000</v>
          </cell>
        </row>
        <row r="112">
          <cell r="A112" t="str">
            <v>NBTS00230</v>
          </cell>
          <cell r="C112">
            <v>6539000</v>
          </cell>
        </row>
        <row r="113">
          <cell r="A113" t="str">
            <v>NBTS00231</v>
          </cell>
          <cell r="C113">
            <v>5844000</v>
          </cell>
        </row>
        <row r="114">
          <cell r="A114" t="str">
            <v>NBTS00232</v>
          </cell>
          <cell r="C114">
            <v>6460000</v>
          </cell>
        </row>
        <row r="115">
          <cell r="A115" t="str">
            <v>NBTS00233</v>
          </cell>
          <cell r="C115">
            <v>5844000</v>
          </cell>
        </row>
        <row r="116">
          <cell r="A116" t="str">
            <v>NBTS00234</v>
          </cell>
          <cell r="C116">
            <v>1344000</v>
          </cell>
        </row>
        <row r="117">
          <cell r="A117" t="str">
            <v>NBTS00238</v>
          </cell>
          <cell r="C117">
            <v>1960000</v>
          </cell>
        </row>
        <row r="118">
          <cell r="A118" t="str">
            <v>NBTS00240</v>
          </cell>
          <cell r="C118">
            <v>5344000</v>
          </cell>
        </row>
        <row r="119">
          <cell r="A119" t="str">
            <v>NBTS00241</v>
          </cell>
          <cell r="C119">
            <v>5344000</v>
          </cell>
        </row>
        <row r="120">
          <cell r="A120" t="str">
            <v>NBTS00242</v>
          </cell>
          <cell r="C120">
            <v>7200000</v>
          </cell>
        </row>
        <row r="121">
          <cell r="A121" t="str">
            <v>NBTS00243</v>
          </cell>
          <cell r="C121">
            <v>1344000</v>
          </cell>
        </row>
        <row r="122">
          <cell r="A122" t="str">
            <v>NBTS00244</v>
          </cell>
          <cell r="C122">
            <v>5844000</v>
          </cell>
        </row>
        <row r="123">
          <cell r="A123" t="str">
            <v>NBTS00245</v>
          </cell>
          <cell r="C123">
            <v>5844000</v>
          </cell>
        </row>
        <row r="124">
          <cell r="A124" t="str">
            <v>NBTS00246</v>
          </cell>
          <cell r="C124">
            <v>6460000</v>
          </cell>
        </row>
        <row r="125">
          <cell r="A125" t="str">
            <v>NBTS00247</v>
          </cell>
          <cell r="C125">
            <v>6460000</v>
          </cell>
        </row>
        <row r="126">
          <cell r="A126" t="str">
            <v>NBTS00248</v>
          </cell>
          <cell r="C126">
            <v>5844000</v>
          </cell>
        </row>
        <row r="127">
          <cell r="A127" t="str">
            <v>NBTS00250</v>
          </cell>
          <cell r="C127">
            <v>6460000</v>
          </cell>
        </row>
        <row r="128">
          <cell r="A128" t="str">
            <v>NBTS00254</v>
          </cell>
          <cell r="C128">
            <v>5844000</v>
          </cell>
        </row>
        <row r="129">
          <cell r="A129" t="str">
            <v>NBTS00255</v>
          </cell>
          <cell r="C129">
            <v>1344000</v>
          </cell>
        </row>
        <row r="130">
          <cell r="A130" t="str">
            <v>NBTS00256</v>
          </cell>
          <cell r="C130">
            <v>5844000</v>
          </cell>
        </row>
        <row r="131">
          <cell r="A131" t="str">
            <v>NBTS00257</v>
          </cell>
          <cell r="C131">
            <v>1300000</v>
          </cell>
        </row>
        <row r="132">
          <cell r="A132" t="str">
            <v>NBTS00260</v>
          </cell>
          <cell r="C132">
            <v>488000</v>
          </cell>
        </row>
        <row r="133">
          <cell r="A133" t="str">
            <v>NBTS00261</v>
          </cell>
          <cell r="C133">
            <v>7396000</v>
          </cell>
        </row>
        <row r="134">
          <cell r="A134" t="str">
            <v>NBTS00262</v>
          </cell>
          <cell r="C134">
            <v>6230000</v>
          </cell>
        </row>
        <row r="135">
          <cell r="A135" t="str">
            <v>NBTS00263</v>
          </cell>
          <cell r="C135">
            <v>7346000</v>
          </cell>
        </row>
        <row r="136">
          <cell r="A136" t="str">
            <v>NBTS00266</v>
          </cell>
          <cell r="C136">
            <v>5844000</v>
          </cell>
        </row>
        <row r="137">
          <cell r="A137" t="str">
            <v>NBTS00267</v>
          </cell>
          <cell r="C137">
            <v>1460000</v>
          </cell>
        </row>
        <row r="138">
          <cell r="A138" t="str">
            <v>NBTS00268</v>
          </cell>
          <cell r="C138">
            <v>6460000</v>
          </cell>
        </row>
        <row r="139">
          <cell r="A139" t="str">
            <v>NBTS00269</v>
          </cell>
          <cell r="C139">
            <v>1960000</v>
          </cell>
        </row>
        <row r="140">
          <cell r="A140" t="str">
            <v>NBTS00272</v>
          </cell>
          <cell r="C140">
            <v>3800000</v>
          </cell>
        </row>
        <row r="141">
          <cell r="A141" t="str">
            <v>NBTS00273</v>
          </cell>
          <cell r="C141">
            <v>300000</v>
          </cell>
        </row>
        <row r="142">
          <cell r="A142" t="str">
            <v>NBTS00274</v>
          </cell>
          <cell r="C142">
            <v>0</v>
          </cell>
        </row>
        <row r="143">
          <cell r="A143" t="str">
            <v>NBTS00280</v>
          </cell>
          <cell r="C143">
            <v>4400000</v>
          </cell>
        </row>
        <row r="144">
          <cell r="A144" t="str">
            <v>NBTS00281</v>
          </cell>
          <cell r="C144">
            <v>5844000</v>
          </cell>
        </row>
        <row r="145">
          <cell r="A145" t="str">
            <v>NBTS00282</v>
          </cell>
          <cell r="C145">
            <v>5844000</v>
          </cell>
        </row>
        <row r="146">
          <cell r="A146" t="str">
            <v>NBTS00285</v>
          </cell>
          <cell r="C146">
            <v>700000</v>
          </cell>
        </row>
        <row r="147">
          <cell r="A147" t="str">
            <v>NBTS00286</v>
          </cell>
          <cell r="C147">
            <v>1960000</v>
          </cell>
        </row>
        <row r="148">
          <cell r="A148" t="str">
            <v>NBTS00288</v>
          </cell>
          <cell r="C148">
            <v>3960000</v>
          </cell>
        </row>
        <row r="149">
          <cell r="A149" t="str">
            <v>NBTS00290</v>
          </cell>
          <cell r="C149">
            <v>1344000</v>
          </cell>
        </row>
        <row r="150">
          <cell r="A150" t="str">
            <v>NBTS00291</v>
          </cell>
          <cell r="C150">
            <v>4400000</v>
          </cell>
        </row>
        <row r="151">
          <cell r="A151" t="str">
            <v>NBTS00292</v>
          </cell>
          <cell r="C151">
            <v>1460000</v>
          </cell>
        </row>
        <row r="152">
          <cell r="A152" t="str">
            <v>NBTS00293</v>
          </cell>
          <cell r="C152">
            <v>5344000</v>
          </cell>
        </row>
        <row r="153">
          <cell r="A153" t="str">
            <v>NBTS00294</v>
          </cell>
          <cell r="C153">
            <v>5344000</v>
          </cell>
        </row>
        <row r="154">
          <cell r="A154" t="str">
            <v>NBTS00295</v>
          </cell>
          <cell r="C154">
            <v>5200000</v>
          </cell>
        </row>
        <row r="155">
          <cell r="A155" t="str">
            <v>NBTS00296</v>
          </cell>
          <cell r="C155">
            <v>1460000</v>
          </cell>
        </row>
        <row r="156">
          <cell r="A156" t="str">
            <v>NBTS00297</v>
          </cell>
          <cell r="C156">
            <v>5344000</v>
          </cell>
        </row>
        <row r="157">
          <cell r="A157" t="str">
            <v>NBTS00298</v>
          </cell>
          <cell r="C157">
            <v>6460000</v>
          </cell>
        </row>
        <row r="158">
          <cell r="A158" t="str">
            <v>NBTS00299</v>
          </cell>
          <cell r="C158">
            <v>4400000</v>
          </cell>
        </row>
        <row r="159">
          <cell r="A159" t="str">
            <v>NBTS00309</v>
          </cell>
          <cell r="C159">
            <v>5344000</v>
          </cell>
        </row>
        <row r="160">
          <cell r="A160" t="str">
            <v>NBTS00310</v>
          </cell>
          <cell r="C160">
            <v>1344000</v>
          </cell>
        </row>
        <row r="161">
          <cell r="A161" t="str">
            <v>NBTS00311</v>
          </cell>
          <cell r="C161">
            <v>6460000</v>
          </cell>
        </row>
        <row r="162">
          <cell r="A162" t="str">
            <v>NBTS00312</v>
          </cell>
          <cell r="C162">
            <v>8000000</v>
          </cell>
        </row>
        <row r="163">
          <cell r="A163" t="str">
            <v>NBTS00314</v>
          </cell>
          <cell r="C163">
            <v>5344000</v>
          </cell>
        </row>
        <row r="164">
          <cell r="A164" t="str">
            <v>NBTS00317</v>
          </cell>
          <cell r="C164">
            <v>6460000</v>
          </cell>
        </row>
        <row r="165">
          <cell r="A165" t="str">
            <v>NBTS00318</v>
          </cell>
          <cell r="C165">
            <v>5344000</v>
          </cell>
        </row>
        <row r="166">
          <cell r="A166" t="str">
            <v>NBTS00319</v>
          </cell>
          <cell r="C166">
            <v>6460000</v>
          </cell>
        </row>
        <row r="167">
          <cell r="A167" t="str">
            <v>NBTS00320</v>
          </cell>
          <cell r="C167">
            <v>5344000</v>
          </cell>
        </row>
        <row r="168">
          <cell r="A168" t="str">
            <v>NBTS00321</v>
          </cell>
          <cell r="C168">
            <v>5800000</v>
          </cell>
        </row>
        <row r="169">
          <cell r="A169" t="str">
            <v>NBTS00326</v>
          </cell>
          <cell r="C169">
            <v>5300000</v>
          </cell>
        </row>
        <row r="170">
          <cell r="A170" t="str">
            <v>NBTS00327</v>
          </cell>
          <cell r="C170">
            <v>5844000</v>
          </cell>
        </row>
        <row r="171">
          <cell r="A171" t="str">
            <v>NBTS00329</v>
          </cell>
          <cell r="C171">
            <v>4500000</v>
          </cell>
        </row>
        <row r="172">
          <cell r="A172" t="str">
            <v>NBTS00330</v>
          </cell>
          <cell r="C172">
            <v>6461000</v>
          </cell>
        </row>
        <row r="173">
          <cell r="A173" t="str">
            <v>NBTS00331</v>
          </cell>
          <cell r="C173">
            <v>1344000</v>
          </cell>
        </row>
        <row r="174">
          <cell r="A174" t="str">
            <v>NBTS00332</v>
          </cell>
          <cell r="C174">
            <v>1300000</v>
          </cell>
        </row>
        <row r="175">
          <cell r="A175" t="str">
            <v>NBTS00333</v>
          </cell>
          <cell r="C175">
            <v>2466000</v>
          </cell>
        </row>
        <row r="176">
          <cell r="A176" t="str">
            <v>NBTS00334</v>
          </cell>
          <cell r="C176">
            <v>6500000</v>
          </cell>
        </row>
        <row r="177">
          <cell r="A177" t="str">
            <v>NBTS00335</v>
          </cell>
          <cell r="C177">
            <v>4800000</v>
          </cell>
        </row>
        <row r="178">
          <cell r="A178" t="str">
            <v>NBTS00336</v>
          </cell>
          <cell r="C178">
            <v>2798000</v>
          </cell>
        </row>
        <row r="179">
          <cell r="A179" t="str">
            <v>NBTS00337</v>
          </cell>
          <cell r="C179">
            <v>4300000</v>
          </cell>
        </row>
        <row r="180">
          <cell r="A180" t="str">
            <v>NBTS00338</v>
          </cell>
          <cell r="C180">
            <v>7466000</v>
          </cell>
        </row>
        <row r="181">
          <cell r="A181" t="str">
            <v>NBTS00339</v>
          </cell>
          <cell r="C181">
            <v>2800000</v>
          </cell>
        </row>
        <row r="182">
          <cell r="A182" t="str">
            <v>NBTS00340</v>
          </cell>
          <cell r="C182">
            <v>1700000</v>
          </cell>
        </row>
        <row r="183">
          <cell r="A183" t="str">
            <v>NBTS00341</v>
          </cell>
          <cell r="C183">
            <v>2466000</v>
          </cell>
        </row>
        <row r="184">
          <cell r="A184" t="str">
            <v>NBTS00342</v>
          </cell>
          <cell r="C184">
            <v>7466000</v>
          </cell>
        </row>
        <row r="185">
          <cell r="A185" t="str">
            <v>NBTS00343</v>
          </cell>
          <cell r="C185">
            <v>2800000</v>
          </cell>
        </row>
        <row r="186">
          <cell r="A186" t="str">
            <v>NBTS00344</v>
          </cell>
          <cell r="C186">
            <v>7500000</v>
          </cell>
        </row>
        <row r="187">
          <cell r="A187" t="str">
            <v>NBTS00346</v>
          </cell>
          <cell r="C187">
            <v>4300000</v>
          </cell>
        </row>
        <row r="188">
          <cell r="A188" t="str">
            <v>NBTS00347</v>
          </cell>
          <cell r="C188">
            <v>5466000</v>
          </cell>
        </row>
        <row r="189">
          <cell r="A189" t="str">
            <v>NBTS00348</v>
          </cell>
          <cell r="C189">
            <v>7292000</v>
          </cell>
        </row>
        <row r="190">
          <cell r="A190" t="str">
            <v>NBTS00349</v>
          </cell>
          <cell r="C190">
            <v>500000</v>
          </cell>
        </row>
        <row r="191">
          <cell r="A191" t="str">
            <v>NBTS00350</v>
          </cell>
          <cell r="C191">
            <v>6460000</v>
          </cell>
        </row>
        <row r="192">
          <cell r="A192" t="str">
            <v>NBTS00351</v>
          </cell>
          <cell r="C192">
            <v>1460000</v>
          </cell>
        </row>
        <row r="193">
          <cell r="A193" t="str">
            <v>NBTS00352</v>
          </cell>
          <cell r="C193">
            <v>1344000</v>
          </cell>
        </row>
        <row r="194">
          <cell r="A194" t="str">
            <v>NBTS00355</v>
          </cell>
          <cell r="C194">
            <v>1960000</v>
          </cell>
        </row>
        <row r="195">
          <cell r="A195" t="str">
            <v>NBTS00359</v>
          </cell>
          <cell r="C195">
            <v>4700000</v>
          </cell>
        </row>
        <row r="196">
          <cell r="A196" t="str">
            <v>NBTS00362</v>
          </cell>
          <cell r="C196">
            <v>6700000</v>
          </cell>
        </row>
        <row r="197">
          <cell r="A197" t="str">
            <v>NBTS00363</v>
          </cell>
          <cell r="C197">
            <v>7500000</v>
          </cell>
        </row>
        <row r="198">
          <cell r="A198" t="str">
            <v>NBTS00365</v>
          </cell>
          <cell r="C198">
            <v>7300000</v>
          </cell>
        </row>
        <row r="199">
          <cell r="A199" t="str">
            <v>NBTS00366</v>
          </cell>
          <cell r="C199">
            <v>7300000</v>
          </cell>
        </row>
        <row r="200">
          <cell r="A200" t="str">
            <v>NBTS00368</v>
          </cell>
          <cell r="C200">
            <v>7300000</v>
          </cell>
        </row>
        <row r="201">
          <cell r="A201" t="str">
            <v>NBTS00369</v>
          </cell>
          <cell r="C201">
            <v>7300000</v>
          </cell>
        </row>
        <row r="202">
          <cell r="A202" t="str">
            <v>NBTS00370</v>
          </cell>
          <cell r="C202">
            <v>7300000</v>
          </cell>
        </row>
        <row r="203">
          <cell r="A203" t="str">
            <v>NBTS00371</v>
          </cell>
          <cell r="C203">
            <v>7700000</v>
          </cell>
        </row>
        <row r="204">
          <cell r="A204" t="str">
            <v>NBTS00372</v>
          </cell>
          <cell r="C204">
            <v>7022000</v>
          </cell>
        </row>
        <row r="205">
          <cell r="A205" t="str">
            <v>NBTS00373</v>
          </cell>
          <cell r="C205">
            <v>7022000</v>
          </cell>
        </row>
        <row r="206">
          <cell r="A206" t="str">
            <v>NBTS00374</v>
          </cell>
          <cell r="C206">
            <v>7500000</v>
          </cell>
        </row>
        <row r="207">
          <cell r="A207" t="str">
            <v>NBTS00376</v>
          </cell>
          <cell r="C207">
            <v>7016000</v>
          </cell>
        </row>
        <row r="208">
          <cell r="A208" t="str">
            <v>NBTS00377</v>
          </cell>
          <cell r="C208">
            <v>6600000</v>
          </cell>
        </row>
        <row r="209">
          <cell r="A209" t="str">
            <v>NBTS00379</v>
          </cell>
          <cell r="C209">
            <v>1344000</v>
          </cell>
        </row>
        <row r="210">
          <cell r="A210" t="str">
            <v>NBTS00383</v>
          </cell>
          <cell r="C210">
            <v>7700000</v>
          </cell>
        </row>
        <row r="211">
          <cell r="A211" t="str">
            <v>NBTS00384</v>
          </cell>
          <cell r="C211">
            <v>4844000</v>
          </cell>
        </row>
        <row r="212">
          <cell r="A212" t="str">
            <v>NBTS00385</v>
          </cell>
          <cell r="C212">
            <v>5060000</v>
          </cell>
        </row>
        <row r="213">
          <cell r="A213" t="str">
            <v>NBTS00386</v>
          </cell>
          <cell r="C213">
            <v>4844000</v>
          </cell>
        </row>
        <row r="214">
          <cell r="A214" t="str">
            <v>NBTS00387</v>
          </cell>
          <cell r="C214">
            <v>6460000</v>
          </cell>
        </row>
        <row r="215">
          <cell r="A215" t="str">
            <v>NBTS00388</v>
          </cell>
          <cell r="C215">
            <v>1000000</v>
          </cell>
        </row>
        <row r="216">
          <cell r="A216" t="str">
            <v>NBTS00389</v>
          </cell>
          <cell r="C216">
            <v>7960000</v>
          </cell>
        </row>
        <row r="217">
          <cell r="A217" t="str">
            <v>NBTS00391</v>
          </cell>
          <cell r="C217">
            <v>6460000</v>
          </cell>
        </row>
        <row r="218">
          <cell r="A218" t="str">
            <v>NBTS00392</v>
          </cell>
          <cell r="C218">
            <v>1330000</v>
          </cell>
        </row>
        <row r="219">
          <cell r="A219" t="str">
            <v>NBTS00396</v>
          </cell>
          <cell r="C219">
            <v>1344000</v>
          </cell>
        </row>
        <row r="220">
          <cell r="A220" t="str">
            <v>NBTS00397</v>
          </cell>
          <cell r="C220">
            <v>6460000</v>
          </cell>
        </row>
        <row r="221">
          <cell r="A221" t="str">
            <v>NBTS00398</v>
          </cell>
          <cell r="C221">
            <v>6900000</v>
          </cell>
        </row>
        <row r="222">
          <cell r="A222" t="str">
            <v>NBTS00400</v>
          </cell>
          <cell r="C222">
            <v>6460000</v>
          </cell>
        </row>
        <row r="223">
          <cell r="A223" t="str">
            <v>NBTS00401</v>
          </cell>
          <cell r="C223">
            <v>2844000</v>
          </cell>
        </row>
        <row r="224">
          <cell r="A224" t="str">
            <v>NBTS00403</v>
          </cell>
          <cell r="C224">
            <v>5844000</v>
          </cell>
        </row>
        <row r="225">
          <cell r="A225" t="str">
            <v>NBTS00404</v>
          </cell>
          <cell r="C225">
            <v>6200000</v>
          </cell>
        </row>
        <row r="226">
          <cell r="A226" t="str">
            <v>NBTS00406</v>
          </cell>
          <cell r="C226">
            <v>5344000</v>
          </cell>
        </row>
        <row r="227">
          <cell r="A227" t="str">
            <v>NBTS00408</v>
          </cell>
          <cell r="C227">
            <v>4500000</v>
          </cell>
        </row>
        <row r="228">
          <cell r="A228" t="str">
            <v>NBTS00409</v>
          </cell>
          <cell r="C228">
            <v>4844000</v>
          </cell>
        </row>
        <row r="229">
          <cell r="A229" t="str">
            <v>NBTS00411</v>
          </cell>
          <cell r="C229">
            <v>1344000</v>
          </cell>
        </row>
        <row r="230">
          <cell r="A230" t="str">
            <v>NBTS00412</v>
          </cell>
          <cell r="C230">
            <v>3800000</v>
          </cell>
        </row>
        <row r="231">
          <cell r="A231" t="str">
            <v>NBTS00414</v>
          </cell>
          <cell r="C231">
            <v>7160000</v>
          </cell>
        </row>
        <row r="232">
          <cell r="A232" t="str">
            <v>NBTS00416</v>
          </cell>
          <cell r="C232">
            <v>1344000</v>
          </cell>
        </row>
        <row r="233">
          <cell r="A233" t="str">
            <v>NBTS00417</v>
          </cell>
          <cell r="C233">
            <v>1344000</v>
          </cell>
        </row>
        <row r="234">
          <cell r="A234" t="str">
            <v>NBTS00420</v>
          </cell>
          <cell r="C234">
            <v>1960000</v>
          </cell>
        </row>
        <row r="235">
          <cell r="A235" t="str">
            <v>NBTS00421</v>
          </cell>
          <cell r="C235">
            <v>700000</v>
          </cell>
        </row>
        <row r="236">
          <cell r="A236" t="str">
            <v>NBTS00422</v>
          </cell>
          <cell r="C236">
            <v>1344000</v>
          </cell>
        </row>
        <row r="237">
          <cell r="A237" t="str">
            <v>NBTS00425</v>
          </cell>
          <cell r="C237">
            <v>1960000</v>
          </cell>
        </row>
        <row r="238">
          <cell r="A238" t="str">
            <v>NBTS00427</v>
          </cell>
          <cell r="C238">
            <v>6460000</v>
          </cell>
        </row>
        <row r="239">
          <cell r="A239" t="str">
            <v>NBTS00428</v>
          </cell>
          <cell r="C239">
            <v>3844000</v>
          </cell>
        </row>
        <row r="240">
          <cell r="A240" t="str">
            <v>NBTS00430</v>
          </cell>
          <cell r="C240">
            <v>500000</v>
          </cell>
        </row>
        <row r="241">
          <cell r="A241" t="str">
            <v>NBTS00432</v>
          </cell>
          <cell r="C241">
            <v>7300000</v>
          </cell>
        </row>
        <row r="242">
          <cell r="A242" t="str">
            <v>NBTS00433</v>
          </cell>
          <cell r="C242">
            <v>9000000</v>
          </cell>
        </row>
        <row r="243">
          <cell r="A243" t="str">
            <v>NBTS00434</v>
          </cell>
          <cell r="C243">
            <v>7300000</v>
          </cell>
        </row>
        <row r="244">
          <cell r="A244" t="str">
            <v>NBTS00435</v>
          </cell>
          <cell r="C244">
            <v>7500000</v>
          </cell>
        </row>
        <row r="245">
          <cell r="A245" t="str">
            <v>NBTS00436</v>
          </cell>
          <cell r="C245">
            <v>2800000</v>
          </cell>
        </row>
        <row r="246">
          <cell r="A246" t="str">
            <v>NBTS00437</v>
          </cell>
          <cell r="C246">
            <v>3000000</v>
          </cell>
        </row>
        <row r="247">
          <cell r="A247" t="str">
            <v>NBTS00438</v>
          </cell>
          <cell r="C247">
            <v>6044000</v>
          </cell>
        </row>
        <row r="248">
          <cell r="A248" t="str">
            <v>NBTS00439</v>
          </cell>
          <cell r="C248">
            <v>3000000</v>
          </cell>
        </row>
        <row r="249">
          <cell r="A249" t="str">
            <v>NBTS00440</v>
          </cell>
          <cell r="C249">
            <v>2800000</v>
          </cell>
        </row>
        <row r="250">
          <cell r="A250" t="str">
            <v>NBTS00441</v>
          </cell>
          <cell r="C250">
            <v>700000</v>
          </cell>
        </row>
        <row r="251">
          <cell r="A251" t="str">
            <v>NBTS00442</v>
          </cell>
          <cell r="C251">
            <v>1960000</v>
          </cell>
        </row>
        <row r="252">
          <cell r="A252" t="str">
            <v>NBTS00444</v>
          </cell>
          <cell r="C252">
            <v>1960000</v>
          </cell>
        </row>
        <row r="253">
          <cell r="A253" t="str">
            <v>NBTS00445</v>
          </cell>
          <cell r="C253">
            <v>1344000</v>
          </cell>
        </row>
        <row r="254">
          <cell r="A254" t="str">
            <v>NBTS00446</v>
          </cell>
          <cell r="C254">
            <v>6460000</v>
          </cell>
        </row>
        <row r="255">
          <cell r="A255" t="str">
            <v>NBTS00448</v>
          </cell>
          <cell r="C255">
            <v>7500000</v>
          </cell>
        </row>
        <row r="256">
          <cell r="A256" t="str">
            <v>NBTS00449</v>
          </cell>
          <cell r="C256">
            <v>7300000</v>
          </cell>
        </row>
        <row r="257">
          <cell r="A257" t="str">
            <v>NBTS00450</v>
          </cell>
          <cell r="C257">
            <v>7300000</v>
          </cell>
        </row>
        <row r="258">
          <cell r="A258" t="str">
            <v>NBTS00451</v>
          </cell>
          <cell r="C258">
            <v>9000000</v>
          </cell>
        </row>
        <row r="259">
          <cell r="A259" t="str">
            <v>NBTS00452</v>
          </cell>
          <cell r="C259">
            <v>7500000</v>
          </cell>
        </row>
        <row r="260">
          <cell r="A260" t="str">
            <v>NBTS00453</v>
          </cell>
          <cell r="C260">
            <v>6500000</v>
          </cell>
        </row>
        <row r="261">
          <cell r="A261" t="str">
            <v>NBTS00454</v>
          </cell>
          <cell r="C261">
            <v>7244000</v>
          </cell>
        </row>
        <row r="262">
          <cell r="A262" t="str">
            <v>NBTS00455</v>
          </cell>
          <cell r="C262">
            <v>7244000</v>
          </cell>
        </row>
        <row r="263">
          <cell r="A263" t="str">
            <v>NBTS00456</v>
          </cell>
          <cell r="C263">
            <v>7500000</v>
          </cell>
        </row>
        <row r="264">
          <cell r="A264" t="str">
            <v>NBTS00457</v>
          </cell>
          <cell r="C264">
            <v>7500000</v>
          </cell>
        </row>
        <row r="265">
          <cell r="A265" t="str">
            <v>NBTS00458</v>
          </cell>
          <cell r="C265">
            <v>7300000</v>
          </cell>
        </row>
        <row r="266">
          <cell r="A266" t="str">
            <v>NBTS00459</v>
          </cell>
          <cell r="C266">
            <v>7300000</v>
          </cell>
        </row>
        <row r="267">
          <cell r="A267" t="str">
            <v>NBTS00460</v>
          </cell>
          <cell r="C267">
            <v>7300000</v>
          </cell>
        </row>
        <row r="268">
          <cell r="A268" t="str">
            <v>NBTS00461</v>
          </cell>
          <cell r="C268">
            <v>7500000</v>
          </cell>
        </row>
        <row r="269">
          <cell r="A269" t="str">
            <v>NBTS00463</v>
          </cell>
          <cell r="C269">
            <v>900000</v>
          </cell>
        </row>
        <row r="270">
          <cell r="A270" t="str">
            <v>NBTS00464</v>
          </cell>
          <cell r="C270">
            <v>6460000</v>
          </cell>
        </row>
        <row r="271">
          <cell r="A271" t="str">
            <v>NBTS00466</v>
          </cell>
          <cell r="C271">
            <v>1344000</v>
          </cell>
        </row>
        <row r="272">
          <cell r="A272" t="str">
            <v>NBTS00467</v>
          </cell>
          <cell r="C272">
            <v>1344000</v>
          </cell>
        </row>
        <row r="273">
          <cell r="A273" t="str">
            <v>NBTS00468</v>
          </cell>
          <cell r="C273">
            <v>6460000</v>
          </cell>
        </row>
        <row r="274">
          <cell r="A274" t="str">
            <v>NBTS00469</v>
          </cell>
          <cell r="C274">
            <v>5200000</v>
          </cell>
        </row>
        <row r="275">
          <cell r="A275" t="str">
            <v>NBTS00470</v>
          </cell>
          <cell r="C275">
            <v>7300000</v>
          </cell>
        </row>
        <row r="276">
          <cell r="A276" t="str">
            <v>NBTS00471</v>
          </cell>
          <cell r="C276">
            <v>6988000</v>
          </cell>
        </row>
        <row r="277">
          <cell r="A277" t="str">
            <v>NBTS00474</v>
          </cell>
          <cell r="C277">
            <v>2500000</v>
          </cell>
        </row>
        <row r="278">
          <cell r="A278" t="str">
            <v>NBTS00475</v>
          </cell>
          <cell r="C278">
            <v>6500000</v>
          </cell>
        </row>
        <row r="279">
          <cell r="A279" t="str">
            <v>NBTS00477</v>
          </cell>
          <cell r="C279">
            <v>3000000</v>
          </cell>
        </row>
        <row r="280">
          <cell r="A280" t="str">
            <v>NBTS00478</v>
          </cell>
          <cell r="C280">
            <v>6900000</v>
          </cell>
        </row>
        <row r="281">
          <cell r="A281" t="str">
            <v>NBTS00480</v>
          </cell>
          <cell r="C281">
            <v>7300000</v>
          </cell>
        </row>
        <row r="282">
          <cell r="A282" t="str">
            <v>NBTS00481</v>
          </cell>
          <cell r="C282">
            <v>9000000</v>
          </cell>
        </row>
        <row r="283">
          <cell r="A283" t="str">
            <v>NBTS00482</v>
          </cell>
          <cell r="C283">
            <v>7300000</v>
          </cell>
        </row>
        <row r="284">
          <cell r="A284" t="str">
            <v>NBTS00484</v>
          </cell>
          <cell r="C284">
            <v>2632000</v>
          </cell>
        </row>
        <row r="285">
          <cell r="A285" t="str">
            <v>NBTS00485</v>
          </cell>
          <cell r="C285">
            <v>7300000</v>
          </cell>
        </row>
        <row r="286">
          <cell r="A286" t="str">
            <v>NBTS00487</v>
          </cell>
          <cell r="C286">
            <v>7300000</v>
          </cell>
        </row>
        <row r="287">
          <cell r="A287" t="str">
            <v>NBTS00488</v>
          </cell>
          <cell r="C287">
            <v>5800000</v>
          </cell>
        </row>
        <row r="288">
          <cell r="A288" t="str">
            <v>NBTS00489</v>
          </cell>
          <cell r="C288">
            <v>6522000</v>
          </cell>
        </row>
        <row r="289">
          <cell r="A289" t="str">
            <v>NBTS00490</v>
          </cell>
          <cell r="C289">
            <v>7016000</v>
          </cell>
        </row>
        <row r="290">
          <cell r="A290" t="str">
            <v>NBTS00491</v>
          </cell>
          <cell r="C290">
            <v>4000000</v>
          </cell>
        </row>
        <row r="291">
          <cell r="A291" t="str">
            <v>NBTS00492</v>
          </cell>
          <cell r="C291">
            <v>6620000</v>
          </cell>
        </row>
        <row r="292">
          <cell r="A292" t="str">
            <v>NBTS00494</v>
          </cell>
          <cell r="C292">
            <v>6744000</v>
          </cell>
        </row>
        <row r="293">
          <cell r="A293" t="str">
            <v>NBTS00495</v>
          </cell>
          <cell r="C293">
            <v>2174000</v>
          </cell>
        </row>
        <row r="294">
          <cell r="A294" t="str">
            <v>NBTS00496</v>
          </cell>
          <cell r="C294">
            <v>6000000</v>
          </cell>
        </row>
        <row r="295">
          <cell r="A295" t="str">
            <v>NBTS00497</v>
          </cell>
          <cell r="C295">
            <v>7300000</v>
          </cell>
        </row>
        <row r="296">
          <cell r="A296" t="str">
            <v>NBTS00498</v>
          </cell>
          <cell r="C296">
            <v>9000000</v>
          </cell>
        </row>
        <row r="297">
          <cell r="A297" t="str">
            <v>NBTS00499</v>
          </cell>
          <cell r="C297">
            <v>6500000</v>
          </cell>
        </row>
        <row r="298">
          <cell r="A298" t="str">
            <v>NBTS00500</v>
          </cell>
          <cell r="C298">
            <v>7300000</v>
          </cell>
        </row>
        <row r="299">
          <cell r="A299" t="str">
            <v>NBTS00502</v>
          </cell>
          <cell r="C299">
            <v>6800000</v>
          </cell>
        </row>
        <row r="300">
          <cell r="A300" t="str">
            <v>NBTS00503</v>
          </cell>
          <cell r="C300">
            <v>2800000</v>
          </cell>
        </row>
        <row r="301">
          <cell r="A301" t="str">
            <v>NBTS00504</v>
          </cell>
          <cell r="C301">
            <v>200000</v>
          </cell>
        </row>
        <row r="302">
          <cell r="A302" t="str">
            <v>NBTS00505</v>
          </cell>
          <cell r="C302">
            <v>7200000</v>
          </cell>
        </row>
        <row r="303">
          <cell r="A303" t="str">
            <v>NBTS00507</v>
          </cell>
          <cell r="C303">
            <v>7300000</v>
          </cell>
        </row>
        <row r="304">
          <cell r="A304" t="str">
            <v>NBTS00508</v>
          </cell>
          <cell r="C304">
            <v>7300000</v>
          </cell>
        </row>
        <row r="305">
          <cell r="A305" t="str">
            <v>NBTS00510</v>
          </cell>
          <cell r="C305">
            <v>3726000</v>
          </cell>
        </row>
        <row r="306">
          <cell r="A306" t="str">
            <v>NBTS00512</v>
          </cell>
          <cell r="C306">
            <v>2548000</v>
          </cell>
        </row>
        <row r="307">
          <cell r="A307" t="str">
            <v>NBTS00513</v>
          </cell>
          <cell r="C307">
            <v>1700000</v>
          </cell>
        </row>
        <row r="308">
          <cell r="A308" t="str">
            <v>NBTS00515</v>
          </cell>
          <cell r="C308">
            <v>872000</v>
          </cell>
        </row>
        <row r="309">
          <cell r="A309" t="str">
            <v>NBTS00516</v>
          </cell>
          <cell r="C309">
            <v>6500000</v>
          </cell>
        </row>
        <row r="310">
          <cell r="A310" t="str">
            <v>NBTS00517</v>
          </cell>
          <cell r="C310">
            <v>8866000</v>
          </cell>
        </row>
        <row r="311">
          <cell r="A311" t="str">
            <v>NBTS00518</v>
          </cell>
          <cell r="C311">
            <v>5912000</v>
          </cell>
        </row>
        <row r="312">
          <cell r="A312" t="str">
            <v>NBTS00519</v>
          </cell>
          <cell r="C312">
            <v>2418000</v>
          </cell>
        </row>
        <row r="313">
          <cell r="A313" t="str">
            <v>NBTS00520</v>
          </cell>
          <cell r="C313">
            <v>1000000</v>
          </cell>
        </row>
        <row r="314">
          <cell r="A314" t="str">
            <v>NBTS00521</v>
          </cell>
          <cell r="C314">
            <v>500000</v>
          </cell>
        </row>
        <row r="315">
          <cell r="A315" t="str">
            <v>NBTS00522</v>
          </cell>
          <cell r="C315">
            <v>1852000</v>
          </cell>
        </row>
        <row r="316">
          <cell r="A316" t="str">
            <v>NBTS00523</v>
          </cell>
          <cell r="C316">
            <v>1824000</v>
          </cell>
        </row>
        <row r="317">
          <cell r="A317" t="str">
            <v>NBTS00524</v>
          </cell>
          <cell r="C317">
            <v>1824000</v>
          </cell>
        </row>
        <row r="318">
          <cell r="A318" t="str">
            <v>NBTS00525</v>
          </cell>
          <cell r="C318">
            <v>8960000</v>
          </cell>
        </row>
        <row r="319">
          <cell r="A319" t="str">
            <v>NBTS00526</v>
          </cell>
          <cell r="C319">
            <v>7500000</v>
          </cell>
        </row>
        <row r="320">
          <cell r="A320" t="str">
            <v>NBTS00527</v>
          </cell>
          <cell r="C320">
            <v>500000</v>
          </cell>
        </row>
        <row r="321">
          <cell r="A321" t="str">
            <v>NBTS00528</v>
          </cell>
          <cell r="C321">
            <v>1344000</v>
          </cell>
        </row>
        <row r="322">
          <cell r="A322" t="str">
            <v>NBTS00537</v>
          </cell>
          <cell r="C322">
            <v>6460000</v>
          </cell>
        </row>
        <row r="323">
          <cell r="A323" t="str">
            <v>NBTS00538</v>
          </cell>
          <cell r="C323">
            <v>0</v>
          </cell>
        </row>
        <row r="324">
          <cell r="A324" t="str">
            <v>NBTS00539</v>
          </cell>
          <cell r="C324">
            <v>500000</v>
          </cell>
        </row>
        <row r="325">
          <cell r="A325" t="str">
            <v>NBTS00540</v>
          </cell>
          <cell r="C325">
            <v>1344000</v>
          </cell>
        </row>
        <row r="326">
          <cell r="A326" t="str">
            <v>NBTS00541</v>
          </cell>
          <cell r="C326">
            <v>5844000</v>
          </cell>
        </row>
        <row r="327">
          <cell r="A327" t="str">
            <v>NBTS00542</v>
          </cell>
          <cell r="C327">
            <v>6460000</v>
          </cell>
        </row>
        <row r="328">
          <cell r="A328" t="str">
            <v>NBTS00544</v>
          </cell>
          <cell r="C328">
            <v>2800000</v>
          </cell>
        </row>
        <row r="329">
          <cell r="A329" t="str">
            <v>NBTS00545</v>
          </cell>
          <cell r="C329">
            <v>7300000</v>
          </cell>
        </row>
        <row r="330">
          <cell r="A330" t="str">
            <v>NBTS00546</v>
          </cell>
          <cell r="C330">
            <v>700000</v>
          </cell>
        </row>
        <row r="331">
          <cell r="A331" t="str">
            <v>NBTS00550</v>
          </cell>
          <cell r="C331">
            <v>2800000</v>
          </cell>
        </row>
        <row r="332">
          <cell r="A332" t="str">
            <v>NBTS00551</v>
          </cell>
          <cell r="C332">
            <v>7500000</v>
          </cell>
        </row>
        <row r="333">
          <cell r="A333" t="str">
            <v>NBTS00552</v>
          </cell>
          <cell r="C333">
            <v>7100000</v>
          </cell>
        </row>
        <row r="334">
          <cell r="A334" t="str">
            <v>NBTS00553</v>
          </cell>
          <cell r="C334">
            <v>7300000</v>
          </cell>
        </row>
        <row r="335">
          <cell r="A335" t="str">
            <v>NBTS00556</v>
          </cell>
          <cell r="C335">
            <v>7300000</v>
          </cell>
        </row>
        <row r="336">
          <cell r="A336" t="str">
            <v>NBTS00557</v>
          </cell>
          <cell r="C336">
            <v>7300000</v>
          </cell>
        </row>
        <row r="337">
          <cell r="A337" t="str">
            <v>NBTS00558</v>
          </cell>
          <cell r="C337">
            <v>9000000</v>
          </cell>
        </row>
        <row r="338">
          <cell r="A338" t="str">
            <v>NBTS00559</v>
          </cell>
          <cell r="C338">
            <v>9000000</v>
          </cell>
        </row>
        <row r="339">
          <cell r="A339" t="str">
            <v>NBTS00560</v>
          </cell>
          <cell r="C339">
            <v>7300000</v>
          </cell>
        </row>
        <row r="340">
          <cell r="A340" t="str">
            <v>NBTS00561</v>
          </cell>
          <cell r="C340">
            <v>1600000</v>
          </cell>
        </row>
        <row r="341">
          <cell r="A341" t="str">
            <v>NBTS00566</v>
          </cell>
          <cell r="C341">
            <v>500000</v>
          </cell>
        </row>
        <row r="342">
          <cell r="A342" t="str">
            <v>NBTS00567</v>
          </cell>
          <cell r="C342">
            <v>0</v>
          </cell>
        </row>
        <row r="343">
          <cell r="A343" t="str">
            <v>NBTS00569</v>
          </cell>
          <cell r="C343">
            <v>0</v>
          </cell>
        </row>
        <row r="344">
          <cell r="A344" t="str">
            <v>NBTS00570</v>
          </cell>
          <cell r="C344">
            <v>5200000</v>
          </cell>
        </row>
        <row r="345">
          <cell r="A345" t="str">
            <v>NBTS00572</v>
          </cell>
          <cell r="C345">
            <v>6938000</v>
          </cell>
        </row>
        <row r="346">
          <cell r="A346" t="str">
            <v>NBTS00577</v>
          </cell>
          <cell r="C346">
            <v>6460000</v>
          </cell>
        </row>
        <row r="347">
          <cell r="A347" t="str">
            <v>NBTS00582</v>
          </cell>
          <cell r="C347">
            <v>2300000</v>
          </cell>
        </row>
        <row r="348">
          <cell r="A348" t="str">
            <v>NBTS00583</v>
          </cell>
          <cell r="C348">
            <v>1344000</v>
          </cell>
        </row>
        <row r="349">
          <cell r="A349" t="str">
            <v>NBTS00584</v>
          </cell>
          <cell r="C349">
            <v>6460000</v>
          </cell>
        </row>
        <row r="350">
          <cell r="A350" t="str">
            <v>NBTS00586</v>
          </cell>
          <cell r="C350">
            <v>1960000</v>
          </cell>
        </row>
        <row r="351">
          <cell r="A351" t="str">
            <v>NBTS00588</v>
          </cell>
          <cell r="C351">
            <v>0</v>
          </cell>
        </row>
        <row r="352">
          <cell r="A352" t="str">
            <v>NBTS00591</v>
          </cell>
          <cell r="C352">
            <v>4661538.461538462</v>
          </cell>
        </row>
        <row r="353">
          <cell r="A353" t="str">
            <v>NBTS00592</v>
          </cell>
          <cell r="C353">
            <v>7500000</v>
          </cell>
        </row>
        <row r="354">
          <cell r="A354" t="str">
            <v>NBTS00593</v>
          </cell>
          <cell r="C354">
            <v>7500000</v>
          </cell>
        </row>
        <row r="355">
          <cell r="A355" t="str">
            <v>NBTS00594</v>
          </cell>
          <cell r="C355">
            <v>7500000</v>
          </cell>
        </row>
        <row r="356">
          <cell r="A356" t="str">
            <v>NBTS00595</v>
          </cell>
          <cell r="C356">
            <v>7500000</v>
          </cell>
        </row>
        <row r="357">
          <cell r="A357" t="str">
            <v>NBTS00596</v>
          </cell>
          <cell r="C357">
            <v>7500000</v>
          </cell>
        </row>
        <row r="358">
          <cell r="A358" t="str">
            <v>NBTS00598</v>
          </cell>
          <cell r="C358">
            <v>3200000</v>
          </cell>
        </row>
        <row r="359">
          <cell r="A359" t="str">
            <v>NBTS00599</v>
          </cell>
          <cell r="C359">
            <v>3000000</v>
          </cell>
        </row>
        <row r="360">
          <cell r="A360" t="str">
            <v>NBTS00600</v>
          </cell>
          <cell r="C360">
            <v>3000000</v>
          </cell>
        </row>
        <row r="361">
          <cell r="A361" t="str">
            <v>NBTS00601</v>
          </cell>
          <cell r="C361">
            <v>3000000</v>
          </cell>
        </row>
        <row r="362">
          <cell r="A362" t="str">
            <v>NBTS00602</v>
          </cell>
          <cell r="C362">
            <v>3200000</v>
          </cell>
        </row>
        <row r="363">
          <cell r="A363" t="str">
            <v>NBTS00603</v>
          </cell>
          <cell r="C363">
            <v>3000000</v>
          </cell>
        </row>
        <row r="364">
          <cell r="A364" t="str">
            <v>NBTS00605</v>
          </cell>
          <cell r="C364">
            <v>3000000</v>
          </cell>
        </row>
        <row r="365">
          <cell r="A365" t="str">
            <v>NBTS00607</v>
          </cell>
          <cell r="C365">
            <v>3000000</v>
          </cell>
        </row>
        <row r="366">
          <cell r="A366" t="str">
            <v>NBTS00608</v>
          </cell>
          <cell r="C366">
            <v>3000000</v>
          </cell>
        </row>
        <row r="367">
          <cell r="A367" t="str">
            <v>NBTS00609</v>
          </cell>
          <cell r="C367">
            <v>3000000</v>
          </cell>
        </row>
        <row r="368">
          <cell r="A368" t="str">
            <v>NBTS00610</v>
          </cell>
          <cell r="C368">
            <v>21700000</v>
          </cell>
        </row>
        <row r="369">
          <cell r="A369" t="str">
            <v>NBTS00611</v>
          </cell>
          <cell r="C369">
            <v>8400000</v>
          </cell>
        </row>
        <row r="370">
          <cell r="A370" t="str">
            <v>NBTS00612</v>
          </cell>
          <cell r="C370">
            <v>7500000</v>
          </cell>
        </row>
        <row r="371">
          <cell r="A371" t="str">
            <v>NBTS00614</v>
          </cell>
          <cell r="C371">
            <v>7500000</v>
          </cell>
        </row>
        <row r="372">
          <cell r="A372" t="str">
            <v>NBTS00616</v>
          </cell>
          <cell r="C372">
            <v>7500000</v>
          </cell>
        </row>
        <row r="373">
          <cell r="A373" t="str">
            <v>NBTS00618</v>
          </cell>
          <cell r="C373">
            <v>7500000</v>
          </cell>
        </row>
        <row r="374">
          <cell r="A374" t="str">
            <v>NBTS00623</v>
          </cell>
          <cell r="C374">
            <v>1344000</v>
          </cell>
        </row>
        <row r="375">
          <cell r="A375" t="str">
            <v>NBTS00624</v>
          </cell>
          <cell r="C375">
            <v>2844000</v>
          </cell>
        </row>
        <row r="376">
          <cell r="A376" t="str">
            <v>NBTS00627</v>
          </cell>
          <cell r="C376">
            <v>5844000</v>
          </cell>
        </row>
        <row r="377">
          <cell r="A377" t="str">
            <v>NBTS00628</v>
          </cell>
          <cell r="C377">
            <v>6830000</v>
          </cell>
        </row>
        <row r="378">
          <cell r="A378" t="str">
            <v>NBTS00631</v>
          </cell>
          <cell r="C378">
            <v>6918000</v>
          </cell>
        </row>
        <row r="379">
          <cell r="A379" t="str">
            <v>NBTS00633</v>
          </cell>
          <cell r="C379">
            <v>2716000</v>
          </cell>
        </row>
        <row r="380">
          <cell r="A380" t="str">
            <v>NBTS00640</v>
          </cell>
          <cell r="C380">
            <v>1344000</v>
          </cell>
        </row>
        <row r="381">
          <cell r="A381" t="str">
            <v>NBTS00641</v>
          </cell>
          <cell r="C381">
            <v>1344000</v>
          </cell>
        </row>
        <row r="382">
          <cell r="A382" t="str">
            <v>NBTS00642</v>
          </cell>
          <cell r="C382">
            <v>6460000</v>
          </cell>
        </row>
        <row r="383">
          <cell r="A383" t="str">
            <v>NBTS00644</v>
          </cell>
          <cell r="C383">
            <v>5344000</v>
          </cell>
        </row>
        <row r="384">
          <cell r="A384" t="str">
            <v>NBTS00645</v>
          </cell>
          <cell r="C384">
            <v>5844000</v>
          </cell>
        </row>
        <row r="385">
          <cell r="A385" t="str">
            <v>NBTS00647</v>
          </cell>
          <cell r="C385">
            <v>6800000</v>
          </cell>
        </row>
        <row r="386">
          <cell r="A386" t="str">
            <v>(blank)</v>
          </cell>
          <cell r="C386">
            <v>0</v>
          </cell>
        </row>
        <row r="387">
          <cell r="C387">
            <v>0</v>
          </cell>
        </row>
        <row r="388">
          <cell r="C388">
            <v>0</v>
          </cell>
        </row>
        <row r="389">
          <cell r="C389">
            <v>0</v>
          </cell>
        </row>
        <row r="390">
          <cell r="C390">
            <v>0</v>
          </cell>
        </row>
        <row r="391">
          <cell r="C391">
            <v>0</v>
          </cell>
        </row>
        <row r="392">
          <cell r="C392">
            <v>0</v>
          </cell>
        </row>
        <row r="393">
          <cell r="A393" t="str">
            <v>NBTS00648</v>
          </cell>
          <cell r="C393">
            <v>7300000</v>
          </cell>
        </row>
        <row r="394">
          <cell r="A394" t="str">
            <v>NBTS00649</v>
          </cell>
          <cell r="C394">
            <v>1344000</v>
          </cell>
        </row>
        <row r="395">
          <cell r="A395" t="str">
            <v>NBTS00654</v>
          </cell>
          <cell r="C395">
            <v>2500000</v>
          </cell>
        </row>
        <row r="396">
          <cell r="A396" t="str">
            <v>NBTS00656</v>
          </cell>
          <cell r="C396">
            <v>7196000</v>
          </cell>
        </row>
        <row r="397">
          <cell r="A397" t="str">
            <v>NBTS00657</v>
          </cell>
          <cell r="C397">
            <v>6932000</v>
          </cell>
        </row>
        <row r="398">
          <cell r="A398" t="str">
            <v>NBTS00659</v>
          </cell>
          <cell r="C398">
            <v>1828000</v>
          </cell>
        </row>
        <row r="399">
          <cell r="A399" t="str">
            <v>NBTS00660</v>
          </cell>
          <cell r="C399">
            <v>6500000</v>
          </cell>
        </row>
        <row r="400">
          <cell r="A400" t="str">
            <v>NBTS00664</v>
          </cell>
          <cell r="C400">
            <v>7300000</v>
          </cell>
        </row>
        <row r="401">
          <cell r="A401" t="str">
            <v>NBTS00666</v>
          </cell>
          <cell r="C401">
            <v>6500000</v>
          </cell>
        </row>
        <row r="402">
          <cell r="A402" t="str">
            <v>NBTS00667</v>
          </cell>
          <cell r="C402">
            <v>7500000</v>
          </cell>
        </row>
        <row r="403">
          <cell r="A403" t="str">
            <v>NBTS00668</v>
          </cell>
          <cell r="C403">
            <v>6460000</v>
          </cell>
        </row>
        <row r="404">
          <cell r="A404" t="str">
            <v>NBTS00669</v>
          </cell>
          <cell r="C404">
            <v>5844000</v>
          </cell>
        </row>
        <row r="405">
          <cell r="A405" t="str">
            <v>NBTS00679</v>
          </cell>
          <cell r="C405">
            <v>4669000</v>
          </cell>
        </row>
        <row r="406">
          <cell r="A406" t="str">
            <v>NBTS00681</v>
          </cell>
          <cell r="C406">
            <v>7500000</v>
          </cell>
        </row>
        <row r="407">
          <cell r="A407" t="str">
            <v>NBTS00682</v>
          </cell>
          <cell r="C407">
            <v>3000000</v>
          </cell>
        </row>
        <row r="408">
          <cell r="A408" t="str">
            <v>NBTS00683</v>
          </cell>
          <cell r="C408">
            <v>7500000</v>
          </cell>
        </row>
        <row r="409">
          <cell r="A409" t="str">
            <v>NBTS00685</v>
          </cell>
          <cell r="C409">
            <v>0</v>
          </cell>
        </row>
        <row r="410">
          <cell r="A410" t="str">
            <v>NBTS00691</v>
          </cell>
          <cell r="C410">
            <v>1700000</v>
          </cell>
        </row>
        <row r="411">
          <cell r="A411" t="str">
            <v>NBTS00698</v>
          </cell>
          <cell r="C411">
            <v>1344000</v>
          </cell>
        </row>
        <row r="412">
          <cell r="A412" t="str">
            <v>NBTS00699</v>
          </cell>
          <cell r="C412">
            <v>5844000</v>
          </cell>
        </row>
        <row r="413">
          <cell r="A413" t="str">
            <v>NBTS00700</v>
          </cell>
          <cell r="C413">
            <v>6460000</v>
          </cell>
        </row>
        <row r="414">
          <cell r="A414" t="str">
            <v>NBTS00701</v>
          </cell>
          <cell r="C414">
            <v>5844000</v>
          </cell>
        </row>
        <row r="415">
          <cell r="A415" t="str">
            <v>NBTS00702</v>
          </cell>
          <cell r="C415">
            <v>1344000</v>
          </cell>
        </row>
        <row r="416">
          <cell r="A416" t="str">
            <v>NBTS00704</v>
          </cell>
          <cell r="C416">
            <v>3500000</v>
          </cell>
        </row>
        <row r="417">
          <cell r="A417" t="str">
            <v>NBTS00705</v>
          </cell>
          <cell r="C417">
            <v>1960000</v>
          </cell>
        </row>
        <row r="418">
          <cell r="A418" t="str">
            <v>NBTS00707</v>
          </cell>
          <cell r="C418">
            <v>1344000</v>
          </cell>
        </row>
        <row r="419">
          <cell r="A419" t="str">
            <v>NBTS00708</v>
          </cell>
          <cell r="C419">
            <v>5844000</v>
          </cell>
        </row>
        <row r="420">
          <cell r="A420" t="str">
            <v>NBTS00709</v>
          </cell>
          <cell r="C420">
            <v>5844000</v>
          </cell>
        </row>
        <row r="421">
          <cell r="A421" t="str">
            <v>NBTS00710</v>
          </cell>
          <cell r="C421">
            <v>5844000</v>
          </cell>
        </row>
        <row r="422">
          <cell r="A422" t="str">
            <v>NBTS00715</v>
          </cell>
          <cell r="C422">
            <v>5844000</v>
          </cell>
        </row>
        <row r="423">
          <cell r="A423" t="str">
            <v>NBTS00717</v>
          </cell>
          <cell r="C423">
            <v>6512000</v>
          </cell>
        </row>
        <row r="424">
          <cell r="A424" t="str">
            <v>NBTS00718</v>
          </cell>
          <cell r="C424">
            <v>6371000</v>
          </cell>
        </row>
        <row r="425">
          <cell r="A425" t="str">
            <v>NBTS00721</v>
          </cell>
          <cell r="C425">
            <v>5960000</v>
          </cell>
        </row>
        <row r="426">
          <cell r="A426" t="str">
            <v>NBTS00722</v>
          </cell>
          <cell r="C426">
            <v>5844000</v>
          </cell>
        </row>
        <row r="427">
          <cell r="A427" t="str">
            <v>NBTS00723</v>
          </cell>
          <cell r="C427">
            <v>2800000</v>
          </cell>
        </row>
        <row r="428">
          <cell r="A428" t="str">
            <v>NBTS00725</v>
          </cell>
          <cell r="C428">
            <v>1344000</v>
          </cell>
        </row>
        <row r="429">
          <cell r="A429" t="str">
            <v>NBTS00726</v>
          </cell>
          <cell r="C429">
            <v>5244000</v>
          </cell>
        </row>
        <row r="430">
          <cell r="A430" t="str">
            <v>NBTS00727</v>
          </cell>
          <cell r="C430">
            <v>7500000</v>
          </cell>
        </row>
        <row r="431">
          <cell r="A431" t="str">
            <v>NBTS00729</v>
          </cell>
          <cell r="C431">
            <v>3000000</v>
          </cell>
        </row>
        <row r="432">
          <cell r="A432" t="str">
            <v>NBTS00730</v>
          </cell>
          <cell r="C432">
            <v>6380000</v>
          </cell>
        </row>
        <row r="433">
          <cell r="A433" t="str">
            <v>NBTS00731</v>
          </cell>
          <cell r="C433">
            <v>1270769.2307692308</v>
          </cell>
        </row>
        <row r="434">
          <cell r="A434" t="str">
            <v>NBTS00732</v>
          </cell>
          <cell r="C434">
            <v>300000</v>
          </cell>
        </row>
        <row r="435">
          <cell r="A435" t="str">
            <v>NBTS00734</v>
          </cell>
          <cell r="C435">
            <v>5844000</v>
          </cell>
        </row>
        <row r="436">
          <cell r="A436" t="str">
            <v>NBTS00735</v>
          </cell>
          <cell r="C436">
            <v>5344000</v>
          </cell>
        </row>
        <row r="437">
          <cell r="A437" t="str">
            <v>NBTS00737</v>
          </cell>
          <cell r="C437">
            <v>6824000</v>
          </cell>
        </row>
        <row r="438">
          <cell r="A438" t="str">
            <v>NBTS00739</v>
          </cell>
          <cell r="C438">
            <v>4940000</v>
          </cell>
        </row>
        <row r="439">
          <cell r="A439" t="str">
            <v>NBTS00740</v>
          </cell>
          <cell r="C439">
            <v>4940000</v>
          </cell>
        </row>
        <row r="440">
          <cell r="A440" t="str">
            <v>NBTS00741</v>
          </cell>
          <cell r="C440">
            <v>6890000</v>
          </cell>
        </row>
        <row r="441">
          <cell r="A441" t="str">
            <v>NBTS00752</v>
          </cell>
          <cell r="C441">
            <v>700000</v>
          </cell>
        </row>
        <row r="442">
          <cell r="A442" t="str">
            <v>NBTS00753</v>
          </cell>
          <cell r="C442">
            <v>7056000</v>
          </cell>
        </row>
        <row r="443">
          <cell r="A443" t="str">
            <v>NBTS00756</v>
          </cell>
          <cell r="C443">
            <v>7300000</v>
          </cell>
        </row>
        <row r="444">
          <cell r="A444" t="str">
            <v>NBTS00759</v>
          </cell>
          <cell r="C444">
            <v>9016000</v>
          </cell>
        </row>
        <row r="445">
          <cell r="A445" t="str">
            <v>NBTS00760</v>
          </cell>
          <cell r="C445">
            <v>6460000</v>
          </cell>
        </row>
        <row r="446">
          <cell r="A446" t="str">
            <v>NBTS00761</v>
          </cell>
          <cell r="C446">
            <v>4844000</v>
          </cell>
        </row>
        <row r="447">
          <cell r="A447" t="str">
            <v>NBTS00762</v>
          </cell>
          <cell r="C447">
            <v>5844000</v>
          </cell>
        </row>
        <row r="448">
          <cell r="A448" t="str">
            <v>NBTS00763</v>
          </cell>
          <cell r="C448">
            <v>5844000</v>
          </cell>
        </row>
        <row r="449">
          <cell r="A449" t="str">
            <v>NBTS00764</v>
          </cell>
          <cell r="C449">
            <v>5363076.923076923</v>
          </cell>
        </row>
        <row r="450">
          <cell r="A450" t="str">
            <v>NBTS00765</v>
          </cell>
          <cell r="C450">
            <v>5516923.076923077</v>
          </cell>
        </row>
        <row r="451">
          <cell r="A451" t="str">
            <v>NBTS00768</v>
          </cell>
          <cell r="C451">
            <v>5363076.923076923</v>
          </cell>
        </row>
        <row r="452">
          <cell r="A452" t="str">
            <v>NBTS00769</v>
          </cell>
          <cell r="C452">
            <v>3363076.923076923</v>
          </cell>
        </row>
        <row r="453">
          <cell r="A453" t="str">
            <v>NBTS00771</v>
          </cell>
          <cell r="C453">
            <v>5344000</v>
          </cell>
        </row>
        <row r="454">
          <cell r="A454" t="str">
            <v>NBTS00772</v>
          </cell>
          <cell r="C454">
            <v>1460000</v>
          </cell>
        </row>
        <row r="455">
          <cell r="A455" t="str">
            <v>NBTS00773</v>
          </cell>
          <cell r="C455">
            <v>6410000</v>
          </cell>
        </row>
        <row r="456">
          <cell r="A456" t="str">
            <v>NBTS00774</v>
          </cell>
          <cell r="C456">
            <v>5286153.846153846</v>
          </cell>
        </row>
        <row r="457">
          <cell r="A457" t="str">
            <v>NBTS00775</v>
          </cell>
          <cell r="C457">
            <v>5844000</v>
          </cell>
        </row>
        <row r="458">
          <cell r="A458" t="str">
            <v>NBTS00777</v>
          </cell>
          <cell r="C458">
            <v>4898461.538461538</v>
          </cell>
        </row>
        <row r="459">
          <cell r="A459" t="str">
            <v>NBTS00778</v>
          </cell>
          <cell r="C459">
            <v>4898461.538461538</v>
          </cell>
        </row>
        <row r="460">
          <cell r="A460" t="str">
            <v>NBTS00779</v>
          </cell>
          <cell r="C460">
            <v>4898461.538461538</v>
          </cell>
        </row>
        <row r="461">
          <cell r="A461" t="str">
            <v>NBTS00781</v>
          </cell>
          <cell r="C461">
            <v>5844000</v>
          </cell>
        </row>
        <row r="462">
          <cell r="A462" t="str">
            <v>NBTS00782</v>
          </cell>
          <cell r="C462">
            <v>8460000</v>
          </cell>
        </row>
        <row r="463">
          <cell r="A463" t="str">
            <v>NBTS00783</v>
          </cell>
          <cell r="C463">
            <v>5844000</v>
          </cell>
        </row>
        <row r="464">
          <cell r="A464" t="str">
            <v>NBTS00786</v>
          </cell>
          <cell r="C464">
            <v>5036923.076923077</v>
          </cell>
        </row>
        <row r="465">
          <cell r="A465" t="str">
            <v>NBTS00787</v>
          </cell>
          <cell r="C465">
            <v>6508000</v>
          </cell>
        </row>
        <row r="466">
          <cell r="A466" t="str">
            <v>NBTS00789</v>
          </cell>
          <cell r="C466">
            <v>1344000</v>
          </cell>
        </row>
        <row r="467">
          <cell r="A467" t="str">
            <v>NBTS00791</v>
          </cell>
          <cell r="C467">
            <v>6062000</v>
          </cell>
        </row>
        <row r="468">
          <cell r="A468" t="str">
            <v>NBTS00794</v>
          </cell>
          <cell r="C468">
            <v>3600000</v>
          </cell>
        </row>
        <row r="469">
          <cell r="A469" t="str">
            <v>NBTS00795</v>
          </cell>
          <cell r="C469">
            <v>5363000</v>
          </cell>
        </row>
        <row r="470">
          <cell r="A470" t="str">
            <v>NBTS00797</v>
          </cell>
          <cell r="C470">
            <v>1040000</v>
          </cell>
        </row>
        <row r="471">
          <cell r="A471" t="str">
            <v>NBTS00798</v>
          </cell>
          <cell r="C471">
            <v>1040000</v>
          </cell>
        </row>
        <row r="472">
          <cell r="A472" t="str">
            <v>NBTS00799</v>
          </cell>
          <cell r="C472">
            <v>4764000</v>
          </cell>
        </row>
        <row r="473">
          <cell r="A473" t="str">
            <v>NBTS00802</v>
          </cell>
          <cell r="C473">
            <v>6467000</v>
          </cell>
        </row>
        <row r="474">
          <cell r="A474" t="str">
            <v>NBTS00803</v>
          </cell>
          <cell r="C474">
            <v>1300000</v>
          </cell>
        </row>
        <row r="475">
          <cell r="A475" t="str">
            <v>NBTS00812</v>
          </cell>
          <cell r="C475">
            <v>4457153.846153846</v>
          </cell>
        </row>
        <row r="476">
          <cell r="A476" t="str">
            <v>NBTS00813</v>
          </cell>
          <cell r="C476">
            <v>7636000</v>
          </cell>
        </row>
        <row r="477">
          <cell r="A477" t="str">
            <v>NBTS00814</v>
          </cell>
          <cell r="C477">
            <v>5844000</v>
          </cell>
        </row>
        <row r="478">
          <cell r="A478" t="str">
            <v>NBTS00815</v>
          </cell>
          <cell r="C478">
            <v>1100000</v>
          </cell>
        </row>
        <row r="479">
          <cell r="A479" t="str">
            <v>NBTS00817</v>
          </cell>
          <cell r="C479">
            <v>5170769.230769231</v>
          </cell>
        </row>
        <row r="480">
          <cell r="A480" t="str">
            <v>NBTS00820</v>
          </cell>
          <cell r="C480">
            <v>5615846.153846154</v>
          </cell>
        </row>
        <row r="481">
          <cell r="A481" t="str">
            <v>NBTS00822</v>
          </cell>
          <cell r="C481">
            <v>5593846.153846154</v>
          </cell>
        </row>
        <row r="482">
          <cell r="A482" t="str">
            <v>NBTS00823</v>
          </cell>
          <cell r="C482">
            <v>700000</v>
          </cell>
        </row>
        <row r="483">
          <cell r="A483" t="str">
            <v>NBTS00824</v>
          </cell>
          <cell r="C483">
            <v>7152000</v>
          </cell>
        </row>
        <row r="484">
          <cell r="A484" t="str">
            <v>NBTS00826</v>
          </cell>
          <cell r="C484">
            <v>5940000</v>
          </cell>
        </row>
        <row r="485">
          <cell r="A485" t="str">
            <v>NBTS00827</v>
          </cell>
          <cell r="C485">
            <v>5940000</v>
          </cell>
        </row>
        <row r="486">
          <cell r="A486" t="str">
            <v>NBTS00828</v>
          </cell>
          <cell r="C486">
            <v>5940000</v>
          </cell>
        </row>
        <row r="487">
          <cell r="A487" t="str">
            <v>NBTS00832</v>
          </cell>
          <cell r="C487">
            <v>5940000</v>
          </cell>
        </row>
        <row r="488">
          <cell r="A488" t="str">
            <v>NBTS00833</v>
          </cell>
          <cell r="C488">
            <v>7500000</v>
          </cell>
        </row>
        <row r="489">
          <cell r="A489" t="str">
            <v>NBTS00834</v>
          </cell>
          <cell r="C489">
            <v>0</v>
          </cell>
        </row>
        <row r="490">
          <cell r="A490" t="str">
            <v>NBTS00835</v>
          </cell>
          <cell r="C490">
            <v>7242000</v>
          </cell>
        </row>
        <row r="491">
          <cell r="A491" t="str">
            <v>NBTS00836</v>
          </cell>
          <cell r="C491">
            <v>5709000</v>
          </cell>
        </row>
        <row r="492">
          <cell r="A492" t="str">
            <v>NBTS00837</v>
          </cell>
          <cell r="C492">
            <v>2309000</v>
          </cell>
        </row>
        <row r="493">
          <cell r="A493" t="str">
            <v>NBTS00839</v>
          </cell>
          <cell r="C493">
            <v>5940000</v>
          </cell>
        </row>
        <row r="494">
          <cell r="A494" t="str">
            <v>NBTS00842</v>
          </cell>
          <cell r="C494">
            <v>5940000</v>
          </cell>
        </row>
        <row r="495">
          <cell r="A495" t="str">
            <v>NBTS00843</v>
          </cell>
          <cell r="C495">
            <v>5940000</v>
          </cell>
        </row>
        <row r="496">
          <cell r="A496" t="str">
            <v>NBTS00844</v>
          </cell>
          <cell r="C496">
            <v>5940000</v>
          </cell>
        </row>
        <row r="497">
          <cell r="A497" t="str">
            <v>NBTS00846</v>
          </cell>
          <cell r="C497">
            <v>5747692.307692308</v>
          </cell>
        </row>
        <row r="498">
          <cell r="A498" t="str">
            <v>NBTS00847</v>
          </cell>
          <cell r="C498">
            <v>5540000</v>
          </cell>
        </row>
        <row r="499">
          <cell r="A499" t="str">
            <v>NBTS00848</v>
          </cell>
          <cell r="C499">
            <v>5940000</v>
          </cell>
        </row>
        <row r="500">
          <cell r="A500" t="str">
            <v>NBTS00849</v>
          </cell>
          <cell r="C500">
            <v>5940000</v>
          </cell>
        </row>
        <row r="501">
          <cell r="A501" t="str">
            <v>NBTS00850</v>
          </cell>
          <cell r="C501">
            <v>7500000</v>
          </cell>
        </row>
        <row r="502">
          <cell r="A502" t="str">
            <v>NBTS00855</v>
          </cell>
          <cell r="C502">
            <v>5540000</v>
          </cell>
        </row>
        <row r="503">
          <cell r="A503" t="str">
            <v>NBTS00856</v>
          </cell>
          <cell r="C503">
            <v>5940000</v>
          </cell>
        </row>
        <row r="504">
          <cell r="A504" t="str">
            <v>NBTS00859</v>
          </cell>
          <cell r="C504">
            <v>5593846.153846154</v>
          </cell>
        </row>
        <row r="505">
          <cell r="A505" t="str">
            <v>NBTS00860</v>
          </cell>
          <cell r="C505">
            <v>2540000</v>
          </cell>
        </row>
        <row r="506">
          <cell r="A506" t="str">
            <v>NBTS00861</v>
          </cell>
          <cell r="C506">
            <v>5940000</v>
          </cell>
        </row>
        <row r="507">
          <cell r="A507" t="str">
            <v>NBTS00865</v>
          </cell>
          <cell r="C507">
            <v>5940000</v>
          </cell>
        </row>
        <row r="508">
          <cell r="A508" t="str">
            <v>NBTS00866</v>
          </cell>
          <cell r="C508">
            <v>7500000</v>
          </cell>
        </row>
        <row r="509">
          <cell r="A509" t="str">
            <v>NBTS00867</v>
          </cell>
          <cell r="C509">
            <v>2540000</v>
          </cell>
        </row>
        <row r="510">
          <cell r="A510" t="str">
            <v>NBTS00868</v>
          </cell>
          <cell r="C510">
            <v>2040000</v>
          </cell>
        </row>
        <row r="511">
          <cell r="A511" t="str">
            <v>NBTS00870</v>
          </cell>
          <cell r="C511">
            <v>7056000</v>
          </cell>
        </row>
        <row r="512">
          <cell r="A512" t="str">
            <v>NBTS00872</v>
          </cell>
          <cell r="C512">
            <v>5940000</v>
          </cell>
        </row>
        <row r="513">
          <cell r="A513" t="str">
            <v>NBTS00873</v>
          </cell>
          <cell r="C513">
            <v>5940000</v>
          </cell>
        </row>
        <row r="514">
          <cell r="A514" t="str">
            <v>NBTS00874</v>
          </cell>
          <cell r="C514">
            <v>5940000</v>
          </cell>
        </row>
        <row r="515">
          <cell r="A515" t="str">
            <v>NBTS00876</v>
          </cell>
          <cell r="C515">
            <v>2040000</v>
          </cell>
        </row>
        <row r="516">
          <cell r="A516" t="str">
            <v>NBTS00880</v>
          </cell>
          <cell r="C516">
            <v>5940000</v>
          </cell>
        </row>
        <row r="517">
          <cell r="A517" t="str">
            <v>NBTS00881</v>
          </cell>
          <cell r="C517">
            <v>2540000</v>
          </cell>
        </row>
        <row r="518">
          <cell r="A518" t="str">
            <v>NBTS00883</v>
          </cell>
          <cell r="C518">
            <v>2040000</v>
          </cell>
        </row>
        <row r="519">
          <cell r="A519" t="str">
            <v>NBTS00884</v>
          </cell>
          <cell r="C519">
            <v>2040000</v>
          </cell>
        </row>
        <row r="520">
          <cell r="A520" t="str">
            <v>NBTS00885</v>
          </cell>
          <cell r="C520">
            <v>5844000</v>
          </cell>
        </row>
        <row r="521">
          <cell r="A521" t="str">
            <v>NBTS00886</v>
          </cell>
          <cell r="C521">
            <v>7500000</v>
          </cell>
        </row>
        <row r="522">
          <cell r="A522" t="str">
            <v>NBTS00890</v>
          </cell>
          <cell r="C522">
            <v>5700000</v>
          </cell>
        </row>
        <row r="523">
          <cell r="A523" t="str">
            <v>NBTS00891</v>
          </cell>
          <cell r="C523">
            <v>5940000</v>
          </cell>
        </row>
        <row r="524">
          <cell r="A524" t="str">
            <v>NBTS00892</v>
          </cell>
          <cell r="C524">
            <v>5940000</v>
          </cell>
        </row>
        <row r="525">
          <cell r="A525" t="str">
            <v>NBTS00893</v>
          </cell>
          <cell r="C525">
            <v>7200000</v>
          </cell>
        </row>
        <row r="526">
          <cell r="A526" t="str">
            <v>NBTS00894</v>
          </cell>
          <cell r="C526">
            <v>6045000</v>
          </cell>
        </row>
        <row r="527">
          <cell r="A527" t="str">
            <v>NBTS00895</v>
          </cell>
          <cell r="C527">
            <v>3669230.769230769</v>
          </cell>
        </row>
        <row r="528">
          <cell r="A528" t="str">
            <v>NBTS00900</v>
          </cell>
          <cell r="C528">
            <v>5940000</v>
          </cell>
        </row>
        <row r="529">
          <cell r="A529" t="str">
            <v>NBTS00903</v>
          </cell>
          <cell r="C529">
            <v>1800000</v>
          </cell>
        </row>
        <row r="530">
          <cell r="A530" t="str">
            <v>NBTS00904</v>
          </cell>
          <cell r="C530">
            <v>769230.76923076925</v>
          </cell>
        </row>
        <row r="531">
          <cell r="A531" t="str">
            <v>NBTS00906</v>
          </cell>
          <cell r="C531">
            <v>730769.23076923075</v>
          </cell>
        </row>
        <row r="532">
          <cell r="A532" t="str">
            <v>NBTS00907</v>
          </cell>
          <cell r="C532">
            <v>615384.61538461538</v>
          </cell>
        </row>
        <row r="533">
          <cell r="A533" t="str">
            <v>NBTS00910</v>
          </cell>
          <cell r="C533">
            <v>2084615.3846153845</v>
          </cell>
        </row>
        <row r="534">
          <cell r="A534" t="str">
            <v>NBTS00912</v>
          </cell>
          <cell r="C534">
            <v>1370769.2307692308</v>
          </cell>
        </row>
        <row r="535">
          <cell r="A535" t="str">
            <v>NBTS00913</v>
          </cell>
          <cell r="C535">
            <v>3849989.0109890113</v>
          </cell>
        </row>
        <row r="536">
          <cell r="A536" t="str">
            <v>NBTS00914</v>
          </cell>
          <cell r="C536">
            <v>2040000</v>
          </cell>
        </row>
        <row r="537">
          <cell r="A537" t="str">
            <v>NBTS00915</v>
          </cell>
          <cell r="C537">
            <v>2693846.153846154</v>
          </cell>
        </row>
        <row r="538">
          <cell r="A538" t="str">
            <v>NBTS00916</v>
          </cell>
          <cell r="C538">
            <v>5900000</v>
          </cell>
        </row>
        <row r="539">
          <cell r="A539" t="str">
            <v>NBTS00917</v>
          </cell>
          <cell r="C539">
            <v>5940000</v>
          </cell>
        </row>
        <row r="540">
          <cell r="A540" t="str">
            <v>NBTS00918</v>
          </cell>
          <cell r="C540">
            <v>6878000</v>
          </cell>
        </row>
        <row r="541">
          <cell r="A541" t="str">
            <v>NBTS00919</v>
          </cell>
          <cell r="C541">
            <v>2802000</v>
          </cell>
        </row>
        <row r="542">
          <cell r="A542" t="str">
            <v>NBTS00920</v>
          </cell>
          <cell r="C542">
            <v>2040000</v>
          </cell>
        </row>
        <row r="543">
          <cell r="A543" t="str">
            <v>NBTS00921</v>
          </cell>
          <cell r="C543">
            <v>2250000</v>
          </cell>
        </row>
        <row r="544">
          <cell r="A544" t="str">
            <v>NBTS00922</v>
          </cell>
          <cell r="C544">
            <v>1398000</v>
          </cell>
        </row>
        <row r="545">
          <cell r="A545" t="str">
            <v>NBTS00923</v>
          </cell>
          <cell r="C545">
            <v>7191000</v>
          </cell>
        </row>
        <row r="546">
          <cell r="A546" t="str">
            <v>NBTS00924</v>
          </cell>
          <cell r="C546">
            <v>5940000</v>
          </cell>
        </row>
        <row r="547">
          <cell r="A547" t="str">
            <v>NBTS00925</v>
          </cell>
          <cell r="C547">
            <v>1924000</v>
          </cell>
        </row>
        <row r="548">
          <cell r="A548" t="str">
            <v>NBTS00926</v>
          </cell>
          <cell r="C548">
            <v>964000</v>
          </cell>
        </row>
        <row r="549">
          <cell r="A549" t="str">
            <v>NBTS00927</v>
          </cell>
          <cell r="C549">
            <v>4445000</v>
          </cell>
        </row>
        <row r="550">
          <cell r="A550" t="str">
            <v>NBTS00928</v>
          </cell>
          <cell r="C550">
            <v>5374000</v>
          </cell>
        </row>
        <row r="551">
          <cell r="A551" t="str">
            <v>NBTS00929</v>
          </cell>
          <cell r="C551">
            <v>2752000</v>
          </cell>
        </row>
        <row r="552">
          <cell r="A552" t="str">
            <v>NBTS00930</v>
          </cell>
          <cell r="C552">
            <v>7500000</v>
          </cell>
        </row>
        <row r="553">
          <cell r="A553" t="str">
            <v>NBTS00931</v>
          </cell>
          <cell r="C553">
            <v>5940000</v>
          </cell>
        </row>
        <row r="554">
          <cell r="A554" t="str">
            <v>NBTS00932</v>
          </cell>
          <cell r="C554">
            <v>1126769.2307692308</v>
          </cell>
        </row>
        <row r="555">
          <cell r="A555" t="str">
            <v>NBTS00933</v>
          </cell>
          <cell r="C555">
            <v>0</v>
          </cell>
        </row>
        <row r="556">
          <cell r="A556" t="str">
            <v>NBTS00934</v>
          </cell>
          <cell r="C556">
            <v>5563000</v>
          </cell>
        </row>
        <row r="557">
          <cell r="A557" t="str">
            <v>NBTS00935</v>
          </cell>
          <cell r="C557">
            <v>1578000</v>
          </cell>
        </row>
        <row r="558">
          <cell r="A558" t="str">
            <v>NBTS00936</v>
          </cell>
          <cell r="C558">
            <v>4200000</v>
          </cell>
        </row>
        <row r="559">
          <cell r="A559" t="str">
            <v>NBTS00937</v>
          </cell>
          <cell r="C559">
            <v>4569230.769230769</v>
          </cell>
        </row>
        <row r="560">
          <cell r="A560" t="str">
            <v>NBTS00938</v>
          </cell>
          <cell r="C560">
            <v>1847692.3076923077</v>
          </cell>
        </row>
        <row r="561">
          <cell r="A561" t="str">
            <v>NBTS00939</v>
          </cell>
          <cell r="C561">
            <v>1058461.5384615385</v>
          </cell>
        </row>
        <row r="562">
          <cell r="A562" t="str">
            <v>NBTS00940</v>
          </cell>
          <cell r="C562">
            <v>1520000</v>
          </cell>
        </row>
        <row r="563">
          <cell r="A563" t="str">
            <v>NBTS00941</v>
          </cell>
          <cell r="C563">
            <v>4500000</v>
          </cell>
        </row>
        <row r="564">
          <cell r="A564" t="str">
            <v>NBTS00942</v>
          </cell>
          <cell r="C564">
            <v>3426923.076923077</v>
          </cell>
        </row>
        <row r="565">
          <cell r="A565" t="str">
            <v>NBTS00943</v>
          </cell>
          <cell r="C565">
            <v>2040000</v>
          </cell>
        </row>
        <row r="566">
          <cell r="A566" t="str">
            <v>NBTS00944</v>
          </cell>
          <cell r="C566">
            <v>1375384.6153846155</v>
          </cell>
        </row>
        <row r="567">
          <cell r="A567" t="str">
            <v>NBTS00945</v>
          </cell>
          <cell r="C567">
            <v>2040000</v>
          </cell>
        </row>
        <row r="568">
          <cell r="A568" t="str">
            <v>NBTS00946</v>
          </cell>
          <cell r="C568">
            <v>5940000</v>
          </cell>
        </row>
        <row r="569">
          <cell r="A569" t="str">
            <v>NBTS00947</v>
          </cell>
          <cell r="C569">
            <v>5940000</v>
          </cell>
        </row>
        <row r="570">
          <cell r="A570" t="str">
            <v>NBTS00948</v>
          </cell>
          <cell r="C570">
            <v>6700000</v>
          </cell>
        </row>
        <row r="571">
          <cell r="A571" t="str">
            <v>NBTS00949</v>
          </cell>
          <cell r="C571">
            <v>5940000</v>
          </cell>
        </row>
        <row r="572">
          <cell r="A572" t="str">
            <v>NBTS00950</v>
          </cell>
          <cell r="C572">
            <v>5940000</v>
          </cell>
        </row>
        <row r="573">
          <cell r="A573" t="str">
            <v>NBTS00951</v>
          </cell>
          <cell r="C573">
            <v>5940000</v>
          </cell>
        </row>
        <row r="574">
          <cell r="A574" t="str">
            <v>NBTS00952</v>
          </cell>
          <cell r="C574">
            <v>1610769.2307692308</v>
          </cell>
        </row>
        <row r="575">
          <cell r="A575" t="str">
            <v>NBTS00953</v>
          </cell>
          <cell r="C575">
            <v>1336923.076923077</v>
          </cell>
        </row>
        <row r="576">
          <cell r="A576" t="str">
            <v>NBTS00954</v>
          </cell>
          <cell r="C576">
            <v>6800000</v>
          </cell>
        </row>
        <row r="577">
          <cell r="A577" t="str">
            <v>NBTS00955</v>
          </cell>
          <cell r="C577">
            <v>5940000</v>
          </cell>
        </row>
        <row r="578">
          <cell r="A578" t="str">
            <v>NBTS00956</v>
          </cell>
          <cell r="C578">
            <v>423076.92307692306</v>
          </cell>
        </row>
        <row r="579">
          <cell r="A579" t="str">
            <v>NBTS00957</v>
          </cell>
          <cell r="C579">
            <v>730769.23076923075</v>
          </cell>
        </row>
        <row r="580">
          <cell r="A580" t="str">
            <v>NBTS00958</v>
          </cell>
          <cell r="C580">
            <v>1000000</v>
          </cell>
        </row>
        <row r="581">
          <cell r="A581" t="str">
            <v>NBTS00961</v>
          </cell>
          <cell r="C581">
            <v>1030769.2307692308</v>
          </cell>
        </row>
        <row r="582">
          <cell r="A582" t="str">
            <v>NBTS00962</v>
          </cell>
          <cell r="C582">
            <v>5392307.692307692</v>
          </cell>
        </row>
        <row r="583">
          <cell r="A583" t="str">
            <v>NBTS00963</v>
          </cell>
          <cell r="C583">
            <v>5430769.230769231</v>
          </cell>
        </row>
        <row r="584">
          <cell r="A584" t="str">
            <v>NBTS00964</v>
          </cell>
          <cell r="C584">
            <v>5392307.692307692</v>
          </cell>
        </row>
        <row r="585">
          <cell r="A585" t="str">
            <v>NBTS00965</v>
          </cell>
          <cell r="C585">
            <v>1900000</v>
          </cell>
        </row>
        <row r="586">
          <cell r="A586" t="str">
            <v>NBTS00966</v>
          </cell>
          <cell r="C586">
            <v>1669230.7692307692</v>
          </cell>
        </row>
        <row r="587">
          <cell r="A587" t="str">
            <v>NBTS00972</v>
          </cell>
          <cell r="C587">
            <v>538461.5384615385</v>
          </cell>
        </row>
        <row r="588">
          <cell r="A588" t="str">
            <v>NBTS00974</v>
          </cell>
          <cell r="C588">
            <v>2040000</v>
          </cell>
        </row>
        <row r="589">
          <cell r="A589" t="str">
            <v>NBTS00975</v>
          </cell>
          <cell r="C589">
            <v>1061538.4615384615</v>
          </cell>
        </row>
        <row r="590">
          <cell r="A590" t="str">
            <v>NBTS00976</v>
          </cell>
          <cell r="C590">
            <v>461538.4615384615</v>
          </cell>
        </row>
        <row r="591">
          <cell r="A591" t="str">
            <v>NBTS00977</v>
          </cell>
          <cell r="C591">
            <v>461538.4615384615</v>
          </cell>
        </row>
        <row r="592">
          <cell r="A592" t="str">
            <v>NBTS00978</v>
          </cell>
          <cell r="C592">
            <v>423076.92307692306</v>
          </cell>
        </row>
        <row r="593">
          <cell r="A593" t="str">
            <v>NBTS00979</v>
          </cell>
          <cell r="C593">
            <v>803846.15384615387</v>
          </cell>
        </row>
        <row r="594">
          <cell r="A594" t="str">
            <v>NBTS00980</v>
          </cell>
          <cell r="C594">
            <v>803846.15384615387</v>
          </cell>
        </row>
        <row r="595">
          <cell r="A595" t="str">
            <v>NBTS00981</v>
          </cell>
          <cell r="C595">
            <v>600000</v>
          </cell>
        </row>
        <row r="596">
          <cell r="A596" t="str">
            <v>NBTS00982</v>
          </cell>
          <cell r="C596">
            <v>988461.5384615385</v>
          </cell>
        </row>
        <row r="597">
          <cell r="A597" t="str">
            <v>NBTS00983</v>
          </cell>
          <cell r="C597">
            <v>953846.15384615387</v>
          </cell>
        </row>
        <row r="598">
          <cell r="A598" t="str">
            <v>NBTS00986</v>
          </cell>
          <cell r="C598">
            <v>1600000</v>
          </cell>
        </row>
        <row r="599">
          <cell r="A599" t="str">
            <v>NBTS00987</v>
          </cell>
          <cell r="C599">
            <v>1026923.0769230769</v>
          </cell>
        </row>
        <row r="600">
          <cell r="A600" t="str">
            <v>NBTS00989</v>
          </cell>
          <cell r="C600">
            <v>692307.69230769225</v>
          </cell>
        </row>
        <row r="601">
          <cell r="A601" t="str">
            <v>NBTS00990</v>
          </cell>
          <cell r="C601">
            <v>500000</v>
          </cell>
        </row>
        <row r="602">
          <cell r="A602" t="str">
            <v>NBTS00991</v>
          </cell>
          <cell r="C602">
            <v>5084615.384615385</v>
          </cell>
        </row>
        <row r="603">
          <cell r="A603" t="str">
            <v>NBTS00992</v>
          </cell>
          <cell r="C603">
            <v>4576923.076923077</v>
          </cell>
        </row>
        <row r="604">
          <cell r="A604" t="str">
            <v>NBTS00996</v>
          </cell>
          <cell r="C604">
            <v>2040000</v>
          </cell>
        </row>
        <row r="605">
          <cell r="A605" t="str">
            <v>NBTS00997</v>
          </cell>
          <cell r="C605">
            <v>496153.84615384613</v>
          </cell>
        </row>
        <row r="606">
          <cell r="A606" t="str">
            <v>NBTS00998</v>
          </cell>
          <cell r="C606">
            <v>153846.15384615384</v>
          </cell>
        </row>
        <row r="607">
          <cell r="A607" t="str">
            <v>NBTS00999</v>
          </cell>
          <cell r="C607">
            <v>307692.30769230769</v>
          </cell>
        </row>
        <row r="608">
          <cell r="A608" t="str">
            <v>NBTS01000</v>
          </cell>
          <cell r="C608">
            <v>1546153.846153846</v>
          </cell>
        </row>
        <row r="609">
          <cell r="A609" t="str">
            <v>NBTS01001</v>
          </cell>
          <cell r="C609">
            <v>4721846.153846154</v>
          </cell>
        </row>
        <row r="610">
          <cell r="A610" t="str">
            <v>NBTS01002</v>
          </cell>
          <cell r="C610">
            <v>307692.30769230769</v>
          </cell>
        </row>
        <row r="611">
          <cell r="A611" t="str">
            <v>NBTS01003</v>
          </cell>
          <cell r="C611">
            <v>2907692.3076923075</v>
          </cell>
        </row>
        <row r="612">
          <cell r="A612" t="str">
            <v>NBTS01004</v>
          </cell>
          <cell r="C612">
            <v>346153.84615384613</v>
          </cell>
        </row>
        <row r="613">
          <cell r="A613" t="str">
            <v>NBTS01007</v>
          </cell>
          <cell r="C613">
            <v>506153.84615384613</v>
          </cell>
        </row>
        <row r="614">
          <cell r="A614" t="str">
            <v>NBTS01014</v>
          </cell>
          <cell r="C614">
            <v>1386153.846153846</v>
          </cell>
        </row>
        <row r="615">
          <cell r="A615" t="str">
            <v>NBTS01015</v>
          </cell>
          <cell r="C615">
            <v>192307.69230769231</v>
          </cell>
        </row>
        <row r="616">
          <cell r="A616" t="str">
            <v>NBTS01016</v>
          </cell>
          <cell r="C616">
            <v>192307.69230769231</v>
          </cell>
        </row>
        <row r="617">
          <cell r="A617" t="str">
            <v>NBTS01017</v>
          </cell>
          <cell r="C617">
            <v>192307.69230769231</v>
          </cell>
        </row>
        <row r="618">
          <cell r="A618" t="str">
            <v>NBTS01018</v>
          </cell>
          <cell r="C618">
            <v>192307.69230769231</v>
          </cell>
        </row>
        <row r="619">
          <cell r="A619" t="str">
            <v>NBTS01019</v>
          </cell>
          <cell r="C619">
            <v>192307.69230769231</v>
          </cell>
        </row>
        <row r="620">
          <cell r="A620" t="str">
            <v>NBTS01022</v>
          </cell>
          <cell r="C620">
            <v>2736153.846153846</v>
          </cell>
        </row>
        <row r="621">
          <cell r="A621" t="str">
            <v>NBTS01023</v>
          </cell>
          <cell r="C621">
            <v>909000</v>
          </cell>
        </row>
        <row r="622">
          <cell r="A622" t="str">
            <v>NBTS01024</v>
          </cell>
          <cell r="C622">
            <v>115000</v>
          </cell>
        </row>
        <row r="623">
          <cell r="A623" t="str">
            <v>NBTS01025</v>
          </cell>
          <cell r="C623">
            <v>115000</v>
          </cell>
        </row>
        <row r="624">
          <cell r="A624" t="str">
            <v>NBTS01026</v>
          </cell>
          <cell r="C624">
            <v>836000</v>
          </cell>
        </row>
        <row r="625">
          <cell r="A625" t="str">
            <v>NBTS01027</v>
          </cell>
          <cell r="C625">
            <v>156000</v>
          </cell>
        </row>
        <row r="626">
          <cell r="A626" t="str">
            <v>NBTS01028</v>
          </cell>
          <cell r="C626">
            <v>141000</v>
          </cell>
        </row>
        <row r="627">
          <cell r="A627" t="str">
            <v>NBTS01029</v>
          </cell>
          <cell r="C627">
            <v>307000</v>
          </cell>
        </row>
        <row r="628">
          <cell r="A628" t="str">
            <v>NBTS01030</v>
          </cell>
          <cell r="C628">
            <v>38000</v>
          </cell>
        </row>
        <row r="629">
          <cell r="A629" t="str">
            <v>NBTS01031</v>
          </cell>
          <cell r="C629">
            <v>666000</v>
          </cell>
        </row>
        <row r="630">
          <cell r="A630" t="str">
            <v>NBTS01043</v>
          </cell>
          <cell r="C630">
            <v>496153.84615384613</v>
          </cell>
        </row>
        <row r="631">
          <cell r="A631" t="str">
            <v>NBTS01050</v>
          </cell>
          <cell r="C631">
            <v>586153.84615384613</v>
          </cell>
        </row>
        <row r="632">
          <cell r="A632" t="str">
            <v>NBTS01051</v>
          </cell>
          <cell r="C632">
            <v>115384.61538461538</v>
          </cell>
        </row>
        <row r="633">
          <cell r="A633" t="str">
            <v>NBTS01052</v>
          </cell>
          <cell r="C633">
            <v>115384.61538461538</v>
          </cell>
        </row>
        <row r="634">
          <cell r="A634" t="str">
            <v>#N/A</v>
          </cell>
          <cell r="C634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 Week 1"/>
      <sheetName val="Track Week 2"/>
      <sheetName val="Track Week 3"/>
      <sheetName val="Track Week 4"/>
      <sheetName val="MTD SEP"/>
      <sheetName val="Master data"/>
      <sheetName val="Data SAP"/>
      <sheetName val="Plan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G1">
            <v>0.55000000000000004</v>
          </cell>
        </row>
        <row r="2">
          <cell r="C2" t="str">
            <v>SS</v>
          </cell>
        </row>
        <row r="3">
          <cell r="G3" t="str">
            <v>SS</v>
          </cell>
        </row>
        <row r="4">
          <cell r="C4" t="str">
            <v>Lê Hồng Cường</v>
          </cell>
        </row>
        <row r="5">
          <cell r="C5" t="str">
            <v>Lê Hồng Cường</v>
          </cell>
        </row>
        <row r="6">
          <cell r="C6" t="str">
            <v>Lê Hồng Cường</v>
          </cell>
        </row>
        <row r="7">
          <cell r="C7" t="str">
            <v>Lê Hồng Cường</v>
          </cell>
        </row>
        <row r="8">
          <cell r="C8" t="str">
            <v>Lê Hồng Cường</v>
          </cell>
        </row>
        <row r="9">
          <cell r="C9" t="str">
            <v>Lê Hồng Cường</v>
          </cell>
        </row>
        <row r="10">
          <cell r="C10" t="str">
            <v>Lê Hồng Cường</v>
          </cell>
        </row>
        <row r="11">
          <cell r="C11" t="str">
            <v>Lê Hồng Cường</v>
          </cell>
        </row>
        <row r="12">
          <cell r="C12" t="str">
            <v>Lê Hồng Cường</v>
          </cell>
        </row>
        <row r="13">
          <cell r="C13" t="str">
            <v>Lê Hồng Cường</v>
          </cell>
        </row>
        <row r="14">
          <cell r="C14" t="str">
            <v>Lê Hồng Cường</v>
          </cell>
        </row>
        <row r="15">
          <cell r="C15" t="str">
            <v>Lê Hồng Cường</v>
          </cell>
        </row>
        <row r="16">
          <cell r="C16" t="str">
            <v>Lê Hồng Cường</v>
          </cell>
        </row>
        <row r="17">
          <cell r="C17" t="str">
            <v>Lê Hồng Cường</v>
          </cell>
        </row>
        <row r="18">
          <cell r="C18" t="str">
            <v>Lê Hồng Cường</v>
          </cell>
        </row>
        <row r="19">
          <cell r="C19" t="str">
            <v>Lê Hồng Cường</v>
          </cell>
        </row>
        <row r="20">
          <cell r="C20" t="str">
            <v>Lê Hồng Cường</v>
          </cell>
        </row>
        <row r="21">
          <cell r="C21" t="str">
            <v>Lê Hồng Cường</v>
          </cell>
        </row>
        <row r="22">
          <cell r="C22" t="str">
            <v>Lê Hồng Cường</v>
          </cell>
        </row>
        <row r="23">
          <cell r="C23" t="str">
            <v>Lê Hồng Cường</v>
          </cell>
        </row>
        <row r="24">
          <cell r="C24" t="str">
            <v>Lê Hồng Cường</v>
          </cell>
        </row>
        <row r="25">
          <cell r="C25" t="str">
            <v>Lê Hồng Cường</v>
          </cell>
        </row>
        <row r="26">
          <cell r="C26" t="str">
            <v>Lê Hồng Cường</v>
          </cell>
        </row>
        <row r="27">
          <cell r="C27" t="str">
            <v>Lê Hồng Cường</v>
          </cell>
        </row>
        <row r="28">
          <cell r="C28" t="str">
            <v>Lê Hồng Cường</v>
          </cell>
        </row>
        <row r="29">
          <cell r="C29" t="str">
            <v>Lê Hồng Cường</v>
          </cell>
        </row>
        <row r="30">
          <cell r="C30" t="str">
            <v>Lê Hồng Cường</v>
          </cell>
        </row>
        <row r="31">
          <cell r="C31" t="str">
            <v>Lê Hồng Cường</v>
          </cell>
        </row>
        <row r="32">
          <cell r="C32" t="str">
            <v>Lê Hồng Cường</v>
          </cell>
        </row>
        <row r="33">
          <cell r="C33" t="str">
            <v>Lê Hồng Cường</v>
          </cell>
        </row>
        <row r="34">
          <cell r="C34" t="str">
            <v>Lê Hồng Cường</v>
          </cell>
        </row>
        <row r="35">
          <cell r="C35" t="str">
            <v>Lê Hồng Cường</v>
          </cell>
        </row>
        <row r="36">
          <cell r="C36" t="str">
            <v>Lê Hồng Cường</v>
          </cell>
        </row>
        <row r="37">
          <cell r="C37" t="str">
            <v>Lê Hồng Cường</v>
          </cell>
        </row>
        <row r="38">
          <cell r="C38" t="str">
            <v>Lê Hồng Cường</v>
          </cell>
        </row>
        <row r="39">
          <cell r="C39" t="str">
            <v>Lê Hồng Cường</v>
          </cell>
        </row>
        <row r="40">
          <cell r="C40" t="str">
            <v>Lê Hồng Cường</v>
          </cell>
        </row>
        <row r="41">
          <cell r="C41" t="str">
            <v>Lê Hồng Cường</v>
          </cell>
        </row>
        <row r="42">
          <cell r="C42" t="str">
            <v>Lê Hồng Cường</v>
          </cell>
        </row>
        <row r="43">
          <cell r="C43" t="str">
            <v>Lê Hồng Cường</v>
          </cell>
        </row>
        <row r="44">
          <cell r="C44" t="str">
            <v>Lê Hồng Cường</v>
          </cell>
        </row>
        <row r="45">
          <cell r="C45" t="str">
            <v>Lê Hồng Cường</v>
          </cell>
        </row>
        <row r="46">
          <cell r="C46" t="str">
            <v>Lê Hồng Cường</v>
          </cell>
        </row>
        <row r="47">
          <cell r="C47" t="str">
            <v>Lê Hồng Cường</v>
          </cell>
        </row>
        <row r="48">
          <cell r="C48" t="str">
            <v>Lê Hồng Cường</v>
          </cell>
        </row>
        <row r="49">
          <cell r="C49" t="str">
            <v>Lê Hồng Cường</v>
          </cell>
        </row>
        <row r="50">
          <cell r="C50" t="str">
            <v>Lê Hồng Cường</v>
          </cell>
        </row>
        <row r="51">
          <cell r="C51" t="str">
            <v>Lê Hồng Cường</v>
          </cell>
        </row>
        <row r="52">
          <cell r="C52" t="str">
            <v>Lê Hồng Cường</v>
          </cell>
        </row>
        <row r="53">
          <cell r="C53" t="str">
            <v>Lê Hồng Cường</v>
          </cell>
        </row>
        <row r="54">
          <cell r="C54" t="str">
            <v>Lê Hồng Cường</v>
          </cell>
        </row>
        <row r="55">
          <cell r="C55" t="str">
            <v>Lê Hồng Cường</v>
          </cell>
        </row>
        <row r="56">
          <cell r="C56" t="str">
            <v>Lê Hồng Cường</v>
          </cell>
        </row>
        <row r="57">
          <cell r="C57" t="str">
            <v>Lê Hồng Cường</v>
          </cell>
        </row>
        <row r="58">
          <cell r="C58" t="str">
            <v>Lê Hồng Cường</v>
          </cell>
        </row>
        <row r="59">
          <cell r="C59" t="str">
            <v>Lê Hồng Cường</v>
          </cell>
        </row>
        <row r="60">
          <cell r="C60" t="str">
            <v>Lê Hồng Cường</v>
          </cell>
        </row>
        <row r="61">
          <cell r="C61" t="str">
            <v>Lê Hồng Cường</v>
          </cell>
        </row>
        <row r="62">
          <cell r="C62" t="str">
            <v>Lê Hồng Cường</v>
          </cell>
        </row>
        <row r="63">
          <cell r="C63" t="str">
            <v>Lê Hồng Cường</v>
          </cell>
        </row>
        <row r="64">
          <cell r="C64" t="str">
            <v>Lê Hồng Cường</v>
          </cell>
        </row>
        <row r="65">
          <cell r="C65" t="str">
            <v>Lê Hồng Cường</v>
          </cell>
        </row>
        <row r="66">
          <cell r="C66" t="str">
            <v>Lê Hồng Cường</v>
          </cell>
        </row>
        <row r="67">
          <cell r="C67" t="str">
            <v>Lê Hồng Cường</v>
          </cell>
        </row>
        <row r="68">
          <cell r="C68" t="str">
            <v>Lê Hồng Cường</v>
          </cell>
        </row>
        <row r="69">
          <cell r="C69" t="str">
            <v>Lê Hồng Cường</v>
          </cell>
        </row>
        <row r="70">
          <cell r="C70" t="str">
            <v>Lê Hồng Cường</v>
          </cell>
        </row>
        <row r="71">
          <cell r="C71" t="str">
            <v>Lê Hồng Cường</v>
          </cell>
        </row>
        <row r="72">
          <cell r="C72" t="str">
            <v>Lê Hồng Cường</v>
          </cell>
        </row>
        <row r="73">
          <cell r="C73" t="str">
            <v>Lê Hồng Cường</v>
          </cell>
        </row>
        <row r="74">
          <cell r="C74" t="str">
            <v>Lê Hồng Cường</v>
          </cell>
        </row>
        <row r="75">
          <cell r="C75" t="str">
            <v>Lê Hồng Cường</v>
          </cell>
        </row>
        <row r="76">
          <cell r="C76" t="str">
            <v>Hồ Kim Long</v>
          </cell>
        </row>
        <row r="77">
          <cell r="C77" t="str">
            <v>Hồ Kim Long</v>
          </cell>
        </row>
        <row r="78">
          <cell r="C78" t="str">
            <v>Hồ Kim Long</v>
          </cell>
        </row>
        <row r="79">
          <cell r="C79" t="str">
            <v>Hồ Kim Long</v>
          </cell>
        </row>
        <row r="80">
          <cell r="C80" t="str">
            <v>Hồ Kim Long</v>
          </cell>
        </row>
        <row r="81">
          <cell r="C81" t="str">
            <v>Hồ Kim Long</v>
          </cell>
        </row>
        <row r="82">
          <cell r="C82" t="str">
            <v>Hồ Kim Long</v>
          </cell>
        </row>
        <row r="83">
          <cell r="C83" t="str">
            <v>Hồ Kim Long</v>
          </cell>
        </row>
        <row r="84">
          <cell r="C84" t="str">
            <v>Hồ Kim Long</v>
          </cell>
        </row>
        <row r="85">
          <cell r="C85" t="str">
            <v>Hồ Kim Long</v>
          </cell>
        </row>
        <row r="86">
          <cell r="C86" t="str">
            <v>Hồ Kim Long</v>
          </cell>
        </row>
        <row r="87">
          <cell r="C87" t="str">
            <v>Hồ Kim Long</v>
          </cell>
        </row>
        <row r="88">
          <cell r="C88" t="str">
            <v>Hồ Kim Long</v>
          </cell>
        </row>
        <row r="89">
          <cell r="C89" t="str">
            <v>Hồ Kim Long</v>
          </cell>
        </row>
        <row r="90">
          <cell r="C90" t="str">
            <v>Hồ Kim Long</v>
          </cell>
        </row>
        <row r="91">
          <cell r="C91" t="str">
            <v>Hồ Kim Long</v>
          </cell>
        </row>
        <row r="92">
          <cell r="C92" t="str">
            <v>Hồ Kim Long</v>
          </cell>
        </row>
        <row r="93">
          <cell r="C93" t="str">
            <v>Hồ Kim Long</v>
          </cell>
        </row>
        <row r="94">
          <cell r="C94" t="str">
            <v>Hồ Kim Long</v>
          </cell>
        </row>
        <row r="95">
          <cell r="C95" t="str">
            <v>Hồ Kim Long</v>
          </cell>
        </row>
        <row r="96">
          <cell r="C96" t="str">
            <v>Hồ Kim Long</v>
          </cell>
        </row>
        <row r="97">
          <cell r="C97" t="str">
            <v>Hồ Kim Long</v>
          </cell>
        </row>
        <row r="98">
          <cell r="C98" t="str">
            <v>Hồ Kim Long</v>
          </cell>
        </row>
        <row r="99">
          <cell r="C99" t="str">
            <v>Hồ Kim Long</v>
          </cell>
        </row>
        <row r="100">
          <cell r="C100" t="str">
            <v>Hồ Kim Long</v>
          </cell>
        </row>
        <row r="101">
          <cell r="C101" t="str">
            <v>Hồ Kim Long</v>
          </cell>
        </row>
        <row r="102">
          <cell r="C102" t="str">
            <v>Hồ Kim Long</v>
          </cell>
        </row>
        <row r="103">
          <cell r="C103" t="str">
            <v>Hồ Kim Long</v>
          </cell>
        </row>
        <row r="104">
          <cell r="C104" t="str">
            <v>Hồ Kim Long</v>
          </cell>
        </row>
        <row r="105">
          <cell r="C105" t="str">
            <v>Hồ Kim Long</v>
          </cell>
        </row>
        <row r="106">
          <cell r="C106" t="str">
            <v>Hồ Kim Long</v>
          </cell>
        </row>
        <row r="107">
          <cell r="C107" t="str">
            <v>Hồ Kim Long</v>
          </cell>
        </row>
        <row r="108">
          <cell r="C108" t="str">
            <v>Hồ Kim Long</v>
          </cell>
        </row>
        <row r="109">
          <cell r="C109" t="str">
            <v>Hồ Kim Long</v>
          </cell>
        </row>
        <row r="110">
          <cell r="C110" t="str">
            <v>Hồ Kim Long</v>
          </cell>
        </row>
        <row r="111">
          <cell r="C111" t="str">
            <v>Hồ Kim Long</v>
          </cell>
        </row>
        <row r="112">
          <cell r="C112" t="str">
            <v>Trần Bá Dũng</v>
          </cell>
        </row>
        <row r="113">
          <cell r="C113" t="str">
            <v>Trần Bá Dũng</v>
          </cell>
        </row>
        <row r="114">
          <cell r="C114" t="str">
            <v>Trần Bá Dũng</v>
          </cell>
        </row>
        <row r="115">
          <cell r="C115" t="str">
            <v>Trần Bá Dũng</v>
          </cell>
        </row>
        <row r="116">
          <cell r="C116" t="str">
            <v>Trần Bá Dũng</v>
          </cell>
        </row>
        <row r="117">
          <cell r="C117" t="str">
            <v>Trần Bá Dũng</v>
          </cell>
        </row>
        <row r="118">
          <cell r="C118" t="str">
            <v>Trần Bá Dũng</v>
          </cell>
        </row>
        <row r="119">
          <cell r="C119" t="str">
            <v>Trần Bá Dũng</v>
          </cell>
        </row>
        <row r="120">
          <cell r="C120" t="str">
            <v>Trần Bá Dũng</v>
          </cell>
        </row>
        <row r="121">
          <cell r="C121" t="str">
            <v>Trần Bá Dũng</v>
          </cell>
        </row>
        <row r="122">
          <cell r="C122" t="str">
            <v>Trần Bá Dũng</v>
          </cell>
        </row>
        <row r="123">
          <cell r="C123" t="str">
            <v>Trần Bá Dũng</v>
          </cell>
        </row>
        <row r="124">
          <cell r="C124" t="str">
            <v>Trần Bá Dũng</v>
          </cell>
        </row>
        <row r="125">
          <cell r="C125" t="str">
            <v>Trần Bá Dũng</v>
          </cell>
        </row>
        <row r="126">
          <cell r="C126" t="str">
            <v>Trần Bá Dũng</v>
          </cell>
        </row>
        <row r="127">
          <cell r="C127" t="str">
            <v>Trần Bá Dũng</v>
          </cell>
        </row>
        <row r="128">
          <cell r="C128" t="str">
            <v>Trần Bá Dũng</v>
          </cell>
        </row>
        <row r="129">
          <cell r="C129" t="str">
            <v>Trần Bá Dũng</v>
          </cell>
        </row>
        <row r="130">
          <cell r="C130" t="str">
            <v>Trần Bá Dũng</v>
          </cell>
        </row>
        <row r="131">
          <cell r="C131" t="str">
            <v>Trần Bá Dũng</v>
          </cell>
        </row>
        <row r="132">
          <cell r="C132" t="str">
            <v>Trần Bá Dũng</v>
          </cell>
        </row>
        <row r="133">
          <cell r="C133" t="str">
            <v>Trần Bá Dũng</v>
          </cell>
        </row>
        <row r="134">
          <cell r="C134" t="str">
            <v>Trần Bá Dũng</v>
          </cell>
        </row>
        <row r="135">
          <cell r="C135" t="str">
            <v>Trần Bá Dũng</v>
          </cell>
        </row>
        <row r="136">
          <cell r="C136" t="str">
            <v>Trần Bá Dũng</v>
          </cell>
        </row>
        <row r="137">
          <cell r="C137" t="str">
            <v>Trần Bá Dũng</v>
          </cell>
        </row>
        <row r="138">
          <cell r="C138" t="str">
            <v>Trần Bá Dũng</v>
          </cell>
        </row>
        <row r="139">
          <cell r="C139" t="str">
            <v>Trần Bá Dũng</v>
          </cell>
        </row>
        <row r="140">
          <cell r="C140" t="str">
            <v>Trần Bá Dũng</v>
          </cell>
        </row>
        <row r="141">
          <cell r="C141" t="str">
            <v>Trần Bá Dũng</v>
          </cell>
        </row>
        <row r="142">
          <cell r="C142" t="str">
            <v>Trần Bá Dũng</v>
          </cell>
        </row>
        <row r="143">
          <cell r="C143" t="str">
            <v>Trần Bá Dũng</v>
          </cell>
        </row>
        <row r="144">
          <cell r="C144" t="str">
            <v>Trần Bá Dũng</v>
          </cell>
        </row>
        <row r="145">
          <cell r="C145" t="str">
            <v>Trần Bá Dũng</v>
          </cell>
        </row>
        <row r="146">
          <cell r="C146" t="str">
            <v>Trần Bá Dũng</v>
          </cell>
        </row>
        <row r="147">
          <cell r="C147" t="str">
            <v>Trần Bá Dũng</v>
          </cell>
        </row>
        <row r="148">
          <cell r="C148" t="str">
            <v>Nguyễn Hữu Phúc</v>
          </cell>
        </row>
        <row r="149">
          <cell r="C149" t="str">
            <v>Nguyễn Hữu Phúc</v>
          </cell>
        </row>
        <row r="150">
          <cell r="C150" t="str">
            <v>Nguyễn Hữu Phúc</v>
          </cell>
        </row>
        <row r="151">
          <cell r="C151" t="str">
            <v>Nguyễn Hữu Phúc</v>
          </cell>
        </row>
        <row r="152">
          <cell r="C152" t="str">
            <v>Nguyễn Hữu Phúc</v>
          </cell>
        </row>
        <row r="153">
          <cell r="C153" t="str">
            <v>Nguyễn Hữu Phúc</v>
          </cell>
        </row>
        <row r="154">
          <cell r="C154" t="str">
            <v>Nguyễn Hữu Phúc</v>
          </cell>
        </row>
        <row r="155">
          <cell r="C155" t="str">
            <v>Nguyễn Hữu Phúc</v>
          </cell>
        </row>
        <row r="156">
          <cell r="C156" t="str">
            <v>Nguyễn Hữu Phúc</v>
          </cell>
        </row>
        <row r="157">
          <cell r="C157" t="str">
            <v>Nguyễn Hữu Phúc</v>
          </cell>
        </row>
        <row r="158">
          <cell r="C158" t="str">
            <v>Nguyễn Hữu Phúc</v>
          </cell>
        </row>
        <row r="159">
          <cell r="C159" t="str">
            <v>Nguyễn Hữu Phúc</v>
          </cell>
        </row>
        <row r="160">
          <cell r="C160" t="str">
            <v>Nguyễn Hữu Phúc</v>
          </cell>
        </row>
        <row r="161">
          <cell r="C161" t="str">
            <v>Nguyễn Hữu Phúc</v>
          </cell>
        </row>
        <row r="162">
          <cell r="C162" t="str">
            <v>Nguyễn Hữu Phúc</v>
          </cell>
        </row>
        <row r="163">
          <cell r="C163" t="str">
            <v>Nguyễn Hữu Phúc</v>
          </cell>
        </row>
        <row r="164">
          <cell r="C164" t="str">
            <v>Nguyễn Hữu Phúc</v>
          </cell>
        </row>
        <row r="165">
          <cell r="C165" t="str">
            <v>Nguyễn Hữu Phúc</v>
          </cell>
        </row>
        <row r="166">
          <cell r="C166" t="str">
            <v>Nguyễn Hữu Phúc</v>
          </cell>
        </row>
        <row r="167">
          <cell r="C167" t="str">
            <v>Nguyễn Hữu Phúc</v>
          </cell>
        </row>
        <row r="168">
          <cell r="C168" t="str">
            <v>Nguyễn Hữu Phúc</v>
          </cell>
        </row>
        <row r="169">
          <cell r="C169" t="str">
            <v>Nguyễn Hữu Phúc</v>
          </cell>
        </row>
        <row r="170">
          <cell r="C170" t="str">
            <v>Nguyễn Hữu Phúc</v>
          </cell>
        </row>
        <row r="171">
          <cell r="C171" t="str">
            <v>Nguyễn Hữu Phúc</v>
          </cell>
        </row>
        <row r="172">
          <cell r="C172" t="str">
            <v>Nguyễn Hữu Phúc</v>
          </cell>
        </row>
        <row r="173">
          <cell r="C173" t="str">
            <v>Nguyễn Hữu Phúc</v>
          </cell>
        </row>
        <row r="174">
          <cell r="C174" t="str">
            <v>Nguyễn Hữu Phúc</v>
          </cell>
        </row>
        <row r="175">
          <cell r="C175" t="str">
            <v>Nguyễn Hữu Phúc</v>
          </cell>
        </row>
        <row r="176">
          <cell r="C176" t="str">
            <v>Nguyễn Hữu Phúc</v>
          </cell>
        </row>
        <row r="177">
          <cell r="C177" t="str">
            <v>Nguyễn Hữu Phúc</v>
          </cell>
        </row>
        <row r="178">
          <cell r="C178" t="str">
            <v>Nguyễn Hữu Phúc</v>
          </cell>
        </row>
        <row r="179">
          <cell r="C179" t="str">
            <v>Nguyễn Hữu Phúc</v>
          </cell>
        </row>
        <row r="180">
          <cell r="C180" t="str">
            <v>Nguyễn Hữu Phúc</v>
          </cell>
        </row>
        <row r="181">
          <cell r="C181" t="str">
            <v>Nguyễn Hữu Phúc</v>
          </cell>
        </row>
        <row r="182">
          <cell r="C182" t="str">
            <v>Nguyễn Hữu Phúc</v>
          </cell>
        </row>
        <row r="183">
          <cell r="C183" t="str">
            <v>Nguyễn Hữu Phúc</v>
          </cell>
        </row>
        <row r="184">
          <cell r="C184" t="str">
            <v>Nguyễn Hữu Phúc</v>
          </cell>
        </row>
        <row r="185">
          <cell r="C185" t="str">
            <v>Nguyễn Hữu Phúc</v>
          </cell>
        </row>
        <row r="186">
          <cell r="C186" t="str">
            <v>Nguyễn Hữu Phúc</v>
          </cell>
        </row>
        <row r="187">
          <cell r="C187" t="str">
            <v>Nguyễn Hữu Phúc</v>
          </cell>
        </row>
        <row r="188">
          <cell r="C188" t="str">
            <v>Nguyễn Hữu Phúc</v>
          </cell>
        </row>
        <row r="189">
          <cell r="C189" t="str">
            <v>Nguyễn Hữu Phúc</v>
          </cell>
        </row>
        <row r="190">
          <cell r="C190" t="str">
            <v>Nguyễn Hữu Phúc</v>
          </cell>
        </row>
        <row r="191">
          <cell r="C191" t="str">
            <v>Nguyễn Hữu Phúc</v>
          </cell>
        </row>
        <row r="192">
          <cell r="C192" t="str">
            <v>Nguyễn Hữu Phúc</v>
          </cell>
        </row>
        <row r="193">
          <cell r="C193" t="str">
            <v>Nguyễn Hữu Phúc</v>
          </cell>
        </row>
        <row r="194">
          <cell r="C194" t="str">
            <v>Nguyễn Hữu Phúc</v>
          </cell>
        </row>
        <row r="195">
          <cell r="C195" t="str">
            <v>Nguyễn Hữu Phúc</v>
          </cell>
        </row>
        <row r="196">
          <cell r="C196" t="str">
            <v>Nguyễn Hữu Phúc</v>
          </cell>
        </row>
        <row r="197">
          <cell r="C197" t="str">
            <v>Nguyễn Hữu Phúc</v>
          </cell>
        </row>
        <row r="198">
          <cell r="C198" t="str">
            <v>Nguyễn Hữu Phúc</v>
          </cell>
        </row>
        <row r="199">
          <cell r="C199" t="str">
            <v>Nguyễn Hữu Phúc</v>
          </cell>
        </row>
        <row r="200">
          <cell r="C200" t="str">
            <v>Nguyễn Hữu Phúc</v>
          </cell>
        </row>
        <row r="201">
          <cell r="C201" t="str">
            <v>Nguyễn Hữu Phúc</v>
          </cell>
        </row>
        <row r="202">
          <cell r="C202" t="str">
            <v>Nguyễn Hữu Phúc</v>
          </cell>
        </row>
        <row r="203">
          <cell r="C203" t="str">
            <v>Nguyễn Hữu Phúc</v>
          </cell>
        </row>
        <row r="204">
          <cell r="C204" t="str">
            <v>Nguyễn Hữu Phúc</v>
          </cell>
        </row>
        <row r="205">
          <cell r="C205" t="str">
            <v>Nguyễn Hữu Phúc</v>
          </cell>
        </row>
        <row r="206">
          <cell r="C206" t="str">
            <v>Nguyễn Hữu Phúc</v>
          </cell>
        </row>
        <row r="207">
          <cell r="C207" t="str">
            <v>Nguyễn Hữu Phúc</v>
          </cell>
        </row>
        <row r="208">
          <cell r="C208" t="str">
            <v>Nguyễn Hữu Phúc</v>
          </cell>
        </row>
        <row r="209">
          <cell r="C209" t="str">
            <v>Nguyễn Hữu Phúc</v>
          </cell>
        </row>
        <row r="210">
          <cell r="C210" t="str">
            <v>Nguyễn Hữu Phúc</v>
          </cell>
        </row>
        <row r="211">
          <cell r="C211" t="str">
            <v>Nguyễn Hữu Phúc</v>
          </cell>
        </row>
        <row r="212">
          <cell r="C212" t="str">
            <v>Nguyễn Hữu Phúc</v>
          </cell>
        </row>
        <row r="213">
          <cell r="C213" t="str">
            <v>Nguyễn Hữu Phúc</v>
          </cell>
        </row>
        <row r="214">
          <cell r="C214" t="str">
            <v>Nguyễn Hữu Phúc</v>
          </cell>
        </row>
        <row r="215">
          <cell r="C215" t="str">
            <v>Nguyễn Hữu Phúc</v>
          </cell>
        </row>
        <row r="216">
          <cell r="C216" t="str">
            <v>Nguyễn Hữu Phúc</v>
          </cell>
        </row>
        <row r="217">
          <cell r="C217" t="str">
            <v>Nguyễn Hữu Phúc</v>
          </cell>
        </row>
        <row r="218">
          <cell r="C218" t="str">
            <v>Nguyễn Hữu Phúc</v>
          </cell>
        </row>
        <row r="219">
          <cell r="C219" t="str">
            <v>Nguyễn Hữu Phúc</v>
          </cell>
        </row>
        <row r="220">
          <cell r="C220" t="str">
            <v>Nguyễn Công Phấn</v>
          </cell>
          <cell r="G220">
            <v>0</v>
          </cell>
        </row>
        <row r="221">
          <cell r="C221" t="str">
            <v>Nguyễn Công Phấn</v>
          </cell>
          <cell r="G221">
            <v>0</v>
          </cell>
        </row>
        <row r="222">
          <cell r="C222" t="str">
            <v>Nguyễn Công Phấn</v>
          </cell>
          <cell r="G222">
            <v>0</v>
          </cell>
        </row>
        <row r="223">
          <cell r="C223" t="str">
            <v>Nguyễn Công Phấn</v>
          </cell>
          <cell r="G223">
            <v>0</v>
          </cell>
        </row>
        <row r="224">
          <cell r="C224" t="str">
            <v>Nguyễn Công Phấn</v>
          </cell>
          <cell r="G224">
            <v>0</v>
          </cell>
        </row>
        <row r="225">
          <cell r="C225" t="str">
            <v>Nguyễn Công Phấn</v>
          </cell>
          <cell r="G225">
            <v>0</v>
          </cell>
        </row>
        <row r="226">
          <cell r="C226" t="str">
            <v>Nguyễn Công Phấn</v>
          </cell>
          <cell r="G226">
            <v>0</v>
          </cell>
        </row>
        <row r="227">
          <cell r="C227" t="str">
            <v>Nguyễn Công Phấn</v>
          </cell>
          <cell r="G227">
            <v>0</v>
          </cell>
        </row>
        <row r="228">
          <cell r="C228" t="str">
            <v>Nguyễn Công Phấn</v>
          </cell>
          <cell r="G228">
            <v>0</v>
          </cell>
        </row>
        <row r="229">
          <cell r="C229" t="str">
            <v>Nguyễn Công Phấn</v>
          </cell>
          <cell r="G229">
            <v>0</v>
          </cell>
        </row>
        <row r="230">
          <cell r="C230" t="str">
            <v>Nguyễn Công Phấn</v>
          </cell>
          <cell r="G230">
            <v>0</v>
          </cell>
        </row>
        <row r="231">
          <cell r="C231" t="str">
            <v>Nguyễn Công Phấn</v>
          </cell>
          <cell r="G231">
            <v>0</v>
          </cell>
        </row>
        <row r="232">
          <cell r="C232" t="str">
            <v>Nguyễn Công Phấn</v>
          </cell>
          <cell r="G232">
            <v>0</v>
          </cell>
        </row>
        <row r="233">
          <cell r="C233" t="str">
            <v>Nguyễn Công Phấn</v>
          </cell>
          <cell r="G233">
            <v>0</v>
          </cell>
        </row>
        <row r="234">
          <cell r="C234" t="str">
            <v>Nguyễn Công Phấn</v>
          </cell>
          <cell r="G234">
            <v>0</v>
          </cell>
        </row>
        <row r="235">
          <cell r="C235" t="str">
            <v>Nguyễn Công Phấn</v>
          </cell>
          <cell r="G235">
            <v>0</v>
          </cell>
        </row>
        <row r="236">
          <cell r="C236" t="str">
            <v>Nguyễn Công Phấn</v>
          </cell>
          <cell r="G236">
            <v>0</v>
          </cell>
        </row>
        <row r="237">
          <cell r="C237" t="str">
            <v>Nguyễn Công Phấn</v>
          </cell>
          <cell r="G237">
            <v>0</v>
          </cell>
        </row>
        <row r="238">
          <cell r="C238" t="str">
            <v>Nguyễn Công Phấn</v>
          </cell>
          <cell r="G238">
            <v>0</v>
          </cell>
        </row>
        <row r="239">
          <cell r="C239" t="str">
            <v>Nguyễn Công Phấn</v>
          </cell>
          <cell r="G239">
            <v>0</v>
          </cell>
        </row>
        <row r="240">
          <cell r="C240" t="str">
            <v>Nguyễn Công Phấn</v>
          </cell>
          <cell r="G240">
            <v>0</v>
          </cell>
        </row>
        <row r="241">
          <cell r="C241" t="str">
            <v>Nguyễn Công Phấn</v>
          </cell>
          <cell r="G241">
            <v>0</v>
          </cell>
        </row>
        <row r="242">
          <cell r="C242" t="str">
            <v>Nguyễn Công Phấn</v>
          </cell>
          <cell r="G242">
            <v>0</v>
          </cell>
        </row>
        <row r="243">
          <cell r="C243" t="str">
            <v>Nguyễn Công Phấn</v>
          </cell>
          <cell r="G243">
            <v>0</v>
          </cell>
        </row>
        <row r="244">
          <cell r="C244" t="str">
            <v>Nguyễn Công Phấn</v>
          </cell>
          <cell r="G244">
            <v>0</v>
          </cell>
        </row>
        <row r="245">
          <cell r="C245" t="str">
            <v>Nguyễn Công Phấn</v>
          </cell>
          <cell r="G245">
            <v>0</v>
          </cell>
        </row>
        <row r="246">
          <cell r="C246" t="str">
            <v>Nguyễn Công Phấn</v>
          </cell>
          <cell r="G246">
            <v>0</v>
          </cell>
        </row>
        <row r="247">
          <cell r="C247" t="str">
            <v>Nguyễn Công Phấn</v>
          </cell>
          <cell r="G247">
            <v>0</v>
          </cell>
        </row>
        <row r="248">
          <cell r="C248" t="str">
            <v>Nguyễn Công Phấn</v>
          </cell>
          <cell r="G248">
            <v>0</v>
          </cell>
        </row>
        <row r="249">
          <cell r="C249" t="str">
            <v>Nguyễn Công Phấn</v>
          </cell>
          <cell r="G249">
            <v>0</v>
          </cell>
        </row>
        <row r="250">
          <cell r="C250" t="str">
            <v>Nguyễn Công Phấn</v>
          </cell>
          <cell r="G250">
            <v>0</v>
          </cell>
        </row>
        <row r="251">
          <cell r="C251" t="str">
            <v>Nguyễn Công Phấn</v>
          </cell>
          <cell r="G251">
            <v>0</v>
          </cell>
        </row>
        <row r="252">
          <cell r="C252" t="str">
            <v>Nguyễn Công Phấn</v>
          </cell>
          <cell r="G252">
            <v>0</v>
          </cell>
        </row>
        <row r="253">
          <cell r="C253" t="str">
            <v>Nguyễn Công Phấn</v>
          </cell>
          <cell r="G253">
            <v>0</v>
          </cell>
        </row>
        <row r="254">
          <cell r="C254" t="str">
            <v>Nguyễn Công Phấn</v>
          </cell>
          <cell r="G254">
            <v>0</v>
          </cell>
        </row>
        <row r="255">
          <cell r="C255" t="str">
            <v>Nguyễn Công Phấn</v>
          </cell>
          <cell r="G255">
            <v>-73.412916189516139</v>
          </cell>
        </row>
        <row r="256">
          <cell r="C256" t="str">
            <v>Hoàng Mỹ Quyên</v>
          </cell>
          <cell r="G256">
            <v>0</v>
          </cell>
        </row>
        <row r="257">
          <cell r="C257" t="str">
            <v>Hoàng Mỹ Quyên</v>
          </cell>
          <cell r="G257">
            <v>0</v>
          </cell>
        </row>
        <row r="258">
          <cell r="C258" t="str">
            <v>Hoàng Mỹ Quyên</v>
          </cell>
          <cell r="G258">
            <v>0</v>
          </cell>
        </row>
        <row r="259">
          <cell r="C259" t="str">
            <v>Hoàng Mỹ Quyên</v>
          </cell>
          <cell r="G259">
            <v>0</v>
          </cell>
        </row>
        <row r="260">
          <cell r="C260" t="str">
            <v>Hoàng Mỹ Quyên</v>
          </cell>
          <cell r="G260">
            <v>0</v>
          </cell>
        </row>
        <row r="261">
          <cell r="C261" t="str">
            <v>Hoàng Mỹ Quyên</v>
          </cell>
          <cell r="G261">
            <v>0</v>
          </cell>
        </row>
        <row r="262">
          <cell r="C262" t="str">
            <v>Hoàng Mỹ Quyên</v>
          </cell>
          <cell r="G262">
            <v>0</v>
          </cell>
        </row>
        <row r="263">
          <cell r="C263" t="str">
            <v>Hoàng Mỹ Quyên</v>
          </cell>
          <cell r="G263">
            <v>0</v>
          </cell>
        </row>
        <row r="264">
          <cell r="C264" t="str">
            <v>Hoàng Mỹ Quyên</v>
          </cell>
          <cell r="G264">
            <v>0</v>
          </cell>
        </row>
        <row r="265">
          <cell r="C265" t="str">
            <v>Hoàng Mỹ Quyên</v>
          </cell>
          <cell r="G265">
            <v>0</v>
          </cell>
        </row>
        <row r="266">
          <cell r="C266" t="str">
            <v>Hoàng Mỹ Quyên</v>
          </cell>
          <cell r="G266">
            <v>0</v>
          </cell>
        </row>
        <row r="267">
          <cell r="C267" t="str">
            <v>Hoàng Mỹ Quyên</v>
          </cell>
          <cell r="G267">
            <v>0</v>
          </cell>
        </row>
        <row r="268">
          <cell r="C268" t="str">
            <v>Hoàng Mỹ Quyên</v>
          </cell>
          <cell r="G268">
            <v>0</v>
          </cell>
        </row>
        <row r="269">
          <cell r="C269" t="str">
            <v>Hoàng Mỹ Quyên</v>
          </cell>
          <cell r="G269">
            <v>0</v>
          </cell>
        </row>
        <row r="270">
          <cell r="C270" t="str">
            <v>Hoàng Mỹ Quyên</v>
          </cell>
          <cell r="G270">
            <v>0</v>
          </cell>
        </row>
        <row r="271">
          <cell r="C271" t="str">
            <v>Hoàng Mỹ Quyên</v>
          </cell>
          <cell r="G271">
            <v>0</v>
          </cell>
        </row>
        <row r="272">
          <cell r="C272" t="str">
            <v>Hoàng Mỹ Quyên</v>
          </cell>
          <cell r="G272">
            <v>0</v>
          </cell>
        </row>
        <row r="273">
          <cell r="C273" t="str">
            <v>Hoàng Mỹ Quyên</v>
          </cell>
          <cell r="G273">
            <v>0</v>
          </cell>
        </row>
        <row r="274">
          <cell r="C274" t="str">
            <v>Hoàng Mỹ Quyên</v>
          </cell>
          <cell r="G274">
            <v>0</v>
          </cell>
        </row>
        <row r="275">
          <cell r="C275" t="str">
            <v>Hoàng Mỹ Quyên</v>
          </cell>
          <cell r="G275">
            <v>0</v>
          </cell>
        </row>
        <row r="276">
          <cell r="C276" t="str">
            <v>Hoàng Mỹ Quyên</v>
          </cell>
          <cell r="G276">
            <v>0</v>
          </cell>
        </row>
        <row r="277">
          <cell r="C277" t="str">
            <v>Hoàng Mỹ Quyên</v>
          </cell>
          <cell r="G277">
            <v>0</v>
          </cell>
        </row>
        <row r="278">
          <cell r="C278" t="str">
            <v>Hoàng Mỹ Quyên</v>
          </cell>
          <cell r="G278">
            <v>0</v>
          </cell>
        </row>
        <row r="279">
          <cell r="C279" t="str">
            <v>Hoàng Mỹ Quyên</v>
          </cell>
          <cell r="G279">
            <v>0</v>
          </cell>
        </row>
        <row r="280">
          <cell r="C280" t="str">
            <v>Hoàng Mỹ Quyên</v>
          </cell>
          <cell r="G280">
            <v>0</v>
          </cell>
        </row>
        <row r="281">
          <cell r="C281" t="str">
            <v>Hoàng Mỹ Quyên</v>
          </cell>
          <cell r="G281">
            <v>0</v>
          </cell>
        </row>
        <row r="282">
          <cell r="C282" t="str">
            <v>Hoàng Mỹ Quyên</v>
          </cell>
          <cell r="G282">
            <v>0</v>
          </cell>
        </row>
        <row r="283">
          <cell r="C283" t="str">
            <v>Hoàng Mỹ Quyên</v>
          </cell>
          <cell r="G283">
            <v>0</v>
          </cell>
        </row>
        <row r="284">
          <cell r="C284" t="str">
            <v>Hoàng Mỹ Quyên</v>
          </cell>
          <cell r="G284">
            <v>0</v>
          </cell>
        </row>
        <row r="285">
          <cell r="C285" t="str">
            <v>Hoàng Mỹ Quyên</v>
          </cell>
          <cell r="G285">
            <v>0</v>
          </cell>
        </row>
        <row r="286">
          <cell r="C286" t="str">
            <v>Hoàng Mỹ Quyên</v>
          </cell>
          <cell r="G286">
            <v>0</v>
          </cell>
        </row>
        <row r="287">
          <cell r="C287" t="str">
            <v>Hoàng Mỹ Quyên</v>
          </cell>
          <cell r="G287">
            <v>0</v>
          </cell>
        </row>
        <row r="288">
          <cell r="C288" t="str">
            <v>Hoàng Mỹ Quyên</v>
          </cell>
          <cell r="G288">
            <v>0</v>
          </cell>
        </row>
        <row r="289">
          <cell r="C289" t="str">
            <v>Hoàng Mỹ Quyên</v>
          </cell>
          <cell r="G289">
            <v>0</v>
          </cell>
        </row>
        <row r="290">
          <cell r="C290" t="str">
            <v>Hoàng Mỹ Quyên</v>
          </cell>
          <cell r="G290">
            <v>0</v>
          </cell>
        </row>
        <row r="291">
          <cell r="C291" t="str">
            <v>Hoàng Mỹ Quyên</v>
          </cell>
        </row>
        <row r="292">
          <cell r="C292" t="str">
            <v>Hoàng Mỹ Quyên</v>
          </cell>
        </row>
        <row r="293">
          <cell r="C293" t="str">
            <v>Hoàng Mỹ Quyên</v>
          </cell>
        </row>
        <row r="294">
          <cell r="C294" t="str">
            <v>Hoàng Mỹ Quyên</v>
          </cell>
        </row>
        <row r="295">
          <cell r="C295" t="str">
            <v>Hoàng Mỹ Quyên</v>
          </cell>
        </row>
        <row r="296">
          <cell r="C296" t="str">
            <v>Hoàng Mỹ Quyên</v>
          </cell>
        </row>
        <row r="297">
          <cell r="C297" t="str">
            <v>Hoàng Mỹ Quyên</v>
          </cell>
        </row>
        <row r="298">
          <cell r="C298" t="str">
            <v>Hoàng Mỹ Quyên</v>
          </cell>
        </row>
        <row r="299">
          <cell r="C299" t="str">
            <v>Hoàng Mỹ Quyên</v>
          </cell>
        </row>
        <row r="300">
          <cell r="C300" t="str">
            <v>Hoàng Mỹ Quyên</v>
          </cell>
        </row>
        <row r="301">
          <cell r="C301" t="str">
            <v>Hoàng Mỹ Quyên</v>
          </cell>
        </row>
        <row r="302">
          <cell r="C302" t="str">
            <v>Hoàng Mỹ Quyên</v>
          </cell>
        </row>
        <row r="303">
          <cell r="C303" t="str">
            <v>Hoàng Mỹ Quyên</v>
          </cell>
        </row>
        <row r="304">
          <cell r="C304" t="str">
            <v>Hoàng Mỹ Quyên</v>
          </cell>
        </row>
        <row r="305">
          <cell r="C305" t="str">
            <v>Hoàng Mỹ Quyên</v>
          </cell>
        </row>
        <row r="306">
          <cell r="C306" t="str">
            <v>Hoàng Mỹ Quyên</v>
          </cell>
        </row>
        <row r="307">
          <cell r="C307" t="str">
            <v>Hoàng Mỹ Quyên</v>
          </cell>
        </row>
        <row r="308">
          <cell r="C308" t="str">
            <v>Hoàng Mỹ Quyên</v>
          </cell>
        </row>
        <row r="309">
          <cell r="C309" t="str">
            <v>Hoàng Mỹ Quyên</v>
          </cell>
        </row>
        <row r="310">
          <cell r="C310" t="str">
            <v>Hoàng Mỹ Quyên</v>
          </cell>
        </row>
        <row r="311">
          <cell r="C311" t="str">
            <v>Hoàng Mỹ Quyên</v>
          </cell>
        </row>
        <row r="312">
          <cell r="C312" t="str">
            <v>Hoàng Mỹ Quyên</v>
          </cell>
        </row>
        <row r="313">
          <cell r="C313" t="str">
            <v>Hoàng Mỹ Quyên</v>
          </cell>
        </row>
        <row r="314">
          <cell r="C314" t="str">
            <v>Hoàng Mỹ Quyên</v>
          </cell>
        </row>
        <row r="315">
          <cell r="C315" t="str">
            <v>Hoàng Mỹ Quyên</v>
          </cell>
        </row>
        <row r="316">
          <cell r="C316" t="str">
            <v>Hoàng Mỹ Quyên</v>
          </cell>
        </row>
        <row r="317">
          <cell r="C317" t="str">
            <v>Hoàng Mỹ Quyên</v>
          </cell>
        </row>
        <row r="318">
          <cell r="C318" t="str">
            <v>Hoàng Mỹ Quyên</v>
          </cell>
        </row>
        <row r="319">
          <cell r="C319" t="str">
            <v>Hoàng Mỹ Quyên</v>
          </cell>
        </row>
        <row r="320">
          <cell r="C320" t="str">
            <v>Hoàng Mỹ Quyên</v>
          </cell>
        </row>
        <row r="321">
          <cell r="C321" t="str">
            <v>Hoàng Mỹ Quyên</v>
          </cell>
        </row>
        <row r="322">
          <cell r="C322" t="str">
            <v>Hoàng Mỹ Quyên</v>
          </cell>
        </row>
        <row r="323">
          <cell r="C323" t="str">
            <v>Hoàng Mỹ Quyên</v>
          </cell>
        </row>
        <row r="324">
          <cell r="C324" t="str">
            <v>Hoàng Mỹ Quyên</v>
          </cell>
        </row>
        <row r="325">
          <cell r="C325" t="str">
            <v>Hoàng Mỹ Quyên</v>
          </cell>
        </row>
        <row r="326">
          <cell r="C326" t="str">
            <v>Hoàng Mỹ Quyên</v>
          </cell>
        </row>
        <row r="327">
          <cell r="C327" t="str">
            <v>Hoàng Mỹ Quyên</v>
          </cell>
        </row>
        <row r="328">
          <cell r="C328" t="str">
            <v>Hồ Kim Long</v>
          </cell>
        </row>
        <row r="329">
          <cell r="C329" t="str">
            <v>Hồ Kim Long</v>
          </cell>
        </row>
        <row r="330">
          <cell r="C330" t="str">
            <v>Hồ Kim Long</v>
          </cell>
        </row>
        <row r="331">
          <cell r="C331" t="str">
            <v>Hồ Kim Long</v>
          </cell>
        </row>
        <row r="332">
          <cell r="C332" t="str">
            <v>Hồ Kim Long</v>
          </cell>
        </row>
        <row r="333">
          <cell r="C333" t="str">
            <v>Hồ Kim Long</v>
          </cell>
        </row>
        <row r="334">
          <cell r="C334" t="str">
            <v>Hồ Kim Long</v>
          </cell>
        </row>
        <row r="335">
          <cell r="C335" t="str">
            <v>Hồ Kim Long</v>
          </cell>
        </row>
        <row r="336">
          <cell r="C336" t="str">
            <v>Hồ Kim Long</v>
          </cell>
        </row>
        <row r="337">
          <cell r="C337" t="str">
            <v>Hồ Kim Long</v>
          </cell>
        </row>
        <row r="338">
          <cell r="C338" t="str">
            <v>Hồ Kim Long</v>
          </cell>
        </row>
        <row r="339">
          <cell r="C339" t="str">
            <v>Hồ Kim Long</v>
          </cell>
        </row>
        <row r="340">
          <cell r="C340" t="str">
            <v>Hồ Kim Long</v>
          </cell>
        </row>
        <row r="341">
          <cell r="C341" t="str">
            <v>Hồ Kim Long</v>
          </cell>
        </row>
        <row r="342">
          <cell r="C342" t="str">
            <v>Hồ Kim Long</v>
          </cell>
        </row>
        <row r="343">
          <cell r="C343" t="str">
            <v>Hồ Kim Long</v>
          </cell>
        </row>
        <row r="344">
          <cell r="C344" t="str">
            <v>Hồ Kim Long</v>
          </cell>
        </row>
        <row r="345">
          <cell r="C345" t="str">
            <v>Hồ Kim Long</v>
          </cell>
        </row>
        <row r="346">
          <cell r="C346" t="str">
            <v>Hồ Kim Long</v>
          </cell>
        </row>
        <row r="347">
          <cell r="C347" t="str">
            <v>Hồ Kim Long</v>
          </cell>
        </row>
        <row r="348">
          <cell r="C348" t="str">
            <v>Hồ Kim Long</v>
          </cell>
        </row>
        <row r="349">
          <cell r="C349" t="str">
            <v>Hồ Kim Long</v>
          </cell>
        </row>
        <row r="350">
          <cell r="C350" t="str">
            <v>Hồ Kim Long</v>
          </cell>
        </row>
        <row r="351">
          <cell r="C351" t="str">
            <v>Hồ Kim Long</v>
          </cell>
        </row>
        <row r="352">
          <cell r="C352" t="str">
            <v>Hồ Kim Long</v>
          </cell>
        </row>
        <row r="353">
          <cell r="C353" t="str">
            <v>Hồ Kim Long</v>
          </cell>
        </row>
        <row r="354">
          <cell r="C354" t="str">
            <v>Hồ Kim Long</v>
          </cell>
        </row>
        <row r="355">
          <cell r="C355" t="str">
            <v>Hồ Kim Long</v>
          </cell>
        </row>
        <row r="356">
          <cell r="C356" t="str">
            <v>Hồ Kim Long</v>
          </cell>
        </row>
        <row r="357">
          <cell r="C357" t="str">
            <v>Hồ Kim Long</v>
          </cell>
        </row>
        <row r="358">
          <cell r="C358" t="str">
            <v>Hồ Kim Long</v>
          </cell>
        </row>
        <row r="359">
          <cell r="C359" t="str">
            <v>Hồ Kim Long</v>
          </cell>
        </row>
        <row r="360">
          <cell r="C360" t="str">
            <v>Hồ Kim Long</v>
          </cell>
        </row>
        <row r="361">
          <cell r="C361" t="str">
            <v>Hồ Kim Long</v>
          </cell>
        </row>
        <row r="362">
          <cell r="C362" t="str">
            <v>Hồ Kim Long</v>
          </cell>
        </row>
        <row r="363">
          <cell r="C363" t="str">
            <v>Hồ Kim Long</v>
          </cell>
        </row>
        <row r="364">
          <cell r="C364" t="str">
            <v>Quách Thư Liêm</v>
          </cell>
        </row>
        <row r="365">
          <cell r="C365" t="str">
            <v>Quách Thư Liêm</v>
          </cell>
        </row>
        <row r="366">
          <cell r="C366" t="str">
            <v>Quách Thư Liêm</v>
          </cell>
        </row>
        <row r="367">
          <cell r="C367" t="str">
            <v>Quách Thư Liêm</v>
          </cell>
        </row>
        <row r="368">
          <cell r="C368" t="str">
            <v>Quách Thư Liêm</v>
          </cell>
        </row>
        <row r="369">
          <cell r="C369" t="str">
            <v>Quách Thư Liêm</v>
          </cell>
        </row>
        <row r="370">
          <cell r="C370" t="str">
            <v>Quách Thư Liêm</v>
          </cell>
        </row>
        <row r="371">
          <cell r="C371" t="str">
            <v>Quách Thư Liêm</v>
          </cell>
        </row>
        <row r="372">
          <cell r="C372" t="str">
            <v>Quách Thư Liêm</v>
          </cell>
        </row>
        <row r="373">
          <cell r="C373" t="str">
            <v>Quách Thư Liêm</v>
          </cell>
        </row>
        <row r="374">
          <cell r="C374" t="str">
            <v>Quách Thư Liêm</v>
          </cell>
        </row>
        <row r="375">
          <cell r="C375" t="str">
            <v>Quách Thư Liêm</v>
          </cell>
        </row>
        <row r="376">
          <cell r="C376" t="str">
            <v>Quách Thư Liêm</v>
          </cell>
        </row>
        <row r="377">
          <cell r="C377" t="str">
            <v>Quách Thư Liêm</v>
          </cell>
        </row>
        <row r="378">
          <cell r="C378" t="str">
            <v>Quách Thư Liêm</v>
          </cell>
        </row>
        <row r="379">
          <cell r="C379" t="str">
            <v>Quách Thư Liêm</v>
          </cell>
        </row>
        <row r="380">
          <cell r="C380" t="str">
            <v>Quách Thư Liêm</v>
          </cell>
        </row>
        <row r="381">
          <cell r="C381" t="str">
            <v>Quách Thư Liêm</v>
          </cell>
        </row>
        <row r="382">
          <cell r="C382" t="str">
            <v>Quách Thư Liêm</v>
          </cell>
        </row>
        <row r="383">
          <cell r="C383" t="str">
            <v>Quách Thư Liêm</v>
          </cell>
        </row>
        <row r="384">
          <cell r="C384" t="str">
            <v>Quách Thư Liêm</v>
          </cell>
        </row>
        <row r="385">
          <cell r="C385" t="str">
            <v>Quách Thư Liêm</v>
          </cell>
        </row>
        <row r="386">
          <cell r="C386" t="str">
            <v>Quách Thư Liêm</v>
          </cell>
        </row>
        <row r="387">
          <cell r="C387" t="str">
            <v>Quách Thư Liêm</v>
          </cell>
        </row>
        <row r="388">
          <cell r="C388" t="str">
            <v>Quách Thư Liêm</v>
          </cell>
        </row>
        <row r="389">
          <cell r="C389" t="str">
            <v>Quách Thư Liêm</v>
          </cell>
        </row>
        <row r="390">
          <cell r="C390" t="str">
            <v>Quách Thư Liêm</v>
          </cell>
        </row>
        <row r="391">
          <cell r="C391" t="str">
            <v>Quách Thư Liêm</v>
          </cell>
        </row>
        <row r="392">
          <cell r="C392" t="str">
            <v>Quách Thư Liêm</v>
          </cell>
        </row>
        <row r="393">
          <cell r="C393" t="str">
            <v>Quách Thư Liêm</v>
          </cell>
        </row>
        <row r="394">
          <cell r="C394" t="str">
            <v>Quách Thư Liêm</v>
          </cell>
        </row>
        <row r="395">
          <cell r="C395" t="str">
            <v>Quách Thư Liêm</v>
          </cell>
        </row>
        <row r="396">
          <cell r="C396" t="str">
            <v>Quách Thư Liêm</v>
          </cell>
        </row>
        <row r="397">
          <cell r="C397" t="str">
            <v>Quách Thư Liêm</v>
          </cell>
        </row>
        <row r="398">
          <cell r="C398" t="str">
            <v>Quách Thư Liêm</v>
          </cell>
        </row>
        <row r="399">
          <cell r="C399" t="str">
            <v>Quách Thư Liêm</v>
          </cell>
          <cell r="G399">
            <v>-73.412916189516139</v>
          </cell>
        </row>
        <row r="400">
          <cell r="C400" t="str">
            <v>Đoàn Thế Vinh</v>
          </cell>
        </row>
        <row r="401">
          <cell r="C401" t="str">
            <v>Đoàn Thế Vinh</v>
          </cell>
        </row>
        <row r="402">
          <cell r="C402" t="str">
            <v>Đoàn Thế Vinh</v>
          </cell>
        </row>
        <row r="403">
          <cell r="C403" t="str">
            <v>Đoàn Thế Vinh</v>
          </cell>
        </row>
        <row r="404">
          <cell r="C404" t="str">
            <v>Đoàn Thế Vinh</v>
          </cell>
        </row>
        <row r="405">
          <cell r="C405" t="str">
            <v>Đoàn Thế Vinh</v>
          </cell>
        </row>
        <row r="406">
          <cell r="C406" t="str">
            <v>Đoàn Thế Vinh</v>
          </cell>
        </row>
        <row r="407">
          <cell r="C407" t="str">
            <v>Đoàn Thế Vinh</v>
          </cell>
        </row>
        <row r="408">
          <cell r="C408" t="str">
            <v>Đoàn Thế Vinh</v>
          </cell>
        </row>
        <row r="409">
          <cell r="C409" t="str">
            <v>Đoàn Thế Vinh</v>
          </cell>
        </row>
        <row r="410">
          <cell r="C410" t="str">
            <v>Đoàn Thế Vinh</v>
          </cell>
        </row>
        <row r="411">
          <cell r="C411" t="str">
            <v>Đoàn Thế Vinh</v>
          </cell>
        </row>
        <row r="412">
          <cell r="C412" t="str">
            <v>Đoàn Thế Vinh</v>
          </cell>
        </row>
        <row r="413">
          <cell r="C413" t="str">
            <v>Đoàn Thế Vinh</v>
          </cell>
        </row>
        <row r="414">
          <cell r="C414" t="str">
            <v>Đoàn Thế Vinh</v>
          </cell>
        </row>
        <row r="415">
          <cell r="C415" t="str">
            <v>Đoàn Thế Vinh</v>
          </cell>
        </row>
        <row r="416">
          <cell r="C416" t="str">
            <v>Đoàn Thế Vinh</v>
          </cell>
        </row>
        <row r="417">
          <cell r="C417" t="str">
            <v>Đoàn Thế Vinh</v>
          </cell>
        </row>
        <row r="418">
          <cell r="C418" t="str">
            <v>Đoàn Thế Vinh</v>
          </cell>
        </row>
        <row r="419">
          <cell r="C419" t="str">
            <v>Đoàn Thế Vinh</v>
          </cell>
        </row>
        <row r="420">
          <cell r="C420" t="str">
            <v>Đoàn Thế Vinh</v>
          </cell>
        </row>
        <row r="421">
          <cell r="C421" t="str">
            <v>Đoàn Thế Vinh</v>
          </cell>
        </row>
        <row r="422">
          <cell r="C422" t="str">
            <v>Đoàn Thế Vinh</v>
          </cell>
        </row>
        <row r="423">
          <cell r="C423" t="str">
            <v>Đoàn Thế Vinh</v>
          </cell>
        </row>
        <row r="424">
          <cell r="C424" t="str">
            <v>Đoàn Thế Vinh</v>
          </cell>
        </row>
        <row r="425">
          <cell r="C425" t="str">
            <v>Đoàn Thế Vinh</v>
          </cell>
        </row>
        <row r="426">
          <cell r="C426" t="str">
            <v>Đoàn Thế Vinh</v>
          </cell>
        </row>
        <row r="427">
          <cell r="C427" t="str">
            <v>Đoàn Thế Vinh</v>
          </cell>
        </row>
        <row r="428">
          <cell r="C428" t="str">
            <v>Đoàn Thế Vinh</v>
          </cell>
        </row>
        <row r="429">
          <cell r="C429" t="str">
            <v>Đoàn Thế Vinh</v>
          </cell>
        </row>
        <row r="430">
          <cell r="C430" t="str">
            <v>Đoàn Thế Vinh</v>
          </cell>
        </row>
        <row r="431">
          <cell r="C431" t="str">
            <v>Đoàn Thế Vinh</v>
          </cell>
        </row>
        <row r="432">
          <cell r="C432" t="str">
            <v>Đoàn Thế Vinh</v>
          </cell>
        </row>
        <row r="433">
          <cell r="C433" t="str">
            <v>Đoàn Thế Vinh</v>
          </cell>
        </row>
        <row r="434">
          <cell r="C434" t="str">
            <v>Đoàn Thế Vinh</v>
          </cell>
        </row>
        <row r="435">
          <cell r="C435" t="str">
            <v>Đoàn Thế Vinh</v>
          </cell>
        </row>
        <row r="436">
          <cell r="C436" t="str">
            <v>Bùi Hữu Nghĩa</v>
          </cell>
          <cell r="G436">
            <v>0</v>
          </cell>
        </row>
        <row r="437">
          <cell r="C437" t="str">
            <v>Bùi Hữu Nghĩa</v>
          </cell>
          <cell r="G437">
            <v>0</v>
          </cell>
        </row>
        <row r="438">
          <cell r="C438" t="str">
            <v>Bùi Hữu Nghĩa</v>
          </cell>
          <cell r="G438">
            <v>0</v>
          </cell>
        </row>
        <row r="439">
          <cell r="C439" t="str">
            <v>Bùi Hữu Nghĩa</v>
          </cell>
          <cell r="G439">
            <v>0</v>
          </cell>
        </row>
        <row r="440">
          <cell r="C440" t="str">
            <v>Bùi Hữu Nghĩa</v>
          </cell>
          <cell r="G440">
            <v>0</v>
          </cell>
        </row>
        <row r="441">
          <cell r="C441" t="str">
            <v>Bùi Hữu Nghĩa</v>
          </cell>
          <cell r="G441">
            <v>0</v>
          </cell>
        </row>
        <row r="442">
          <cell r="C442" t="str">
            <v>Bùi Hữu Nghĩa</v>
          </cell>
          <cell r="G442">
            <v>0</v>
          </cell>
        </row>
        <row r="443">
          <cell r="C443" t="str">
            <v>Bùi Hữu Nghĩa</v>
          </cell>
          <cell r="G443">
            <v>0</v>
          </cell>
        </row>
        <row r="444">
          <cell r="C444" t="str">
            <v>Bùi Hữu Nghĩa</v>
          </cell>
          <cell r="G444">
            <v>0</v>
          </cell>
        </row>
        <row r="445">
          <cell r="C445" t="str">
            <v>Bùi Hữu Nghĩa</v>
          </cell>
          <cell r="G445">
            <v>0</v>
          </cell>
        </row>
        <row r="446">
          <cell r="C446" t="str">
            <v>Bùi Hữu Nghĩa</v>
          </cell>
          <cell r="G446">
            <v>0</v>
          </cell>
        </row>
        <row r="447">
          <cell r="C447" t="str">
            <v>Bùi Hữu Nghĩa</v>
          </cell>
          <cell r="G447">
            <v>0</v>
          </cell>
        </row>
        <row r="448">
          <cell r="C448" t="str">
            <v>Bùi Hữu Nghĩa</v>
          </cell>
          <cell r="G448">
            <v>0</v>
          </cell>
        </row>
        <row r="449">
          <cell r="C449" t="str">
            <v>Bùi Hữu Nghĩa</v>
          </cell>
          <cell r="G449">
            <v>0</v>
          </cell>
        </row>
        <row r="450">
          <cell r="C450" t="str">
            <v>Bùi Hữu Nghĩa</v>
          </cell>
          <cell r="G450">
            <v>0</v>
          </cell>
        </row>
        <row r="451">
          <cell r="C451" t="str">
            <v>Bùi Hữu Nghĩa</v>
          </cell>
          <cell r="G451">
            <v>0</v>
          </cell>
        </row>
        <row r="452">
          <cell r="C452" t="str">
            <v>Bùi Hữu Nghĩa</v>
          </cell>
          <cell r="G452">
            <v>0</v>
          </cell>
        </row>
        <row r="453">
          <cell r="C453" t="str">
            <v>Bùi Hữu Nghĩa</v>
          </cell>
          <cell r="G453">
            <v>0</v>
          </cell>
        </row>
        <row r="454">
          <cell r="C454" t="str">
            <v>Bùi Hữu Nghĩa</v>
          </cell>
          <cell r="G454">
            <v>0</v>
          </cell>
        </row>
        <row r="455">
          <cell r="C455" t="str">
            <v>Bùi Hữu Nghĩa</v>
          </cell>
          <cell r="G455">
            <v>0</v>
          </cell>
        </row>
        <row r="456">
          <cell r="C456" t="str">
            <v>Bùi Hữu Nghĩa</v>
          </cell>
          <cell r="G456">
            <v>0</v>
          </cell>
        </row>
        <row r="457">
          <cell r="C457" t="str">
            <v>Bùi Hữu Nghĩa</v>
          </cell>
          <cell r="G457">
            <v>0</v>
          </cell>
        </row>
        <row r="458">
          <cell r="C458" t="str">
            <v>Bùi Hữu Nghĩa</v>
          </cell>
          <cell r="G458">
            <v>0</v>
          </cell>
        </row>
        <row r="459">
          <cell r="C459" t="str">
            <v>Bùi Hữu Nghĩa</v>
          </cell>
          <cell r="G459">
            <v>0</v>
          </cell>
        </row>
        <row r="460">
          <cell r="C460" t="str">
            <v>Bùi Hữu Nghĩa</v>
          </cell>
          <cell r="G460">
            <v>0</v>
          </cell>
        </row>
        <row r="461">
          <cell r="C461" t="str">
            <v>Bùi Hữu Nghĩa</v>
          </cell>
          <cell r="G461">
            <v>0</v>
          </cell>
        </row>
        <row r="462">
          <cell r="C462" t="str">
            <v>Bùi Hữu Nghĩa</v>
          </cell>
          <cell r="G462">
            <v>0</v>
          </cell>
        </row>
        <row r="463">
          <cell r="C463" t="str">
            <v>Bùi Hữu Nghĩa</v>
          </cell>
          <cell r="G463">
            <v>0</v>
          </cell>
        </row>
        <row r="464">
          <cell r="C464" t="str">
            <v>Bùi Hữu Nghĩa</v>
          </cell>
          <cell r="G464">
            <v>0</v>
          </cell>
        </row>
        <row r="465">
          <cell r="C465" t="str">
            <v>Bùi Hữu Nghĩa</v>
          </cell>
          <cell r="G465">
            <v>0</v>
          </cell>
        </row>
        <row r="466">
          <cell r="C466" t="str">
            <v>Bùi Hữu Nghĩa</v>
          </cell>
          <cell r="G466">
            <v>0</v>
          </cell>
        </row>
        <row r="467">
          <cell r="C467" t="str">
            <v>Bùi Hữu Nghĩa</v>
          </cell>
          <cell r="G467">
            <v>0</v>
          </cell>
        </row>
        <row r="468">
          <cell r="C468" t="str">
            <v>Bùi Hữu Nghĩa</v>
          </cell>
          <cell r="G468">
            <v>0</v>
          </cell>
        </row>
        <row r="469">
          <cell r="C469" t="str">
            <v>Bùi Hữu Nghĩa</v>
          </cell>
          <cell r="G469">
            <v>0</v>
          </cell>
        </row>
        <row r="470">
          <cell r="C470" t="str">
            <v>Bùi Hữu Nghĩa</v>
          </cell>
          <cell r="G470">
            <v>0</v>
          </cell>
        </row>
        <row r="471">
          <cell r="C471" t="str">
            <v>Bùi Hữu Nghĩa</v>
          </cell>
          <cell r="G471">
            <v>1099.3900336563433</v>
          </cell>
        </row>
        <row r="472">
          <cell r="C472" t="str">
            <v>Trần Đăng Chinh</v>
          </cell>
          <cell r="G472">
            <v>0</v>
          </cell>
        </row>
        <row r="473">
          <cell r="C473" t="str">
            <v>Trần Đăng Chinh</v>
          </cell>
          <cell r="G473">
            <v>0</v>
          </cell>
        </row>
        <row r="474">
          <cell r="C474" t="str">
            <v>Trần Đăng Chinh</v>
          </cell>
          <cell r="G474">
            <v>0</v>
          </cell>
        </row>
        <row r="475">
          <cell r="C475" t="str">
            <v>Trần Đăng Chinh</v>
          </cell>
          <cell r="G475">
            <v>0</v>
          </cell>
        </row>
        <row r="476">
          <cell r="C476" t="str">
            <v>Trần Đăng Chinh</v>
          </cell>
          <cell r="G476">
            <v>0</v>
          </cell>
        </row>
        <row r="477">
          <cell r="C477" t="str">
            <v>Trần Đăng Chinh</v>
          </cell>
          <cell r="G477">
            <v>0</v>
          </cell>
        </row>
        <row r="478">
          <cell r="C478" t="str">
            <v>Trần Đăng Chinh</v>
          </cell>
          <cell r="G478">
            <v>0</v>
          </cell>
        </row>
        <row r="479">
          <cell r="C479" t="str">
            <v>Trần Đăng Chinh</v>
          </cell>
          <cell r="G479">
            <v>0</v>
          </cell>
        </row>
        <row r="480">
          <cell r="C480" t="str">
            <v>Trần Đăng Chinh</v>
          </cell>
          <cell r="G480">
            <v>0</v>
          </cell>
        </row>
        <row r="481">
          <cell r="C481" t="str">
            <v>Trần Đăng Chinh</v>
          </cell>
          <cell r="G481">
            <v>0</v>
          </cell>
        </row>
        <row r="482">
          <cell r="C482" t="str">
            <v>Trần Đăng Chinh</v>
          </cell>
          <cell r="G482">
            <v>0</v>
          </cell>
        </row>
        <row r="483">
          <cell r="C483" t="str">
            <v>Trần Đăng Chinh</v>
          </cell>
          <cell r="G483">
            <v>0</v>
          </cell>
        </row>
        <row r="484">
          <cell r="C484" t="str">
            <v>Trần Đăng Chinh</v>
          </cell>
          <cell r="G484">
            <v>0</v>
          </cell>
        </row>
        <row r="485">
          <cell r="C485" t="str">
            <v>Trần Đăng Chinh</v>
          </cell>
          <cell r="G485">
            <v>0</v>
          </cell>
        </row>
        <row r="486">
          <cell r="C486" t="str">
            <v>Trần Đăng Chinh</v>
          </cell>
          <cell r="G486">
            <v>0</v>
          </cell>
        </row>
        <row r="487">
          <cell r="C487" t="str">
            <v>Trần Đăng Chinh</v>
          </cell>
          <cell r="G487">
            <v>0</v>
          </cell>
        </row>
        <row r="488">
          <cell r="C488" t="str">
            <v>Trần Đăng Chinh</v>
          </cell>
          <cell r="G488">
            <v>0</v>
          </cell>
        </row>
        <row r="489">
          <cell r="C489" t="str">
            <v>Trần Đăng Chinh</v>
          </cell>
          <cell r="G489">
            <v>0</v>
          </cell>
        </row>
        <row r="490">
          <cell r="C490" t="str">
            <v>Trần Đăng Chinh</v>
          </cell>
          <cell r="G490">
            <v>0</v>
          </cell>
        </row>
        <row r="491">
          <cell r="C491" t="str">
            <v>Trần Đăng Chinh</v>
          </cell>
          <cell r="G491">
            <v>0</v>
          </cell>
        </row>
        <row r="492">
          <cell r="C492" t="str">
            <v>Trần Đăng Chinh</v>
          </cell>
          <cell r="G492">
            <v>0</v>
          </cell>
        </row>
        <row r="493">
          <cell r="C493" t="str">
            <v>Trần Đăng Chinh</v>
          </cell>
          <cell r="G493">
            <v>0</v>
          </cell>
        </row>
        <row r="494">
          <cell r="C494" t="str">
            <v>Trần Đăng Chinh</v>
          </cell>
          <cell r="G494">
            <v>0</v>
          </cell>
        </row>
        <row r="495">
          <cell r="C495" t="str">
            <v>Trần Đăng Chinh</v>
          </cell>
          <cell r="G495">
            <v>0</v>
          </cell>
        </row>
        <row r="496">
          <cell r="C496" t="str">
            <v>Trần Đăng Chinh</v>
          </cell>
          <cell r="G496">
            <v>0</v>
          </cell>
        </row>
        <row r="497">
          <cell r="C497" t="str">
            <v>Trần Đăng Chinh</v>
          </cell>
          <cell r="G497">
            <v>0</v>
          </cell>
        </row>
        <row r="498">
          <cell r="C498" t="str">
            <v>Trần Đăng Chinh</v>
          </cell>
          <cell r="G498">
            <v>0</v>
          </cell>
        </row>
        <row r="499">
          <cell r="C499" t="str">
            <v>Trần Đăng Chinh</v>
          </cell>
          <cell r="G499">
            <v>0</v>
          </cell>
        </row>
        <row r="500">
          <cell r="C500" t="str">
            <v>Trần Đăng Chinh</v>
          </cell>
          <cell r="G500">
            <v>0</v>
          </cell>
        </row>
        <row r="501">
          <cell r="C501" t="str">
            <v>Trần Đăng Chinh</v>
          </cell>
          <cell r="G501">
            <v>0</v>
          </cell>
        </row>
        <row r="502">
          <cell r="C502" t="str">
            <v>Trần Đăng Chinh</v>
          </cell>
          <cell r="G502">
            <v>0</v>
          </cell>
        </row>
        <row r="503">
          <cell r="C503" t="str">
            <v>Trần Đăng Chinh</v>
          </cell>
          <cell r="G503">
            <v>0</v>
          </cell>
        </row>
        <row r="504">
          <cell r="C504" t="str">
            <v>Trần Đăng Chinh</v>
          </cell>
          <cell r="G504">
            <v>0</v>
          </cell>
        </row>
        <row r="505">
          <cell r="C505" t="str">
            <v>Trần Đăng Chinh</v>
          </cell>
          <cell r="G505">
            <v>0</v>
          </cell>
        </row>
        <row r="506">
          <cell r="C506" t="str">
            <v>Trần Đăng Chinh</v>
          </cell>
          <cell r="G506">
            <v>0</v>
          </cell>
        </row>
        <row r="507">
          <cell r="C507" t="str">
            <v>Trần Đăng Chinh</v>
          </cell>
        </row>
        <row r="508">
          <cell r="C508" t="str">
            <v>Nguyễn Thị Hồng</v>
          </cell>
        </row>
        <row r="509">
          <cell r="C509" t="str">
            <v>Nguyễn Thị Hồng</v>
          </cell>
        </row>
        <row r="510">
          <cell r="C510" t="str">
            <v>Nguyễn Thị Hồng</v>
          </cell>
        </row>
        <row r="511">
          <cell r="C511" t="str">
            <v>Nguyễn Thị Hồng</v>
          </cell>
        </row>
        <row r="512">
          <cell r="C512" t="str">
            <v>Nguyễn Thị Hồng</v>
          </cell>
        </row>
        <row r="513">
          <cell r="C513" t="str">
            <v>Nguyễn Thị Hồng</v>
          </cell>
        </row>
        <row r="514">
          <cell r="C514" t="str">
            <v>Nguyễn Thị Hồng</v>
          </cell>
        </row>
        <row r="515">
          <cell r="C515" t="str">
            <v>Nguyễn Thị Hồng</v>
          </cell>
        </row>
        <row r="516">
          <cell r="C516" t="str">
            <v>Nguyễn Thị Hồng</v>
          </cell>
        </row>
        <row r="517">
          <cell r="C517" t="str">
            <v>Nguyễn Thị Hồng</v>
          </cell>
        </row>
        <row r="518">
          <cell r="C518" t="str">
            <v>Nguyễn Thị Hồng</v>
          </cell>
        </row>
        <row r="519">
          <cell r="C519" t="str">
            <v>Nguyễn Thị Hồng</v>
          </cell>
        </row>
        <row r="520">
          <cell r="C520" t="str">
            <v>Nguyễn Thị Hồng</v>
          </cell>
        </row>
        <row r="521">
          <cell r="C521" t="str">
            <v>Nguyễn Thị Hồng</v>
          </cell>
        </row>
        <row r="522">
          <cell r="C522" t="str">
            <v>Nguyễn Thị Hồng</v>
          </cell>
        </row>
        <row r="523">
          <cell r="C523" t="str">
            <v>Nguyễn Thị Hồng</v>
          </cell>
        </row>
        <row r="524">
          <cell r="C524" t="str">
            <v>Nguyễn Thị Hồng</v>
          </cell>
        </row>
        <row r="525">
          <cell r="C525" t="str">
            <v>Nguyễn Thị Hồng</v>
          </cell>
        </row>
        <row r="526">
          <cell r="C526" t="str">
            <v>Nguyễn Thị Hồng</v>
          </cell>
        </row>
        <row r="527">
          <cell r="C527" t="str">
            <v>Nguyễn Thị Hồng</v>
          </cell>
        </row>
        <row r="528">
          <cell r="C528" t="str">
            <v>Nguyễn Thị Hồng</v>
          </cell>
        </row>
        <row r="529">
          <cell r="C529" t="str">
            <v>Nguyễn Thị Hồng</v>
          </cell>
        </row>
        <row r="530">
          <cell r="C530" t="str">
            <v>Nguyễn Thị Hồng</v>
          </cell>
        </row>
        <row r="531">
          <cell r="C531" t="str">
            <v>Nguyễn Thị Hồng</v>
          </cell>
        </row>
        <row r="532">
          <cell r="C532" t="str">
            <v>Nguyễn Thị Hồng</v>
          </cell>
        </row>
        <row r="533">
          <cell r="C533" t="str">
            <v>Nguyễn Thị Hồng</v>
          </cell>
        </row>
        <row r="534">
          <cell r="C534" t="str">
            <v>Nguyễn Thị Hồng</v>
          </cell>
        </row>
        <row r="535">
          <cell r="C535" t="str">
            <v>Nguyễn Thị Hồng</v>
          </cell>
        </row>
        <row r="536">
          <cell r="C536" t="str">
            <v>Nguyễn Thị Hồng</v>
          </cell>
        </row>
        <row r="537">
          <cell r="C537" t="str">
            <v>Nguyễn Thị Hồng</v>
          </cell>
        </row>
        <row r="538">
          <cell r="C538" t="str">
            <v>Nguyễn Thị Hồng</v>
          </cell>
        </row>
        <row r="539">
          <cell r="C539" t="str">
            <v>Nguyễn Thị Hồng</v>
          </cell>
        </row>
        <row r="540">
          <cell r="C540" t="str">
            <v>Nguyễn Thị Hồng</v>
          </cell>
        </row>
        <row r="541">
          <cell r="C541" t="str">
            <v>Nguyễn Thị Hồng</v>
          </cell>
        </row>
        <row r="542">
          <cell r="C542" t="str">
            <v>Nguyễn Thị Hồng</v>
          </cell>
        </row>
        <row r="543">
          <cell r="C543" t="str">
            <v>Nguyễn Thị Hồng</v>
          </cell>
        </row>
        <row r="544">
          <cell r="C544" t="str">
            <v>Vacancy SS HCM 1</v>
          </cell>
        </row>
        <row r="545">
          <cell r="C545" t="str">
            <v>Vacancy SS HCM 1</v>
          </cell>
        </row>
        <row r="546">
          <cell r="C546" t="str">
            <v>Vacancy SS HCM 1</v>
          </cell>
        </row>
        <row r="547">
          <cell r="C547" t="str">
            <v>Vacancy SS HCM 1</v>
          </cell>
        </row>
        <row r="548">
          <cell r="C548" t="str">
            <v>Vacancy SS HCM 1</v>
          </cell>
        </row>
        <row r="549">
          <cell r="C549" t="str">
            <v>Vacancy SS HCM 1</v>
          </cell>
        </row>
        <row r="550">
          <cell r="C550" t="str">
            <v>Vacancy SS HCM 1</v>
          </cell>
        </row>
        <row r="551">
          <cell r="C551" t="str">
            <v>Vacancy SS HCM 1</v>
          </cell>
        </row>
        <row r="552">
          <cell r="C552" t="str">
            <v>Vacancy SS HCM 1</v>
          </cell>
        </row>
        <row r="553">
          <cell r="C553" t="str">
            <v>Vacancy SS HCM 1</v>
          </cell>
        </row>
        <row r="554">
          <cell r="C554" t="str">
            <v>Vacancy SS HCM 1</v>
          </cell>
        </row>
        <row r="555">
          <cell r="C555" t="str">
            <v>Vacancy SS HCM 1</v>
          </cell>
        </row>
        <row r="556">
          <cell r="C556" t="str">
            <v>Vacancy SS HCM 1</v>
          </cell>
        </row>
        <row r="557">
          <cell r="C557" t="str">
            <v>Vacancy SS HCM 1</v>
          </cell>
        </row>
        <row r="558">
          <cell r="C558" t="str">
            <v>Vacancy SS HCM 1</v>
          </cell>
        </row>
        <row r="559">
          <cell r="C559" t="str">
            <v>Vacancy SS HCM 1</v>
          </cell>
        </row>
        <row r="560">
          <cell r="C560" t="str">
            <v>Vacancy SS HCM 1</v>
          </cell>
        </row>
        <row r="561">
          <cell r="C561" t="str">
            <v>Vacancy SS HCM 1</v>
          </cell>
        </row>
        <row r="562">
          <cell r="C562" t="str">
            <v>Vacancy SS HCM 1</v>
          </cell>
        </row>
        <row r="563">
          <cell r="C563" t="str">
            <v>Vacancy SS HCM 1</v>
          </cell>
        </row>
        <row r="564">
          <cell r="C564" t="str">
            <v>Vacancy SS HCM 1</v>
          </cell>
        </row>
        <row r="565">
          <cell r="C565" t="str">
            <v>Vacancy SS HCM 1</v>
          </cell>
        </row>
        <row r="566">
          <cell r="C566" t="str">
            <v>Vacancy SS HCM 1</v>
          </cell>
        </row>
        <row r="567">
          <cell r="C567" t="str">
            <v>Vacancy SS HCM 1</v>
          </cell>
        </row>
        <row r="568">
          <cell r="C568" t="str">
            <v>Vacancy SS HCM 1</v>
          </cell>
        </row>
        <row r="569">
          <cell r="C569" t="str">
            <v>Vacancy SS HCM 1</v>
          </cell>
        </row>
        <row r="570">
          <cell r="C570" t="str">
            <v>Vacancy SS HCM 1</v>
          </cell>
        </row>
        <row r="571">
          <cell r="C571" t="str">
            <v>Vacancy SS HCM 1</v>
          </cell>
        </row>
        <row r="572">
          <cell r="C572" t="str">
            <v>Vacancy SS HCM 1</v>
          </cell>
        </row>
        <row r="573">
          <cell r="C573" t="str">
            <v>Vacancy SS HCM 1</v>
          </cell>
        </row>
        <row r="574">
          <cell r="C574" t="str">
            <v>Vacancy SS HCM 1</v>
          </cell>
        </row>
        <row r="575">
          <cell r="C575" t="str">
            <v>Vacancy SS HCM 1</v>
          </cell>
        </row>
        <row r="576">
          <cell r="C576" t="str">
            <v>Vacancy SS HCM 1</v>
          </cell>
        </row>
        <row r="577">
          <cell r="C577" t="str">
            <v>Vacancy SS HCM 1</v>
          </cell>
        </row>
        <row r="578">
          <cell r="C578" t="str">
            <v>Vacancy SS HCM 1</v>
          </cell>
        </row>
        <row r="579">
          <cell r="C579" t="str">
            <v>Vacancy SS HCM 1</v>
          </cell>
        </row>
        <row r="580">
          <cell r="C580" t="str">
            <v>Lê Thanh Tùng</v>
          </cell>
        </row>
        <row r="581">
          <cell r="C581" t="str">
            <v>Lê Thanh Tùng</v>
          </cell>
        </row>
        <row r="582">
          <cell r="C582" t="str">
            <v>Lê Thanh Tùng</v>
          </cell>
        </row>
        <row r="583">
          <cell r="C583" t="str">
            <v>Lê Thanh Tùng</v>
          </cell>
        </row>
        <row r="584">
          <cell r="C584" t="str">
            <v>Lê Thanh Tùng</v>
          </cell>
        </row>
        <row r="585">
          <cell r="C585" t="str">
            <v>Lê Thanh Tùng</v>
          </cell>
        </row>
        <row r="586">
          <cell r="C586" t="str">
            <v>Lê Thanh Tùng</v>
          </cell>
        </row>
        <row r="587">
          <cell r="C587" t="str">
            <v>Lê Thanh Tùng</v>
          </cell>
        </row>
        <row r="588">
          <cell r="C588" t="str">
            <v>Lê Thanh Tùng</v>
          </cell>
        </row>
        <row r="589">
          <cell r="C589" t="str">
            <v>Lê Thanh Tùng</v>
          </cell>
        </row>
        <row r="590">
          <cell r="C590" t="str">
            <v>Lê Thanh Tùng</v>
          </cell>
        </row>
        <row r="591">
          <cell r="C591" t="str">
            <v>Lê Thanh Tùng</v>
          </cell>
        </row>
        <row r="592">
          <cell r="C592" t="str">
            <v>Lê Thanh Tùng</v>
          </cell>
        </row>
        <row r="593">
          <cell r="C593" t="str">
            <v>Lê Thanh Tùng</v>
          </cell>
        </row>
        <row r="594">
          <cell r="C594" t="str">
            <v>Lê Thanh Tùng</v>
          </cell>
        </row>
        <row r="595">
          <cell r="C595" t="str">
            <v>Lê Thanh Tùng</v>
          </cell>
        </row>
        <row r="596">
          <cell r="C596" t="str">
            <v>Lê Thanh Tùng</v>
          </cell>
        </row>
        <row r="597">
          <cell r="C597" t="str">
            <v>Lê Thanh Tùng</v>
          </cell>
        </row>
        <row r="598">
          <cell r="C598" t="str">
            <v>Lê Thanh Tùng</v>
          </cell>
        </row>
        <row r="599">
          <cell r="C599" t="str">
            <v>Lê Thanh Tùng</v>
          </cell>
        </row>
        <row r="600">
          <cell r="C600" t="str">
            <v>Lê Thanh Tùng</v>
          </cell>
        </row>
        <row r="601">
          <cell r="C601" t="str">
            <v>Lê Thanh Tùng</v>
          </cell>
        </row>
        <row r="602">
          <cell r="C602" t="str">
            <v>Lê Thanh Tùng</v>
          </cell>
        </row>
        <row r="603">
          <cell r="C603" t="str">
            <v>Lê Thanh Tùng</v>
          </cell>
        </row>
        <row r="604">
          <cell r="C604" t="str">
            <v>Lê Thanh Tùng</v>
          </cell>
        </row>
        <row r="605">
          <cell r="C605" t="str">
            <v>Lê Thanh Tùng</v>
          </cell>
        </row>
        <row r="606">
          <cell r="C606" t="str">
            <v>Lê Thanh Tùng</v>
          </cell>
        </row>
        <row r="607">
          <cell r="C607" t="str">
            <v>Lê Thanh Tùng</v>
          </cell>
        </row>
        <row r="608">
          <cell r="C608" t="str">
            <v>Lê Thanh Tùng</v>
          </cell>
        </row>
        <row r="609">
          <cell r="C609" t="str">
            <v>Lê Thanh Tùng</v>
          </cell>
        </row>
        <row r="610">
          <cell r="C610" t="str">
            <v>Lê Thanh Tùng</v>
          </cell>
        </row>
        <row r="611">
          <cell r="C611" t="str">
            <v>Lê Thanh Tùng</v>
          </cell>
        </row>
        <row r="612">
          <cell r="C612" t="str">
            <v>Lê Thanh Tùng</v>
          </cell>
        </row>
        <row r="613">
          <cell r="C613" t="str">
            <v>Lê Thanh Tùng</v>
          </cell>
        </row>
        <row r="614">
          <cell r="C614" t="str">
            <v>Lê Thanh Tùng</v>
          </cell>
        </row>
        <row r="615">
          <cell r="C615" t="str">
            <v>Lê Thanh Tùng</v>
          </cell>
        </row>
        <row r="616">
          <cell r="C616" t="str">
            <v>Vũ Xuân Khang</v>
          </cell>
          <cell r="G616">
            <v>0</v>
          </cell>
        </row>
        <row r="617">
          <cell r="C617" t="str">
            <v>Vũ Xuân Khang</v>
          </cell>
          <cell r="G617">
            <v>0</v>
          </cell>
        </row>
        <row r="618">
          <cell r="C618" t="str">
            <v>Vũ Xuân Khang</v>
          </cell>
          <cell r="G618">
            <v>0</v>
          </cell>
        </row>
        <row r="619">
          <cell r="C619" t="str">
            <v>Vũ Xuân Khang</v>
          </cell>
          <cell r="G619">
            <v>0</v>
          </cell>
        </row>
        <row r="620">
          <cell r="C620" t="str">
            <v>Vũ Xuân Khang</v>
          </cell>
          <cell r="G620">
            <v>0</v>
          </cell>
        </row>
        <row r="621">
          <cell r="C621" t="str">
            <v>Vũ Xuân Khang</v>
          </cell>
          <cell r="G621">
            <v>0</v>
          </cell>
        </row>
        <row r="622">
          <cell r="C622" t="str">
            <v>Vũ Xuân Khang</v>
          </cell>
          <cell r="G622">
            <v>0</v>
          </cell>
        </row>
        <row r="623">
          <cell r="C623" t="str">
            <v>Vũ Xuân Khang</v>
          </cell>
          <cell r="G623">
            <v>0</v>
          </cell>
        </row>
        <row r="624">
          <cell r="C624" t="str">
            <v>Vũ Xuân Khang</v>
          </cell>
          <cell r="G624">
            <v>0</v>
          </cell>
        </row>
        <row r="625">
          <cell r="C625" t="str">
            <v>Vũ Xuân Khang</v>
          </cell>
          <cell r="G625">
            <v>0</v>
          </cell>
        </row>
        <row r="626">
          <cell r="C626" t="str">
            <v>Vũ Xuân Khang</v>
          </cell>
          <cell r="G626">
            <v>0</v>
          </cell>
        </row>
        <row r="627">
          <cell r="C627" t="str">
            <v>Vũ Xuân Khang</v>
          </cell>
          <cell r="G627">
            <v>0</v>
          </cell>
        </row>
        <row r="628">
          <cell r="C628" t="str">
            <v>Vũ Xuân Khang</v>
          </cell>
          <cell r="G628">
            <v>0</v>
          </cell>
        </row>
        <row r="629">
          <cell r="C629" t="str">
            <v>Vũ Xuân Khang</v>
          </cell>
          <cell r="G629">
            <v>0</v>
          </cell>
        </row>
        <row r="630">
          <cell r="C630" t="str">
            <v>Vũ Xuân Khang</v>
          </cell>
          <cell r="G630">
            <v>0</v>
          </cell>
        </row>
        <row r="631">
          <cell r="C631" t="str">
            <v>Vũ Xuân Khang</v>
          </cell>
          <cell r="G631">
            <v>0</v>
          </cell>
        </row>
        <row r="632">
          <cell r="C632" t="str">
            <v>Vũ Xuân Khang</v>
          </cell>
          <cell r="G632">
            <v>0</v>
          </cell>
        </row>
        <row r="633">
          <cell r="C633" t="str">
            <v>Vũ Xuân Khang</v>
          </cell>
          <cell r="G633">
            <v>0</v>
          </cell>
        </row>
        <row r="634">
          <cell r="C634" t="str">
            <v>Vũ Xuân Khang</v>
          </cell>
          <cell r="G634">
            <v>0</v>
          </cell>
        </row>
        <row r="635">
          <cell r="C635" t="str">
            <v>Vũ Xuân Khang</v>
          </cell>
          <cell r="G635">
            <v>0</v>
          </cell>
        </row>
        <row r="636">
          <cell r="C636" t="str">
            <v>Vũ Xuân Khang</v>
          </cell>
          <cell r="G636">
            <v>0</v>
          </cell>
        </row>
        <row r="637">
          <cell r="C637" t="str">
            <v>Vũ Xuân Khang</v>
          </cell>
          <cell r="G637">
            <v>0</v>
          </cell>
        </row>
        <row r="638">
          <cell r="C638" t="str">
            <v>Vũ Xuân Khang</v>
          </cell>
          <cell r="G638">
            <v>0</v>
          </cell>
        </row>
        <row r="639">
          <cell r="C639" t="str">
            <v>Vũ Xuân Khang</v>
          </cell>
          <cell r="G639">
            <v>0</v>
          </cell>
        </row>
        <row r="640">
          <cell r="C640" t="str">
            <v>Vũ Xuân Khang</v>
          </cell>
          <cell r="G640">
            <v>0</v>
          </cell>
        </row>
        <row r="641">
          <cell r="C641" t="str">
            <v>Vũ Xuân Khang</v>
          </cell>
          <cell r="G641">
            <v>0</v>
          </cell>
        </row>
        <row r="642">
          <cell r="C642" t="str">
            <v>Vũ Xuân Khang</v>
          </cell>
          <cell r="G642">
            <v>0</v>
          </cell>
        </row>
        <row r="643">
          <cell r="C643" t="str">
            <v>Vũ Xuân Khang</v>
          </cell>
          <cell r="G643">
            <v>0</v>
          </cell>
        </row>
        <row r="644">
          <cell r="C644" t="str">
            <v>Vũ Xuân Khang</v>
          </cell>
          <cell r="G644">
            <v>0</v>
          </cell>
        </row>
        <row r="645">
          <cell r="C645" t="str">
            <v>Vũ Xuân Khang</v>
          </cell>
          <cell r="G645">
            <v>0</v>
          </cell>
        </row>
        <row r="646">
          <cell r="C646" t="str">
            <v>Vũ Xuân Khang</v>
          </cell>
          <cell r="G646">
            <v>0</v>
          </cell>
        </row>
        <row r="647">
          <cell r="C647" t="str">
            <v>Vũ Xuân Khang</v>
          </cell>
          <cell r="G647">
            <v>0</v>
          </cell>
        </row>
        <row r="648">
          <cell r="C648" t="str">
            <v>Vũ Xuân Khang</v>
          </cell>
          <cell r="G648">
            <v>0</v>
          </cell>
        </row>
        <row r="649">
          <cell r="C649" t="str">
            <v>Vũ Xuân Khang</v>
          </cell>
          <cell r="G649">
            <v>0</v>
          </cell>
        </row>
        <row r="650">
          <cell r="C650" t="str">
            <v>Vũ Xuân Khang</v>
          </cell>
          <cell r="G650">
            <v>0</v>
          </cell>
        </row>
        <row r="651">
          <cell r="C651" t="str">
            <v>Vũ Xuân Khang</v>
          </cell>
          <cell r="G651">
            <v>570.72577926806343</v>
          </cell>
        </row>
        <row r="652">
          <cell r="C652" t="str">
            <v>Trần Đăng Chinh</v>
          </cell>
          <cell r="G652">
            <v>0</v>
          </cell>
        </row>
        <row r="653">
          <cell r="C653" t="str">
            <v>Trần Đăng Chinh</v>
          </cell>
          <cell r="G653">
            <v>0</v>
          </cell>
        </row>
        <row r="654">
          <cell r="C654" t="str">
            <v>Trần Đăng Chinh</v>
          </cell>
          <cell r="G654">
            <v>0</v>
          </cell>
        </row>
        <row r="655">
          <cell r="C655" t="str">
            <v>Trần Đăng Chinh</v>
          </cell>
          <cell r="G655">
            <v>0</v>
          </cell>
        </row>
        <row r="656">
          <cell r="C656" t="str">
            <v>Trần Đăng Chinh</v>
          </cell>
          <cell r="G656">
            <v>0</v>
          </cell>
        </row>
        <row r="657">
          <cell r="C657" t="str">
            <v>Trần Đăng Chinh</v>
          </cell>
          <cell r="G657">
            <v>0</v>
          </cell>
        </row>
        <row r="658">
          <cell r="C658" t="str">
            <v>Trần Đăng Chinh</v>
          </cell>
          <cell r="G658">
            <v>0</v>
          </cell>
        </row>
        <row r="659">
          <cell r="C659" t="str">
            <v>Trần Đăng Chinh</v>
          </cell>
          <cell r="G659">
            <v>0</v>
          </cell>
        </row>
        <row r="660">
          <cell r="C660" t="str">
            <v>Trần Đăng Chinh</v>
          </cell>
          <cell r="G660">
            <v>0</v>
          </cell>
        </row>
        <row r="661">
          <cell r="C661" t="str">
            <v>Trần Đăng Chinh</v>
          </cell>
          <cell r="G661">
            <v>0</v>
          </cell>
        </row>
        <row r="662">
          <cell r="C662" t="str">
            <v>Trần Đăng Chinh</v>
          </cell>
          <cell r="G662">
            <v>0</v>
          </cell>
        </row>
        <row r="663">
          <cell r="C663" t="str">
            <v>Trần Đăng Chinh</v>
          </cell>
          <cell r="G663">
            <v>0</v>
          </cell>
        </row>
        <row r="664">
          <cell r="C664" t="str">
            <v>Trần Đăng Chinh</v>
          </cell>
          <cell r="G664">
            <v>0</v>
          </cell>
        </row>
        <row r="665">
          <cell r="C665" t="str">
            <v>Trần Đăng Chinh</v>
          </cell>
          <cell r="G665">
            <v>0</v>
          </cell>
        </row>
        <row r="666">
          <cell r="C666" t="str">
            <v>Trần Đăng Chinh</v>
          </cell>
          <cell r="G666">
            <v>0</v>
          </cell>
        </row>
        <row r="667">
          <cell r="C667" t="str">
            <v>Trần Đăng Chinh</v>
          </cell>
          <cell r="G667">
            <v>0</v>
          </cell>
        </row>
        <row r="668">
          <cell r="C668" t="str">
            <v>Trần Đăng Chinh</v>
          </cell>
          <cell r="G668">
            <v>0</v>
          </cell>
        </row>
        <row r="669">
          <cell r="C669" t="str">
            <v>Trần Đăng Chinh</v>
          </cell>
          <cell r="G669">
            <v>0</v>
          </cell>
        </row>
        <row r="670">
          <cell r="C670" t="str">
            <v>Trần Đăng Chinh</v>
          </cell>
          <cell r="G670">
            <v>0</v>
          </cell>
        </row>
        <row r="671">
          <cell r="C671" t="str">
            <v>Trần Đăng Chinh</v>
          </cell>
          <cell r="G671">
            <v>0</v>
          </cell>
        </row>
        <row r="672">
          <cell r="C672" t="str">
            <v>Trần Đăng Chinh</v>
          </cell>
          <cell r="G672">
            <v>0</v>
          </cell>
        </row>
        <row r="673">
          <cell r="C673" t="str">
            <v>Trần Đăng Chinh</v>
          </cell>
          <cell r="G673">
            <v>0</v>
          </cell>
        </row>
        <row r="674">
          <cell r="C674" t="str">
            <v>Trần Đăng Chinh</v>
          </cell>
          <cell r="G674">
            <v>0</v>
          </cell>
        </row>
        <row r="675">
          <cell r="C675" t="str">
            <v>Trần Đăng Chinh</v>
          </cell>
          <cell r="G675">
            <v>0</v>
          </cell>
        </row>
        <row r="676">
          <cell r="C676" t="str">
            <v>Trần Đăng Chinh</v>
          </cell>
          <cell r="G676">
            <v>0</v>
          </cell>
        </row>
        <row r="677">
          <cell r="C677" t="str">
            <v>Trần Đăng Chinh</v>
          </cell>
          <cell r="G677">
            <v>0</v>
          </cell>
        </row>
        <row r="678">
          <cell r="C678" t="str">
            <v>Trần Đăng Chinh</v>
          </cell>
          <cell r="G678">
            <v>0</v>
          </cell>
        </row>
        <row r="679">
          <cell r="C679" t="str">
            <v>Trần Đăng Chinh</v>
          </cell>
          <cell r="G679">
            <v>0</v>
          </cell>
        </row>
        <row r="680">
          <cell r="C680" t="str">
            <v>Trần Đăng Chinh</v>
          </cell>
          <cell r="G680">
            <v>0</v>
          </cell>
        </row>
        <row r="681">
          <cell r="C681" t="str">
            <v>Trần Đăng Chinh</v>
          </cell>
          <cell r="G681">
            <v>0</v>
          </cell>
        </row>
        <row r="682">
          <cell r="C682" t="str">
            <v>Trần Đăng Chinh</v>
          </cell>
          <cell r="G682">
            <v>0</v>
          </cell>
        </row>
        <row r="683">
          <cell r="C683" t="str">
            <v>Trần Đăng Chinh</v>
          </cell>
          <cell r="G683">
            <v>0</v>
          </cell>
        </row>
        <row r="684">
          <cell r="C684" t="str">
            <v>Trần Đăng Chinh</v>
          </cell>
          <cell r="G684">
            <v>0</v>
          </cell>
        </row>
        <row r="685">
          <cell r="C685" t="str">
            <v>Trần Đăng Chinh</v>
          </cell>
          <cell r="G685">
            <v>0</v>
          </cell>
        </row>
        <row r="686">
          <cell r="C686" t="str">
            <v>Trần Đăng Chinh</v>
          </cell>
          <cell r="G686">
            <v>0</v>
          </cell>
        </row>
        <row r="687">
          <cell r="C687" t="str">
            <v>Trần Đăng Chinh</v>
          </cell>
        </row>
        <row r="688">
          <cell r="C688" t="str">
            <v>Nguyễn Công Phấn</v>
          </cell>
          <cell r="G688">
            <v>0</v>
          </cell>
        </row>
        <row r="689">
          <cell r="C689" t="str">
            <v>Nguyễn Công Phấn</v>
          </cell>
          <cell r="G689">
            <v>0</v>
          </cell>
        </row>
        <row r="690">
          <cell r="C690" t="str">
            <v>Nguyễn Công Phấn</v>
          </cell>
          <cell r="G690">
            <v>0</v>
          </cell>
        </row>
        <row r="691">
          <cell r="C691" t="str">
            <v>Nguyễn Công Phấn</v>
          </cell>
          <cell r="G691">
            <v>0</v>
          </cell>
        </row>
        <row r="692">
          <cell r="C692" t="str">
            <v>Nguyễn Công Phấn</v>
          </cell>
          <cell r="G692">
            <v>0</v>
          </cell>
        </row>
        <row r="693">
          <cell r="C693" t="str">
            <v>Nguyễn Công Phấn</v>
          </cell>
          <cell r="G693">
            <v>0</v>
          </cell>
        </row>
        <row r="694">
          <cell r="C694" t="str">
            <v>Nguyễn Công Phấn</v>
          </cell>
          <cell r="G694">
            <v>0</v>
          </cell>
        </row>
        <row r="695">
          <cell r="C695" t="str">
            <v>Nguyễn Công Phấn</v>
          </cell>
          <cell r="G695">
            <v>0</v>
          </cell>
        </row>
        <row r="696">
          <cell r="C696" t="str">
            <v>Nguyễn Công Phấn</v>
          </cell>
          <cell r="G696">
            <v>0</v>
          </cell>
        </row>
        <row r="697">
          <cell r="C697" t="str">
            <v>Nguyễn Công Phấn</v>
          </cell>
          <cell r="G697">
            <v>0</v>
          </cell>
        </row>
        <row r="698">
          <cell r="C698" t="str">
            <v>Nguyễn Công Phấn</v>
          </cell>
          <cell r="G698">
            <v>0</v>
          </cell>
        </row>
        <row r="699">
          <cell r="C699" t="str">
            <v>Nguyễn Công Phấn</v>
          </cell>
          <cell r="G699">
            <v>0</v>
          </cell>
        </row>
        <row r="700">
          <cell r="C700" t="str">
            <v>Nguyễn Công Phấn</v>
          </cell>
          <cell r="G700">
            <v>0</v>
          </cell>
        </row>
        <row r="701">
          <cell r="C701" t="str">
            <v>Nguyễn Công Phấn</v>
          </cell>
          <cell r="G701">
            <v>0</v>
          </cell>
        </row>
        <row r="702">
          <cell r="C702" t="str">
            <v>Nguyễn Công Phấn</v>
          </cell>
          <cell r="G702">
            <v>0</v>
          </cell>
        </row>
        <row r="703">
          <cell r="C703" t="str">
            <v>Nguyễn Công Phấn</v>
          </cell>
          <cell r="G703">
            <v>0</v>
          </cell>
        </row>
        <row r="704">
          <cell r="C704" t="str">
            <v>Nguyễn Công Phấn</v>
          </cell>
          <cell r="G704">
            <v>0</v>
          </cell>
        </row>
        <row r="705">
          <cell r="C705" t="str">
            <v>Nguyễn Công Phấn</v>
          </cell>
          <cell r="G705">
            <v>0</v>
          </cell>
        </row>
        <row r="706">
          <cell r="C706" t="str">
            <v>Nguyễn Công Phấn</v>
          </cell>
          <cell r="G706">
            <v>0</v>
          </cell>
        </row>
        <row r="707">
          <cell r="C707" t="str">
            <v>Nguyễn Công Phấn</v>
          </cell>
          <cell r="G707">
            <v>0</v>
          </cell>
        </row>
        <row r="708">
          <cell r="C708" t="str">
            <v>Nguyễn Công Phấn</v>
          </cell>
          <cell r="G708">
            <v>0</v>
          </cell>
        </row>
        <row r="709">
          <cell r="C709" t="str">
            <v>Nguyễn Công Phấn</v>
          </cell>
          <cell r="G709">
            <v>0</v>
          </cell>
        </row>
        <row r="710">
          <cell r="C710" t="str">
            <v>Nguyễn Công Phấn</v>
          </cell>
          <cell r="G710">
            <v>0</v>
          </cell>
        </row>
        <row r="711">
          <cell r="C711" t="str">
            <v>Nguyễn Công Phấn</v>
          </cell>
          <cell r="G711">
            <v>0</v>
          </cell>
        </row>
        <row r="712">
          <cell r="C712" t="str">
            <v>Nguyễn Công Phấn</v>
          </cell>
          <cell r="G712">
            <v>0</v>
          </cell>
        </row>
        <row r="713">
          <cell r="C713" t="str">
            <v>Nguyễn Công Phấn</v>
          </cell>
          <cell r="G713">
            <v>0</v>
          </cell>
        </row>
        <row r="714">
          <cell r="C714" t="str">
            <v>Nguyễn Công Phấn</v>
          </cell>
          <cell r="G714">
            <v>0</v>
          </cell>
        </row>
        <row r="715">
          <cell r="C715" t="str">
            <v>Nguyễn Công Phấn</v>
          </cell>
          <cell r="G715">
            <v>0</v>
          </cell>
        </row>
        <row r="716">
          <cell r="C716" t="str">
            <v>Nguyễn Công Phấn</v>
          </cell>
          <cell r="G716">
            <v>0</v>
          </cell>
        </row>
        <row r="717">
          <cell r="C717" t="str">
            <v>Nguyễn Công Phấn</v>
          </cell>
          <cell r="G717">
            <v>0</v>
          </cell>
        </row>
        <row r="718">
          <cell r="C718" t="str">
            <v>Nguyễn Công Phấn</v>
          </cell>
          <cell r="G718">
            <v>0</v>
          </cell>
        </row>
        <row r="719">
          <cell r="C719" t="str">
            <v>Nguyễn Công Phấn</v>
          </cell>
          <cell r="G719">
            <v>0</v>
          </cell>
        </row>
        <row r="720">
          <cell r="C720" t="str">
            <v>Nguyễn Công Phấn</v>
          </cell>
          <cell r="G720">
            <v>0</v>
          </cell>
        </row>
        <row r="721">
          <cell r="C721" t="str">
            <v>Nguyễn Công Phấn</v>
          </cell>
          <cell r="G721">
            <v>0</v>
          </cell>
        </row>
        <row r="722">
          <cell r="C722" t="str">
            <v>Nguyễn Công Phấn</v>
          </cell>
          <cell r="G722">
            <v>0</v>
          </cell>
        </row>
        <row r="723">
          <cell r="C723" t="str">
            <v>Nguyễn Công Phấn</v>
          </cell>
          <cell r="G723">
            <v>351.80580261273809</v>
          </cell>
        </row>
        <row r="724">
          <cell r="C724" t="str">
            <v>Vacancy ASM HCM 2</v>
          </cell>
          <cell r="G724">
            <v>0</v>
          </cell>
        </row>
        <row r="725">
          <cell r="C725" t="str">
            <v>Vacancy ASM HCM 2</v>
          </cell>
          <cell r="G725">
            <v>0</v>
          </cell>
        </row>
        <row r="726">
          <cell r="C726" t="str">
            <v>Vacancy ASM HCM 2</v>
          </cell>
          <cell r="G726">
            <v>0</v>
          </cell>
        </row>
        <row r="727">
          <cell r="C727" t="str">
            <v>Vacancy ASM HCM 2</v>
          </cell>
          <cell r="G727">
            <v>0</v>
          </cell>
        </row>
        <row r="728">
          <cell r="C728" t="str">
            <v>Vacancy ASM HCM 2</v>
          </cell>
          <cell r="G728">
            <v>0</v>
          </cell>
        </row>
        <row r="729">
          <cell r="C729" t="str">
            <v>Vacancy ASM HCM 2</v>
          </cell>
          <cell r="G729">
            <v>0</v>
          </cell>
        </row>
        <row r="730">
          <cell r="C730" t="str">
            <v>Vacancy ASM HCM 2</v>
          </cell>
          <cell r="G730">
            <v>0</v>
          </cell>
        </row>
        <row r="731">
          <cell r="C731" t="str">
            <v>Vacancy ASM HCM 2</v>
          </cell>
          <cell r="G731">
            <v>0</v>
          </cell>
        </row>
        <row r="732">
          <cell r="C732" t="str">
            <v>Vacancy ASM HCM 2</v>
          </cell>
          <cell r="G732">
            <v>0</v>
          </cell>
        </row>
        <row r="733">
          <cell r="C733" t="str">
            <v>Vacancy ASM HCM 2</v>
          </cell>
          <cell r="G733">
            <v>0</v>
          </cell>
        </row>
        <row r="734">
          <cell r="C734" t="str">
            <v>Vacancy ASM HCM 2</v>
          </cell>
          <cell r="G734">
            <v>0</v>
          </cell>
        </row>
        <row r="735">
          <cell r="C735" t="str">
            <v>Vacancy ASM HCM 2</v>
          </cell>
          <cell r="G735">
            <v>0</v>
          </cell>
        </row>
        <row r="736">
          <cell r="C736" t="str">
            <v>Vacancy ASM HCM 2</v>
          </cell>
          <cell r="G736">
            <v>0</v>
          </cell>
        </row>
        <row r="737">
          <cell r="C737" t="str">
            <v>Vacancy ASM HCM 2</v>
          </cell>
          <cell r="G737">
            <v>0</v>
          </cell>
        </row>
        <row r="738">
          <cell r="C738" t="str">
            <v>Vacancy ASM HCM 2</v>
          </cell>
          <cell r="G738">
            <v>0</v>
          </cell>
        </row>
        <row r="739">
          <cell r="C739" t="str">
            <v>Vacancy ASM HCM 2</v>
          </cell>
          <cell r="G739">
            <v>0</v>
          </cell>
        </row>
        <row r="740">
          <cell r="C740" t="str">
            <v>Vacancy ASM HCM 2</v>
          </cell>
          <cell r="G740">
            <v>0</v>
          </cell>
        </row>
        <row r="741">
          <cell r="C741" t="str">
            <v>Vacancy ASM HCM 2</v>
          </cell>
          <cell r="G741">
            <v>0</v>
          </cell>
        </row>
        <row r="742">
          <cell r="C742" t="str">
            <v>Vacancy ASM HCM 2</v>
          </cell>
          <cell r="G742">
            <v>0</v>
          </cell>
        </row>
        <row r="743">
          <cell r="C743" t="str">
            <v>Vacancy ASM HCM 2</v>
          </cell>
          <cell r="G743">
            <v>0</v>
          </cell>
        </row>
        <row r="744">
          <cell r="C744" t="str">
            <v>Vacancy ASM HCM 2</v>
          </cell>
          <cell r="G744">
            <v>0</v>
          </cell>
        </row>
        <row r="745">
          <cell r="C745" t="str">
            <v>Vacancy ASM HCM 2</v>
          </cell>
          <cell r="G745">
            <v>0</v>
          </cell>
        </row>
        <row r="746">
          <cell r="C746" t="str">
            <v>Vacancy ASM HCM 2</v>
          </cell>
          <cell r="G746">
            <v>0</v>
          </cell>
        </row>
        <row r="747">
          <cell r="C747" t="str">
            <v>Vacancy ASM HCM 2</v>
          </cell>
          <cell r="G747">
            <v>0</v>
          </cell>
        </row>
        <row r="748">
          <cell r="C748" t="str">
            <v>Vacancy ASM HCM 2</v>
          </cell>
          <cell r="G748">
            <v>0</v>
          </cell>
        </row>
        <row r="749">
          <cell r="C749" t="str">
            <v>Vacancy ASM HCM 2</v>
          </cell>
          <cell r="G749">
            <v>0</v>
          </cell>
        </row>
        <row r="750">
          <cell r="C750" t="str">
            <v>Vacancy ASM HCM 2</v>
          </cell>
          <cell r="G750">
            <v>0</v>
          </cell>
        </row>
        <row r="751">
          <cell r="C751" t="str">
            <v>Vacancy ASM HCM 2</v>
          </cell>
          <cell r="G751">
            <v>0</v>
          </cell>
        </row>
        <row r="752">
          <cell r="C752" t="str">
            <v>Vacancy ASM HCM 2</v>
          </cell>
          <cell r="G752">
            <v>0</v>
          </cell>
        </row>
        <row r="753">
          <cell r="C753" t="str">
            <v>Vacancy ASM HCM 2</v>
          </cell>
          <cell r="G753">
            <v>0</v>
          </cell>
        </row>
        <row r="754">
          <cell r="C754" t="str">
            <v>Vacancy ASM HCM 2</v>
          </cell>
          <cell r="G754">
            <v>0</v>
          </cell>
        </row>
        <row r="755">
          <cell r="C755" t="str">
            <v>Vacancy ASM HCM 2</v>
          </cell>
          <cell r="G755">
            <v>0</v>
          </cell>
        </row>
        <row r="756">
          <cell r="C756" t="str">
            <v>Vacancy ASM HCM 2</v>
          </cell>
          <cell r="G756">
            <v>0</v>
          </cell>
        </row>
        <row r="757">
          <cell r="C757" t="str">
            <v>Vacancy ASM HCM 2</v>
          </cell>
          <cell r="G757">
            <v>0</v>
          </cell>
        </row>
        <row r="758">
          <cell r="C758" t="str">
            <v>Vacancy ASM HCM 2</v>
          </cell>
          <cell r="G758">
            <v>0</v>
          </cell>
        </row>
        <row r="759">
          <cell r="C759" t="str">
            <v>Vacancy ASM HCM 2</v>
          </cell>
          <cell r="G759">
            <v>0</v>
          </cell>
        </row>
        <row r="760">
          <cell r="C760" t="str">
            <v>Nguyễn Trường Thành</v>
          </cell>
        </row>
        <row r="761">
          <cell r="C761" t="str">
            <v>Nguyễn Trường Thành</v>
          </cell>
        </row>
        <row r="762">
          <cell r="C762" t="str">
            <v>Nguyễn Trường Thành</v>
          </cell>
        </row>
        <row r="763">
          <cell r="C763" t="str">
            <v>Nguyễn Trường Thành</v>
          </cell>
        </row>
        <row r="764">
          <cell r="C764" t="str">
            <v>Nguyễn Trường Thành</v>
          </cell>
        </row>
        <row r="765">
          <cell r="C765" t="str">
            <v>Nguyễn Trường Thành</v>
          </cell>
        </row>
        <row r="766">
          <cell r="C766" t="str">
            <v>Nguyễn Trường Thành</v>
          </cell>
        </row>
        <row r="767">
          <cell r="C767" t="str">
            <v>Nguyễn Trường Thành</v>
          </cell>
        </row>
        <row r="768">
          <cell r="C768" t="str">
            <v>Nguyễn Trường Thành</v>
          </cell>
        </row>
        <row r="769">
          <cell r="C769" t="str">
            <v>Nguyễn Trường Thành</v>
          </cell>
        </row>
        <row r="770">
          <cell r="C770" t="str">
            <v>Nguyễn Trường Thành</v>
          </cell>
        </row>
        <row r="771">
          <cell r="C771" t="str">
            <v>Nguyễn Trường Thành</v>
          </cell>
        </row>
        <row r="772">
          <cell r="C772" t="str">
            <v>Nguyễn Trường Thành</v>
          </cell>
        </row>
        <row r="773">
          <cell r="C773" t="str">
            <v>Nguyễn Trường Thành</v>
          </cell>
        </row>
        <row r="774">
          <cell r="C774" t="str">
            <v>Nguyễn Trường Thành</v>
          </cell>
        </row>
        <row r="775">
          <cell r="C775" t="str">
            <v>Nguyễn Trường Thành</v>
          </cell>
        </row>
        <row r="776">
          <cell r="C776" t="str">
            <v>Nguyễn Trường Thành</v>
          </cell>
        </row>
        <row r="777">
          <cell r="C777" t="str">
            <v>Nguyễn Trường Thành</v>
          </cell>
        </row>
        <row r="778">
          <cell r="C778" t="str">
            <v>Nguyễn Trường Thành</v>
          </cell>
        </row>
        <row r="779">
          <cell r="C779" t="str">
            <v>Nguyễn Trường Thành</v>
          </cell>
        </row>
        <row r="780">
          <cell r="C780" t="str">
            <v>Nguyễn Trường Thành</v>
          </cell>
        </row>
        <row r="781">
          <cell r="C781" t="str">
            <v>Nguyễn Trường Thành</v>
          </cell>
        </row>
        <row r="782">
          <cell r="C782" t="str">
            <v>Nguyễn Trường Thành</v>
          </cell>
        </row>
        <row r="783">
          <cell r="C783" t="str">
            <v>Nguyễn Trường Thành</v>
          </cell>
        </row>
        <row r="784">
          <cell r="C784" t="str">
            <v>Nguyễn Trường Thành</v>
          </cell>
        </row>
        <row r="785">
          <cell r="C785" t="str">
            <v>Nguyễn Trường Thành</v>
          </cell>
        </row>
        <row r="786">
          <cell r="C786" t="str">
            <v>Nguyễn Trường Thành</v>
          </cell>
        </row>
        <row r="787">
          <cell r="C787" t="str">
            <v>Nguyễn Trường Thành</v>
          </cell>
        </row>
        <row r="788">
          <cell r="C788" t="str">
            <v>Nguyễn Trường Thành</v>
          </cell>
        </row>
        <row r="789">
          <cell r="C789" t="str">
            <v>Nguyễn Trường Thành</v>
          </cell>
        </row>
        <row r="790">
          <cell r="C790" t="str">
            <v>Nguyễn Trường Thành</v>
          </cell>
        </row>
        <row r="791">
          <cell r="C791" t="str">
            <v>Nguyễn Trường Thành</v>
          </cell>
        </row>
        <row r="792">
          <cell r="C792" t="str">
            <v>Nguyễn Trường Thành</v>
          </cell>
        </row>
        <row r="793">
          <cell r="C793" t="str">
            <v>Nguyễn Trường Thành</v>
          </cell>
        </row>
        <row r="794">
          <cell r="C794" t="str">
            <v>Nguyễn Trường Thành</v>
          </cell>
        </row>
        <row r="795">
          <cell r="C795" t="str">
            <v>Nguyễn Trường Thành</v>
          </cell>
          <cell r="G795">
            <v>2021.9216155371448</v>
          </cell>
        </row>
        <row r="796">
          <cell r="C796" t="str">
            <v>Hàn Quang Chung</v>
          </cell>
          <cell r="G796">
            <v>0</v>
          </cell>
        </row>
        <row r="797">
          <cell r="C797" t="str">
            <v>Hàn Quang Chung</v>
          </cell>
          <cell r="G797">
            <v>0</v>
          </cell>
        </row>
        <row r="798">
          <cell r="C798" t="str">
            <v>Hàn Quang Chung</v>
          </cell>
          <cell r="G798">
            <v>0</v>
          </cell>
        </row>
        <row r="799">
          <cell r="C799" t="str">
            <v>Hàn Quang Chung</v>
          </cell>
          <cell r="G799">
            <v>0</v>
          </cell>
        </row>
        <row r="800">
          <cell r="C800" t="str">
            <v>Hàn Quang Chung</v>
          </cell>
          <cell r="G800">
            <v>0</v>
          </cell>
        </row>
        <row r="801">
          <cell r="C801" t="str">
            <v>Hàn Quang Chung</v>
          </cell>
          <cell r="G801">
            <v>0</v>
          </cell>
        </row>
        <row r="802">
          <cell r="C802" t="str">
            <v>Hàn Quang Chung</v>
          </cell>
          <cell r="G802">
            <v>0</v>
          </cell>
        </row>
        <row r="803">
          <cell r="C803" t="str">
            <v>Hàn Quang Chung</v>
          </cell>
          <cell r="G803">
            <v>0</v>
          </cell>
        </row>
        <row r="804">
          <cell r="C804" t="str">
            <v>Hàn Quang Chung</v>
          </cell>
          <cell r="G804">
            <v>0</v>
          </cell>
        </row>
        <row r="805">
          <cell r="C805" t="str">
            <v>Hàn Quang Chung</v>
          </cell>
          <cell r="G805">
            <v>0</v>
          </cell>
        </row>
        <row r="806">
          <cell r="C806" t="str">
            <v>Hàn Quang Chung</v>
          </cell>
          <cell r="G806">
            <v>0</v>
          </cell>
        </row>
        <row r="807">
          <cell r="C807" t="str">
            <v>Hàn Quang Chung</v>
          </cell>
          <cell r="G807">
            <v>0</v>
          </cell>
        </row>
        <row r="808">
          <cell r="C808" t="str">
            <v>Hàn Quang Chung</v>
          </cell>
          <cell r="G808">
            <v>0</v>
          </cell>
        </row>
        <row r="809">
          <cell r="C809" t="str">
            <v>Hàn Quang Chung</v>
          </cell>
          <cell r="G809">
            <v>0</v>
          </cell>
        </row>
        <row r="810">
          <cell r="C810" t="str">
            <v>Hàn Quang Chung</v>
          </cell>
          <cell r="G810">
            <v>0</v>
          </cell>
        </row>
        <row r="811">
          <cell r="C811" t="str">
            <v>Hàn Quang Chung</v>
          </cell>
          <cell r="G811">
            <v>0</v>
          </cell>
        </row>
        <row r="812">
          <cell r="C812" t="str">
            <v>Hàn Quang Chung</v>
          </cell>
          <cell r="G812">
            <v>0</v>
          </cell>
        </row>
        <row r="813">
          <cell r="C813" t="str">
            <v>Hàn Quang Chung</v>
          </cell>
          <cell r="G813">
            <v>0</v>
          </cell>
        </row>
        <row r="814">
          <cell r="C814" t="str">
            <v>Hàn Quang Chung</v>
          </cell>
          <cell r="G814">
            <v>0</v>
          </cell>
        </row>
        <row r="815">
          <cell r="C815" t="str">
            <v>Hàn Quang Chung</v>
          </cell>
          <cell r="G815">
            <v>0</v>
          </cell>
        </row>
        <row r="816">
          <cell r="C816" t="str">
            <v>Hàn Quang Chung</v>
          </cell>
          <cell r="G816">
            <v>0</v>
          </cell>
        </row>
        <row r="817">
          <cell r="C817" t="str">
            <v>Hàn Quang Chung</v>
          </cell>
          <cell r="G817">
            <v>0</v>
          </cell>
        </row>
        <row r="818">
          <cell r="C818" t="str">
            <v>Hàn Quang Chung</v>
          </cell>
          <cell r="G818">
            <v>0</v>
          </cell>
        </row>
        <row r="819">
          <cell r="C819" t="str">
            <v>Hàn Quang Chung</v>
          </cell>
          <cell r="G819">
            <v>0</v>
          </cell>
        </row>
        <row r="820">
          <cell r="C820" t="str">
            <v>Hàn Quang Chung</v>
          </cell>
          <cell r="G820">
            <v>0</v>
          </cell>
        </row>
        <row r="821">
          <cell r="C821" t="str">
            <v>Hàn Quang Chung</v>
          </cell>
          <cell r="G821">
            <v>0</v>
          </cell>
        </row>
        <row r="822">
          <cell r="C822" t="str">
            <v>Hàn Quang Chung</v>
          </cell>
          <cell r="G822">
            <v>0</v>
          </cell>
        </row>
        <row r="823">
          <cell r="C823" t="str">
            <v>Hàn Quang Chung</v>
          </cell>
          <cell r="G823">
            <v>0</v>
          </cell>
        </row>
        <row r="824">
          <cell r="C824" t="str">
            <v>Hàn Quang Chung</v>
          </cell>
          <cell r="G824">
            <v>0</v>
          </cell>
        </row>
        <row r="825">
          <cell r="C825" t="str">
            <v>Hàn Quang Chung</v>
          </cell>
          <cell r="G825">
            <v>0</v>
          </cell>
        </row>
        <row r="826">
          <cell r="C826" t="str">
            <v>Hàn Quang Chung</v>
          </cell>
          <cell r="G826">
            <v>0</v>
          </cell>
        </row>
        <row r="827">
          <cell r="C827" t="str">
            <v>Hàn Quang Chung</v>
          </cell>
          <cell r="G827">
            <v>0</v>
          </cell>
        </row>
        <row r="828">
          <cell r="C828" t="str">
            <v>Hàn Quang Chung</v>
          </cell>
          <cell r="G828">
            <v>0</v>
          </cell>
        </row>
        <row r="829">
          <cell r="C829" t="str">
            <v>Hàn Quang Chung</v>
          </cell>
          <cell r="G829">
            <v>0</v>
          </cell>
        </row>
        <row r="830">
          <cell r="C830" t="str">
            <v>Hàn Quang Chung</v>
          </cell>
          <cell r="G830">
            <v>0</v>
          </cell>
        </row>
        <row r="831">
          <cell r="C831" t="str">
            <v>Hàn Quang Chung</v>
          </cell>
          <cell r="G831">
            <v>358.57513883307024</v>
          </cell>
        </row>
        <row r="832">
          <cell r="C832" t="str">
            <v>Hàn Quang Chung</v>
          </cell>
          <cell r="G832">
            <v>0</v>
          </cell>
        </row>
        <row r="833">
          <cell r="C833" t="str">
            <v>Hàn Quang Chung</v>
          </cell>
          <cell r="G833">
            <v>0</v>
          </cell>
        </row>
        <row r="834">
          <cell r="C834" t="str">
            <v>Hàn Quang Chung</v>
          </cell>
          <cell r="G834">
            <v>0</v>
          </cell>
        </row>
        <row r="835">
          <cell r="C835" t="str">
            <v>Hàn Quang Chung</v>
          </cell>
          <cell r="G835">
            <v>0</v>
          </cell>
        </row>
        <row r="836">
          <cell r="C836" t="str">
            <v>Hàn Quang Chung</v>
          </cell>
          <cell r="G836">
            <v>0</v>
          </cell>
        </row>
        <row r="837">
          <cell r="C837" t="str">
            <v>Hàn Quang Chung</v>
          </cell>
          <cell r="G837">
            <v>0</v>
          </cell>
        </row>
        <row r="838">
          <cell r="C838" t="str">
            <v>Hàn Quang Chung</v>
          </cell>
          <cell r="G838">
            <v>0</v>
          </cell>
        </row>
        <row r="839">
          <cell r="C839" t="str">
            <v>Hàn Quang Chung</v>
          </cell>
          <cell r="G839">
            <v>0</v>
          </cell>
        </row>
        <row r="840">
          <cell r="C840" t="str">
            <v>Hàn Quang Chung</v>
          </cell>
          <cell r="G840">
            <v>0</v>
          </cell>
        </row>
        <row r="841">
          <cell r="C841" t="str">
            <v>Hàn Quang Chung</v>
          </cell>
          <cell r="G841">
            <v>0</v>
          </cell>
        </row>
        <row r="842">
          <cell r="C842" t="str">
            <v>Hàn Quang Chung</v>
          </cell>
          <cell r="G842">
            <v>0</v>
          </cell>
        </row>
        <row r="843">
          <cell r="C843" t="str">
            <v>Hàn Quang Chung</v>
          </cell>
          <cell r="G843">
            <v>0</v>
          </cell>
        </row>
        <row r="844">
          <cell r="C844" t="str">
            <v>Hàn Quang Chung</v>
          </cell>
          <cell r="G844">
            <v>0</v>
          </cell>
        </row>
        <row r="845">
          <cell r="C845" t="str">
            <v>Hàn Quang Chung</v>
          </cell>
          <cell r="G845">
            <v>0</v>
          </cell>
        </row>
        <row r="846">
          <cell r="C846" t="str">
            <v>Hàn Quang Chung</v>
          </cell>
          <cell r="G846">
            <v>0</v>
          </cell>
        </row>
        <row r="847">
          <cell r="C847" t="str">
            <v>Hàn Quang Chung</v>
          </cell>
          <cell r="G847">
            <v>0</v>
          </cell>
        </row>
        <row r="848">
          <cell r="C848" t="str">
            <v>Hàn Quang Chung</v>
          </cell>
          <cell r="G848">
            <v>0</v>
          </cell>
        </row>
        <row r="849">
          <cell r="C849" t="str">
            <v>Hàn Quang Chung</v>
          </cell>
          <cell r="G849">
            <v>0</v>
          </cell>
        </row>
        <row r="850">
          <cell r="C850" t="str">
            <v>Hàn Quang Chung</v>
          </cell>
          <cell r="G850">
            <v>0</v>
          </cell>
        </row>
        <row r="851">
          <cell r="C851" t="str">
            <v>Hàn Quang Chung</v>
          </cell>
          <cell r="G851">
            <v>0</v>
          </cell>
        </row>
        <row r="852">
          <cell r="C852" t="str">
            <v>Hàn Quang Chung</v>
          </cell>
          <cell r="G852">
            <v>0</v>
          </cell>
        </row>
        <row r="853">
          <cell r="C853" t="str">
            <v>Hàn Quang Chung</v>
          </cell>
          <cell r="G853">
            <v>0</v>
          </cell>
        </row>
        <row r="854">
          <cell r="C854" t="str">
            <v>Hàn Quang Chung</v>
          </cell>
          <cell r="G854">
            <v>0</v>
          </cell>
        </row>
        <row r="855">
          <cell r="C855" t="str">
            <v>Hàn Quang Chung</v>
          </cell>
          <cell r="G855">
            <v>0</v>
          </cell>
        </row>
        <row r="856">
          <cell r="C856" t="str">
            <v>Hàn Quang Chung</v>
          </cell>
          <cell r="G856">
            <v>0</v>
          </cell>
        </row>
        <row r="857">
          <cell r="C857" t="str">
            <v>Hàn Quang Chung</v>
          </cell>
          <cell r="G857">
            <v>0</v>
          </cell>
        </row>
        <row r="858">
          <cell r="C858" t="str">
            <v>Hàn Quang Chung</v>
          </cell>
          <cell r="G858">
            <v>0</v>
          </cell>
        </row>
        <row r="859">
          <cell r="C859" t="str">
            <v>Hàn Quang Chung</v>
          </cell>
          <cell r="G859">
            <v>0</v>
          </cell>
        </row>
        <row r="860">
          <cell r="C860" t="str">
            <v>Hàn Quang Chung</v>
          </cell>
          <cell r="G860">
            <v>0</v>
          </cell>
        </row>
        <row r="861">
          <cell r="C861" t="str">
            <v>Hàn Quang Chung</v>
          </cell>
          <cell r="G861">
            <v>0</v>
          </cell>
        </row>
        <row r="862">
          <cell r="C862" t="str">
            <v>Hàn Quang Chung</v>
          </cell>
          <cell r="G862">
            <v>0</v>
          </cell>
        </row>
        <row r="863">
          <cell r="C863" t="str">
            <v>Hàn Quang Chung</v>
          </cell>
          <cell r="G863">
            <v>0</v>
          </cell>
        </row>
        <row r="864">
          <cell r="C864" t="str">
            <v>Hàn Quang Chung</v>
          </cell>
          <cell r="G864">
            <v>0</v>
          </cell>
        </row>
        <row r="865">
          <cell r="C865" t="str">
            <v>Hàn Quang Chung</v>
          </cell>
          <cell r="G865">
            <v>0</v>
          </cell>
        </row>
        <row r="866">
          <cell r="C866" t="str">
            <v>Hàn Quang Chung</v>
          </cell>
          <cell r="G866">
            <v>0</v>
          </cell>
        </row>
        <row r="867">
          <cell r="C867" t="str">
            <v>Hàn Quang Chung</v>
          </cell>
          <cell r="G867">
            <v>61.764860253705898</v>
          </cell>
        </row>
        <row r="868">
          <cell r="C868" t="str">
            <v>Hồ Hữu Công</v>
          </cell>
          <cell r="G868">
            <v>0</v>
          </cell>
        </row>
        <row r="869">
          <cell r="C869" t="str">
            <v>Hồ Hữu Công</v>
          </cell>
          <cell r="G869">
            <v>0</v>
          </cell>
        </row>
        <row r="870">
          <cell r="C870" t="str">
            <v>Hồ Hữu Công</v>
          </cell>
          <cell r="G870">
            <v>0</v>
          </cell>
        </row>
        <row r="871">
          <cell r="C871" t="str">
            <v>Hồ Hữu Công</v>
          </cell>
          <cell r="G871">
            <v>0</v>
          </cell>
        </row>
        <row r="872">
          <cell r="C872" t="str">
            <v>Hồ Hữu Công</v>
          </cell>
          <cell r="G872">
            <v>0</v>
          </cell>
        </row>
        <row r="873">
          <cell r="C873" t="str">
            <v>Hồ Hữu Công</v>
          </cell>
          <cell r="G873">
            <v>0</v>
          </cell>
        </row>
        <row r="874">
          <cell r="C874" t="str">
            <v>Hồ Hữu Công</v>
          </cell>
          <cell r="G874">
            <v>0</v>
          </cell>
        </row>
        <row r="875">
          <cell r="C875" t="str">
            <v>Hồ Hữu Công</v>
          </cell>
          <cell r="G875">
            <v>0</v>
          </cell>
        </row>
        <row r="876">
          <cell r="C876" t="str">
            <v>Hồ Hữu Công</v>
          </cell>
          <cell r="G876">
            <v>0</v>
          </cell>
        </row>
        <row r="877">
          <cell r="C877" t="str">
            <v>Hồ Hữu Công</v>
          </cell>
          <cell r="G877">
            <v>0</v>
          </cell>
        </row>
        <row r="878">
          <cell r="C878" t="str">
            <v>Hồ Hữu Công</v>
          </cell>
          <cell r="G878">
            <v>0</v>
          </cell>
        </row>
        <row r="879">
          <cell r="C879" t="str">
            <v>Hồ Hữu Công</v>
          </cell>
          <cell r="G879">
            <v>0</v>
          </cell>
        </row>
        <row r="880">
          <cell r="C880" t="str">
            <v>Hồ Hữu Công</v>
          </cell>
          <cell r="G880">
            <v>0</v>
          </cell>
        </row>
        <row r="881">
          <cell r="C881" t="str">
            <v>Hồ Hữu Công</v>
          </cell>
          <cell r="G881">
            <v>0</v>
          </cell>
        </row>
        <row r="882">
          <cell r="C882" t="str">
            <v>Hồ Hữu Công</v>
          </cell>
          <cell r="G882">
            <v>0</v>
          </cell>
        </row>
        <row r="883">
          <cell r="C883" t="str">
            <v>Hồ Hữu Công</v>
          </cell>
          <cell r="G883">
            <v>0</v>
          </cell>
        </row>
        <row r="884">
          <cell r="C884" t="str">
            <v>Hồ Hữu Công</v>
          </cell>
          <cell r="G884">
            <v>0</v>
          </cell>
        </row>
        <row r="885">
          <cell r="C885" t="str">
            <v>Hồ Hữu Công</v>
          </cell>
          <cell r="G885">
            <v>0</v>
          </cell>
        </row>
        <row r="886">
          <cell r="C886" t="str">
            <v>Hồ Hữu Công</v>
          </cell>
          <cell r="G886">
            <v>0</v>
          </cell>
        </row>
        <row r="887">
          <cell r="C887" t="str">
            <v>Hồ Hữu Công</v>
          </cell>
          <cell r="G887">
            <v>0</v>
          </cell>
        </row>
        <row r="888">
          <cell r="C888" t="str">
            <v>Hồ Hữu Công</v>
          </cell>
          <cell r="G888">
            <v>0</v>
          </cell>
        </row>
        <row r="889">
          <cell r="C889" t="str">
            <v>Hồ Hữu Công</v>
          </cell>
          <cell r="G889">
            <v>0</v>
          </cell>
        </row>
        <row r="890">
          <cell r="C890" t="str">
            <v>Hồ Hữu Công</v>
          </cell>
          <cell r="G890">
            <v>0</v>
          </cell>
        </row>
        <row r="891">
          <cell r="C891" t="str">
            <v>Hồ Hữu Công</v>
          </cell>
          <cell r="G891">
            <v>0</v>
          </cell>
        </row>
        <row r="892">
          <cell r="C892" t="str">
            <v>Hồ Hữu Công</v>
          </cell>
          <cell r="G892">
            <v>0</v>
          </cell>
        </row>
        <row r="893">
          <cell r="C893" t="str">
            <v>Hồ Hữu Công</v>
          </cell>
          <cell r="G893">
            <v>0</v>
          </cell>
        </row>
        <row r="894">
          <cell r="C894" t="str">
            <v>Hồ Hữu Công</v>
          </cell>
          <cell r="G894">
            <v>0</v>
          </cell>
        </row>
        <row r="895">
          <cell r="C895" t="str">
            <v>Hồ Hữu Công</v>
          </cell>
          <cell r="G895">
            <v>0</v>
          </cell>
        </row>
        <row r="896">
          <cell r="C896" t="str">
            <v>Hồ Hữu Công</v>
          </cell>
          <cell r="G896">
            <v>0</v>
          </cell>
        </row>
        <row r="897">
          <cell r="C897" t="str">
            <v>Hồ Hữu Công</v>
          </cell>
          <cell r="G897">
            <v>0</v>
          </cell>
        </row>
        <row r="898">
          <cell r="C898" t="str">
            <v>Hồ Hữu Công</v>
          </cell>
          <cell r="G898">
            <v>0</v>
          </cell>
        </row>
        <row r="899">
          <cell r="C899" t="str">
            <v>Hồ Hữu Công</v>
          </cell>
          <cell r="G899">
            <v>0</v>
          </cell>
        </row>
        <row r="900">
          <cell r="C900" t="str">
            <v>Hồ Hữu Công</v>
          </cell>
          <cell r="G900">
            <v>0</v>
          </cell>
        </row>
        <row r="901">
          <cell r="C901" t="str">
            <v>Hồ Hữu Công</v>
          </cell>
          <cell r="G901">
            <v>0</v>
          </cell>
        </row>
        <row r="902">
          <cell r="C902" t="str">
            <v>Hồ Hữu Công</v>
          </cell>
          <cell r="G902">
            <v>0</v>
          </cell>
        </row>
        <row r="903">
          <cell r="C903" t="str">
            <v>Hồ Hữu Công</v>
          </cell>
        </row>
        <row r="904">
          <cell r="C904" t="str">
            <v>Trần Mạnh Hùng</v>
          </cell>
          <cell r="G904">
            <v>0</v>
          </cell>
        </row>
        <row r="905">
          <cell r="C905" t="str">
            <v>Trần Mạnh Hùng</v>
          </cell>
          <cell r="G905">
            <v>0</v>
          </cell>
        </row>
        <row r="906">
          <cell r="C906" t="str">
            <v>Trần Mạnh Hùng</v>
          </cell>
          <cell r="G906">
            <v>0</v>
          </cell>
        </row>
        <row r="907">
          <cell r="C907" t="str">
            <v>Trần Mạnh Hùng</v>
          </cell>
          <cell r="G907">
            <v>0</v>
          </cell>
        </row>
        <row r="908">
          <cell r="C908" t="str">
            <v>Trần Mạnh Hùng</v>
          </cell>
          <cell r="G908">
            <v>0</v>
          </cell>
        </row>
        <row r="909">
          <cell r="C909" t="str">
            <v>Trần Mạnh Hùng</v>
          </cell>
          <cell r="G909">
            <v>0</v>
          </cell>
        </row>
        <row r="910">
          <cell r="C910" t="str">
            <v>Trần Mạnh Hùng</v>
          </cell>
          <cell r="G910">
            <v>0</v>
          </cell>
        </row>
        <row r="911">
          <cell r="C911" t="str">
            <v>Trần Mạnh Hùng</v>
          </cell>
          <cell r="G911">
            <v>0</v>
          </cell>
        </row>
        <row r="912">
          <cell r="C912" t="str">
            <v>Trần Mạnh Hùng</v>
          </cell>
          <cell r="G912">
            <v>0</v>
          </cell>
        </row>
        <row r="913">
          <cell r="C913" t="str">
            <v>Trần Mạnh Hùng</v>
          </cell>
          <cell r="G913">
            <v>0</v>
          </cell>
        </row>
        <row r="914">
          <cell r="C914" t="str">
            <v>Trần Mạnh Hùng</v>
          </cell>
          <cell r="G914">
            <v>0</v>
          </cell>
        </row>
        <row r="915">
          <cell r="C915" t="str">
            <v>Trần Mạnh Hùng</v>
          </cell>
          <cell r="G915">
            <v>0</v>
          </cell>
        </row>
        <row r="916">
          <cell r="C916" t="str">
            <v>Trần Mạnh Hùng</v>
          </cell>
          <cell r="G916">
            <v>0</v>
          </cell>
        </row>
        <row r="917">
          <cell r="C917" t="str">
            <v>Trần Mạnh Hùng</v>
          </cell>
          <cell r="G917">
            <v>0</v>
          </cell>
        </row>
        <row r="918">
          <cell r="C918" t="str">
            <v>Trần Mạnh Hùng</v>
          </cell>
          <cell r="G918">
            <v>0</v>
          </cell>
        </row>
        <row r="919">
          <cell r="C919" t="str">
            <v>Trần Mạnh Hùng</v>
          </cell>
          <cell r="G919">
            <v>0</v>
          </cell>
        </row>
        <row r="920">
          <cell r="C920" t="str">
            <v>Trần Mạnh Hùng</v>
          </cell>
          <cell r="G920">
            <v>0</v>
          </cell>
        </row>
        <row r="921">
          <cell r="C921" t="str">
            <v>Trần Mạnh Hùng</v>
          </cell>
          <cell r="G921">
            <v>0</v>
          </cell>
        </row>
        <row r="922">
          <cell r="C922" t="str">
            <v>Trần Mạnh Hùng</v>
          </cell>
          <cell r="G922">
            <v>0</v>
          </cell>
        </row>
        <row r="923">
          <cell r="C923" t="str">
            <v>Trần Mạnh Hùng</v>
          </cell>
          <cell r="G923">
            <v>0</v>
          </cell>
        </row>
        <row r="924">
          <cell r="C924" t="str">
            <v>Trần Mạnh Hùng</v>
          </cell>
          <cell r="G924">
            <v>0</v>
          </cell>
        </row>
        <row r="925">
          <cell r="C925" t="str">
            <v>Trần Mạnh Hùng</v>
          </cell>
          <cell r="G925">
            <v>0</v>
          </cell>
        </row>
        <row r="926">
          <cell r="C926" t="str">
            <v>Trần Mạnh Hùng</v>
          </cell>
          <cell r="G926">
            <v>0</v>
          </cell>
        </row>
        <row r="927">
          <cell r="C927" t="str">
            <v>Trần Mạnh Hùng</v>
          </cell>
          <cell r="G927">
            <v>0</v>
          </cell>
        </row>
        <row r="928">
          <cell r="C928" t="str">
            <v>Trần Mạnh Hùng</v>
          </cell>
          <cell r="G928">
            <v>0</v>
          </cell>
        </row>
        <row r="929">
          <cell r="C929" t="str">
            <v>Trần Mạnh Hùng</v>
          </cell>
          <cell r="G929">
            <v>0</v>
          </cell>
        </row>
        <row r="930">
          <cell r="C930" t="str">
            <v>Trần Mạnh Hùng</v>
          </cell>
          <cell r="G930">
            <v>0</v>
          </cell>
        </row>
        <row r="931">
          <cell r="C931" t="str">
            <v>Trần Mạnh Hùng</v>
          </cell>
          <cell r="G931">
            <v>0</v>
          </cell>
        </row>
        <row r="932">
          <cell r="C932" t="str">
            <v>Trần Mạnh Hùng</v>
          </cell>
          <cell r="G932">
            <v>0</v>
          </cell>
        </row>
        <row r="933">
          <cell r="C933" t="str">
            <v>Trần Mạnh Hùng</v>
          </cell>
          <cell r="G933">
            <v>0</v>
          </cell>
        </row>
        <row r="934">
          <cell r="C934" t="str">
            <v>Trần Mạnh Hùng</v>
          </cell>
          <cell r="G934">
            <v>0</v>
          </cell>
        </row>
        <row r="935">
          <cell r="C935" t="str">
            <v>Trần Mạnh Hùng</v>
          </cell>
          <cell r="G935">
            <v>0</v>
          </cell>
        </row>
        <row r="936">
          <cell r="C936" t="str">
            <v>Trần Mạnh Hùng</v>
          </cell>
          <cell r="G936">
            <v>0</v>
          </cell>
        </row>
        <row r="937">
          <cell r="C937" t="str">
            <v>Trần Mạnh Hùng</v>
          </cell>
          <cell r="G937">
            <v>0</v>
          </cell>
        </row>
        <row r="938">
          <cell r="C938" t="str">
            <v>Trần Mạnh Hùng</v>
          </cell>
          <cell r="G938">
            <v>0</v>
          </cell>
        </row>
        <row r="939">
          <cell r="C939" t="str">
            <v>Trần Mạnh Hùng</v>
          </cell>
        </row>
        <row r="940">
          <cell r="C940" t="str">
            <v>Trịnh Nguyễn Huỳnh</v>
          </cell>
          <cell r="G940">
            <v>0</v>
          </cell>
        </row>
        <row r="941">
          <cell r="C941" t="str">
            <v>Trịnh Nguyễn Huỳnh</v>
          </cell>
          <cell r="G941">
            <v>0</v>
          </cell>
        </row>
        <row r="942">
          <cell r="C942" t="str">
            <v>Trịnh Nguyễn Huỳnh</v>
          </cell>
          <cell r="G942">
            <v>0</v>
          </cell>
        </row>
        <row r="943">
          <cell r="C943" t="str">
            <v>Trịnh Nguyễn Huỳnh</v>
          </cell>
          <cell r="G943">
            <v>0</v>
          </cell>
        </row>
        <row r="944">
          <cell r="C944" t="str">
            <v>Trịnh Nguyễn Huỳnh</v>
          </cell>
          <cell r="G944">
            <v>0</v>
          </cell>
        </row>
        <row r="945">
          <cell r="C945" t="str">
            <v>Trịnh Nguyễn Huỳnh</v>
          </cell>
          <cell r="G945">
            <v>0</v>
          </cell>
        </row>
        <row r="946">
          <cell r="C946" t="str">
            <v>Trịnh Nguyễn Huỳnh</v>
          </cell>
          <cell r="G946">
            <v>0</v>
          </cell>
        </row>
        <row r="947">
          <cell r="C947" t="str">
            <v>Trịnh Nguyễn Huỳnh</v>
          </cell>
          <cell r="G947">
            <v>0</v>
          </cell>
        </row>
        <row r="948">
          <cell r="C948" t="str">
            <v>Trịnh Nguyễn Huỳnh</v>
          </cell>
          <cell r="G948">
            <v>0</v>
          </cell>
        </row>
        <row r="949">
          <cell r="C949" t="str">
            <v>Trịnh Nguyễn Huỳnh</v>
          </cell>
          <cell r="G949">
            <v>0</v>
          </cell>
        </row>
        <row r="950">
          <cell r="C950" t="str">
            <v>Trịnh Nguyễn Huỳnh</v>
          </cell>
          <cell r="G950">
            <v>0</v>
          </cell>
        </row>
        <row r="951">
          <cell r="C951" t="str">
            <v>Trịnh Nguyễn Huỳnh</v>
          </cell>
          <cell r="G951">
            <v>0</v>
          </cell>
        </row>
        <row r="952">
          <cell r="C952" t="str">
            <v>Trịnh Nguyễn Huỳnh</v>
          </cell>
          <cell r="G952">
            <v>0</v>
          </cell>
        </row>
        <row r="953">
          <cell r="C953" t="str">
            <v>Trịnh Nguyễn Huỳnh</v>
          </cell>
          <cell r="G953">
            <v>0</v>
          </cell>
        </row>
        <row r="954">
          <cell r="C954" t="str">
            <v>Trịnh Nguyễn Huỳnh</v>
          </cell>
          <cell r="G954">
            <v>0</v>
          </cell>
        </row>
        <row r="955">
          <cell r="C955" t="str">
            <v>Trịnh Nguyễn Huỳnh</v>
          </cell>
          <cell r="G955">
            <v>0</v>
          </cell>
        </row>
        <row r="956">
          <cell r="C956" t="str">
            <v>Trịnh Nguyễn Huỳnh</v>
          </cell>
          <cell r="G956">
            <v>0</v>
          </cell>
        </row>
        <row r="957">
          <cell r="C957" t="str">
            <v>Trịnh Nguyễn Huỳnh</v>
          </cell>
          <cell r="G957">
            <v>0</v>
          </cell>
        </row>
        <row r="958">
          <cell r="C958" t="str">
            <v>Trịnh Nguyễn Huỳnh</v>
          </cell>
          <cell r="G958">
            <v>0</v>
          </cell>
        </row>
        <row r="959">
          <cell r="C959" t="str">
            <v>Trịnh Nguyễn Huỳnh</v>
          </cell>
          <cell r="G959">
            <v>0</v>
          </cell>
        </row>
        <row r="960">
          <cell r="C960" t="str">
            <v>Trịnh Nguyễn Huỳnh</v>
          </cell>
          <cell r="G960">
            <v>0</v>
          </cell>
        </row>
        <row r="961">
          <cell r="C961" t="str">
            <v>Trịnh Nguyễn Huỳnh</v>
          </cell>
          <cell r="G961">
            <v>0</v>
          </cell>
        </row>
        <row r="962">
          <cell r="C962" t="str">
            <v>Trịnh Nguyễn Huỳnh</v>
          </cell>
          <cell r="G962">
            <v>0</v>
          </cell>
        </row>
        <row r="963">
          <cell r="C963" t="str">
            <v>Trịnh Nguyễn Huỳnh</v>
          </cell>
          <cell r="G963">
            <v>0</v>
          </cell>
        </row>
        <row r="964">
          <cell r="C964" t="str">
            <v>Trịnh Nguyễn Huỳnh</v>
          </cell>
          <cell r="G964">
            <v>0</v>
          </cell>
        </row>
        <row r="965">
          <cell r="C965" t="str">
            <v>Trịnh Nguyễn Huỳnh</v>
          </cell>
          <cell r="G965">
            <v>0</v>
          </cell>
        </row>
        <row r="966">
          <cell r="C966" t="str">
            <v>Trịnh Nguyễn Huỳnh</v>
          </cell>
          <cell r="G966">
            <v>0</v>
          </cell>
        </row>
        <row r="967">
          <cell r="C967" t="str">
            <v>Trịnh Nguyễn Huỳnh</v>
          </cell>
          <cell r="G967">
            <v>0</v>
          </cell>
        </row>
        <row r="968">
          <cell r="C968" t="str">
            <v>Trịnh Nguyễn Huỳnh</v>
          </cell>
          <cell r="G968">
            <v>0</v>
          </cell>
        </row>
        <row r="969">
          <cell r="C969" t="str">
            <v>Trịnh Nguyễn Huỳnh</v>
          </cell>
          <cell r="G969">
            <v>0</v>
          </cell>
        </row>
        <row r="970">
          <cell r="C970" t="str">
            <v>Trịnh Nguyễn Huỳnh</v>
          </cell>
          <cell r="G970">
            <v>0</v>
          </cell>
        </row>
        <row r="971">
          <cell r="C971" t="str">
            <v>Trịnh Nguyễn Huỳnh</v>
          </cell>
          <cell r="G971">
            <v>0</v>
          </cell>
        </row>
        <row r="972">
          <cell r="C972" t="str">
            <v>Trịnh Nguyễn Huỳnh</v>
          </cell>
          <cell r="G972">
            <v>0</v>
          </cell>
        </row>
        <row r="973">
          <cell r="C973" t="str">
            <v>Trịnh Nguyễn Huỳnh</v>
          </cell>
          <cell r="G973">
            <v>0</v>
          </cell>
        </row>
        <row r="974">
          <cell r="C974" t="str">
            <v>Trịnh Nguyễn Huỳnh</v>
          </cell>
          <cell r="G974">
            <v>0</v>
          </cell>
        </row>
        <row r="975">
          <cell r="C975" t="str">
            <v>Trịnh Nguyễn Huỳnh</v>
          </cell>
          <cell r="G975">
            <v>452.67394538212943</v>
          </cell>
        </row>
        <row r="976">
          <cell r="C976" t="str">
            <v>Nguyễn Tấn Định</v>
          </cell>
          <cell r="G976">
            <v>0</v>
          </cell>
        </row>
        <row r="977">
          <cell r="C977" t="str">
            <v>Nguyễn Tấn Định</v>
          </cell>
          <cell r="G977">
            <v>0</v>
          </cell>
        </row>
        <row r="978">
          <cell r="C978" t="str">
            <v>Nguyễn Tấn Định</v>
          </cell>
          <cell r="G978">
            <v>0</v>
          </cell>
        </row>
        <row r="979">
          <cell r="C979" t="str">
            <v>Nguyễn Tấn Định</v>
          </cell>
          <cell r="G979">
            <v>0</v>
          </cell>
        </row>
        <row r="980">
          <cell r="C980" t="str">
            <v>Nguyễn Tấn Định</v>
          </cell>
          <cell r="G980">
            <v>0</v>
          </cell>
        </row>
        <row r="981">
          <cell r="C981" t="str">
            <v>Nguyễn Tấn Định</v>
          </cell>
          <cell r="G981">
            <v>0</v>
          </cell>
        </row>
        <row r="982">
          <cell r="C982" t="str">
            <v>Nguyễn Tấn Định</v>
          </cell>
          <cell r="G982">
            <v>0</v>
          </cell>
        </row>
        <row r="983">
          <cell r="C983" t="str">
            <v>Nguyễn Tấn Định</v>
          </cell>
          <cell r="G983">
            <v>0</v>
          </cell>
        </row>
        <row r="984">
          <cell r="C984" t="str">
            <v>Nguyễn Tấn Định</v>
          </cell>
          <cell r="G984">
            <v>0</v>
          </cell>
        </row>
        <row r="985">
          <cell r="C985" t="str">
            <v>Nguyễn Tấn Định</v>
          </cell>
          <cell r="G985">
            <v>0</v>
          </cell>
        </row>
        <row r="986">
          <cell r="C986" t="str">
            <v>Nguyễn Tấn Định</v>
          </cell>
          <cell r="G986">
            <v>0</v>
          </cell>
        </row>
        <row r="987">
          <cell r="C987" t="str">
            <v>Nguyễn Tấn Định</v>
          </cell>
          <cell r="G987">
            <v>0</v>
          </cell>
        </row>
        <row r="988">
          <cell r="C988" t="str">
            <v>Nguyễn Tấn Định</v>
          </cell>
          <cell r="G988">
            <v>0</v>
          </cell>
        </row>
        <row r="989">
          <cell r="C989" t="str">
            <v>Nguyễn Tấn Định</v>
          </cell>
          <cell r="G989">
            <v>0</v>
          </cell>
        </row>
        <row r="990">
          <cell r="C990" t="str">
            <v>Nguyễn Tấn Định</v>
          </cell>
          <cell r="G990">
            <v>0</v>
          </cell>
        </row>
        <row r="991">
          <cell r="C991" t="str">
            <v>Nguyễn Tấn Định</v>
          </cell>
          <cell r="G991">
            <v>0</v>
          </cell>
        </row>
        <row r="992">
          <cell r="C992" t="str">
            <v>Nguyễn Tấn Định</v>
          </cell>
          <cell r="G992">
            <v>0</v>
          </cell>
        </row>
        <row r="993">
          <cell r="C993" t="str">
            <v>Nguyễn Tấn Định</v>
          </cell>
          <cell r="G993">
            <v>0</v>
          </cell>
        </row>
        <row r="994">
          <cell r="C994" t="str">
            <v>Nguyễn Tấn Định</v>
          </cell>
          <cell r="G994">
            <v>0</v>
          </cell>
        </row>
        <row r="995">
          <cell r="C995" t="str">
            <v>Nguyễn Tấn Định</v>
          </cell>
          <cell r="G995">
            <v>0</v>
          </cell>
        </row>
        <row r="996">
          <cell r="C996" t="str">
            <v>Nguyễn Tấn Định</v>
          </cell>
          <cell r="G996">
            <v>0</v>
          </cell>
        </row>
        <row r="997">
          <cell r="C997" t="str">
            <v>Nguyễn Tấn Định</v>
          </cell>
          <cell r="G997">
            <v>0</v>
          </cell>
        </row>
        <row r="998">
          <cell r="C998" t="str">
            <v>Nguyễn Tấn Định</v>
          </cell>
          <cell r="G998">
            <v>0</v>
          </cell>
        </row>
        <row r="999">
          <cell r="C999" t="str">
            <v>Nguyễn Tấn Định</v>
          </cell>
          <cell r="G999">
            <v>0</v>
          </cell>
        </row>
        <row r="1000">
          <cell r="C1000" t="str">
            <v>Nguyễn Tấn Định</v>
          </cell>
          <cell r="G1000">
            <v>0</v>
          </cell>
        </row>
        <row r="1001">
          <cell r="C1001" t="str">
            <v>Nguyễn Tấn Định</v>
          </cell>
          <cell r="G1001">
            <v>0</v>
          </cell>
        </row>
        <row r="1002">
          <cell r="C1002" t="str">
            <v>Nguyễn Tấn Định</v>
          </cell>
          <cell r="G1002">
            <v>0</v>
          </cell>
        </row>
        <row r="1003">
          <cell r="C1003" t="str">
            <v>Nguyễn Tấn Định</v>
          </cell>
          <cell r="G1003">
            <v>0</v>
          </cell>
        </row>
        <row r="1004">
          <cell r="C1004" t="str">
            <v>Nguyễn Tấn Định</v>
          </cell>
          <cell r="G1004">
            <v>0</v>
          </cell>
        </row>
        <row r="1005">
          <cell r="C1005" t="str">
            <v>Nguyễn Tấn Định</v>
          </cell>
          <cell r="G1005">
            <v>0</v>
          </cell>
        </row>
        <row r="1006">
          <cell r="C1006" t="str">
            <v>Nguyễn Tấn Định</v>
          </cell>
          <cell r="G1006">
            <v>0</v>
          </cell>
        </row>
        <row r="1007">
          <cell r="C1007" t="str">
            <v>Nguyễn Tấn Định</v>
          </cell>
          <cell r="G1007">
            <v>0</v>
          </cell>
        </row>
        <row r="1008">
          <cell r="C1008" t="str">
            <v>Nguyễn Tấn Định</v>
          </cell>
          <cell r="G1008">
            <v>0</v>
          </cell>
        </row>
        <row r="1009">
          <cell r="C1009" t="str">
            <v>Nguyễn Tấn Định</v>
          </cell>
          <cell r="G1009">
            <v>0</v>
          </cell>
        </row>
        <row r="1010">
          <cell r="C1010" t="str">
            <v>Nguyễn Tấn Định</v>
          </cell>
          <cell r="G1010">
            <v>0</v>
          </cell>
        </row>
        <row r="1011">
          <cell r="C1011" t="str">
            <v>Nguyễn Tấn Định</v>
          </cell>
          <cell r="G1011">
            <v>397.15619504945579</v>
          </cell>
        </row>
        <row r="1012">
          <cell r="C1012" t="str">
            <v>Trịnh Nguyễn Huỳnh</v>
          </cell>
          <cell r="G1012">
            <v>0</v>
          </cell>
        </row>
        <row r="1013">
          <cell r="C1013" t="str">
            <v>Trịnh Nguyễn Huỳnh</v>
          </cell>
          <cell r="G1013">
            <v>0</v>
          </cell>
        </row>
        <row r="1014">
          <cell r="C1014" t="str">
            <v>Trịnh Nguyễn Huỳnh</v>
          </cell>
          <cell r="G1014">
            <v>0</v>
          </cell>
        </row>
        <row r="1015">
          <cell r="C1015" t="str">
            <v>Trịnh Nguyễn Huỳnh</v>
          </cell>
          <cell r="G1015">
            <v>0</v>
          </cell>
        </row>
        <row r="1016">
          <cell r="C1016" t="str">
            <v>Trịnh Nguyễn Huỳnh</v>
          </cell>
          <cell r="G1016">
            <v>0</v>
          </cell>
        </row>
        <row r="1017">
          <cell r="C1017" t="str">
            <v>Trịnh Nguyễn Huỳnh</v>
          </cell>
          <cell r="G1017">
            <v>0</v>
          </cell>
        </row>
        <row r="1018">
          <cell r="C1018" t="str">
            <v>Trịnh Nguyễn Huỳnh</v>
          </cell>
          <cell r="G1018">
            <v>0</v>
          </cell>
        </row>
        <row r="1019">
          <cell r="C1019" t="str">
            <v>Trịnh Nguyễn Huỳnh</v>
          </cell>
          <cell r="G1019">
            <v>0</v>
          </cell>
        </row>
        <row r="1020">
          <cell r="C1020" t="str">
            <v>Trịnh Nguyễn Huỳnh</v>
          </cell>
          <cell r="G1020">
            <v>0</v>
          </cell>
        </row>
        <row r="1021">
          <cell r="C1021" t="str">
            <v>Trịnh Nguyễn Huỳnh</v>
          </cell>
          <cell r="G1021">
            <v>0</v>
          </cell>
        </row>
        <row r="1022">
          <cell r="C1022" t="str">
            <v>Trịnh Nguyễn Huỳnh</v>
          </cell>
          <cell r="G1022">
            <v>0</v>
          </cell>
        </row>
        <row r="1023">
          <cell r="C1023" t="str">
            <v>Trịnh Nguyễn Huỳnh</v>
          </cell>
          <cell r="G1023">
            <v>0</v>
          </cell>
        </row>
        <row r="1024">
          <cell r="C1024" t="str">
            <v>Trịnh Nguyễn Huỳnh</v>
          </cell>
          <cell r="G1024">
            <v>0</v>
          </cell>
        </row>
        <row r="1025">
          <cell r="C1025" t="str">
            <v>Trịnh Nguyễn Huỳnh</v>
          </cell>
          <cell r="G1025">
            <v>0</v>
          </cell>
        </row>
        <row r="1026">
          <cell r="C1026" t="str">
            <v>Trịnh Nguyễn Huỳnh</v>
          </cell>
          <cell r="G1026">
            <v>0</v>
          </cell>
        </row>
        <row r="1027">
          <cell r="C1027" t="str">
            <v>Trịnh Nguyễn Huỳnh</v>
          </cell>
          <cell r="G1027">
            <v>0</v>
          </cell>
        </row>
        <row r="1028">
          <cell r="C1028" t="str">
            <v>Trịnh Nguyễn Huỳnh</v>
          </cell>
          <cell r="G1028">
            <v>0</v>
          </cell>
        </row>
        <row r="1029">
          <cell r="C1029" t="str">
            <v>Trịnh Nguyễn Huỳnh</v>
          </cell>
          <cell r="G1029">
            <v>0</v>
          </cell>
        </row>
        <row r="1030">
          <cell r="C1030" t="str">
            <v>Trịnh Nguyễn Huỳnh</v>
          </cell>
          <cell r="G1030">
            <v>0</v>
          </cell>
        </row>
        <row r="1031">
          <cell r="C1031" t="str">
            <v>Trịnh Nguyễn Huỳnh</v>
          </cell>
          <cell r="G1031">
            <v>0</v>
          </cell>
        </row>
        <row r="1032">
          <cell r="C1032" t="str">
            <v>Trịnh Nguyễn Huỳnh</v>
          </cell>
          <cell r="G1032">
            <v>0</v>
          </cell>
        </row>
        <row r="1033">
          <cell r="C1033" t="str">
            <v>Trịnh Nguyễn Huỳnh</v>
          </cell>
          <cell r="G1033">
            <v>0</v>
          </cell>
        </row>
        <row r="1034">
          <cell r="C1034" t="str">
            <v>Trịnh Nguyễn Huỳnh</v>
          </cell>
          <cell r="G1034">
            <v>0</v>
          </cell>
        </row>
        <row r="1035">
          <cell r="C1035" t="str">
            <v>Trịnh Nguyễn Huỳnh</v>
          </cell>
          <cell r="G1035">
            <v>0</v>
          </cell>
        </row>
        <row r="1036">
          <cell r="C1036" t="str">
            <v>Trịnh Nguyễn Huỳnh</v>
          </cell>
          <cell r="G1036">
            <v>0</v>
          </cell>
        </row>
        <row r="1037">
          <cell r="C1037" t="str">
            <v>Trịnh Nguyễn Huỳnh</v>
          </cell>
          <cell r="G1037">
            <v>0</v>
          </cell>
        </row>
        <row r="1038">
          <cell r="C1038" t="str">
            <v>Trịnh Nguyễn Huỳnh</v>
          </cell>
          <cell r="G1038">
            <v>0</v>
          </cell>
        </row>
        <row r="1039">
          <cell r="C1039" t="str">
            <v>Trịnh Nguyễn Huỳnh</v>
          </cell>
          <cell r="G1039">
            <v>0</v>
          </cell>
        </row>
        <row r="1040">
          <cell r="C1040" t="str">
            <v>Trịnh Nguyễn Huỳnh</v>
          </cell>
          <cell r="G1040">
            <v>0</v>
          </cell>
        </row>
        <row r="1041">
          <cell r="C1041" t="str">
            <v>Trịnh Nguyễn Huỳnh</v>
          </cell>
          <cell r="G1041">
            <v>0</v>
          </cell>
        </row>
        <row r="1042">
          <cell r="C1042" t="str">
            <v>Trịnh Nguyễn Huỳnh</v>
          </cell>
          <cell r="G1042">
            <v>0</v>
          </cell>
        </row>
        <row r="1043">
          <cell r="C1043" t="str">
            <v>Trịnh Nguyễn Huỳnh</v>
          </cell>
          <cell r="G1043">
            <v>0</v>
          </cell>
        </row>
        <row r="1044">
          <cell r="C1044" t="str">
            <v>Trịnh Nguyễn Huỳnh</v>
          </cell>
          <cell r="G1044">
            <v>0</v>
          </cell>
        </row>
        <row r="1045">
          <cell r="C1045" t="str">
            <v>Trịnh Nguyễn Huỳnh</v>
          </cell>
          <cell r="G1045">
            <v>0</v>
          </cell>
        </row>
        <row r="1046">
          <cell r="C1046" t="str">
            <v>Trịnh Nguyễn Huỳnh</v>
          </cell>
          <cell r="G1046">
            <v>0</v>
          </cell>
        </row>
        <row r="1047">
          <cell r="C1047" t="str">
            <v>Trịnh Nguyễn Huỳnh</v>
          </cell>
          <cell r="G1047">
            <v>403.38564071813869</v>
          </cell>
        </row>
        <row r="1048">
          <cell r="C1048" t="str">
            <v>Thái Hữu Phúc</v>
          </cell>
          <cell r="G1048">
            <v>0</v>
          </cell>
        </row>
        <row r="1049">
          <cell r="C1049" t="str">
            <v>Thái Hữu Phúc</v>
          </cell>
          <cell r="G1049">
            <v>0</v>
          </cell>
        </row>
        <row r="1050">
          <cell r="C1050" t="str">
            <v>Thái Hữu Phúc</v>
          </cell>
          <cell r="G1050">
            <v>0</v>
          </cell>
        </row>
        <row r="1051">
          <cell r="C1051" t="str">
            <v>Thái Hữu Phúc</v>
          </cell>
          <cell r="G1051">
            <v>0</v>
          </cell>
        </row>
        <row r="1052">
          <cell r="C1052" t="str">
            <v>Thái Hữu Phúc</v>
          </cell>
          <cell r="G1052">
            <v>0</v>
          </cell>
        </row>
        <row r="1053">
          <cell r="C1053" t="str">
            <v>Thái Hữu Phúc</v>
          </cell>
          <cell r="G1053">
            <v>0</v>
          </cell>
        </row>
        <row r="1054">
          <cell r="C1054" t="str">
            <v>Thái Hữu Phúc</v>
          </cell>
          <cell r="G1054">
            <v>0</v>
          </cell>
        </row>
        <row r="1055">
          <cell r="C1055" t="str">
            <v>Thái Hữu Phúc</v>
          </cell>
          <cell r="G1055">
            <v>0</v>
          </cell>
        </row>
        <row r="1056">
          <cell r="C1056" t="str">
            <v>Thái Hữu Phúc</v>
          </cell>
          <cell r="G1056">
            <v>0</v>
          </cell>
        </row>
        <row r="1057">
          <cell r="C1057" t="str">
            <v>Thái Hữu Phúc</v>
          </cell>
          <cell r="G1057">
            <v>0</v>
          </cell>
        </row>
        <row r="1058">
          <cell r="C1058" t="str">
            <v>Thái Hữu Phúc</v>
          </cell>
          <cell r="G1058">
            <v>0</v>
          </cell>
        </row>
        <row r="1059">
          <cell r="C1059" t="str">
            <v>Thái Hữu Phúc</v>
          </cell>
          <cell r="G1059">
            <v>0</v>
          </cell>
        </row>
        <row r="1060">
          <cell r="C1060" t="str">
            <v>Thái Hữu Phúc</v>
          </cell>
          <cell r="G1060">
            <v>0</v>
          </cell>
        </row>
        <row r="1061">
          <cell r="C1061" t="str">
            <v>Thái Hữu Phúc</v>
          </cell>
          <cell r="G1061">
            <v>0</v>
          </cell>
        </row>
        <row r="1062">
          <cell r="C1062" t="str">
            <v>Thái Hữu Phúc</v>
          </cell>
          <cell r="G1062">
            <v>0</v>
          </cell>
        </row>
        <row r="1063">
          <cell r="C1063" t="str">
            <v>Thái Hữu Phúc</v>
          </cell>
          <cell r="G1063">
            <v>0</v>
          </cell>
        </row>
        <row r="1064">
          <cell r="C1064" t="str">
            <v>Thái Hữu Phúc</v>
          </cell>
          <cell r="G1064">
            <v>0</v>
          </cell>
        </row>
        <row r="1065">
          <cell r="C1065" t="str">
            <v>Thái Hữu Phúc</v>
          </cell>
          <cell r="G1065">
            <v>0</v>
          </cell>
        </row>
        <row r="1066">
          <cell r="C1066" t="str">
            <v>Thái Hữu Phúc</v>
          </cell>
          <cell r="G1066">
            <v>0</v>
          </cell>
        </row>
        <row r="1067">
          <cell r="C1067" t="str">
            <v>Thái Hữu Phúc</v>
          </cell>
          <cell r="G1067">
            <v>0</v>
          </cell>
        </row>
        <row r="1068">
          <cell r="C1068" t="str">
            <v>Thái Hữu Phúc</v>
          </cell>
          <cell r="G1068">
            <v>0</v>
          </cell>
        </row>
        <row r="1069">
          <cell r="C1069" t="str">
            <v>Thái Hữu Phúc</v>
          </cell>
          <cell r="G1069">
            <v>0</v>
          </cell>
        </row>
        <row r="1070">
          <cell r="C1070" t="str">
            <v>Thái Hữu Phúc</v>
          </cell>
          <cell r="G1070">
            <v>0</v>
          </cell>
        </row>
        <row r="1071">
          <cell r="C1071" t="str">
            <v>Thái Hữu Phúc</v>
          </cell>
          <cell r="G1071">
            <v>0</v>
          </cell>
        </row>
        <row r="1072">
          <cell r="C1072" t="str">
            <v>Thái Hữu Phúc</v>
          </cell>
          <cell r="G1072">
            <v>0</v>
          </cell>
        </row>
        <row r="1073">
          <cell r="C1073" t="str">
            <v>Thái Hữu Phúc</v>
          </cell>
          <cell r="G1073">
            <v>0</v>
          </cell>
        </row>
        <row r="1074">
          <cell r="C1074" t="str">
            <v>Thái Hữu Phúc</v>
          </cell>
          <cell r="G1074">
            <v>0</v>
          </cell>
        </row>
        <row r="1075">
          <cell r="C1075" t="str">
            <v>Thái Hữu Phúc</v>
          </cell>
          <cell r="G1075">
            <v>0</v>
          </cell>
        </row>
        <row r="1076">
          <cell r="C1076" t="str">
            <v>Thái Hữu Phúc</v>
          </cell>
          <cell r="G1076">
            <v>0</v>
          </cell>
        </row>
        <row r="1077">
          <cell r="C1077" t="str">
            <v>Thái Hữu Phúc</v>
          </cell>
          <cell r="G1077">
            <v>0</v>
          </cell>
        </row>
        <row r="1078">
          <cell r="C1078" t="str">
            <v>Thái Hữu Phúc</v>
          </cell>
          <cell r="G1078">
            <v>0</v>
          </cell>
        </row>
        <row r="1079">
          <cell r="C1079" t="str">
            <v>Thái Hữu Phúc</v>
          </cell>
          <cell r="G1079">
            <v>0</v>
          </cell>
        </row>
        <row r="1080">
          <cell r="C1080" t="str">
            <v>Thái Hữu Phúc</v>
          </cell>
          <cell r="G1080">
            <v>0</v>
          </cell>
        </row>
        <row r="1081">
          <cell r="C1081" t="str">
            <v>Thái Hữu Phúc</v>
          </cell>
          <cell r="G1081">
            <v>0</v>
          </cell>
        </row>
        <row r="1082">
          <cell r="C1082" t="str">
            <v>Thái Hữu Phúc</v>
          </cell>
          <cell r="G1082">
            <v>0</v>
          </cell>
        </row>
        <row r="1083">
          <cell r="C1083" t="str">
            <v>Thái Hữu Phúc</v>
          </cell>
          <cell r="G1083">
            <v>372.85236240496653</v>
          </cell>
        </row>
        <row r="1084">
          <cell r="C1084" t="str">
            <v>Vacancy SS SE 1</v>
          </cell>
          <cell r="G1084">
            <v>0</v>
          </cell>
        </row>
        <row r="1085">
          <cell r="C1085" t="str">
            <v>Vacancy SS SE 1</v>
          </cell>
          <cell r="G1085">
            <v>0</v>
          </cell>
        </row>
        <row r="1086">
          <cell r="C1086" t="str">
            <v>Vacancy SS SE 1</v>
          </cell>
          <cell r="G1086">
            <v>0</v>
          </cell>
        </row>
        <row r="1087">
          <cell r="C1087" t="str">
            <v>Vacancy SS SE 1</v>
          </cell>
          <cell r="G1087">
            <v>0</v>
          </cell>
        </row>
        <row r="1088">
          <cell r="C1088" t="str">
            <v>Vacancy SS SE 1</v>
          </cell>
          <cell r="G1088">
            <v>0</v>
          </cell>
        </row>
        <row r="1089">
          <cell r="C1089" t="str">
            <v>Vacancy SS SE 1</v>
          </cell>
          <cell r="G1089">
            <v>0</v>
          </cell>
        </row>
        <row r="1090">
          <cell r="C1090" t="str">
            <v>Vacancy SS SE 1</v>
          </cell>
          <cell r="G1090">
            <v>0</v>
          </cell>
        </row>
        <row r="1091">
          <cell r="C1091" t="str">
            <v>Vacancy SS SE 1</v>
          </cell>
          <cell r="G1091">
            <v>0</v>
          </cell>
        </row>
        <row r="1092">
          <cell r="C1092" t="str">
            <v>Vacancy SS SE 1</v>
          </cell>
          <cell r="G1092">
            <v>0</v>
          </cell>
        </row>
        <row r="1093">
          <cell r="C1093" t="str">
            <v>Vacancy SS SE 1</v>
          </cell>
          <cell r="G1093">
            <v>0</v>
          </cell>
        </row>
        <row r="1094">
          <cell r="C1094" t="str">
            <v>Vacancy SS SE 1</v>
          </cell>
          <cell r="G1094">
            <v>0</v>
          </cell>
        </row>
        <row r="1095">
          <cell r="C1095" t="str">
            <v>Vacancy SS SE 1</v>
          </cell>
          <cell r="G1095">
            <v>0</v>
          </cell>
        </row>
        <row r="1096">
          <cell r="C1096" t="str">
            <v>Vacancy SS SE 1</v>
          </cell>
          <cell r="G1096">
            <v>0</v>
          </cell>
        </row>
        <row r="1097">
          <cell r="C1097" t="str">
            <v>Vacancy SS SE 1</v>
          </cell>
          <cell r="G1097">
            <v>0</v>
          </cell>
        </row>
        <row r="1098">
          <cell r="C1098" t="str">
            <v>Vacancy SS SE 1</v>
          </cell>
          <cell r="G1098">
            <v>0</v>
          </cell>
        </row>
        <row r="1099">
          <cell r="C1099" t="str">
            <v>Vacancy SS SE 1</v>
          </cell>
          <cell r="G1099">
            <v>0</v>
          </cell>
        </row>
        <row r="1100">
          <cell r="C1100" t="str">
            <v>Vacancy SS SE 1</v>
          </cell>
          <cell r="G1100">
            <v>0</v>
          </cell>
        </row>
        <row r="1101">
          <cell r="C1101" t="str">
            <v>Vacancy SS SE 1</v>
          </cell>
          <cell r="G1101">
            <v>0</v>
          </cell>
        </row>
        <row r="1102">
          <cell r="C1102" t="str">
            <v>Vacancy SS SE 1</v>
          </cell>
          <cell r="G1102">
            <v>0</v>
          </cell>
        </row>
        <row r="1103">
          <cell r="C1103" t="str">
            <v>Vacancy SS SE 1</v>
          </cell>
          <cell r="G1103">
            <v>0</v>
          </cell>
        </row>
        <row r="1104">
          <cell r="C1104" t="str">
            <v>Vacancy SS SE 1</v>
          </cell>
          <cell r="G1104">
            <v>0</v>
          </cell>
        </row>
        <row r="1105">
          <cell r="C1105" t="str">
            <v>Vacancy SS SE 1</v>
          </cell>
          <cell r="G1105">
            <v>0</v>
          </cell>
        </row>
        <row r="1106">
          <cell r="C1106" t="str">
            <v>Vacancy SS SE 1</v>
          </cell>
          <cell r="G1106">
            <v>0</v>
          </cell>
        </row>
        <row r="1107">
          <cell r="C1107" t="str">
            <v>Vacancy SS SE 1</v>
          </cell>
          <cell r="G1107">
            <v>0</v>
          </cell>
        </row>
        <row r="1108">
          <cell r="C1108" t="str">
            <v>Vacancy SS SE 1</v>
          </cell>
          <cell r="G1108">
            <v>0</v>
          </cell>
        </row>
        <row r="1109">
          <cell r="C1109" t="str">
            <v>Vacancy SS SE 1</v>
          </cell>
          <cell r="G1109">
            <v>0</v>
          </cell>
        </row>
        <row r="1110">
          <cell r="C1110" t="str">
            <v>Vacancy SS SE 1</v>
          </cell>
          <cell r="G1110">
            <v>0</v>
          </cell>
        </row>
        <row r="1111">
          <cell r="C1111" t="str">
            <v>Vacancy SS SE 1</v>
          </cell>
          <cell r="G1111">
            <v>0</v>
          </cell>
        </row>
        <row r="1112">
          <cell r="C1112" t="str">
            <v>Vacancy SS SE 1</v>
          </cell>
          <cell r="G1112">
            <v>0</v>
          </cell>
        </row>
        <row r="1113">
          <cell r="C1113" t="str">
            <v>Vacancy SS SE 1</v>
          </cell>
          <cell r="G1113">
            <v>0</v>
          </cell>
        </row>
        <row r="1114">
          <cell r="C1114" t="str">
            <v>Vacancy SS SE 1</v>
          </cell>
          <cell r="G1114">
            <v>0</v>
          </cell>
        </row>
        <row r="1115">
          <cell r="C1115" t="str">
            <v>Vacancy SS SE 1</v>
          </cell>
          <cell r="G1115">
            <v>0</v>
          </cell>
        </row>
        <row r="1116">
          <cell r="C1116" t="str">
            <v>Vacancy SS SE 1</v>
          </cell>
          <cell r="G1116">
            <v>0</v>
          </cell>
        </row>
        <row r="1117">
          <cell r="C1117" t="str">
            <v>Vacancy SS SE 1</v>
          </cell>
          <cell r="G1117">
            <v>0</v>
          </cell>
        </row>
        <row r="1118">
          <cell r="C1118" t="str">
            <v>Vacancy SS SE 1</v>
          </cell>
          <cell r="G1118">
            <v>0</v>
          </cell>
        </row>
        <row r="1119">
          <cell r="C1119" t="str">
            <v>Vacancy SS SE 1</v>
          </cell>
        </row>
        <row r="1120">
          <cell r="C1120" t="str">
            <v>Vacancy SS SE 1</v>
          </cell>
          <cell r="G1120">
            <v>0</v>
          </cell>
        </row>
        <row r="1121">
          <cell r="C1121" t="str">
            <v>Vacancy SS SE 1</v>
          </cell>
          <cell r="G1121">
            <v>0</v>
          </cell>
        </row>
        <row r="1122">
          <cell r="C1122" t="str">
            <v>Vacancy SS SE 1</v>
          </cell>
          <cell r="G1122">
            <v>0</v>
          </cell>
        </row>
        <row r="1123">
          <cell r="C1123" t="str">
            <v>Vacancy SS SE 1</v>
          </cell>
          <cell r="G1123">
            <v>0</v>
          </cell>
        </row>
        <row r="1124">
          <cell r="C1124" t="str">
            <v>Vacancy SS SE 1</v>
          </cell>
          <cell r="G1124">
            <v>0</v>
          </cell>
        </row>
        <row r="1125">
          <cell r="C1125" t="str">
            <v>Vacancy SS SE 1</v>
          </cell>
          <cell r="G1125">
            <v>0</v>
          </cell>
        </row>
        <row r="1126">
          <cell r="C1126" t="str">
            <v>Vacancy SS SE 1</v>
          </cell>
          <cell r="G1126">
            <v>0</v>
          </cell>
        </row>
        <row r="1127">
          <cell r="C1127" t="str">
            <v>Vacancy SS SE 1</v>
          </cell>
          <cell r="G1127">
            <v>0</v>
          </cell>
        </row>
        <row r="1128">
          <cell r="C1128" t="str">
            <v>Vacancy SS SE 1</v>
          </cell>
          <cell r="G1128">
            <v>0</v>
          </cell>
        </row>
        <row r="1129">
          <cell r="C1129" t="str">
            <v>Vacancy SS SE 1</v>
          </cell>
          <cell r="G1129">
            <v>0</v>
          </cell>
        </row>
        <row r="1130">
          <cell r="C1130" t="str">
            <v>Vacancy SS SE 1</v>
          </cell>
          <cell r="G1130">
            <v>0</v>
          </cell>
        </row>
        <row r="1131">
          <cell r="C1131" t="str">
            <v>Vacancy SS SE 1</v>
          </cell>
          <cell r="G1131">
            <v>0</v>
          </cell>
        </row>
        <row r="1132">
          <cell r="C1132" t="str">
            <v>Vacancy SS SE 1</v>
          </cell>
          <cell r="G1132">
            <v>0</v>
          </cell>
        </row>
        <row r="1133">
          <cell r="C1133" t="str">
            <v>Vacancy SS SE 1</v>
          </cell>
          <cell r="G1133">
            <v>0</v>
          </cell>
        </row>
        <row r="1134">
          <cell r="C1134" t="str">
            <v>Vacancy SS SE 1</v>
          </cell>
          <cell r="G1134">
            <v>0</v>
          </cell>
        </row>
        <row r="1135">
          <cell r="C1135" t="str">
            <v>Vacancy SS SE 1</v>
          </cell>
          <cell r="G1135">
            <v>0</v>
          </cell>
        </row>
        <row r="1136">
          <cell r="C1136" t="str">
            <v>Vacancy SS SE 1</v>
          </cell>
          <cell r="G1136">
            <v>0</v>
          </cell>
        </row>
        <row r="1137">
          <cell r="C1137" t="str">
            <v>Vacancy SS SE 1</v>
          </cell>
          <cell r="G1137">
            <v>0</v>
          </cell>
        </row>
        <row r="1138">
          <cell r="C1138" t="str">
            <v>Vacancy SS SE 1</v>
          </cell>
          <cell r="G1138">
            <v>0</v>
          </cell>
        </row>
        <row r="1139">
          <cell r="C1139" t="str">
            <v>Vacancy SS SE 1</v>
          </cell>
          <cell r="G1139">
            <v>0</v>
          </cell>
        </row>
        <row r="1140">
          <cell r="C1140" t="str">
            <v>Vacancy SS SE 1</v>
          </cell>
          <cell r="G1140">
            <v>0</v>
          </cell>
        </row>
        <row r="1141">
          <cell r="C1141" t="str">
            <v>Vacancy SS SE 1</v>
          </cell>
          <cell r="G1141">
            <v>0</v>
          </cell>
        </row>
        <row r="1142">
          <cell r="C1142" t="str">
            <v>Vacancy SS SE 1</v>
          </cell>
          <cell r="G1142">
            <v>0</v>
          </cell>
        </row>
        <row r="1143">
          <cell r="C1143" t="str">
            <v>Vacancy SS SE 1</v>
          </cell>
          <cell r="G1143">
            <v>0</v>
          </cell>
        </row>
        <row r="1144">
          <cell r="C1144" t="str">
            <v>Vacancy SS SE 1</v>
          </cell>
          <cell r="G1144">
            <v>0</v>
          </cell>
        </row>
        <row r="1145">
          <cell r="C1145" t="str">
            <v>Vacancy SS SE 1</v>
          </cell>
          <cell r="G1145">
            <v>0</v>
          </cell>
        </row>
        <row r="1146">
          <cell r="C1146" t="str">
            <v>Vacancy SS SE 1</v>
          </cell>
          <cell r="G1146">
            <v>0</v>
          </cell>
        </row>
        <row r="1147">
          <cell r="C1147" t="str">
            <v>Vacancy SS SE 1</v>
          </cell>
          <cell r="G1147">
            <v>0</v>
          </cell>
        </row>
        <row r="1148">
          <cell r="C1148" t="str">
            <v>Vacancy SS SE 1</v>
          </cell>
          <cell r="G1148">
            <v>0</v>
          </cell>
        </row>
        <row r="1149">
          <cell r="C1149" t="str">
            <v>Vacancy SS SE 1</v>
          </cell>
          <cell r="G1149">
            <v>0</v>
          </cell>
        </row>
        <row r="1150">
          <cell r="C1150" t="str">
            <v>Vacancy SS SE 1</v>
          </cell>
          <cell r="G1150">
            <v>0</v>
          </cell>
        </row>
        <row r="1151">
          <cell r="C1151" t="str">
            <v>Vacancy SS SE 1</v>
          </cell>
          <cell r="G1151">
            <v>0</v>
          </cell>
        </row>
        <row r="1152">
          <cell r="C1152" t="str">
            <v>Vacancy SS SE 1</v>
          </cell>
          <cell r="G1152">
            <v>0</v>
          </cell>
        </row>
        <row r="1153">
          <cell r="C1153" t="str">
            <v>Vacancy SS SE 1</v>
          </cell>
          <cell r="G1153">
            <v>0</v>
          </cell>
        </row>
        <row r="1154">
          <cell r="C1154" t="str">
            <v>Vacancy SS SE 1</v>
          </cell>
          <cell r="G1154">
            <v>0</v>
          </cell>
        </row>
        <row r="1155">
          <cell r="C1155" t="str">
            <v>Vacancy SS SE 1</v>
          </cell>
        </row>
        <row r="1156">
          <cell r="C1156" t="str">
            <v>Nguyễn Tấn Định</v>
          </cell>
          <cell r="G1156">
            <v>0</v>
          </cell>
        </row>
        <row r="1157">
          <cell r="C1157" t="str">
            <v>Nguyễn Tấn Định</v>
          </cell>
          <cell r="G1157">
            <v>0</v>
          </cell>
        </row>
        <row r="1158">
          <cell r="C1158" t="str">
            <v>Nguyễn Tấn Định</v>
          </cell>
          <cell r="G1158">
            <v>0</v>
          </cell>
        </row>
        <row r="1159">
          <cell r="C1159" t="str">
            <v>Nguyễn Tấn Định</v>
          </cell>
          <cell r="G1159">
            <v>0</v>
          </cell>
        </row>
        <row r="1160">
          <cell r="C1160" t="str">
            <v>Nguyễn Tấn Định</v>
          </cell>
          <cell r="G1160">
            <v>0</v>
          </cell>
        </row>
        <row r="1161">
          <cell r="C1161" t="str">
            <v>Nguyễn Tấn Định</v>
          </cell>
          <cell r="G1161">
            <v>0</v>
          </cell>
        </row>
        <row r="1162">
          <cell r="C1162" t="str">
            <v>Nguyễn Tấn Định</v>
          </cell>
          <cell r="G1162">
            <v>0</v>
          </cell>
        </row>
        <row r="1163">
          <cell r="C1163" t="str">
            <v>Nguyễn Tấn Định</v>
          </cell>
          <cell r="G1163">
            <v>0</v>
          </cell>
        </row>
        <row r="1164">
          <cell r="C1164" t="str">
            <v>Nguyễn Tấn Định</v>
          </cell>
          <cell r="G1164">
            <v>0</v>
          </cell>
        </row>
        <row r="1165">
          <cell r="C1165" t="str">
            <v>Nguyễn Tấn Định</v>
          </cell>
          <cell r="G1165">
            <v>0</v>
          </cell>
        </row>
        <row r="1166">
          <cell r="C1166" t="str">
            <v>Nguyễn Tấn Định</v>
          </cell>
          <cell r="G1166">
            <v>0</v>
          </cell>
        </row>
        <row r="1167">
          <cell r="C1167" t="str">
            <v>Nguyễn Tấn Định</v>
          </cell>
          <cell r="G1167">
            <v>0</v>
          </cell>
        </row>
        <row r="1168">
          <cell r="C1168" t="str">
            <v>Nguyễn Tấn Định</v>
          </cell>
          <cell r="G1168">
            <v>0</v>
          </cell>
        </row>
        <row r="1169">
          <cell r="C1169" t="str">
            <v>Nguyễn Tấn Định</v>
          </cell>
          <cell r="G1169">
            <v>0</v>
          </cell>
        </row>
        <row r="1170">
          <cell r="C1170" t="str">
            <v>Nguyễn Tấn Định</v>
          </cell>
          <cell r="G1170">
            <v>0</v>
          </cell>
        </row>
        <row r="1171">
          <cell r="C1171" t="str">
            <v>Nguyễn Tấn Định</v>
          </cell>
          <cell r="G1171">
            <v>0</v>
          </cell>
        </row>
        <row r="1172">
          <cell r="C1172" t="str">
            <v>Nguyễn Tấn Định</v>
          </cell>
          <cell r="G1172">
            <v>0</v>
          </cell>
        </row>
        <row r="1173">
          <cell r="C1173" t="str">
            <v>Nguyễn Tấn Định</v>
          </cell>
          <cell r="G1173">
            <v>0</v>
          </cell>
        </row>
        <row r="1174">
          <cell r="C1174" t="str">
            <v>Nguyễn Tấn Định</v>
          </cell>
          <cell r="G1174">
            <v>0</v>
          </cell>
        </row>
        <row r="1175">
          <cell r="C1175" t="str">
            <v>Nguyễn Tấn Định</v>
          </cell>
          <cell r="G1175">
            <v>0</v>
          </cell>
        </row>
        <row r="1176">
          <cell r="C1176" t="str">
            <v>Nguyễn Tấn Định</v>
          </cell>
          <cell r="G1176">
            <v>0</v>
          </cell>
        </row>
        <row r="1177">
          <cell r="C1177" t="str">
            <v>Nguyễn Tấn Định</v>
          </cell>
          <cell r="G1177">
            <v>0</v>
          </cell>
        </row>
        <row r="1178">
          <cell r="C1178" t="str">
            <v>Nguyễn Tấn Định</v>
          </cell>
          <cell r="G1178">
            <v>0</v>
          </cell>
        </row>
        <row r="1179">
          <cell r="C1179" t="str">
            <v>Nguyễn Tấn Định</v>
          </cell>
          <cell r="G1179">
            <v>0</v>
          </cell>
        </row>
        <row r="1180">
          <cell r="C1180" t="str">
            <v>Nguyễn Tấn Định</v>
          </cell>
          <cell r="G1180">
            <v>0</v>
          </cell>
        </row>
        <row r="1181">
          <cell r="C1181" t="str">
            <v>Nguyễn Tấn Định</v>
          </cell>
          <cell r="G1181">
            <v>0</v>
          </cell>
        </row>
        <row r="1182">
          <cell r="C1182" t="str">
            <v>Nguyễn Tấn Định</v>
          </cell>
          <cell r="G1182">
            <v>0</v>
          </cell>
        </row>
        <row r="1183">
          <cell r="C1183" t="str">
            <v>Nguyễn Tấn Định</v>
          </cell>
          <cell r="G1183">
            <v>0</v>
          </cell>
        </row>
        <row r="1184">
          <cell r="C1184" t="str">
            <v>Nguyễn Tấn Định</v>
          </cell>
          <cell r="G1184">
            <v>0</v>
          </cell>
        </row>
        <row r="1185">
          <cell r="C1185" t="str">
            <v>Nguyễn Tấn Định</v>
          </cell>
          <cell r="G1185">
            <v>0</v>
          </cell>
        </row>
        <row r="1186">
          <cell r="C1186" t="str">
            <v>Nguyễn Tấn Định</v>
          </cell>
          <cell r="G1186">
            <v>0</v>
          </cell>
        </row>
        <row r="1187">
          <cell r="C1187" t="str">
            <v>Nguyễn Tấn Định</v>
          </cell>
          <cell r="G1187">
            <v>0</v>
          </cell>
        </row>
        <row r="1188">
          <cell r="C1188" t="str">
            <v>Nguyễn Tấn Định</v>
          </cell>
          <cell r="G1188">
            <v>0</v>
          </cell>
        </row>
        <row r="1189">
          <cell r="C1189" t="str">
            <v>Nguyễn Tấn Định</v>
          </cell>
          <cell r="G1189">
            <v>0</v>
          </cell>
        </row>
        <row r="1190">
          <cell r="C1190" t="str">
            <v>Nguyễn Tấn Định</v>
          </cell>
          <cell r="G1190">
            <v>0</v>
          </cell>
        </row>
        <row r="1191">
          <cell r="C1191" t="str">
            <v>Nguyễn Tấn Định</v>
          </cell>
          <cell r="G1191">
            <v>229.36723108369131</v>
          </cell>
        </row>
        <row r="1192">
          <cell r="C1192" t="str">
            <v>Thái Hữu Phúc</v>
          </cell>
          <cell r="G1192">
            <v>0</v>
          </cell>
        </row>
        <row r="1193">
          <cell r="C1193" t="str">
            <v>Thái Hữu Phúc</v>
          </cell>
          <cell r="G1193">
            <v>0</v>
          </cell>
        </row>
        <row r="1194">
          <cell r="C1194" t="str">
            <v>Thái Hữu Phúc</v>
          </cell>
          <cell r="G1194">
            <v>0</v>
          </cell>
        </row>
        <row r="1195">
          <cell r="C1195" t="str">
            <v>Thái Hữu Phúc</v>
          </cell>
          <cell r="G1195">
            <v>0</v>
          </cell>
        </row>
        <row r="1196">
          <cell r="C1196" t="str">
            <v>Thái Hữu Phúc</v>
          </cell>
          <cell r="G1196">
            <v>0</v>
          </cell>
        </row>
        <row r="1197">
          <cell r="C1197" t="str">
            <v>Thái Hữu Phúc</v>
          </cell>
          <cell r="G1197">
            <v>0</v>
          </cell>
        </row>
        <row r="1198">
          <cell r="C1198" t="str">
            <v>Thái Hữu Phúc</v>
          </cell>
          <cell r="G1198">
            <v>0</v>
          </cell>
        </row>
        <row r="1199">
          <cell r="C1199" t="str">
            <v>Thái Hữu Phúc</v>
          </cell>
          <cell r="G1199">
            <v>0</v>
          </cell>
        </row>
        <row r="1200">
          <cell r="C1200" t="str">
            <v>Thái Hữu Phúc</v>
          </cell>
          <cell r="G1200">
            <v>0</v>
          </cell>
        </row>
        <row r="1201">
          <cell r="C1201" t="str">
            <v>Thái Hữu Phúc</v>
          </cell>
          <cell r="G1201">
            <v>0</v>
          </cell>
        </row>
        <row r="1202">
          <cell r="C1202" t="str">
            <v>Thái Hữu Phúc</v>
          </cell>
          <cell r="G1202">
            <v>0</v>
          </cell>
        </row>
        <row r="1203">
          <cell r="C1203" t="str">
            <v>Thái Hữu Phúc</v>
          </cell>
          <cell r="G1203">
            <v>0</v>
          </cell>
        </row>
        <row r="1204">
          <cell r="C1204" t="str">
            <v>Thái Hữu Phúc</v>
          </cell>
          <cell r="G1204">
            <v>0</v>
          </cell>
        </row>
        <row r="1205">
          <cell r="C1205" t="str">
            <v>Thái Hữu Phúc</v>
          </cell>
          <cell r="G1205">
            <v>0</v>
          </cell>
        </row>
        <row r="1206">
          <cell r="C1206" t="str">
            <v>Thái Hữu Phúc</v>
          </cell>
          <cell r="G1206">
            <v>0</v>
          </cell>
        </row>
        <row r="1207">
          <cell r="C1207" t="str">
            <v>Thái Hữu Phúc</v>
          </cell>
          <cell r="G1207">
            <v>0</v>
          </cell>
        </row>
        <row r="1208">
          <cell r="C1208" t="str">
            <v>Thái Hữu Phúc</v>
          </cell>
          <cell r="G1208">
            <v>0</v>
          </cell>
        </row>
        <row r="1209">
          <cell r="C1209" t="str">
            <v>Thái Hữu Phúc</v>
          </cell>
          <cell r="G1209">
            <v>0</v>
          </cell>
        </row>
        <row r="1210">
          <cell r="C1210" t="str">
            <v>Thái Hữu Phúc</v>
          </cell>
          <cell r="G1210">
            <v>0</v>
          </cell>
        </row>
        <row r="1211">
          <cell r="C1211" t="str">
            <v>Thái Hữu Phúc</v>
          </cell>
          <cell r="G1211">
            <v>0</v>
          </cell>
        </row>
        <row r="1212">
          <cell r="C1212" t="str">
            <v>Thái Hữu Phúc</v>
          </cell>
          <cell r="G1212">
            <v>0</v>
          </cell>
        </row>
        <row r="1213">
          <cell r="C1213" t="str">
            <v>Thái Hữu Phúc</v>
          </cell>
          <cell r="G1213">
            <v>0</v>
          </cell>
        </row>
        <row r="1214">
          <cell r="C1214" t="str">
            <v>Thái Hữu Phúc</v>
          </cell>
          <cell r="G1214">
            <v>0</v>
          </cell>
        </row>
        <row r="1215">
          <cell r="C1215" t="str">
            <v>Thái Hữu Phúc</v>
          </cell>
          <cell r="G1215">
            <v>0</v>
          </cell>
        </row>
        <row r="1216">
          <cell r="C1216" t="str">
            <v>Thái Hữu Phúc</v>
          </cell>
          <cell r="G1216">
            <v>0</v>
          </cell>
        </row>
        <row r="1217">
          <cell r="C1217" t="str">
            <v>Thái Hữu Phúc</v>
          </cell>
          <cell r="G1217">
            <v>0</v>
          </cell>
        </row>
        <row r="1218">
          <cell r="C1218" t="str">
            <v>Thái Hữu Phúc</v>
          </cell>
          <cell r="G1218">
            <v>0</v>
          </cell>
        </row>
        <row r="1219">
          <cell r="C1219" t="str">
            <v>Thái Hữu Phúc</v>
          </cell>
          <cell r="G1219">
            <v>0</v>
          </cell>
        </row>
        <row r="1220">
          <cell r="C1220" t="str">
            <v>Thái Hữu Phúc</v>
          </cell>
          <cell r="G1220">
            <v>0</v>
          </cell>
        </row>
        <row r="1221">
          <cell r="C1221" t="str">
            <v>Thái Hữu Phúc</v>
          </cell>
          <cell r="G1221">
            <v>0</v>
          </cell>
        </row>
        <row r="1222">
          <cell r="C1222" t="str">
            <v>Thái Hữu Phúc</v>
          </cell>
          <cell r="G1222">
            <v>0</v>
          </cell>
        </row>
        <row r="1223">
          <cell r="C1223" t="str">
            <v>Thái Hữu Phúc</v>
          </cell>
          <cell r="G1223">
            <v>0</v>
          </cell>
        </row>
        <row r="1224">
          <cell r="C1224" t="str">
            <v>Thái Hữu Phúc</v>
          </cell>
          <cell r="G1224">
            <v>0</v>
          </cell>
        </row>
        <row r="1225">
          <cell r="C1225" t="str">
            <v>Thái Hữu Phúc</v>
          </cell>
          <cell r="G1225">
            <v>0</v>
          </cell>
        </row>
        <row r="1226">
          <cell r="C1226" t="str">
            <v>Thái Hữu Phúc</v>
          </cell>
          <cell r="G1226">
            <v>0</v>
          </cell>
        </row>
        <row r="1227">
          <cell r="C1227" t="str">
            <v>Thái Hữu Phúc</v>
          </cell>
          <cell r="G1227">
            <v>359.18452643554451</v>
          </cell>
        </row>
        <row r="1228">
          <cell r="C1228" t="str">
            <v>Nguyễn Phước Hiền</v>
          </cell>
          <cell r="G1228">
            <v>0</v>
          </cell>
        </row>
        <row r="1229">
          <cell r="C1229" t="str">
            <v>Nguyễn Phước Hiền</v>
          </cell>
          <cell r="G1229">
            <v>0</v>
          </cell>
        </row>
        <row r="1230">
          <cell r="C1230" t="str">
            <v>Nguyễn Phước Hiền</v>
          </cell>
          <cell r="G1230">
            <v>0</v>
          </cell>
        </row>
        <row r="1231">
          <cell r="C1231" t="str">
            <v>Nguyễn Phước Hiền</v>
          </cell>
          <cell r="G1231">
            <v>0</v>
          </cell>
        </row>
        <row r="1232">
          <cell r="C1232" t="str">
            <v>Nguyễn Phước Hiền</v>
          </cell>
          <cell r="G1232">
            <v>0</v>
          </cell>
        </row>
        <row r="1233">
          <cell r="C1233" t="str">
            <v>Nguyễn Phước Hiền</v>
          </cell>
          <cell r="G1233">
            <v>0</v>
          </cell>
        </row>
        <row r="1234">
          <cell r="C1234" t="str">
            <v>Nguyễn Phước Hiền</v>
          </cell>
          <cell r="G1234">
            <v>0</v>
          </cell>
        </row>
        <row r="1235">
          <cell r="C1235" t="str">
            <v>Nguyễn Phước Hiền</v>
          </cell>
          <cell r="G1235">
            <v>0</v>
          </cell>
        </row>
        <row r="1236">
          <cell r="C1236" t="str">
            <v>Nguyễn Phước Hiền</v>
          </cell>
          <cell r="G1236">
            <v>0</v>
          </cell>
        </row>
        <row r="1237">
          <cell r="C1237" t="str">
            <v>Nguyễn Phước Hiền</v>
          </cell>
          <cell r="G1237">
            <v>0</v>
          </cell>
        </row>
        <row r="1238">
          <cell r="C1238" t="str">
            <v>Nguyễn Phước Hiền</v>
          </cell>
          <cell r="G1238">
            <v>0</v>
          </cell>
        </row>
        <row r="1239">
          <cell r="C1239" t="str">
            <v>Nguyễn Phước Hiền</v>
          </cell>
          <cell r="G1239">
            <v>0</v>
          </cell>
        </row>
        <row r="1240">
          <cell r="C1240" t="str">
            <v>Nguyễn Phước Hiền</v>
          </cell>
          <cell r="G1240">
            <v>0</v>
          </cell>
        </row>
        <row r="1241">
          <cell r="C1241" t="str">
            <v>Nguyễn Phước Hiền</v>
          </cell>
          <cell r="G1241">
            <v>0</v>
          </cell>
        </row>
        <row r="1242">
          <cell r="C1242" t="str">
            <v>Nguyễn Phước Hiền</v>
          </cell>
          <cell r="G1242">
            <v>0</v>
          </cell>
        </row>
        <row r="1243">
          <cell r="C1243" t="str">
            <v>Nguyễn Phước Hiền</v>
          </cell>
          <cell r="G1243">
            <v>0</v>
          </cell>
        </row>
        <row r="1244">
          <cell r="C1244" t="str">
            <v>Nguyễn Phước Hiền</v>
          </cell>
          <cell r="G1244">
            <v>0</v>
          </cell>
        </row>
        <row r="1245">
          <cell r="C1245" t="str">
            <v>Nguyễn Phước Hiền</v>
          </cell>
          <cell r="G1245">
            <v>0</v>
          </cell>
        </row>
        <row r="1246">
          <cell r="C1246" t="str">
            <v>Nguyễn Phước Hiền</v>
          </cell>
          <cell r="G1246">
            <v>0</v>
          </cell>
        </row>
        <row r="1247">
          <cell r="C1247" t="str">
            <v>Nguyễn Phước Hiền</v>
          </cell>
          <cell r="G1247">
            <v>0</v>
          </cell>
        </row>
        <row r="1248">
          <cell r="C1248" t="str">
            <v>Nguyễn Phước Hiền</v>
          </cell>
          <cell r="G1248">
            <v>0</v>
          </cell>
        </row>
        <row r="1249">
          <cell r="C1249" t="str">
            <v>Nguyễn Phước Hiền</v>
          </cell>
          <cell r="G1249">
            <v>0</v>
          </cell>
        </row>
        <row r="1250">
          <cell r="C1250" t="str">
            <v>Nguyễn Phước Hiền</v>
          </cell>
          <cell r="G1250">
            <v>0</v>
          </cell>
        </row>
        <row r="1251">
          <cell r="C1251" t="str">
            <v>Nguyễn Phước Hiền</v>
          </cell>
          <cell r="G1251">
            <v>0</v>
          </cell>
        </row>
        <row r="1252">
          <cell r="C1252" t="str">
            <v>Nguyễn Phước Hiền</v>
          </cell>
          <cell r="G1252">
            <v>0</v>
          </cell>
        </row>
        <row r="1253">
          <cell r="C1253" t="str">
            <v>Nguyễn Phước Hiền</v>
          </cell>
          <cell r="G1253">
            <v>0</v>
          </cell>
        </row>
        <row r="1254">
          <cell r="C1254" t="str">
            <v>Nguyễn Phước Hiền</v>
          </cell>
          <cell r="G1254">
            <v>0</v>
          </cell>
        </row>
        <row r="1255">
          <cell r="C1255" t="str">
            <v>Nguyễn Phước Hiền</v>
          </cell>
          <cell r="G1255">
            <v>0</v>
          </cell>
        </row>
        <row r="1256">
          <cell r="C1256" t="str">
            <v>Nguyễn Phước Hiền</v>
          </cell>
          <cell r="G1256">
            <v>0</v>
          </cell>
        </row>
        <row r="1257">
          <cell r="C1257" t="str">
            <v>Nguyễn Phước Hiền</v>
          </cell>
          <cell r="G1257">
            <v>0</v>
          </cell>
        </row>
        <row r="1258">
          <cell r="C1258" t="str">
            <v>Nguyễn Phước Hiền</v>
          </cell>
          <cell r="G1258">
            <v>0</v>
          </cell>
        </row>
        <row r="1259">
          <cell r="C1259" t="str">
            <v>Nguyễn Phước Hiền</v>
          </cell>
          <cell r="G1259">
            <v>0</v>
          </cell>
        </row>
        <row r="1260">
          <cell r="C1260" t="str">
            <v>Nguyễn Phước Hiền</v>
          </cell>
          <cell r="G1260">
            <v>0</v>
          </cell>
        </row>
        <row r="1261">
          <cell r="C1261" t="str">
            <v>Nguyễn Phước Hiền</v>
          </cell>
          <cell r="G1261">
            <v>0</v>
          </cell>
        </row>
        <row r="1262">
          <cell r="C1262" t="str">
            <v>Nguyễn Phước Hiền</v>
          </cell>
          <cell r="G1262">
            <v>0</v>
          </cell>
        </row>
        <row r="1263">
          <cell r="C1263" t="str">
            <v>Nguyễn Phước Hiền</v>
          </cell>
          <cell r="G1263">
            <v>422.60111529644399</v>
          </cell>
        </row>
        <row r="1264">
          <cell r="C1264" t="str">
            <v>Vacancy SS SE 1</v>
          </cell>
          <cell r="G1264">
            <v>0</v>
          </cell>
        </row>
        <row r="1265">
          <cell r="C1265" t="str">
            <v>Vacancy SS SE 1</v>
          </cell>
          <cell r="G1265">
            <v>0</v>
          </cell>
        </row>
        <row r="1266">
          <cell r="C1266" t="str">
            <v>Vacancy SS SE 1</v>
          </cell>
          <cell r="G1266">
            <v>0</v>
          </cell>
        </row>
        <row r="1267">
          <cell r="C1267" t="str">
            <v>Vacancy SS SE 1</v>
          </cell>
          <cell r="G1267">
            <v>0</v>
          </cell>
        </row>
        <row r="1268">
          <cell r="C1268" t="str">
            <v>Vacancy SS SE 1</v>
          </cell>
          <cell r="G1268">
            <v>0</v>
          </cell>
        </row>
        <row r="1269">
          <cell r="C1269" t="str">
            <v>Vacancy SS SE 1</v>
          </cell>
          <cell r="G1269">
            <v>0</v>
          </cell>
        </row>
        <row r="1270">
          <cell r="C1270" t="str">
            <v>Vacancy SS SE 1</v>
          </cell>
          <cell r="G1270">
            <v>0</v>
          </cell>
        </row>
        <row r="1271">
          <cell r="C1271" t="str">
            <v>Vacancy SS SE 1</v>
          </cell>
          <cell r="G1271">
            <v>0</v>
          </cell>
        </row>
        <row r="1272">
          <cell r="C1272" t="str">
            <v>Vacancy SS SE 1</v>
          </cell>
          <cell r="G1272">
            <v>0</v>
          </cell>
        </row>
        <row r="1273">
          <cell r="C1273" t="str">
            <v>Vacancy SS SE 1</v>
          </cell>
          <cell r="G1273">
            <v>0</v>
          </cell>
        </row>
        <row r="1274">
          <cell r="C1274" t="str">
            <v>Vacancy SS SE 1</v>
          </cell>
          <cell r="G1274">
            <v>0</v>
          </cell>
        </row>
        <row r="1275">
          <cell r="C1275" t="str">
            <v>Vacancy SS SE 1</v>
          </cell>
          <cell r="G1275">
            <v>0</v>
          </cell>
        </row>
        <row r="1276">
          <cell r="C1276" t="str">
            <v>Vacancy SS SE 1</v>
          </cell>
          <cell r="G1276">
            <v>0</v>
          </cell>
        </row>
        <row r="1277">
          <cell r="C1277" t="str">
            <v>Vacancy SS SE 1</v>
          </cell>
          <cell r="G1277">
            <v>0</v>
          </cell>
        </row>
        <row r="1278">
          <cell r="C1278" t="str">
            <v>Vacancy SS SE 1</v>
          </cell>
          <cell r="G1278">
            <v>0</v>
          </cell>
        </row>
        <row r="1279">
          <cell r="C1279" t="str">
            <v>Vacancy SS SE 1</v>
          </cell>
          <cell r="G1279">
            <v>0</v>
          </cell>
        </row>
        <row r="1280">
          <cell r="C1280" t="str">
            <v>Vacancy SS SE 1</v>
          </cell>
          <cell r="G1280">
            <v>0</v>
          </cell>
        </row>
        <row r="1281">
          <cell r="C1281" t="str">
            <v>Vacancy SS SE 1</v>
          </cell>
          <cell r="G1281">
            <v>0</v>
          </cell>
        </row>
        <row r="1282">
          <cell r="C1282" t="str">
            <v>Vacancy SS SE 1</v>
          </cell>
          <cell r="G1282">
            <v>0</v>
          </cell>
        </row>
        <row r="1283">
          <cell r="C1283" t="str">
            <v>Vacancy SS SE 1</v>
          </cell>
          <cell r="G1283">
            <v>0</v>
          </cell>
        </row>
        <row r="1284">
          <cell r="C1284" t="str">
            <v>Vacancy SS SE 1</v>
          </cell>
          <cell r="G1284">
            <v>0</v>
          </cell>
        </row>
        <row r="1285">
          <cell r="C1285" t="str">
            <v>Vacancy SS SE 1</v>
          </cell>
          <cell r="G1285">
            <v>0</v>
          </cell>
        </row>
        <row r="1286">
          <cell r="C1286" t="str">
            <v>Vacancy SS SE 1</v>
          </cell>
          <cell r="G1286">
            <v>0</v>
          </cell>
        </row>
        <row r="1287">
          <cell r="C1287" t="str">
            <v>Vacancy SS SE 1</v>
          </cell>
          <cell r="G1287">
            <v>0</v>
          </cell>
        </row>
        <row r="1288">
          <cell r="C1288" t="str">
            <v>Vacancy SS SE 1</v>
          </cell>
          <cell r="G1288">
            <v>0</v>
          </cell>
        </row>
        <row r="1289">
          <cell r="C1289" t="str">
            <v>Vacancy SS SE 1</v>
          </cell>
          <cell r="G1289">
            <v>0</v>
          </cell>
        </row>
        <row r="1290">
          <cell r="C1290" t="str">
            <v>Vacancy SS SE 1</v>
          </cell>
          <cell r="G1290">
            <v>0</v>
          </cell>
        </row>
        <row r="1291">
          <cell r="C1291" t="str">
            <v>Vacancy SS SE 1</v>
          </cell>
          <cell r="G1291">
            <v>0</v>
          </cell>
        </row>
        <row r="1292">
          <cell r="C1292" t="str">
            <v>Vacancy SS SE 1</v>
          </cell>
          <cell r="G1292">
            <v>0</v>
          </cell>
        </row>
        <row r="1293">
          <cell r="C1293" t="str">
            <v>Vacancy SS SE 1</v>
          </cell>
          <cell r="G1293">
            <v>0</v>
          </cell>
        </row>
        <row r="1294">
          <cell r="C1294" t="str">
            <v>Vacancy SS SE 1</v>
          </cell>
          <cell r="G1294">
            <v>0</v>
          </cell>
        </row>
        <row r="1295">
          <cell r="C1295" t="str">
            <v>Vacancy SS SE 1</v>
          </cell>
          <cell r="G1295">
            <v>0</v>
          </cell>
        </row>
        <row r="1296">
          <cell r="C1296" t="str">
            <v>Vacancy SS SE 1</v>
          </cell>
          <cell r="G1296">
            <v>0</v>
          </cell>
        </row>
        <row r="1297">
          <cell r="C1297" t="str">
            <v>Vacancy SS SE 1</v>
          </cell>
          <cell r="G1297">
            <v>0</v>
          </cell>
        </row>
        <row r="1298">
          <cell r="C1298" t="str">
            <v>Vacancy SS SE 1</v>
          </cell>
          <cell r="G1298">
            <v>0</v>
          </cell>
        </row>
        <row r="1299">
          <cell r="C1299" t="str">
            <v>Vacancy SS SE 1</v>
          </cell>
        </row>
        <row r="1300">
          <cell r="C1300" t="str">
            <v>Nguyễn Phước Hiền</v>
          </cell>
          <cell r="G1300">
            <v>0</v>
          </cell>
        </row>
        <row r="1301">
          <cell r="C1301" t="str">
            <v>Nguyễn Phước Hiền</v>
          </cell>
          <cell r="G1301">
            <v>0</v>
          </cell>
        </row>
        <row r="1302">
          <cell r="C1302" t="str">
            <v>Nguyễn Phước Hiền</v>
          </cell>
          <cell r="G1302">
            <v>0</v>
          </cell>
        </row>
        <row r="1303">
          <cell r="C1303" t="str">
            <v>Nguyễn Phước Hiền</v>
          </cell>
          <cell r="G1303">
            <v>0</v>
          </cell>
        </row>
        <row r="1304">
          <cell r="C1304" t="str">
            <v>Nguyễn Phước Hiền</v>
          </cell>
          <cell r="G1304">
            <v>0</v>
          </cell>
        </row>
        <row r="1305">
          <cell r="C1305" t="str">
            <v>Nguyễn Phước Hiền</v>
          </cell>
          <cell r="G1305">
            <v>0</v>
          </cell>
        </row>
        <row r="1306">
          <cell r="C1306" t="str">
            <v>Nguyễn Phước Hiền</v>
          </cell>
          <cell r="G1306">
            <v>0</v>
          </cell>
        </row>
        <row r="1307">
          <cell r="C1307" t="str">
            <v>Nguyễn Phước Hiền</v>
          </cell>
          <cell r="G1307">
            <v>0</v>
          </cell>
        </row>
        <row r="1308">
          <cell r="C1308" t="str">
            <v>Nguyễn Phước Hiền</v>
          </cell>
          <cell r="G1308">
            <v>0</v>
          </cell>
        </row>
        <row r="1309">
          <cell r="C1309" t="str">
            <v>Nguyễn Phước Hiền</v>
          </cell>
          <cell r="G1309">
            <v>0</v>
          </cell>
        </row>
        <row r="1310">
          <cell r="C1310" t="str">
            <v>Nguyễn Phước Hiền</v>
          </cell>
          <cell r="G1310">
            <v>0</v>
          </cell>
        </row>
        <row r="1311">
          <cell r="C1311" t="str">
            <v>Nguyễn Phước Hiền</v>
          </cell>
          <cell r="G1311">
            <v>0</v>
          </cell>
        </row>
        <row r="1312">
          <cell r="C1312" t="str">
            <v>Nguyễn Phước Hiền</v>
          </cell>
          <cell r="G1312">
            <v>0</v>
          </cell>
        </row>
        <row r="1313">
          <cell r="C1313" t="str">
            <v>Nguyễn Phước Hiền</v>
          </cell>
          <cell r="G1313">
            <v>0</v>
          </cell>
        </row>
        <row r="1314">
          <cell r="C1314" t="str">
            <v>Nguyễn Phước Hiền</v>
          </cell>
          <cell r="G1314">
            <v>0</v>
          </cell>
        </row>
        <row r="1315">
          <cell r="C1315" t="str">
            <v>Nguyễn Phước Hiền</v>
          </cell>
          <cell r="G1315">
            <v>0</v>
          </cell>
        </row>
        <row r="1316">
          <cell r="C1316" t="str">
            <v>Nguyễn Phước Hiền</v>
          </cell>
          <cell r="G1316">
            <v>0</v>
          </cell>
        </row>
        <row r="1317">
          <cell r="C1317" t="str">
            <v>Nguyễn Phước Hiền</v>
          </cell>
          <cell r="G1317">
            <v>0</v>
          </cell>
        </row>
        <row r="1318">
          <cell r="C1318" t="str">
            <v>Nguyễn Phước Hiền</v>
          </cell>
          <cell r="G1318">
            <v>0</v>
          </cell>
        </row>
        <row r="1319">
          <cell r="C1319" t="str">
            <v>Nguyễn Phước Hiền</v>
          </cell>
          <cell r="G1319">
            <v>0</v>
          </cell>
        </row>
        <row r="1320">
          <cell r="C1320" t="str">
            <v>Nguyễn Phước Hiền</v>
          </cell>
          <cell r="G1320">
            <v>0</v>
          </cell>
        </row>
        <row r="1321">
          <cell r="C1321" t="str">
            <v>Nguyễn Phước Hiền</v>
          </cell>
          <cell r="G1321">
            <v>0</v>
          </cell>
        </row>
        <row r="1322">
          <cell r="C1322" t="str">
            <v>Nguyễn Phước Hiền</v>
          </cell>
          <cell r="G1322">
            <v>0</v>
          </cell>
        </row>
        <row r="1323">
          <cell r="C1323" t="str">
            <v>Nguyễn Phước Hiền</v>
          </cell>
          <cell r="G1323">
            <v>0</v>
          </cell>
        </row>
        <row r="1324">
          <cell r="C1324" t="str">
            <v>Nguyễn Phước Hiền</v>
          </cell>
          <cell r="G1324">
            <v>0</v>
          </cell>
        </row>
        <row r="1325">
          <cell r="C1325" t="str">
            <v>Nguyễn Phước Hiền</v>
          </cell>
          <cell r="G1325">
            <v>0</v>
          </cell>
        </row>
        <row r="1326">
          <cell r="C1326" t="str">
            <v>Nguyễn Phước Hiền</v>
          </cell>
          <cell r="G1326">
            <v>0</v>
          </cell>
        </row>
        <row r="1327">
          <cell r="C1327" t="str">
            <v>Nguyễn Phước Hiền</v>
          </cell>
          <cell r="G1327">
            <v>0</v>
          </cell>
        </row>
        <row r="1328">
          <cell r="C1328" t="str">
            <v>Nguyễn Phước Hiền</v>
          </cell>
          <cell r="G1328">
            <v>0</v>
          </cell>
        </row>
        <row r="1329">
          <cell r="C1329" t="str">
            <v>Nguyễn Phước Hiền</v>
          </cell>
          <cell r="G1329">
            <v>0</v>
          </cell>
        </row>
        <row r="1330">
          <cell r="C1330" t="str">
            <v>Nguyễn Phước Hiền</v>
          </cell>
          <cell r="G1330">
            <v>0</v>
          </cell>
        </row>
        <row r="1331">
          <cell r="C1331" t="str">
            <v>Nguyễn Phước Hiền</v>
          </cell>
          <cell r="G1331">
            <v>0</v>
          </cell>
        </row>
        <row r="1332">
          <cell r="C1332" t="str">
            <v>Nguyễn Phước Hiền</v>
          </cell>
          <cell r="G1332">
            <v>0</v>
          </cell>
        </row>
        <row r="1333">
          <cell r="C1333" t="str">
            <v>Nguyễn Phước Hiền</v>
          </cell>
          <cell r="G1333">
            <v>0</v>
          </cell>
        </row>
        <row r="1334">
          <cell r="C1334" t="str">
            <v>Nguyễn Phước Hiền</v>
          </cell>
          <cell r="G1334">
            <v>0</v>
          </cell>
        </row>
        <row r="1335">
          <cell r="C1335" t="str">
            <v>Nguyễn Phước Hiền</v>
          </cell>
          <cell r="G1335">
            <v>114.23124405580151</v>
          </cell>
        </row>
        <row r="1336">
          <cell r="C1336" t="str">
            <v>Hàn Quang Chung</v>
          </cell>
          <cell r="G1336">
            <v>0</v>
          </cell>
        </row>
        <row r="1337">
          <cell r="C1337" t="str">
            <v>Hàn Quang Chung</v>
          </cell>
          <cell r="G1337">
            <v>0</v>
          </cell>
        </row>
        <row r="1338">
          <cell r="C1338" t="str">
            <v>Hàn Quang Chung</v>
          </cell>
          <cell r="G1338">
            <v>0</v>
          </cell>
        </row>
        <row r="1339">
          <cell r="C1339" t="str">
            <v>Hàn Quang Chung</v>
          </cell>
          <cell r="G1339">
            <v>0</v>
          </cell>
        </row>
        <row r="1340">
          <cell r="C1340" t="str">
            <v>Hàn Quang Chung</v>
          </cell>
          <cell r="G1340">
            <v>0</v>
          </cell>
        </row>
        <row r="1341">
          <cell r="C1341" t="str">
            <v>Hàn Quang Chung</v>
          </cell>
          <cell r="G1341">
            <v>0</v>
          </cell>
        </row>
        <row r="1342">
          <cell r="C1342" t="str">
            <v>Hàn Quang Chung</v>
          </cell>
          <cell r="G1342">
            <v>0</v>
          </cell>
        </row>
        <row r="1343">
          <cell r="C1343" t="str">
            <v>Hàn Quang Chung</v>
          </cell>
          <cell r="G1343">
            <v>0</v>
          </cell>
        </row>
        <row r="1344">
          <cell r="C1344" t="str">
            <v>Hàn Quang Chung</v>
          </cell>
          <cell r="G1344">
            <v>0</v>
          </cell>
        </row>
        <row r="1345">
          <cell r="C1345" t="str">
            <v>Hàn Quang Chung</v>
          </cell>
          <cell r="G1345">
            <v>0</v>
          </cell>
        </row>
        <row r="1346">
          <cell r="C1346" t="str">
            <v>Hàn Quang Chung</v>
          </cell>
          <cell r="G1346">
            <v>0</v>
          </cell>
        </row>
        <row r="1347">
          <cell r="C1347" t="str">
            <v>Hàn Quang Chung</v>
          </cell>
          <cell r="G1347">
            <v>0</v>
          </cell>
        </row>
        <row r="1348">
          <cell r="C1348" t="str">
            <v>Hàn Quang Chung</v>
          </cell>
          <cell r="G1348">
            <v>0</v>
          </cell>
        </row>
        <row r="1349">
          <cell r="C1349" t="str">
            <v>Hàn Quang Chung</v>
          </cell>
          <cell r="G1349">
            <v>0</v>
          </cell>
        </row>
        <row r="1350">
          <cell r="C1350" t="str">
            <v>Hàn Quang Chung</v>
          </cell>
          <cell r="G1350">
            <v>0</v>
          </cell>
        </row>
        <row r="1351">
          <cell r="C1351" t="str">
            <v>Hàn Quang Chung</v>
          </cell>
          <cell r="G1351">
            <v>0</v>
          </cell>
        </row>
        <row r="1352">
          <cell r="C1352" t="str">
            <v>Hàn Quang Chung</v>
          </cell>
          <cell r="G1352">
            <v>0</v>
          </cell>
        </row>
        <row r="1353">
          <cell r="C1353" t="str">
            <v>Hàn Quang Chung</v>
          </cell>
          <cell r="G1353">
            <v>0</v>
          </cell>
        </row>
        <row r="1354">
          <cell r="C1354" t="str">
            <v>Hàn Quang Chung</v>
          </cell>
          <cell r="G1354">
            <v>0</v>
          </cell>
        </row>
        <row r="1355">
          <cell r="C1355" t="str">
            <v>Hàn Quang Chung</v>
          </cell>
          <cell r="G1355">
            <v>0</v>
          </cell>
        </row>
        <row r="1356">
          <cell r="C1356" t="str">
            <v>Hàn Quang Chung</v>
          </cell>
          <cell r="G1356">
            <v>0</v>
          </cell>
        </row>
        <row r="1357">
          <cell r="C1357" t="str">
            <v>Hàn Quang Chung</v>
          </cell>
          <cell r="G1357">
            <v>0</v>
          </cell>
        </row>
        <row r="1358">
          <cell r="C1358" t="str">
            <v>Hàn Quang Chung</v>
          </cell>
          <cell r="G1358">
            <v>0</v>
          </cell>
        </row>
        <row r="1359">
          <cell r="C1359" t="str">
            <v>Hàn Quang Chung</v>
          </cell>
          <cell r="G1359">
            <v>0</v>
          </cell>
        </row>
        <row r="1360">
          <cell r="C1360" t="str">
            <v>Hàn Quang Chung</v>
          </cell>
          <cell r="G1360">
            <v>0</v>
          </cell>
        </row>
        <row r="1361">
          <cell r="C1361" t="str">
            <v>Hàn Quang Chung</v>
          </cell>
          <cell r="G1361">
            <v>0</v>
          </cell>
        </row>
        <row r="1362">
          <cell r="C1362" t="str">
            <v>Hàn Quang Chung</v>
          </cell>
          <cell r="G1362">
            <v>0</v>
          </cell>
        </row>
        <row r="1363">
          <cell r="C1363" t="str">
            <v>Hàn Quang Chung</v>
          </cell>
          <cell r="G1363">
            <v>0</v>
          </cell>
        </row>
        <row r="1364">
          <cell r="C1364" t="str">
            <v>Hàn Quang Chung</v>
          </cell>
          <cell r="G1364">
            <v>0</v>
          </cell>
        </row>
        <row r="1365">
          <cell r="C1365" t="str">
            <v>Hàn Quang Chung</v>
          </cell>
          <cell r="G1365">
            <v>0</v>
          </cell>
        </row>
        <row r="1366">
          <cell r="C1366" t="str">
            <v>Hàn Quang Chung</v>
          </cell>
          <cell r="G1366">
            <v>0</v>
          </cell>
        </row>
        <row r="1367">
          <cell r="C1367" t="str">
            <v>Hàn Quang Chung</v>
          </cell>
          <cell r="G1367">
            <v>0</v>
          </cell>
        </row>
        <row r="1368">
          <cell r="C1368" t="str">
            <v>Hàn Quang Chung</v>
          </cell>
          <cell r="G1368">
            <v>0</v>
          </cell>
        </row>
        <row r="1369">
          <cell r="C1369" t="str">
            <v>Hàn Quang Chung</v>
          </cell>
          <cell r="G1369">
            <v>0</v>
          </cell>
        </row>
        <row r="1370">
          <cell r="C1370" t="str">
            <v>Hàn Quang Chung</v>
          </cell>
          <cell r="G1370">
            <v>0</v>
          </cell>
        </row>
        <row r="1371">
          <cell r="C1371" t="str">
            <v>Hàn Quang Chung</v>
          </cell>
          <cell r="G1371">
            <v>-20.076972237903227</v>
          </cell>
        </row>
        <row r="1372">
          <cell r="C1372">
            <v>0</v>
          </cell>
          <cell r="G1372">
            <v>0</v>
          </cell>
        </row>
        <row r="1373">
          <cell r="C1373">
            <v>0</v>
          </cell>
          <cell r="G1373">
            <v>0</v>
          </cell>
        </row>
        <row r="1374">
          <cell r="C1374">
            <v>0</v>
          </cell>
          <cell r="G1374">
            <v>0</v>
          </cell>
        </row>
        <row r="1375">
          <cell r="C1375">
            <v>0</v>
          </cell>
          <cell r="G1375">
            <v>0</v>
          </cell>
        </row>
        <row r="1376">
          <cell r="C1376">
            <v>0</v>
          </cell>
          <cell r="G1376">
            <v>0</v>
          </cell>
        </row>
        <row r="1377">
          <cell r="C1377">
            <v>0</v>
          </cell>
          <cell r="G1377">
            <v>0</v>
          </cell>
        </row>
        <row r="1378">
          <cell r="C1378">
            <v>0</v>
          </cell>
          <cell r="G1378">
            <v>0</v>
          </cell>
        </row>
        <row r="1379">
          <cell r="C1379">
            <v>0</v>
          </cell>
          <cell r="G1379">
            <v>0</v>
          </cell>
        </row>
        <row r="1380">
          <cell r="C1380">
            <v>0</v>
          </cell>
          <cell r="G1380">
            <v>0</v>
          </cell>
        </row>
        <row r="1381">
          <cell r="C1381">
            <v>0</v>
          </cell>
          <cell r="G1381">
            <v>0</v>
          </cell>
        </row>
        <row r="1382">
          <cell r="C1382">
            <v>0</v>
          </cell>
          <cell r="G1382">
            <v>0</v>
          </cell>
        </row>
        <row r="1383">
          <cell r="C1383">
            <v>0</v>
          </cell>
          <cell r="G1383">
            <v>0</v>
          </cell>
        </row>
        <row r="1384">
          <cell r="C1384">
            <v>0</v>
          </cell>
          <cell r="G1384">
            <v>0</v>
          </cell>
        </row>
        <row r="1385">
          <cell r="C1385">
            <v>0</v>
          </cell>
          <cell r="G1385">
            <v>0</v>
          </cell>
        </row>
        <row r="1386">
          <cell r="C1386">
            <v>0</v>
          </cell>
          <cell r="G1386">
            <v>0</v>
          </cell>
        </row>
        <row r="1387">
          <cell r="C1387">
            <v>0</v>
          </cell>
          <cell r="G1387">
            <v>0</v>
          </cell>
        </row>
        <row r="1388">
          <cell r="C1388">
            <v>0</v>
          </cell>
          <cell r="G1388">
            <v>0</v>
          </cell>
        </row>
        <row r="1389">
          <cell r="C1389">
            <v>0</v>
          </cell>
          <cell r="G1389">
            <v>0</v>
          </cell>
        </row>
        <row r="1390">
          <cell r="C1390">
            <v>0</v>
          </cell>
          <cell r="G1390">
            <v>0</v>
          </cell>
        </row>
        <row r="1391">
          <cell r="C1391">
            <v>0</v>
          </cell>
          <cell r="G1391">
            <v>0</v>
          </cell>
        </row>
        <row r="1392">
          <cell r="C1392">
            <v>0</v>
          </cell>
          <cell r="G1392">
            <v>0</v>
          </cell>
        </row>
        <row r="1393">
          <cell r="C1393">
            <v>0</v>
          </cell>
          <cell r="G1393">
            <v>0</v>
          </cell>
        </row>
        <row r="1394">
          <cell r="C1394">
            <v>0</v>
          </cell>
          <cell r="G1394">
            <v>0</v>
          </cell>
        </row>
        <row r="1395">
          <cell r="C1395">
            <v>0</v>
          </cell>
          <cell r="G1395">
            <v>0</v>
          </cell>
        </row>
        <row r="1396">
          <cell r="C1396">
            <v>0</v>
          </cell>
          <cell r="G1396">
            <v>0</v>
          </cell>
        </row>
        <row r="1397">
          <cell r="C1397">
            <v>0</v>
          </cell>
          <cell r="G1397">
            <v>0</v>
          </cell>
        </row>
        <row r="1398">
          <cell r="C1398">
            <v>0</v>
          </cell>
          <cell r="G1398">
            <v>0</v>
          </cell>
        </row>
        <row r="1399">
          <cell r="C1399">
            <v>0</v>
          </cell>
          <cell r="G1399">
            <v>0</v>
          </cell>
        </row>
        <row r="1400">
          <cell r="C1400">
            <v>0</v>
          </cell>
          <cell r="G1400">
            <v>0</v>
          </cell>
        </row>
        <row r="1401">
          <cell r="C1401">
            <v>0</v>
          </cell>
          <cell r="G1401">
            <v>0</v>
          </cell>
        </row>
        <row r="1402">
          <cell r="C1402">
            <v>0</v>
          </cell>
          <cell r="G1402">
            <v>0</v>
          </cell>
        </row>
        <row r="1403">
          <cell r="C1403">
            <v>0</v>
          </cell>
          <cell r="G1403">
            <v>0</v>
          </cell>
        </row>
        <row r="1404">
          <cell r="C1404">
            <v>0</v>
          </cell>
          <cell r="G1404">
            <v>0</v>
          </cell>
        </row>
        <row r="1405">
          <cell r="C1405">
            <v>0</v>
          </cell>
          <cell r="G1405">
            <v>0</v>
          </cell>
        </row>
        <row r="1406">
          <cell r="C1406">
            <v>0</v>
          </cell>
          <cell r="G1406">
            <v>0</v>
          </cell>
        </row>
        <row r="1407">
          <cell r="G1407">
            <v>0</v>
          </cell>
        </row>
        <row r="1408">
          <cell r="C1408" t="str">
            <v>Bùi Hữu Thành</v>
          </cell>
        </row>
        <row r="1409">
          <cell r="C1409" t="str">
            <v>Bùi Hữu Thành</v>
          </cell>
        </row>
        <row r="1410">
          <cell r="C1410" t="str">
            <v>Bùi Hữu Thành</v>
          </cell>
        </row>
        <row r="1411">
          <cell r="C1411" t="str">
            <v>Bùi Hữu Thành</v>
          </cell>
        </row>
        <row r="1412">
          <cell r="C1412" t="str">
            <v>Bùi Hữu Thành</v>
          </cell>
        </row>
        <row r="1413">
          <cell r="C1413" t="str">
            <v>Bùi Hữu Thành</v>
          </cell>
        </row>
        <row r="1414">
          <cell r="C1414" t="str">
            <v>Bùi Hữu Thành</v>
          </cell>
        </row>
        <row r="1415">
          <cell r="C1415" t="str">
            <v>Bùi Hữu Thành</v>
          </cell>
        </row>
        <row r="1416">
          <cell r="C1416" t="str">
            <v>Bùi Hữu Thành</v>
          </cell>
        </row>
        <row r="1417">
          <cell r="C1417" t="str">
            <v>Bùi Hữu Thành</v>
          </cell>
        </row>
        <row r="1418">
          <cell r="C1418" t="str">
            <v>Bùi Hữu Thành</v>
          </cell>
        </row>
        <row r="1419">
          <cell r="C1419" t="str">
            <v>Bùi Hữu Thành</v>
          </cell>
        </row>
        <row r="1420">
          <cell r="C1420" t="str">
            <v>Bùi Hữu Thành</v>
          </cell>
        </row>
        <row r="1421">
          <cell r="C1421" t="str">
            <v>Bùi Hữu Thành</v>
          </cell>
        </row>
        <row r="1422">
          <cell r="C1422" t="str">
            <v>Bùi Hữu Thành</v>
          </cell>
        </row>
        <row r="1423">
          <cell r="C1423" t="str">
            <v>Bùi Hữu Thành</v>
          </cell>
        </row>
        <row r="1424">
          <cell r="C1424" t="str">
            <v>Bùi Hữu Thành</v>
          </cell>
        </row>
        <row r="1425">
          <cell r="C1425" t="str">
            <v>Bùi Hữu Thành</v>
          </cell>
        </row>
        <row r="1426">
          <cell r="C1426" t="str">
            <v>Bùi Hữu Thành</v>
          </cell>
        </row>
        <row r="1427">
          <cell r="C1427" t="str">
            <v>Bùi Hữu Thành</v>
          </cell>
        </row>
        <row r="1428">
          <cell r="C1428" t="str">
            <v>Bùi Hữu Thành</v>
          </cell>
        </row>
        <row r="1429">
          <cell r="C1429" t="str">
            <v>Bùi Hữu Thành</v>
          </cell>
        </row>
        <row r="1430">
          <cell r="C1430" t="str">
            <v>Bùi Hữu Thành</v>
          </cell>
        </row>
        <row r="1431">
          <cell r="C1431" t="str">
            <v>Bùi Hữu Thành</v>
          </cell>
        </row>
        <row r="1432">
          <cell r="C1432" t="str">
            <v>Bùi Hữu Thành</v>
          </cell>
        </row>
        <row r="1433">
          <cell r="C1433" t="str">
            <v>Bùi Hữu Thành</v>
          </cell>
        </row>
        <row r="1434">
          <cell r="C1434" t="str">
            <v>Bùi Hữu Thành</v>
          </cell>
        </row>
        <row r="1435">
          <cell r="C1435" t="str">
            <v>Bùi Hữu Thành</v>
          </cell>
        </row>
        <row r="1436">
          <cell r="C1436" t="str">
            <v>Bùi Hữu Thành</v>
          </cell>
        </row>
        <row r="1437">
          <cell r="C1437" t="str">
            <v>Bùi Hữu Thành</v>
          </cell>
        </row>
        <row r="1438">
          <cell r="C1438" t="str">
            <v>Bùi Hữu Thành</v>
          </cell>
        </row>
        <row r="1439">
          <cell r="C1439" t="str">
            <v>Bùi Hữu Thành</v>
          </cell>
        </row>
        <row r="1440">
          <cell r="C1440" t="str">
            <v>Bùi Hữu Thành</v>
          </cell>
        </row>
        <row r="1441">
          <cell r="C1441" t="str">
            <v>Bùi Hữu Thành</v>
          </cell>
        </row>
        <row r="1442">
          <cell r="C1442" t="str">
            <v>Bùi Hữu Thành</v>
          </cell>
        </row>
        <row r="1443">
          <cell r="C1443" t="str">
            <v>Bùi Hữu Thành</v>
          </cell>
          <cell r="G1443">
            <v>3151.7152872750448</v>
          </cell>
        </row>
        <row r="1444">
          <cell r="C1444" t="str">
            <v>Hồ Hữu Nghĩa</v>
          </cell>
          <cell r="G1444">
            <v>0</v>
          </cell>
        </row>
        <row r="1445">
          <cell r="C1445" t="str">
            <v>Hồ Hữu Nghĩa</v>
          </cell>
          <cell r="G1445">
            <v>0</v>
          </cell>
        </row>
        <row r="1446">
          <cell r="C1446" t="str">
            <v>Hồ Hữu Nghĩa</v>
          </cell>
          <cell r="G1446">
            <v>0</v>
          </cell>
        </row>
        <row r="1447">
          <cell r="C1447" t="str">
            <v>Hồ Hữu Nghĩa</v>
          </cell>
          <cell r="G1447">
            <v>0</v>
          </cell>
        </row>
        <row r="1448">
          <cell r="C1448" t="str">
            <v>Hồ Hữu Nghĩa</v>
          </cell>
          <cell r="G1448">
            <v>0</v>
          </cell>
        </row>
        <row r="1449">
          <cell r="C1449" t="str">
            <v>Hồ Hữu Nghĩa</v>
          </cell>
          <cell r="G1449">
            <v>0</v>
          </cell>
        </row>
        <row r="1450">
          <cell r="C1450" t="str">
            <v>Hồ Hữu Nghĩa</v>
          </cell>
          <cell r="G1450">
            <v>0</v>
          </cell>
        </row>
        <row r="1451">
          <cell r="C1451" t="str">
            <v>Hồ Hữu Nghĩa</v>
          </cell>
          <cell r="G1451">
            <v>0</v>
          </cell>
        </row>
        <row r="1452">
          <cell r="C1452" t="str">
            <v>Hồ Hữu Nghĩa</v>
          </cell>
          <cell r="G1452">
            <v>0</v>
          </cell>
        </row>
        <row r="1453">
          <cell r="C1453" t="str">
            <v>Hồ Hữu Nghĩa</v>
          </cell>
          <cell r="G1453">
            <v>0</v>
          </cell>
        </row>
        <row r="1454">
          <cell r="C1454" t="str">
            <v>Hồ Hữu Nghĩa</v>
          </cell>
          <cell r="G1454">
            <v>0</v>
          </cell>
        </row>
        <row r="1455">
          <cell r="C1455" t="str">
            <v>Hồ Hữu Nghĩa</v>
          </cell>
          <cell r="G1455">
            <v>0</v>
          </cell>
        </row>
        <row r="1456">
          <cell r="C1456" t="str">
            <v>Hồ Hữu Nghĩa</v>
          </cell>
          <cell r="G1456">
            <v>0</v>
          </cell>
        </row>
        <row r="1457">
          <cell r="C1457" t="str">
            <v>Hồ Hữu Nghĩa</v>
          </cell>
          <cell r="G1457">
            <v>0</v>
          </cell>
        </row>
        <row r="1458">
          <cell r="C1458" t="str">
            <v>Hồ Hữu Nghĩa</v>
          </cell>
          <cell r="G1458">
            <v>0</v>
          </cell>
        </row>
        <row r="1459">
          <cell r="C1459" t="str">
            <v>Hồ Hữu Nghĩa</v>
          </cell>
          <cell r="G1459">
            <v>0</v>
          </cell>
        </row>
        <row r="1460">
          <cell r="C1460" t="str">
            <v>Hồ Hữu Nghĩa</v>
          </cell>
          <cell r="G1460">
            <v>0</v>
          </cell>
        </row>
        <row r="1461">
          <cell r="C1461" t="str">
            <v>Hồ Hữu Nghĩa</v>
          </cell>
          <cell r="G1461">
            <v>0</v>
          </cell>
        </row>
        <row r="1462">
          <cell r="C1462" t="str">
            <v>Hồ Hữu Nghĩa</v>
          </cell>
          <cell r="G1462">
            <v>0</v>
          </cell>
        </row>
        <row r="1463">
          <cell r="C1463" t="str">
            <v>Hồ Hữu Nghĩa</v>
          </cell>
          <cell r="G1463">
            <v>0</v>
          </cell>
        </row>
        <row r="1464">
          <cell r="C1464" t="str">
            <v>Hồ Hữu Nghĩa</v>
          </cell>
          <cell r="G1464">
            <v>0</v>
          </cell>
        </row>
        <row r="1465">
          <cell r="C1465" t="str">
            <v>Hồ Hữu Nghĩa</v>
          </cell>
          <cell r="G1465">
            <v>0</v>
          </cell>
        </row>
        <row r="1466">
          <cell r="C1466" t="str">
            <v>Hồ Hữu Nghĩa</v>
          </cell>
          <cell r="G1466">
            <v>0</v>
          </cell>
        </row>
        <row r="1467">
          <cell r="C1467" t="str">
            <v>Hồ Hữu Nghĩa</v>
          </cell>
          <cell r="G1467">
            <v>0</v>
          </cell>
        </row>
        <row r="1468">
          <cell r="C1468" t="str">
            <v>Hồ Hữu Nghĩa</v>
          </cell>
          <cell r="G1468">
            <v>0</v>
          </cell>
        </row>
        <row r="1469">
          <cell r="C1469" t="str">
            <v>Hồ Hữu Nghĩa</v>
          </cell>
          <cell r="G1469">
            <v>0</v>
          </cell>
        </row>
        <row r="1470">
          <cell r="C1470" t="str">
            <v>Hồ Hữu Nghĩa</v>
          </cell>
          <cell r="G1470">
            <v>0</v>
          </cell>
        </row>
        <row r="1471">
          <cell r="C1471" t="str">
            <v>Hồ Hữu Nghĩa</v>
          </cell>
          <cell r="G1471">
            <v>0</v>
          </cell>
        </row>
        <row r="1472">
          <cell r="C1472" t="str">
            <v>Hồ Hữu Nghĩa</v>
          </cell>
          <cell r="G1472">
            <v>0</v>
          </cell>
        </row>
        <row r="1473">
          <cell r="C1473" t="str">
            <v>Hồ Hữu Nghĩa</v>
          </cell>
          <cell r="G1473">
            <v>0</v>
          </cell>
        </row>
        <row r="1474">
          <cell r="C1474" t="str">
            <v>Hồ Hữu Nghĩa</v>
          </cell>
          <cell r="G1474">
            <v>0</v>
          </cell>
        </row>
        <row r="1475">
          <cell r="C1475" t="str">
            <v>Hồ Hữu Nghĩa</v>
          </cell>
          <cell r="G1475">
            <v>0</v>
          </cell>
        </row>
        <row r="1476">
          <cell r="C1476" t="str">
            <v>Hồ Hữu Nghĩa</v>
          </cell>
          <cell r="G1476">
            <v>0</v>
          </cell>
        </row>
        <row r="1477">
          <cell r="C1477" t="str">
            <v>Hồ Hữu Nghĩa</v>
          </cell>
          <cell r="G1477">
            <v>0</v>
          </cell>
        </row>
        <row r="1478">
          <cell r="C1478" t="str">
            <v>Hồ Hữu Nghĩa</v>
          </cell>
          <cell r="G1478">
            <v>0</v>
          </cell>
        </row>
        <row r="1479">
          <cell r="C1479" t="str">
            <v>Hồ Hữu Nghĩa</v>
          </cell>
        </row>
        <row r="1480">
          <cell r="C1480" t="str">
            <v>Cáp Văn Lai</v>
          </cell>
          <cell r="G1480">
            <v>0</v>
          </cell>
        </row>
        <row r="1481">
          <cell r="C1481" t="str">
            <v>Cáp Văn Lai</v>
          </cell>
          <cell r="G1481">
            <v>0</v>
          </cell>
        </row>
        <row r="1482">
          <cell r="C1482" t="str">
            <v>Cáp Văn Lai</v>
          </cell>
          <cell r="G1482">
            <v>0</v>
          </cell>
        </row>
        <row r="1483">
          <cell r="C1483" t="str">
            <v>Cáp Văn Lai</v>
          </cell>
          <cell r="G1483">
            <v>0</v>
          </cell>
        </row>
        <row r="1484">
          <cell r="C1484" t="str">
            <v>Cáp Văn Lai</v>
          </cell>
          <cell r="G1484">
            <v>0</v>
          </cell>
        </row>
        <row r="1485">
          <cell r="C1485" t="str">
            <v>Cáp Văn Lai</v>
          </cell>
          <cell r="G1485">
            <v>0</v>
          </cell>
        </row>
        <row r="1486">
          <cell r="C1486" t="str">
            <v>Cáp Văn Lai</v>
          </cell>
          <cell r="G1486">
            <v>0</v>
          </cell>
        </row>
        <row r="1487">
          <cell r="C1487" t="str">
            <v>Cáp Văn Lai</v>
          </cell>
          <cell r="G1487">
            <v>0</v>
          </cell>
        </row>
        <row r="1488">
          <cell r="C1488" t="str">
            <v>Cáp Văn Lai</v>
          </cell>
          <cell r="G1488">
            <v>0</v>
          </cell>
        </row>
        <row r="1489">
          <cell r="C1489" t="str">
            <v>Cáp Văn Lai</v>
          </cell>
          <cell r="G1489">
            <v>0</v>
          </cell>
        </row>
        <row r="1490">
          <cell r="C1490" t="str">
            <v>Cáp Văn Lai</v>
          </cell>
          <cell r="G1490">
            <v>0</v>
          </cell>
        </row>
        <row r="1491">
          <cell r="C1491" t="str">
            <v>Cáp Văn Lai</v>
          </cell>
          <cell r="G1491">
            <v>0</v>
          </cell>
        </row>
        <row r="1492">
          <cell r="C1492" t="str">
            <v>Cáp Văn Lai</v>
          </cell>
          <cell r="G1492">
            <v>0</v>
          </cell>
        </row>
        <row r="1493">
          <cell r="C1493" t="str">
            <v>Cáp Văn Lai</v>
          </cell>
          <cell r="G1493">
            <v>0</v>
          </cell>
        </row>
        <row r="1494">
          <cell r="C1494" t="str">
            <v>Cáp Văn Lai</v>
          </cell>
          <cell r="G1494">
            <v>0</v>
          </cell>
        </row>
        <row r="1495">
          <cell r="C1495" t="str">
            <v>Cáp Văn Lai</v>
          </cell>
          <cell r="G1495">
            <v>0</v>
          </cell>
        </row>
        <row r="1496">
          <cell r="C1496" t="str">
            <v>Cáp Văn Lai</v>
          </cell>
          <cell r="G1496">
            <v>0</v>
          </cell>
        </row>
        <row r="1497">
          <cell r="C1497" t="str">
            <v>Cáp Văn Lai</v>
          </cell>
          <cell r="G1497">
            <v>0</v>
          </cell>
        </row>
        <row r="1498">
          <cell r="C1498" t="str">
            <v>Cáp Văn Lai</v>
          </cell>
          <cell r="G1498">
            <v>0</v>
          </cell>
        </row>
        <row r="1499">
          <cell r="C1499" t="str">
            <v>Cáp Văn Lai</v>
          </cell>
          <cell r="G1499">
            <v>0</v>
          </cell>
        </row>
        <row r="1500">
          <cell r="C1500" t="str">
            <v>Cáp Văn Lai</v>
          </cell>
          <cell r="G1500">
            <v>0</v>
          </cell>
        </row>
        <row r="1501">
          <cell r="C1501" t="str">
            <v>Cáp Văn Lai</v>
          </cell>
          <cell r="G1501">
            <v>0</v>
          </cell>
        </row>
        <row r="1502">
          <cell r="C1502" t="str">
            <v>Cáp Văn Lai</v>
          </cell>
          <cell r="G1502">
            <v>0</v>
          </cell>
        </row>
        <row r="1503">
          <cell r="C1503" t="str">
            <v>Cáp Văn Lai</v>
          </cell>
          <cell r="G1503">
            <v>0</v>
          </cell>
        </row>
        <row r="1504">
          <cell r="C1504" t="str">
            <v>Cáp Văn Lai</v>
          </cell>
          <cell r="G1504">
            <v>0</v>
          </cell>
        </row>
        <row r="1505">
          <cell r="C1505" t="str">
            <v>Cáp Văn Lai</v>
          </cell>
          <cell r="G1505">
            <v>0</v>
          </cell>
        </row>
        <row r="1506">
          <cell r="C1506" t="str">
            <v>Cáp Văn Lai</v>
          </cell>
          <cell r="G1506">
            <v>0</v>
          </cell>
        </row>
        <row r="1507">
          <cell r="C1507" t="str">
            <v>Cáp Văn Lai</v>
          </cell>
          <cell r="G1507">
            <v>0</v>
          </cell>
        </row>
        <row r="1508">
          <cell r="C1508" t="str">
            <v>Cáp Văn Lai</v>
          </cell>
          <cell r="G1508">
            <v>0</v>
          </cell>
        </row>
        <row r="1509">
          <cell r="C1509" t="str">
            <v>Cáp Văn Lai</v>
          </cell>
          <cell r="G1509">
            <v>0</v>
          </cell>
        </row>
        <row r="1510">
          <cell r="C1510" t="str">
            <v>Cáp Văn Lai</v>
          </cell>
          <cell r="G1510">
            <v>0</v>
          </cell>
        </row>
        <row r="1511">
          <cell r="C1511" t="str">
            <v>Cáp Văn Lai</v>
          </cell>
          <cell r="G1511">
            <v>0</v>
          </cell>
        </row>
        <row r="1512">
          <cell r="C1512" t="str">
            <v>Cáp Văn Lai</v>
          </cell>
          <cell r="G1512">
            <v>0</v>
          </cell>
        </row>
        <row r="1513">
          <cell r="C1513" t="str">
            <v>Cáp Văn Lai</v>
          </cell>
          <cell r="G1513">
            <v>0</v>
          </cell>
        </row>
        <row r="1514">
          <cell r="C1514" t="str">
            <v>Cáp Văn Lai</v>
          </cell>
          <cell r="G1514">
            <v>0</v>
          </cell>
        </row>
        <row r="1515">
          <cell r="C1515" t="str">
            <v>Cáp Văn Lai</v>
          </cell>
          <cell r="G1515">
            <v>251.2557958006432</v>
          </cell>
        </row>
        <row r="1516">
          <cell r="C1516" t="str">
            <v>Cáp Văn Lai</v>
          </cell>
          <cell r="G1516">
            <v>0</v>
          </cell>
        </row>
        <row r="1517">
          <cell r="C1517" t="str">
            <v>Cáp Văn Lai</v>
          </cell>
          <cell r="G1517">
            <v>0</v>
          </cell>
        </row>
        <row r="1518">
          <cell r="C1518" t="str">
            <v>Cáp Văn Lai</v>
          </cell>
          <cell r="G1518">
            <v>0</v>
          </cell>
        </row>
        <row r="1519">
          <cell r="C1519" t="str">
            <v>Cáp Văn Lai</v>
          </cell>
          <cell r="G1519">
            <v>0</v>
          </cell>
        </row>
        <row r="1520">
          <cell r="C1520" t="str">
            <v>Cáp Văn Lai</v>
          </cell>
          <cell r="G1520">
            <v>0</v>
          </cell>
        </row>
        <row r="1521">
          <cell r="C1521" t="str">
            <v>Cáp Văn Lai</v>
          </cell>
          <cell r="G1521">
            <v>0</v>
          </cell>
        </row>
        <row r="1522">
          <cell r="C1522" t="str">
            <v>Cáp Văn Lai</v>
          </cell>
          <cell r="G1522">
            <v>0</v>
          </cell>
        </row>
        <row r="1523">
          <cell r="C1523" t="str">
            <v>Cáp Văn Lai</v>
          </cell>
          <cell r="G1523">
            <v>0</v>
          </cell>
        </row>
        <row r="1524">
          <cell r="C1524" t="str">
            <v>Cáp Văn Lai</v>
          </cell>
          <cell r="G1524">
            <v>0</v>
          </cell>
        </row>
        <row r="1525">
          <cell r="C1525" t="str">
            <v>Cáp Văn Lai</v>
          </cell>
          <cell r="G1525">
            <v>0</v>
          </cell>
        </row>
        <row r="1526">
          <cell r="C1526" t="str">
            <v>Cáp Văn Lai</v>
          </cell>
          <cell r="G1526">
            <v>0</v>
          </cell>
        </row>
        <row r="1527">
          <cell r="C1527" t="str">
            <v>Cáp Văn Lai</v>
          </cell>
          <cell r="G1527">
            <v>0</v>
          </cell>
        </row>
        <row r="1528">
          <cell r="C1528" t="str">
            <v>Cáp Văn Lai</v>
          </cell>
          <cell r="G1528">
            <v>0</v>
          </cell>
        </row>
        <row r="1529">
          <cell r="C1529" t="str">
            <v>Cáp Văn Lai</v>
          </cell>
          <cell r="G1529">
            <v>0</v>
          </cell>
        </row>
        <row r="1530">
          <cell r="C1530" t="str">
            <v>Cáp Văn Lai</v>
          </cell>
          <cell r="G1530">
            <v>0</v>
          </cell>
        </row>
        <row r="1531">
          <cell r="C1531" t="str">
            <v>Cáp Văn Lai</v>
          </cell>
          <cell r="G1531">
            <v>0</v>
          </cell>
        </row>
        <row r="1532">
          <cell r="C1532" t="str">
            <v>Cáp Văn Lai</v>
          </cell>
          <cell r="G1532">
            <v>0</v>
          </cell>
        </row>
        <row r="1533">
          <cell r="C1533" t="str">
            <v>Cáp Văn Lai</v>
          </cell>
          <cell r="G1533">
            <v>0</v>
          </cell>
        </row>
        <row r="1534">
          <cell r="C1534" t="str">
            <v>Cáp Văn Lai</v>
          </cell>
          <cell r="G1534">
            <v>0</v>
          </cell>
        </row>
        <row r="1535">
          <cell r="C1535" t="str">
            <v>Cáp Văn Lai</v>
          </cell>
          <cell r="G1535">
            <v>0</v>
          </cell>
        </row>
        <row r="1536">
          <cell r="C1536" t="str">
            <v>Cáp Văn Lai</v>
          </cell>
          <cell r="G1536">
            <v>0</v>
          </cell>
        </row>
        <row r="1537">
          <cell r="C1537" t="str">
            <v>Cáp Văn Lai</v>
          </cell>
          <cell r="G1537">
            <v>0</v>
          </cell>
        </row>
        <row r="1538">
          <cell r="C1538" t="str">
            <v>Cáp Văn Lai</v>
          </cell>
          <cell r="G1538">
            <v>0</v>
          </cell>
        </row>
        <row r="1539">
          <cell r="C1539" t="str">
            <v>Cáp Văn Lai</v>
          </cell>
          <cell r="G1539">
            <v>0</v>
          </cell>
        </row>
        <row r="1540">
          <cell r="C1540" t="str">
            <v>Cáp Văn Lai</v>
          </cell>
          <cell r="G1540">
            <v>0</v>
          </cell>
        </row>
        <row r="1541">
          <cell r="C1541" t="str">
            <v>Cáp Văn Lai</v>
          </cell>
          <cell r="G1541">
            <v>0</v>
          </cell>
        </row>
        <row r="1542">
          <cell r="C1542" t="str">
            <v>Cáp Văn Lai</v>
          </cell>
          <cell r="G1542">
            <v>0</v>
          </cell>
        </row>
        <row r="1543">
          <cell r="C1543" t="str">
            <v>Cáp Văn Lai</v>
          </cell>
          <cell r="G1543">
            <v>0</v>
          </cell>
        </row>
        <row r="1544">
          <cell r="C1544" t="str">
            <v>Cáp Văn Lai</v>
          </cell>
          <cell r="G1544">
            <v>0</v>
          </cell>
        </row>
        <row r="1545">
          <cell r="C1545" t="str">
            <v>Cáp Văn Lai</v>
          </cell>
          <cell r="G1545">
            <v>0</v>
          </cell>
        </row>
        <row r="1546">
          <cell r="C1546" t="str">
            <v>Cáp Văn Lai</v>
          </cell>
          <cell r="G1546">
            <v>0</v>
          </cell>
        </row>
        <row r="1547">
          <cell r="C1547" t="str">
            <v>Cáp Văn Lai</v>
          </cell>
          <cell r="G1547">
            <v>0</v>
          </cell>
        </row>
        <row r="1548">
          <cell r="C1548" t="str">
            <v>Cáp Văn Lai</v>
          </cell>
          <cell r="G1548">
            <v>0</v>
          </cell>
        </row>
        <row r="1549">
          <cell r="C1549" t="str">
            <v>Cáp Văn Lai</v>
          </cell>
          <cell r="G1549">
            <v>0</v>
          </cell>
        </row>
        <row r="1550">
          <cell r="C1550" t="str">
            <v>Cáp Văn Lai</v>
          </cell>
          <cell r="G1550">
            <v>0</v>
          </cell>
        </row>
        <row r="1551">
          <cell r="C1551" t="str">
            <v>Cáp Văn Lai</v>
          </cell>
          <cell r="G1551">
            <v>306.9001360118146</v>
          </cell>
        </row>
        <row r="1552">
          <cell r="C1552" t="str">
            <v>Nguyễn Thiện Dũng</v>
          </cell>
          <cell r="G1552">
            <v>0</v>
          </cell>
        </row>
        <row r="1553">
          <cell r="C1553" t="str">
            <v>Nguyễn Thiện Dũng</v>
          </cell>
          <cell r="G1553">
            <v>0</v>
          </cell>
        </row>
        <row r="1554">
          <cell r="C1554" t="str">
            <v>Nguyễn Thiện Dũng</v>
          </cell>
          <cell r="G1554">
            <v>0</v>
          </cell>
        </row>
        <row r="1555">
          <cell r="C1555" t="str">
            <v>Nguyễn Thiện Dũng</v>
          </cell>
          <cell r="G1555">
            <v>0</v>
          </cell>
        </row>
        <row r="1556">
          <cell r="C1556" t="str">
            <v>Nguyễn Thiện Dũng</v>
          </cell>
          <cell r="G1556">
            <v>0</v>
          </cell>
        </row>
        <row r="1557">
          <cell r="C1557" t="str">
            <v>Nguyễn Thiện Dũng</v>
          </cell>
          <cell r="G1557">
            <v>0</v>
          </cell>
        </row>
        <row r="1558">
          <cell r="C1558" t="str">
            <v>Nguyễn Thiện Dũng</v>
          </cell>
          <cell r="G1558">
            <v>0</v>
          </cell>
        </row>
        <row r="1559">
          <cell r="C1559" t="str">
            <v>Nguyễn Thiện Dũng</v>
          </cell>
          <cell r="G1559">
            <v>0</v>
          </cell>
        </row>
        <row r="1560">
          <cell r="C1560" t="str">
            <v>Nguyễn Thiện Dũng</v>
          </cell>
          <cell r="G1560">
            <v>0</v>
          </cell>
        </row>
        <row r="1561">
          <cell r="C1561" t="str">
            <v>Nguyễn Thiện Dũng</v>
          </cell>
          <cell r="G1561">
            <v>0</v>
          </cell>
        </row>
        <row r="1562">
          <cell r="C1562" t="str">
            <v>Nguyễn Thiện Dũng</v>
          </cell>
          <cell r="G1562">
            <v>0</v>
          </cell>
        </row>
        <row r="1563">
          <cell r="C1563" t="str">
            <v>Nguyễn Thiện Dũng</v>
          </cell>
          <cell r="G1563">
            <v>0</v>
          </cell>
        </row>
        <row r="1564">
          <cell r="C1564" t="str">
            <v>Nguyễn Thiện Dũng</v>
          </cell>
          <cell r="G1564">
            <v>0</v>
          </cell>
        </row>
        <row r="1565">
          <cell r="C1565" t="str">
            <v>Nguyễn Thiện Dũng</v>
          </cell>
          <cell r="G1565">
            <v>0</v>
          </cell>
        </row>
        <row r="1566">
          <cell r="C1566" t="str">
            <v>Nguyễn Thiện Dũng</v>
          </cell>
          <cell r="G1566">
            <v>0</v>
          </cell>
        </row>
        <row r="1567">
          <cell r="C1567" t="str">
            <v>Nguyễn Thiện Dũng</v>
          </cell>
          <cell r="G1567">
            <v>0</v>
          </cell>
        </row>
        <row r="1568">
          <cell r="C1568" t="str">
            <v>Nguyễn Thiện Dũng</v>
          </cell>
          <cell r="G1568">
            <v>0</v>
          </cell>
        </row>
        <row r="1569">
          <cell r="C1569" t="str">
            <v>Nguyễn Thiện Dũng</v>
          </cell>
          <cell r="G1569">
            <v>0</v>
          </cell>
        </row>
        <row r="1570">
          <cell r="C1570" t="str">
            <v>Nguyễn Thiện Dũng</v>
          </cell>
          <cell r="G1570">
            <v>0</v>
          </cell>
        </row>
        <row r="1571">
          <cell r="C1571" t="str">
            <v>Nguyễn Thiện Dũng</v>
          </cell>
          <cell r="G1571">
            <v>0</v>
          </cell>
        </row>
        <row r="1572">
          <cell r="C1572" t="str">
            <v>Nguyễn Thiện Dũng</v>
          </cell>
          <cell r="G1572">
            <v>0</v>
          </cell>
        </row>
        <row r="1573">
          <cell r="C1573" t="str">
            <v>Nguyễn Thiện Dũng</v>
          </cell>
          <cell r="G1573">
            <v>0</v>
          </cell>
        </row>
        <row r="1574">
          <cell r="C1574" t="str">
            <v>Nguyễn Thiện Dũng</v>
          </cell>
          <cell r="G1574">
            <v>0</v>
          </cell>
        </row>
        <row r="1575">
          <cell r="C1575" t="str">
            <v>Nguyễn Thiện Dũng</v>
          </cell>
          <cell r="G1575">
            <v>0</v>
          </cell>
        </row>
        <row r="1576">
          <cell r="C1576" t="str">
            <v>Nguyễn Thiện Dũng</v>
          </cell>
          <cell r="G1576">
            <v>0</v>
          </cell>
        </row>
        <row r="1577">
          <cell r="C1577" t="str">
            <v>Nguyễn Thiện Dũng</v>
          </cell>
          <cell r="G1577">
            <v>0</v>
          </cell>
        </row>
        <row r="1578">
          <cell r="C1578" t="str">
            <v>Nguyễn Thiện Dũng</v>
          </cell>
          <cell r="G1578">
            <v>0</v>
          </cell>
        </row>
        <row r="1579">
          <cell r="C1579" t="str">
            <v>Nguyễn Thiện Dũng</v>
          </cell>
          <cell r="G1579">
            <v>0</v>
          </cell>
        </row>
        <row r="1580">
          <cell r="C1580" t="str">
            <v>Nguyễn Thiện Dũng</v>
          </cell>
          <cell r="G1580">
            <v>0</v>
          </cell>
        </row>
        <row r="1581">
          <cell r="C1581" t="str">
            <v>Nguyễn Thiện Dũng</v>
          </cell>
          <cell r="G1581">
            <v>0</v>
          </cell>
        </row>
        <row r="1582">
          <cell r="C1582" t="str">
            <v>Nguyễn Thiện Dũng</v>
          </cell>
          <cell r="G1582">
            <v>0</v>
          </cell>
        </row>
        <row r="1583">
          <cell r="C1583" t="str">
            <v>Nguyễn Thiện Dũng</v>
          </cell>
          <cell r="G1583">
            <v>0</v>
          </cell>
        </row>
        <row r="1584">
          <cell r="C1584" t="str">
            <v>Nguyễn Thiện Dũng</v>
          </cell>
          <cell r="G1584">
            <v>0</v>
          </cell>
        </row>
        <row r="1585">
          <cell r="C1585" t="str">
            <v>Nguyễn Thiện Dũng</v>
          </cell>
          <cell r="G1585">
            <v>0</v>
          </cell>
        </row>
        <row r="1586">
          <cell r="C1586" t="str">
            <v>Nguyễn Thiện Dũng</v>
          </cell>
          <cell r="G1586">
            <v>0</v>
          </cell>
        </row>
        <row r="1587">
          <cell r="C1587" t="str">
            <v>Nguyễn Thiện Dũng</v>
          </cell>
          <cell r="G1587">
            <v>287.14749364743898</v>
          </cell>
        </row>
        <row r="1588">
          <cell r="C1588" t="str">
            <v>Nguyễn Văn Tuấn</v>
          </cell>
          <cell r="G1588">
            <v>0</v>
          </cell>
        </row>
        <row r="1589">
          <cell r="C1589" t="str">
            <v>Nguyễn Văn Tuấn</v>
          </cell>
          <cell r="G1589">
            <v>0</v>
          </cell>
        </row>
        <row r="1590">
          <cell r="C1590" t="str">
            <v>Nguyễn Văn Tuấn</v>
          </cell>
          <cell r="G1590">
            <v>0</v>
          </cell>
        </row>
        <row r="1591">
          <cell r="C1591" t="str">
            <v>Nguyễn Văn Tuấn</v>
          </cell>
          <cell r="G1591">
            <v>0</v>
          </cell>
        </row>
        <row r="1592">
          <cell r="C1592" t="str">
            <v>Nguyễn Văn Tuấn</v>
          </cell>
          <cell r="G1592">
            <v>0</v>
          </cell>
        </row>
        <row r="1593">
          <cell r="C1593" t="str">
            <v>Nguyễn Văn Tuấn</v>
          </cell>
          <cell r="G1593">
            <v>0</v>
          </cell>
        </row>
        <row r="1594">
          <cell r="C1594" t="str">
            <v>Nguyễn Văn Tuấn</v>
          </cell>
          <cell r="G1594">
            <v>0</v>
          </cell>
        </row>
        <row r="1595">
          <cell r="C1595" t="str">
            <v>Nguyễn Văn Tuấn</v>
          </cell>
          <cell r="G1595">
            <v>0</v>
          </cell>
        </row>
        <row r="1596">
          <cell r="C1596" t="str">
            <v>Nguyễn Văn Tuấn</v>
          </cell>
          <cell r="G1596">
            <v>0</v>
          </cell>
        </row>
        <row r="1597">
          <cell r="C1597" t="str">
            <v>Nguyễn Văn Tuấn</v>
          </cell>
          <cell r="G1597">
            <v>0</v>
          </cell>
        </row>
        <row r="1598">
          <cell r="C1598" t="str">
            <v>Nguyễn Văn Tuấn</v>
          </cell>
          <cell r="G1598">
            <v>0</v>
          </cell>
        </row>
        <row r="1599">
          <cell r="C1599" t="str">
            <v>Nguyễn Văn Tuấn</v>
          </cell>
          <cell r="G1599">
            <v>0</v>
          </cell>
        </row>
        <row r="1600">
          <cell r="C1600" t="str">
            <v>Nguyễn Văn Tuấn</v>
          </cell>
          <cell r="G1600">
            <v>0</v>
          </cell>
        </row>
        <row r="1601">
          <cell r="C1601" t="str">
            <v>Nguyễn Văn Tuấn</v>
          </cell>
          <cell r="G1601">
            <v>0</v>
          </cell>
        </row>
        <row r="1602">
          <cell r="C1602" t="str">
            <v>Nguyễn Văn Tuấn</v>
          </cell>
          <cell r="G1602">
            <v>0</v>
          </cell>
        </row>
        <row r="1603">
          <cell r="C1603" t="str">
            <v>Nguyễn Văn Tuấn</v>
          </cell>
          <cell r="G1603">
            <v>0</v>
          </cell>
        </row>
        <row r="1604">
          <cell r="C1604" t="str">
            <v>Nguyễn Văn Tuấn</v>
          </cell>
          <cell r="G1604">
            <v>0</v>
          </cell>
        </row>
        <row r="1605">
          <cell r="C1605" t="str">
            <v>Nguyễn Văn Tuấn</v>
          </cell>
          <cell r="G1605">
            <v>0</v>
          </cell>
        </row>
        <row r="1606">
          <cell r="C1606" t="str">
            <v>Nguyễn Văn Tuấn</v>
          </cell>
          <cell r="G1606">
            <v>0</v>
          </cell>
        </row>
        <row r="1607">
          <cell r="C1607" t="str">
            <v>Nguyễn Văn Tuấn</v>
          </cell>
          <cell r="G1607">
            <v>0</v>
          </cell>
        </row>
        <row r="1608">
          <cell r="C1608" t="str">
            <v>Nguyễn Văn Tuấn</v>
          </cell>
          <cell r="G1608">
            <v>0</v>
          </cell>
        </row>
        <row r="1609">
          <cell r="C1609" t="str">
            <v>Nguyễn Văn Tuấn</v>
          </cell>
          <cell r="G1609">
            <v>0</v>
          </cell>
        </row>
        <row r="1610">
          <cell r="C1610" t="str">
            <v>Nguyễn Văn Tuấn</v>
          </cell>
          <cell r="G1610">
            <v>0</v>
          </cell>
        </row>
        <row r="1611">
          <cell r="C1611" t="str">
            <v>Nguyễn Văn Tuấn</v>
          </cell>
          <cell r="G1611">
            <v>0</v>
          </cell>
        </row>
        <row r="1612">
          <cell r="C1612" t="str">
            <v>Nguyễn Văn Tuấn</v>
          </cell>
          <cell r="G1612">
            <v>0</v>
          </cell>
        </row>
        <row r="1613">
          <cell r="C1613" t="str">
            <v>Nguyễn Văn Tuấn</v>
          </cell>
          <cell r="G1613">
            <v>0</v>
          </cell>
        </row>
        <row r="1614">
          <cell r="C1614" t="str">
            <v>Nguyễn Văn Tuấn</v>
          </cell>
          <cell r="G1614">
            <v>0</v>
          </cell>
        </row>
        <row r="1615">
          <cell r="C1615" t="str">
            <v>Nguyễn Văn Tuấn</v>
          </cell>
          <cell r="G1615">
            <v>0</v>
          </cell>
        </row>
        <row r="1616">
          <cell r="C1616" t="str">
            <v>Nguyễn Văn Tuấn</v>
          </cell>
          <cell r="G1616">
            <v>0</v>
          </cell>
        </row>
        <row r="1617">
          <cell r="C1617" t="str">
            <v>Nguyễn Văn Tuấn</v>
          </cell>
          <cell r="G1617">
            <v>0</v>
          </cell>
        </row>
        <row r="1618">
          <cell r="C1618" t="str">
            <v>Nguyễn Văn Tuấn</v>
          </cell>
          <cell r="G1618">
            <v>0</v>
          </cell>
        </row>
        <row r="1619">
          <cell r="C1619" t="str">
            <v>Nguyễn Văn Tuấn</v>
          </cell>
          <cell r="G1619">
            <v>0</v>
          </cell>
        </row>
        <row r="1620">
          <cell r="C1620" t="str">
            <v>Nguyễn Văn Tuấn</v>
          </cell>
          <cell r="G1620">
            <v>0</v>
          </cell>
        </row>
        <row r="1621">
          <cell r="C1621" t="str">
            <v>Nguyễn Văn Tuấn</v>
          </cell>
          <cell r="G1621">
            <v>0</v>
          </cell>
        </row>
        <row r="1622">
          <cell r="C1622" t="str">
            <v>Nguyễn Văn Tuấn</v>
          </cell>
          <cell r="G1622">
            <v>0</v>
          </cell>
        </row>
        <row r="1623">
          <cell r="C1623" t="str">
            <v>Nguyễn Văn Tuấn</v>
          </cell>
          <cell r="G1623">
            <v>301.82079307079687</v>
          </cell>
        </row>
        <row r="1624">
          <cell r="C1624" t="str">
            <v>Nguyễn Hoàng Cương</v>
          </cell>
          <cell r="G1624">
            <v>0</v>
          </cell>
        </row>
        <row r="1625">
          <cell r="C1625" t="str">
            <v>Nguyễn Hoàng Cương</v>
          </cell>
          <cell r="G1625">
            <v>0</v>
          </cell>
        </row>
        <row r="1626">
          <cell r="C1626" t="str">
            <v>Nguyễn Hoàng Cương</v>
          </cell>
          <cell r="G1626">
            <v>0</v>
          </cell>
        </row>
        <row r="1627">
          <cell r="C1627" t="str">
            <v>Nguyễn Hoàng Cương</v>
          </cell>
          <cell r="G1627">
            <v>0</v>
          </cell>
        </row>
        <row r="1628">
          <cell r="C1628" t="str">
            <v>Nguyễn Hoàng Cương</v>
          </cell>
          <cell r="G1628">
            <v>0</v>
          </cell>
        </row>
        <row r="1629">
          <cell r="C1629" t="str">
            <v>Nguyễn Hoàng Cương</v>
          </cell>
          <cell r="G1629">
            <v>0</v>
          </cell>
        </row>
        <row r="1630">
          <cell r="C1630" t="str">
            <v>Nguyễn Hoàng Cương</v>
          </cell>
          <cell r="G1630">
            <v>0</v>
          </cell>
        </row>
        <row r="1631">
          <cell r="C1631" t="str">
            <v>Nguyễn Hoàng Cương</v>
          </cell>
          <cell r="G1631">
            <v>0</v>
          </cell>
        </row>
        <row r="1632">
          <cell r="C1632" t="str">
            <v>Nguyễn Hoàng Cương</v>
          </cell>
          <cell r="G1632">
            <v>0</v>
          </cell>
        </row>
        <row r="1633">
          <cell r="C1633" t="str">
            <v>Nguyễn Hoàng Cương</v>
          </cell>
          <cell r="G1633">
            <v>0</v>
          </cell>
        </row>
        <row r="1634">
          <cell r="C1634" t="str">
            <v>Nguyễn Hoàng Cương</v>
          </cell>
          <cell r="G1634">
            <v>0</v>
          </cell>
        </row>
        <row r="1635">
          <cell r="C1635" t="str">
            <v>Nguyễn Hoàng Cương</v>
          </cell>
          <cell r="G1635">
            <v>0</v>
          </cell>
        </row>
        <row r="1636">
          <cell r="C1636" t="str">
            <v>Nguyễn Hoàng Cương</v>
          </cell>
          <cell r="G1636">
            <v>0</v>
          </cell>
        </row>
        <row r="1637">
          <cell r="C1637" t="str">
            <v>Nguyễn Hoàng Cương</v>
          </cell>
          <cell r="G1637">
            <v>0</v>
          </cell>
        </row>
        <row r="1638">
          <cell r="C1638" t="str">
            <v>Nguyễn Hoàng Cương</v>
          </cell>
          <cell r="G1638">
            <v>0</v>
          </cell>
        </row>
        <row r="1639">
          <cell r="C1639" t="str">
            <v>Nguyễn Hoàng Cương</v>
          </cell>
          <cell r="G1639">
            <v>0</v>
          </cell>
        </row>
        <row r="1640">
          <cell r="C1640" t="str">
            <v>Nguyễn Hoàng Cương</v>
          </cell>
          <cell r="G1640">
            <v>0</v>
          </cell>
        </row>
        <row r="1641">
          <cell r="C1641" t="str">
            <v>Nguyễn Hoàng Cương</v>
          </cell>
          <cell r="G1641">
            <v>0</v>
          </cell>
        </row>
        <row r="1642">
          <cell r="C1642" t="str">
            <v>Nguyễn Hoàng Cương</v>
          </cell>
          <cell r="G1642">
            <v>0</v>
          </cell>
        </row>
        <row r="1643">
          <cell r="C1643" t="str">
            <v>Nguyễn Hoàng Cương</v>
          </cell>
          <cell r="G1643">
            <v>0</v>
          </cell>
        </row>
        <row r="1644">
          <cell r="C1644" t="str">
            <v>Nguyễn Hoàng Cương</v>
          </cell>
          <cell r="G1644">
            <v>0</v>
          </cell>
        </row>
        <row r="1645">
          <cell r="C1645" t="str">
            <v>Nguyễn Hoàng Cương</v>
          </cell>
          <cell r="G1645">
            <v>0</v>
          </cell>
        </row>
        <row r="1646">
          <cell r="C1646" t="str">
            <v>Nguyễn Hoàng Cương</v>
          </cell>
          <cell r="G1646">
            <v>0</v>
          </cell>
        </row>
        <row r="1647">
          <cell r="C1647" t="str">
            <v>Nguyễn Hoàng Cương</v>
          </cell>
          <cell r="G1647">
            <v>0</v>
          </cell>
        </row>
        <row r="1648">
          <cell r="C1648" t="str">
            <v>Nguyễn Hoàng Cương</v>
          </cell>
          <cell r="G1648">
            <v>0</v>
          </cell>
        </row>
        <row r="1649">
          <cell r="C1649" t="str">
            <v>Nguyễn Hoàng Cương</v>
          </cell>
          <cell r="G1649">
            <v>0</v>
          </cell>
        </row>
        <row r="1650">
          <cell r="C1650" t="str">
            <v>Nguyễn Hoàng Cương</v>
          </cell>
          <cell r="G1650">
            <v>0</v>
          </cell>
        </row>
        <row r="1651">
          <cell r="C1651" t="str">
            <v>Nguyễn Hoàng Cương</v>
          </cell>
          <cell r="G1651">
            <v>0</v>
          </cell>
        </row>
        <row r="1652">
          <cell r="C1652" t="str">
            <v>Nguyễn Hoàng Cương</v>
          </cell>
          <cell r="G1652">
            <v>0</v>
          </cell>
        </row>
        <row r="1653">
          <cell r="C1653" t="str">
            <v>Nguyễn Hoàng Cương</v>
          </cell>
          <cell r="G1653">
            <v>0</v>
          </cell>
        </row>
        <row r="1654">
          <cell r="C1654" t="str">
            <v>Nguyễn Hoàng Cương</v>
          </cell>
          <cell r="G1654">
            <v>0</v>
          </cell>
        </row>
        <row r="1655">
          <cell r="C1655" t="str">
            <v>Nguyễn Hoàng Cương</v>
          </cell>
          <cell r="G1655">
            <v>0</v>
          </cell>
        </row>
        <row r="1656">
          <cell r="C1656" t="str">
            <v>Nguyễn Hoàng Cương</v>
          </cell>
          <cell r="G1656">
            <v>0</v>
          </cell>
        </row>
        <row r="1657">
          <cell r="C1657" t="str">
            <v>Nguyễn Hoàng Cương</v>
          </cell>
          <cell r="G1657">
            <v>0</v>
          </cell>
        </row>
        <row r="1658">
          <cell r="C1658" t="str">
            <v>Nguyễn Hoàng Cương</v>
          </cell>
          <cell r="G1658">
            <v>0</v>
          </cell>
        </row>
        <row r="1659">
          <cell r="C1659" t="str">
            <v>Nguyễn Hoàng Cương</v>
          </cell>
          <cell r="G1659">
            <v>155</v>
          </cell>
        </row>
        <row r="1660">
          <cell r="C1660" t="str">
            <v>Nguyễn Hoàng Cương</v>
          </cell>
          <cell r="G1660">
            <v>0</v>
          </cell>
        </row>
        <row r="1661">
          <cell r="C1661" t="str">
            <v>Nguyễn Hoàng Cương</v>
          </cell>
          <cell r="G1661">
            <v>0</v>
          </cell>
        </row>
        <row r="1662">
          <cell r="C1662" t="str">
            <v>Nguyễn Hoàng Cương</v>
          </cell>
          <cell r="G1662">
            <v>0</v>
          </cell>
        </row>
        <row r="1663">
          <cell r="C1663" t="str">
            <v>Nguyễn Hoàng Cương</v>
          </cell>
          <cell r="G1663">
            <v>0</v>
          </cell>
        </row>
        <row r="1664">
          <cell r="C1664" t="str">
            <v>Nguyễn Hoàng Cương</v>
          </cell>
          <cell r="G1664">
            <v>0</v>
          </cell>
        </row>
        <row r="1665">
          <cell r="C1665" t="str">
            <v>Nguyễn Hoàng Cương</v>
          </cell>
          <cell r="G1665">
            <v>0</v>
          </cell>
        </row>
        <row r="1666">
          <cell r="C1666" t="str">
            <v>Nguyễn Hoàng Cương</v>
          </cell>
          <cell r="G1666">
            <v>0</v>
          </cell>
        </row>
        <row r="1667">
          <cell r="C1667" t="str">
            <v>Nguyễn Hoàng Cương</v>
          </cell>
          <cell r="G1667">
            <v>0</v>
          </cell>
        </row>
        <row r="1668">
          <cell r="C1668" t="str">
            <v>Nguyễn Hoàng Cương</v>
          </cell>
          <cell r="G1668">
            <v>0</v>
          </cell>
        </row>
        <row r="1669">
          <cell r="C1669" t="str">
            <v>Nguyễn Hoàng Cương</v>
          </cell>
          <cell r="G1669">
            <v>0</v>
          </cell>
        </row>
        <row r="1670">
          <cell r="C1670" t="str">
            <v>Nguyễn Hoàng Cương</v>
          </cell>
          <cell r="G1670">
            <v>0</v>
          </cell>
        </row>
        <row r="1671">
          <cell r="C1671" t="str">
            <v>Nguyễn Hoàng Cương</v>
          </cell>
          <cell r="G1671">
            <v>0</v>
          </cell>
        </row>
        <row r="1672">
          <cell r="C1672" t="str">
            <v>Nguyễn Hoàng Cương</v>
          </cell>
          <cell r="G1672">
            <v>0</v>
          </cell>
        </row>
        <row r="1673">
          <cell r="C1673" t="str">
            <v>Nguyễn Hoàng Cương</v>
          </cell>
          <cell r="G1673">
            <v>0</v>
          </cell>
        </row>
        <row r="1674">
          <cell r="C1674" t="str">
            <v>Nguyễn Hoàng Cương</v>
          </cell>
          <cell r="G1674">
            <v>0</v>
          </cell>
        </row>
        <row r="1675">
          <cell r="C1675" t="str">
            <v>Nguyễn Hoàng Cương</v>
          </cell>
          <cell r="G1675">
            <v>0</v>
          </cell>
        </row>
        <row r="1676">
          <cell r="C1676" t="str">
            <v>Nguyễn Hoàng Cương</v>
          </cell>
          <cell r="G1676">
            <v>0</v>
          </cell>
        </row>
        <row r="1677">
          <cell r="C1677" t="str">
            <v>Nguyễn Hoàng Cương</v>
          </cell>
          <cell r="G1677">
            <v>0</v>
          </cell>
        </row>
        <row r="1678">
          <cell r="C1678" t="str">
            <v>Nguyễn Hoàng Cương</v>
          </cell>
          <cell r="G1678">
            <v>0</v>
          </cell>
        </row>
        <row r="1679">
          <cell r="C1679" t="str">
            <v>Nguyễn Hoàng Cương</v>
          </cell>
          <cell r="G1679">
            <v>0</v>
          </cell>
        </row>
        <row r="1680">
          <cell r="C1680" t="str">
            <v>Nguyễn Hoàng Cương</v>
          </cell>
          <cell r="G1680">
            <v>0</v>
          </cell>
        </row>
        <row r="1681">
          <cell r="C1681" t="str">
            <v>Nguyễn Hoàng Cương</v>
          </cell>
          <cell r="G1681">
            <v>0</v>
          </cell>
        </row>
        <row r="1682">
          <cell r="C1682" t="str">
            <v>Nguyễn Hoàng Cương</v>
          </cell>
          <cell r="G1682">
            <v>0</v>
          </cell>
        </row>
        <row r="1683">
          <cell r="C1683" t="str">
            <v>Nguyễn Hoàng Cương</v>
          </cell>
          <cell r="G1683">
            <v>0</v>
          </cell>
        </row>
        <row r="1684">
          <cell r="C1684" t="str">
            <v>Nguyễn Hoàng Cương</v>
          </cell>
          <cell r="G1684">
            <v>0</v>
          </cell>
        </row>
        <row r="1685">
          <cell r="C1685" t="str">
            <v>Nguyễn Hoàng Cương</v>
          </cell>
          <cell r="G1685">
            <v>0</v>
          </cell>
        </row>
        <row r="1686">
          <cell r="C1686" t="str">
            <v>Nguyễn Hoàng Cương</v>
          </cell>
          <cell r="G1686">
            <v>0</v>
          </cell>
        </row>
        <row r="1687">
          <cell r="C1687" t="str">
            <v>Nguyễn Hoàng Cương</v>
          </cell>
          <cell r="G1687">
            <v>0</v>
          </cell>
        </row>
        <row r="1688">
          <cell r="C1688" t="str">
            <v>Nguyễn Hoàng Cương</v>
          </cell>
          <cell r="G1688">
            <v>0</v>
          </cell>
        </row>
        <row r="1689">
          <cell r="C1689" t="str">
            <v>Nguyễn Hoàng Cương</v>
          </cell>
          <cell r="G1689">
            <v>0</v>
          </cell>
        </row>
        <row r="1690">
          <cell r="C1690" t="str">
            <v>Nguyễn Hoàng Cương</v>
          </cell>
          <cell r="G1690">
            <v>0</v>
          </cell>
        </row>
        <row r="1691">
          <cell r="C1691" t="str">
            <v>Nguyễn Hoàng Cương</v>
          </cell>
          <cell r="G1691">
            <v>0</v>
          </cell>
        </row>
        <row r="1692">
          <cell r="C1692" t="str">
            <v>Nguyễn Hoàng Cương</v>
          </cell>
          <cell r="G1692">
            <v>0</v>
          </cell>
        </row>
        <row r="1693">
          <cell r="C1693" t="str">
            <v>Nguyễn Hoàng Cương</v>
          </cell>
          <cell r="G1693">
            <v>0</v>
          </cell>
        </row>
        <row r="1694">
          <cell r="C1694" t="str">
            <v>Nguyễn Hoàng Cương</v>
          </cell>
          <cell r="G1694">
            <v>0</v>
          </cell>
        </row>
        <row r="1695">
          <cell r="C1695" t="str">
            <v>Nguyễn Hoàng Cương</v>
          </cell>
          <cell r="G1695">
            <v>343</v>
          </cell>
        </row>
        <row r="1696">
          <cell r="C1696" t="str">
            <v>Nguyễn Văn Tuấn</v>
          </cell>
          <cell r="G1696">
            <v>0</v>
          </cell>
        </row>
        <row r="1697">
          <cell r="C1697" t="str">
            <v>Nguyễn Văn Tuấn</v>
          </cell>
          <cell r="G1697">
            <v>0</v>
          </cell>
        </row>
        <row r="1698">
          <cell r="C1698" t="str">
            <v>Nguyễn Văn Tuấn</v>
          </cell>
          <cell r="G1698">
            <v>0</v>
          </cell>
        </row>
        <row r="1699">
          <cell r="C1699" t="str">
            <v>Nguyễn Văn Tuấn</v>
          </cell>
          <cell r="G1699">
            <v>0</v>
          </cell>
        </row>
        <row r="1700">
          <cell r="C1700" t="str">
            <v>Nguyễn Văn Tuấn</v>
          </cell>
          <cell r="G1700">
            <v>0</v>
          </cell>
        </row>
        <row r="1701">
          <cell r="C1701" t="str">
            <v>Nguyễn Văn Tuấn</v>
          </cell>
          <cell r="G1701">
            <v>0</v>
          </cell>
        </row>
        <row r="1702">
          <cell r="C1702" t="str">
            <v>Nguyễn Văn Tuấn</v>
          </cell>
          <cell r="G1702">
            <v>0</v>
          </cell>
        </row>
        <row r="1703">
          <cell r="C1703" t="str">
            <v>Nguyễn Văn Tuấn</v>
          </cell>
          <cell r="G1703">
            <v>0</v>
          </cell>
        </row>
        <row r="1704">
          <cell r="C1704" t="str">
            <v>Nguyễn Văn Tuấn</v>
          </cell>
          <cell r="G1704">
            <v>0</v>
          </cell>
        </row>
        <row r="1705">
          <cell r="C1705" t="str">
            <v>Nguyễn Văn Tuấn</v>
          </cell>
          <cell r="G1705">
            <v>0</v>
          </cell>
        </row>
        <row r="1706">
          <cell r="C1706" t="str">
            <v>Nguyễn Văn Tuấn</v>
          </cell>
          <cell r="G1706">
            <v>0</v>
          </cell>
        </row>
        <row r="1707">
          <cell r="C1707" t="str">
            <v>Nguyễn Văn Tuấn</v>
          </cell>
          <cell r="G1707">
            <v>0</v>
          </cell>
        </row>
        <row r="1708">
          <cell r="C1708" t="str">
            <v>Nguyễn Văn Tuấn</v>
          </cell>
          <cell r="G1708">
            <v>0</v>
          </cell>
        </row>
        <row r="1709">
          <cell r="C1709" t="str">
            <v>Nguyễn Văn Tuấn</v>
          </cell>
          <cell r="G1709">
            <v>0</v>
          </cell>
        </row>
        <row r="1710">
          <cell r="C1710" t="str">
            <v>Nguyễn Văn Tuấn</v>
          </cell>
          <cell r="G1710">
            <v>0</v>
          </cell>
        </row>
        <row r="1711">
          <cell r="C1711" t="str">
            <v>Nguyễn Văn Tuấn</v>
          </cell>
          <cell r="G1711">
            <v>0</v>
          </cell>
        </row>
        <row r="1712">
          <cell r="C1712" t="str">
            <v>Nguyễn Văn Tuấn</v>
          </cell>
          <cell r="G1712">
            <v>0</v>
          </cell>
        </row>
        <row r="1713">
          <cell r="C1713" t="str">
            <v>Nguyễn Văn Tuấn</v>
          </cell>
          <cell r="G1713">
            <v>0</v>
          </cell>
        </row>
        <row r="1714">
          <cell r="C1714" t="str">
            <v>Nguyễn Văn Tuấn</v>
          </cell>
          <cell r="G1714">
            <v>0</v>
          </cell>
        </row>
        <row r="1715">
          <cell r="C1715" t="str">
            <v>Nguyễn Văn Tuấn</v>
          </cell>
          <cell r="G1715">
            <v>0</v>
          </cell>
        </row>
        <row r="1716">
          <cell r="C1716" t="str">
            <v>Nguyễn Văn Tuấn</v>
          </cell>
          <cell r="G1716">
            <v>0</v>
          </cell>
        </row>
        <row r="1717">
          <cell r="C1717" t="str">
            <v>Nguyễn Văn Tuấn</v>
          </cell>
          <cell r="G1717">
            <v>0</v>
          </cell>
        </row>
        <row r="1718">
          <cell r="C1718" t="str">
            <v>Nguyễn Văn Tuấn</v>
          </cell>
          <cell r="G1718">
            <v>0</v>
          </cell>
        </row>
        <row r="1719">
          <cell r="C1719" t="str">
            <v>Nguyễn Văn Tuấn</v>
          </cell>
          <cell r="G1719">
            <v>0</v>
          </cell>
        </row>
        <row r="1720">
          <cell r="C1720" t="str">
            <v>Nguyễn Văn Tuấn</v>
          </cell>
          <cell r="G1720">
            <v>0</v>
          </cell>
        </row>
        <row r="1721">
          <cell r="C1721" t="str">
            <v>Nguyễn Văn Tuấn</v>
          </cell>
          <cell r="G1721">
            <v>0</v>
          </cell>
        </row>
        <row r="1722">
          <cell r="C1722" t="str">
            <v>Nguyễn Văn Tuấn</v>
          </cell>
          <cell r="G1722">
            <v>0</v>
          </cell>
        </row>
        <row r="1723">
          <cell r="C1723" t="str">
            <v>Nguyễn Văn Tuấn</v>
          </cell>
          <cell r="G1723">
            <v>0</v>
          </cell>
        </row>
        <row r="1724">
          <cell r="C1724" t="str">
            <v>Nguyễn Văn Tuấn</v>
          </cell>
          <cell r="G1724">
            <v>0</v>
          </cell>
        </row>
        <row r="1725">
          <cell r="C1725" t="str">
            <v>Nguyễn Văn Tuấn</v>
          </cell>
          <cell r="G1725">
            <v>0</v>
          </cell>
        </row>
        <row r="1726">
          <cell r="C1726" t="str">
            <v>Nguyễn Văn Tuấn</v>
          </cell>
          <cell r="G1726">
            <v>0</v>
          </cell>
        </row>
        <row r="1727">
          <cell r="C1727" t="str">
            <v>Nguyễn Văn Tuấn</v>
          </cell>
          <cell r="G1727">
            <v>0</v>
          </cell>
        </row>
        <row r="1728">
          <cell r="C1728" t="str">
            <v>Nguyễn Văn Tuấn</v>
          </cell>
          <cell r="G1728">
            <v>0</v>
          </cell>
        </row>
        <row r="1729">
          <cell r="C1729" t="str">
            <v>Nguyễn Văn Tuấn</v>
          </cell>
          <cell r="G1729">
            <v>0</v>
          </cell>
        </row>
        <row r="1730">
          <cell r="C1730" t="str">
            <v>Nguyễn Văn Tuấn</v>
          </cell>
          <cell r="G1730">
            <v>0</v>
          </cell>
        </row>
        <row r="1731">
          <cell r="C1731" t="str">
            <v>Nguyễn Văn Tuấn</v>
          </cell>
          <cell r="G1731">
            <v>308.89777225426468</v>
          </cell>
        </row>
        <row r="1732">
          <cell r="C1732" t="str">
            <v>Phùng Nguyễn Phúc Huy</v>
          </cell>
          <cell r="G1732">
            <v>0</v>
          </cell>
        </row>
        <row r="1733">
          <cell r="C1733" t="str">
            <v>Phùng Nguyễn Phúc Huy</v>
          </cell>
          <cell r="G1733">
            <v>0</v>
          </cell>
        </row>
        <row r="1734">
          <cell r="C1734" t="str">
            <v>Phùng Nguyễn Phúc Huy</v>
          </cell>
          <cell r="G1734">
            <v>0</v>
          </cell>
        </row>
        <row r="1735">
          <cell r="C1735" t="str">
            <v>Phùng Nguyễn Phúc Huy</v>
          </cell>
          <cell r="G1735">
            <v>0</v>
          </cell>
        </row>
        <row r="1736">
          <cell r="C1736" t="str">
            <v>Phùng Nguyễn Phúc Huy</v>
          </cell>
          <cell r="G1736">
            <v>0</v>
          </cell>
        </row>
        <row r="1737">
          <cell r="C1737" t="str">
            <v>Phùng Nguyễn Phúc Huy</v>
          </cell>
          <cell r="G1737">
            <v>0</v>
          </cell>
        </row>
        <row r="1738">
          <cell r="C1738" t="str">
            <v>Phùng Nguyễn Phúc Huy</v>
          </cell>
          <cell r="G1738">
            <v>0</v>
          </cell>
        </row>
        <row r="1739">
          <cell r="C1739" t="str">
            <v>Phùng Nguyễn Phúc Huy</v>
          </cell>
          <cell r="G1739">
            <v>0</v>
          </cell>
        </row>
        <row r="1740">
          <cell r="C1740" t="str">
            <v>Phùng Nguyễn Phúc Huy</v>
          </cell>
          <cell r="G1740">
            <v>0</v>
          </cell>
        </row>
        <row r="1741">
          <cell r="C1741" t="str">
            <v>Phùng Nguyễn Phúc Huy</v>
          </cell>
          <cell r="G1741">
            <v>0</v>
          </cell>
        </row>
        <row r="1742">
          <cell r="C1742" t="str">
            <v>Phùng Nguyễn Phúc Huy</v>
          </cell>
          <cell r="G1742">
            <v>0</v>
          </cell>
        </row>
        <row r="1743">
          <cell r="C1743" t="str">
            <v>Phùng Nguyễn Phúc Huy</v>
          </cell>
          <cell r="G1743">
            <v>0</v>
          </cell>
        </row>
        <row r="1744">
          <cell r="C1744" t="str">
            <v>Phùng Nguyễn Phúc Huy</v>
          </cell>
          <cell r="G1744">
            <v>0</v>
          </cell>
        </row>
        <row r="1745">
          <cell r="C1745" t="str">
            <v>Phùng Nguyễn Phúc Huy</v>
          </cell>
          <cell r="G1745">
            <v>0</v>
          </cell>
        </row>
        <row r="1746">
          <cell r="C1746" t="str">
            <v>Phùng Nguyễn Phúc Huy</v>
          </cell>
          <cell r="G1746">
            <v>0</v>
          </cell>
        </row>
        <row r="1747">
          <cell r="C1747" t="str">
            <v>Phùng Nguyễn Phúc Huy</v>
          </cell>
          <cell r="G1747">
            <v>0</v>
          </cell>
        </row>
        <row r="1748">
          <cell r="C1748" t="str">
            <v>Phùng Nguyễn Phúc Huy</v>
          </cell>
          <cell r="G1748">
            <v>0</v>
          </cell>
        </row>
        <row r="1749">
          <cell r="C1749" t="str">
            <v>Phùng Nguyễn Phúc Huy</v>
          </cell>
          <cell r="G1749">
            <v>0</v>
          </cell>
        </row>
        <row r="1750">
          <cell r="C1750" t="str">
            <v>Phùng Nguyễn Phúc Huy</v>
          </cell>
          <cell r="G1750">
            <v>0</v>
          </cell>
        </row>
        <row r="1751">
          <cell r="C1751" t="str">
            <v>Phùng Nguyễn Phúc Huy</v>
          </cell>
          <cell r="G1751">
            <v>0</v>
          </cell>
        </row>
        <row r="1752">
          <cell r="C1752" t="str">
            <v>Phùng Nguyễn Phúc Huy</v>
          </cell>
          <cell r="G1752">
            <v>0</v>
          </cell>
        </row>
        <row r="1753">
          <cell r="C1753" t="str">
            <v>Phùng Nguyễn Phúc Huy</v>
          </cell>
          <cell r="G1753">
            <v>0</v>
          </cell>
        </row>
        <row r="1754">
          <cell r="C1754" t="str">
            <v>Phùng Nguyễn Phúc Huy</v>
          </cell>
          <cell r="G1754">
            <v>0</v>
          </cell>
        </row>
        <row r="1755">
          <cell r="C1755" t="str">
            <v>Phùng Nguyễn Phúc Huy</v>
          </cell>
          <cell r="G1755">
            <v>0</v>
          </cell>
        </row>
        <row r="1756">
          <cell r="C1756" t="str">
            <v>Phùng Nguyễn Phúc Huy</v>
          </cell>
          <cell r="G1756">
            <v>0</v>
          </cell>
        </row>
        <row r="1757">
          <cell r="C1757" t="str">
            <v>Phùng Nguyễn Phúc Huy</v>
          </cell>
          <cell r="G1757">
            <v>0</v>
          </cell>
        </row>
        <row r="1758">
          <cell r="C1758" t="str">
            <v>Phùng Nguyễn Phúc Huy</v>
          </cell>
          <cell r="G1758">
            <v>0</v>
          </cell>
        </row>
        <row r="1759">
          <cell r="C1759" t="str">
            <v>Phùng Nguyễn Phúc Huy</v>
          </cell>
          <cell r="G1759">
            <v>0</v>
          </cell>
        </row>
        <row r="1760">
          <cell r="C1760" t="str">
            <v>Phùng Nguyễn Phúc Huy</v>
          </cell>
          <cell r="G1760">
            <v>0</v>
          </cell>
        </row>
        <row r="1761">
          <cell r="C1761" t="str">
            <v>Phùng Nguyễn Phúc Huy</v>
          </cell>
          <cell r="G1761">
            <v>0</v>
          </cell>
        </row>
        <row r="1762">
          <cell r="C1762" t="str">
            <v>Phùng Nguyễn Phúc Huy</v>
          </cell>
          <cell r="G1762">
            <v>0</v>
          </cell>
        </row>
        <row r="1763">
          <cell r="C1763" t="str">
            <v>Phùng Nguyễn Phúc Huy</v>
          </cell>
          <cell r="G1763">
            <v>0</v>
          </cell>
        </row>
        <row r="1764">
          <cell r="C1764" t="str">
            <v>Phùng Nguyễn Phúc Huy</v>
          </cell>
          <cell r="G1764">
            <v>0</v>
          </cell>
        </row>
        <row r="1765">
          <cell r="C1765" t="str">
            <v>Phùng Nguyễn Phúc Huy</v>
          </cell>
          <cell r="G1765">
            <v>0</v>
          </cell>
        </row>
        <row r="1766">
          <cell r="C1766" t="str">
            <v>Phùng Nguyễn Phúc Huy</v>
          </cell>
          <cell r="G1766">
            <v>0</v>
          </cell>
        </row>
        <row r="1767">
          <cell r="C1767" t="str">
            <v>Phùng Nguyễn Phúc Huy</v>
          </cell>
          <cell r="G1767">
            <v>434.85814100716334</v>
          </cell>
        </row>
        <row r="1768">
          <cell r="C1768" t="str">
            <v>Trần Đình Quý</v>
          </cell>
          <cell r="G1768">
            <v>0</v>
          </cell>
        </row>
        <row r="1769">
          <cell r="C1769" t="str">
            <v>Trần Đình Quý</v>
          </cell>
          <cell r="G1769">
            <v>0</v>
          </cell>
        </row>
        <row r="1770">
          <cell r="C1770" t="str">
            <v>Trần Đình Quý</v>
          </cell>
          <cell r="G1770">
            <v>0</v>
          </cell>
        </row>
        <row r="1771">
          <cell r="C1771" t="str">
            <v>Trần Đình Quý</v>
          </cell>
          <cell r="G1771">
            <v>0</v>
          </cell>
        </row>
        <row r="1772">
          <cell r="C1772" t="str">
            <v>Trần Đình Quý</v>
          </cell>
          <cell r="G1772">
            <v>0</v>
          </cell>
        </row>
        <row r="1773">
          <cell r="C1773" t="str">
            <v>Trần Đình Quý</v>
          </cell>
          <cell r="G1773">
            <v>0</v>
          </cell>
        </row>
        <row r="1774">
          <cell r="C1774" t="str">
            <v>Trần Đình Quý</v>
          </cell>
          <cell r="G1774">
            <v>0</v>
          </cell>
        </row>
        <row r="1775">
          <cell r="C1775" t="str">
            <v>Trần Đình Quý</v>
          </cell>
          <cell r="G1775">
            <v>0</v>
          </cell>
        </row>
        <row r="1776">
          <cell r="C1776" t="str">
            <v>Trần Đình Quý</v>
          </cell>
          <cell r="G1776">
            <v>0</v>
          </cell>
        </row>
        <row r="1777">
          <cell r="C1777" t="str">
            <v>Trần Đình Quý</v>
          </cell>
          <cell r="G1777">
            <v>0</v>
          </cell>
        </row>
        <row r="1778">
          <cell r="C1778" t="str">
            <v>Trần Đình Quý</v>
          </cell>
          <cell r="G1778">
            <v>0</v>
          </cell>
        </row>
        <row r="1779">
          <cell r="C1779" t="str">
            <v>Trần Đình Quý</v>
          </cell>
          <cell r="G1779">
            <v>0</v>
          </cell>
        </row>
        <row r="1780">
          <cell r="C1780" t="str">
            <v>Trần Đình Quý</v>
          </cell>
          <cell r="G1780">
            <v>0</v>
          </cell>
        </row>
        <row r="1781">
          <cell r="C1781" t="str">
            <v>Trần Đình Quý</v>
          </cell>
          <cell r="G1781">
            <v>0</v>
          </cell>
        </row>
        <row r="1782">
          <cell r="C1782" t="str">
            <v>Trần Đình Quý</v>
          </cell>
          <cell r="G1782">
            <v>0</v>
          </cell>
        </row>
        <row r="1783">
          <cell r="C1783" t="str">
            <v>Trần Đình Quý</v>
          </cell>
          <cell r="G1783">
            <v>0</v>
          </cell>
        </row>
        <row r="1784">
          <cell r="C1784" t="str">
            <v>Trần Đình Quý</v>
          </cell>
          <cell r="G1784">
            <v>0</v>
          </cell>
        </row>
        <row r="1785">
          <cell r="C1785" t="str">
            <v>Trần Đình Quý</v>
          </cell>
          <cell r="G1785">
            <v>0</v>
          </cell>
        </row>
        <row r="1786">
          <cell r="C1786" t="str">
            <v>Trần Đình Quý</v>
          </cell>
          <cell r="G1786">
            <v>0</v>
          </cell>
        </row>
        <row r="1787">
          <cell r="C1787" t="str">
            <v>Trần Đình Quý</v>
          </cell>
          <cell r="G1787">
            <v>0</v>
          </cell>
        </row>
        <row r="1788">
          <cell r="C1788" t="str">
            <v>Trần Đình Quý</v>
          </cell>
          <cell r="G1788">
            <v>0</v>
          </cell>
        </row>
        <row r="1789">
          <cell r="C1789" t="str">
            <v>Trần Đình Quý</v>
          </cell>
          <cell r="G1789">
            <v>0</v>
          </cell>
        </row>
        <row r="1790">
          <cell r="C1790" t="str">
            <v>Trần Đình Quý</v>
          </cell>
          <cell r="G1790">
            <v>0</v>
          </cell>
        </row>
        <row r="1791">
          <cell r="C1791" t="str">
            <v>Trần Đình Quý</v>
          </cell>
          <cell r="G1791">
            <v>0</v>
          </cell>
        </row>
        <row r="1792">
          <cell r="C1792" t="str">
            <v>Trần Đình Quý</v>
          </cell>
          <cell r="G1792">
            <v>0</v>
          </cell>
        </row>
        <row r="1793">
          <cell r="C1793" t="str">
            <v>Trần Đình Quý</v>
          </cell>
          <cell r="G1793">
            <v>0</v>
          </cell>
        </row>
        <row r="1794">
          <cell r="C1794" t="str">
            <v>Trần Đình Quý</v>
          </cell>
          <cell r="G1794">
            <v>0</v>
          </cell>
        </row>
        <row r="1795">
          <cell r="C1795" t="str">
            <v>Trần Đình Quý</v>
          </cell>
          <cell r="G1795">
            <v>0</v>
          </cell>
        </row>
        <row r="1796">
          <cell r="C1796" t="str">
            <v>Trần Đình Quý</v>
          </cell>
          <cell r="G1796">
            <v>0</v>
          </cell>
        </row>
        <row r="1797">
          <cell r="C1797" t="str">
            <v>Trần Đình Quý</v>
          </cell>
          <cell r="G1797">
            <v>0</v>
          </cell>
        </row>
        <row r="1798">
          <cell r="C1798" t="str">
            <v>Trần Đình Quý</v>
          </cell>
          <cell r="G1798">
            <v>0</v>
          </cell>
        </row>
        <row r="1799">
          <cell r="C1799" t="str">
            <v>Trần Đình Quý</v>
          </cell>
          <cell r="G1799">
            <v>0</v>
          </cell>
        </row>
        <row r="1800">
          <cell r="C1800" t="str">
            <v>Trần Đình Quý</v>
          </cell>
          <cell r="G1800">
            <v>0</v>
          </cell>
        </row>
        <row r="1801">
          <cell r="C1801" t="str">
            <v>Trần Đình Quý</v>
          </cell>
          <cell r="G1801">
            <v>0</v>
          </cell>
        </row>
        <row r="1802">
          <cell r="C1802" t="str">
            <v>Trần Đình Quý</v>
          </cell>
          <cell r="G1802">
            <v>0</v>
          </cell>
        </row>
        <row r="1803">
          <cell r="C1803" t="str">
            <v>Trần Đình Quý</v>
          </cell>
          <cell r="G1803">
            <v>295.42446656190918</v>
          </cell>
        </row>
        <row r="1804">
          <cell r="C1804" t="str">
            <v>Phùng Nguyễn Phúc Huy</v>
          </cell>
          <cell r="G1804">
            <v>0</v>
          </cell>
        </row>
        <row r="1805">
          <cell r="C1805" t="str">
            <v>Phùng Nguyễn Phúc Huy</v>
          </cell>
          <cell r="G1805">
            <v>0</v>
          </cell>
        </row>
        <row r="1806">
          <cell r="C1806" t="str">
            <v>Phùng Nguyễn Phúc Huy</v>
          </cell>
          <cell r="G1806">
            <v>0</v>
          </cell>
        </row>
        <row r="1807">
          <cell r="C1807" t="str">
            <v>Phùng Nguyễn Phúc Huy</v>
          </cell>
          <cell r="G1807">
            <v>0</v>
          </cell>
        </row>
        <row r="1808">
          <cell r="C1808" t="str">
            <v>Phùng Nguyễn Phúc Huy</v>
          </cell>
          <cell r="G1808">
            <v>0</v>
          </cell>
        </row>
        <row r="1809">
          <cell r="C1809" t="str">
            <v>Phùng Nguyễn Phúc Huy</v>
          </cell>
          <cell r="G1809">
            <v>0</v>
          </cell>
        </row>
        <row r="1810">
          <cell r="C1810" t="str">
            <v>Phùng Nguyễn Phúc Huy</v>
          </cell>
          <cell r="G1810">
            <v>0</v>
          </cell>
        </row>
        <row r="1811">
          <cell r="C1811" t="str">
            <v>Phùng Nguyễn Phúc Huy</v>
          </cell>
          <cell r="G1811">
            <v>0</v>
          </cell>
        </row>
        <row r="1812">
          <cell r="C1812" t="str">
            <v>Phùng Nguyễn Phúc Huy</v>
          </cell>
          <cell r="G1812">
            <v>0</v>
          </cell>
        </row>
        <row r="1813">
          <cell r="C1813" t="str">
            <v>Phùng Nguyễn Phúc Huy</v>
          </cell>
          <cell r="G1813">
            <v>0</v>
          </cell>
        </row>
        <row r="1814">
          <cell r="C1814" t="str">
            <v>Phùng Nguyễn Phúc Huy</v>
          </cell>
          <cell r="G1814">
            <v>0</v>
          </cell>
        </row>
        <row r="1815">
          <cell r="C1815" t="str">
            <v>Phùng Nguyễn Phúc Huy</v>
          </cell>
          <cell r="G1815">
            <v>0</v>
          </cell>
        </row>
        <row r="1816">
          <cell r="C1816" t="str">
            <v>Phùng Nguyễn Phúc Huy</v>
          </cell>
          <cell r="G1816">
            <v>0</v>
          </cell>
        </row>
        <row r="1817">
          <cell r="C1817" t="str">
            <v>Phùng Nguyễn Phúc Huy</v>
          </cell>
          <cell r="G1817">
            <v>0</v>
          </cell>
        </row>
        <row r="1818">
          <cell r="C1818" t="str">
            <v>Phùng Nguyễn Phúc Huy</v>
          </cell>
          <cell r="G1818">
            <v>0</v>
          </cell>
        </row>
        <row r="1819">
          <cell r="C1819" t="str">
            <v>Phùng Nguyễn Phúc Huy</v>
          </cell>
          <cell r="G1819">
            <v>0</v>
          </cell>
        </row>
        <row r="1820">
          <cell r="C1820" t="str">
            <v>Phùng Nguyễn Phúc Huy</v>
          </cell>
          <cell r="G1820">
            <v>0</v>
          </cell>
        </row>
        <row r="1821">
          <cell r="C1821" t="str">
            <v>Phùng Nguyễn Phúc Huy</v>
          </cell>
          <cell r="G1821">
            <v>0</v>
          </cell>
        </row>
        <row r="1822">
          <cell r="C1822" t="str">
            <v>Phùng Nguyễn Phúc Huy</v>
          </cell>
          <cell r="G1822">
            <v>0</v>
          </cell>
        </row>
        <row r="1823">
          <cell r="C1823" t="str">
            <v>Phùng Nguyễn Phúc Huy</v>
          </cell>
          <cell r="G1823">
            <v>0</v>
          </cell>
        </row>
        <row r="1824">
          <cell r="C1824" t="str">
            <v>Phùng Nguyễn Phúc Huy</v>
          </cell>
          <cell r="G1824">
            <v>0</v>
          </cell>
        </row>
        <row r="1825">
          <cell r="C1825" t="str">
            <v>Phùng Nguyễn Phúc Huy</v>
          </cell>
          <cell r="G1825">
            <v>0</v>
          </cell>
        </row>
        <row r="1826">
          <cell r="C1826" t="str">
            <v>Phùng Nguyễn Phúc Huy</v>
          </cell>
          <cell r="G1826">
            <v>0</v>
          </cell>
        </row>
        <row r="1827">
          <cell r="C1827" t="str">
            <v>Phùng Nguyễn Phúc Huy</v>
          </cell>
          <cell r="G1827">
            <v>0</v>
          </cell>
        </row>
        <row r="1828">
          <cell r="C1828" t="str">
            <v>Phùng Nguyễn Phúc Huy</v>
          </cell>
          <cell r="G1828">
            <v>0</v>
          </cell>
        </row>
        <row r="1829">
          <cell r="C1829" t="str">
            <v>Phùng Nguyễn Phúc Huy</v>
          </cell>
          <cell r="G1829">
            <v>0</v>
          </cell>
        </row>
        <row r="1830">
          <cell r="C1830" t="str">
            <v>Phùng Nguyễn Phúc Huy</v>
          </cell>
          <cell r="G1830">
            <v>0</v>
          </cell>
        </row>
        <row r="1831">
          <cell r="C1831" t="str">
            <v>Phùng Nguyễn Phúc Huy</v>
          </cell>
          <cell r="G1831">
            <v>0</v>
          </cell>
        </row>
        <row r="1832">
          <cell r="C1832" t="str">
            <v>Phùng Nguyễn Phúc Huy</v>
          </cell>
          <cell r="G1832">
            <v>0</v>
          </cell>
        </row>
        <row r="1833">
          <cell r="C1833" t="str">
            <v>Phùng Nguyễn Phúc Huy</v>
          </cell>
          <cell r="G1833">
            <v>0</v>
          </cell>
        </row>
        <row r="1834">
          <cell r="C1834" t="str">
            <v>Phùng Nguyễn Phúc Huy</v>
          </cell>
          <cell r="G1834">
            <v>0</v>
          </cell>
        </row>
        <row r="1835">
          <cell r="C1835" t="str">
            <v>Phùng Nguyễn Phúc Huy</v>
          </cell>
          <cell r="G1835">
            <v>0</v>
          </cell>
        </row>
        <row r="1836">
          <cell r="C1836" t="str">
            <v>Phùng Nguyễn Phúc Huy</v>
          </cell>
          <cell r="G1836">
            <v>0</v>
          </cell>
        </row>
        <row r="1837">
          <cell r="C1837" t="str">
            <v>Phùng Nguyễn Phúc Huy</v>
          </cell>
          <cell r="G1837">
            <v>0</v>
          </cell>
        </row>
        <row r="1838">
          <cell r="C1838" t="str">
            <v>Phùng Nguyễn Phúc Huy</v>
          </cell>
          <cell r="G1838">
            <v>0</v>
          </cell>
        </row>
        <row r="1839">
          <cell r="C1839" t="str">
            <v>Phùng Nguyễn Phúc Huy</v>
          </cell>
          <cell r="G1839">
            <v>306.12027433240644</v>
          </cell>
        </row>
        <row r="1840">
          <cell r="C1840" t="str">
            <v>Cao Bình An</v>
          </cell>
          <cell r="G1840">
            <v>0</v>
          </cell>
        </row>
        <row r="1841">
          <cell r="C1841" t="str">
            <v>Cao Bình An</v>
          </cell>
          <cell r="G1841">
            <v>0</v>
          </cell>
        </row>
        <row r="1842">
          <cell r="C1842" t="str">
            <v>Cao Bình An</v>
          </cell>
          <cell r="G1842">
            <v>0</v>
          </cell>
        </row>
        <row r="1843">
          <cell r="C1843" t="str">
            <v>Cao Bình An</v>
          </cell>
          <cell r="G1843">
            <v>0</v>
          </cell>
        </row>
        <row r="1844">
          <cell r="C1844" t="str">
            <v>Cao Bình An</v>
          </cell>
          <cell r="G1844">
            <v>0</v>
          </cell>
        </row>
        <row r="1845">
          <cell r="C1845" t="str">
            <v>Cao Bình An</v>
          </cell>
          <cell r="G1845">
            <v>0</v>
          </cell>
        </row>
        <row r="1846">
          <cell r="C1846" t="str">
            <v>Cao Bình An</v>
          </cell>
          <cell r="G1846">
            <v>0</v>
          </cell>
        </row>
        <row r="1847">
          <cell r="C1847" t="str">
            <v>Cao Bình An</v>
          </cell>
          <cell r="G1847">
            <v>0</v>
          </cell>
        </row>
        <row r="1848">
          <cell r="C1848" t="str">
            <v>Cao Bình An</v>
          </cell>
          <cell r="G1848">
            <v>0</v>
          </cell>
        </row>
        <row r="1849">
          <cell r="C1849" t="str">
            <v>Cao Bình An</v>
          </cell>
          <cell r="G1849">
            <v>0</v>
          </cell>
        </row>
        <row r="1850">
          <cell r="C1850" t="str">
            <v>Cao Bình An</v>
          </cell>
          <cell r="G1850">
            <v>0</v>
          </cell>
        </row>
        <row r="1851">
          <cell r="C1851" t="str">
            <v>Cao Bình An</v>
          </cell>
          <cell r="G1851">
            <v>0</v>
          </cell>
        </row>
        <row r="1852">
          <cell r="C1852" t="str">
            <v>Cao Bình An</v>
          </cell>
          <cell r="G1852">
            <v>0</v>
          </cell>
        </row>
        <row r="1853">
          <cell r="C1853" t="str">
            <v>Cao Bình An</v>
          </cell>
          <cell r="G1853">
            <v>0</v>
          </cell>
        </row>
        <row r="1854">
          <cell r="C1854" t="str">
            <v>Cao Bình An</v>
          </cell>
          <cell r="G1854">
            <v>0</v>
          </cell>
        </row>
        <row r="1855">
          <cell r="C1855" t="str">
            <v>Cao Bình An</v>
          </cell>
          <cell r="G1855">
            <v>0</v>
          </cell>
        </row>
        <row r="1856">
          <cell r="C1856" t="str">
            <v>Cao Bình An</v>
          </cell>
          <cell r="G1856">
            <v>0</v>
          </cell>
        </row>
        <row r="1857">
          <cell r="C1857" t="str">
            <v>Cao Bình An</v>
          </cell>
          <cell r="G1857">
            <v>0</v>
          </cell>
        </row>
        <row r="1858">
          <cell r="C1858" t="str">
            <v>Cao Bình An</v>
          </cell>
          <cell r="G1858">
            <v>0</v>
          </cell>
        </row>
        <row r="1859">
          <cell r="C1859" t="str">
            <v>Cao Bình An</v>
          </cell>
          <cell r="G1859">
            <v>0</v>
          </cell>
        </row>
        <row r="1860">
          <cell r="C1860" t="str">
            <v>Cao Bình An</v>
          </cell>
          <cell r="G1860">
            <v>0</v>
          </cell>
        </row>
        <row r="1861">
          <cell r="C1861" t="str">
            <v>Cao Bình An</v>
          </cell>
          <cell r="G1861">
            <v>0</v>
          </cell>
        </row>
        <row r="1862">
          <cell r="C1862" t="str">
            <v>Cao Bình An</v>
          </cell>
          <cell r="G1862">
            <v>0</v>
          </cell>
        </row>
        <row r="1863">
          <cell r="C1863" t="str">
            <v>Cao Bình An</v>
          </cell>
          <cell r="G1863">
            <v>0</v>
          </cell>
        </row>
        <row r="1864">
          <cell r="C1864" t="str">
            <v>Cao Bình An</v>
          </cell>
          <cell r="G1864">
            <v>0</v>
          </cell>
        </row>
        <row r="1865">
          <cell r="C1865" t="str">
            <v>Cao Bình An</v>
          </cell>
          <cell r="G1865">
            <v>0</v>
          </cell>
        </row>
        <row r="1866">
          <cell r="C1866" t="str">
            <v>Cao Bình An</v>
          </cell>
          <cell r="G1866">
            <v>0</v>
          </cell>
        </row>
        <row r="1867">
          <cell r="C1867" t="str">
            <v>Cao Bình An</v>
          </cell>
          <cell r="G1867">
            <v>0</v>
          </cell>
        </row>
        <row r="1868">
          <cell r="C1868" t="str">
            <v>Cao Bình An</v>
          </cell>
          <cell r="G1868">
            <v>0</v>
          </cell>
        </row>
        <row r="1869">
          <cell r="C1869" t="str">
            <v>Cao Bình An</v>
          </cell>
          <cell r="G1869">
            <v>0</v>
          </cell>
        </row>
        <row r="1870">
          <cell r="C1870" t="str">
            <v>Cao Bình An</v>
          </cell>
          <cell r="G1870">
            <v>0</v>
          </cell>
        </row>
        <row r="1871">
          <cell r="C1871" t="str">
            <v>Cao Bình An</v>
          </cell>
          <cell r="G1871">
            <v>0</v>
          </cell>
        </row>
        <row r="1872">
          <cell r="C1872" t="str">
            <v>Cao Bình An</v>
          </cell>
          <cell r="G1872">
            <v>0</v>
          </cell>
        </row>
        <row r="1873">
          <cell r="C1873" t="str">
            <v>Cao Bình An</v>
          </cell>
          <cell r="G1873">
            <v>0</v>
          </cell>
        </row>
        <row r="1874">
          <cell r="C1874" t="str">
            <v>Cao Bình An</v>
          </cell>
          <cell r="G1874">
            <v>0</v>
          </cell>
        </row>
        <row r="1875">
          <cell r="C1875" t="str">
            <v>Cao Bình An</v>
          </cell>
          <cell r="G1875">
            <v>330.92149398798443</v>
          </cell>
        </row>
        <row r="1876">
          <cell r="C1876" t="str">
            <v>Nguyễn Hoàng Cương</v>
          </cell>
          <cell r="G1876">
            <v>0</v>
          </cell>
        </row>
        <row r="1877">
          <cell r="C1877" t="str">
            <v>Nguyễn Hoàng Cương</v>
          </cell>
          <cell r="G1877">
            <v>0</v>
          </cell>
        </row>
        <row r="1878">
          <cell r="C1878" t="str">
            <v>Nguyễn Hoàng Cương</v>
          </cell>
          <cell r="G1878">
            <v>0</v>
          </cell>
        </row>
        <row r="1879">
          <cell r="C1879" t="str">
            <v>Nguyễn Hoàng Cương</v>
          </cell>
          <cell r="G1879">
            <v>0</v>
          </cell>
        </row>
        <row r="1880">
          <cell r="C1880" t="str">
            <v>Nguyễn Hoàng Cương</v>
          </cell>
          <cell r="G1880">
            <v>0</v>
          </cell>
        </row>
        <row r="1881">
          <cell r="C1881" t="str">
            <v>Nguyễn Hoàng Cương</v>
          </cell>
          <cell r="G1881">
            <v>0</v>
          </cell>
        </row>
        <row r="1882">
          <cell r="C1882" t="str">
            <v>Nguyễn Hoàng Cương</v>
          </cell>
          <cell r="G1882">
            <v>0</v>
          </cell>
        </row>
        <row r="1883">
          <cell r="C1883" t="str">
            <v>Nguyễn Hoàng Cương</v>
          </cell>
          <cell r="G1883">
            <v>0</v>
          </cell>
        </row>
        <row r="1884">
          <cell r="C1884" t="str">
            <v>Nguyễn Hoàng Cương</v>
          </cell>
          <cell r="G1884">
            <v>0</v>
          </cell>
        </row>
        <row r="1885">
          <cell r="C1885" t="str">
            <v>Nguyễn Hoàng Cương</v>
          </cell>
          <cell r="G1885">
            <v>0</v>
          </cell>
        </row>
        <row r="1886">
          <cell r="C1886" t="str">
            <v>Nguyễn Hoàng Cương</v>
          </cell>
          <cell r="G1886">
            <v>0</v>
          </cell>
        </row>
        <row r="1887">
          <cell r="C1887" t="str">
            <v>Nguyễn Hoàng Cương</v>
          </cell>
          <cell r="G1887">
            <v>0</v>
          </cell>
        </row>
        <row r="1888">
          <cell r="C1888" t="str">
            <v>Nguyễn Hoàng Cương</v>
          </cell>
          <cell r="G1888">
            <v>0</v>
          </cell>
        </row>
        <row r="1889">
          <cell r="C1889" t="str">
            <v>Nguyễn Hoàng Cương</v>
          </cell>
          <cell r="G1889">
            <v>0</v>
          </cell>
        </row>
        <row r="1890">
          <cell r="C1890" t="str">
            <v>Nguyễn Hoàng Cương</v>
          </cell>
          <cell r="G1890">
            <v>0</v>
          </cell>
        </row>
        <row r="1891">
          <cell r="C1891" t="str">
            <v>Nguyễn Hoàng Cương</v>
          </cell>
          <cell r="G1891">
            <v>0</v>
          </cell>
        </row>
        <row r="1892">
          <cell r="C1892" t="str">
            <v>Nguyễn Hoàng Cương</v>
          </cell>
          <cell r="G1892">
            <v>0</v>
          </cell>
        </row>
        <row r="1893">
          <cell r="C1893" t="str">
            <v>Nguyễn Hoàng Cương</v>
          </cell>
          <cell r="G1893">
            <v>0</v>
          </cell>
        </row>
        <row r="1894">
          <cell r="C1894" t="str">
            <v>Nguyễn Hoàng Cương</v>
          </cell>
          <cell r="G1894">
            <v>0</v>
          </cell>
        </row>
        <row r="1895">
          <cell r="C1895" t="str">
            <v>Nguyễn Hoàng Cương</v>
          </cell>
          <cell r="G1895">
            <v>0</v>
          </cell>
        </row>
        <row r="1896">
          <cell r="C1896" t="str">
            <v>Nguyễn Hoàng Cương</v>
          </cell>
          <cell r="G1896">
            <v>0</v>
          </cell>
        </row>
        <row r="1897">
          <cell r="C1897" t="str">
            <v>Nguyễn Hoàng Cương</v>
          </cell>
          <cell r="G1897">
            <v>0</v>
          </cell>
        </row>
        <row r="1898">
          <cell r="C1898" t="str">
            <v>Nguyễn Hoàng Cương</v>
          </cell>
          <cell r="G1898">
            <v>0</v>
          </cell>
        </row>
        <row r="1899">
          <cell r="C1899" t="str">
            <v>Nguyễn Hoàng Cương</v>
          </cell>
          <cell r="G1899">
            <v>0</v>
          </cell>
        </row>
        <row r="1900">
          <cell r="C1900" t="str">
            <v>Nguyễn Hoàng Cương</v>
          </cell>
          <cell r="G1900">
            <v>0</v>
          </cell>
        </row>
        <row r="1901">
          <cell r="C1901" t="str">
            <v>Nguyễn Hoàng Cương</v>
          </cell>
          <cell r="G1901">
            <v>0</v>
          </cell>
        </row>
        <row r="1902">
          <cell r="C1902" t="str">
            <v>Nguyễn Hoàng Cương</v>
          </cell>
          <cell r="G1902">
            <v>0</v>
          </cell>
        </row>
        <row r="1903">
          <cell r="C1903" t="str">
            <v>Nguyễn Hoàng Cương</v>
          </cell>
          <cell r="G1903">
            <v>0</v>
          </cell>
        </row>
        <row r="1904">
          <cell r="C1904" t="str">
            <v>Nguyễn Hoàng Cương</v>
          </cell>
          <cell r="G1904">
            <v>0</v>
          </cell>
        </row>
        <row r="1905">
          <cell r="C1905" t="str">
            <v>Nguyễn Hoàng Cương</v>
          </cell>
          <cell r="G1905">
            <v>0</v>
          </cell>
        </row>
        <row r="1906">
          <cell r="C1906" t="str">
            <v>Nguyễn Hoàng Cương</v>
          </cell>
          <cell r="G1906">
            <v>0</v>
          </cell>
        </row>
        <row r="1907">
          <cell r="C1907" t="str">
            <v>Nguyễn Hoàng Cương</v>
          </cell>
          <cell r="G1907">
            <v>0</v>
          </cell>
        </row>
        <row r="1908">
          <cell r="C1908" t="str">
            <v>Nguyễn Hoàng Cương</v>
          </cell>
          <cell r="G1908">
            <v>0</v>
          </cell>
        </row>
        <row r="1909">
          <cell r="C1909" t="str">
            <v>Nguyễn Hoàng Cương</v>
          </cell>
          <cell r="G1909">
            <v>0</v>
          </cell>
        </row>
        <row r="1910">
          <cell r="C1910" t="str">
            <v>Nguyễn Hoàng Cương</v>
          </cell>
          <cell r="G1910">
            <v>0</v>
          </cell>
        </row>
        <row r="1911">
          <cell r="C1911" t="str">
            <v>Nguyễn Hoàng Cương</v>
          </cell>
          <cell r="G1911">
            <v>250</v>
          </cell>
        </row>
        <row r="1912">
          <cell r="C1912" t="str">
            <v>Phùng Nguyễn Phúc Huy</v>
          </cell>
          <cell r="G1912">
            <v>0</v>
          </cell>
        </row>
        <row r="1913">
          <cell r="C1913" t="str">
            <v>Phùng Nguyễn Phúc Huy</v>
          </cell>
          <cell r="G1913">
            <v>0</v>
          </cell>
        </row>
        <row r="1914">
          <cell r="C1914" t="str">
            <v>Phùng Nguyễn Phúc Huy</v>
          </cell>
          <cell r="G1914">
            <v>0</v>
          </cell>
        </row>
        <row r="1915">
          <cell r="C1915" t="str">
            <v>Phùng Nguyễn Phúc Huy</v>
          </cell>
          <cell r="G1915">
            <v>0</v>
          </cell>
        </row>
        <row r="1916">
          <cell r="C1916" t="str">
            <v>Phùng Nguyễn Phúc Huy</v>
          </cell>
          <cell r="G1916">
            <v>0</v>
          </cell>
        </row>
        <row r="1917">
          <cell r="C1917" t="str">
            <v>Phùng Nguyễn Phúc Huy</v>
          </cell>
          <cell r="G1917">
            <v>0</v>
          </cell>
        </row>
        <row r="1918">
          <cell r="C1918" t="str">
            <v>Phùng Nguyễn Phúc Huy</v>
          </cell>
          <cell r="G1918">
            <v>0</v>
          </cell>
        </row>
        <row r="1919">
          <cell r="C1919" t="str">
            <v>Phùng Nguyễn Phúc Huy</v>
          </cell>
          <cell r="G1919">
            <v>0</v>
          </cell>
        </row>
        <row r="1920">
          <cell r="C1920" t="str">
            <v>Phùng Nguyễn Phúc Huy</v>
          </cell>
          <cell r="G1920">
            <v>0</v>
          </cell>
        </row>
        <row r="1921">
          <cell r="C1921" t="str">
            <v>Phùng Nguyễn Phúc Huy</v>
          </cell>
          <cell r="G1921">
            <v>0</v>
          </cell>
        </row>
        <row r="1922">
          <cell r="C1922" t="str">
            <v>Phùng Nguyễn Phúc Huy</v>
          </cell>
          <cell r="G1922">
            <v>0</v>
          </cell>
        </row>
        <row r="1923">
          <cell r="C1923" t="str">
            <v>Phùng Nguyễn Phúc Huy</v>
          </cell>
          <cell r="G1923">
            <v>0</v>
          </cell>
        </row>
        <row r="1924">
          <cell r="C1924" t="str">
            <v>Phùng Nguyễn Phúc Huy</v>
          </cell>
          <cell r="G1924">
            <v>0</v>
          </cell>
        </row>
        <row r="1925">
          <cell r="C1925" t="str">
            <v>Phùng Nguyễn Phúc Huy</v>
          </cell>
          <cell r="G1925">
            <v>0</v>
          </cell>
        </row>
        <row r="1926">
          <cell r="C1926" t="str">
            <v>Phùng Nguyễn Phúc Huy</v>
          </cell>
          <cell r="G1926">
            <v>0</v>
          </cell>
        </row>
        <row r="1927">
          <cell r="C1927" t="str">
            <v>Phùng Nguyễn Phúc Huy</v>
          </cell>
          <cell r="G1927">
            <v>0</v>
          </cell>
        </row>
        <row r="1928">
          <cell r="C1928" t="str">
            <v>Phùng Nguyễn Phúc Huy</v>
          </cell>
          <cell r="G1928">
            <v>0</v>
          </cell>
        </row>
        <row r="1929">
          <cell r="C1929" t="str">
            <v>Phùng Nguyễn Phúc Huy</v>
          </cell>
          <cell r="G1929">
            <v>0</v>
          </cell>
        </row>
        <row r="1930">
          <cell r="C1930" t="str">
            <v>Phùng Nguyễn Phúc Huy</v>
          </cell>
          <cell r="G1930">
            <v>0</v>
          </cell>
        </row>
        <row r="1931">
          <cell r="C1931" t="str">
            <v>Phùng Nguyễn Phúc Huy</v>
          </cell>
          <cell r="G1931">
            <v>0</v>
          </cell>
        </row>
        <row r="1932">
          <cell r="C1932" t="str">
            <v>Phùng Nguyễn Phúc Huy</v>
          </cell>
          <cell r="G1932">
            <v>0</v>
          </cell>
        </row>
        <row r="1933">
          <cell r="C1933" t="str">
            <v>Phùng Nguyễn Phúc Huy</v>
          </cell>
          <cell r="G1933">
            <v>0</v>
          </cell>
        </row>
        <row r="1934">
          <cell r="C1934" t="str">
            <v>Phùng Nguyễn Phúc Huy</v>
          </cell>
          <cell r="G1934">
            <v>0</v>
          </cell>
        </row>
        <row r="1935">
          <cell r="C1935" t="str">
            <v>Phùng Nguyễn Phúc Huy</v>
          </cell>
          <cell r="G1935">
            <v>0</v>
          </cell>
        </row>
        <row r="1936">
          <cell r="C1936" t="str">
            <v>Phùng Nguyễn Phúc Huy</v>
          </cell>
          <cell r="G1936">
            <v>0</v>
          </cell>
        </row>
        <row r="1937">
          <cell r="C1937" t="str">
            <v>Phùng Nguyễn Phúc Huy</v>
          </cell>
          <cell r="G1937">
            <v>0</v>
          </cell>
        </row>
        <row r="1938">
          <cell r="C1938" t="str">
            <v>Phùng Nguyễn Phúc Huy</v>
          </cell>
          <cell r="G1938">
            <v>0</v>
          </cell>
        </row>
        <row r="1939">
          <cell r="C1939" t="str">
            <v>Phùng Nguyễn Phúc Huy</v>
          </cell>
          <cell r="G1939">
            <v>0</v>
          </cell>
        </row>
        <row r="1940">
          <cell r="C1940" t="str">
            <v>Phùng Nguyễn Phúc Huy</v>
          </cell>
          <cell r="G1940">
            <v>0</v>
          </cell>
        </row>
        <row r="1941">
          <cell r="C1941" t="str">
            <v>Phùng Nguyễn Phúc Huy</v>
          </cell>
          <cell r="G1941">
            <v>0</v>
          </cell>
        </row>
        <row r="1942">
          <cell r="C1942" t="str">
            <v>Phùng Nguyễn Phúc Huy</v>
          </cell>
          <cell r="G1942">
            <v>0</v>
          </cell>
        </row>
        <row r="1943">
          <cell r="C1943" t="str">
            <v>Phùng Nguyễn Phúc Huy</v>
          </cell>
          <cell r="G1943">
            <v>0</v>
          </cell>
        </row>
        <row r="1944">
          <cell r="C1944" t="str">
            <v>Phùng Nguyễn Phúc Huy</v>
          </cell>
          <cell r="G1944">
            <v>0</v>
          </cell>
        </row>
        <row r="1945">
          <cell r="C1945" t="str">
            <v>Phùng Nguyễn Phúc Huy</v>
          </cell>
          <cell r="G1945">
            <v>0</v>
          </cell>
        </row>
        <row r="1946">
          <cell r="C1946" t="str">
            <v>Phùng Nguyễn Phúc Huy</v>
          </cell>
          <cell r="G1946">
            <v>0</v>
          </cell>
        </row>
        <row r="1947">
          <cell r="C1947" t="str">
            <v>Phùng Nguyễn Phúc Huy</v>
          </cell>
          <cell r="G1947">
            <v>256.60543597555159</v>
          </cell>
        </row>
        <row r="1948">
          <cell r="C1948" t="str">
            <v>Trần Đình Quý</v>
          </cell>
          <cell r="G1948">
            <v>0</v>
          </cell>
        </row>
        <row r="1949">
          <cell r="C1949" t="str">
            <v>Trần Đình Quý</v>
          </cell>
          <cell r="G1949">
            <v>0</v>
          </cell>
        </row>
        <row r="1950">
          <cell r="C1950" t="str">
            <v>Trần Đình Quý</v>
          </cell>
          <cell r="G1950">
            <v>0</v>
          </cell>
        </row>
        <row r="1951">
          <cell r="C1951" t="str">
            <v>Trần Đình Quý</v>
          </cell>
          <cell r="G1951">
            <v>0</v>
          </cell>
        </row>
        <row r="1952">
          <cell r="C1952" t="str">
            <v>Trần Đình Quý</v>
          </cell>
          <cell r="G1952">
            <v>0</v>
          </cell>
        </row>
        <row r="1953">
          <cell r="C1953" t="str">
            <v>Trần Đình Quý</v>
          </cell>
          <cell r="G1953">
            <v>0</v>
          </cell>
        </row>
        <row r="1954">
          <cell r="C1954" t="str">
            <v>Trần Đình Quý</v>
          </cell>
          <cell r="G1954">
            <v>0</v>
          </cell>
        </row>
        <row r="1955">
          <cell r="C1955" t="str">
            <v>Trần Đình Quý</v>
          </cell>
          <cell r="G1955">
            <v>0</v>
          </cell>
        </row>
        <row r="1956">
          <cell r="C1956" t="str">
            <v>Trần Đình Quý</v>
          </cell>
          <cell r="G1956">
            <v>0</v>
          </cell>
        </row>
        <row r="1957">
          <cell r="C1957" t="str">
            <v>Trần Đình Quý</v>
          </cell>
          <cell r="G1957">
            <v>0</v>
          </cell>
        </row>
        <row r="1958">
          <cell r="C1958" t="str">
            <v>Trần Đình Quý</v>
          </cell>
          <cell r="G1958">
            <v>0</v>
          </cell>
        </row>
        <row r="1959">
          <cell r="C1959" t="str">
            <v>Trần Đình Quý</v>
          </cell>
          <cell r="G1959">
            <v>0</v>
          </cell>
        </row>
        <row r="1960">
          <cell r="C1960" t="str">
            <v>Trần Đình Quý</v>
          </cell>
          <cell r="G1960">
            <v>0</v>
          </cell>
        </row>
        <row r="1961">
          <cell r="C1961" t="str">
            <v>Trần Đình Quý</v>
          </cell>
          <cell r="G1961">
            <v>0</v>
          </cell>
        </row>
        <row r="1962">
          <cell r="C1962" t="str">
            <v>Trần Đình Quý</v>
          </cell>
          <cell r="G1962">
            <v>0</v>
          </cell>
        </row>
        <row r="1963">
          <cell r="C1963" t="str">
            <v>Trần Đình Quý</v>
          </cell>
          <cell r="G1963">
            <v>0</v>
          </cell>
        </row>
        <row r="1964">
          <cell r="C1964" t="str">
            <v>Trần Đình Quý</v>
          </cell>
          <cell r="G1964">
            <v>0</v>
          </cell>
        </row>
        <row r="1965">
          <cell r="C1965" t="str">
            <v>Trần Đình Quý</v>
          </cell>
          <cell r="G1965">
            <v>0</v>
          </cell>
        </row>
        <row r="1966">
          <cell r="C1966" t="str">
            <v>Trần Đình Quý</v>
          </cell>
          <cell r="G1966">
            <v>0</v>
          </cell>
        </row>
        <row r="1967">
          <cell r="C1967" t="str">
            <v>Trần Đình Quý</v>
          </cell>
          <cell r="G1967">
            <v>0</v>
          </cell>
        </row>
        <row r="1968">
          <cell r="C1968" t="str">
            <v>Trần Đình Quý</v>
          </cell>
          <cell r="G1968">
            <v>0</v>
          </cell>
        </row>
        <row r="1969">
          <cell r="C1969" t="str">
            <v>Trần Đình Quý</v>
          </cell>
          <cell r="G1969">
            <v>0</v>
          </cell>
        </row>
        <row r="1970">
          <cell r="C1970" t="str">
            <v>Trần Đình Quý</v>
          </cell>
          <cell r="G1970">
            <v>0</v>
          </cell>
        </row>
        <row r="1971">
          <cell r="C1971" t="str">
            <v>Trần Đình Quý</v>
          </cell>
          <cell r="G1971">
            <v>0</v>
          </cell>
        </row>
        <row r="1972">
          <cell r="C1972" t="str">
            <v>Trần Đình Quý</v>
          </cell>
          <cell r="G1972">
            <v>0</v>
          </cell>
        </row>
        <row r="1973">
          <cell r="C1973" t="str">
            <v>Trần Đình Quý</v>
          </cell>
          <cell r="G1973">
            <v>0</v>
          </cell>
        </row>
        <row r="1974">
          <cell r="C1974" t="str">
            <v>Trần Đình Quý</v>
          </cell>
          <cell r="G1974">
            <v>0</v>
          </cell>
        </row>
        <row r="1975">
          <cell r="C1975" t="str">
            <v>Trần Đình Quý</v>
          </cell>
          <cell r="G1975">
            <v>0</v>
          </cell>
        </row>
        <row r="1976">
          <cell r="C1976" t="str">
            <v>Trần Đình Quý</v>
          </cell>
          <cell r="G1976">
            <v>0</v>
          </cell>
        </row>
        <row r="1977">
          <cell r="C1977" t="str">
            <v>Trần Đình Quý</v>
          </cell>
          <cell r="G1977">
            <v>0</v>
          </cell>
        </row>
        <row r="1978">
          <cell r="C1978" t="str">
            <v>Trần Đình Quý</v>
          </cell>
          <cell r="G1978">
            <v>0</v>
          </cell>
        </row>
        <row r="1979">
          <cell r="C1979" t="str">
            <v>Trần Đình Quý</v>
          </cell>
          <cell r="G1979">
            <v>0</v>
          </cell>
        </row>
        <row r="1980">
          <cell r="C1980" t="str">
            <v>Trần Đình Quý</v>
          </cell>
          <cell r="G1980">
            <v>0</v>
          </cell>
        </row>
        <row r="1981">
          <cell r="C1981" t="str">
            <v>Trần Đình Quý</v>
          </cell>
          <cell r="G1981">
            <v>0</v>
          </cell>
        </row>
        <row r="1982">
          <cell r="C1982" t="str">
            <v>Trần Đình Quý</v>
          </cell>
          <cell r="G1982">
            <v>0</v>
          </cell>
        </row>
        <row r="1983">
          <cell r="C1983" t="str">
            <v>Trần Đình Quý</v>
          </cell>
          <cell r="G1983">
            <v>278.43522783039032</v>
          </cell>
        </row>
        <row r="1984">
          <cell r="C1984" t="str">
            <v>Hồ Hữu Nghĩa</v>
          </cell>
          <cell r="G1984">
            <v>0</v>
          </cell>
        </row>
        <row r="1985">
          <cell r="C1985" t="str">
            <v>Hồ Hữu Nghĩa</v>
          </cell>
          <cell r="G1985">
            <v>0</v>
          </cell>
        </row>
        <row r="1986">
          <cell r="C1986" t="str">
            <v>Hồ Hữu Nghĩa</v>
          </cell>
          <cell r="G1986">
            <v>0</v>
          </cell>
        </row>
        <row r="1987">
          <cell r="C1987" t="str">
            <v>Hồ Hữu Nghĩa</v>
          </cell>
          <cell r="G1987">
            <v>0</v>
          </cell>
        </row>
        <row r="1988">
          <cell r="C1988" t="str">
            <v>Hồ Hữu Nghĩa</v>
          </cell>
          <cell r="G1988">
            <v>0</v>
          </cell>
        </row>
        <row r="1989">
          <cell r="C1989" t="str">
            <v>Hồ Hữu Nghĩa</v>
          </cell>
          <cell r="G1989">
            <v>0</v>
          </cell>
        </row>
        <row r="1990">
          <cell r="C1990" t="str">
            <v>Hồ Hữu Nghĩa</v>
          </cell>
          <cell r="G1990">
            <v>0</v>
          </cell>
        </row>
        <row r="1991">
          <cell r="C1991" t="str">
            <v>Hồ Hữu Nghĩa</v>
          </cell>
          <cell r="G1991">
            <v>0</v>
          </cell>
        </row>
        <row r="1992">
          <cell r="C1992" t="str">
            <v>Hồ Hữu Nghĩa</v>
          </cell>
          <cell r="G1992">
            <v>0</v>
          </cell>
        </row>
        <row r="1993">
          <cell r="C1993" t="str">
            <v>Hồ Hữu Nghĩa</v>
          </cell>
          <cell r="G1993">
            <v>0</v>
          </cell>
        </row>
        <row r="1994">
          <cell r="C1994" t="str">
            <v>Hồ Hữu Nghĩa</v>
          </cell>
          <cell r="G1994">
            <v>0</v>
          </cell>
        </row>
        <row r="1995">
          <cell r="C1995" t="str">
            <v>Hồ Hữu Nghĩa</v>
          </cell>
          <cell r="G1995">
            <v>0</v>
          </cell>
        </row>
        <row r="1996">
          <cell r="C1996" t="str">
            <v>Hồ Hữu Nghĩa</v>
          </cell>
          <cell r="G1996">
            <v>0</v>
          </cell>
        </row>
        <row r="1997">
          <cell r="C1997" t="str">
            <v>Hồ Hữu Nghĩa</v>
          </cell>
          <cell r="G1997">
            <v>0</v>
          </cell>
        </row>
        <row r="1998">
          <cell r="C1998" t="str">
            <v>Hồ Hữu Nghĩa</v>
          </cell>
          <cell r="G1998">
            <v>0</v>
          </cell>
        </row>
        <row r="1999">
          <cell r="C1999" t="str">
            <v>Hồ Hữu Nghĩa</v>
          </cell>
          <cell r="G1999">
            <v>0</v>
          </cell>
        </row>
        <row r="2000">
          <cell r="C2000" t="str">
            <v>Hồ Hữu Nghĩa</v>
          </cell>
          <cell r="G2000">
            <v>0</v>
          </cell>
        </row>
        <row r="2001">
          <cell r="C2001" t="str">
            <v>Hồ Hữu Nghĩa</v>
          </cell>
          <cell r="G2001">
            <v>0</v>
          </cell>
        </row>
        <row r="2002">
          <cell r="C2002" t="str">
            <v>Hồ Hữu Nghĩa</v>
          </cell>
          <cell r="G2002">
            <v>0</v>
          </cell>
        </row>
        <row r="2003">
          <cell r="C2003" t="str">
            <v>Hồ Hữu Nghĩa</v>
          </cell>
          <cell r="G2003">
            <v>0</v>
          </cell>
        </row>
        <row r="2004">
          <cell r="C2004" t="str">
            <v>Hồ Hữu Nghĩa</v>
          </cell>
          <cell r="G2004">
            <v>0</v>
          </cell>
        </row>
        <row r="2005">
          <cell r="C2005" t="str">
            <v>Hồ Hữu Nghĩa</v>
          </cell>
          <cell r="G2005">
            <v>0</v>
          </cell>
        </row>
        <row r="2006">
          <cell r="C2006" t="str">
            <v>Hồ Hữu Nghĩa</v>
          </cell>
          <cell r="G2006">
            <v>0</v>
          </cell>
        </row>
        <row r="2007">
          <cell r="C2007" t="str">
            <v>Hồ Hữu Nghĩa</v>
          </cell>
          <cell r="G2007">
            <v>0</v>
          </cell>
        </row>
        <row r="2008">
          <cell r="C2008" t="str">
            <v>Hồ Hữu Nghĩa</v>
          </cell>
          <cell r="G2008">
            <v>0</v>
          </cell>
        </row>
        <row r="2009">
          <cell r="C2009" t="str">
            <v>Hồ Hữu Nghĩa</v>
          </cell>
          <cell r="G2009">
            <v>0</v>
          </cell>
        </row>
        <row r="2010">
          <cell r="C2010" t="str">
            <v>Hồ Hữu Nghĩa</v>
          </cell>
          <cell r="G2010">
            <v>0</v>
          </cell>
        </row>
        <row r="2011">
          <cell r="C2011" t="str">
            <v>Hồ Hữu Nghĩa</v>
          </cell>
          <cell r="G2011">
            <v>0</v>
          </cell>
        </row>
        <row r="2012">
          <cell r="C2012" t="str">
            <v>Hồ Hữu Nghĩa</v>
          </cell>
          <cell r="G2012">
            <v>0</v>
          </cell>
        </row>
        <row r="2013">
          <cell r="C2013" t="str">
            <v>Hồ Hữu Nghĩa</v>
          </cell>
          <cell r="G2013">
            <v>0</v>
          </cell>
        </row>
        <row r="2014">
          <cell r="C2014" t="str">
            <v>Hồ Hữu Nghĩa</v>
          </cell>
          <cell r="G2014">
            <v>0</v>
          </cell>
        </row>
        <row r="2015">
          <cell r="C2015" t="str">
            <v>Hồ Hữu Nghĩa</v>
          </cell>
          <cell r="G2015">
            <v>0</v>
          </cell>
        </row>
        <row r="2016">
          <cell r="C2016" t="str">
            <v>Hồ Hữu Nghĩa</v>
          </cell>
          <cell r="G2016">
            <v>0</v>
          </cell>
        </row>
        <row r="2017">
          <cell r="C2017" t="str">
            <v>Hồ Hữu Nghĩa</v>
          </cell>
          <cell r="G2017">
            <v>0</v>
          </cell>
        </row>
        <row r="2018">
          <cell r="C2018" t="str">
            <v>Hồ Hữu Nghĩa</v>
          </cell>
          <cell r="G2018">
            <v>0</v>
          </cell>
        </row>
        <row r="2019">
          <cell r="C2019" t="str">
            <v>Hồ Hữu Nghĩa</v>
          </cell>
        </row>
        <row r="2020">
          <cell r="C2020" t="str">
            <v>Cáp Văn Lai</v>
          </cell>
          <cell r="G2020">
            <v>0</v>
          </cell>
        </row>
        <row r="2021">
          <cell r="C2021" t="str">
            <v>Cáp Văn Lai</v>
          </cell>
          <cell r="G2021">
            <v>0</v>
          </cell>
        </row>
        <row r="2022">
          <cell r="C2022" t="str">
            <v>Cáp Văn Lai</v>
          </cell>
          <cell r="G2022">
            <v>0</v>
          </cell>
        </row>
        <row r="2023">
          <cell r="C2023" t="str">
            <v>Cáp Văn Lai</v>
          </cell>
          <cell r="G2023">
            <v>0</v>
          </cell>
        </row>
        <row r="2024">
          <cell r="C2024" t="str">
            <v>Cáp Văn Lai</v>
          </cell>
          <cell r="G2024">
            <v>0</v>
          </cell>
        </row>
        <row r="2025">
          <cell r="C2025" t="str">
            <v>Cáp Văn Lai</v>
          </cell>
          <cell r="G2025">
            <v>0</v>
          </cell>
        </row>
        <row r="2026">
          <cell r="C2026" t="str">
            <v>Cáp Văn Lai</v>
          </cell>
          <cell r="G2026">
            <v>0</v>
          </cell>
        </row>
        <row r="2027">
          <cell r="C2027" t="str">
            <v>Cáp Văn Lai</v>
          </cell>
          <cell r="G2027">
            <v>0</v>
          </cell>
        </row>
        <row r="2028">
          <cell r="C2028" t="str">
            <v>Cáp Văn Lai</v>
          </cell>
          <cell r="G2028">
            <v>0</v>
          </cell>
        </row>
        <row r="2029">
          <cell r="C2029" t="str">
            <v>Cáp Văn Lai</v>
          </cell>
          <cell r="G2029">
            <v>0</v>
          </cell>
        </row>
        <row r="2030">
          <cell r="C2030" t="str">
            <v>Cáp Văn Lai</v>
          </cell>
          <cell r="G2030">
            <v>0</v>
          </cell>
        </row>
        <row r="2031">
          <cell r="C2031" t="str">
            <v>Cáp Văn Lai</v>
          </cell>
          <cell r="G2031">
            <v>0</v>
          </cell>
        </row>
        <row r="2032">
          <cell r="C2032" t="str">
            <v>Cáp Văn Lai</v>
          </cell>
          <cell r="G2032">
            <v>0</v>
          </cell>
        </row>
        <row r="2033">
          <cell r="C2033" t="str">
            <v>Cáp Văn Lai</v>
          </cell>
          <cell r="G2033">
            <v>0</v>
          </cell>
        </row>
        <row r="2034">
          <cell r="C2034" t="str">
            <v>Cáp Văn Lai</v>
          </cell>
          <cell r="G2034">
            <v>0</v>
          </cell>
        </row>
        <row r="2035">
          <cell r="C2035" t="str">
            <v>Cáp Văn Lai</v>
          </cell>
          <cell r="G2035">
            <v>0</v>
          </cell>
        </row>
        <row r="2036">
          <cell r="C2036" t="str">
            <v>Cáp Văn Lai</v>
          </cell>
          <cell r="G2036">
            <v>0</v>
          </cell>
        </row>
        <row r="2037">
          <cell r="C2037" t="str">
            <v>Cáp Văn Lai</v>
          </cell>
          <cell r="G2037">
            <v>0</v>
          </cell>
        </row>
        <row r="2038">
          <cell r="C2038" t="str">
            <v>Cáp Văn Lai</v>
          </cell>
          <cell r="G2038">
            <v>0</v>
          </cell>
        </row>
        <row r="2039">
          <cell r="C2039" t="str">
            <v>Cáp Văn Lai</v>
          </cell>
          <cell r="G2039">
            <v>0</v>
          </cell>
        </row>
        <row r="2040">
          <cell r="C2040" t="str">
            <v>Cáp Văn Lai</v>
          </cell>
          <cell r="G2040">
            <v>0</v>
          </cell>
        </row>
        <row r="2041">
          <cell r="C2041" t="str">
            <v>Cáp Văn Lai</v>
          </cell>
          <cell r="G2041">
            <v>0</v>
          </cell>
        </row>
        <row r="2042">
          <cell r="C2042" t="str">
            <v>Cáp Văn Lai</v>
          </cell>
          <cell r="G2042">
            <v>0</v>
          </cell>
        </row>
        <row r="2043">
          <cell r="C2043" t="str">
            <v>Cáp Văn Lai</v>
          </cell>
          <cell r="G2043">
            <v>0</v>
          </cell>
        </row>
        <row r="2044">
          <cell r="C2044" t="str">
            <v>Cáp Văn Lai</v>
          </cell>
          <cell r="G2044">
            <v>0</v>
          </cell>
        </row>
        <row r="2045">
          <cell r="C2045" t="str">
            <v>Cáp Văn Lai</v>
          </cell>
          <cell r="G2045">
            <v>0</v>
          </cell>
        </row>
        <row r="2046">
          <cell r="C2046" t="str">
            <v>Cáp Văn Lai</v>
          </cell>
          <cell r="G2046">
            <v>0</v>
          </cell>
        </row>
        <row r="2047">
          <cell r="C2047" t="str">
            <v>Cáp Văn Lai</v>
          </cell>
          <cell r="G2047">
            <v>0</v>
          </cell>
        </row>
        <row r="2048">
          <cell r="C2048" t="str">
            <v>Cáp Văn Lai</v>
          </cell>
          <cell r="G2048">
            <v>0</v>
          </cell>
        </row>
        <row r="2049">
          <cell r="C2049" t="str">
            <v>Cáp Văn Lai</v>
          </cell>
          <cell r="G2049">
            <v>0</v>
          </cell>
        </row>
        <row r="2050">
          <cell r="C2050" t="str">
            <v>Cáp Văn Lai</v>
          </cell>
          <cell r="G2050">
            <v>0</v>
          </cell>
        </row>
        <row r="2051">
          <cell r="C2051" t="str">
            <v>Cáp Văn Lai</v>
          </cell>
          <cell r="G2051">
            <v>0</v>
          </cell>
        </row>
        <row r="2052">
          <cell r="C2052" t="str">
            <v>Cáp Văn Lai</v>
          </cell>
          <cell r="G2052">
            <v>0</v>
          </cell>
        </row>
        <row r="2053">
          <cell r="C2053" t="str">
            <v>Cáp Văn Lai</v>
          </cell>
          <cell r="G2053">
            <v>0</v>
          </cell>
        </row>
        <row r="2054">
          <cell r="C2054" t="str">
            <v>Cáp Văn Lai</v>
          </cell>
          <cell r="G2054">
            <v>0</v>
          </cell>
        </row>
        <row r="2055">
          <cell r="C2055" t="str">
            <v>Cáp Văn Lai</v>
          </cell>
          <cell r="G2055">
            <v>-23.3398790625</v>
          </cell>
        </row>
        <row r="2056">
          <cell r="C2056" t="str">
            <v>Nguyễn Thành Duy</v>
          </cell>
        </row>
        <row r="2057">
          <cell r="C2057" t="str">
            <v>Nguyễn Thành Duy</v>
          </cell>
        </row>
        <row r="2058">
          <cell r="C2058" t="str">
            <v>Nguyễn Thành Duy</v>
          </cell>
        </row>
        <row r="2059">
          <cell r="C2059" t="str">
            <v>Nguyễn Thành Duy</v>
          </cell>
        </row>
        <row r="2060">
          <cell r="C2060" t="str">
            <v>Nguyễn Thành Duy</v>
          </cell>
        </row>
        <row r="2061">
          <cell r="C2061" t="str">
            <v>Nguyễn Thành Duy</v>
          </cell>
        </row>
        <row r="2062">
          <cell r="C2062" t="str">
            <v>Nguyễn Thành Duy</v>
          </cell>
        </row>
        <row r="2063">
          <cell r="C2063" t="str">
            <v>Nguyễn Thành Duy</v>
          </cell>
        </row>
        <row r="2064">
          <cell r="C2064" t="str">
            <v>Nguyễn Thành Duy</v>
          </cell>
        </row>
        <row r="2065">
          <cell r="C2065" t="str">
            <v>Nguyễn Thành Duy</v>
          </cell>
        </row>
        <row r="2066">
          <cell r="C2066" t="str">
            <v>Nguyễn Thành Duy</v>
          </cell>
        </row>
        <row r="2067">
          <cell r="C2067" t="str">
            <v>Nguyễn Thành Duy</v>
          </cell>
        </row>
        <row r="2068">
          <cell r="C2068" t="str">
            <v>Nguyễn Thành Duy</v>
          </cell>
        </row>
        <row r="2069">
          <cell r="C2069" t="str">
            <v>Nguyễn Thành Duy</v>
          </cell>
        </row>
        <row r="2070">
          <cell r="C2070" t="str">
            <v>Nguyễn Thành Duy</v>
          </cell>
        </row>
        <row r="2071">
          <cell r="C2071" t="str">
            <v>Nguyễn Thành Duy</v>
          </cell>
        </row>
        <row r="2072">
          <cell r="C2072" t="str">
            <v>Nguyễn Thành Duy</v>
          </cell>
        </row>
        <row r="2073">
          <cell r="C2073" t="str">
            <v>Nguyễn Thành Duy</v>
          </cell>
        </row>
        <row r="2074">
          <cell r="C2074" t="str">
            <v>Nguyễn Thành Duy</v>
          </cell>
        </row>
        <row r="2075">
          <cell r="C2075" t="str">
            <v>Nguyễn Thành Duy</v>
          </cell>
        </row>
        <row r="2076">
          <cell r="C2076" t="str">
            <v>Nguyễn Thành Duy</v>
          </cell>
        </row>
        <row r="2077">
          <cell r="C2077" t="str">
            <v>Nguyễn Thành Duy</v>
          </cell>
        </row>
        <row r="2078">
          <cell r="C2078" t="str">
            <v>Nguyễn Thành Duy</v>
          </cell>
        </row>
        <row r="2079">
          <cell r="C2079" t="str">
            <v>Nguyễn Thành Duy</v>
          </cell>
        </row>
        <row r="2080">
          <cell r="C2080" t="str">
            <v>Nguyễn Thành Duy</v>
          </cell>
        </row>
        <row r="2081">
          <cell r="C2081" t="str">
            <v>Nguyễn Thành Duy</v>
          </cell>
        </row>
        <row r="2082">
          <cell r="C2082" t="str">
            <v>Nguyễn Thành Duy</v>
          </cell>
        </row>
        <row r="2083">
          <cell r="C2083" t="str">
            <v>Nguyễn Thành Duy</v>
          </cell>
        </row>
        <row r="2084">
          <cell r="C2084" t="str">
            <v>Nguyễn Thành Duy</v>
          </cell>
        </row>
        <row r="2085">
          <cell r="C2085" t="str">
            <v>Nguyễn Thành Duy</v>
          </cell>
        </row>
        <row r="2086">
          <cell r="C2086" t="str">
            <v>Nguyễn Thành Duy</v>
          </cell>
        </row>
        <row r="2087">
          <cell r="C2087" t="str">
            <v>Nguyễn Thành Duy</v>
          </cell>
        </row>
        <row r="2088">
          <cell r="C2088" t="str">
            <v>Nguyễn Thành Duy</v>
          </cell>
        </row>
        <row r="2089">
          <cell r="C2089" t="str">
            <v>Nguyễn Thành Duy</v>
          </cell>
        </row>
        <row r="2090">
          <cell r="C2090" t="str">
            <v>Nguyễn Thành Duy</v>
          </cell>
        </row>
        <row r="2091">
          <cell r="C2091" t="str">
            <v>Nguyễn Thành Duy</v>
          </cell>
          <cell r="G2091">
            <v>4083.0471514178639</v>
          </cell>
        </row>
        <row r="2092">
          <cell r="C2092" t="str">
            <v>Hồ Quốc Việt</v>
          </cell>
          <cell r="G2092">
            <v>0</v>
          </cell>
        </row>
        <row r="2093">
          <cell r="C2093" t="str">
            <v>Hồ Quốc Việt</v>
          </cell>
          <cell r="G2093">
            <v>0</v>
          </cell>
        </row>
        <row r="2094">
          <cell r="C2094" t="str">
            <v>Hồ Quốc Việt</v>
          </cell>
          <cell r="G2094">
            <v>0</v>
          </cell>
        </row>
        <row r="2095">
          <cell r="C2095" t="str">
            <v>Hồ Quốc Việt</v>
          </cell>
          <cell r="G2095">
            <v>0</v>
          </cell>
        </row>
        <row r="2096">
          <cell r="C2096" t="str">
            <v>Hồ Quốc Việt</v>
          </cell>
          <cell r="G2096">
            <v>0</v>
          </cell>
        </row>
        <row r="2097">
          <cell r="C2097" t="str">
            <v>Hồ Quốc Việt</v>
          </cell>
          <cell r="G2097">
            <v>0</v>
          </cell>
        </row>
        <row r="2098">
          <cell r="C2098" t="str">
            <v>Hồ Quốc Việt</v>
          </cell>
          <cell r="G2098">
            <v>0</v>
          </cell>
        </row>
        <row r="2099">
          <cell r="C2099" t="str">
            <v>Hồ Quốc Việt</v>
          </cell>
          <cell r="G2099">
            <v>0</v>
          </cell>
        </row>
        <row r="2100">
          <cell r="C2100" t="str">
            <v>Hồ Quốc Việt</v>
          </cell>
          <cell r="G2100">
            <v>0</v>
          </cell>
        </row>
        <row r="2101">
          <cell r="C2101" t="str">
            <v>Hồ Quốc Việt</v>
          </cell>
          <cell r="G2101">
            <v>0</v>
          </cell>
        </row>
        <row r="2102">
          <cell r="C2102" t="str">
            <v>Hồ Quốc Việt</v>
          </cell>
          <cell r="G2102">
            <v>0</v>
          </cell>
        </row>
        <row r="2103">
          <cell r="C2103" t="str">
            <v>Hồ Quốc Việt</v>
          </cell>
          <cell r="G2103">
            <v>0</v>
          </cell>
        </row>
        <row r="2104">
          <cell r="C2104" t="str">
            <v>Hồ Quốc Việt</v>
          </cell>
          <cell r="G2104">
            <v>0</v>
          </cell>
        </row>
        <row r="2105">
          <cell r="C2105" t="str">
            <v>Hồ Quốc Việt</v>
          </cell>
          <cell r="G2105">
            <v>0</v>
          </cell>
        </row>
        <row r="2106">
          <cell r="C2106" t="str">
            <v>Hồ Quốc Việt</v>
          </cell>
          <cell r="G2106">
            <v>0</v>
          </cell>
        </row>
        <row r="2107">
          <cell r="C2107" t="str">
            <v>Hồ Quốc Việt</v>
          </cell>
          <cell r="G2107">
            <v>0</v>
          </cell>
        </row>
        <row r="2108">
          <cell r="C2108" t="str">
            <v>Hồ Quốc Việt</v>
          </cell>
          <cell r="G2108">
            <v>0</v>
          </cell>
        </row>
        <row r="2109">
          <cell r="C2109" t="str">
            <v>Hồ Quốc Việt</v>
          </cell>
          <cell r="G2109">
            <v>0</v>
          </cell>
        </row>
        <row r="2110">
          <cell r="C2110" t="str">
            <v>Hồ Quốc Việt</v>
          </cell>
          <cell r="G2110">
            <v>0</v>
          </cell>
        </row>
        <row r="2111">
          <cell r="C2111" t="str">
            <v>Hồ Quốc Việt</v>
          </cell>
          <cell r="G2111">
            <v>0</v>
          </cell>
        </row>
        <row r="2112">
          <cell r="C2112" t="str">
            <v>Hồ Quốc Việt</v>
          </cell>
          <cell r="G2112">
            <v>0</v>
          </cell>
        </row>
        <row r="2113">
          <cell r="C2113" t="str">
            <v>Hồ Quốc Việt</v>
          </cell>
          <cell r="G2113">
            <v>0</v>
          </cell>
        </row>
        <row r="2114">
          <cell r="C2114" t="str">
            <v>Hồ Quốc Việt</v>
          </cell>
          <cell r="G2114">
            <v>0</v>
          </cell>
        </row>
        <row r="2115">
          <cell r="C2115" t="str">
            <v>Hồ Quốc Việt</v>
          </cell>
          <cell r="G2115">
            <v>0</v>
          </cell>
        </row>
        <row r="2116">
          <cell r="C2116" t="str">
            <v>Hồ Quốc Việt</v>
          </cell>
          <cell r="G2116">
            <v>0</v>
          </cell>
        </row>
        <row r="2117">
          <cell r="C2117" t="str">
            <v>Hồ Quốc Việt</v>
          </cell>
          <cell r="G2117">
            <v>0</v>
          </cell>
        </row>
        <row r="2118">
          <cell r="C2118" t="str">
            <v>Hồ Quốc Việt</v>
          </cell>
          <cell r="G2118">
            <v>0</v>
          </cell>
        </row>
        <row r="2119">
          <cell r="C2119" t="str">
            <v>Hồ Quốc Việt</v>
          </cell>
          <cell r="G2119">
            <v>0</v>
          </cell>
        </row>
        <row r="2120">
          <cell r="C2120" t="str">
            <v>Hồ Quốc Việt</v>
          </cell>
          <cell r="G2120">
            <v>0</v>
          </cell>
        </row>
        <row r="2121">
          <cell r="C2121" t="str">
            <v>Hồ Quốc Việt</v>
          </cell>
          <cell r="G2121">
            <v>0</v>
          </cell>
        </row>
        <row r="2122">
          <cell r="C2122" t="str">
            <v>Hồ Quốc Việt</v>
          </cell>
          <cell r="G2122">
            <v>0</v>
          </cell>
        </row>
        <row r="2123">
          <cell r="C2123" t="str">
            <v>Hồ Quốc Việt</v>
          </cell>
          <cell r="G2123">
            <v>0</v>
          </cell>
        </row>
        <row r="2124">
          <cell r="C2124" t="str">
            <v>Hồ Quốc Việt</v>
          </cell>
          <cell r="G2124">
            <v>0</v>
          </cell>
        </row>
        <row r="2125">
          <cell r="C2125" t="str">
            <v>Hồ Quốc Việt</v>
          </cell>
          <cell r="G2125">
            <v>0</v>
          </cell>
        </row>
        <row r="2126">
          <cell r="C2126" t="str">
            <v>Hồ Quốc Việt</v>
          </cell>
          <cell r="G2126">
            <v>0</v>
          </cell>
        </row>
        <row r="2127">
          <cell r="C2127" t="str">
            <v>Hồ Quốc Việt</v>
          </cell>
          <cell r="G2127">
            <v>746.31109948132837</v>
          </cell>
        </row>
        <row r="2128">
          <cell r="C2128" t="str">
            <v>Nguyễn Minh Trí</v>
          </cell>
          <cell r="G2128">
            <v>0</v>
          </cell>
        </row>
        <row r="2129">
          <cell r="C2129" t="str">
            <v>Nguyễn Minh Trí</v>
          </cell>
          <cell r="G2129">
            <v>0</v>
          </cell>
        </row>
        <row r="2130">
          <cell r="C2130" t="str">
            <v>Nguyễn Minh Trí</v>
          </cell>
          <cell r="G2130">
            <v>0</v>
          </cell>
        </row>
        <row r="2131">
          <cell r="C2131" t="str">
            <v>Nguyễn Minh Trí</v>
          </cell>
          <cell r="G2131">
            <v>0</v>
          </cell>
        </row>
        <row r="2132">
          <cell r="C2132" t="str">
            <v>Nguyễn Minh Trí</v>
          </cell>
          <cell r="G2132">
            <v>0</v>
          </cell>
        </row>
        <row r="2133">
          <cell r="C2133" t="str">
            <v>Nguyễn Minh Trí</v>
          </cell>
          <cell r="G2133">
            <v>0</v>
          </cell>
        </row>
        <row r="2134">
          <cell r="C2134" t="str">
            <v>Nguyễn Minh Trí</v>
          </cell>
          <cell r="G2134">
            <v>0</v>
          </cell>
        </row>
        <row r="2135">
          <cell r="C2135" t="str">
            <v>Nguyễn Minh Trí</v>
          </cell>
          <cell r="G2135">
            <v>0</v>
          </cell>
        </row>
        <row r="2136">
          <cell r="C2136" t="str">
            <v>Nguyễn Minh Trí</v>
          </cell>
          <cell r="G2136">
            <v>0</v>
          </cell>
        </row>
        <row r="2137">
          <cell r="C2137" t="str">
            <v>Nguyễn Minh Trí</v>
          </cell>
          <cell r="G2137">
            <v>0</v>
          </cell>
        </row>
        <row r="2138">
          <cell r="C2138" t="str">
            <v>Nguyễn Minh Trí</v>
          </cell>
          <cell r="G2138">
            <v>0</v>
          </cell>
        </row>
        <row r="2139">
          <cell r="C2139" t="str">
            <v>Nguyễn Minh Trí</v>
          </cell>
          <cell r="G2139">
            <v>0</v>
          </cell>
        </row>
        <row r="2140">
          <cell r="C2140" t="str">
            <v>Nguyễn Minh Trí</v>
          </cell>
          <cell r="G2140">
            <v>0</v>
          </cell>
        </row>
        <row r="2141">
          <cell r="C2141" t="str">
            <v>Nguyễn Minh Trí</v>
          </cell>
          <cell r="G2141">
            <v>0</v>
          </cell>
        </row>
        <row r="2142">
          <cell r="C2142" t="str">
            <v>Nguyễn Minh Trí</v>
          </cell>
          <cell r="G2142">
            <v>0</v>
          </cell>
        </row>
        <row r="2143">
          <cell r="C2143" t="str">
            <v>Nguyễn Minh Trí</v>
          </cell>
          <cell r="G2143">
            <v>0</v>
          </cell>
        </row>
        <row r="2144">
          <cell r="C2144" t="str">
            <v>Nguyễn Minh Trí</v>
          </cell>
          <cell r="G2144">
            <v>0</v>
          </cell>
        </row>
        <row r="2145">
          <cell r="C2145" t="str">
            <v>Nguyễn Minh Trí</v>
          </cell>
          <cell r="G2145">
            <v>0</v>
          </cell>
        </row>
        <row r="2146">
          <cell r="C2146" t="str">
            <v>Nguyễn Minh Trí</v>
          </cell>
          <cell r="G2146">
            <v>0</v>
          </cell>
        </row>
        <row r="2147">
          <cell r="C2147" t="str">
            <v>Nguyễn Minh Trí</v>
          </cell>
          <cell r="G2147">
            <v>0</v>
          </cell>
        </row>
        <row r="2148">
          <cell r="C2148" t="str">
            <v>Nguyễn Minh Trí</v>
          </cell>
          <cell r="G2148">
            <v>0</v>
          </cell>
        </row>
        <row r="2149">
          <cell r="C2149" t="str">
            <v>Nguyễn Minh Trí</v>
          </cell>
          <cell r="G2149">
            <v>0</v>
          </cell>
        </row>
        <row r="2150">
          <cell r="C2150" t="str">
            <v>Nguyễn Minh Trí</v>
          </cell>
          <cell r="G2150">
            <v>0</v>
          </cell>
        </row>
        <row r="2151">
          <cell r="C2151" t="str">
            <v>Nguyễn Minh Trí</v>
          </cell>
          <cell r="G2151">
            <v>0</v>
          </cell>
        </row>
        <row r="2152">
          <cell r="C2152" t="str">
            <v>Nguyễn Minh Trí</v>
          </cell>
          <cell r="G2152">
            <v>0</v>
          </cell>
        </row>
        <row r="2153">
          <cell r="C2153" t="str">
            <v>Nguyễn Minh Trí</v>
          </cell>
          <cell r="G2153">
            <v>0</v>
          </cell>
        </row>
        <row r="2154">
          <cell r="C2154" t="str">
            <v>Nguyễn Minh Trí</v>
          </cell>
          <cell r="G2154">
            <v>0</v>
          </cell>
        </row>
        <row r="2155">
          <cell r="C2155" t="str">
            <v>Nguyễn Minh Trí</v>
          </cell>
          <cell r="G2155">
            <v>0</v>
          </cell>
        </row>
        <row r="2156">
          <cell r="C2156" t="str">
            <v>Nguyễn Minh Trí</v>
          </cell>
          <cell r="G2156">
            <v>0</v>
          </cell>
        </row>
        <row r="2157">
          <cell r="C2157" t="str">
            <v>Nguyễn Minh Trí</v>
          </cell>
          <cell r="G2157">
            <v>0</v>
          </cell>
        </row>
        <row r="2158">
          <cell r="C2158" t="str">
            <v>Nguyễn Minh Trí</v>
          </cell>
          <cell r="G2158">
            <v>0</v>
          </cell>
        </row>
        <row r="2159">
          <cell r="C2159" t="str">
            <v>Nguyễn Minh Trí</v>
          </cell>
          <cell r="G2159">
            <v>0</v>
          </cell>
        </row>
        <row r="2160">
          <cell r="C2160" t="str">
            <v>Nguyễn Minh Trí</v>
          </cell>
          <cell r="G2160">
            <v>0</v>
          </cell>
        </row>
        <row r="2161">
          <cell r="C2161" t="str">
            <v>Nguyễn Minh Trí</v>
          </cell>
          <cell r="G2161">
            <v>0</v>
          </cell>
        </row>
        <row r="2162">
          <cell r="C2162" t="str">
            <v>Nguyễn Minh Trí</v>
          </cell>
          <cell r="G2162">
            <v>0</v>
          </cell>
        </row>
        <row r="2163">
          <cell r="C2163" t="str">
            <v>Nguyễn Minh Trí</v>
          </cell>
        </row>
        <row r="2164">
          <cell r="C2164" t="str">
            <v>Phạm Đức Vinh</v>
          </cell>
          <cell r="G2164">
            <v>0</v>
          </cell>
        </row>
        <row r="2165">
          <cell r="C2165" t="str">
            <v>Phạm Đức Vinh</v>
          </cell>
          <cell r="G2165">
            <v>0</v>
          </cell>
        </row>
        <row r="2166">
          <cell r="C2166" t="str">
            <v>Phạm Đức Vinh</v>
          </cell>
          <cell r="G2166">
            <v>0</v>
          </cell>
        </row>
        <row r="2167">
          <cell r="C2167" t="str">
            <v>Phạm Đức Vinh</v>
          </cell>
          <cell r="G2167">
            <v>0</v>
          </cell>
        </row>
        <row r="2168">
          <cell r="C2168" t="str">
            <v>Phạm Đức Vinh</v>
          </cell>
          <cell r="G2168">
            <v>0</v>
          </cell>
        </row>
        <row r="2169">
          <cell r="C2169" t="str">
            <v>Phạm Đức Vinh</v>
          </cell>
          <cell r="G2169">
            <v>0</v>
          </cell>
        </row>
        <row r="2170">
          <cell r="C2170" t="str">
            <v>Phạm Đức Vinh</v>
          </cell>
          <cell r="G2170">
            <v>0</v>
          </cell>
        </row>
        <row r="2171">
          <cell r="C2171" t="str">
            <v>Phạm Đức Vinh</v>
          </cell>
          <cell r="G2171">
            <v>0</v>
          </cell>
        </row>
        <row r="2172">
          <cell r="C2172" t="str">
            <v>Phạm Đức Vinh</v>
          </cell>
          <cell r="G2172">
            <v>0</v>
          </cell>
        </row>
        <row r="2173">
          <cell r="C2173" t="str">
            <v>Phạm Đức Vinh</v>
          </cell>
          <cell r="G2173">
            <v>0</v>
          </cell>
        </row>
        <row r="2174">
          <cell r="C2174" t="str">
            <v>Phạm Đức Vinh</v>
          </cell>
          <cell r="G2174">
            <v>0</v>
          </cell>
        </row>
        <row r="2175">
          <cell r="C2175" t="str">
            <v>Phạm Đức Vinh</v>
          </cell>
          <cell r="G2175">
            <v>0</v>
          </cell>
        </row>
        <row r="2176">
          <cell r="C2176" t="str">
            <v>Phạm Đức Vinh</v>
          </cell>
          <cell r="G2176">
            <v>0</v>
          </cell>
        </row>
        <row r="2177">
          <cell r="C2177" t="str">
            <v>Phạm Đức Vinh</v>
          </cell>
          <cell r="G2177">
            <v>0</v>
          </cell>
        </row>
        <row r="2178">
          <cell r="C2178" t="str">
            <v>Phạm Đức Vinh</v>
          </cell>
          <cell r="G2178">
            <v>0</v>
          </cell>
        </row>
        <row r="2179">
          <cell r="C2179" t="str">
            <v>Phạm Đức Vinh</v>
          </cell>
          <cell r="G2179">
            <v>0</v>
          </cell>
        </row>
        <row r="2180">
          <cell r="C2180" t="str">
            <v>Phạm Đức Vinh</v>
          </cell>
          <cell r="G2180">
            <v>0</v>
          </cell>
        </row>
        <row r="2181">
          <cell r="C2181" t="str">
            <v>Phạm Đức Vinh</v>
          </cell>
          <cell r="G2181">
            <v>0</v>
          </cell>
        </row>
        <row r="2182">
          <cell r="C2182" t="str">
            <v>Phạm Đức Vinh</v>
          </cell>
          <cell r="G2182">
            <v>0</v>
          </cell>
        </row>
        <row r="2183">
          <cell r="C2183" t="str">
            <v>Phạm Đức Vinh</v>
          </cell>
          <cell r="G2183">
            <v>0</v>
          </cell>
        </row>
        <row r="2184">
          <cell r="C2184" t="str">
            <v>Phạm Đức Vinh</v>
          </cell>
          <cell r="G2184">
            <v>0</v>
          </cell>
        </row>
        <row r="2185">
          <cell r="C2185" t="str">
            <v>Phạm Đức Vinh</v>
          </cell>
          <cell r="G2185">
            <v>0</v>
          </cell>
        </row>
        <row r="2186">
          <cell r="C2186" t="str">
            <v>Phạm Đức Vinh</v>
          </cell>
          <cell r="G2186">
            <v>0</v>
          </cell>
        </row>
        <row r="2187">
          <cell r="C2187" t="str">
            <v>Phạm Đức Vinh</v>
          </cell>
          <cell r="G2187">
            <v>0</v>
          </cell>
        </row>
        <row r="2188">
          <cell r="C2188" t="str">
            <v>Phạm Đức Vinh</v>
          </cell>
          <cell r="G2188">
            <v>0</v>
          </cell>
        </row>
        <row r="2189">
          <cell r="C2189" t="str">
            <v>Phạm Đức Vinh</v>
          </cell>
          <cell r="G2189">
            <v>0</v>
          </cell>
        </row>
        <row r="2190">
          <cell r="C2190" t="str">
            <v>Phạm Đức Vinh</v>
          </cell>
          <cell r="G2190">
            <v>0</v>
          </cell>
        </row>
        <row r="2191">
          <cell r="C2191" t="str">
            <v>Phạm Đức Vinh</v>
          </cell>
          <cell r="G2191">
            <v>0</v>
          </cell>
        </row>
        <row r="2192">
          <cell r="C2192" t="str">
            <v>Phạm Đức Vinh</v>
          </cell>
          <cell r="G2192">
            <v>0</v>
          </cell>
        </row>
        <row r="2193">
          <cell r="C2193" t="str">
            <v>Phạm Đức Vinh</v>
          </cell>
          <cell r="G2193">
            <v>0</v>
          </cell>
        </row>
        <row r="2194">
          <cell r="C2194" t="str">
            <v>Phạm Đức Vinh</v>
          </cell>
          <cell r="G2194">
            <v>0</v>
          </cell>
        </row>
        <row r="2195">
          <cell r="C2195" t="str">
            <v>Phạm Đức Vinh</v>
          </cell>
          <cell r="G2195">
            <v>0</v>
          </cell>
        </row>
        <row r="2196">
          <cell r="C2196" t="str">
            <v>Phạm Đức Vinh</v>
          </cell>
          <cell r="G2196">
            <v>0</v>
          </cell>
        </row>
        <row r="2197">
          <cell r="C2197" t="str">
            <v>Phạm Đức Vinh</v>
          </cell>
          <cell r="G2197">
            <v>0</v>
          </cell>
        </row>
        <row r="2198">
          <cell r="C2198" t="str">
            <v>Phạm Đức Vinh</v>
          </cell>
          <cell r="G2198">
            <v>0</v>
          </cell>
        </row>
        <row r="2199">
          <cell r="C2199" t="str">
            <v>Phạm Đức Vinh</v>
          </cell>
          <cell r="G2199">
            <v>100.69579559248066</v>
          </cell>
        </row>
        <row r="2200">
          <cell r="C2200" t="str">
            <v>Ngô Hiệp</v>
          </cell>
          <cell r="G2200">
            <v>0</v>
          </cell>
        </row>
        <row r="2201">
          <cell r="C2201" t="str">
            <v>Ngô Hiệp</v>
          </cell>
          <cell r="G2201">
            <v>0</v>
          </cell>
        </row>
        <row r="2202">
          <cell r="C2202" t="str">
            <v>Ngô Hiệp</v>
          </cell>
          <cell r="G2202">
            <v>0</v>
          </cell>
        </row>
        <row r="2203">
          <cell r="C2203" t="str">
            <v>Ngô Hiệp</v>
          </cell>
          <cell r="G2203">
            <v>0</v>
          </cell>
        </row>
        <row r="2204">
          <cell r="C2204" t="str">
            <v>Ngô Hiệp</v>
          </cell>
          <cell r="G2204">
            <v>0</v>
          </cell>
        </row>
        <row r="2205">
          <cell r="C2205" t="str">
            <v>Ngô Hiệp</v>
          </cell>
          <cell r="G2205">
            <v>0</v>
          </cell>
        </row>
        <row r="2206">
          <cell r="C2206" t="str">
            <v>Ngô Hiệp</v>
          </cell>
          <cell r="G2206">
            <v>0</v>
          </cell>
        </row>
        <row r="2207">
          <cell r="C2207" t="str">
            <v>Ngô Hiệp</v>
          </cell>
          <cell r="G2207">
            <v>0</v>
          </cell>
        </row>
        <row r="2208">
          <cell r="C2208" t="str">
            <v>Ngô Hiệp</v>
          </cell>
          <cell r="G2208">
            <v>0</v>
          </cell>
        </row>
        <row r="2209">
          <cell r="C2209" t="str">
            <v>Ngô Hiệp</v>
          </cell>
          <cell r="G2209">
            <v>0</v>
          </cell>
        </row>
        <row r="2210">
          <cell r="C2210" t="str">
            <v>Ngô Hiệp</v>
          </cell>
          <cell r="G2210">
            <v>0</v>
          </cell>
        </row>
        <row r="2211">
          <cell r="C2211" t="str">
            <v>Ngô Hiệp</v>
          </cell>
          <cell r="G2211">
            <v>0</v>
          </cell>
        </row>
        <row r="2212">
          <cell r="C2212" t="str">
            <v>Ngô Hiệp</v>
          </cell>
          <cell r="G2212">
            <v>0</v>
          </cell>
        </row>
        <row r="2213">
          <cell r="C2213" t="str">
            <v>Ngô Hiệp</v>
          </cell>
          <cell r="G2213">
            <v>0</v>
          </cell>
        </row>
        <row r="2214">
          <cell r="C2214" t="str">
            <v>Ngô Hiệp</v>
          </cell>
          <cell r="G2214">
            <v>0</v>
          </cell>
        </row>
        <row r="2215">
          <cell r="C2215" t="str">
            <v>Ngô Hiệp</v>
          </cell>
          <cell r="G2215">
            <v>0</v>
          </cell>
        </row>
        <row r="2216">
          <cell r="C2216" t="str">
            <v>Ngô Hiệp</v>
          </cell>
          <cell r="G2216">
            <v>0</v>
          </cell>
        </row>
        <row r="2217">
          <cell r="C2217" t="str">
            <v>Ngô Hiệp</v>
          </cell>
          <cell r="G2217">
            <v>0</v>
          </cell>
        </row>
        <row r="2218">
          <cell r="C2218" t="str">
            <v>Ngô Hiệp</v>
          </cell>
          <cell r="G2218">
            <v>0</v>
          </cell>
        </row>
        <row r="2219">
          <cell r="C2219" t="str">
            <v>Ngô Hiệp</v>
          </cell>
          <cell r="G2219">
            <v>0</v>
          </cell>
        </row>
        <row r="2220">
          <cell r="C2220" t="str">
            <v>Ngô Hiệp</v>
          </cell>
          <cell r="G2220">
            <v>0</v>
          </cell>
        </row>
        <row r="2221">
          <cell r="C2221" t="str">
            <v>Ngô Hiệp</v>
          </cell>
          <cell r="G2221">
            <v>0</v>
          </cell>
        </row>
        <row r="2222">
          <cell r="C2222" t="str">
            <v>Ngô Hiệp</v>
          </cell>
          <cell r="G2222">
            <v>0</v>
          </cell>
        </row>
        <row r="2223">
          <cell r="C2223" t="str">
            <v>Ngô Hiệp</v>
          </cell>
          <cell r="G2223">
            <v>0</v>
          </cell>
        </row>
        <row r="2224">
          <cell r="C2224" t="str">
            <v>Ngô Hiệp</v>
          </cell>
          <cell r="G2224">
            <v>0</v>
          </cell>
        </row>
        <row r="2225">
          <cell r="C2225" t="str">
            <v>Ngô Hiệp</v>
          </cell>
          <cell r="G2225">
            <v>0</v>
          </cell>
        </row>
        <row r="2226">
          <cell r="C2226" t="str">
            <v>Ngô Hiệp</v>
          </cell>
          <cell r="G2226">
            <v>0</v>
          </cell>
        </row>
        <row r="2227">
          <cell r="C2227" t="str">
            <v>Ngô Hiệp</v>
          </cell>
          <cell r="G2227">
            <v>0</v>
          </cell>
        </row>
        <row r="2228">
          <cell r="C2228" t="str">
            <v>Ngô Hiệp</v>
          </cell>
          <cell r="G2228">
            <v>0</v>
          </cell>
        </row>
        <row r="2229">
          <cell r="C2229" t="str">
            <v>Ngô Hiệp</v>
          </cell>
          <cell r="G2229">
            <v>0</v>
          </cell>
        </row>
        <row r="2230">
          <cell r="C2230" t="str">
            <v>Ngô Hiệp</v>
          </cell>
          <cell r="G2230">
            <v>0</v>
          </cell>
        </row>
        <row r="2231">
          <cell r="C2231" t="str">
            <v>Ngô Hiệp</v>
          </cell>
          <cell r="G2231">
            <v>0</v>
          </cell>
        </row>
        <row r="2232">
          <cell r="C2232" t="str">
            <v>Ngô Hiệp</v>
          </cell>
          <cell r="G2232">
            <v>0</v>
          </cell>
        </row>
        <row r="2233">
          <cell r="C2233" t="str">
            <v>Ngô Hiệp</v>
          </cell>
          <cell r="G2233">
            <v>0</v>
          </cell>
        </row>
        <row r="2234">
          <cell r="C2234" t="str">
            <v>Ngô Hiệp</v>
          </cell>
          <cell r="G2234">
            <v>0</v>
          </cell>
        </row>
        <row r="2235">
          <cell r="C2235" t="str">
            <v>Ngô Hiệp</v>
          </cell>
        </row>
        <row r="2236">
          <cell r="C2236" t="str">
            <v>Nguyễn Thành Tâm</v>
          </cell>
          <cell r="G2236">
            <v>0</v>
          </cell>
        </row>
        <row r="2237">
          <cell r="C2237" t="str">
            <v>Nguyễn Thành Tâm</v>
          </cell>
          <cell r="G2237">
            <v>0</v>
          </cell>
        </row>
        <row r="2238">
          <cell r="C2238" t="str">
            <v>Nguyễn Thành Tâm</v>
          </cell>
          <cell r="G2238">
            <v>0</v>
          </cell>
        </row>
        <row r="2239">
          <cell r="C2239" t="str">
            <v>Nguyễn Thành Tâm</v>
          </cell>
          <cell r="G2239">
            <v>0</v>
          </cell>
        </row>
        <row r="2240">
          <cell r="C2240" t="str">
            <v>Nguyễn Thành Tâm</v>
          </cell>
          <cell r="G2240">
            <v>0</v>
          </cell>
        </row>
        <row r="2241">
          <cell r="C2241" t="str">
            <v>Nguyễn Thành Tâm</v>
          </cell>
          <cell r="G2241">
            <v>0</v>
          </cell>
        </row>
        <row r="2242">
          <cell r="C2242" t="str">
            <v>Nguyễn Thành Tâm</v>
          </cell>
          <cell r="G2242">
            <v>0</v>
          </cell>
        </row>
        <row r="2243">
          <cell r="C2243" t="str">
            <v>Nguyễn Thành Tâm</v>
          </cell>
          <cell r="G2243">
            <v>0</v>
          </cell>
        </row>
        <row r="2244">
          <cell r="C2244" t="str">
            <v>Nguyễn Thành Tâm</v>
          </cell>
          <cell r="G2244">
            <v>0</v>
          </cell>
        </row>
        <row r="2245">
          <cell r="C2245" t="str">
            <v>Nguyễn Thành Tâm</v>
          </cell>
          <cell r="G2245">
            <v>0</v>
          </cell>
        </row>
        <row r="2246">
          <cell r="C2246" t="str">
            <v>Nguyễn Thành Tâm</v>
          </cell>
          <cell r="G2246">
            <v>0</v>
          </cell>
        </row>
        <row r="2247">
          <cell r="C2247" t="str">
            <v>Nguyễn Thành Tâm</v>
          </cell>
          <cell r="G2247">
            <v>0</v>
          </cell>
        </row>
        <row r="2248">
          <cell r="C2248" t="str">
            <v>Nguyễn Thành Tâm</v>
          </cell>
          <cell r="G2248">
            <v>0</v>
          </cell>
        </row>
        <row r="2249">
          <cell r="C2249" t="str">
            <v>Nguyễn Thành Tâm</v>
          </cell>
          <cell r="G2249">
            <v>0</v>
          </cell>
        </row>
        <row r="2250">
          <cell r="C2250" t="str">
            <v>Nguyễn Thành Tâm</v>
          </cell>
          <cell r="G2250">
            <v>0</v>
          </cell>
        </row>
        <row r="2251">
          <cell r="C2251" t="str">
            <v>Nguyễn Thành Tâm</v>
          </cell>
          <cell r="G2251">
            <v>0</v>
          </cell>
        </row>
        <row r="2252">
          <cell r="C2252" t="str">
            <v>Nguyễn Thành Tâm</v>
          </cell>
          <cell r="G2252">
            <v>0</v>
          </cell>
        </row>
        <row r="2253">
          <cell r="C2253" t="str">
            <v>Nguyễn Thành Tâm</v>
          </cell>
          <cell r="G2253">
            <v>0</v>
          </cell>
        </row>
        <row r="2254">
          <cell r="C2254" t="str">
            <v>Nguyễn Thành Tâm</v>
          </cell>
          <cell r="G2254">
            <v>0</v>
          </cell>
        </row>
        <row r="2255">
          <cell r="C2255" t="str">
            <v>Nguyễn Thành Tâm</v>
          </cell>
          <cell r="G2255">
            <v>0</v>
          </cell>
        </row>
        <row r="2256">
          <cell r="C2256" t="str">
            <v>Nguyễn Thành Tâm</v>
          </cell>
          <cell r="G2256">
            <v>0</v>
          </cell>
        </row>
        <row r="2257">
          <cell r="C2257" t="str">
            <v>Nguyễn Thành Tâm</v>
          </cell>
          <cell r="G2257">
            <v>0</v>
          </cell>
        </row>
        <row r="2258">
          <cell r="C2258" t="str">
            <v>Nguyễn Thành Tâm</v>
          </cell>
          <cell r="G2258">
            <v>0</v>
          </cell>
        </row>
        <row r="2259">
          <cell r="C2259" t="str">
            <v>Nguyễn Thành Tâm</v>
          </cell>
          <cell r="G2259">
            <v>0</v>
          </cell>
        </row>
        <row r="2260">
          <cell r="C2260" t="str">
            <v>Nguyễn Thành Tâm</v>
          </cell>
          <cell r="G2260">
            <v>0</v>
          </cell>
        </row>
        <row r="2261">
          <cell r="C2261" t="str">
            <v>Nguyễn Thành Tâm</v>
          </cell>
          <cell r="G2261">
            <v>0</v>
          </cell>
        </row>
        <row r="2262">
          <cell r="C2262" t="str">
            <v>Nguyễn Thành Tâm</v>
          </cell>
          <cell r="G2262">
            <v>0</v>
          </cell>
        </row>
        <row r="2263">
          <cell r="C2263" t="str">
            <v>Nguyễn Thành Tâm</v>
          </cell>
          <cell r="G2263">
            <v>0</v>
          </cell>
        </row>
        <row r="2264">
          <cell r="C2264" t="str">
            <v>Nguyễn Thành Tâm</v>
          </cell>
          <cell r="G2264">
            <v>0</v>
          </cell>
        </row>
        <row r="2265">
          <cell r="C2265" t="str">
            <v>Nguyễn Thành Tâm</v>
          </cell>
          <cell r="G2265">
            <v>0</v>
          </cell>
        </row>
        <row r="2266">
          <cell r="C2266" t="str">
            <v>Nguyễn Thành Tâm</v>
          </cell>
          <cell r="G2266">
            <v>0</v>
          </cell>
        </row>
        <row r="2267">
          <cell r="C2267" t="str">
            <v>Nguyễn Thành Tâm</v>
          </cell>
          <cell r="G2267">
            <v>0</v>
          </cell>
        </row>
        <row r="2268">
          <cell r="C2268" t="str">
            <v>Nguyễn Thành Tâm</v>
          </cell>
          <cell r="G2268">
            <v>0</v>
          </cell>
        </row>
        <row r="2269">
          <cell r="C2269" t="str">
            <v>Nguyễn Thành Tâm</v>
          </cell>
          <cell r="G2269">
            <v>0</v>
          </cell>
        </row>
        <row r="2270">
          <cell r="C2270" t="str">
            <v>Nguyễn Thành Tâm</v>
          </cell>
          <cell r="G2270">
            <v>0</v>
          </cell>
        </row>
        <row r="2271">
          <cell r="C2271" t="str">
            <v>Nguyễn Thành Tâm</v>
          </cell>
          <cell r="G2271">
            <v>1438.921781603244</v>
          </cell>
        </row>
        <row r="2272">
          <cell r="C2272" t="str">
            <v>Phan Trường Nhựt</v>
          </cell>
          <cell r="G2272">
            <v>0</v>
          </cell>
        </row>
        <row r="2273">
          <cell r="C2273" t="str">
            <v>Phan Trường Nhựt</v>
          </cell>
          <cell r="G2273">
            <v>0</v>
          </cell>
        </row>
        <row r="2274">
          <cell r="C2274" t="str">
            <v>Phan Trường Nhựt</v>
          </cell>
          <cell r="G2274">
            <v>0</v>
          </cell>
        </row>
        <row r="2275">
          <cell r="C2275" t="str">
            <v>Phan Trường Nhựt</v>
          </cell>
          <cell r="G2275">
            <v>0</v>
          </cell>
        </row>
        <row r="2276">
          <cell r="C2276" t="str">
            <v>Phan Trường Nhựt</v>
          </cell>
          <cell r="G2276">
            <v>0</v>
          </cell>
        </row>
        <row r="2277">
          <cell r="C2277" t="str">
            <v>Phan Trường Nhựt</v>
          </cell>
          <cell r="G2277">
            <v>0</v>
          </cell>
        </row>
        <row r="2278">
          <cell r="C2278" t="str">
            <v>Phan Trường Nhựt</v>
          </cell>
          <cell r="G2278">
            <v>0</v>
          </cell>
        </row>
        <row r="2279">
          <cell r="C2279" t="str">
            <v>Phan Trường Nhựt</v>
          </cell>
          <cell r="G2279">
            <v>0</v>
          </cell>
        </row>
        <row r="2280">
          <cell r="C2280" t="str">
            <v>Phan Trường Nhựt</v>
          </cell>
          <cell r="G2280">
            <v>0</v>
          </cell>
        </row>
        <row r="2281">
          <cell r="C2281" t="str">
            <v>Phan Trường Nhựt</v>
          </cell>
          <cell r="G2281">
            <v>0</v>
          </cell>
        </row>
        <row r="2282">
          <cell r="C2282" t="str">
            <v>Phan Trường Nhựt</v>
          </cell>
          <cell r="G2282">
            <v>0</v>
          </cell>
        </row>
        <row r="2283">
          <cell r="C2283" t="str">
            <v>Phan Trường Nhựt</v>
          </cell>
          <cell r="G2283">
            <v>0</v>
          </cell>
        </row>
        <row r="2284">
          <cell r="C2284" t="str">
            <v>Phan Trường Nhựt</v>
          </cell>
          <cell r="G2284">
            <v>0</v>
          </cell>
        </row>
        <row r="2285">
          <cell r="C2285" t="str">
            <v>Phan Trường Nhựt</v>
          </cell>
          <cell r="G2285">
            <v>0</v>
          </cell>
        </row>
        <row r="2286">
          <cell r="C2286" t="str">
            <v>Phan Trường Nhựt</v>
          </cell>
          <cell r="G2286">
            <v>0</v>
          </cell>
        </row>
        <row r="2287">
          <cell r="C2287" t="str">
            <v>Phan Trường Nhựt</v>
          </cell>
          <cell r="G2287">
            <v>0</v>
          </cell>
        </row>
        <row r="2288">
          <cell r="C2288" t="str">
            <v>Phan Trường Nhựt</v>
          </cell>
          <cell r="G2288">
            <v>0</v>
          </cell>
        </row>
        <row r="2289">
          <cell r="C2289" t="str">
            <v>Phan Trường Nhựt</v>
          </cell>
          <cell r="G2289">
            <v>0</v>
          </cell>
        </row>
        <row r="2290">
          <cell r="C2290" t="str">
            <v>Phan Trường Nhựt</v>
          </cell>
          <cell r="G2290">
            <v>0</v>
          </cell>
        </row>
        <row r="2291">
          <cell r="C2291" t="str">
            <v>Phan Trường Nhựt</v>
          </cell>
          <cell r="G2291">
            <v>0</v>
          </cell>
        </row>
        <row r="2292">
          <cell r="C2292" t="str">
            <v>Phan Trường Nhựt</v>
          </cell>
          <cell r="G2292">
            <v>0</v>
          </cell>
        </row>
        <row r="2293">
          <cell r="C2293" t="str">
            <v>Phan Trường Nhựt</v>
          </cell>
          <cell r="G2293">
            <v>0</v>
          </cell>
        </row>
        <row r="2294">
          <cell r="C2294" t="str">
            <v>Phan Trường Nhựt</v>
          </cell>
          <cell r="G2294">
            <v>0</v>
          </cell>
        </row>
        <row r="2295">
          <cell r="C2295" t="str">
            <v>Phan Trường Nhựt</v>
          </cell>
          <cell r="G2295">
            <v>0</v>
          </cell>
        </row>
        <row r="2296">
          <cell r="C2296" t="str">
            <v>Phan Trường Nhựt</v>
          </cell>
          <cell r="G2296">
            <v>0</v>
          </cell>
        </row>
        <row r="2297">
          <cell r="C2297" t="str">
            <v>Phan Trường Nhựt</v>
          </cell>
          <cell r="G2297">
            <v>0</v>
          </cell>
        </row>
        <row r="2298">
          <cell r="C2298" t="str">
            <v>Phan Trường Nhựt</v>
          </cell>
          <cell r="G2298">
            <v>0</v>
          </cell>
        </row>
        <row r="2299">
          <cell r="C2299" t="str">
            <v>Phan Trường Nhựt</v>
          </cell>
          <cell r="G2299">
            <v>0</v>
          </cell>
        </row>
        <row r="2300">
          <cell r="C2300" t="str">
            <v>Phan Trường Nhựt</v>
          </cell>
          <cell r="G2300">
            <v>0</v>
          </cell>
        </row>
        <row r="2301">
          <cell r="C2301" t="str">
            <v>Phan Trường Nhựt</v>
          </cell>
          <cell r="G2301">
            <v>0</v>
          </cell>
        </row>
        <row r="2302">
          <cell r="C2302" t="str">
            <v>Phan Trường Nhựt</v>
          </cell>
          <cell r="G2302">
            <v>0</v>
          </cell>
        </row>
        <row r="2303">
          <cell r="C2303" t="str">
            <v>Phan Trường Nhựt</v>
          </cell>
          <cell r="G2303">
            <v>0</v>
          </cell>
        </row>
        <row r="2304">
          <cell r="C2304" t="str">
            <v>Phan Trường Nhựt</v>
          </cell>
          <cell r="G2304">
            <v>0</v>
          </cell>
        </row>
        <row r="2305">
          <cell r="C2305" t="str">
            <v>Phan Trường Nhựt</v>
          </cell>
          <cell r="G2305">
            <v>0</v>
          </cell>
        </row>
        <row r="2306">
          <cell r="C2306" t="str">
            <v>Phan Trường Nhựt</v>
          </cell>
          <cell r="G2306">
            <v>0</v>
          </cell>
        </row>
        <row r="2307">
          <cell r="C2307" t="str">
            <v>Phan Trường Nhựt</v>
          </cell>
        </row>
        <row r="2308">
          <cell r="C2308" t="str">
            <v>Ngô Hiệp</v>
          </cell>
          <cell r="G2308">
            <v>0</v>
          </cell>
        </row>
        <row r="2309">
          <cell r="C2309" t="str">
            <v>Ngô Hiệp</v>
          </cell>
          <cell r="G2309">
            <v>0</v>
          </cell>
        </row>
        <row r="2310">
          <cell r="C2310" t="str">
            <v>Ngô Hiệp</v>
          </cell>
          <cell r="G2310">
            <v>0</v>
          </cell>
        </row>
        <row r="2311">
          <cell r="C2311" t="str">
            <v>Ngô Hiệp</v>
          </cell>
          <cell r="G2311">
            <v>0</v>
          </cell>
        </row>
        <row r="2312">
          <cell r="C2312" t="str">
            <v>Ngô Hiệp</v>
          </cell>
          <cell r="G2312">
            <v>0</v>
          </cell>
        </row>
        <row r="2313">
          <cell r="C2313" t="str">
            <v>Ngô Hiệp</v>
          </cell>
          <cell r="G2313">
            <v>0</v>
          </cell>
        </row>
        <row r="2314">
          <cell r="C2314" t="str">
            <v>Ngô Hiệp</v>
          </cell>
          <cell r="G2314">
            <v>0</v>
          </cell>
        </row>
        <row r="2315">
          <cell r="C2315" t="str">
            <v>Ngô Hiệp</v>
          </cell>
          <cell r="G2315">
            <v>0</v>
          </cell>
        </row>
        <row r="2316">
          <cell r="C2316" t="str">
            <v>Ngô Hiệp</v>
          </cell>
          <cell r="G2316">
            <v>0</v>
          </cell>
        </row>
        <row r="2317">
          <cell r="C2317" t="str">
            <v>Ngô Hiệp</v>
          </cell>
          <cell r="G2317">
            <v>0</v>
          </cell>
        </row>
        <row r="2318">
          <cell r="C2318" t="str">
            <v>Ngô Hiệp</v>
          </cell>
          <cell r="G2318">
            <v>0</v>
          </cell>
        </row>
        <row r="2319">
          <cell r="C2319" t="str">
            <v>Ngô Hiệp</v>
          </cell>
          <cell r="G2319">
            <v>0</v>
          </cell>
        </row>
        <row r="2320">
          <cell r="C2320" t="str">
            <v>Ngô Hiệp</v>
          </cell>
          <cell r="G2320">
            <v>0</v>
          </cell>
        </row>
        <row r="2321">
          <cell r="C2321" t="str">
            <v>Ngô Hiệp</v>
          </cell>
          <cell r="G2321">
            <v>0</v>
          </cell>
        </row>
        <row r="2322">
          <cell r="C2322" t="str">
            <v>Ngô Hiệp</v>
          </cell>
          <cell r="G2322">
            <v>0</v>
          </cell>
        </row>
        <row r="2323">
          <cell r="C2323" t="str">
            <v>Ngô Hiệp</v>
          </cell>
          <cell r="G2323">
            <v>0</v>
          </cell>
        </row>
        <row r="2324">
          <cell r="C2324" t="str">
            <v>Ngô Hiệp</v>
          </cell>
          <cell r="G2324">
            <v>0</v>
          </cell>
        </row>
        <row r="2325">
          <cell r="C2325" t="str">
            <v>Ngô Hiệp</v>
          </cell>
          <cell r="G2325">
            <v>0</v>
          </cell>
        </row>
        <row r="2326">
          <cell r="C2326" t="str">
            <v>Ngô Hiệp</v>
          </cell>
          <cell r="G2326">
            <v>0</v>
          </cell>
        </row>
        <row r="2327">
          <cell r="C2327" t="str">
            <v>Ngô Hiệp</v>
          </cell>
          <cell r="G2327">
            <v>0</v>
          </cell>
        </row>
        <row r="2328">
          <cell r="C2328" t="str">
            <v>Ngô Hiệp</v>
          </cell>
          <cell r="G2328">
            <v>0</v>
          </cell>
        </row>
        <row r="2329">
          <cell r="C2329" t="str">
            <v>Ngô Hiệp</v>
          </cell>
          <cell r="G2329">
            <v>0</v>
          </cell>
        </row>
        <row r="2330">
          <cell r="C2330" t="str">
            <v>Ngô Hiệp</v>
          </cell>
          <cell r="G2330">
            <v>0</v>
          </cell>
        </row>
        <row r="2331">
          <cell r="C2331" t="str">
            <v>Ngô Hiệp</v>
          </cell>
          <cell r="G2331">
            <v>0</v>
          </cell>
        </row>
        <row r="2332">
          <cell r="C2332" t="str">
            <v>Ngô Hiệp</v>
          </cell>
          <cell r="G2332">
            <v>0</v>
          </cell>
        </row>
        <row r="2333">
          <cell r="C2333" t="str">
            <v>Ngô Hiệp</v>
          </cell>
          <cell r="G2333">
            <v>0</v>
          </cell>
        </row>
        <row r="2334">
          <cell r="C2334" t="str">
            <v>Ngô Hiệp</v>
          </cell>
          <cell r="G2334">
            <v>0</v>
          </cell>
        </row>
        <row r="2335">
          <cell r="C2335" t="str">
            <v>Ngô Hiệp</v>
          </cell>
          <cell r="G2335">
            <v>0</v>
          </cell>
        </row>
        <row r="2336">
          <cell r="C2336" t="str">
            <v>Ngô Hiệp</v>
          </cell>
          <cell r="G2336">
            <v>0</v>
          </cell>
        </row>
        <row r="2337">
          <cell r="C2337" t="str">
            <v>Ngô Hiệp</v>
          </cell>
          <cell r="G2337">
            <v>0</v>
          </cell>
        </row>
        <row r="2338">
          <cell r="C2338" t="str">
            <v>Ngô Hiệp</v>
          </cell>
          <cell r="G2338">
            <v>0</v>
          </cell>
        </row>
        <row r="2339">
          <cell r="C2339" t="str">
            <v>Ngô Hiệp</v>
          </cell>
          <cell r="G2339">
            <v>0</v>
          </cell>
        </row>
        <row r="2340">
          <cell r="C2340" t="str">
            <v>Ngô Hiệp</v>
          </cell>
          <cell r="G2340">
            <v>0</v>
          </cell>
        </row>
        <row r="2341">
          <cell r="C2341" t="str">
            <v>Ngô Hiệp</v>
          </cell>
          <cell r="G2341">
            <v>0</v>
          </cell>
        </row>
        <row r="2342">
          <cell r="C2342" t="str">
            <v>Ngô Hiệp</v>
          </cell>
          <cell r="G2342">
            <v>0</v>
          </cell>
        </row>
        <row r="2343">
          <cell r="C2343" t="str">
            <v>Ngô Hiệp</v>
          </cell>
        </row>
        <row r="2344">
          <cell r="C2344" t="str">
            <v>Phạm Đức Vinh</v>
          </cell>
          <cell r="G2344">
            <v>0</v>
          </cell>
        </row>
        <row r="2345">
          <cell r="C2345" t="str">
            <v>Phạm Đức Vinh</v>
          </cell>
          <cell r="G2345">
            <v>0</v>
          </cell>
        </row>
        <row r="2346">
          <cell r="C2346" t="str">
            <v>Phạm Đức Vinh</v>
          </cell>
          <cell r="G2346">
            <v>0</v>
          </cell>
        </row>
        <row r="2347">
          <cell r="C2347" t="str">
            <v>Phạm Đức Vinh</v>
          </cell>
          <cell r="G2347">
            <v>0</v>
          </cell>
        </row>
        <row r="2348">
          <cell r="C2348" t="str">
            <v>Phạm Đức Vinh</v>
          </cell>
          <cell r="G2348">
            <v>0</v>
          </cell>
        </row>
        <row r="2349">
          <cell r="C2349" t="str">
            <v>Phạm Đức Vinh</v>
          </cell>
          <cell r="G2349">
            <v>0</v>
          </cell>
        </row>
        <row r="2350">
          <cell r="C2350" t="str">
            <v>Phạm Đức Vinh</v>
          </cell>
          <cell r="G2350">
            <v>0</v>
          </cell>
        </row>
        <row r="2351">
          <cell r="C2351" t="str">
            <v>Phạm Đức Vinh</v>
          </cell>
          <cell r="G2351">
            <v>0</v>
          </cell>
        </row>
        <row r="2352">
          <cell r="C2352" t="str">
            <v>Phạm Đức Vinh</v>
          </cell>
          <cell r="G2352">
            <v>0</v>
          </cell>
        </row>
        <row r="2353">
          <cell r="C2353" t="str">
            <v>Phạm Đức Vinh</v>
          </cell>
          <cell r="G2353">
            <v>0</v>
          </cell>
        </row>
        <row r="2354">
          <cell r="C2354" t="str">
            <v>Phạm Đức Vinh</v>
          </cell>
          <cell r="G2354">
            <v>0</v>
          </cell>
        </row>
        <row r="2355">
          <cell r="C2355" t="str">
            <v>Phạm Đức Vinh</v>
          </cell>
          <cell r="G2355">
            <v>0</v>
          </cell>
        </row>
        <row r="2356">
          <cell r="C2356" t="str">
            <v>Phạm Đức Vinh</v>
          </cell>
          <cell r="G2356">
            <v>0</v>
          </cell>
        </row>
        <row r="2357">
          <cell r="C2357" t="str">
            <v>Phạm Đức Vinh</v>
          </cell>
          <cell r="G2357">
            <v>0</v>
          </cell>
        </row>
        <row r="2358">
          <cell r="C2358" t="str">
            <v>Phạm Đức Vinh</v>
          </cell>
          <cell r="G2358">
            <v>0</v>
          </cell>
        </row>
        <row r="2359">
          <cell r="C2359" t="str">
            <v>Phạm Đức Vinh</v>
          </cell>
          <cell r="G2359">
            <v>0</v>
          </cell>
        </row>
        <row r="2360">
          <cell r="C2360" t="str">
            <v>Phạm Đức Vinh</v>
          </cell>
          <cell r="G2360">
            <v>0</v>
          </cell>
        </row>
        <row r="2361">
          <cell r="C2361" t="str">
            <v>Phạm Đức Vinh</v>
          </cell>
          <cell r="G2361">
            <v>0</v>
          </cell>
        </row>
        <row r="2362">
          <cell r="C2362" t="str">
            <v>Phạm Đức Vinh</v>
          </cell>
          <cell r="G2362">
            <v>0</v>
          </cell>
        </row>
        <row r="2363">
          <cell r="C2363" t="str">
            <v>Phạm Đức Vinh</v>
          </cell>
          <cell r="G2363">
            <v>0</v>
          </cell>
        </row>
        <row r="2364">
          <cell r="C2364" t="str">
            <v>Phạm Đức Vinh</v>
          </cell>
          <cell r="G2364">
            <v>0</v>
          </cell>
        </row>
        <row r="2365">
          <cell r="C2365" t="str">
            <v>Phạm Đức Vinh</v>
          </cell>
          <cell r="G2365">
            <v>0</v>
          </cell>
        </row>
        <row r="2366">
          <cell r="C2366" t="str">
            <v>Phạm Đức Vinh</v>
          </cell>
          <cell r="G2366">
            <v>0</v>
          </cell>
        </row>
        <row r="2367">
          <cell r="C2367" t="str">
            <v>Phạm Đức Vinh</v>
          </cell>
          <cell r="G2367">
            <v>0</v>
          </cell>
        </row>
        <row r="2368">
          <cell r="C2368" t="str">
            <v>Phạm Đức Vinh</v>
          </cell>
          <cell r="G2368">
            <v>0</v>
          </cell>
        </row>
        <row r="2369">
          <cell r="C2369" t="str">
            <v>Phạm Đức Vinh</v>
          </cell>
          <cell r="G2369">
            <v>0</v>
          </cell>
        </row>
        <row r="2370">
          <cell r="C2370" t="str">
            <v>Phạm Đức Vinh</v>
          </cell>
          <cell r="G2370">
            <v>0</v>
          </cell>
        </row>
        <row r="2371">
          <cell r="C2371" t="str">
            <v>Phạm Đức Vinh</v>
          </cell>
          <cell r="G2371">
            <v>0</v>
          </cell>
        </row>
        <row r="2372">
          <cell r="C2372" t="str">
            <v>Phạm Đức Vinh</v>
          </cell>
          <cell r="G2372">
            <v>0</v>
          </cell>
        </row>
        <row r="2373">
          <cell r="C2373" t="str">
            <v>Phạm Đức Vinh</v>
          </cell>
          <cell r="G2373">
            <v>0</v>
          </cell>
        </row>
        <row r="2374">
          <cell r="C2374" t="str">
            <v>Phạm Đức Vinh</v>
          </cell>
          <cell r="G2374">
            <v>0</v>
          </cell>
        </row>
        <row r="2375">
          <cell r="C2375" t="str">
            <v>Phạm Đức Vinh</v>
          </cell>
          <cell r="G2375">
            <v>0</v>
          </cell>
        </row>
        <row r="2376">
          <cell r="C2376" t="str">
            <v>Phạm Đức Vinh</v>
          </cell>
          <cell r="G2376">
            <v>0</v>
          </cell>
        </row>
        <row r="2377">
          <cell r="C2377" t="str">
            <v>Phạm Đức Vinh</v>
          </cell>
          <cell r="G2377">
            <v>0</v>
          </cell>
        </row>
        <row r="2378">
          <cell r="C2378" t="str">
            <v>Phạm Đức Vinh</v>
          </cell>
          <cell r="G2378">
            <v>0</v>
          </cell>
        </row>
        <row r="2379">
          <cell r="C2379" t="str">
            <v>Phạm Đức Vinh</v>
          </cell>
          <cell r="G2379">
            <v>154.10067717103942</v>
          </cell>
        </row>
        <row r="2380">
          <cell r="C2380" t="str">
            <v>Huỳnh Thanh Sang</v>
          </cell>
          <cell r="G2380">
            <v>0</v>
          </cell>
        </row>
        <row r="2381">
          <cell r="C2381" t="str">
            <v>Huỳnh Thanh Sang</v>
          </cell>
          <cell r="G2381">
            <v>0</v>
          </cell>
        </row>
        <row r="2382">
          <cell r="C2382" t="str">
            <v>Huỳnh Thanh Sang</v>
          </cell>
          <cell r="G2382">
            <v>0</v>
          </cell>
        </row>
        <row r="2383">
          <cell r="C2383" t="str">
            <v>Huỳnh Thanh Sang</v>
          </cell>
          <cell r="G2383">
            <v>0</v>
          </cell>
        </row>
        <row r="2384">
          <cell r="C2384" t="str">
            <v>Huỳnh Thanh Sang</v>
          </cell>
          <cell r="G2384">
            <v>0</v>
          </cell>
        </row>
        <row r="2385">
          <cell r="C2385" t="str">
            <v>Huỳnh Thanh Sang</v>
          </cell>
          <cell r="G2385">
            <v>0</v>
          </cell>
        </row>
        <row r="2386">
          <cell r="C2386" t="str">
            <v>Huỳnh Thanh Sang</v>
          </cell>
          <cell r="G2386">
            <v>0</v>
          </cell>
        </row>
        <row r="2387">
          <cell r="C2387" t="str">
            <v>Huỳnh Thanh Sang</v>
          </cell>
          <cell r="G2387">
            <v>0</v>
          </cell>
        </row>
        <row r="2388">
          <cell r="C2388" t="str">
            <v>Huỳnh Thanh Sang</v>
          </cell>
          <cell r="G2388">
            <v>0</v>
          </cell>
        </row>
        <row r="2389">
          <cell r="C2389" t="str">
            <v>Huỳnh Thanh Sang</v>
          </cell>
          <cell r="G2389">
            <v>0</v>
          </cell>
        </row>
        <row r="2390">
          <cell r="C2390" t="str">
            <v>Huỳnh Thanh Sang</v>
          </cell>
          <cell r="G2390">
            <v>0</v>
          </cell>
        </row>
        <row r="2391">
          <cell r="C2391" t="str">
            <v>Huỳnh Thanh Sang</v>
          </cell>
          <cell r="G2391">
            <v>0</v>
          </cell>
        </row>
        <row r="2392">
          <cell r="C2392" t="str">
            <v>Huỳnh Thanh Sang</v>
          </cell>
          <cell r="G2392">
            <v>0</v>
          </cell>
        </row>
        <row r="2393">
          <cell r="C2393" t="str">
            <v>Huỳnh Thanh Sang</v>
          </cell>
          <cell r="G2393">
            <v>0</v>
          </cell>
        </row>
        <row r="2394">
          <cell r="C2394" t="str">
            <v>Huỳnh Thanh Sang</v>
          </cell>
          <cell r="G2394">
            <v>0</v>
          </cell>
        </row>
        <row r="2395">
          <cell r="C2395" t="str">
            <v>Huỳnh Thanh Sang</v>
          </cell>
          <cell r="G2395">
            <v>0</v>
          </cell>
        </row>
        <row r="2396">
          <cell r="C2396" t="str">
            <v>Huỳnh Thanh Sang</v>
          </cell>
          <cell r="G2396">
            <v>0</v>
          </cell>
        </row>
        <row r="2397">
          <cell r="C2397" t="str">
            <v>Huỳnh Thanh Sang</v>
          </cell>
          <cell r="G2397">
            <v>0</v>
          </cell>
        </row>
        <row r="2398">
          <cell r="C2398" t="str">
            <v>Huỳnh Thanh Sang</v>
          </cell>
          <cell r="G2398">
            <v>0</v>
          </cell>
        </row>
        <row r="2399">
          <cell r="C2399" t="str">
            <v>Huỳnh Thanh Sang</v>
          </cell>
          <cell r="G2399">
            <v>0</v>
          </cell>
        </row>
        <row r="2400">
          <cell r="C2400" t="str">
            <v>Huỳnh Thanh Sang</v>
          </cell>
          <cell r="G2400">
            <v>0</v>
          </cell>
        </row>
        <row r="2401">
          <cell r="C2401" t="str">
            <v>Huỳnh Thanh Sang</v>
          </cell>
          <cell r="G2401">
            <v>0</v>
          </cell>
        </row>
        <row r="2402">
          <cell r="C2402" t="str">
            <v>Huỳnh Thanh Sang</v>
          </cell>
          <cell r="G2402">
            <v>0</v>
          </cell>
        </row>
        <row r="2403">
          <cell r="C2403" t="str">
            <v>Huỳnh Thanh Sang</v>
          </cell>
          <cell r="G2403">
            <v>0</v>
          </cell>
        </row>
        <row r="2404">
          <cell r="C2404" t="str">
            <v>Huỳnh Thanh Sang</v>
          </cell>
          <cell r="G2404">
            <v>0</v>
          </cell>
        </row>
        <row r="2405">
          <cell r="C2405" t="str">
            <v>Huỳnh Thanh Sang</v>
          </cell>
          <cell r="G2405">
            <v>0</v>
          </cell>
        </row>
        <row r="2406">
          <cell r="C2406" t="str">
            <v>Huỳnh Thanh Sang</v>
          </cell>
          <cell r="G2406">
            <v>0</v>
          </cell>
        </row>
        <row r="2407">
          <cell r="C2407" t="str">
            <v>Huỳnh Thanh Sang</v>
          </cell>
          <cell r="G2407">
            <v>0</v>
          </cell>
        </row>
        <row r="2408">
          <cell r="C2408" t="str">
            <v>Huỳnh Thanh Sang</v>
          </cell>
          <cell r="G2408">
            <v>0</v>
          </cell>
        </row>
        <row r="2409">
          <cell r="C2409" t="str">
            <v>Huỳnh Thanh Sang</v>
          </cell>
          <cell r="G2409">
            <v>0</v>
          </cell>
        </row>
        <row r="2410">
          <cell r="C2410" t="str">
            <v>Huỳnh Thanh Sang</v>
          </cell>
          <cell r="G2410">
            <v>0</v>
          </cell>
        </row>
        <row r="2411">
          <cell r="C2411" t="str">
            <v>Huỳnh Thanh Sang</v>
          </cell>
          <cell r="G2411">
            <v>0</v>
          </cell>
        </row>
        <row r="2412">
          <cell r="C2412" t="str">
            <v>Huỳnh Thanh Sang</v>
          </cell>
          <cell r="G2412">
            <v>0</v>
          </cell>
        </row>
        <row r="2413">
          <cell r="C2413" t="str">
            <v>Huỳnh Thanh Sang</v>
          </cell>
          <cell r="G2413">
            <v>0</v>
          </cell>
        </row>
        <row r="2414">
          <cell r="C2414" t="str">
            <v>Huỳnh Thanh Sang</v>
          </cell>
          <cell r="G2414">
            <v>0</v>
          </cell>
        </row>
        <row r="2415">
          <cell r="C2415" t="str">
            <v>Huỳnh Thanh Sang</v>
          </cell>
          <cell r="G2415">
            <v>-40.955250243869806</v>
          </cell>
        </row>
        <row r="2416">
          <cell r="C2416" t="str">
            <v>Nguyễn Thành Tâm</v>
          </cell>
          <cell r="G2416">
            <v>0</v>
          </cell>
        </row>
        <row r="2417">
          <cell r="C2417" t="str">
            <v>Nguyễn Thành Tâm</v>
          </cell>
          <cell r="G2417">
            <v>0</v>
          </cell>
        </row>
        <row r="2418">
          <cell r="C2418" t="str">
            <v>Nguyễn Thành Tâm</v>
          </cell>
          <cell r="G2418">
            <v>0</v>
          </cell>
        </row>
        <row r="2419">
          <cell r="C2419" t="str">
            <v>Nguyễn Thành Tâm</v>
          </cell>
          <cell r="G2419">
            <v>0</v>
          </cell>
        </row>
        <row r="2420">
          <cell r="C2420" t="str">
            <v>Nguyễn Thành Tâm</v>
          </cell>
          <cell r="G2420">
            <v>0</v>
          </cell>
        </row>
        <row r="2421">
          <cell r="C2421" t="str">
            <v>Nguyễn Thành Tâm</v>
          </cell>
          <cell r="G2421">
            <v>0</v>
          </cell>
        </row>
        <row r="2422">
          <cell r="C2422" t="str">
            <v>Nguyễn Thành Tâm</v>
          </cell>
          <cell r="G2422">
            <v>0</v>
          </cell>
        </row>
        <row r="2423">
          <cell r="C2423" t="str">
            <v>Nguyễn Thành Tâm</v>
          </cell>
          <cell r="G2423">
            <v>0</v>
          </cell>
        </row>
        <row r="2424">
          <cell r="C2424" t="str">
            <v>Nguyễn Thành Tâm</v>
          </cell>
          <cell r="G2424">
            <v>0</v>
          </cell>
        </row>
        <row r="2425">
          <cell r="C2425" t="str">
            <v>Nguyễn Thành Tâm</v>
          </cell>
          <cell r="G2425">
            <v>0</v>
          </cell>
        </row>
        <row r="2426">
          <cell r="C2426" t="str">
            <v>Nguyễn Thành Tâm</v>
          </cell>
          <cell r="G2426">
            <v>0</v>
          </cell>
        </row>
        <row r="2427">
          <cell r="C2427" t="str">
            <v>Nguyễn Thành Tâm</v>
          </cell>
          <cell r="G2427">
            <v>0</v>
          </cell>
        </row>
        <row r="2428">
          <cell r="C2428" t="str">
            <v>Nguyễn Thành Tâm</v>
          </cell>
          <cell r="G2428">
            <v>0</v>
          </cell>
        </row>
        <row r="2429">
          <cell r="C2429" t="str">
            <v>Nguyễn Thành Tâm</v>
          </cell>
          <cell r="G2429">
            <v>0</v>
          </cell>
        </row>
        <row r="2430">
          <cell r="C2430" t="str">
            <v>Nguyễn Thành Tâm</v>
          </cell>
          <cell r="G2430">
            <v>0</v>
          </cell>
        </row>
        <row r="2431">
          <cell r="C2431" t="str">
            <v>Nguyễn Thành Tâm</v>
          </cell>
          <cell r="G2431">
            <v>0</v>
          </cell>
        </row>
        <row r="2432">
          <cell r="C2432" t="str">
            <v>Nguyễn Thành Tâm</v>
          </cell>
          <cell r="G2432">
            <v>0</v>
          </cell>
        </row>
        <row r="2433">
          <cell r="C2433" t="str">
            <v>Nguyễn Thành Tâm</v>
          </cell>
          <cell r="G2433">
            <v>0</v>
          </cell>
        </row>
        <row r="2434">
          <cell r="C2434" t="str">
            <v>Nguyễn Thành Tâm</v>
          </cell>
          <cell r="G2434">
            <v>0</v>
          </cell>
        </row>
        <row r="2435">
          <cell r="C2435" t="str">
            <v>Nguyễn Thành Tâm</v>
          </cell>
          <cell r="G2435">
            <v>0</v>
          </cell>
        </row>
        <row r="2436">
          <cell r="C2436" t="str">
            <v>Nguyễn Thành Tâm</v>
          </cell>
          <cell r="G2436">
            <v>0</v>
          </cell>
        </row>
        <row r="2437">
          <cell r="C2437" t="str">
            <v>Nguyễn Thành Tâm</v>
          </cell>
          <cell r="G2437">
            <v>0</v>
          </cell>
        </row>
        <row r="2438">
          <cell r="C2438" t="str">
            <v>Nguyễn Thành Tâm</v>
          </cell>
          <cell r="G2438">
            <v>0</v>
          </cell>
        </row>
        <row r="2439">
          <cell r="C2439" t="str">
            <v>Nguyễn Thành Tâm</v>
          </cell>
          <cell r="G2439">
            <v>0</v>
          </cell>
        </row>
        <row r="2440">
          <cell r="C2440" t="str">
            <v>Nguyễn Thành Tâm</v>
          </cell>
          <cell r="G2440">
            <v>0</v>
          </cell>
        </row>
        <row r="2441">
          <cell r="C2441" t="str">
            <v>Nguyễn Thành Tâm</v>
          </cell>
          <cell r="G2441">
            <v>0</v>
          </cell>
        </row>
        <row r="2442">
          <cell r="C2442" t="str">
            <v>Nguyễn Thành Tâm</v>
          </cell>
          <cell r="G2442">
            <v>0</v>
          </cell>
        </row>
        <row r="2443">
          <cell r="C2443" t="str">
            <v>Nguyễn Thành Tâm</v>
          </cell>
          <cell r="G2443">
            <v>0</v>
          </cell>
        </row>
        <row r="2444">
          <cell r="C2444" t="str">
            <v>Nguyễn Thành Tâm</v>
          </cell>
          <cell r="G2444">
            <v>0</v>
          </cell>
        </row>
        <row r="2445">
          <cell r="C2445" t="str">
            <v>Nguyễn Thành Tâm</v>
          </cell>
          <cell r="G2445">
            <v>0</v>
          </cell>
        </row>
        <row r="2446">
          <cell r="C2446" t="str">
            <v>Nguyễn Thành Tâm</v>
          </cell>
          <cell r="G2446">
            <v>0</v>
          </cell>
        </row>
        <row r="2447">
          <cell r="C2447" t="str">
            <v>Nguyễn Thành Tâm</v>
          </cell>
          <cell r="G2447">
            <v>0</v>
          </cell>
        </row>
        <row r="2448">
          <cell r="C2448" t="str">
            <v>Nguyễn Thành Tâm</v>
          </cell>
          <cell r="G2448">
            <v>0</v>
          </cell>
        </row>
        <row r="2449">
          <cell r="C2449" t="str">
            <v>Nguyễn Thành Tâm</v>
          </cell>
          <cell r="G2449">
            <v>0</v>
          </cell>
        </row>
        <row r="2450">
          <cell r="C2450" t="str">
            <v>Nguyễn Thành Tâm</v>
          </cell>
          <cell r="G2450">
            <v>0</v>
          </cell>
        </row>
        <row r="2451">
          <cell r="C2451" t="str">
            <v>Nguyễn Thành Tâm</v>
          </cell>
          <cell r="G2451">
            <v>86.634292561412281</v>
          </cell>
        </row>
        <row r="2452">
          <cell r="C2452" t="str">
            <v>Hồ Quốc Việt</v>
          </cell>
          <cell r="G2452">
            <v>0</v>
          </cell>
        </row>
        <row r="2453">
          <cell r="C2453" t="str">
            <v>Hồ Quốc Việt</v>
          </cell>
          <cell r="G2453">
            <v>0</v>
          </cell>
        </row>
        <row r="2454">
          <cell r="C2454" t="str">
            <v>Hồ Quốc Việt</v>
          </cell>
          <cell r="G2454">
            <v>0</v>
          </cell>
        </row>
        <row r="2455">
          <cell r="C2455" t="str">
            <v>Hồ Quốc Việt</v>
          </cell>
          <cell r="G2455">
            <v>0</v>
          </cell>
        </row>
        <row r="2456">
          <cell r="C2456" t="str">
            <v>Hồ Quốc Việt</v>
          </cell>
          <cell r="G2456">
            <v>0</v>
          </cell>
        </row>
        <row r="2457">
          <cell r="C2457" t="str">
            <v>Hồ Quốc Việt</v>
          </cell>
          <cell r="G2457">
            <v>0</v>
          </cell>
        </row>
        <row r="2458">
          <cell r="C2458" t="str">
            <v>Hồ Quốc Việt</v>
          </cell>
          <cell r="G2458">
            <v>0</v>
          </cell>
        </row>
        <row r="2459">
          <cell r="C2459" t="str">
            <v>Hồ Quốc Việt</v>
          </cell>
          <cell r="G2459">
            <v>0</v>
          </cell>
        </row>
        <row r="2460">
          <cell r="C2460" t="str">
            <v>Hồ Quốc Việt</v>
          </cell>
          <cell r="G2460">
            <v>0</v>
          </cell>
        </row>
        <row r="2461">
          <cell r="C2461" t="str">
            <v>Hồ Quốc Việt</v>
          </cell>
          <cell r="G2461">
            <v>0</v>
          </cell>
        </row>
        <row r="2462">
          <cell r="C2462" t="str">
            <v>Hồ Quốc Việt</v>
          </cell>
          <cell r="G2462">
            <v>0</v>
          </cell>
        </row>
        <row r="2463">
          <cell r="C2463" t="str">
            <v>Hồ Quốc Việt</v>
          </cell>
          <cell r="G2463">
            <v>0</v>
          </cell>
        </row>
        <row r="2464">
          <cell r="C2464" t="str">
            <v>Hồ Quốc Việt</v>
          </cell>
          <cell r="G2464">
            <v>0</v>
          </cell>
        </row>
        <row r="2465">
          <cell r="C2465" t="str">
            <v>Hồ Quốc Việt</v>
          </cell>
          <cell r="G2465">
            <v>0</v>
          </cell>
        </row>
        <row r="2466">
          <cell r="C2466" t="str">
            <v>Hồ Quốc Việt</v>
          </cell>
          <cell r="G2466">
            <v>0</v>
          </cell>
        </row>
        <row r="2467">
          <cell r="C2467" t="str">
            <v>Hồ Quốc Việt</v>
          </cell>
          <cell r="G2467">
            <v>0</v>
          </cell>
        </row>
        <row r="2468">
          <cell r="C2468" t="str">
            <v>Hồ Quốc Việt</v>
          </cell>
          <cell r="G2468">
            <v>0</v>
          </cell>
        </row>
        <row r="2469">
          <cell r="C2469" t="str">
            <v>Hồ Quốc Việt</v>
          </cell>
          <cell r="G2469">
            <v>0</v>
          </cell>
        </row>
        <row r="2470">
          <cell r="C2470" t="str">
            <v>Hồ Quốc Việt</v>
          </cell>
          <cell r="G2470">
            <v>0</v>
          </cell>
        </row>
        <row r="2471">
          <cell r="C2471" t="str">
            <v>Hồ Quốc Việt</v>
          </cell>
          <cell r="G2471">
            <v>0</v>
          </cell>
        </row>
        <row r="2472">
          <cell r="C2472" t="str">
            <v>Hồ Quốc Việt</v>
          </cell>
          <cell r="G2472">
            <v>0</v>
          </cell>
        </row>
        <row r="2473">
          <cell r="C2473" t="str">
            <v>Hồ Quốc Việt</v>
          </cell>
          <cell r="G2473">
            <v>0</v>
          </cell>
        </row>
        <row r="2474">
          <cell r="C2474" t="str">
            <v>Hồ Quốc Việt</v>
          </cell>
          <cell r="G2474">
            <v>0</v>
          </cell>
        </row>
        <row r="2475">
          <cell r="C2475" t="str">
            <v>Hồ Quốc Việt</v>
          </cell>
          <cell r="G2475">
            <v>0</v>
          </cell>
        </row>
        <row r="2476">
          <cell r="C2476" t="str">
            <v>Hồ Quốc Việt</v>
          </cell>
          <cell r="G2476">
            <v>0</v>
          </cell>
        </row>
        <row r="2477">
          <cell r="C2477" t="str">
            <v>Hồ Quốc Việt</v>
          </cell>
          <cell r="G2477">
            <v>0</v>
          </cell>
        </row>
        <row r="2478">
          <cell r="C2478" t="str">
            <v>Hồ Quốc Việt</v>
          </cell>
          <cell r="G2478">
            <v>0</v>
          </cell>
        </row>
        <row r="2479">
          <cell r="C2479" t="str">
            <v>Hồ Quốc Việt</v>
          </cell>
          <cell r="G2479">
            <v>0</v>
          </cell>
        </row>
        <row r="2480">
          <cell r="C2480" t="str">
            <v>Hồ Quốc Việt</v>
          </cell>
          <cell r="G2480">
            <v>0</v>
          </cell>
        </row>
        <row r="2481">
          <cell r="C2481" t="str">
            <v>Hồ Quốc Việt</v>
          </cell>
          <cell r="G2481">
            <v>0</v>
          </cell>
        </row>
        <row r="2482">
          <cell r="C2482" t="str">
            <v>Hồ Quốc Việt</v>
          </cell>
          <cell r="G2482">
            <v>0</v>
          </cell>
        </row>
        <row r="2483">
          <cell r="C2483" t="str">
            <v>Hồ Quốc Việt</v>
          </cell>
          <cell r="G2483">
            <v>0</v>
          </cell>
        </row>
        <row r="2484">
          <cell r="C2484" t="str">
            <v>Hồ Quốc Việt</v>
          </cell>
          <cell r="G2484">
            <v>0</v>
          </cell>
        </row>
        <row r="2485">
          <cell r="C2485" t="str">
            <v>Hồ Quốc Việt</v>
          </cell>
          <cell r="G2485">
            <v>0</v>
          </cell>
        </row>
        <row r="2486">
          <cell r="C2486" t="str">
            <v>Hồ Quốc Việt</v>
          </cell>
          <cell r="G2486">
            <v>0</v>
          </cell>
        </row>
        <row r="2487">
          <cell r="C2487" t="str">
            <v>Hồ Quốc Việt</v>
          </cell>
          <cell r="G2487">
            <v>887.78733978524167</v>
          </cell>
        </row>
        <row r="2488">
          <cell r="C2488" t="str">
            <v>Phan Trường Nhựt</v>
          </cell>
          <cell r="G2488">
            <v>0</v>
          </cell>
        </row>
        <row r="2489">
          <cell r="C2489" t="str">
            <v>Phan Trường Nhựt</v>
          </cell>
          <cell r="G2489">
            <v>0</v>
          </cell>
        </row>
        <row r="2490">
          <cell r="C2490" t="str">
            <v>Phan Trường Nhựt</v>
          </cell>
          <cell r="G2490">
            <v>0</v>
          </cell>
        </row>
        <row r="2491">
          <cell r="C2491" t="str">
            <v>Phan Trường Nhựt</v>
          </cell>
          <cell r="G2491">
            <v>0</v>
          </cell>
        </row>
        <row r="2492">
          <cell r="C2492" t="str">
            <v>Phan Trường Nhựt</v>
          </cell>
          <cell r="G2492">
            <v>0</v>
          </cell>
        </row>
        <row r="2493">
          <cell r="C2493" t="str">
            <v>Phan Trường Nhựt</v>
          </cell>
          <cell r="G2493">
            <v>0</v>
          </cell>
        </row>
        <row r="2494">
          <cell r="C2494" t="str">
            <v>Phan Trường Nhựt</v>
          </cell>
          <cell r="G2494">
            <v>0</v>
          </cell>
        </row>
        <row r="2495">
          <cell r="C2495" t="str">
            <v>Phan Trường Nhựt</v>
          </cell>
          <cell r="G2495">
            <v>0</v>
          </cell>
        </row>
        <row r="2496">
          <cell r="C2496" t="str">
            <v>Phan Trường Nhựt</v>
          </cell>
          <cell r="G2496">
            <v>0</v>
          </cell>
        </row>
        <row r="2497">
          <cell r="C2497" t="str">
            <v>Phan Trường Nhựt</v>
          </cell>
          <cell r="G2497">
            <v>0</v>
          </cell>
        </row>
        <row r="2498">
          <cell r="C2498" t="str">
            <v>Phan Trường Nhựt</v>
          </cell>
          <cell r="G2498">
            <v>0</v>
          </cell>
        </row>
        <row r="2499">
          <cell r="C2499" t="str">
            <v>Phan Trường Nhựt</v>
          </cell>
          <cell r="G2499">
            <v>0</v>
          </cell>
        </row>
        <row r="2500">
          <cell r="C2500" t="str">
            <v>Phan Trường Nhựt</v>
          </cell>
          <cell r="G2500">
            <v>0</v>
          </cell>
        </row>
        <row r="2501">
          <cell r="C2501" t="str">
            <v>Phan Trường Nhựt</v>
          </cell>
          <cell r="G2501">
            <v>0</v>
          </cell>
        </row>
        <row r="2502">
          <cell r="C2502" t="str">
            <v>Phan Trường Nhựt</v>
          </cell>
          <cell r="G2502">
            <v>0</v>
          </cell>
        </row>
        <row r="2503">
          <cell r="C2503" t="str">
            <v>Phan Trường Nhựt</v>
          </cell>
          <cell r="G2503">
            <v>0</v>
          </cell>
        </row>
        <row r="2504">
          <cell r="C2504" t="str">
            <v>Phan Trường Nhựt</v>
          </cell>
          <cell r="G2504">
            <v>0</v>
          </cell>
        </row>
        <row r="2505">
          <cell r="C2505" t="str">
            <v>Phan Trường Nhựt</v>
          </cell>
          <cell r="G2505">
            <v>0</v>
          </cell>
        </row>
        <row r="2506">
          <cell r="C2506" t="str">
            <v>Phan Trường Nhựt</v>
          </cell>
          <cell r="G2506">
            <v>0</v>
          </cell>
        </row>
        <row r="2507">
          <cell r="C2507" t="str">
            <v>Phan Trường Nhựt</v>
          </cell>
          <cell r="G2507">
            <v>0</v>
          </cell>
        </row>
        <row r="2508">
          <cell r="C2508" t="str">
            <v>Phan Trường Nhựt</v>
          </cell>
          <cell r="G2508">
            <v>0</v>
          </cell>
        </row>
        <row r="2509">
          <cell r="C2509" t="str">
            <v>Phan Trường Nhựt</v>
          </cell>
          <cell r="G2509">
            <v>0</v>
          </cell>
        </row>
        <row r="2510">
          <cell r="C2510" t="str">
            <v>Phan Trường Nhựt</v>
          </cell>
          <cell r="G2510">
            <v>0</v>
          </cell>
        </row>
        <row r="2511">
          <cell r="C2511" t="str">
            <v>Phan Trường Nhựt</v>
          </cell>
          <cell r="G2511">
            <v>0</v>
          </cell>
        </row>
        <row r="2512">
          <cell r="C2512" t="str">
            <v>Phan Trường Nhựt</v>
          </cell>
          <cell r="G2512">
            <v>0</v>
          </cell>
        </row>
        <row r="2513">
          <cell r="C2513" t="str">
            <v>Phan Trường Nhựt</v>
          </cell>
          <cell r="G2513">
            <v>0</v>
          </cell>
        </row>
        <row r="2514">
          <cell r="C2514" t="str">
            <v>Phan Trường Nhựt</v>
          </cell>
          <cell r="G2514">
            <v>0</v>
          </cell>
        </row>
        <row r="2515">
          <cell r="C2515" t="str">
            <v>Phan Trường Nhựt</v>
          </cell>
          <cell r="G2515">
            <v>0</v>
          </cell>
        </row>
        <row r="2516">
          <cell r="C2516" t="str">
            <v>Phan Trường Nhựt</v>
          </cell>
          <cell r="G2516">
            <v>0</v>
          </cell>
        </row>
        <row r="2517">
          <cell r="C2517" t="str">
            <v>Phan Trường Nhựt</v>
          </cell>
          <cell r="G2517">
            <v>0</v>
          </cell>
        </row>
        <row r="2518">
          <cell r="C2518" t="str">
            <v>Phan Trường Nhựt</v>
          </cell>
          <cell r="G2518">
            <v>0</v>
          </cell>
        </row>
        <row r="2519">
          <cell r="C2519" t="str">
            <v>Phan Trường Nhựt</v>
          </cell>
          <cell r="G2519">
            <v>0</v>
          </cell>
        </row>
        <row r="2520">
          <cell r="C2520" t="str">
            <v>Phan Trường Nhựt</v>
          </cell>
          <cell r="G2520">
            <v>0</v>
          </cell>
        </row>
        <row r="2521">
          <cell r="C2521" t="str">
            <v>Phan Trường Nhựt</v>
          </cell>
          <cell r="G2521">
            <v>0</v>
          </cell>
        </row>
        <row r="2522">
          <cell r="C2522" t="str">
            <v>Phan Trường Nhựt</v>
          </cell>
          <cell r="G2522">
            <v>0</v>
          </cell>
        </row>
        <row r="2523">
          <cell r="C2523" t="str">
            <v>Phan Trường Nhựt</v>
          </cell>
        </row>
        <row r="2524">
          <cell r="C2524" t="str">
            <v>Nguyễn Minh Trí</v>
          </cell>
          <cell r="G2524">
            <v>0</v>
          </cell>
        </row>
        <row r="2525">
          <cell r="C2525" t="str">
            <v>Nguyễn Minh Trí</v>
          </cell>
          <cell r="G2525">
            <v>0</v>
          </cell>
        </row>
        <row r="2526">
          <cell r="C2526" t="str">
            <v>Nguyễn Minh Trí</v>
          </cell>
          <cell r="G2526">
            <v>0</v>
          </cell>
        </row>
        <row r="2527">
          <cell r="C2527" t="str">
            <v>Nguyễn Minh Trí</v>
          </cell>
          <cell r="G2527">
            <v>0</v>
          </cell>
        </row>
        <row r="2528">
          <cell r="C2528" t="str">
            <v>Nguyễn Minh Trí</v>
          </cell>
          <cell r="G2528">
            <v>0</v>
          </cell>
        </row>
        <row r="2529">
          <cell r="C2529" t="str">
            <v>Nguyễn Minh Trí</v>
          </cell>
          <cell r="G2529">
            <v>0</v>
          </cell>
        </row>
        <row r="2530">
          <cell r="C2530" t="str">
            <v>Nguyễn Minh Trí</v>
          </cell>
          <cell r="G2530">
            <v>0</v>
          </cell>
        </row>
        <row r="2531">
          <cell r="C2531" t="str">
            <v>Nguyễn Minh Trí</v>
          </cell>
          <cell r="G2531">
            <v>0</v>
          </cell>
        </row>
        <row r="2532">
          <cell r="C2532" t="str">
            <v>Nguyễn Minh Trí</v>
          </cell>
          <cell r="G2532">
            <v>0</v>
          </cell>
        </row>
        <row r="2533">
          <cell r="C2533" t="str">
            <v>Nguyễn Minh Trí</v>
          </cell>
          <cell r="G2533">
            <v>0</v>
          </cell>
        </row>
        <row r="2534">
          <cell r="C2534" t="str">
            <v>Nguyễn Minh Trí</v>
          </cell>
          <cell r="G2534">
            <v>0</v>
          </cell>
        </row>
        <row r="2535">
          <cell r="C2535" t="str">
            <v>Nguyễn Minh Trí</v>
          </cell>
          <cell r="G2535">
            <v>0</v>
          </cell>
        </row>
        <row r="2536">
          <cell r="C2536" t="str">
            <v>Nguyễn Minh Trí</v>
          </cell>
          <cell r="G2536">
            <v>0</v>
          </cell>
        </row>
        <row r="2537">
          <cell r="C2537" t="str">
            <v>Nguyễn Minh Trí</v>
          </cell>
          <cell r="G2537">
            <v>0</v>
          </cell>
        </row>
        <row r="2538">
          <cell r="C2538" t="str">
            <v>Nguyễn Minh Trí</v>
          </cell>
          <cell r="G2538">
            <v>0</v>
          </cell>
        </row>
        <row r="2539">
          <cell r="C2539" t="str">
            <v>Nguyễn Minh Trí</v>
          </cell>
          <cell r="G2539">
            <v>0</v>
          </cell>
        </row>
        <row r="2540">
          <cell r="C2540" t="str">
            <v>Nguyễn Minh Trí</v>
          </cell>
          <cell r="G2540">
            <v>0</v>
          </cell>
        </row>
        <row r="2541">
          <cell r="C2541" t="str">
            <v>Nguyễn Minh Trí</v>
          </cell>
          <cell r="G2541">
            <v>0</v>
          </cell>
        </row>
        <row r="2542">
          <cell r="C2542" t="str">
            <v>Nguyễn Minh Trí</v>
          </cell>
          <cell r="G2542">
            <v>0</v>
          </cell>
        </row>
        <row r="2543">
          <cell r="C2543" t="str">
            <v>Nguyễn Minh Trí</v>
          </cell>
          <cell r="G2543">
            <v>0</v>
          </cell>
        </row>
        <row r="2544">
          <cell r="C2544" t="str">
            <v>Nguyễn Minh Trí</v>
          </cell>
          <cell r="G2544">
            <v>0</v>
          </cell>
        </row>
        <row r="2545">
          <cell r="C2545" t="str">
            <v>Nguyễn Minh Trí</v>
          </cell>
          <cell r="G2545">
            <v>0</v>
          </cell>
        </row>
        <row r="2546">
          <cell r="C2546" t="str">
            <v>Nguyễn Minh Trí</v>
          </cell>
          <cell r="G2546">
            <v>0</v>
          </cell>
        </row>
        <row r="2547">
          <cell r="C2547" t="str">
            <v>Nguyễn Minh Trí</v>
          </cell>
          <cell r="G2547">
            <v>0</v>
          </cell>
        </row>
        <row r="2548">
          <cell r="C2548" t="str">
            <v>Nguyễn Minh Trí</v>
          </cell>
          <cell r="G2548">
            <v>0</v>
          </cell>
        </row>
        <row r="2549">
          <cell r="C2549" t="str">
            <v>Nguyễn Minh Trí</v>
          </cell>
          <cell r="G2549">
            <v>0</v>
          </cell>
        </row>
        <row r="2550">
          <cell r="C2550" t="str">
            <v>Nguyễn Minh Trí</v>
          </cell>
          <cell r="G2550">
            <v>0</v>
          </cell>
        </row>
        <row r="2551">
          <cell r="C2551" t="str">
            <v>Nguyễn Minh Trí</v>
          </cell>
          <cell r="G2551">
            <v>0</v>
          </cell>
        </row>
        <row r="2552">
          <cell r="C2552" t="str">
            <v>Nguyễn Minh Trí</v>
          </cell>
          <cell r="G2552">
            <v>0</v>
          </cell>
        </row>
        <row r="2553">
          <cell r="C2553" t="str">
            <v>Nguyễn Minh Trí</v>
          </cell>
          <cell r="G2553">
            <v>0</v>
          </cell>
        </row>
        <row r="2554">
          <cell r="C2554" t="str">
            <v>Nguyễn Minh Trí</v>
          </cell>
          <cell r="G2554">
            <v>0</v>
          </cell>
        </row>
        <row r="2555">
          <cell r="C2555" t="str">
            <v>Nguyễn Minh Trí</v>
          </cell>
          <cell r="G2555">
            <v>0</v>
          </cell>
        </row>
        <row r="2556">
          <cell r="C2556" t="str">
            <v>Nguyễn Minh Trí</v>
          </cell>
          <cell r="G2556">
            <v>0</v>
          </cell>
        </row>
        <row r="2557">
          <cell r="C2557" t="str">
            <v>Nguyễn Minh Trí</v>
          </cell>
          <cell r="G2557">
            <v>0</v>
          </cell>
        </row>
        <row r="2558">
          <cell r="C2558" t="str">
            <v>Nguyễn Minh Trí</v>
          </cell>
          <cell r="G2558">
            <v>0</v>
          </cell>
        </row>
        <row r="2559">
          <cell r="C2559" t="str">
            <v>Nguyễn Minh Trí</v>
          </cell>
        </row>
        <row r="2560">
          <cell r="C2560" t="str">
            <v>Hồ Quốc Việt</v>
          </cell>
          <cell r="G2560">
            <v>0</v>
          </cell>
        </row>
        <row r="2561">
          <cell r="C2561" t="str">
            <v>Hồ Quốc Việt</v>
          </cell>
          <cell r="G2561">
            <v>0</v>
          </cell>
        </row>
        <row r="2562">
          <cell r="C2562" t="str">
            <v>Hồ Quốc Việt</v>
          </cell>
          <cell r="G2562">
            <v>0</v>
          </cell>
        </row>
        <row r="2563">
          <cell r="C2563" t="str">
            <v>Hồ Quốc Việt</v>
          </cell>
          <cell r="G2563">
            <v>0</v>
          </cell>
        </row>
        <row r="2564">
          <cell r="C2564" t="str">
            <v>Hồ Quốc Việt</v>
          </cell>
          <cell r="G2564">
            <v>0</v>
          </cell>
        </row>
        <row r="2565">
          <cell r="C2565" t="str">
            <v>Hồ Quốc Việt</v>
          </cell>
          <cell r="G2565">
            <v>0</v>
          </cell>
        </row>
        <row r="2566">
          <cell r="C2566" t="str">
            <v>Hồ Quốc Việt</v>
          </cell>
          <cell r="G2566">
            <v>0</v>
          </cell>
        </row>
        <row r="2567">
          <cell r="C2567" t="str">
            <v>Hồ Quốc Việt</v>
          </cell>
          <cell r="G2567">
            <v>0</v>
          </cell>
        </row>
        <row r="2568">
          <cell r="C2568" t="str">
            <v>Hồ Quốc Việt</v>
          </cell>
          <cell r="G2568">
            <v>0</v>
          </cell>
        </row>
        <row r="2569">
          <cell r="C2569" t="str">
            <v>Hồ Quốc Việt</v>
          </cell>
          <cell r="G2569">
            <v>0</v>
          </cell>
        </row>
        <row r="2570">
          <cell r="C2570" t="str">
            <v>Hồ Quốc Việt</v>
          </cell>
          <cell r="G2570">
            <v>0</v>
          </cell>
        </row>
        <row r="2571">
          <cell r="C2571" t="str">
            <v>Hồ Quốc Việt</v>
          </cell>
          <cell r="G2571">
            <v>0</v>
          </cell>
        </row>
        <row r="2572">
          <cell r="C2572" t="str">
            <v>Hồ Quốc Việt</v>
          </cell>
          <cell r="G2572">
            <v>0</v>
          </cell>
        </row>
        <row r="2573">
          <cell r="C2573" t="str">
            <v>Hồ Quốc Việt</v>
          </cell>
          <cell r="G2573">
            <v>0</v>
          </cell>
        </row>
        <row r="2574">
          <cell r="C2574" t="str">
            <v>Hồ Quốc Việt</v>
          </cell>
          <cell r="G2574">
            <v>0</v>
          </cell>
        </row>
        <row r="2575">
          <cell r="C2575" t="str">
            <v>Hồ Quốc Việt</v>
          </cell>
          <cell r="G2575">
            <v>0</v>
          </cell>
        </row>
        <row r="2576">
          <cell r="C2576" t="str">
            <v>Hồ Quốc Việt</v>
          </cell>
          <cell r="G2576">
            <v>0</v>
          </cell>
        </row>
        <row r="2577">
          <cell r="C2577" t="str">
            <v>Hồ Quốc Việt</v>
          </cell>
          <cell r="G2577">
            <v>0</v>
          </cell>
        </row>
        <row r="2578">
          <cell r="C2578" t="str">
            <v>Hồ Quốc Việt</v>
          </cell>
          <cell r="G2578">
            <v>0</v>
          </cell>
        </row>
        <row r="2579">
          <cell r="C2579" t="str">
            <v>Hồ Quốc Việt</v>
          </cell>
          <cell r="G2579">
            <v>0</v>
          </cell>
        </row>
        <row r="2580">
          <cell r="C2580" t="str">
            <v>Hồ Quốc Việt</v>
          </cell>
          <cell r="G2580">
            <v>0</v>
          </cell>
        </row>
        <row r="2581">
          <cell r="C2581" t="str">
            <v>Hồ Quốc Việt</v>
          </cell>
          <cell r="G2581">
            <v>0</v>
          </cell>
        </row>
        <row r="2582">
          <cell r="C2582" t="str">
            <v>Hồ Quốc Việt</v>
          </cell>
          <cell r="G2582">
            <v>0</v>
          </cell>
        </row>
        <row r="2583">
          <cell r="C2583" t="str">
            <v>Hồ Quốc Việt</v>
          </cell>
          <cell r="G2583">
            <v>0</v>
          </cell>
        </row>
        <row r="2584">
          <cell r="C2584" t="str">
            <v>Hồ Quốc Việt</v>
          </cell>
          <cell r="G2584">
            <v>0</v>
          </cell>
        </row>
        <row r="2585">
          <cell r="C2585" t="str">
            <v>Hồ Quốc Việt</v>
          </cell>
          <cell r="G2585">
            <v>0</v>
          </cell>
        </row>
        <row r="2586">
          <cell r="C2586" t="str">
            <v>Hồ Quốc Việt</v>
          </cell>
          <cell r="G2586">
            <v>0</v>
          </cell>
        </row>
        <row r="2587">
          <cell r="C2587" t="str">
            <v>Hồ Quốc Việt</v>
          </cell>
          <cell r="G2587">
            <v>0</v>
          </cell>
        </row>
        <row r="2588">
          <cell r="C2588" t="str">
            <v>Hồ Quốc Việt</v>
          </cell>
          <cell r="G2588">
            <v>0</v>
          </cell>
        </row>
        <row r="2589">
          <cell r="C2589" t="str">
            <v>Hồ Quốc Việt</v>
          </cell>
          <cell r="G2589">
            <v>0</v>
          </cell>
        </row>
        <row r="2590">
          <cell r="C2590" t="str">
            <v>Hồ Quốc Việt</v>
          </cell>
          <cell r="G2590">
            <v>0</v>
          </cell>
        </row>
        <row r="2591">
          <cell r="C2591" t="str">
            <v>Hồ Quốc Việt</v>
          </cell>
          <cell r="G2591">
            <v>0</v>
          </cell>
        </row>
        <row r="2592">
          <cell r="C2592" t="str">
            <v>Hồ Quốc Việt</v>
          </cell>
          <cell r="G2592">
            <v>0</v>
          </cell>
        </row>
        <row r="2593">
          <cell r="C2593" t="str">
            <v>Hồ Quốc Việt</v>
          </cell>
          <cell r="G2593">
            <v>0</v>
          </cell>
        </row>
        <row r="2594">
          <cell r="C2594" t="str">
            <v>Hồ Quốc Việt</v>
          </cell>
          <cell r="G2594">
            <v>0</v>
          </cell>
        </row>
        <row r="2595">
          <cell r="C2595" t="str">
            <v>Hồ Quốc Việt</v>
          </cell>
          <cell r="G2595">
            <v>56.87648878415947</v>
          </cell>
        </row>
        <row r="2596">
          <cell r="C2596" t="str">
            <v>Nguyễn Minh Trí</v>
          </cell>
          <cell r="G2596">
            <v>0</v>
          </cell>
        </row>
        <row r="2597">
          <cell r="C2597" t="str">
            <v>Nguyễn Minh Trí</v>
          </cell>
          <cell r="G2597">
            <v>0</v>
          </cell>
        </row>
        <row r="2598">
          <cell r="C2598" t="str">
            <v>Nguyễn Minh Trí</v>
          </cell>
          <cell r="G2598">
            <v>0</v>
          </cell>
        </row>
        <row r="2599">
          <cell r="C2599" t="str">
            <v>Nguyễn Minh Trí</v>
          </cell>
          <cell r="G2599">
            <v>0</v>
          </cell>
        </row>
        <row r="2600">
          <cell r="C2600" t="str">
            <v>Nguyễn Minh Trí</v>
          </cell>
          <cell r="G2600">
            <v>0</v>
          </cell>
        </row>
        <row r="2601">
          <cell r="C2601" t="str">
            <v>Nguyễn Minh Trí</v>
          </cell>
          <cell r="G2601">
            <v>0</v>
          </cell>
        </row>
        <row r="2602">
          <cell r="C2602" t="str">
            <v>Nguyễn Minh Trí</v>
          </cell>
          <cell r="G2602">
            <v>0</v>
          </cell>
        </row>
        <row r="2603">
          <cell r="C2603" t="str">
            <v>Nguyễn Minh Trí</v>
          </cell>
          <cell r="G2603">
            <v>0</v>
          </cell>
        </row>
        <row r="2604">
          <cell r="C2604" t="str">
            <v>Nguyễn Minh Trí</v>
          </cell>
          <cell r="G2604">
            <v>0</v>
          </cell>
        </row>
        <row r="2605">
          <cell r="C2605" t="str">
            <v>Nguyễn Minh Trí</v>
          </cell>
          <cell r="G2605">
            <v>0</v>
          </cell>
        </row>
        <row r="2606">
          <cell r="C2606" t="str">
            <v>Nguyễn Minh Trí</v>
          </cell>
          <cell r="G2606">
            <v>0</v>
          </cell>
        </row>
        <row r="2607">
          <cell r="C2607" t="str">
            <v>Nguyễn Minh Trí</v>
          </cell>
          <cell r="G2607">
            <v>0</v>
          </cell>
        </row>
        <row r="2608">
          <cell r="C2608" t="str">
            <v>Nguyễn Minh Trí</v>
          </cell>
          <cell r="G2608">
            <v>0</v>
          </cell>
        </row>
        <row r="2609">
          <cell r="C2609" t="str">
            <v>Nguyễn Minh Trí</v>
          </cell>
          <cell r="G2609">
            <v>0</v>
          </cell>
        </row>
        <row r="2610">
          <cell r="C2610" t="str">
            <v>Nguyễn Minh Trí</v>
          </cell>
          <cell r="G2610">
            <v>0</v>
          </cell>
        </row>
        <row r="2611">
          <cell r="C2611" t="str">
            <v>Nguyễn Minh Trí</v>
          </cell>
          <cell r="G2611">
            <v>0</v>
          </cell>
        </row>
        <row r="2612">
          <cell r="C2612" t="str">
            <v>Nguyễn Minh Trí</v>
          </cell>
          <cell r="G2612">
            <v>0</v>
          </cell>
        </row>
        <row r="2613">
          <cell r="C2613" t="str">
            <v>Nguyễn Minh Trí</v>
          </cell>
          <cell r="G2613">
            <v>0</v>
          </cell>
        </row>
        <row r="2614">
          <cell r="C2614" t="str">
            <v>Nguyễn Minh Trí</v>
          </cell>
          <cell r="G2614">
            <v>0</v>
          </cell>
        </row>
        <row r="2615">
          <cell r="C2615" t="str">
            <v>Nguyễn Minh Trí</v>
          </cell>
          <cell r="G2615">
            <v>0</v>
          </cell>
        </row>
        <row r="2616">
          <cell r="C2616" t="str">
            <v>Nguyễn Minh Trí</v>
          </cell>
          <cell r="G2616">
            <v>0</v>
          </cell>
        </row>
        <row r="2617">
          <cell r="C2617" t="str">
            <v>Nguyễn Minh Trí</v>
          </cell>
          <cell r="G2617">
            <v>0</v>
          </cell>
        </row>
        <row r="2618">
          <cell r="C2618" t="str">
            <v>Nguyễn Minh Trí</v>
          </cell>
          <cell r="G2618">
            <v>0</v>
          </cell>
        </row>
        <row r="2619">
          <cell r="C2619" t="str">
            <v>Nguyễn Minh Trí</v>
          </cell>
          <cell r="G2619">
            <v>0</v>
          </cell>
        </row>
        <row r="2620">
          <cell r="C2620" t="str">
            <v>Nguyễn Minh Trí</v>
          </cell>
          <cell r="G2620">
            <v>0</v>
          </cell>
        </row>
        <row r="2621">
          <cell r="C2621" t="str">
            <v>Nguyễn Minh Trí</v>
          </cell>
          <cell r="G2621">
            <v>0</v>
          </cell>
        </row>
        <row r="2622">
          <cell r="C2622" t="str">
            <v>Nguyễn Minh Trí</v>
          </cell>
          <cell r="G2622">
            <v>0</v>
          </cell>
        </row>
        <row r="2623">
          <cell r="C2623" t="str">
            <v>Nguyễn Minh Trí</v>
          </cell>
          <cell r="G2623">
            <v>0</v>
          </cell>
        </row>
        <row r="2624">
          <cell r="C2624" t="str">
            <v>Nguyễn Minh Trí</v>
          </cell>
          <cell r="G2624">
            <v>0</v>
          </cell>
        </row>
        <row r="2625">
          <cell r="C2625" t="str">
            <v>Nguyễn Minh Trí</v>
          </cell>
          <cell r="G2625">
            <v>0</v>
          </cell>
        </row>
        <row r="2626">
          <cell r="C2626" t="str">
            <v>Nguyễn Minh Trí</v>
          </cell>
          <cell r="G2626">
            <v>0</v>
          </cell>
        </row>
        <row r="2627">
          <cell r="C2627" t="str">
            <v>Nguyễn Minh Trí</v>
          </cell>
          <cell r="G2627">
            <v>0</v>
          </cell>
        </row>
        <row r="2628">
          <cell r="C2628" t="str">
            <v>Nguyễn Minh Trí</v>
          </cell>
          <cell r="G2628">
            <v>0</v>
          </cell>
        </row>
        <row r="2629">
          <cell r="C2629" t="str">
            <v>Nguyễn Minh Trí</v>
          </cell>
          <cell r="G2629">
            <v>0</v>
          </cell>
        </row>
        <row r="2630">
          <cell r="C2630" t="str">
            <v>Nguyễn Minh Trí</v>
          </cell>
          <cell r="G2630">
            <v>0</v>
          </cell>
        </row>
        <row r="2631">
          <cell r="C2631" t="str">
            <v>Nguyễn Minh Trí</v>
          </cell>
        </row>
        <row r="2632">
          <cell r="C2632" t="str">
            <v>Huỳnh Thanh Sang</v>
          </cell>
          <cell r="G2632">
            <v>0</v>
          </cell>
        </row>
        <row r="2633">
          <cell r="C2633" t="str">
            <v>Huỳnh Thanh Sang</v>
          </cell>
          <cell r="G2633">
            <v>0</v>
          </cell>
        </row>
        <row r="2634">
          <cell r="C2634" t="str">
            <v>Huỳnh Thanh Sang</v>
          </cell>
          <cell r="G2634">
            <v>0</v>
          </cell>
        </row>
        <row r="2635">
          <cell r="C2635" t="str">
            <v>Huỳnh Thanh Sang</v>
          </cell>
          <cell r="G2635">
            <v>0</v>
          </cell>
        </row>
        <row r="2636">
          <cell r="C2636" t="str">
            <v>Huỳnh Thanh Sang</v>
          </cell>
          <cell r="G2636">
            <v>0</v>
          </cell>
        </row>
        <row r="2637">
          <cell r="C2637" t="str">
            <v>Huỳnh Thanh Sang</v>
          </cell>
          <cell r="G2637">
            <v>0</v>
          </cell>
        </row>
        <row r="2638">
          <cell r="C2638" t="str">
            <v>Huỳnh Thanh Sang</v>
          </cell>
          <cell r="G2638">
            <v>0</v>
          </cell>
        </row>
        <row r="2639">
          <cell r="C2639" t="str">
            <v>Huỳnh Thanh Sang</v>
          </cell>
          <cell r="G2639">
            <v>0</v>
          </cell>
        </row>
        <row r="2640">
          <cell r="C2640" t="str">
            <v>Huỳnh Thanh Sang</v>
          </cell>
          <cell r="G2640">
            <v>0</v>
          </cell>
        </row>
        <row r="2641">
          <cell r="C2641" t="str">
            <v>Huỳnh Thanh Sang</v>
          </cell>
          <cell r="G2641">
            <v>0</v>
          </cell>
        </row>
        <row r="2642">
          <cell r="C2642" t="str">
            <v>Huỳnh Thanh Sang</v>
          </cell>
          <cell r="G2642">
            <v>0</v>
          </cell>
        </row>
        <row r="2643">
          <cell r="C2643" t="str">
            <v>Huỳnh Thanh Sang</v>
          </cell>
          <cell r="G2643">
            <v>0</v>
          </cell>
        </row>
        <row r="2644">
          <cell r="C2644" t="str">
            <v>Huỳnh Thanh Sang</v>
          </cell>
          <cell r="G2644">
            <v>0</v>
          </cell>
        </row>
        <row r="2645">
          <cell r="C2645" t="str">
            <v>Huỳnh Thanh Sang</v>
          </cell>
          <cell r="G2645">
            <v>0</v>
          </cell>
        </row>
        <row r="2646">
          <cell r="C2646" t="str">
            <v>Huỳnh Thanh Sang</v>
          </cell>
          <cell r="G2646">
            <v>0</v>
          </cell>
        </row>
        <row r="2647">
          <cell r="C2647" t="str">
            <v>Huỳnh Thanh Sang</v>
          </cell>
          <cell r="G2647">
            <v>0</v>
          </cell>
        </row>
        <row r="2648">
          <cell r="C2648" t="str">
            <v>Huỳnh Thanh Sang</v>
          </cell>
          <cell r="G2648">
            <v>0</v>
          </cell>
        </row>
        <row r="2649">
          <cell r="C2649" t="str">
            <v>Huỳnh Thanh Sang</v>
          </cell>
          <cell r="G2649">
            <v>0</v>
          </cell>
        </row>
        <row r="2650">
          <cell r="C2650" t="str">
            <v>Huỳnh Thanh Sang</v>
          </cell>
          <cell r="G2650">
            <v>0</v>
          </cell>
        </row>
        <row r="2651">
          <cell r="C2651" t="str">
            <v>Huỳnh Thanh Sang</v>
          </cell>
          <cell r="G2651">
            <v>0</v>
          </cell>
        </row>
        <row r="2652">
          <cell r="C2652" t="str">
            <v>Huỳnh Thanh Sang</v>
          </cell>
          <cell r="G2652">
            <v>0</v>
          </cell>
        </row>
        <row r="2653">
          <cell r="C2653" t="str">
            <v>Huỳnh Thanh Sang</v>
          </cell>
          <cell r="G2653">
            <v>0</v>
          </cell>
        </row>
        <row r="2654">
          <cell r="C2654" t="str">
            <v>Huỳnh Thanh Sang</v>
          </cell>
          <cell r="G2654">
            <v>0</v>
          </cell>
        </row>
        <row r="2655">
          <cell r="C2655" t="str">
            <v>Huỳnh Thanh Sang</v>
          </cell>
          <cell r="G2655">
            <v>0</v>
          </cell>
        </row>
        <row r="2656">
          <cell r="C2656" t="str">
            <v>Huỳnh Thanh Sang</v>
          </cell>
          <cell r="G2656">
            <v>0</v>
          </cell>
        </row>
        <row r="2657">
          <cell r="C2657" t="str">
            <v>Huỳnh Thanh Sang</v>
          </cell>
          <cell r="G2657">
            <v>0</v>
          </cell>
        </row>
        <row r="2658">
          <cell r="C2658" t="str">
            <v>Huỳnh Thanh Sang</v>
          </cell>
          <cell r="G2658">
            <v>0</v>
          </cell>
        </row>
        <row r="2659">
          <cell r="C2659" t="str">
            <v>Huỳnh Thanh Sang</v>
          </cell>
          <cell r="G2659">
            <v>0</v>
          </cell>
        </row>
        <row r="2660">
          <cell r="C2660" t="str">
            <v>Huỳnh Thanh Sang</v>
          </cell>
          <cell r="G2660">
            <v>0</v>
          </cell>
        </row>
        <row r="2661">
          <cell r="C2661" t="str">
            <v>Huỳnh Thanh Sang</v>
          </cell>
          <cell r="G2661">
            <v>0</v>
          </cell>
        </row>
        <row r="2662">
          <cell r="C2662" t="str">
            <v>Huỳnh Thanh Sang</v>
          </cell>
          <cell r="G2662">
            <v>0</v>
          </cell>
        </row>
        <row r="2663">
          <cell r="C2663" t="str">
            <v>Huỳnh Thanh Sang</v>
          </cell>
          <cell r="G2663">
            <v>0</v>
          </cell>
        </row>
        <row r="2664">
          <cell r="C2664" t="str">
            <v>Huỳnh Thanh Sang</v>
          </cell>
          <cell r="G2664">
            <v>0</v>
          </cell>
        </row>
        <row r="2665">
          <cell r="C2665" t="str">
            <v>Huỳnh Thanh Sang</v>
          </cell>
          <cell r="G2665">
            <v>0</v>
          </cell>
        </row>
        <row r="2666">
          <cell r="C2666" t="str">
            <v>Huỳnh Thanh Sang</v>
          </cell>
          <cell r="G2666">
            <v>0</v>
          </cell>
        </row>
        <row r="2667">
          <cell r="C2667" t="str">
            <v>Huỳnh Thanh Sang</v>
          </cell>
          <cell r="G2667">
            <v>572.62277262204657</v>
          </cell>
        </row>
        <row r="2668">
          <cell r="C2668">
            <v>0</v>
          </cell>
          <cell r="G2668">
            <v>0</v>
          </cell>
        </row>
        <row r="2669">
          <cell r="C2669">
            <v>0</v>
          </cell>
          <cell r="G2669">
            <v>0</v>
          </cell>
        </row>
        <row r="2670">
          <cell r="C2670">
            <v>0</v>
          </cell>
          <cell r="G2670">
            <v>0</v>
          </cell>
        </row>
        <row r="2671">
          <cell r="C2671">
            <v>0</v>
          </cell>
          <cell r="G2671">
            <v>0</v>
          </cell>
        </row>
        <row r="2672">
          <cell r="C2672">
            <v>0</v>
          </cell>
          <cell r="G2672">
            <v>0</v>
          </cell>
        </row>
        <row r="2673">
          <cell r="C2673">
            <v>0</v>
          </cell>
          <cell r="G2673">
            <v>0</v>
          </cell>
        </row>
        <row r="2674">
          <cell r="C2674">
            <v>0</v>
          </cell>
          <cell r="G2674">
            <v>0</v>
          </cell>
        </row>
        <row r="2675">
          <cell r="C2675">
            <v>0</v>
          </cell>
          <cell r="G2675">
            <v>0</v>
          </cell>
        </row>
        <row r="2676">
          <cell r="C2676">
            <v>0</v>
          </cell>
          <cell r="G2676">
            <v>0</v>
          </cell>
        </row>
        <row r="2677">
          <cell r="C2677">
            <v>0</v>
          </cell>
          <cell r="G2677">
            <v>0</v>
          </cell>
        </row>
        <row r="2678">
          <cell r="C2678">
            <v>0</v>
          </cell>
          <cell r="G2678">
            <v>0</v>
          </cell>
        </row>
        <row r="2679">
          <cell r="C2679">
            <v>0</v>
          </cell>
          <cell r="G2679">
            <v>0</v>
          </cell>
        </row>
        <row r="2680">
          <cell r="C2680">
            <v>0</v>
          </cell>
          <cell r="G2680">
            <v>0</v>
          </cell>
        </row>
        <row r="2681">
          <cell r="C2681">
            <v>0</v>
          </cell>
          <cell r="G2681">
            <v>0</v>
          </cell>
        </row>
        <row r="2682">
          <cell r="C2682">
            <v>0</v>
          </cell>
          <cell r="G2682">
            <v>0</v>
          </cell>
        </row>
        <row r="2683">
          <cell r="C2683">
            <v>0</v>
          </cell>
          <cell r="G2683">
            <v>0</v>
          </cell>
        </row>
        <row r="2684">
          <cell r="C2684">
            <v>0</v>
          </cell>
          <cell r="G2684">
            <v>0</v>
          </cell>
        </row>
        <row r="2685">
          <cell r="C2685">
            <v>0</v>
          </cell>
          <cell r="G2685">
            <v>0</v>
          </cell>
        </row>
        <row r="2686">
          <cell r="C2686">
            <v>0</v>
          </cell>
          <cell r="G2686">
            <v>0</v>
          </cell>
        </row>
        <row r="2687">
          <cell r="C2687">
            <v>0</v>
          </cell>
          <cell r="G2687">
            <v>0</v>
          </cell>
        </row>
        <row r="2688">
          <cell r="C2688">
            <v>0</v>
          </cell>
          <cell r="G2688">
            <v>0</v>
          </cell>
        </row>
        <row r="2689">
          <cell r="C2689">
            <v>0</v>
          </cell>
          <cell r="G2689">
            <v>0</v>
          </cell>
        </row>
        <row r="2690">
          <cell r="C2690">
            <v>0</v>
          </cell>
          <cell r="G2690">
            <v>0</v>
          </cell>
        </row>
        <row r="2691">
          <cell r="C2691">
            <v>0</v>
          </cell>
          <cell r="G2691">
            <v>0</v>
          </cell>
        </row>
        <row r="2692">
          <cell r="C2692">
            <v>0</v>
          </cell>
          <cell r="G2692">
            <v>0</v>
          </cell>
        </row>
        <row r="2693">
          <cell r="C2693">
            <v>0</v>
          </cell>
          <cell r="G2693">
            <v>0</v>
          </cell>
        </row>
        <row r="2694">
          <cell r="C2694">
            <v>0</v>
          </cell>
          <cell r="G2694">
            <v>0</v>
          </cell>
        </row>
        <row r="2695">
          <cell r="C2695">
            <v>0</v>
          </cell>
          <cell r="G2695">
            <v>0</v>
          </cell>
        </row>
        <row r="2696">
          <cell r="C2696">
            <v>0</v>
          </cell>
          <cell r="G2696">
            <v>0</v>
          </cell>
        </row>
        <row r="2697">
          <cell r="C2697">
            <v>0</v>
          </cell>
          <cell r="G2697">
            <v>0</v>
          </cell>
        </row>
        <row r="2698">
          <cell r="C2698">
            <v>0</v>
          </cell>
          <cell r="G2698">
            <v>0</v>
          </cell>
        </row>
        <row r="2699">
          <cell r="C2699">
            <v>0</v>
          </cell>
          <cell r="G2699">
            <v>0</v>
          </cell>
        </row>
        <row r="2700">
          <cell r="C2700">
            <v>0</v>
          </cell>
          <cell r="G2700">
            <v>0</v>
          </cell>
        </row>
        <row r="2701">
          <cell r="C2701">
            <v>0</v>
          </cell>
          <cell r="G2701">
            <v>0</v>
          </cell>
        </row>
        <row r="2702">
          <cell r="C2702">
            <v>0</v>
          </cell>
          <cell r="G2702">
            <v>0</v>
          </cell>
        </row>
        <row r="2703">
          <cell r="G2703">
            <v>0</v>
          </cell>
        </row>
        <row r="2704">
          <cell r="C2704" t="str">
            <v>Dương Quốc Thuần</v>
          </cell>
        </row>
        <row r="2705">
          <cell r="C2705" t="str">
            <v>Dương Quốc Thuần</v>
          </cell>
        </row>
        <row r="2706">
          <cell r="C2706" t="str">
            <v>Dương Quốc Thuần</v>
          </cell>
        </row>
        <row r="2707">
          <cell r="C2707" t="str">
            <v>Dương Quốc Thuần</v>
          </cell>
        </row>
        <row r="2708">
          <cell r="C2708" t="str">
            <v>Dương Quốc Thuần</v>
          </cell>
        </row>
        <row r="2709">
          <cell r="C2709" t="str">
            <v>Dương Quốc Thuần</v>
          </cell>
        </row>
        <row r="2710">
          <cell r="C2710" t="str">
            <v>Dương Quốc Thuần</v>
          </cell>
        </row>
        <row r="2711">
          <cell r="C2711" t="str">
            <v>Dương Quốc Thuần</v>
          </cell>
        </row>
        <row r="2712">
          <cell r="C2712" t="str">
            <v>Dương Quốc Thuần</v>
          </cell>
        </row>
        <row r="2713">
          <cell r="C2713" t="str">
            <v>Dương Quốc Thuần</v>
          </cell>
        </row>
        <row r="2714">
          <cell r="C2714" t="str">
            <v>Dương Quốc Thuần</v>
          </cell>
        </row>
        <row r="2715">
          <cell r="C2715" t="str">
            <v>Dương Quốc Thuần</v>
          </cell>
        </row>
        <row r="2716">
          <cell r="C2716" t="str">
            <v>Dương Quốc Thuần</v>
          </cell>
        </row>
        <row r="2717">
          <cell r="C2717" t="str">
            <v>Dương Quốc Thuần</v>
          </cell>
        </row>
        <row r="2718">
          <cell r="C2718" t="str">
            <v>Dương Quốc Thuần</v>
          </cell>
        </row>
        <row r="2719">
          <cell r="C2719" t="str">
            <v>Dương Quốc Thuần</v>
          </cell>
        </row>
        <row r="2720">
          <cell r="C2720" t="str">
            <v>Dương Quốc Thuần</v>
          </cell>
        </row>
        <row r="2721">
          <cell r="C2721" t="str">
            <v>Dương Quốc Thuần</v>
          </cell>
        </row>
        <row r="2722">
          <cell r="C2722" t="str">
            <v>Dương Quốc Thuần</v>
          </cell>
        </row>
        <row r="2723">
          <cell r="C2723" t="str">
            <v>Dương Quốc Thuần</v>
          </cell>
        </row>
        <row r="2724">
          <cell r="C2724" t="str">
            <v>Dương Quốc Thuần</v>
          </cell>
        </row>
        <row r="2725">
          <cell r="C2725" t="str">
            <v>Dương Quốc Thuần</v>
          </cell>
        </row>
        <row r="2726">
          <cell r="C2726" t="str">
            <v>Dương Quốc Thuần</v>
          </cell>
        </row>
        <row r="2727">
          <cell r="C2727" t="str">
            <v>Dương Quốc Thuần</v>
          </cell>
        </row>
        <row r="2728">
          <cell r="C2728" t="str">
            <v>Dương Quốc Thuần</v>
          </cell>
        </row>
        <row r="2729">
          <cell r="C2729" t="str">
            <v>Dương Quốc Thuần</v>
          </cell>
        </row>
        <row r="2730">
          <cell r="C2730" t="str">
            <v>Dương Quốc Thuần</v>
          </cell>
        </row>
        <row r="2731">
          <cell r="C2731" t="str">
            <v>Dương Quốc Thuần</v>
          </cell>
        </row>
        <row r="2732">
          <cell r="C2732" t="str">
            <v>Dương Quốc Thuần</v>
          </cell>
        </row>
        <row r="2733">
          <cell r="C2733" t="str">
            <v>Dương Quốc Thuần</v>
          </cell>
        </row>
        <row r="2734">
          <cell r="C2734" t="str">
            <v>Dương Quốc Thuần</v>
          </cell>
        </row>
        <row r="2735">
          <cell r="C2735" t="str">
            <v>Dương Quốc Thuần</v>
          </cell>
        </row>
        <row r="2736">
          <cell r="C2736" t="str">
            <v>Dương Quốc Thuần</v>
          </cell>
        </row>
        <row r="2737">
          <cell r="C2737" t="str">
            <v>Dương Quốc Thuần</v>
          </cell>
        </row>
        <row r="2738">
          <cell r="C2738" t="str">
            <v>Dương Quốc Thuần</v>
          </cell>
        </row>
        <row r="2739">
          <cell r="C2739" t="str">
            <v>Dương Quốc Thuần</v>
          </cell>
          <cell r="G2739">
            <v>4002.9949973570824</v>
          </cell>
        </row>
        <row r="2740">
          <cell r="C2740" t="str">
            <v>Sơn Hoàn Nam</v>
          </cell>
          <cell r="G2740">
            <v>0</v>
          </cell>
        </row>
        <row r="2741">
          <cell r="C2741" t="str">
            <v>Sơn Hoàn Nam</v>
          </cell>
          <cell r="G2741">
            <v>0</v>
          </cell>
        </row>
        <row r="2742">
          <cell r="C2742" t="str">
            <v>Sơn Hoàn Nam</v>
          </cell>
          <cell r="G2742">
            <v>0</v>
          </cell>
        </row>
        <row r="2743">
          <cell r="C2743" t="str">
            <v>Sơn Hoàn Nam</v>
          </cell>
          <cell r="G2743">
            <v>0</v>
          </cell>
        </row>
        <row r="2744">
          <cell r="C2744" t="str">
            <v>Sơn Hoàn Nam</v>
          </cell>
          <cell r="G2744">
            <v>0</v>
          </cell>
        </row>
        <row r="2745">
          <cell r="C2745" t="str">
            <v>Sơn Hoàn Nam</v>
          </cell>
          <cell r="G2745">
            <v>0</v>
          </cell>
        </row>
        <row r="2746">
          <cell r="C2746" t="str">
            <v>Sơn Hoàn Nam</v>
          </cell>
          <cell r="G2746">
            <v>0</v>
          </cell>
        </row>
        <row r="2747">
          <cell r="C2747" t="str">
            <v>Sơn Hoàn Nam</v>
          </cell>
          <cell r="G2747">
            <v>0</v>
          </cell>
        </row>
        <row r="2748">
          <cell r="C2748" t="str">
            <v>Sơn Hoàn Nam</v>
          </cell>
          <cell r="G2748">
            <v>0</v>
          </cell>
        </row>
        <row r="2749">
          <cell r="C2749" t="str">
            <v>Sơn Hoàn Nam</v>
          </cell>
          <cell r="G2749">
            <v>0</v>
          </cell>
        </row>
        <row r="2750">
          <cell r="C2750" t="str">
            <v>Sơn Hoàn Nam</v>
          </cell>
          <cell r="G2750">
            <v>0</v>
          </cell>
        </row>
        <row r="2751">
          <cell r="C2751" t="str">
            <v>Sơn Hoàn Nam</v>
          </cell>
          <cell r="G2751">
            <v>0</v>
          </cell>
        </row>
        <row r="2752">
          <cell r="C2752" t="str">
            <v>Sơn Hoàn Nam</v>
          </cell>
          <cell r="G2752">
            <v>0</v>
          </cell>
        </row>
        <row r="2753">
          <cell r="C2753" t="str">
            <v>Sơn Hoàn Nam</v>
          </cell>
          <cell r="G2753">
            <v>0</v>
          </cell>
        </row>
        <row r="2754">
          <cell r="C2754" t="str">
            <v>Sơn Hoàn Nam</v>
          </cell>
          <cell r="G2754">
            <v>0</v>
          </cell>
        </row>
        <row r="2755">
          <cell r="C2755" t="str">
            <v>Sơn Hoàn Nam</v>
          </cell>
          <cell r="G2755">
            <v>0</v>
          </cell>
        </row>
        <row r="2756">
          <cell r="C2756" t="str">
            <v>Sơn Hoàn Nam</v>
          </cell>
          <cell r="G2756">
            <v>0</v>
          </cell>
        </row>
        <row r="2757">
          <cell r="C2757" t="str">
            <v>Sơn Hoàn Nam</v>
          </cell>
          <cell r="G2757">
            <v>0</v>
          </cell>
        </row>
        <row r="2758">
          <cell r="C2758" t="str">
            <v>Sơn Hoàn Nam</v>
          </cell>
          <cell r="G2758">
            <v>0</v>
          </cell>
        </row>
        <row r="2759">
          <cell r="C2759" t="str">
            <v>Sơn Hoàn Nam</v>
          </cell>
          <cell r="G2759">
            <v>0</v>
          </cell>
        </row>
        <row r="2760">
          <cell r="C2760" t="str">
            <v>Sơn Hoàn Nam</v>
          </cell>
          <cell r="G2760">
            <v>0</v>
          </cell>
        </row>
        <row r="2761">
          <cell r="C2761" t="str">
            <v>Sơn Hoàn Nam</v>
          </cell>
          <cell r="G2761">
            <v>0</v>
          </cell>
        </row>
        <row r="2762">
          <cell r="C2762" t="str">
            <v>Sơn Hoàn Nam</v>
          </cell>
          <cell r="G2762">
            <v>0</v>
          </cell>
        </row>
        <row r="2763">
          <cell r="C2763" t="str">
            <v>Sơn Hoàn Nam</v>
          </cell>
          <cell r="G2763">
            <v>0</v>
          </cell>
        </row>
        <row r="2764">
          <cell r="C2764" t="str">
            <v>Sơn Hoàn Nam</v>
          </cell>
          <cell r="G2764">
            <v>0</v>
          </cell>
        </row>
        <row r="2765">
          <cell r="C2765" t="str">
            <v>Sơn Hoàn Nam</v>
          </cell>
          <cell r="G2765">
            <v>0</v>
          </cell>
        </row>
        <row r="2766">
          <cell r="C2766" t="str">
            <v>Sơn Hoàn Nam</v>
          </cell>
          <cell r="G2766">
            <v>0</v>
          </cell>
        </row>
        <row r="2767">
          <cell r="C2767" t="str">
            <v>Sơn Hoàn Nam</v>
          </cell>
          <cell r="G2767">
            <v>0</v>
          </cell>
        </row>
        <row r="2768">
          <cell r="C2768" t="str">
            <v>Sơn Hoàn Nam</v>
          </cell>
          <cell r="G2768">
            <v>0</v>
          </cell>
        </row>
        <row r="2769">
          <cell r="C2769" t="str">
            <v>Sơn Hoàn Nam</v>
          </cell>
          <cell r="G2769">
            <v>0</v>
          </cell>
        </row>
        <row r="2770">
          <cell r="C2770" t="str">
            <v>Sơn Hoàn Nam</v>
          </cell>
          <cell r="G2770">
            <v>0</v>
          </cell>
        </row>
        <row r="2771">
          <cell r="C2771" t="str">
            <v>Sơn Hoàn Nam</v>
          </cell>
          <cell r="G2771">
            <v>0</v>
          </cell>
        </row>
        <row r="2772">
          <cell r="C2772" t="str">
            <v>Sơn Hoàn Nam</v>
          </cell>
          <cell r="G2772">
            <v>0</v>
          </cell>
        </row>
        <row r="2773">
          <cell r="C2773" t="str">
            <v>Sơn Hoàn Nam</v>
          </cell>
          <cell r="G2773">
            <v>0</v>
          </cell>
        </row>
        <row r="2774">
          <cell r="C2774" t="str">
            <v>Sơn Hoàn Nam</v>
          </cell>
          <cell r="G2774">
            <v>0</v>
          </cell>
        </row>
        <row r="2775">
          <cell r="C2775" t="str">
            <v>Sơn Hoàn Nam</v>
          </cell>
          <cell r="G2775">
            <v>57.407655927092435</v>
          </cell>
        </row>
        <row r="2776">
          <cell r="C2776" t="str">
            <v>Châu Văn Tiến</v>
          </cell>
          <cell r="G2776">
            <v>0</v>
          </cell>
        </row>
        <row r="2777">
          <cell r="C2777" t="str">
            <v>Châu Văn Tiến</v>
          </cell>
          <cell r="G2777">
            <v>0</v>
          </cell>
        </row>
        <row r="2778">
          <cell r="C2778" t="str">
            <v>Châu Văn Tiến</v>
          </cell>
          <cell r="G2778">
            <v>0</v>
          </cell>
        </row>
        <row r="2779">
          <cell r="C2779" t="str">
            <v>Châu Văn Tiến</v>
          </cell>
          <cell r="G2779">
            <v>0</v>
          </cell>
        </row>
        <row r="2780">
          <cell r="C2780" t="str">
            <v>Châu Văn Tiến</v>
          </cell>
          <cell r="G2780">
            <v>0</v>
          </cell>
        </row>
        <row r="2781">
          <cell r="C2781" t="str">
            <v>Châu Văn Tiến</v>
          </cell>
          <cell r="G2781">
            <v>0</v>
          </cell>
        </row>
        <row r="2782">
          <cell r="C2782" t="str">
            <v>Châu Văn Tiến</v>
          </cell>
          <cell r="G2782">
            <v>0</v>
          </cell>
        </row>
        <row r="2783">
          <cell r="C2783" t="str">
            <v>Châu Văn Tiến</v>
          </cell>
          <cell r="G2783">
            <v>0</v>
          </cell>
        </row>
        <row r="2784">
          <cell r="C2784" t="str">
            <v>Châu Văn Tiến</v>
          </cell>
          <cell r="G2784">
            <v>0</v>
          </cell>
        </row>
        <row r="2785">
          <cell r="C2785" t="str">
            <v>Châu Văn Tiến</v>
          </cell>
          <cell r="G2785">
            <v>0</v>
          </cell>
        </row>
        <row r="2786">
          <cell r="C2786" t="str">
            <v>Châu Văn Tiến</v>
          </cell>
          <cell r="G2786">
            <v>0</v>
          </cell>
        </row>
        <row r="2787">
          <cell r="C2787" t="str">
            <v>Châu Văn Tiến</v>
          </cell>
          <cell r="G2787">
            <v>0</v>
          </cell>
        </row>
        <row r="2788">
          <cell r="C2788" t="str">
            <v>Châu Văn Tiến</v>
          </cell>
          <cell r="G2788">
            <v>0</v>
          </cell>
        </row>
        <row r="2789">
          <cell r="C2789" t="str">
            <v>Châu Văn Tiến</v>
          </cell>
          <cell r="G2789">
            <v>0</v>
          </cell>
        </row>
        <row r="2790">
          <cell r="C2790" t="str">
            <v>Châu Văn Tiến</v>
          </cell>
          <cell r="G2790">
            <v>0</v>
          </cell>
        </row>
        <row r="2791">
          <cell r="C2791" t="str">
            <v>Châu Văn Tiến</v>
          </cell>
          <cell r="G2791">
            <v>0</v>
          </cell>
        </row>
        <row r="2792">
          <cell r="C2792" t="str">
            <v>Châu Văn Tiến</v>
          </cell>
          <cell r="G2792">
            <v>0</v>
          </cell>
        </row>
        <row r="2793">
          <cell r="C2793" t="str">
            <v>Châu Văn Tiến</v>
          </cell>
          <cell r="G2793">
            <v>0</v>
          </cell>
        </row>
        <row r="2794">
          <cell r="C2794" t="str">
            <v>Châu Văn Tiến</v>
          </cell>
          <cell r="G2794">
            <v>0</v>
          </cell>
        </row>
        <row r="2795">
          <cell r="C2795" t="str">
            <v>Châu Văn Tiến</v>
          </cell>
          <cell r="G2795">
            <v>0</v>
          </cell>
        </row>
        <row r="2796">
          <cell r="C2796" t="str">
            <v>Châu Văn Tiến</v>
          </cell>
          <cell r="G2796">
            <v>0</v>
          </cell>
        </row>
        <row r="2797">
          <cell r="C2797" t="str">
            <v>Châu Văn Tiến</v>
          </cell>
          <cell r="G2797">
            <v>0</v>
          </cell>
        </row>
        <row r="2798">
          <cell r="C2798" t="str">
            <v>Châu Văn Tiến</v>
          </cell>
          <cell r="G2798">
            <v>0</v>
          </cell>
        </row>
        <row r="2799">
          <cell r="C2799" t="str">
            <v>Châu Văn Tiến</v>
          </cell>
          <cell r="G2799">
            <v>0</v>
          </cell>
        </row>
        <row r="2800">
          <cell r="C2800" t="str">
            <v>Châu Văn Tiến</v>
          </cell>
          <cell r="G2800">
            <v>0</v>
          </cell>
        </row>
        <row r="2801">
          <cell r="C2801" t="str">
            <v>Châu Văn Tiến</v>
          </cell>
          <cell r="G2801">
            <v>0</v>
          </cell>
        </row>
        <row r="2802">
          <cell r="C2802" t="str">
            <v>Châu Văn Tiến</v>
          </cell>
          <cell r="G2802">
            <v>0</v>
          </cell>
        </row>
        <row r="2803">
          <cell r="C2803" t="str">
            <v>Châu Văn Tiến</v>
          </cell>
          <cell r="G2803">
            <v>0</v>
          </cell>
        </row>
        <row r="2804">
          <cell r="C2804" t="str">
            <v>Châu Văn Tiến</v>
          </cell>
          <cell r="G2804">
            <v>0</v>
          </cell>
        </row>
        <row r="2805">
          <cell r="C2805" t="str">
            <v>Châu Văn Tiến</v>
          </cell>
          <cell r="G2805">
            <v>0</v>
          </cell>
        </row>
        <row r="2806">
          <cell r="C2806" t="str">
            <v>Châu Văn Tiến</v>
          </cell>
          <cell r="G2806">
            <v>0</v>
          </cell>
        </row>
        <row r="2807">
          <cell r="C2807" t="str">
            <v>Châu Văn Tiến</v>
          </cell>
          <cell r="G2807">
            <v>0</v>
          </cell>
        </row>
        <row r="2808">
          <cell r="C2808" t="str">
            <v>Châu Văn Tiến</v>
          </cell>
          <cell r="G2808">
            <v>0</v>
          </cell>
        </row>
        <row r="2809">
          <cell r="C2809" t="str">
            <v>Châu Văn Tiến</v>
          </cell>
          <cell r="G2809">
            <v>0</v>
          </cell>
        </row>
        <row r="2810">
          <cell r="C2810" t="str">
            <v>Châu Văn Tiến</v>
          </cell>
          <cell r="G2810">
            <v>0</v>
          </cell>
        </row>
        <row r="2811">
          <cell r="C2811" t="str">
            <v>Châu Văn Tiến</v>
          </cell>
          <cell r="G2811">
            <v>667.75355322985547</v>
          </cell>
        </row>
        <row r="2812">
          <cell r="C2812" t="str">
            <v>Châu Minh Hiếu</v>
          </cell>
          <cell r="G2812">
            <v>0</v>
          </cell>
        </row>
        <row r="2813">
          <cell r="C2813" t="str">
            <v>Châu Minh Hiếu</v>
          </cell>
          <cell r="G2813">
            <v>0</v>
          </cell>
        </row>
        <row r="2814">
          <cell r="C2814" t="str">
            <v>Châu Minh Hiếu</v>
          </cell>
          <cell r="G2814">
            <v>0</v>
          </cell>
        </row>
        <row r="2815">
          <cell r="C2815" t="str">
            <v>Châu Minh Hiếu</v>
          </cell>
          <cell r="G2815">
            <v>0</v>
          </cell>
        </row>
        <row r="2816">
          <cell r="C2816" t="str">
            <v>Châu Minh Hiếu</v>
          </cell>
          <cell r="G2816">
            <v>0</v>
          </cell>
        </row>
        <row r="2817">
          <cell r="C2817" t="str">
            <v>Châu Minh Hiếu</v>
          </cell>
          <cell r="G2817">
            <v>0</v>
          </cell>
        </row>
        <row r="2818">
          <cell r="C2818" t="str">
            <v>Châu Minh Hiếu</v>
          </cell>
          <cell r="G2818">
            <v>0</v>
          </cell>
        </row>
        <row r="2819">
          <cell r="C2819" t="str">
            <v>Châu Minh Hiếu</v>
          </cell>
          <cell r="G2819">
            <v>0</v>
          </cell>
        </row>
        <row r="2820">
          <cell r="C2820" t="str">
            <v>Châu Minh Hiếu</v>
          </cell>
          <cell r="G2820">
            <v>0</v>
          </cell>
        </row>
        <row r="2821">
          <cell r="C2821" t="str">
            <v>Châu Minh Hiếu</v>
          </cell>
          <cell r="G2821">
            <v>0</v>
          </cell>
        </row>
        <row r="2822">
          <cell r="C2822" t="str">
            <v>Châu Minh Hiếu</v>
          </cell>
          <cell r="G2822">
            <v>0</v>
          </cell>
        </row>
        <row r="2823">
          <cell r="C2823" t="str">
            <v>Châu Minh Hiếu</v>
          </cell>
          <cell r="G2823">
            <v>0</v>
          </cell>
        </row>
        <row r="2824">
          <cell r="C2824" t="str">
            <v>Châu Minh Hiếu</v>
          </cell>
          <cell r="G2824">
            <v>0</v>
          </cell>
        </row>
        <row r="2825">
          <cell r="C2825" t="str">
            <v>Châu Minh Hiếu</v>
          </cell>
          <cell r="G2825">
            <v>0</v>
          </cell>
        </row>
        <row r="2826">
          <cell r="C2826" t="str">
            <v>Châu Minh Hiếu</v>
          </cell>
          <cell r="G2826">
            <v>0</v>
          </cell>
        </row>
        <row r="2827">
          <cell r="C2827" t="str">
            <v>Châu Minh Hiếu</v>
          </cell>
          <cell r="G2827">
            <v>0</v>
          </cell>
        </row>
        <row r="2828">
          <cell r="C2828" t="str">
            <v>Châu Minh Hiếu</v>
          </cell>
          <cell r="G2828">
            <v>0</v>
          </cell>
        </row>
        <row r="2829">
          <cell r="C2829" t="str">
            <v>Châu Minh Hiếu</v>
          </cell>
          <cell r="G2829">
            <v>0</v>
          </cell>
        </row>
        <row r="2830">
          <cell r="C2830" t="str">
            <v>Châu Minh Hiếu</v>
          </cell>
          <cell r="G2830">
            <v>0</v>
          </cell>
        </row>
        <row r="2831">
          <cell r="C2831" t="str">
            <v>Châu Minh Hiếu</v>
          </cell>
          <cell r="G2831">
            <v>0</v>
          </cell>
        </row>
        <row r="2832">
          <cell r="C2832" t="str">
            <v>Châu Minh Hiếu</v>
          </cell>
          <cell r="G2832">
            <v>0</v>
          </cell>
        </row>
        <row r="2833">
          <cell r="C2833" t="str">
            <v>Châu Minh Hiếu</v>
          </cell>
          <cell r="G2833">
            <v>0</v>
          </cell>
        </row>
        <row r="2834">
          <cell r="C2834" t="str">
            <v>Châu Minh Hiếu</v>
          </cell>
          <cell r="G2834">
            <v>0</v>
          </cell>
        </row>
        <row r="2835">
          <cell r="C2835" t="str">
            <v>Châu Minh Hiếu</v>
          </cell>
          <cell r="G2835">
            <v>0</v>
          </cell>
        </row>
        <row r="2836">
          <cell r="C2836" t="str">
            <v>Châu Minh Hiếu</v>
          </cell>
          <cell r="G2836">
            <v>0</v>
          </cell>
        </row>
        <row r="2837">
          <cell r="C2837" t="str">
            <v>Châu Minh Hiếu</v>
          </cell>
          <cell r="G2837">
            <v>0</v>
          </cell>
        </row>
        <row r="2838">
          <cell r="C2838" t="str">
            <v>Châu Minh Hiếu</v>
          </cell>
          <cell r="G2838">
            <v>0</v>
          </cell>
        </row>
        <row r="2839">
          <cell r="C2839" t="str">
            <v>Châu Minh Hiếu</v>
          </cell>
          <cell r="G2839">
            <v>0</v>
          </cell>
        </row>
        <row r="2840">
          <cell r="C2840" t="str">
            <v>Châu Minh Hiếu</v>
          </cell>
          <cell r="G2840">
            <v>0</v>
          </cell>
        </row>
        <row r="2841">
          <cell r="C2841" t="str">
            <v>Châu Minh Hiếu</v>
          </cell>
          <cell r="G2841">
            <v>0</v>
          </cell>
        </row>
        <row r="2842">
          <cell r="C2842" t="str">
            <v>Châu Minh Hiếu</v>
          </cell>
          <cell r="G2842">
            <v>0</v>
          </cell>
        </row>
        <row r="2843">
          <cell r="C2843" t="str">
            <v>Châu Minh Hiếu</v>
          </cell>
          <cell r="G2843">
            <v>0</v>
          </cell>
        </row>
        <row r="2844">
          <cell r="C2844" t="str">
            <v>Châu Minh Hiếu</v>
          </cell>
          <cell r="G2844">
            <v>0</v>
          </cell>
        </row>
        <row r="2845">
          <cell r="C2845" t="str">
            <v>Châu Minh Hiếu</v>
          </cell>
          <cell r="G2845">
            <v>0</v>
          </cell>
        </row>
        <row r="2846">
          <cell r="C2846" t="str">
            <v>Châu Minh Hiếu</v>
          </cell>
          <cell r="G2846">
            <v>0</v>
          </cell>
        </row>
        <row r="2847">
          <cell r="C2847" t="str">
            <v>Châu Minh Hiếu</v>
          </cell>
          <cell r="G2847">
            <v>395.58901711401955</v>
          </cell>
        </row>
        <row r="2848">
          <cell r="C2848" t="str">
            <v>Nguyễn Văn Trãi</v>
          </cell>
          <cell r="G2848">
            <v>0</v>
          </cell>
        </row>
        <row r="2849">
          <cell r="C2849" t="str">
            <v>Nguyễn Văn Trãi</v>
          </cell>
          <cell r="G2849">
            <v>0</v>
          </cell>
        </row>
        <row r="2850">
          <cell r="C2850" t="str">
            <v>Nguyễn Văn Trãi</v>
          </cell>
          <cell r="G2850">
            <v>0</v>
          </cell>
        </row>
        <row r="2851">
          <cell r="C2851" t="str">
            <v>Nguyễn Văn Trãi</v>
          </cell>
          <cell r="G2851">
            <v>0</v>
          </cell>
        </row>
        <row r="2852">
          <cell r="C2852" t="str">
            <v>Nguyễn Văn Trãi</v>
          </cell>
          <cell r="G2852">
            <v>0</v>
          </cell>
        </row>
        <row r="2853">
          <cell r="C2853" t="str">
            <v>Nguyễn Văn Trãi</v>
          </cell>
          <cell r="G2853">
            <v>0</v>
          </cell>
        </row>
        <row r="2854">
          <cell r="C2854" t="str">
            <v>Nguyễn Văn Trãi</v>
          </cell>
          <cell r="G2854">
            <v>0</v>
          </cell>
        </row>
        <row r="2855">
          <cell r="C2855" t="str">
            <v>Nguyễn Văn Trãi</v>
          </cell>
          <cell r="G2855">
            <v>0</v>
          </cell>
        </row>
        <row r="2856">
          <cell r="C2856" t="str">
            <v>Nguyễn Văn Trãi</v>
          </cell>
          <cell r="G2856">
            <v>0</v>
          </cell>
        </row>
        <row r="2857">
          <cell r="C2857" t="str">
            <v>Nguyễn Văn Trãi</v>
          </cell>
          <cell r="G2857">
            <v>0</v>
          </cell>
        </row>
        <row r="2858">
          <cell r="C2858" t="str">
            <v>Nguyễn Văn Trãi</v>
          </cell>
          <cell r="G2858">
            <v>0</v>
          </cell>
        </row>
        <row r="2859">
          <cell r="C2859" t="str">
            <v>Nguyễn Văn Trãi</v>
          </cell>
          <cell r="G2859">
            <v>0</v>
          </cell>
        </row>
        <row r="2860">
          <cell r="C2860" t="str">
            <v>Nguyễn Văn Trãi</v>
          </cell>
          <cell r="G2860">
            <v>0</v>
          </cell>
        </row>
        <row r="2861">
          <cell r="C2861" t="str">
            <v>Nguyễn Văn Trãi</v>
          </cell>
          <cell r="G2861">
            <v>0</v>
          </cell>
        </row>
        <row r="2862">
          <cell r="C2862" t="str">
            <v>Nguyễn Văn Trãi</v>
          </cell>
          <cell r="G2862">
            <v>0</v>
          </cell>
        </row>
        <row r="2863">
          <cell r="C2863" t="str">
            <v>Nguyễn Văn Trãi</v>
          </cell>
          <cell r="G2863">
            <v>0</v>
          </cell>
        </row>
        <row r="2864">
          <cell r="C2864" t="str">
            <v>Nguyễn Văn Trãi</v>
          </cell>
          <cell r="G2864">
            <v>0</v>
          </cell>
        </row>
        <row r="2865">
          <cell r="C2865" t="str">
            <v>Nguyễn Văn Trãi</v>
          </cell>
          <cell r="G2865">
            <v>0</v>
          </cell>
        </row>
        <row r="2866">
          <cell r="C2866" t="str">
            <v>Nguyễn Văn Trãi</v>
          </cell>
          <cell r="G2866">
            <v>0</v>
          </cell>
        </row>
        <row r="2867">
          <cell r="C2867" t="str">
            <v>Nguyễn Văn Trãi</v>
          </cell>
          <cell r="G2867">
            <v>0</v>
          </cell>
        </row>
        <row r="2868">
          <cell r="C2868" t="str">
            <v>Nguyễn Văn Trãi</v>
          </cell>
          <cell r="G2868">
            <v>0</v>
          </cell>
        </row>
        <row r="2869">
          <cell r="C2869" t="str">
            <v>Nguyễn Văn Trãi</v>
          </cell>
          <cell r="G2869">
            <v>0</v>
          </cell>
        </row>
        <row r="2870">
          <cell r="C2870" t="str">
            <v>Nguyễn Văn Trãi</v>
          </cell>
          <cell r="G2870">
            <v>0</v>
          </cell>
        </row>
        <row r="2871">
          <cell r="C2871" t="str">
            <v>Nguyễn Văn Trãi</v>
          </cell>
          <cell r="G2871">
            <v>0</v>
          </cell>
        </row>
        <row r="2872">
          <cell r="C2872" t="str">
            <v>Nguyễn Văn Trãi</v>
          </cell>
          <cell r="G2872">
            <v>0</v>
          </cell>
        </row>
        <row r="2873">
          <cell r="C2873" t="str">
            <v>Nguyễn Văn Trãi</v>
          </cell>
          <cell r="G2873">
            <v>0</v>
          </cell>
        </row>
        <row r="2874">
          <cell r="C2874" t="str">
            <v>Nguyễn Văn Trãi</v>
          </cell>
          <cell r="G2874">
            <v>0</v>
          </cell>
        </row>
        <row r="2875">
          <cell r="C2875" t="str">
            <v>Nguyễn Văn Trãi</v>
          </cell>
          <cell r="G2875">
            <v>0</v>
          </cell>
        </row>
        <row r="2876">
          <cell r="C2876" t="str">
            <v>Nguyễn Văn Trãi</v>
          </cell>
          <cell r="G2876">
            <v>0</v>
          </cell>
        </row>
        <row r="2877">
          <cell r="C2877" t="str">
            <v>Nguyễn Văn Trãi</v>
          </cell>
          <cell r="G2877">
            <v>0</v>
          </cell>
        </row>
        <row r="2878">
          <cell r="C2878" t="str">
            <v>Nguyễn Văn Trãi</v>
          </cell>
          <cell r="G2878">
            <v>0</v>
          </cell>
        </row>
        <row r="2879">
          <cell r="C2879" t="str">
            <v>Nguyễn Văn Trãi</v>
          </cell>
          <cell r="G2879">
            <v>0</v>
          </cell>
        </row>
        <row r="2880">
          <cell r="C2880" t="str">
            <v>Nguyễn Văn Trãi</v>
          </cell>
          <cell r="G2880">
            <v>0</v>
          </cell>
        </row>
        <row r="2881">
          <cell r="C2881" t="str">
            <v>Nguyễn Văn Trãi</v>
          </cell>
          <cell r="G2881">
            <v>0</v>
          </cell>
        </row>
        <row r="2882">
          <cell r="C2882" t="str">
            <v>Nguyễn Văn Trãi</v>
          </cell>
          <cell r="G2882">
            <v>0</v>
          </cell>
        </row>
        <row r="2883">
          <cell r="C2883" t="str">
            <v>Nguyễn Văn Trãi</v>
          </cell>
          <cell r="G2883">
            <v>360.26287258835657</v>
          </cell>
        </row>
        <row r="2884">
          <cell r="C2884" t="str">
            <v>Nguyễn Văn Trãi</v>
          </cell>
          <cell r="G2884">
            <v>0</v>
          </cell>
        </row>
        <row r="2885">
          <cell r="C2885" t="str">
            <v>Nguyễn Văn Trãi</v>
          </cell>
          <cell r="G2885">
            <v>0</v>
          </cell>
        </row>
        <row r="2886">
          <cell r="C2886" t="str">
            <v>Nguyễn Văn Trãi</v>
          </cell>
          <cell r="G2886">
            <v>0</v>
          </cell>
        </row>
        <row r="2887">
          <cell r="C2887" t="str">
            <v>Nguyễn Văn Trãi</v>
          </cell>
          <cell r="G2887">
            <v>0</v>
          </cell>
        </row>
        <row r="2888">
          <cell r="C2888" t="str">
            <v>Nguyễn Văn Trãi</v>
          </cell>
          <cell r="G2888">
            <v>0</v>
          </cell>
        </row>
        <row r="2889">
          <cell r="C2889" t="str">
            <v>Nguyễn Văn Trãi</v>
          </cell>
          <cell r="G2889">
            <v>0</v>
          </cell>
        </row>
        <row r="2890">
          <cell r="C2890" t="str">
            <v>Nguyễn Văn Trãi</v>
          </cell>
          <cell r="G2890">
            <v>0</v>
          </cell>
        </row>
        <row r="2891">
          <cell r="C2891" t="str">
            <v>Nguyễn Văn Trãi</v>
          </cell>
          <cell r="G2891">
            <v>0</v>
          </cell>
        </row>
        <row r="2892">
          <cell r="C2892" t="str">
            <v>Nguyễn Văn Trãi</v>
          </cell>
          <cell r="G2892">
            <v>0</v>
          </cell>
        </row>
        <row r="2893">
          <cell r="C2893" t="str">
            <v>Nguyễn Văn Trãi</v>
          </cell>
          <cell r="G2893">
            <v>0</v>
          </cell>
        </row>
        <row r="2894">
          <cell r="C2894" t="str">
            <v>Nguyễn Văn Trãi</v>
          </cell>
          <cell r="G2894">
            <v>0</v>
          </cell>
        </row>
        <row r="2895">
          <cell r="C2895" t="str">
            <v>Nguyễn Văn Trãi</v>
          </cell>
          <cell r="G2895">
            <v>0</v>
          </cell>
        </row>
        <row r="2896">
          <cell r="C2896" t="str">
            <v>Nguyễn Văn Trãi</v>
          </cell>
          <cell r="G2896">
            <v>0</v>
          </cell>
        </row>
        <row r="2897">
          <cell r="C2897" t="str">
            <v>Nguyễn Văn Trãi</v>
          </cell>
          <cell r="G2897">
            <v>0</v>
          </cell>
        </row>
        <row r="2898">
          <cell r="C2898" t="str">
            <v>Nguyễn Văn Trãi</v>
          </cell>
          <cell r="G2898">
            <v>0</v>
          </cell>
        </row>
        <row r="2899">
          <cell r="C2899" t="str">
            <v>Nguyễn Văn Trãi</v>
          </cell>
          <cell r="G2899">
            <v>0</v>
          </cell>
        </row>
        <row r="2900">
          <cell r="C2900" t="str">
            <v>Nguyễn Văn Trãi</v>
          </cell>
          <cell r="G2900">
            <v>0</v>
          </cell>
        </row>
        <row r="2901">
          <cell r="C2901" t="str">
            <v>Nguyễn Văn Trãi</v>
          </cell>
          <cell r="G2901">
            <v>0</v>
          </cell>
        </row>
        <row r="2902">
          <cell r="C2902" t="str">
            <v>Nguyễn Văn Trãi</v>
          </cell>
          <cell r="G2902">
            <v>0</v>
          </cell>
        </row>
        <row r="2903">
          <cell r="C2903" t="str">
            <v>Nguyễn Văn Trãi</v>
          </cell>
          <cell r="G2903">
            <v>0</v>
          </cell>
        </row>
        <row r="2904">
          <cell r="C2904" t="str">
            <v>Nguyễn Văn Trãi</v>
          </cell>
          <cell r="G2904">
            <v>0</v>
          </cell>
        </row>
        <row r="2905">
          <cell r="C2905" t="str">
            <v>Nguyễn Văn Trãi</v>
          </cell>
          <cell r="G2905">
            <v>0</v>
          </cell>
        </row>
        <row r="2906">
          <cell r="C2906" t="str">
            <v>Nguyễn Văn Trãi</v>
          </cell>
          <cell r="G2906">
            <v>0</v>
          </cell>
        </row>
        <row r="2907">
          <cell r="C2907" t="str">
            <v>Nguyễn Văn Trãi</v>
          </cell>
          <cell r="G2907">
            <v>0</v>
          </cell>
        </row>
        <row r="2908">
          <cell r="C2908" t="str">
            <v>Nguyễn Văn Trãi</v>
          </cell>
          <cell r="G2908">
            <v>0</v>
          </cell>
        </row>
        <row r="2909">
          <cell r="C2909" t="str">
            <v>Nguyễn Văn Trãi</v>
          </cell>
          <cell r="G2909">
            <v>0</v>
          </cell>
        </row>
        <row r="2910">
          <cell r="C2910" t="str">
            <v>Nguyễn Văn Trãi</v>
          </cell>
          <cell r="G2910">
            <v>0</v>
          </cell>
        </row>
        <row r="2911">
          <cell r="C2911" t="str">
            <v>Nguyễn Văn Trãi</v>
          </cell>
          <cell r="G2911">
            <v>0</v>
          </cell>
        </row>
        <row r="2912">
          <cell r="C2912" t="str">
            <v>Nguyễn Văn Trãi</v>
          </cell>
          <cell r="G2912">
            <v>0</v>
          </cell>
        </row>
        <row r="2913">
          <cell r="C2913" t="str">
            <v>Nguyễn Văn Trãi</v>
          </cell>
          <cell r="G2913">
            <v>0</v>
          </cell>
        </row>
        <row r="2914">
          <cell r="C2914" t="str">
            <v>Nguyễn Văn Trãi</v>
          </cell>
          <cell r="G2914">
            <v>0</v>
          </cell>
        </row>
        <row r="2915">
          <cell r="C2915" t="str">
            <v>Nguyễn Văn Trãi</v>
          </cell>
          <cell r="G2915">
            <v>0</v>
          </cell>
        </row>
        <row r="2916">
          <cell r="C2916" t="str">
            <v>Nguyễn Văn Trãi</v>
          </cell>
          <cell r="G2916">
            <v>0</v>
          </cell>
        </row>
        <row r="2917">
          <cell r="C2917" t="str">
            <v>Nguyễn Văn Trãi</v>
          </cell>
          <cell r="G2917">
            <v>0</v>
          </cell>
        </row>
        <row r="2918">
          <cell r="C2918" t="str">
            <v>Nguyễn Văn Trãi</v>
          </cell>
          <cell r="G2918">
            <v>0</v>
          </cell>
        </row>
        <row r="2919">
          <cell r="C2919" t="str">
            <v>Nguyễn Văn Trãi</v>
          </cell>
          <cell r="G2919">
            <v>47.829932529915013</v>
          </cell>
        </row>
        <row r="2920">
          <cell r="C2920" t="str">
            <v>Nguyễn Bá Trọng Quân</v>
          </cell>
          <cell r="G2920">
            <v>0</v>
          </cell>
        </row>
        <row r="2921">
          <cell r="C2921" t="str">
            <v>Nguyễn Bá Trọng Quân</v>
          </cell>
          <cell r="G2921">
            <v>0</v>
          </cell>
        </row>
        <row r="2922">
          <cell r="C2922" t="str">
            <v>Nguyễn Bá Trọng Quân</v>
          </cell>
          <cell r="G2922">
            <v>0</v>
          </cell>
        </row>
        <row r="2923">
          <cell r="C2923" t="str">
            <v>Nguyễn Bá Trọng Quân</v>
          </cell>
          <cell r="G2923">
            <v>0</v>
          </cell>
        </row>
        <row r="2924">
          <cell r="C2924" t="str">
            <v>Nguyễn Bá Trọng Quân</v>
          </cell>
          <cell r="G2924">
            <v>0</v>
          </cell>
        </row>
        <row r="2925">
          <cell r="C2925" t="str">
            <v>Nguyễn Bá Trọng Quân</v>
          </cell>
          <cell r="G2925">
            <v>0</v>
          </cell>
        </row>
        <row r="2926">
          <cell r="C2926" t="str">
            <v>Nguyễn Bá Trọng Quân</v>
          </cell>
          <cell r="G2926">
            <v>0</v>
          </cell>
        </row>
        <row r="2927">
          <cell r="C2927" t="str">
            <v>Nguyễn Bá Trọng Quân</v>
          </cell>
          <cell r="G2927">
            <v>0</v>
          </cell>
        </row>
        <row r="2928">
          <cell r="C2928" t="str">
            <v>Nguyễn Bá Trọng Quân</v>
          </cell>
          <cell r="G2928">
            <v>0</v>
          </cell>
        </row>
        <row r="2929">
          <cell r="C2929" t="str">
            <v>Nguyễn Bá Trọng Quân</v>
          </cell>
          <cell r="G2929">
            <v>0</v>
          </cell>
        </row>
        <row r="2930">
          <cell r="C2930" t="str">
            <v>Nguyễn Bá Trọng Quân</v>
          </cell>
          <cell r="G2930">
            <v>0</v>
          </cell>
        </row>
        <row r="2931">
          <cell r="C2931" t="str">
            <v>Nguyễn Bá Trọng Quân</v>
          </cell>
          <cell r="G2931">
            <v>0</v>
          </cell>
        </row>
        <row r="2932">
          <cell r="C2932" t="str">
            <v>Nguyễn Bá Trọng Quân</v>
          </cell>
          <cell r="G2932">
            <v>0</v>
          </cell>
        </row>
        <row r="2933">
          <cell r="C2933" t="str">
            <v>Nguyễn Bá Trọng Quân</v>
          </cell>
          <cell r="G2933">
            <v>0</v>
          </cell>
        </row>
        <row r="2934">
          <cell r="C2934" t="str">
            <v>Nguyễn Bá Trọng Quân</v>
          </cell>
          <cell r="G2934">
            <v>0</v>
          </cell>
        </row>
        <row r="2935">
          <cell r="C2935" t="str">
            <v>Nguyễn Bá Trọng Quân</v>
          </cell>
          <cell r="G2935">
            <v>0</v>
          </cell>
        </row>
        <row r="2936">
          <cell r="C2936" t="str">
            <v>Nguyễn Bá Trọng Quân</v>
          </cell>
          <cell r="G2936">
            <v>0</v>
          </cell>
        </row>
        <row r="2937">
          <cell r="C2937" t="str">
            <v>Nguyễn Bá Trọng Quân</v>
          </cell>
          <cell r="G2937">
            <v>0</v>
          </cell>
        </row>
        <row r="2938">
          <cell r="C2938" t="str">
            <v>Nguyễn Bá Trọng Quân</v>
          </cell>
          <cell r="G2938">
            <v>0</v>
          </cell>
        </row>
        <row r="2939">
          <cell r="C2939" t="str">
            <v>Nguyễn Bá Trọng Quân</v>
          </cell>
          <cell r="G2939">
            <v>0</v>
          </cell>
        </row>
        <row r="2940">
          <cell r="C2940" t="str">
            <v>Nguyễn Bá Trọng Quân</v>
          </cell>
          <cell r="G2940">
            <v>0</v>
          </cell>
        </row>
        <row r="2941">
          <cell r="C2941" t="str">
            <v>Nguyễn Bá Trọng Quân</v>
          </cell>
          <cell r="G2941">
            <v>0</v>
          </cell>
        </row>
        <row r="2942">
          <cell r="C2942" t="str">
            <v>Nguyễn Bá Trọng Quân</v>
          </cell>
          <cell r="G2942">
            <v>0</v>
          </cell>
        </row>
        <row r="2943">
          <cell r="C2943" t="str">
            <v>Nguyễn Bá Trọng Quân</v>
          </cell>
          <cell r="G2943">
            <v>0</v>
          </cell>
        </row>
        <row r="2944">
          <cell r="C2944" t="str">
            <v>Nguyễn Bá Trọng Quân</v>
          </cell>
          <cell r="G2944">
            <v>0</v>
          </cell>
        </row>
        <row r="2945">
          <cell r="C2945" t="str">
            <v>Nguyễn Bá Trọng Quân</v>
          </cell>
          <cell r="G2945">
            <v>0</v>
          </cell>
        </row>
        <row r="2946">
          <cell r="C2946" t="str">
            <v>Nguyễn Bá Trọng Quân</v>
          </cell>
          <cell r="G2946">
            <v>0</v>
          </cell>
        </row>
        <row r="2947">
          <cell r="C2947" t="str">
            <v>Nguyễn Bá Trọng Quân</v>
          </cell>
          <cell r="G2947">
            <v>0</v>
          </cell>
        </row>
        <row r="2948">
          <cell r="C2948" t="str">
            <v>Nguyễn Bá Trọng Quân</v>
          </cell>
          <cell r="G2948">
            <v>0</v>
          </cell>
        </row>
        <row r="2949">
          <cell r="C2949" t="str">
            <v>Nguyễn Bá Trọng Quân</v>
          </cell>
          <cell r="G2949">
            <v>0</v>
          </cell>
        </row>
        <row r="2950">
          <cell r="C2950" t="str">
            <v>Nguyễn Bá Trọng Quân</v>
          </cell>
          <cell r="G2950">
            <v>0</v>
          </cell>
        </row>
        <row r="2951">
          <cell r="C2951" t="str">
            <v>Nguyễn Bá Trọng Quân</v>
          </cell>
          <cell r="G2951">
            <v>0</v>
          </cell>
        </row>
        <row r="2952">
          <cell r="C2952" t="str">
            <v>Nguyễn Bá Trọng Quân</v>
          </cell>
          <cell r="G2952">
            <v>0</v>
          </cell>
        </row>
        <row r="2953">
          <cell r="C2953" t="str">
            <v>Nguyễn Bá Trọng Quân</v>
          </cell>
          <cell r="G2953">
            <v>0</v>
          </cell>
        </row>
        <row r="2954">
          <cell r="C2954" t="str">
            <v>Nguyễn Bá Trọng Quân</v>
          </cell>
          <cell r="G2954">
            <v>0</v>
          </cell>
        </row>
        <row r="2955">
          <cell r="C2955" t="str">
            <v>Nguyễn Bá Trọng Quân</v>
          </cell>
          <cell r="G2955">
            <v>338.90053360650171</v>
          </cell>
        </row>
        <row r="2956">
          <cell r="C2956" t="str">
            <v>Nguyễn Vũ Linh</v>
          </cell>
          <cell r="G2956">
            <v>0</v>
          </cell>
        </row>
        <row r="2957">
          <cell r="C2957" t="str">
            <v>Nguyễn Vũ Linh</v>
          </cell>
          <cell r="G2957">
            <v>0</v>
          </cell>
        </row>
        <row r="2958">
          <cell r="C2958" t="str">
            <v>Nguyễn Vũ Linh</v>
          </cell>
          <cell r="G2958">
            <v>0</v>
          </cell>
        </row>
        <row r="2959">
          <cell r="C2959" t="str">
            <v>Nguyễn Vũ Linh</v>
          </cell>
          <cell r="G2959">
            <v>0</v>
          </cell>
        </row>
        <row r="2960">
          <cell r="C2960" t="str">
            <v>Nguyễn Vũ Linh</v>
          </cell>
          <cell r="G2960">
            <v>0</v>
          </cell>
        </row>
        <row r="2961">
          <cell r="C2961" t="str">
            <v>Nguyễn Vũ Linh</v>
          </cell>
          <cell r="G2961">
            <v>0</v>
          </cell>
        </row>
        <row r="2962">
          <cell r="C2962" t="str">
            <v>Nguyễn Vũ Linh</v>
          </cell>
          <cell r="G2962">
            <v>0</v>
          </cell>
        </row>
        <row r="2963">
          <cell r="C2963" t="str">
            <v>Nguyễn Vũ Linh</v>
          </cell>
          <cell r="G2963">
            <v>0</v>
          </cell>
        </row>
        <row r="2964">
          <cell r="C2964" t="str">
            <v>Nguyễn Vũ Linh</v>
          </cell>
          <cell r="G2964">
            <v>0</v>
          </cell>
        </row>
        <row r="2965">
          <cell r="C2965" t="str">
            <v>Nguyễn Vũ Linh</v>
          </cell>
          <cell r="G2965">
            <v>0</v>
          </cell>
        </row>
        <row r="2966">
          <cell r="C2966" t="str">
            <v>Nguyễn Vũ Linh</v>
          </cell>
          <cell r="G2966">
            <v>0</v>
          </cell>
        </row>
        <row r="2967">
          <cell r="C2967" t="str">
            <v>Nguyễn Vũ Linh</v>
          </cell>
          <cell r="G2967">
            <v>0</v>
          </cell>
        </row>
        <row r="2968">
          <cell r="C2968" t="str">
            <v>Nguyễn Vũ Linh</v>
          </cell>
          <cell r="G2968">
            <v>0</v>
          </cell>
        </row>
        <row r="2969">
          <cell r="C2969" t="str">
            <v>Nguyễn Vũ Linh</v>
          </cell>
          <cell r="G2969">
            <v>0</v>
          </cell>
        </row>
        <row r="2970">
          <cell r="C2970" t="str">
            <v>Nguyễn Vũ Linh</v>
          </cell>
          <cell r="G2970">
            <v>0</v>
          </cell>
        </row>
        <row r="2971">
          <cell r="C2971" t="str">
            <v>Nguyễn Vũ Linh</v>
          </cell>
          <cell r="G2971">
            <v>0</v>
          </cell>
        </row>
        <row r="2972">
          <cell r="C2972" t="str">
            <v>Nguyễn Vũ Linh</v>
          </cell>
          <cell r="G2972">
            <v>0</v>
          </cell>
        </row>
        <row r="2973">
          <cell r="C2973" t="str">
            <v>Nguyễn Vũ Linh</v>
          </cell>
          <cell r="G2973">
            <v>0</v>
          </cell>
        </row>
        <row r="2974">
          <cell r="C2974" t="str">
            <v>Nguyễn Vũ Linh</v>
          </cell>
          <cell r="G2974">
            <v>0</v>
          </cell>
        </row>
        <row r="2975">
          <cell r="C2975" t="str">
            <v>Nguyễn Vũ Linh</v>
          </cell>
          <cell r="G2975">
            <v>0</v>
          </cell>
        </row>
        <row r="2976">
          <cell r="C2976" t="str">
            <v>Nguyễn Vũ Linh</v>
          </cell>
          <cell r="G2976">
            <v>0</v>
          </cell>
        </row>
        <row r="2977">
          <cell r="C2977" t="str">
            <v>Nguyễn Vũ Linh</v>
          </cell>
          <cell r="G2977">
            <v>0</v>
          </cell>
        </row>
        <row r="2978">
          <cell r="C2978" t="str">
            <v>Nguyễn Vũ Linh</v>
          </cell>
          <cell r="G2978">
            <v>0</v>
          </cell>
        </row>
        <row r="2979">
          <cell r="C2979" t="str">
            <v>Nguyễn Vũ Linh</v>
          </cell>
          <cell r="G2979">
            <v>0</v>
          </cell>
        </row>
        <row r="2980">
          <cell r="C2980" t="str">
            <v>Nguyễn Vũ Linh</v>
          </cell>
          <cell r="G2980">
            <v>0</v>
          </cell>
        </row>
        <row r="2981">
          <cell r="C2981" t="str">
            <v>Nguyễn Vũ Linh</v>
          </cell>
          <cell r="G2981">
            <v>0</v>
          </cell>
        </row>
        <row r="2982">
          <cell r="C2982" t="str">
            <v>Nguyễn Vũ Linh</v>
          </cell>
          <cell r="G2982">
            <v>0</v>
          </cell>
        </row>
        <row r="2983">
          <cell r="C2983" t="str">
            <v>Nguyễn Vũ Linh</v>
          </cell>
          <cell r="G2983">
            <v>0</v>
          </cell>
        </row>
        <row r="2984">
          <cell r="C2984" t="str">
            <v>Nguyễn Vũ Linh</v>
          </cell>
          <cell r="G2984">
            <v>0</v>
          </cell>
        </row>
        <row r="2985">
          <cell r="C2985" t="str">
            <v>Nguyễn Vũ Linh</v>
          </cell>
          <cell r="G2985">
            <v>0</v>
          </cell>
        </row>
        <row r="2986">
          <cell r="C2986" t="str">
            <v>Nguyễn Vũ Linh</v>
          </cell>
          <cell r="G2986">
            <v>0</v>
          </cell>
        </row>
        <row r="2987">
          <cell r="C2987" t="str">
            <v>Nguyễn Vũ Linh</v>
          </cell>
          <cell r="G2987">
            <v>0</v>
          </cell>
        </row>
        <row r="2988">
          <cell r="C2988" t="str">
            <v>Nguyễn Vũ Linh</v>
          </cell>
          <cell r="G2988">
            <v>0</v>
          </cell>
        </row>
        <row r="2989">
          <cell r="C2989" t="str">
            <v>Nguyễn Vũ Linh</v>
          </cell>
          <cell r="G2989">
            <v>0</v>
          </cell>
        </row>
        <row r="2990">
          <cell r="C2990" t="str">
            <v>Nguyễn Vũ Linh</v>
          </cell>
          <cell r="G2990">
            <v>0</v>
          </cell>
        </row>
        <row r="2991">
          <cell r="C2991" t="str">
            <v>Nguyễn Vũ Linh</v>
          </cell>
          <cell r="G2991">
            <v>23.636138643680681</v>
          </cell>
        </row>
        <row r="2992">
          <cell r="C2992" t="str">
            <v>Cao Văn Nghe</v>
          </cell>
          <cell r="G2992">
            <v>0</v>
          </cell>
        </row>
        <row r="2993">
          <cell r="C2993" t="str">
            <v>Cao Văn Nghe</v>
          </cell>
          <cell r="G2993">
            <v>0</v>
          </cell>
        </row>
        <row r="2994">
          <cell r="C2994" t="str">
            <v>Cao Văn Nghe</v>
          </cell>
          <cell r="G2994">
            <v>0</v>
          </cell>
        </row>
        <row r="2995">
          <cell r="C2995" t="str">
            <v>Cao Văn Nghe</v>
          </cell>
          <cell r="G2995">
            <v>0</v>
          </cell>
        </row>
        <row r="2996">
          <cell r="C2996" t="str">
            <v>Cao Văn Nghe</v>
          </cell>
          <cell r="G2996">
            <v>0</v>
          </cell>
        </row>
        <row r="2997">
          <cell r="C2997" t="str">
            <v>Cao Văn Nghe</v>
          </cell>
          <cell r="G2997">
            <v>0</v>
          </cell>
        </row>
        <row r="2998">
          <cell r="C2998" t="str">
            <v>Cao Văn Nghe</v>
          </cell>
          <cell r="G2998">
            <v>0</v>
          </cell>
        </row>
        <row r="2999">
          <cell r="C2999" t="str">
            <v>Cao Văn Nghe</v>
          </cell>
          <cell r="G2999">
            <v>0</v>
          </cell>
        </row>
        <row r="3000">
          <cell r="C3000" t="str">
            <v>Cao Văn Nghe</v>
          </cell>
          <cell r="G3000">
            <v>0</v>
          </cell>
        </row>
        <row r="3001">
          <cell r="C3001" t="str">
            <v>Cao Văn Nghe</v>
          </cell>
          <cell r="G3001">
            <v>0</v>
          </cell>
        </row>
        <row r="3002">
          <cell r="C3002" t="str">
            <v>Cao Văn Nghe</v>
          </cell>
          <cell r="G3002">
            <v>0</v>
          </cell>
        </row>
        <row r="3003">
          <cell r="C3003" t="str">
            <v>Cao Văn Nghe</v>
          </cell>
          <cell r="G3003">
            <v>0</v>
          </cell>
        </row>
        <row r="3004">
          <cell r="C3004" t="str">
            <v>Cao Văn Nghe</v>
          </cell>
          <cell r="G3004">
            <v>0</v>
          </cell>
        </row>
        <row r="3005">
          <cell r="C3005" t="str">
            <v>Cao Văn Nghe</v>
          </cell>
          <cell r="G3005">
            <v>0</v>
          </cell>
        </row>
        <row r="3006">
          <cell r="C3006" t="str">
            <v>Cao Văn Nghe</v>
          </cell>
          <cell r="G3006">
            <v>0</v>
          </cell>
        </row>
        <row r="3007">
          <cell r="C3007" t="str">
            <v>Cao Văn Nghe</v>
          </cell>
          <cell r="G3007">
            <v>0</v>
          </cell>
        </row>
        <row r="3008">
          <cell r="C3008" t="str">
            <v>Cao Văn Nghe</v>
          </cell>
          <cell r="G3008">
            <v>0</v>
          </cell>
        </row>
        <row r="3009">
          <cell r="C3009" t="str">
            <v>Cao Văn Nghe</v>
          </cell>
          <cell r="G3009">
            <v>0</v>
          </cell>
        </row>
        <row r="3010">
          <cell r="C3010" t="str">
            <v>Cao Văn Nghe</v>
          </cell>
          <cell r="G3010">
            <v>0</v>
          </cell>
        </row>
        <row r="3011">
          <cell r="C3011" t="str">
            <v>Cao Văn Nghe</v>
          </cell>
          <cell r="G3011">
            <v>0</v>
          </cell>
        </row>
        <row r="3012">
          <cell r="C3012" t="str">
            <v>Cao Văn Nghe</v>
          </cell>
          <cell r="G3012">
            <v>0</v>
          </cell>
        </row>
        <row r="3013">
          <cell r="C3013" t="str">
            <v>Cao Văn Nghe</v>
          </cell>
          <cell r="G3013">
            <v>0</v>
          </cell>
        </row>
        <row r="3014">
          <cell r="C3014" t="str">
            <v>Cao Văn Nghe</v>
          </cell>
          <cell r="G3014">
            <v>0</v>
          </cell>
        </row>
        <row r="3015">
          <cell r="C3015" t="str">
            <v>Cao Văn Nghe</v>
          </cell>
          <cell r="G3015">
            <v>0</v>
          </cell>
        </row>
        <row r="3016">
          <cell r="C3016" t="str">
            <v>Cao Văn Nghe</v>
          </cell>
          <cell r="G3016">
            <v>0</v>
          </cell>
        </row>
        <row r="3017">
          <cell r="C3017" t="str">
            <v>Cao Văn Nghe</v>
          </cell>
          <cell r="G3017">
            <v>0</v>
          </cell>
        </row>
        <row r="3018">
          <cell r="C3018" t="str">
            <v>Cao Văn Nghe</v>
          </cell>
          <cell r="G3018">
            <v>0</v>
          </cell>
        </row>
        <row r="3019">
          <cell r="C3019" t="str">
            <v>Cao Văn Nghe</v>
          </cell>
          <cell r="G3019">
            <v>0</v>
          </cell>
        </row>
        <row r="3020">
          <cell r="C3020" t="str">
            <v>Cao Văn Nghe</v>
          </cell>
          <cell r="G3020">
            <v>0</v>
          </cell>
        </row>
        <row r="3021">
          <cell r="C3021" t="str">
            <v>Cao Văn Nghe</v>
          </cell>
          <cell r="G3021">
            <v>0</v>
          </cell>
        </row>
        <row r="3022">
          <cell r="C3022" t="str">
            <v>Cao Văn Nghe</v>
          </cell>
          <cell r="G3022">
            <v>0</v>
          </cell>
        </row>
        <row r="3023">
          <cell r="C3023" t="str">
            <v>Cao Văn Nghe</v>
          </cell>
          <cell r="G3023">
            <v>0</v>
          </cell>
        </row>
        <row r="3024">
          <cell r="C3024" t="str">
            <v>Cao Văn Nghe</v>
          </cell>
          <cell r="G3024">
            <v>0</v>
          </cell>
        </row>
        <row r="3025">
          <cell r="C3025" t="str">
            <v>Cao Văn Nghe</v>
          </cell>
          <cell r="G3025">
            <v>0</v>
          </cell>
        </row>
        <row r="3026">
          <cell r="C3026" t="str">
            <v>Cao Văn Nghe</v>
          </cell>
          <cell r="G3026">
            <v>0</v>
          </cell>
        </row>
        <row r="3027">
          <cell r="C3027" t="str">
            <v>Cao Văn Nghe</v>
          </cell>
          <cell r="G3027">
            <v>384.90867488506365</v>
          </cell>
        </row>
        <row r="3028">
          <cell r="C3028" t="str">
            <v>Bành Phước Lợi</v>
          </cell>
          <cell r="G3028">
            <v>0</v>
          </cell>
        </row>
        <row r="3029">
          <cell r="C3029" t="str">
            <v>Bành Phước Lợi</v>
          </cell>
          <cell r="G3029">
            <v>0</v>
          </cell>
        </row>
        <row r="3030">
          <cell r="C3030" t="str">
            <v>Bành Phước Lợi</v>
          </cell>
          <cell r="G3030">
            <v>0</v>
          </cell>
        </row>
        <row r="3031">
          <cell r="C3031" t="str">
            <v>Bành Phước Lợi</v>
          </cell>
          <cell r="G3031">
            <v>0</v>
          </cell>
        </row>
        <row r="3032">
          <cell r="C3032" t="str">
            <v>Bành Phước Lợi</v>
          </cell>
          <cell r="G3032">
            <v>0</v>
          </cell>
        </row>
        <row r="3033">
          <cell r="C3033" t="str">
            <v>Bành Phước Lợi</v>
          </cell>
          <cell r="G3033">
            <v>0</v>
          </cell>
        </row>
        <row r="3034">
          <cell r="C3034" t="str">
            <v>Bành Phước Lợi</v>
          </cell>
          <cell r="G3034">
            <v>0</v>
          </cell>
        </row>
        <row r="3035">
          <cell r="C3035" t="str">
            <v>Bành Phước Lợi</v>
          </cell>
          <cell r="G3035">
            <v>0</v>
          </cell>
        </row>
        <row r="3036">
          <cell r="C3036" t="str">
            <v>Bành Phước Lợi</v>
          </cell>
          <cell r="G3036">
            <v>0</v>
          </cell>
        </row>
        <row r="3037">
          <cell r="C3037" t="str">
            <v>Bành Phước Lợi</v>
          </cell>
          <cell r="G3037">
            <v>0</v>
          </cell>
        </row>
        <row r="3038">
          <cell r="C3038" t="str">
            <v>Bành Phước Lợi</v>
          </cell>
          <cell r="G3038">
            <v>0</v>
          </cell>
        </row>
        <row r="3039">
          <cell r="C3039" t="str">
            <v>Bành Phước Lợi</v>
          </cell>
          <cell r="G3039">
            <v>0</v>
          </cell>
        </row>
        <row r="3040">
          <cell r="C3040" t="str">
            <v>Bành Phước Lợi</v>
          </cell>
          <cell r="G3040">
            <v>0</v>
          </cell>
        </row>
        <row r="3041">
          <cell r="C3041" t="str">
            <v>Bành Phước Lợi</v>
          </cell>
          <cell r="G3041">
            <v>0</v>
          </cell>
        </row>
        <row r="3042">
          <cell r="C3042" t="str">
            <v>Bành Phước Lợi</v>
          </cell>
          <cell r="G3042">
            <v>0</v>
          </cell>
        </row>
        <row r="3043">
          <cell r="C3043" t="str">
            <v>Bành Phước Lợi</v>
          </cell>
          <cell r="G3043">
            <v>0</v>
          </cell>
        </row>
        <row r="3044">
          <cell r="C3044" t="str">
            <v>Bành Phước Lợi</v>
          </cell>
          <cell r="G3044">
            <v>0</v>
          </cell>
        </row>
        <row r="3045">
          <cell r="C3045" t="str">
            <v>Bành Phước Lợi</v>
          </cell>
          <cell r="G3045">
            <v>0</v>
          </cell>
        </row>
        <row r="3046">
          <cell r="C3046" t="str">
            <v>Bành Phước Lợi</v>
          </cell>
          <cell r="G3046">
            <v>0</v>
          </cell>
        </row>
        <row r="3047">
          <cell r="C3047" t="str">
            <v>Bành Phước Lợi</v>
          </cell>
          <cell r="G3047">
            <v>0</v>
          </cell>
        </row>
        <row r="3048">
          <cell r="C3048" t="str">
            <v>Bành Phước Lợi</v>
          </cell>
          <cell r="G3048">
            <v>0</v>
          </cell>
        </row>
        <row r="3049">
          <cell r="C3049" t="str">
            <v>Bành Phước Lợi</v>
          </cell>
          <cell r="G3049">
            <v>0</v>
          </cell>
        </row>
        <row r="3050">
          <cell r="C3050" t="str">
            <v>Bành Phước Lợi</v>
          </cell>
          <cell r="G3050">
            <v>0</v>
          </cell>
        </row>
        <row r="3051">
          <cell r="C3051" t="str">
            <v>Bành Phước Lợi</v>
          </cell>
          <cell r="G3051">
            <v>0</v>
          </cell>
        </row>
        <row r="3052">
          <cell r="C3052" t="str">
            <v>Bành Phước Lợi</v>
          </cell>
          <cell r="G3052">
            <v>0</v>
          </cell>
        </row>
        <row r="3053">
          <cell r="C3053" t="str">
            <v>Bành Phước Lợi</v>
          </cell>
          <cell r="G3053">
            <v>0</v>
          </cell>
        </row>
        <row r="3054">
          <cell r="C3054" t="str">
            <v>Bành Phước Lợi</v>
          </cell>
          <cell r="G3054">
            <v>0</v>
          </cell>
        </row>
        <row r="3055">
          <cell r="C3055" t="str">
            <v>Bành Phước Lợi</v>
          </cell>
          <cell r="G3055">
            <v>0</v>
          </cell>
        </row>
        <row r="3056">
          <cell r="C3056" t="str">
            <v>Bành Phước Lợi</v>
          </cell>
          <cell r="G3056">
            <v>0</v>
          </cell>
        </row>
        <row r="3057">
          <cell r="C3057" t="str">
            <v>Bành Phước Lợi</v>
          </cell>
          <cell r="G3057">
            <v>0</v>
          </cell>
        </row>
        <row r="3058">
          <cell r="C3058" t="str">
            <v>Bành Phước Lợi</v>
          </cell>
          <cell r="G3058">
            <v>0</v>
          </cell>
        </row>
        <row r="3059">
          <cell r="C3059" t="str">
            <v>Bành Phước Lợi</v>
          </cell>
          <cell r="G3059">
            <v>0</v>
          </cell>
        </row>
        <row r="3060">
          <cell r="C3060" t="str">
            <v>Bành Phước Lợi</v>
          </cell>
          <cell r="G3060">
            <v>0</v>
          </cell>
        </row>
        <row r="3061">
          <cell r="C3061" t="str">
            <v>Bành Phước Lợi</v>
          </cell>
          <cell r="G3061">
            <v>0</v>
          </cell>
        </row>
        <row r="3062">
          <cell r="C3062" t="str">
            <v>Bành Phước Lợi</v>
          </cell>
          <cell r="G3062">
            <v>0</v>
          </cell>
        </row>
        <row r="3063">
          <cell r="C3063" t="str">
            <v>Bành Phước Lợi</v>
          </cell>
          <cell r="G3063">
            <v>320.10440860359688</v>
          </cell>
        </row>
        <row r="3064">
          <cell r="C3064" t="str">
            <v>Châu Minh Hiếu</v>
          </cell>
          <cell r="G3064">
            <v>0</v>
          </cell>
        </row>
        <row r="3065">
          <cell r="C3065" t="str">
            <v>Châu Minh Hiếu</v>
          </cell>
          <cell r="G3065">
            <v>0</v>
          </cell>
        </row>
        <row r="3066">
          <cell r="C3066" t="str">
            <v>Châu Minh Hiếu</v>
          </cell>
          <cell r="G3066">
            <v>0</v>
          </cell>
        </row>
        <row r="3067">
          <cell r="C3067" t="str">
            <v>Châu Minh Hiếu</v>
          </cell>
          <cell r="G3067">
            <v>0</v>
          </cell>
        </row>
        <row r="3068">
          <cell r="C3068" t="str">
            <v>Châu Minh Hiếu</v>
          </cell>
          <cell r="G3068">
            <v>0</v>
          </cell>
        </row>
        <row r="3069">
          <cell r="C3069" t="str">
            <v>Châu Minh Hiếu</v>
          </cell>
          <cell r="G3069">
            <v>0</v>
          </cell>
        </row>
        <row r="3070">
          <cell r="C3070" t="str">
            <v>Châu Minh Hiếu</v>
          </cell>
          <cell r="G3070">
            <v>0</v>
          </cell>
        </row>
        <row r="3071">
          <cell r="C3071" t="str">
            <v>Châu Minh Hiếu</v>
          </cell>
          <cell r="G3071">
            <v>0</v>
          </cell>
        </row>
        <row r="3072">
          <cell r="C3072" t="str">
            <v>Châu Minh Hiếu</v>
          </cell>
          <cell r="G3072">
            <v>0</v>
          </cell>
        </row>
        <row r="3073">
          <cell r="C3073" t="str">
            <v>Châu Minh Hiếu</v>
          </cell>
          <cell r="G3073">
            <v>0</v>
          </cell>
        </row>
        <row r="3074">
          <cell r="C3074" t="str">
            <v>Châu Minh Hiếu</v>
          </cell>
          <cell r="G3074">
            <v>0</v>
          </cell>
        </row>
        <row r="3075">
          <cell r="C3075" t="str">
            <v>Châu Minh Hiếu</v>
          </cell>
          <cell r="G3075">
            <v>0</v>
          </cell>
        </row>
        <row r="3076">
          <cell r="C3076" t="str">
            <v>Châu Minh Hiếu</v>
          </cell>
          <cell r="G3076">
            <v>0</v>
          </cell>
        </row>
        <row r="3077">
          <cell r="C3077" t="str">
            <v>Châu Minh Hiếu</v>
          </cell>
          <cell r="G3077">
            <v>0</v>
          </cell>
        </row>
        <row r="3078">
          <cell r="C3078" t="str">
            <v>Châu Minh Hiếu</v>
          </cell>
          <cell r="G3078">
            <v>0</v>
          </cell>
        </row>
        <row r="3079">
          <cell r="C3079" t="str">
            <v>Châu Minh Hiếu</v>
          </cell>
          <cell r="G3079">
            <v>0</v>
          </cell>
        </row>
        <row r="3080">
          <cell r="C3080" t="str">
            <v>Châu Minh Hiếu</v>
          </cell>
          <cell r="G3080">
            <v>0</v>
          </cell>
        </row>
        <row r="3081">
          <cell r="C3081" t="str">
            <v>Châu Minh Hiếu</v>
          </cell>
          <cell r="G3081">
            <v>0</v>
          </cell>
        </row>
        <row r="3082">
          <cell r="C3082" t="str">
            <v>Châu Minh Hiếu</v>
          </cell>
          <cell r="G3082">
            <v>0</v>
          </cell>
        </row>
        <row r="3083">
          <cell r="C3083" t="str">
            <v>Châu Minh Hiếu</v>
          </cell>
          <cell r="G3083">
            <v>0</v>
          </cell>
        </row>
        <row r="3084">
          <cell r="C3084" t="str">
            <v>Châu Minh Hiếu</v>
          </cell>
          <cell r="G3084">
            <v>0</v>
          </cell>
        </row>
        <row r="3085">
          <cell r="C3085" t="str">
            <v>Châu Minh Hiếu</v>
          </cell>
          <cell r="G3085">
            <v>0</v>
          </cell>
        </row>
        <row r="3086">
          <cell r="C3086" t="str">
            <v>Châu Minh Hiếu</v>
          </cell>
          <cell r="G3086">
            <v>0</v>
          </cell>
        </row>
        <row r="3087">
          <cell r="C3087" t="str">
            <v>Châu Minh Hiếu</v>
          </cell>
          <cell r="G3087">
            <v>0</v>
          </cell>
        </row>
        <row r="3088">
          <cell r="C3088" t="str">
            <v>Châu Minh Hiếu</v>
          </cell>
          <cell r="G3088">
            <v>0</v>
          </cell>
        </row>
        <row r="3089">
          <cell r="C3089" t="str">
            <v>Châu Minh Hiếu</v>
          </cell>
          <cell r="G3089">
            <v>0</v>
          </cell>
        </row>
        <row r="3090">
          <cell r="C3090" t="str">
            <v>Châu Minh Hiếu</v>
          </cell>
          <cell r="G3090">
            <v>0</v>
          </cell>
        </row>
        <row r="3091">
          <cell r="C3091" t="str">
            <v>Châu Minh Hiếu</v>
          </cell>
          <cell r="G3091">
            <v>0</v>
          </cell>
        </row>
        <row r="3092">
          <cell r="C3092" t="str">
            <v>Châu Minh Hiếu</v>
          </cell>
          <cell r="G3092">
            <v>0</v>
          </cell>
        </row>
        <row r="3093">
          <cell r="C3093" t="str">
            <v>Châu Minh Hiếu</v>
          </cell>
          <cell r="G3093">
            <v>0</v>
          </cell>
        </row>
        <row r="3094">
          <cell r="C3094" t="str">
            <v>Châu Minh Hiếu</v>
          </cell>
          <cell r="G3094">
            <v>0</v>
          </cell>
        </row>
        <row r="3095">
          <cell r="C3095" t="str">
            <v>Châu Minh Hiếu</v>
          </cell>
          <cell r="G3095">
            <v>0</v>
          </cell>
        </row>
        <row r="3096">
          <cell r="C3096" t="str">
            <v>Châu Minh Hiếu</v>
          </cell>
          <cell r="G3096">
            <v>0</v>
          </cell>
        </row>
        <row r="3097">
          <cell r="C3097" t="str">
            <v>Châu Minh Hiếu</v>
          </cell>
          <cell r="G3097">
            <v>0</v>
          </cell>
        </row>
        <row r="3098">
          <cell r="C3098" t="str">
            <v>Châu Minh Hiếu</v>
          </cell>
          <cell r="G3098">
            <v>0</v>
          </cell>
        </row>
        <row r="3099">
          <cell r="C3099" t="str">
            <v>Châu Minh Hiếu</v>
          </cell>
          <cell r="G3099">
            <v>-39.506067869963218</v>
          </cell>
        </row>
        <row r="3100">
          <cell r="C3100" t="str">
            <v>Nguyễn Bá Trọng Quân</v>
          </cell>
          <cell r="G3100">
            <v>0</v>
          </cell>
        </row>
        <row r="3101">
          <cell r="C3101" t="str">
            <v>Nguyễn Bá Trọng Quân</v>
          </cell>
          <cell r="G3101">
            <v>0</v>
          </cell>
        </row>
        <row r="3102">
          <cell r="C3102" t="str">
            <v>Nguyễn Bá Trọng Quân</v>
          </cell>
          <cell r="G3102">
            <v>0</v>
          </cell>
        </row>
        <row r="3103">
          <cell r="C3103" t="str">
            <v>Nguyễn Bá Trọng Quân</v>
          </cell>
          <cell r="G3103">
            <v>0</v>
          </cell>
        </row>
        <row r="3104">
          <cell r="C3104" t="str">
            <v>Nguyễn Bá Trọng Quân</v>
          </cell>
          <cell r="G3104">
            <v>0</v>
          </cell>
        </row>
        <row r="3105">
          <cell r="C3105" t="str">
            <v>Nguyễn Bá Trọng Quân</v>
          </cell>
          <cell r="G3105">
            <v>0</v>
          </cell>
        </row>
        <row r="3106">
          <cell r="C3106" t="str">
            <v>Nguyễn Bá Trọng Quân</v>
          </cell>
          <cell r="G3106">
            <v>0</v>
          </cell>
        </row>
        <row r="3107">
          <cell r="C3107" t="str">
            <v>Nguyễn Bá Trọng Quân</v>
          </cell>
          <cell r="G3107">
            <v>0</v>
          </cell>
        </row>
        <row r="3108">
          <cell r="C3108" t="str">
            <v>Nguyễn Bá Trọng Quân</v>
          </cell>
          <cell r="G3108">
            <v>0</v>
          </cell>
        </row>
        <row r="3109">
          <cell r="C3109" t="str">
            <v>Nguyễn Bá Trọng Quân</v>
          </cell>
          <cell r="G3109">
            <v>0</v>
          </cell>
        </row>
        <row r="3110">
          <cell r="C3110" t="str">
            <v>Nguyễn Bá Trọng Quân</v>
          </cell>
          <cell r="G3110">
            <v>0</v>
          </cell>
        </row>
        <row r="3111">
          <cell r="C3111" t="str">
            <v>Nguyễn Bá Trọng Quân</v>
          </cell>
          <cell r="G3111">
            <v>0</v>
          </cell>
        </row>
        <row r="3112">
          <cell r="C3112" t="str">
            <v>Nguyễn Bá Trọng Quân</v>
          </cell>
          <cell r="G3112">
            <v>0</v>
          </cell>
        </row>
        <row r="3113">
          <cell r="C3113" t="str">
            <v>Nguyễn Bá Trọng Quân</v>
          </cell>
          <cell r="G3113">
            <v>0</v>
          </cell>
        </row>
        <row r="3114">
          <cell r="C3114" t="str">
            <v>Nguyễn Bá Trọng Quân</v>
          </cell>
          <cell r="G3114">
            <v>0</v>
          </cell>
        </row>
        <row r="3115">
          <cell r="C3115" t="str">
            <v>Nguyễn Bá Trọng Quân</v>
          </cell>
          <cell r="G3115">
            <v>0</v>
          </cell>
        </row>
        <row r="3116">
          <cell r="C3116" t="str">
            <v>Nguyễn Bá Trọng Quân</v>
          </cell>
          <cell r="G3116">
            <v>0</v>
          </cell>
        </row>
        <row r="3117">
          <cell r="C3117" t="str">
            <v>Nguyễn Bá Trọng Quân</v>
          </cell>
          <cell r="G3117">
            <v>0</v>
          </cell>
        </row>
        <row r="3118">
          <cell r="C3118" t="str">
            <v>Nguyễn Bá Trọng Quân</v>
          </cell>
          <cell r="G3118">
            <v>0</v>
          </cell>
        </row>
        <row r="3119">
          <cell r="C3119" t="str">
            <v>Nguyễn Bá Trọng Quân</v>
          </cell>
          <cell r="G3119">
            <v>0</v>
          </cell>
        </row>
        <row r="3120">
          <cell r="C3120" t="str">
            <v>Nguyễn Bá Trọng Quân</v>
          </cell>
          <cell r="G3120">
            <v>0</v>
          </cell>
        </row>
        <row r="3121">
          <cell r="C3121" t="str">
            <v>Nguyễn Bá Trọng Quân</v>
          </cell>
          <cell r="G3121">
            <v>0</v>
          </cell>
        </row>
        <row r="3122">
          <cell r="C3122" t="str">
            <v>Nguyễn Bá Trọng Quân</v>
          </cell>
          <cell r="G3122">
            <v>0</v>
          </cell>
        </row>
        <row r="3123">
          <cell r="C3123" t="str">
            <v>Nguyễn Bá Trọng Quân</v>
          </cell>
          <cell r="G3123">
            <v>0</v>
          </cell>
        </row>
        <row r="3124">
          <cell r="C3124" t="str">
            <v>Nguyễn Bá Trọng Quân</v>
          </cell>
          <cell r="G3124">
            <v>0</v>
          </cell>
        </row>
        <row r="3125">
          <cell r="C3125" t="str">
            <v>Nguyễn Bá Trọng Quân</v>
          </cell>
          <cell r="G3125">
            <v>0</v>
          </cell>
        </row>
        <row r="3126">
          <cell r="C3126" t="str">
            <v>Nguyễn Bá Trọng Quân</v>
          </cell>
          <cell r="G3126">
            <v>0</v>
          </cell>
        </row>
        <row r="3127">
          <cell r="C3127" t="str">
            <v>Nguyễn Bá Trọng Quân</v>
          </cell>
          <cell r="G3127">
            <v>0</v>
          </cell>
        </row>
        <row r="3128">
          <cell r="C3128" t="str">
            <v>Nguyễn Bá Trọng Quân</v>
          </cell>
          <cell r="G3128">
            <v>0</v>
          </cell>
        </row>
        <row r="3129">
          <cell r="C3129" t="str">
            <v>Nguyễn Bá Trọng Quân</v>
          </cell>
          <cell r="G3129">
            <v>0</v>
          </cell>
        </row>
        <row r="3130">
          <cell r="C3130" t="str">
            <v>Nguyễn Bá Trọng Quân</v>
          </cell>
          <cell r="G3130">
            <v>0</v>
          </cell>
        </row>
        <row r="3131">
          <cell r="C3131" t="str">
            <v>Nguyễn Bá Trọng Quân</v>
          </cell>
          <cell r="G3131">
            <v>0</v>
          </cell>
        </row>
        <row r="3132">
          <cell r="C3132" t="str">
            <v>Nguyễn Bá Trọng Quân</v>
          </cell>
          <cell r="G3132">
            <v>0</v>
          </cell>
        </row>
        <row r="3133">
          <cell r="C3133" t="str">
            <v>Nguyễn Bá Trọng Quân</v>
          </cell>
          <cell r="G3133">
            <v>0</v>
          </cell>
        </row>
        <row r="3134">
          <cell r="C3134" t="str">
            <v>Nguyễn Bá Trọng Quân</v>
          </cell>
          <cell r="G3134">
            <v>0</v>
          </cell>
        </row>
        <row r="3135">
          <cell r="C3135" t="str">
            <v>Nguyễn Bá Trọng Quân</v>
          </cell>
          <cell r="G3135">
            <v>526.94580965938712</v>
          </cell>
        </row>
        <row r="3136">
          <cell r="C3136" t="str">
            <v>Châu Văn Tiến</v>
          </cell>
          <cell r="G3136">
            <v>0</v>
          </cell>
        </row>
        <row r="3137">
          <cell r="C3137" t="str">
            <v>Châu Văn Tiến</v>
          </cell>
          <cell r="G3137">
            <v>0</v>
          </cell>
        </row>
        <row r="3138">
          <cell r="C3138" t="str">
            <v>Châu Văn Tiến</v>
          </cell>
          <cell r="G3138">
            <v>0</v>
          </cell>
        </row>
        <row r="3139">
          <cell r="C3139" t="str">
            <v>Châu Văn Tiến</v>
          </cell>
          <cell r="G3139">
            <v>0</v>
          </cell>
        </row>
        <row r="3140">
          <cell r="C3140" t="str">
            <v>Châu Văn Tiến</v>
          </cell>
          <cell r="G3140">
            <v>0</v>
          </cell>
        </row>
        <row r="3141">
          <cell r="C3141" t="str">
            <v>Châu Văn Tiến</v>
          </cell>
          <cell r="G3141">
            <v>0</v>
          </cell>
        </row>
        <row r="3142">
          <cell r="C3142" t="str">
            <v>Châu Văn Tiến</v>
          </cell>
          <cell r="G3142">
            <v>0</v>
          </cell>
        </row>
        <row r="3143">
          <cell r="C3143" t="str">
            <v>Châu Văn Tiến</v>
          </cell>
          <cell r="G3143">
            <v>0</v>
          </cell>
        </row>
        <row r="3144">
          <cell r="C3144" t="str">
            <v>Châu Văn Tiến</v>
          </cell>
          <cell r="G3144">
            <v>0</v>
          </cell>
        </row>
        <row r="3145">
          <cell r="C3145" t="str">
            <v>Châu Văn Tiến</v>
          </cell>
          <cell r="G3145">
            <v>0</v>
          </cell>
        </row>
        <row r="3146">
          <cell r="C3146" t="str">
            <v>Châu Văn Tiến</v>
          </cell>
          <cell r="G3146">
            <v>0</v>
          </cell>
        </row>
        <row r="3147">
          <cell r="C3147" t="str">
            <v>Châu Văn Tiến</v>
          </cell>
          <cell r="G3147">
            <v>0</v>
          </cell>
        </row>
        <row r="3148">
          <cell r="C3148" t="str">
            <v>Châu Văn Tiến</v>
          </cell>
          <cell r="G3148">
            <v>0</v>
          </cell>
        </row>
        <row r="3149">
          <cell r="C3149" t="str">
            <v>Châu Văn Tiến</v>
          </cell>
          <cell r="G3149">
            <v>0</v>
          </cell>
        </row>
        <row r="3150">
          <cell r="C3150" t="str">
            <v>Châu Văn Tiến</v>
          </cell>
          <cell r="G3150">
            <v>0</v>
          </cell>
        </row>
        <row r="3151">
          <cell r="C3151" t="str">
            <v>Châu Văn Tiến</v>
          </cell>
          <cell r="G3151">
            <v>0</v>
          </cell>
        </row>
        <row r="3152">
          <cell r="C3152" t="str">
            <v>Châu Văn Tiến</v>
          </cell>
          <cell r="G3152">
            <v>0</v>
          </cell>
        </row>
        <row r="3153">
          <cell r="C3153" t="str">
            <v>Châu Văn Tiến</v>
          </cell>
          <cell r="G3153">
            <v>0</v>
          </cell>
        </row>
        <row r="3154">
          <cell r="C3154" t="str">
            <v>Châu Văn Tiến</v>
          </cell>
          <cell r="G3154">
            <v>0</v>
          </cell>
        </row>
        <row r="3155">
          <cell r="C3155" t="str">
            <v>Châu Văn Tiến</v>
          </cell>
          <cell r="G3155">
            <v>0</v>
          </cell>
        </row>
        <row r="3156">
          <cell r="C3156" t="str">
            <v>Châu Văn Tiến</v>
          </cell>
          <cell r="G3156">
            <v>0</v>
          </cell>
        </row>
        <row r="3157">
          <cell r="C3157" t="str">
            <v>Châu Văn Tiến</v>
          </cell>
          <cell r="G3157">
            <v>0</v>
          </cell>
        </row>
        <row r="3158">
          <cell r="C3158" t="str">
            <v>Châu Văn Tiến</v>
          </cell>
          <cell r="G3158">
            <v>0</v>
          </cell>
        </row>
        <row r="3159">
          <cell r="C3159" t="str">
            <v>Châu Văn Tiến</v>
          </cell>
          <cell r="G3159">
            <v>0</v>
          </cell>
        </row>
        <row r="3160">
          <cell r="C3160" t="str">
            <v>Châu Văn Tiến</v>
          </cell>
          <cell r="G3160">
            <v>0</v>
          </cell>
        </row>
        <row r="3161">
          <cell r="C3161" t="str">
            <v>Châu Văn Tiến</v>
          </cell>
          <cell r="G3161">
            <v>0</v>
          </cell>
        </row>
        <row r="3162">
          <cell r="C3162" t="str">
            <v>Châu Văn Tiến</v>
          </cell>
          <cell r="G3162">
            <v>0</v>
          </cell>
        </row>
        <row r="3163">
          <cell r="C3163" t="str">
            <v>Châu Văn Tiến</v>
          </cell>
          <cell r="G3163">
            <v>0</v>
          </cell>
        </row>
        <row r="3164">
          <cell r="C3164" t="str">
            <v>Châu Văn Tiến</v>
          </cell>
          <cell r="G3164">
            <v>0</v>
          </cell>
        </row>
        <row r="3165">
          <cell r="C3165" t="str">
            <v>Châu Văn Tiến</v>
          </cell>
          <cell r="G3165">
            <v>0</v>
          </cell>
        </row>
        <row r="3166">
          <cell r="C3166" t="str">
            <v>Châu Văn Tiến</v>
          </cell>
          <cell r="G3166">
            <v>0</v>
          </cell>
        </row>
        <row r="3167">
          <cell r="C3167" t="str">
            <v>Châu Văn Tiến</v>
          </cell>
          <cell r="G3167">
            <v>0</v>
          </cell>
        </row>
        <row r="3168">
          <cell r="C3168" t="str">
            <v>Châu Văn Tiến</v>
          </cell>
          <cell r="G3168">
            <v>0</v>
          </cell>
        </row>
        <row r="3169">
          <cell r="C3169" t="str">
            <v>Châu Văn Tiến</v>
          </cell>
          <cell r="G3169">
            <v>0</v>
          </cell>
        </row>
        <row r="3170">
          <cell r="C3170" t="str">
            <v>Châu Văn Tiến</v>
          </cell>
          <cell r="G3170">
            <v>0</v>
          </cell>
        </row>
        <row r="3171">
          <cell r="C3171" t="str">
            <v>Châu Văn Tiến</v>
          </cell>
          <cell r="G3171">
            <v>211.83376414546535</v>
          </cell>
        </row>
        <row r="3172">
          <cell r="C3172" t="str">
            <v>Nguyễn Văn Trãi</v>
          </cell>
          <cell r="G3172">
            <v>0</v>
          </cell>
        </row>
        <row r="3173">
          <cell r="C3173" t="str">
            <v>Nguyễn Văn Trãi</v>
          </cell>
          <cell r="G3173">
            <v>0</v>
          </cell>
        </row>
        <row r="3174">
          <cell r="C3174" t="str">
            <v>Nguyễn Văn Trãi</v>
          </cell>
          <cell r="G3174">
            <v>0</v>
          </cell>
        </row>
        <row r="3175">
          <cell r="C3175" t="str">
            <v>Nguyễn Văn Trãi</v>
          </cell>
          <cell r="G3175">
            <v>0</v>
          </cell>
        </row>
        <row r="3176">
          <cell r="C3176" t="str">
            <v>Nguyễn Văn Trãi</v>
          </cell>
          <cell r="G3176">
            <v>0</v>
          </cell>
        </row>
        <row r="3177">
          <cell r="C3177" t="str">
            <v>Nguyễn Văn Trãi</v>
          </cell>
          <cell r="G3177">
            <v>0</v>
          </cell>
        </row>
        <row r="3178">
          <cell r="C3178" t="str">
            <v>Nguyễn Văn Trãi</v>
          </cell>
          <cell r="G3178">
            <v>0</v>
          </cell>
        </row>
        <row r="3179">
          <cell r="C3179" t="str">
            <v>Nguyễn Văn Trãi</v>
          </cell>
          <cell r="G3179">
            <v>0</v>
          </cell>
        </row>
        <row r="3180">
          <cell r="C3180" t="str">
            <v>Nguyễn Văn Trãi</v>
          </cell>
          <cell r="G3180">
            <v>0</v>
          </cell>
        </row>
        <row r="3181">
          <cell r="C3181" t="str">
            <v>Nguyễn Văn Trãi</v>
          </cell>
          <cell r="G3181">
            <v>0</v>
          </cell>
        </row>
        <row r="3182">
          <cell r="C3182" t="str">
            <v>Nguyễn Văn Trãi</v>
          </cell>
          <cell r="G3182">
            <v>0</v>
          </cell>
        </row>
        <row r="3183">
          <cell r="C3183" t="str">
            <v>Nguyễn Văn Trãi</v>
          </cell>
          <cell r="G3183">
            <v>0</v>
          </cell>
        </row>
        <row r="3184">
          <cell r="C3184" t="str">
            <v>Nguyễn Văn Trãi</v>
          </cell>
          <cell r="G3184">
            <v>0</v>
          </cell>
        </row>
        <row r="3185">
          <cell r="C3185" t="str">
            <v>Nguyễn Văn Trãi</v>
          </cell>
          <cell r="G3185">
            <v>0</v>
          </cell>
        </row>
        <row r="3186">
          <cell r="C3186" t="str">
            <v>Nguyễn Văn Trãi</v>
          </cell>
          <cell r="G3186">
            <v>0</v>
          </cell>
        </row>
        <row r="3187">
          <cell r="C3187" t="str">
            <v>Nguyễn Văn Trãi</v>
          </cell>
          <cell r="G3187">
            <v>0</v>
          </cell>
        </row>
        <row r="3188">
          <cell r="C3188" t="str">
            <v>Nguyễn Văn Trãi</v>
          </cell>
          <cell r="G3188">
            <v>0</v>
          </cell>
        </row>
        <row r="3189">
          <cell r="C3189" t="str">
            <v>Nguyễn Văn Trãi</v>
          </cell>
          <cell r="G3189">
            <v>0</v>
          </cell>
        </row>
        <row r="3190">
          <cell r="C3190" t="str">
            <v>Nguyễn Văn Trãi</v>
          </cell>
          <cell r="G3190">
            <v>0</v>
          </cell>
        </row>
        <row r="3191">
          <cell r="C3191" t="str">
            <v>Nguyễn Văn Trãi</v>
          </cell>
          <cell r="G3191">
            <v>0</v>
          </cell>
        </row>
        <row r="3192">
          <cell r="C3192" t="str">
            <v>Nguyễn Văn Trãi</v>
          </cell>
          <cell r="G3192">
            <v>0</v>
          </cell>
        </row>
        <row r="3193">
          <cell r="C3193" t="str">
            <v>Nguyễn Văn Trãi</v>
          </cell>
          <cell r="G3193">
            <v>0</v>
          </cell>
        </row>
        <row r="3194">
          <cell r="C3194" t="str">
            <v>Nguyễn Văn Trãi</v>
          </cell>
          <cell r="G3194">
            <v>0</v>
          </cell>
        </row>
        <row r="3195">
          <cell r="C3195" t="str">
            <v>Nguyễn Văn Trãi</v>
          </cell>
          <cell r="G3195">
            <v>0</v>
          </cell>
        </row>
        <row r="3196">
          <cell r="C3196" t="str">
            <v>Nguyễn Văn Trãi</v>
          </cell>
          <cell r="G3196">
            <v>0</v>
          </cell>
        </row>
        <row r="3197">
          <cell r="C3197" t="str">
            <v>Nguyễn Văn Trãi</v>
          </cell>
          <cell r="G3197">
            <v>0</v>
          </cell>
        </row>
        <row r="3198">
          <cell r="C3198" t="str">
            <v>Nguyễn Văn Trãi</v>
          </cell>
          <cell r="G3198">
            <v>0</v>
          </cell>
        </row>
        <row r="3199">
          <cell r="C3199" t="str">
            <v>Nguyễn Văn Trãi</v>
          </cell>
          <cell r="G3199">
            <v>0</v>
          </cell>
        </row>
        <row r="3200">
          <cell r="C3200" t="str">
            <v>Nguyễn Văn Trãi</v>
          </cell>
          <cell r="G3200">
            <v>0</v>
          </cell>
        </row>
        <row r="3201">
          <cell r="C3201" t="str">
            <v>Nguyễn Văn Trãi</v>
          </cell>
          <cell r="G3201">
            <v>0</v>
          </cell>
        </row>
        <row r="3202">
          <cell r="C3202" t="str">
            <v>Nguyễn Văn Trãi</v>
          </cell>
          <cell r="G3202">
            <v>0</v>
          </cell>
        </row>
        <row r="3203">
          <cell r="C3203" t="str">
            <v>Nguyễn Văn Trãi</v>
          </cell>
          <cell r="G3203">
            <v>0</v>
          </cell>
        </row>
        <row r="3204">
          <cell r="C3204" t="str">
            <v>Nguyễn Văn Trãi</v>
          </cell>
          <cell r="G3204">
            <v>0</v>
          </cell>
        </row>
        <row r="3205">
          <cell r="C3205" t="str">
            <v>Nguyễn Văn Trãi</v>
          </cell>
          <cell r="G3205">
            <v>0</v>
          </cell>
        </row>
        <row r="3206">
          <cell r="C3206" t="str">
            <v>Nguyễn Văn Trãi</v>
          </cell>
          <cell r="G3206">
            <v>0</v>
          </cell>
        </row>
        <row r="3207">
          <cell r="C3207" t="str">
            <v>Nguyễn Văn Trãi</v>
          </cell>
          <cell r="G3207">
            <v>100.72769010297063</v>
          </cell>
        </row>
        <row r="3208">
          <cell r="C3208" t="str">
            <v>Sơn Hoàn Nam</v>
          </cell>
          <cell r="G3208">
            <v>0</v>
          </cell>
        </row>
        <row r="3209">
          <cell r="C3209" t="str">
            <v>Sơn Hoàn Nam</v>
          </cell>
          <cell r="G3209">
            <v>0</v>
          </cell>
        </row>
        <row r="3210">
          <cell r="C3210" t="str">
            <v>Sơn Hoàn Nam</v>
          </cell>
          <cell r="G3210">
            <v>0</v>
          </cell>
        </row>
        <row r="3211">
          <cell r="C3211" t="str">
            <v>Sơn Hoàn Nam</v>
          </cell>
          <cell r="G3211">
            <v>0</v>
          </cell>
        </row>
        <row r="3212">
          <cell r="C3212" t="str">
            <v>Sơn Hoàn Nam</v>
          </cell>
          <cell r="G3212">
            <v>0</v>
          </cell>
        </row>
        <row r="3213">
          <cell r="C3213" t="str">
            <v>Sơn Hoàn Nam</v>
          </cell>
          <cell r="G3213">
            <v>0</v>
          </cell>
        </row>
        <row r="3214">
          <cell r="C3214" t="str">
            <v>Sơn Hoàn Nam</v>
          </cell>
          <cell r="G3214">
            <v>0</v>
          </cell>
        </row>
        <row r="3215">
          <cell r="C3215" t="str">
            <v>Sơn Hoàn Nam</v>
          </cell>
          <cell r="G3215">
            <v>0</v>
          </cell>
        </row>
        <row r="3216">
          <cell r="C3216" t="str">
            <v>Sơn Hoàn Nam</v>
          </cell>
          <cell r="G3216">
            <v>0</v>
          </cell>
        </row>
        <row r="3217">
          <cell r="C3217" t="str">
            <v>Sơn Hoàn Nam</v>
          </cell>
          <cell r="G3217">
            <v>0</v>
          </cell>
        </row>
        <row r="3218">
          <cell r="C3218" t="str">
            <v>Sơn Hoàn Nam</v>
          </cell>
          <cell r="G3218">
            <v>0</v>
          </cell>
        </row>
        <row r="3219">
          <cell r="C3219" t="str">
            <v>Sơn Hoàn Nam</v>
          </cell>
          <cell r="G3219">
            <v>0</v>
          </cell>
        </row>
        <row r="3220">
          <cell r="C3220" t="str">
            <v>Sơn Hoàn Nam</v>
          </cell>
          <cell r="G3220">
            <v>0</v>
          </cell>
        </row>
        <row r="3221">
          <cell r="C3221" t="str">
            <v>Sơn Hoàn Nam</v>
          </cell>
          <cell r="G3221">
            <v>0</v>
          </cell>
        </row>
        <row r="3222">
          <cell r="C3222" t="str">
            <v>Sơn Hoàn Nam</v>
          </cell>
          <cell r="G3222">
            <v>0</v>
          </cell>
        </row>
        <row r="3223">
          <cell r="C3223" t="str">
            <v>Sơn Hoàn Nam</v>
          </cell>
          <cell r="G3223">
            <v>0</v>
          </cell>
        </row>
        <row r="3224">
          <cell r="C3224" t="str">
            <v>Sơn Hoàn Nam</v>
          </cell>
          <cell r="G3224">
            <v>0</v>
          </cell>
        </row>
        <row r="3225">
          <cell r="C3225" t="str">
            <v>Sơn Hoàn Nam</v>
          </cell>
          <cell r="G3225">
            <v>0</v>
          </cell>
        </row>
        <row r="3226">
          <cell r="C3226" t="str">
            <v>Sơn Hoàn Nam</v>
          </cell>
          <cell r="G3226">
            <v>0</v>
          </cell>
        </row>
        <row r="3227">
          <cell r="C3227" t="str">
            <v>Sơn Hoàn Nam</v>
          </cell>
          <cell r="G3227">
            <v>0</v>
          </cell>
        </row>
        <row r="3228">
          <cell r="C3228" t="str">
            <v>Sơn Hoàn Nam</v>
          </cell>
          <cell r="G3228">
            <v>0</v>
          </cell>
        </row>
        <row r="3229">
          <cell r="C3229" t="str">
            <v>Sơn Hoàn Nam</v>
          </cell>
          <cell r="G3229">
            <v>0</v>
          </cell>
        </row>
        <row r="3230">
          <cell r="C3230" t="str">
            <v>Sơn Hoàn Nam</v>
          </cell>
          <cell r="G3230">
            <v>0</v>
          </cell>
        </row>
        <row r="3231">
          <cell r="C3231" t="str">
            <v>Sơn Hoàn Nam</v>
          </cell>
          <cell r="G3231">
            <v>0</v>
          </cell>
        </row>
        <row r="3232">
          <cell r="C3232" t="str">
            <v>Sơn Hoàn Nam</v>
          </cell>
          <cell r="G3232">
            <v>0</v>
          </cell>
        </row>
        <row r="3233">
          <cell r="C3233" t="str">
            <v>Sơn Hoàn Nam</v>
          </cell>
          <cell r="G3233">
            <v>0</v>
          </cell>
        </row>
        <row r="3234">
          <cell r="C3234" t="str">
            <v>Sơn Hoàn Nam</v>
          </cell>
          <cell r="G3234">
            <v>0</v>
          </cell>
        </row>
        <row r="3235">
          <cell r="C3235" t="str">
            <v>Sơn Hoàn Nam</v>
          </cell>
          <cell r="G3235">
            <v>0</v>
          </cell>
        </row>
        <row r="3236">
          <cell r="C3236" t="str">
            <v>Sơn Hoàn Nam</v>
          </cell>
          <cell r="G3236">
            <v>0</v>
          </cell>
        </row>
        <row r="3237">
          <cell r="C3237" t="str">
            <v>Sơn Hoàn Nam</v>
          </cell>
          <cell r="G3237">
            <v>0</v>
          </cell>
        </row>
        <row r="3238">
          <cell r="C3238" t="str">
            <v>Sơn Hoàn Nam</v>
          </cell>
          <cell r="G3238">
            <v>0</v>
          </cell>
        </row>
        <row r="3239">
          <cell r="C3239" t="str">
            <v>Sơn Hoàn Nam</v>
          </cell>
          <cell r="G3239">
            <v>0</v>
          </cell>
        </row>
        <row r="3240">
          <cell r="C3240" t="str">
            <v>Sơn Hoàn Nam</v>
          </cell>
          <cell r="G3240">
            <v>0</v>
          </cell>
        </row>
        <row r="3241">
          <cell r="C3241" t="str">
            <v>Sơn Hoàn Nam</v>
          </cell>
          <cell r="G3241">
            <v>0</v>
          </cell>
        </row>
        <row r="3242">
          <cell r="C3242" t="str">
            <v>Sơn Hoàn Nam</v>
          </cell>
          <cell r="G3242">
            <v>0</v>
          </cell>
        </row>
        <row r="3243">
          <cell r="C3243" t="str">
            <v>Sơn Hoàn Nam</v>
          </cell>
          <cell r="G3243">
            <v>71.951930295372009</v>
          </cell>
        </row>
        <row r="3244">
          <cell r="C3244" t="str">
            <v>Châu Minh Hiếu</v>
          </cell>
          <cell r="G3244">
            <v>0</v>
          </cell>
        </row>
        <row r="3245">
          <cell r="C3245" t="str">
            <v>Châu Minh Hiếu</v>
          </cell>
          <cell r="G3245">
            <v>0</v>
          </cell>
        </row>
        <row r="3246">
          <cell r="C3246" t="str">
            <v>Châu Minh Hiếu</v>
          </cell>
          <cell r="G3246">
            <v>0</v>
          </cell>
        </row>
        <row r="3247">
          <cell r="C3247" t="str">
            <v>Châu Minh Hiếu</v>
          </cell>
          <cell r="G3247">
            <v>0</v>
          </cell>
        </row>
        <row r="3248">
          <cell r="C3248" t="str">
            <v>Châu Minh Hiếu</v>
          </cell>
          <cell r="G3248">
            <v>0</v>
          </cell>
        </row>
        <row r="3249">
          <cell r="C3249" t="str">
            <v>Châu Minh Hiếu</v>
          </cell>
          <cell r="G3249">
            <v>0</v>
          </cell>
        </row>
        <row r="3250">
          <cell r="C3250" t="str">
            <v>Châu Minh Hiếu</v>
          </cell>
          <cell r="G3250">
            <v>0</v>
          </cell>
        </row>
        <row r="3251">
          <cell r="C3251" t="str">
            <v>Châu Minh Hiếu</v>
          </cell>
          <cell r="G3251">
            <v>0</v>
          </cell>
        </row>
        <row r="3252">
          <cell r="C3252" t="str">
            <v>Châu Minh Hiếu</v>
          </cell>
          <cell r="G3252">
            <v>0</v>
          </cell>
        </row>
        <row r="3253">
          <cell r="C3253" t="str">
            <v>Châu Minh Hiếu</v>
          </cell>
          <cell r="G3253">
            <v>0</v>
          </cell>
        </row>
        <row r="3254">
          <cell r="C3254" t="str">
            <v>Châu Minh Hiếu</v>
          </cell>
          <cell r="G3254">
            <v>0</v>
          </cell>
        </row>
        <row r="3255">
          <cell r="C3255" t="str">
            <v>Châu Minh Hiếu</v>
          </cell>
          <cell r="G3255">
            <v>0</v>
          </cell>
        </row>
        <row r="3256">
          <cell r="C3256" t="str">
            <v>Châu Minh Hiếu</v>
          </cell>
          <cell r="G3256">
            <v>0</v>
          </cell>
        </row>
        <row r="3257">
          <cell r="C3257" t="str">
            <v>Châu Minh Hiếu</v>
          </cell>
          <cell r="G3257">
            <v>0</v>
          </cell>
        </row>
        <row r="3258">
          <cell r="C3258" t="str">
            <v>Châu Minh Hiếu</v>
          </cell>
          <cell r="G3258">
            <v>0</v>
          </cell>
        </row>
        <row r="3259">
          <cell r="C3259" t="str">
            <v>Châu Minh Hiếu</v>
          </cell>
          <cell r="G3259">
            <v>0</v>
          </cell>
        </row>
        <row r="3260">
          <cell r="C3260" t="str">
            <v>Châu Minh Hiếu</v>
          </cell>
          <cell r="G3260">
            <v>0</v>
          </cell>
        </row>
        <row r="3261">
          <cell r="C3261" t="str">
            <v>Châu Minh Hiếu</v>
          </cell>
          <cell r="G3261">
            <v>0</v>
          </cell>
        </row>
        <row r="3262">
          <cell r="C3262" t="str">
            <v>Châu Minh Hiếu</v>
          </cell>
          <cell r="G3262">
            <v>0</v>
          </cell>
        </row>
        <row r="3263">
          <cell r="C3263" t="str">
            <v>Châu Minh Hiếu</v>
          </cell>
          <cell r="G3263">
            <v>0</v>
          </cell>
        </row>
        <row r="3264">
          <cell r="C3264" t="str">
            <v>Châu Minh Hiếu</v>
          </cell>
          <cell r="G3264">
            <v>0</v>
          </cell>
        </row>
        <row r="3265">
          <cell r="C3265" t="str">
            <v>Châu Minh Hiếu</v>
          </cell>
          <cell r="G3265">
            <v>0</v>
          </cell>
        </row>
        <row r="3266">
          <cell r="C3266" t="str">
            <v>Châu Minh Hiếu</v>
          </cell>
          <cell r="G3266">
            <v>0</v>
          </cell>
        </row>
        <row r="3267">
          <cell r="C3267" t="str">
            <v>Châu Minh Hiếu</v>
          </cell>
          <cell r="G3267">
            <v>0</v>
          </cell>
        </row>
        <row r="3268">
          <cell r="C3268" t="str">
            <v>Châu Minh Hiếu</v>
          </cell>
          <cell r="G3268">
            <v>0</v>
          </cell>
        </row>
        <row r="3269">
          <cell r="C3269" t="str">
            <v>Châu Minh Hiếu</v>
          </cell>
          <cell r="G3269">
            <v>0</v>
          </cell>
        </row>
        <row r="3270">
          <cell r="C3270" t="str">
            <v>Châu Minh Hiếu</v>
          </cell>
          <cell r="G3270">
            <v>0</v>
          </cell>
        </row>
        <row r="3271">
          <cell r="C3271" t="str">
            <v>Châu Minh Hiếu</v>
          </cell>
          <cell r="G3271">
            <v>0</v>
          </cell>
        </row>
        <row r="3272">
          <cell r="C3272" t="str">
            <v>Châu Minh Hiếu</v>
          </cell>
          <cell r="G3272">
            <v>0</v>
          </cell>
        </row>
        <row r="3273">
          <cell r="C3273" t="str">
            <v>Châu Minh Hiếu</v>
          </cell>
          <cell r="G3273">
            <v>0</v>
          </cell>
        </row>
        <row r="3274">
          <cell r="C3274" t="str">
            <v>Châu Minh Hiếu</v>
          </cell>
          <cell r="G3274">
            <v>0</v>
          </cell>
        </row>
        <row r="3275">
          <cell r="C3275" t="str">
            <v>Châu Minh Hiếu</v>
          </cell>
          <cell r="G3275">
            <v>0</v>
          </cell>
        </row>
        <row r="3276">
          <cell r="C3276" t="str">
            <v>Châu Minh Hiếu</v>
          </cell>
          <cell r="G3276">
            <v>0</v>
          </cell>
        </row>
        <row r="3277">
          <cell r="C3277" t="str">
            <v>Châu Minh Hiếu</v>
          </cell>
          <cell r="G3277">
            <v>0</v>
          </cell>
        </row>
        <row r="3278">
          <cell r="C3278" t="str">
            <v>Châu Minh Hiếu</v>
          </cell>
          <cell r="G3278">
            <v>0</v>
          </cell>
        </row>
        <row r="3279">
          <cell r="C3279" t="str">
            <v>Châu Minh Hiếu</v>
          </cell>
          <cell r="G3279">
            <v>242.11551128742738</v>
          </cell>
        </row>
        <row r="3280">
          <cell r="C3280" t="str">
            <v>Bành Phước Lợi</v>
          </cell>
          <cell r="G3280">
            <v>0</v>
          </cell>
        </row>
        <row r="3281">
          <cell r="C3281" t="str">
            <v>Bành Phước Lợi</v>
          </cell>
          <cell r="G3281">
            <v>0</v>
          </cell>
        </row>
        <row r="3282">
          <cell r="C3282" t="str">
            <v>Bành Phước Lợi</v>
          </cell>
          <cell r="G3282">
            <v>0</v>
          </cell>
        </row>
        <row r="3283">
          <cell r="C3283" t="str">
            <v>Bành Phước Lợi</v>
          </cell>
          <cell r="G3283">
            <v>0</v>
          </cell>
        </row>
        <row r="3284">
          <cell r="C3284" t="str">
            <v>Bành Phước Lợi</v>
          </cell>
          <cell r="G3284">
            <v>0</v>
          </cell>
        </row>
        <row r="3285">
          <cell r="C3285" t="str">
            <v>Bành Phước Lợi</v>
          </cell>
          <cell r="G3285">
            <v>0</v>
          </cell>
        </row>
        <row r="3286">
          <cell r="C3286" t="str">
            <v>Bành Phước Lợi</v>
          </cell>
          <cell r="G3286">
            <v>0</v>
          </cell>
        </row>
        <row r="3287">
          <cell r="C3287" t="str">
            <v>Bành Phước Lợi</v>
          </cell>
          <cell r="G3287">
            <v>0</v>
          </cell>
        </row>
        <row r="3288">
          <cell r="C3288" t="str">
            <v>Bành Phước Lợi</v>
          </cell>
          <cell r="G3288">
            <v>0</v>
          </cell>
        </row>
        <row r="3289">
          <cell r="C3289" t="str">
            <v>Bành Phước Lợi</v>
          </cell>
          <cell r="G3289">
            <v>0</v>
          </cell>
        </row>
        <row r="3290">
          <cell r="C3290" t="str">
            <v>Bành Phước Lợi</v>
          </cell>
          <cell r="G3290">
            <v>0</v>
          </cell>
        </row>
        <row r="3291">
          <cell r="C3291" t="str">
            <v>Bành Phước Lợi</v>
          </cell>
          <cell r="G3291">
            <v>0</v>
          </cell>
        </row>
        <row r="3292">
          <cell r="C3292" t="str">
            <v>Bành Phước Lợi</v>
          </cell>
          <cell r="G3292">
            <v>0</v>
          </cell>
        </row>
        <row r="3293">
          <cell r="C3293" t="str">
            <v>Bành Phước Lợi</v>
          </cell>
          <cell r="G3293">
            <v>0</v>
          </cell>
        </row>
        <row r="3294">
          <cell r="C3294" t="str">
            <v>Bành Phước Lợi</v>
          </cell>
          <cell r="G3294">
            <v>0</v>
          </cell>
        </row>
        <row r="3295">
          <cell r="C3295" t="str">
            <v>Bành Phước Lợi</v>
          </cell>
          <cell r="G3295">
            <v>0</v>
          </cell>
        </row>
        <row r="3296">
          <cell r="C3296" t="str">
            <v>Bành Phước Lợi</v>
          </cell>
          <cell r="G3296">
            <v>0</v>
          </cell>
        </row>
        <row r="3297">
          <cell r="C3297" t="str">
            <v>Bành Phước Lợi</v>
          </cell>
          <cell r="G3297">
            <v>0</v>
          </cell>
        </row>
        <row r="3298">
          <cell r="C3298" t="str">
            <v>Bành Phước Lợi</v>
          </cell>
          <cell r="G3298">
            <v>0</v>
          </cell>
        </row>
        <row r="3299">
          <cell r="C3299" t="str">
            <v>Bành Phước Lợi</v>
          </cell>
          <cell r="G3299">
            <v>0</v>
          </cell>
        </row>
        <row r="3300">
          <cell r="C3300" t="str">
            <v>Bành Phước Lợi</v>
          </cell>
          <cell r="G3300">
            <v>0</v>
          </cell>
        </row>
        <row r="3301">
          <cell r="C3301" t="str">
            <v>Bành Phước Lợi</v>
          </cell>
          <cell r="G3301">
            <v>0</v>
          </cell>
        </row>
        <row r="3302">
          <cell r="C3302" t="str">
            <v>Bành Phước Lợi</v>
          </cell>
          <cell r="G3302">
            <v>0</v>
          </cell>
        </row>
        <row r="3303">
          <cell r="C3303" t="str">
            <v>Bành Phước Lợi</v>
          </cell>
          <cell r="G3303">
            <v>0</v>
          </cell>
        </row>
        <row r="3304">
          <cell r="C3304" t="str">
            <v>Bành Phước Lợi</v>
          </cell>
          <cell r="G3304">
            <v>0</v>
          </cell>
        </row>
        <row r="3305">
          <cell r="C3305" t="str">
            <v>Bành Phước Lợi</v>
          </cell>
          <cell r="G3305">
            <v>0</v>
          </cell>
        </row>
        <row r="3306">
          <cell r="C3306" t="str">
            <v>Bành Phước Lợi</v>
          </cell>
          <cell r="G3306">
            <v>0</v>
          </cell>
        </row>
        <row r="3307">
          <cell r="C3307" t="str">
            <v>Bành Phước Lợi</v>
          </cell>
          <cell r="G3307">
            <v>0</v>
          </cell>
        </row>
        <row r="3308">
          <cell r="C3308" t="str">
            <v>Bành Phước Lợi</v>
          </cell>
          <cell r="G3308">
            <v>0</v>
          </cell>
        </row>
        <row r="3309">
          <cell r="C3309" t="str">
            <v>Bành Phước Lợi</v>
          </cell>
          <cell r="G3309">
            <v>0</v>
          </cell>
        </row>
        <row r="3310">
          <cell r="C3310" t="str">
            <v>Bành Phước Lợi</v>
          </cell>
          <cell r="G3310">
            <v>0</v>
          </cell>
        </row>
        <row r="3311">
          <cell r="C3311" t="str">
            <v>Bành Phước Lợi</v>
          </cell>
          <cell r="G3311">
            <v>0</v>
          </cell>
        </row>
        <row r="3312">
          <cell r="C3312" t="str">
            <v>Bành Phước Lợi</v>
          </cell>
          <cell r="G3312">
            <v>0</v>
          </cell>
        </row>
        <row r="3313">
          <cell r="C3313" t="str">
            <v>Bành Phước Lợi</v>
          </cell>
          <cell r="G3313">
            <v>0</v>
          </cell>
        </row>
        <row r="3314">
          <cell r="C3314" t="str">
            <v>Bành Phước Lợi</v>
          </cell>
          <cell r="G3314">
            <v>0</v>
          </cell>
        </row>
        <row r="3315">
          <cell r="C3315" t="str">
            <v>Bành Phước Lợi</v>
          </cell>
          <cell r="G3315">
            <v>0</v>
          </cell>
        </row>
        <row r="3316">
          <cell r="C3316">
            <v>0</v>
          </cell>
          <cell r="G3316">
            <v>0</v>
          </cell>
        </row>
        <row r="3317">
          <cell r="C3317">
            <v>0</v>
          </cell>
          <cell r="G3317">
            <v>0</v>
          </cell>
        </row>
        <row r="3318">
          <cell r="C3318">
            <v>0</v>
          </cell>
          <cell r="G3318">
            <v>0</v>
          </cell>
        </row>
        <row r="3319">
          <cell r="C3319">
            <v>0</v>
          </cell>
          <cell r="G3319">
            <v>0</v>
          </cell>
        </row>
        <row r="3320">
          <cell r="C3320">
            <v>0</v>
          </cell>
          <cell r="G3320">
            <v>0</v>
          </cell>
        </row>
        <row r="3321">
          <cell r="C3321">
            <v>0</v>
          </cell>
          <cell r="G3321">
            <v>0</v>
          </cell>
        </row>
        <row r="3322">
          <cell r="C3322">
            <v>0</v>
          </cell>
          <cell r="G3322">
            <v>0</v>
          </cell>
        </row>
        <row r="3323">
          <cell r="C3323">
            <v>0</v>
          </cell>
          <cell r="G3323">
            <v>0</v>
          </cell>
        </row>
        <row r="3324">
          <cell r="C3324">
            <v>0</v>
          </cell>
          <cell r="G3324">
            <v>0</v>
          </cell>
        </row>
        <row r="3325">
          <cell r="C3325">
            <v>0</v>
          </cell>
          <cell r="G3325">
            <v>0</v>
          </cell>
        </row>
        <row r="3326">
          <cell r="C3326">
            <v>0</v>
          </cell>
          <cell r="G3326">
            <v>0</v>
          </cell>
        </row>
        <row r="3327">
          <cell r="C3327">
            <v>0</v>
          </cell>
          <cell r="G3327">
            <v>0</v>
          </cell>
        </row>
        <row r="3328">
          <cell r="C3328">
            <v>0</v>
          </cell>
          <cell r="G3328">
            <v>0</v>
          </cell>
        </row>
        <row r="3329">
          <cell r="C3329">
            <v>0</v>
          </cell>
          <cell r="G3329">
            <v>0</v>
          </cell>
        </row>
        <row r="3330">
          <cell r="C3330">
            <v>0</v>
          </cell>
          <cell r="G3330">
            <v>0</v>
          </cell>
        </row>
        <row r="3331">
          <cell r="C3331">
            <v>0</v>
          </cell>
          <cell r="G3331">
            <v>0</v>
          </cell>
        </row>
        <row r="3332">
          <cell r="C3332">
            <v>0</v>
          </cell>
          <cell r="G3332">
            <v>0</v>
          </cell>
        </row>
        <row r="3333">
          <cell r="C3333">
            <v>0</v>
          </cell>
          <cell r="G3333">
            <v>0</v>
          </cell>
        </row>
        <row r="3334">
          <cell r="C3334">
            <v>0</v>
          </cell>
          <cell r="G3334">
            <v>0</v>
          </cell>
        </row>
        <row r="3335">
          <cell r="C3335">
            <v>0</v>
          </cell>
          <cell r="G3335">
            <v>0</v>
          </cell>
        </row>
        <row r="3336">
          <cell r="C3336">
            <v>0</v>
          </cell>
          <cell r="G3336">
            <v>0</v>
          </cell>
        </row>
        <row r="3337">
          <cell r="C3337">
            <v>0</v>
          </cell>
          <cell r="G3337">
            <v>0</v>
          </cell>
        </row>
        <row r="3338">
          <cell r="C3338">
            <v>0</v>
          </cell>
          <cell r="G3338">
            <v>0</v>
          </cell>
        </row>
        <row r="3339">
          <cell r="C3339">
            <v>0</v>
          </cell>
          <cell r="G3339">
            <v>0</v>
          </cell>
        </row>
        <row r="3340">
          <cell r="C3340">
            <v>0</v>
          </cell>
          <cell r="G3340">
            <v>0</v>
          </cell>
        </row>
        <row r="3341">
          <cell r="C3341">
            <v>0</v>
          </cell>
          <cell r="G3341">
            <v>0</v>
          </cell>
        </row>
        <row r="3342">
          <cell r="C3342">
            <v>0</v>
          </cell>
          <cell r="G3342">
            <v>0</v>
          </cell>
        </row>
        <row r="3343">
          <cell r="C3343">
            <v>0</v>
          </cell>
          <cell r="G3343">
            <v>0</v>
          </cell>
        </row>
        <row r="3344">
          <cell r="C3344">
            <v>0</v>
          </cell>
          <cell r="G3344">
            <v>0</v>
          </cell>
        </row>
        <row r="3345">
          <cell r="C3345">
            <v>0</v>
          </cell>
          <cell r="G3345">
            <v>0</v>
          </cell>
        </row>
        <row r="3346">
          <cell r="C3346">
            <v>0</v>
          </cell>
          <cell r="G3346">
            <v>0</v>
          </cell>
        </row>
        <row r="3347">
          <cell r="C3347">
            <v>0</v>
          </cell>
          <cell r="G3347">
            <v>0</v>
          </cell>
        </row>
        <row r="3348">
          <cell r="C3348">
            <v>0</v>
          </cell>
          <cell r="G3348">
            <v>0</v>
          </cell>
        </row>
        <row r="3349">
          <cell r="C3349">
            <v>0</v>
          </cell>
          <cell r="G3349">
            <v>0</v>
          </cell>
        </row>
        <row r="3350">
          <cell r="C3350">
            <v>0</v>
          </cell>
          <cell r="G3350">
            <v>0</v>
          </cell>
        </row>
        <row r="3351">
          <cell r="G3351">
            <v>0</v>
          </cell>
        </row>
        <row r="3352">
          <cell r="C3352">
            <v>0</v>
          </cell>
          <cell r="G3352">
            <v>0</v>
          </cell>
        </row>
        <row r="3353">
          <cell r="C3353">
            <v>0</v>
          </cell>
          <cell r="G3353">
            <v>0</v>
          </cell>
        </row>
        <row r="3354">
          <cell r="C3354">
            <v>0</v>
          </cell>
          <cell r="G3354">
            <v>0</v>
          </cell>
        </row>
        <row r="3355">
          <cell r="C3355">
            <v>0</v>
          </cell>
          <cell r="G3355">
            <v>0</v>
          </cell>
        </row>
        <row r="3356">
          <cell r="C3356">
            <v>0</v>
          </cell>
          <cell r="G3356">
            <v>0</v>
          </cell>
        </row>
        <row r="3357">
          <cell r="C3357">
            <v>0</v>
          </cell>
          <cell r="G3357">
            <v>0</v>
          </cell>
        </row>
        <row r="3358">
          <cell r="C3358">
            <v>0</v>
          </cell>
          <cell r="G3358">
            <v>0</v>
          </cell>
        </row>
        <row r="3359">
          <cell r="C3359">
            <v>0</v>
          </cell>
          <cell r="G3359">
            <v>0</v>
          </cell>
        </row>
        <row r="3360">
          <cell r="C3360">
            <v>0</v>
          </cell>
          <cell r="G3360">
            <v>0</v>
          </cell>
        </row>
        <row r="3361">
          <cell r="C3361">
            <v>0</v>
          </cell>
          <cell r="G3361">
            <v>0</v>
          </cell>
        </row>
        <row r="3362">
          <cell r="C3362">
            <v>0</v>
          </cell>
          <cell r="G3362">
            <v>0</v>
          </cell>
        </row>
        <row r="3363">
          <cell r="C3363">
            <v>0</v>
          </cell>
          <cell r="G3363">
            <v>0</v>
          </cell>
        </row>
        <row r="3364">
          <cell r="C3364">
            <v>0</v>
          </cell>
          <cell r="G3364">
            <v>0</v>
          </cell>
        </row>
        <row r="3365">
          <cell r="C3365">
            <v>0</v>
          </cell>
          <cell r="G3365">
            <v>0</v>
          </cell>
        </row>
        <row r="3366">
          <cell r="C3366">
            <v>0</v>
          </cell>
          <cell r="G3366">
            <v>0</v>
          </cell>
        </row>
        <row r="3367">
          <cell r="C3367">
            <v>0</v>
          </cell>
          <cell r="G3367">
            <v>0</v>
          </cell>
        </row>
        <row r="3368">
          <cell r="C3368">
            <v>0</v>
          </cell>
          <cell r="G3368">
            <v>0</v>
          </cell>
        </row>
        <row r="3369">
          <cell r="C3369">
            <v>0</v>
          </cell>
          <cell r="G3369">
            <v>0</v>
          </cell>
        </row>
        <row r="3370">
          <cell r="C3370">
            <v>0</v>
          </cell>
          <cell r="G3370">
            <v>0</v>
          </cell>
        </row>
        <row r="3371">
          <cell r="C3371">
            <v>0</v>
          </cell>
          <cell r="G3371">
            <v>0</v>
          </cell>
        </row>
        <row r="3372">
          <cell r="C3372">
            <v>0</v>
          </cell>
          <cell r="G3372">
            <v>0</v>
          </cell>
        </row>
        <row r="3373">
          <cell r="C3373">
            <v>0</v>
          </cell>
          <cell r="G3373">
            <v>0</v>
          </cell>
        </row>
        <row r="3374">
          <cell r="C3374">
            <v>0</v>
          </cell>
          <cell r="G3374">
            <v>0</v>
          </cell>
        </row>
        <row r="3375">
          <cell r="C3375">
            <v>0</v>
          </cell>
          <cell r="G3375">
            <v>0</v>
          </cell>
        </row>
        <row r="3376">
          <cell r="C3376">
            <v>0</v>
          </cell>
          <cell r="G3376">
            <v>0</v>
          </cell>
        </row>
        <row r="3377">
          <cell r="C3377">
            <v>0</v>
          </cell>
          <cell r="G3377">
            <v>0</v>
          </cell>
        </row>
        <row r="3378">
          <cell r="C3378">
            <v>0</v>
          </cell>
          <cell r="G3378">
            <v>0</v>
          </cell>
        </row>
        <row r="3379">
          <cell r="C3379">
            <v>0</v>
          </cell>
          <cell r="G3379">
            <v>0</v>
          </cell>
        </row>
        <row r="3380">
          <cell r="C3380">
            <v>0</v>
          </cell>
          <cell r="G3380">
            <v>0</v>
          </cell>
        </row>
        <row r="3381">
          <cell r="C3381">
            <v>0</v>
          </cell>
          <cell r="G3381">
            <v>0</v>
          </cell>
        </row>
        <row r="3382">
          <cell r="C3382">
            <v>0</v>
          </cell>
          <cell r="G3382">
            <v>0</v>
          </cell>
        </row>
        <row r="3383">
          <cell r="C3383">
            <v>0</v>
          </cell>
          <cell r="G3383">
            <v>0</v>
          </cell>
        </row>
        <row r="3384">
          <cell r="C3384">
            <v>0</v>
          </cell>
          <cell r="G3384">
            <v>0</v>
          </cell>
        </row>
        <row r="3385">
          <cell r="C3385">
            <v>0</v>
          </cell>
          <cell r="G3385">
            <v>0</v>
          </cell>
        </row>
        <row r="3386">
          <cell r="C3386">
            <v>0</v>
          </cell>
          <cell r="G3386">
            <v>0</v>
          </cell>
        </row>
        <row r="3387">
          <cell r="G3387">
            <v>0</v>
          </cell>
        </row>
        <row r="3388">
          <cell r="C3388" t="str">
            <v>Hà Phước Thanh</v>
          </cell>
        </row>
        <row r="3389">
          <cell r="C3389" t="str">
            <v>Hà Phước Thanh</v>
          </cell>
        </row>
        <row r="3390">
          <cell r="C3390" t="str">
            <v>Hà Phước Thanh</v>
          </cell>
        </row>
        <row r="3391">
          <cell r="C3391" t="str">
            <v>Hà Phước Thanh</v>
          </cell>
        </row>
        <row r="3392">
          <cell r="C3392" t="str">
            <v>Hà Phước Thanh</v>
          </cell>
        </row>
        <row r="3393">
          <cell r="C3393" t="str">
            <v>Hà Phước Thanh</v>
          </cell>
        </row>
        <row r="3394">
          <cell r="C3394" t="str">
            <v>Hà Phước Thanh</v>
          </cell>
        </row>
        <row r="3395">
          <cell r="C3395" t="str">
            <v>Hà Phước Thanh</v>
          </cell>
        </row>
        <row r="3396">
          <cell r="C3396" t="str">
            <v>Hà Phước Thanh</v>
          </cell>
        </row>
        <row r="3397">
          <cell r="C3397" t="str">
            <v>Hà Phước Thanh</v>
          </cell>
        </row>
        <row r="3398">
          <cell r="C3398" t="str">
            <v>Hà Phước Thanh</v>
          </cell>
        </row>
        <row r="3399">
          <cell r="C3399" t="str">
            <v>Hà Phước Thanh</v>
          </cell>
        </row>
        <row r="3400">
          <cell r="C3400" t="str">
            <v>Hà Phước Thanh</v>
          </cell>
        </row>
        <row r="3401">
          <cell r="C3401" t="str">
            <v>Hà Phước Thanh</v>
          </cell>
        </row>
        <row r="3402">
          <cell r="C3402" t="str">
            <v>Hà Phước Thanh</v>
          </cell>
        </row>
        <row r="3403">
          <cell r="C3403" t="str">
            <v>Hà Phước Thanh</v>
          </cell>
        </row>
        <row r="3404">
          <cell r="C3404" t="str">
            <v>Hà Phước Thanh</v>
          </cell>
        </row>
        <row r="3405">
          <cell r="C3405" t="str">
            <v>Hà Phước Thanh</v>
          </cell>
        </row>
        <row r="3406">
          <cell r="C3406" t="str">
            <v>Hà Phước Thanh</v>
          </cell>
        </row>
        <row r="3407">
          <cell r="C3407" t="str">
            <v>Hà Phước Thanh</v>
          </cell>
        </row>
        <row r="3408">
          <cell r="C3408" t="str">
            <v>Hà Phước Thanh</v>
          </cell>
        </row>
        <row r="3409">
          <cell r="C3409" t="str">
            <v>Hà Phước Thanh</v>
          </cell>
        </row>
        <row r="3410">
          <cell r="C3410" t="str">
            <v>Hà Phước Thanh</v>
          </cell>
        </row>
        <row r="3411">
          <cell r="C3411" t="str">
            <v>Hà Phước Thanh</v>
          </cell>
        </row>
        <row r="3412">
          <cell r="C3412" t="str">
            <v>Hà Phước Thanh</v>
          </cell>
        </row>
        <row r="3413">
          <cell r="C3413" t="str">
            <v>Hà Phước Thanh</v>
          </cell>
        </row>
        <row r="3414">
          <cell r="C3414" t="str">
            <v>Hà Phước Thanh</v>
          </cell>
        </row>
        <row r="3415">
          <cell r="C3415" t="str">
            <v>Hà Phước Thanh</v>
          </cell>
        </row>
        <row r="3416">
          <cell r="C3416" t="str">
            <v>Hà Phước Thanh</v>
          </cell>
        </row>
        <row r="3417">
          <cell r="C3417" t="str">
            <v>Hà Phước Thanh</v>
          </cell>
        </row>
        <row r="3418">
          <cell r="C3418" t="str">
            <v>Hà Phước Thanh</v>
          </cell>
        </row>
        <row r="3419">
          <cell r="C3419" t="str">
            <v>Hà Phước Thanh</v>
          </cell>
        </row>
        <row r="3420">
          <cell r="C3420" t="str">
            <v>Hà Phước Thanh</v>
          </cell>
        </row>
        <row r="3421">
          <cell r="C3421" t="str">
            <v>Hà Phước Thanh</v>
          </cell>
        </row>
        <row r="3422">
          <cell r="C3422" t="str">
            <v>Hà Phước Thanh</v>
          </cell>
        </row>
        <row r="3423">
          <cell r="C3423" t="str">
            <v>Hà Phước Thanh</v>
          </cell>
          <cell r="G3423">
            <v>3653.0537688216482</v>
          </cell>
        </row>
        <row r="3424">
          <cell r="C3424" t="str">
            <v>Nguyễn Thị Ngọc Nga</v>
          </cell>
          <cell r="G3424">
            <v>0</v>
          </cell>
        </row>
        <row r="3425">
          <cell r="C3425" t="str">
            <v>Nguyễn Thị Ngọc Nga</v>
          </cell>
          <cell r="G3425">
            <v>0</v>
          </cell>
        </row>
        <row r="3426">
          <cell r="C3426" t="str">
            <v>Nguyễn Thị Ngọc Nga</v>
          </cell>
          <cell r="G3426">
            <v>0</v>
          </cell>
        </row>
        <row r="3427">
          <cell r="C3427" t="str">
            <v>Nguyễn Thị Ngọc Nga</v>
          </cell>
          <cell r="G3427">
            <v>0</v>
          </cell>
        </row>
        <row r="3428">
          <cell r="C3428" t="str">
            <v>Nguyễn Thị Ngọc Nga</v>
          </cell>
          <cell r="G3428">
            <v>0</v>
          </cell>
        </row>
        <row r="3429">
          <cell r="C3429" t="str">
            <v>Nguyễn Thị Ngọc Nga</v>
          </cell>
          <cell r="G3429">
            <v>0</v>
          </cell>
        </row>
        <row r="3430">
          <cell r="C3430" t="str">
            <v>Nguyễn Thị Ngọc Nga</v>
          </cell>
          <cell r="G3430">
            <v>0</v>
          </cell>
        </row>
        <row r="3431">
          <cell r="C3431" t="str">
            <v>Nguyễn Thị Ngọc Nga</v>
          </cell>
          <cell r="G3431">
            <v>0</v>
          </cell>
        </row>
        <row r="3432">
          <cell r="C3432" t="str">
            <v>Nguyễn Thị Ngọc Nga</v>
          </cell>
          <cell r="G3432">
            <v>0</v>
          </cell>
        </row>
        <row r="3433">
          <cell r="C3433" t="str">
            <v>Nguyễn Thị Ngọc Nga</v>
          </cell>
          <cell r="G3433">
            <v>0</v>
          </cell>
        </row>
        <row r="3434">
          <cell r="C3434" t="str">
            <v>Nguyễn Thị Ngọc Nga</v>
          </cell>
          <cell r="G3434">
            <v>0</v>
          </cell>
        </row>
        <row r="3435">
          <cell r="C3435" t="str">
            <v>Nguyễn Thị Ngọc Nga</v>
          </cell>
          <cell r="G3435">
            <v>0</v>
          </cell>
        </row>
        <row r="3436">
          <cell r="C3436" t="str">
            <v>Nguyễn Thị Ngọc Nga</v>
          </cell>
          <cell r="G3436">
            <v>0</v>
          </cell>
        </row>
        <row r="3437">
          <cell r="C3437" t="str">
            <v>Nguyễn Thị Ngọc Nga</v>
          </cell>
          <cell r="G3437">
            <v>0</v>
          </cell>
        </row>
        <row r="3438">
          <cell r="C3438" t="str">
            <v>Nguyễn Thị Ngọc Nga</v>
          </cell>
          <cell r="G3438">
            <v>0</v>
          </cell>
        </row>
        <row r="3439">
          <cell r="C3439" t="str">
            <v>Nguyễn Thị Ngọc Nga</v>
          </cell>
          <cell r="G3439">
            <v>0</v>
          </cell>
        </row>
        <row r="3440">
          <cell r="C3440" t="str">
            <v>Nguyễn Thị Ngọc Nga</v>
          </cell>
          <cell r="G3440">
            <v>0</v>
          </cell>
        </row>
        <row r="3441">
          <cell r="C3441" t="str">
            <v>Nguyễn Thị Ngọc Nga</v>
          </cell>
          <cell r="G3441">
            <v>0</v>
          </cell>
        </row>
        <row r="3442">
          <cell r="C3442" t="str">
            <v>Nguyễn Thị Ngọc Nga</v>
          </cell>
          <cell r="G3442">
            <v>0</v>
          </cell>
        </row>
        <row r="3443">
          <cell r="C3443" t="str">
            <v>Nguyễn Thị Ngọc Nga</v>
          </cell>
          <cell r="G3443">
            <v>0</v>
          </cell>
        </row>
        <row r="3444">
          <cell r="C3444" t="str">
            <v>Nguyễn Thị Ngọc Nga</v>
          </cell>
          <cell r="G3444">
            <v>0</v>
          </cell>
        </row>
        <row r="3445">
          <cell r="C3445" t="str">
            <v>Nguyễn Thị Ngọc Nga</v>
          </cell>
          <cell r="G3445">
            <v>0</v>
          </cell>
        </row>
        <row r="3446">
          <cell r="C3446" t="str">
            <v>Nguyễn Thị Ngọc Nga</v>
          </cell>
          <cell r="G3446">
            <v>0</v>
          </cell>
        </row>
        <row r="3447">
          <cell r="C3447" t="str">
            <v>Nguyễn Thị Ngọc Nga</v>
          </cell>
          <cell r="G3447">
            <v>0</v>
          </cell>
        </row>
        <row r="3448">
          <cell r="C3448" t="str">
            <v>Nguyễn Thị Ngọc Nga</v>
          </cell>
          <cell r="G3448">
            <v>0</v>
          </cell>
        </row>
        <row r="3449">
          <cell r="C3449" t="str">
            <v>Nguyễn Thị Ngọc Nga</v>
          </cell>
          <cell r="G3449">
            <v>0</v>
          </cell>
        </row>
        <row r="3450">
          <cell r="C3450" t="str">
            <v>Nguyễn Thị Ngọc Nga</v>
          </cell>
          <cell r="G3450">
            <v>0</v>
          </cell>
        </row>
        <row r="3451">
          <cell r="C3451" t="str">
            <v>Nguyễn Thị Ngọc Nga</v>
          </cell>
          <cell r="G3451">
            <v>0</v>
          </cell>
        </row>
        <row r="3452">
          <cell r="C3452" t="str">
            <v>Nguyễn Thị Ngọc Nga</v>
          </cell>
          <cell r="G3452">
            <v>0</v>
          </cell>
        </row>
        <row r="3453">
          <cell r="C3453" t="str">
            <v>Nguyễn Thị Ngọc Nga</v>
          </cell>
          <cell r="G3453">
            <v>0</v>
          </cell>
        </row>
        <row r="3454">
          <cell r="C3454" t="str">
            <v>Nguyễn Thị Ngọc Nga</v>
          </cell>
          <cell r="G3454">
            <v>0</v>
          </cell>
        </row>
        <row r="3455">
          <cell r="C3455" t="str">
            <v>Nguyễn Thị Ngọc Nga</v>
          </cell>
          <cell r="G3455">
            <v>0</v>
          </cell>
        </row>
        <row r="3456">
          <cell r="C3456" t="str">
            <v>Nguyễn Thị Ngọc Nga</v>
          </cell>
          <cell r="G3456">
            <v>0</v>
          </cell>
        </row>
        <row r="3457">
          <cell r="C3457" t="str">
            <v>Nguyễn Thị Ngọc Nga</v>
          </cell>
          <cell r="G3457">
            <v>0</v>
          </cell>
        </row>
        <row r="3458">
          <cell r="C3458" t="str">
            <v>Nguyễn Thị Ngọc Nga</v>
          </cell>
          <cell r="G3458">
            <v>0</v>
          </cell>
        </row>
        <row r="3459">
          <cell r="C3459" t="str">
            <v>Nguyễn Thị Ngọc Nga</v>
          </cell>
          <cell r="G3459">
            <v>665.79597631635022</v>
          </cell>
        </row>
        <row r="3460">
          <cell r="C3460" t="str">
            <v>Tống Thiều Thanh Thế</v>
          </cell>
          <cell r="G3460">
            <v>0</v>
          </cell>
        </row>
        <row r="3461">
          <cell r="C3461" t="str">
            <v>Tống Thiều Thanh Thế</v>
          </cell>
          <cell r="G3461">
            <v>0</v>
          </cell>
        </row>
        <row r="3462">
          <cell r="C3462" t="str">
            <v>Tống Thiều Thanh Thế</v>
          </cell>
          <cell r="G3462">
            <v>0</v>
          </cell>
        </row>
        <row r="3463">
          <cell r="C3463" t="str">
            <v>Tống Thiều Thanh Thế</v>
          </cell>
          <cell r="G3463">
            <v>0</v>
          </cell>
        </row>
        <row r="3464">
          <cell r="C3464" t="str">
            <v>Tống Thiều Thanh Thế</v>
          </cell>
          <cell r="G3464">
            <v>0</v>
          </cell>
        </row>
        <row r="3465">
          <cell r="C3465" t="str">
            <v>Tống Thiều Thanh Thế</v>
          </cell>
          <cell r="G3465">
            <v>0</v>
          </cell>
        </row>
        <row r="3466">
          <cell r="C3466" t="str">
            <v>Tống Thiều Thanh Thế</v>
          </cell>
          <cell r="G3466">
            <v>0</v>
          </cell>
        </row>
        <row r="3467">
          <cell r="C3467" t="str">
            <v>Tống Thiều Thanh Thế</v>
          </cell>
          <cell r="G3467">
            <v>0</v>
          </cell>
        </row>
        <row r="3468">
          <cell r="C3468" t="str">
            <v>Tống Thiều Thanh Thế</v>
          </cell>
          <cell r="G3468">
            <v>0</v>
          </cell>
        </row>
        <row r="3469">
          <cell r="C3469" t="str">
            <v>Tống Thiều Thanh Thế</v>
          </cell>
          <cell r="G3469">
            <v>0</v>
          </cell>
        </row>
        <row r="3470">
          <cell r="C3470" t="str">
            <v>Tống Thiều Thanh Thế</v>
          </cell>
          <cell r="G3470">
            <v>0</v>
          </cell>
        </row>
        <row r="3471">
          <cell r="C3471" t="str">
            <v>Tống Thiều Thanh Thế</v>
          </cell>
          <cell r="G3471">
            <v>0</v>
          </cell>
        </row>
        <row r="3472">
          <cell r="C3472" t="str">
            <v>Tống Thiều Thanh Thế</v>
          </cell>
          <cell r="G3472">
            <v>0</v>
          </cell>
        </row>
        <row r="3473">
          <cell r="C3473" t="str">
            <v>Tống Thiều Thanh Thế</v>
          </cell>
          <cell r="G3473">
            <v>0</v>
          </cell>
        </row>
        <row r="3474">
          <cell r="C3474" t="str">
            <v>Tống Thiều Thanh Thế</v>
          </cell>
          <cell r="G3474">
            <v>0</v>
          </cell>
        </row>
        <row r="3475">
          <cell r="C3475" t="str">
            <v>Tống Thiều Thanh Thế</v>
          </cell>
          <cell r="G3475">
            <v>0</v>
          </cell>
        </row>
        <row r="3476">
          <cell r="C3476" t="str">
            <v>Tống Thiều Thanh Thế</v>
          </cell>
          <cell r="G3476">
            <v>0</v>
          </cell>
        </row>
        <row r="3477">
          <cell r="C3477" t="str">
            <v>Tống Thiều Thanh Thế</v>
          </cell>
          <cell r="G3477">
            <v>0</v>
          </cell>
        </row>
        <row r="3478">
          <cell r="C3478" t="str">
            <v>Tống Thiều Thanh Thế</v>
          </cell>
          <cell r="G3478">
            <v>0</v>
          </cell>
        </row>
        <row r="3479">
          <cell r="C3479" t="str">
            <v>Tống Thiều Thanh Thế</v>
          </cell>
          <cell r="G3479">
            <v>0</v>
          </cell>
        </row>
        <row r="3480">
          <cell r="C3480" t="str">
            <v>Tống Thiều Thanh Thế</v>
          </cell>
          <cell r="G3480">
            <v>0</v>
          </cell>
        </row>
        <row r="3481">
          <cell r="C3481" t="str">
            <v>Tống Thiều Thanh Thế</v>
          </cell>
          <cell r="G3481">
            <v>0</v>
          </cell>
        </row>
        <row r="3482">
          <cell r="C3482" t="str">
            <v>Tống Thiều Thanh Thế</v>
          </cell>
          <cell r="G3482">
            <v>0</v>
          </cell>
        </row>
        <row r="3483">
          <cell r="C3483" t="str">
            <v>Tống Thiều Thanh Thế</v>
          </cell>
          <cell r="G3483">
            <v>0</v>
          </cell>
        </row>
        <row r="3484">
          <cell r="C3484" t="str">
            <v>Tống Thiều Thanh Thế</v>
          </cell>
          <cell r="G3484">
            <v>0</v>
          </cell>
        </row>
        <row r="3485">
          <cell r="C3485" t="str">
            <v>Tống Thiều Thanh Thế</v>
          </cell>
          <cell r="G3485">
            <v>0</v>
          </cell>
        </row>
        <row r="3486">
          <cell r="C3486" t="str">
            <v>Tống Thiều Thanh Thế</v>
          </cell>
          <cell r="G3486">
            <v>0</v>
          </cell>
        </row>
        <row r="3487">
          <cell r="C3487" t="str">
            <v>Tống Thiều Thanh Thế</v>
          </cell>
          <cell r="G3487">
            <v>0</v>
          </cell>
        </row>
        <row r="3488">
          <cell r="C3488" t="str">
            <v>Tống Thiều Thanh Thế</v>
          </cell>
          <cell r="G3488">
            <v>0</v>
          </cell>
        </row>
        <row r="3489">
          <cell r="C3489" t="str">
            <v>Tống Thiều Thanh Thế</v>
          </cell>
          <cell r="G3489">
            <v>0</v>
          </cell>
        </row>
        <row r="3490">
          <cell r="C3490" t="str">
            <v>Tống Thiều Thanh Thế</v>
          </cell>
          <cell r="G3490">
            <v>0</v>
          </cell>
        </row>
        <row r="3491">
          <cell r="C3491" t="str">
            <v>Tống Thiều Thanh Thế</v>
          </cell>
          <cell r="G3491">
            <v>0</v>
          </cell>
        </row>
        <row r="3492">
          <cell r="C3492" t="str">
            <v>Tống Thiều Thanh Thế</v>
          </cell>
          <cell r="G3492">
            <v>0</v>
          </cell>
        </row>
        <row r="3493">
          <cell r="C3493" t="str">
            <v>Tống Thiều Thanh Thế</v>
          </cell>
          <cell r="G3493">
            <v>0</v>
          </cell>
        </row>
        <row r="3494">
          <cell r="C3494" t="str">
            <v>Tống Thiều Thanh Thế</v>
          </cell>
          <cell r="G3494">
            <v>0</v>
          </cell>
        </row>
        <row r="3495">
          <cell r="C3495" t="str">
            <v>Tống Thiều Thanh Thế</v>
          </cell>
          <cell r="G3495">
            <v>1148.2025737796596</v>
          </cell>
        </row>
        <row r="3496">
          <cell r="C3496" t="str">
            <v>Tống Thiều Thanh Thế</v>
          </cell>
          <cell r="G3496">
            <v>0</v>
          </cell>
        </row>
        <row r="3497">
          <cell r="C3497" t="str">
            <v>Tống Thiều Thanh Thế</v>
          </cell>
          <cell r="G3497">
            <v>0</v>
          </cell>
        </row>
        <row r="3498">
          <cell r="C3498" t="str">
            <v>Tống Thiều Thanh Thế</v>
          </cell>
          <cell r="G3498">
            <v>0</v>
          </cell>
        </row>
        <row r="3499">
          <cell r="C3499" t="str">
            <v>Tống Thiều Thanh Thế</v>
          </cell>
          <cell r="G3499">
            <v>0</v>
          </cell>
        </row>
        <row r="3500">
          <cell r="C3500" t="str">
            <v>Tống Thiều Thanh Thế</v>
          </cell>
          <cell r="G3500">
            <v>0</v>
          </cell>
        </row>
        <row r="3501">
          <cell r="C3501" t="str">
            <v>Tống Thiều Thanh Thế</v>
          </cell>
          <cell r="G3501">
            <v>0</v>
          </cell>
        </row>
        <row r="3502">
          <cell r="C3502" t="str">
            <v>Tống Thiều Thanh Thế</v>
          </cell>
          <cell r="G3502">
            <v>0</v>
          </cell>
        </row>
        <row r="3503">
          <cell r="C3503" t="str">
            <v>Tống Thiều Thanh Thế</v>
          </cell>
          <cell r="G3503">
            <v>0</v>
          </cell>
        </row>
        <row r="3504">
          <cell r="C3504" t="str">
            <v>Tống Thiều Thanh Thế</v>
          </cell>
          <cell r="G3504">
            <v>0</v>
          </cell>
        </row>
        <row r="3505">
          <cell r="C3505" t="str">
            <v>Tống Thiều Thanh Thế</v>
          </cell>
          <cell r="G3505">
            <v>0</v>
          </cell>
        </row>
        <row r="3506">
          <cell r="C3506" t="str">
            <v>Tống Thiều Thanh Thế</v>
          </cell>
          <cell r="G3506">
            <v>0</v>
          </cell>
        </row>
        <row r="3507">
          <cell r="C3507" t="str">
            <v>Tống Thiều Thanh Thế</v>
          </cell>
          <cell r="G3507">
            <v>0</v>
          </cell>
        </row>
        <row r="3508">
          <cell r="C3508" t="str">
            <v>Tống Thiều Thanh Thế</v>
          </cell>
          <cell r="G3508">
            <v>0</v>
          </cell>
        </row>
        <row r="3509">
          <cell r="C3509" t="str">
            <v>Tống Thiều Thanh Thế</v>
          </cell>
          <cell r="G3509">
            <v>0</v>
          </cell>
        </row>
        <row r="3510">
          <cell r="C3510" t="str">
            <v>Tống Thiều Thanh Thế</v>
          </cell>
          <cell r="G3510">
            <v>0</v>
          </cell>
        </row>
        <row r="3511">
          <cell r="C3511" t="str">
            <v>Tống Thiều Thanh Thế</v>
          </cell>
          <cell r="G3511">
            <v>0</v>
          </cell>
        </row>
        <row r="3512">
          <cell r="C3512" t="str">
            <v>Tống Thiều Thanh Thế</v>
          </cell>
          <cell r="G3512">
            <v>0</v>
          </cell>
        </row>
        <row r="3513">
          <cell r="C3513" t="str">
            <v>Tống Thiều Thanh Thế</v>
          </cell>
          <cell r="G3513">
            <v>0</v>
          </cell>
        </row>
        <row r="3514">
          <cell r="C3514" t="str">
            <v>Tống Thiều Thanh Thế</v>
          </cell>
          <cell r="G3514">
            <v>0</v>
          </cell>
        </row>
        <row r="3515">
          <cell r="C3515" t="str">
            <v>Tống Thiều Thanh Thế</v>
          </cell>
          <cell r="G3515">
            <v>0</v>
          </cell>
        </row>
        <row r="3516">
          <cell r="C3516" t="str">
            <v>Tống Thiều Thanh Thế</v>
          </cell>
          <cell r="G3516">
            <v>0</v>
          </cell>
        </row>
        <row r="3517">
          <cell r="C3517" t="str">
            <v>Tống Thiều Thanh Thế</v>
          </cell>
          <cell r="G3517">
            <v>0</v>
          </cell>
        </row>
        <row r="3518">
          <cell r="C3518" t="str">
            <v>Tống Thiều Thanh Thế</v>
          </cell>
          <cell r="G3518">
            <v>0</v>
          </cell>
        </row>
        <row r="3519">
          <cell r="C3519" t="str">
            <v>Tống Thiều Thanh Thế</v>
          </cell>
          <cell r="G3519">
            <v>0</v>
          </cell>
        </row>
        <row r="3520">
          <cell r="C3520" t="str">
            <v>Tống Thiều Thanh Thế</v>
          </cell>
          <cell r="G3520">
            <v>0</v>
          </cell>
        </row>
        <row r="3521">
          <cell r="C3521" t="str">
            <v>Tống Thiều Thanh Thế</v>
          </cell>
          <cell r="G3521">
            <v>0</v>
          </cell>
        </row>
        <row r="3522">
          <cell r="C3522" t="str">
            <v>Tống Thiều Thanh Thế</v>
          </cell>
          <cell r="G3522">
            <v>0</v>
          </cell>
        </row>
        <row r="3523">
          <cell r="C3523" t="str">
            <v>Tống Thiều Thanh Thế</v>
          </cell>
          <cell r="G3523">
            <v>0</v>
          </cell>
        </row>
        <row r="3524">
          <cell r="C3524" t="str">
            <v>Tống Thiều Thanh Thế</v>
          </cell>
          <cell r="G3524">
            <v>0</v>
          </cell>
        </row>
        <row r="3525">
          <cell r="C3525" t="str">
            <v>Tống Thiều Thanh Thế</v>
          </cell>
          <cell r="G3525">
            <v>0</v>
          </cell>
        </row>
        <row r="3526">
          <cell r="C3526" t="str">
            <v>Tống Thiều Thanh Thế</v>
          </cell>
          <cell r="G3526">
            <v>0</v>
          </cell>
        </row>
        <row r="3527">
          <cell r="C3527" t="str">
            <v>Tống Thiều Thanh Thế</v>
          </cell>
          <cell r="G3527">
            <v>0</v>
          </cell>
        </row>
        <row r="3528">
          <cell r="C3528" t="str">
            <v>Tống Thiều Thanh Thế</v>
          </cell>
          <cell r="G3528">
            <v>0</v>
          </cell>
        </row>
        <row r="3529">
          <cell r="C3529" t="str">
            <v>Tống Thiều Thanh Thế</v>
          </cell>
          <cell r="G3529">
            <v>0</v>
          </cell>
        </row>
        <row r="3530">
          <cell r="C3530" t="str">
            <v>Tống Thiều Thanh Thế</v>
          </cell>
          <cell r="G3530">
            <v>0</v>
          </cell>
        </row>
        <row r="3531">
          <cell r="C3531" t="str">
            <v>Tống Thiều Thanh Thế</v>
          </cell>
          <cell r="G3531">
            <v>1466.33457191138</v>
          </cell>
        </row>
        <row r="3532">
          <cell r="C3532" t="str">
            <v>Nguyễn Thị Ngọc Nga</v>
          </cell>
          <cell r="G3532">
            <v>0</v>
          </cell>
        </row>
        <row r="3533">
          <cell r="C3533" t="str">
            <v>Nguyễn Thị Ngọc Nga</v>
          </cell>
          <cell r="G3533">
            <v>0</v>
          </cell>
        </row>
        <row r="3534">
          <cell r="C3534" t="str">
            <v>Nguyễn Thị Ngọc Nga</v>
          </cell>
          <cell r="G3534">
            <v>0</v>
          </cell>
        </row>
        <row r="3535">
          <cell r="C3535" t="str">
            <v>Nguyễn Thị Ngọc Nga</v>
          </cell>
          <cell r="G3535">
            <v>0</v>
          </cell>
        </row>
        <row r="3536">
          <cell r="C3536" t="str">
            <v>Nguyễn Thị Ngọc Nga</v>
          </cell>
          <cell r="G3536">
            <v>0</v>
          </cell>
        </row>
        <row r="3537">
          <cell r="C3537" t="str">
            <v>Nguyễn Thị Ngọc Nga</v>
          </cell>
          <cell r="G3537">
            <v>0</v>
          </cell>
        </row>
        <row r="3538">
          <cell r="C3538" t="str">
            <v>Nguyễn Thị Ngọc Nga</v>
          </cell>
          <cell r="G3538">
            <v>0</v>
          </cell>
        </row>
        <row r="3539">
          <cell r="C3539" t="str">
            <v>Nguyễn Thị Ngọc Nga</v>
          </cell>
          <cell r="G3539">
            <v>0</v>
          </cell>
        </row>
        <row r="3540">
          <cell r="C3540" t="str">
            <v>Nguyễn Thị Ngọc Nga</v>
          </cell>
          <cell r="G3540">
            <v>0</v>
          </cell>
        </row>
        <row r="3541">
          <cell r="C3541" t="str">
            <v>Nguyễn Thị Ngọc Nga</v>
          </cell>
          <cell r="G3541">
            <v>0</v>
          </cell>
        </row>
        <row r="3542">
          <cell r="C3542" t="str">
            <v>Nguyễn Thị Ngọc Nga</v>
          </cell>
          <cell r="G3542">
            <v>0</v>
          </cell>
        </row>
        <row r="3543">
          <cell r="C3543" t="str">
            <v>Nguyễn Thị Ngọc Nga</v>
          </cell>
          <cell r="G3543">
            <v>0</v>
          </cell>
        </row>
        <row r="3544">
          <cell r="C3544" t="str">
            <v>Nguyễn Thị Ngọc Nga</v>
          </cell>
          <cell r="G3544">
            <v>0</v>
          </cell>
        </row>
        <row r="3545">
          <cell r="C3545" t="str">
            <v>Nguyễn Thị Ngọc Nga</v>
          </cell>
          <cell r="G3545">
            <v>0</v>
          </cell>
        </row>
        <row r="3546">
          <cell r="C3546" t="str">
            <v>Nguyễn Thị Ngọc Nga</v>
          </cell>
          <cell r="G3546">
            <v>0</v>
          </cell>
        </row>
        <row r="3547">
          <cell r="C3547" t="str">
            <v>Nguyễn Thị Ngọc Nga</v>
          </cell>
          <cell r="G3547">
            <v>0</v>
          </cell>
        </row>
        <row r="3548">
          <cell r="C3548" t="str">
            <v>Nguyễn Thị Ngọc Nga</v>
          </cell>
          <cell r="G3548">
            <v>0</v>
          </cell>
        </row>
        <row r="3549">
          <cell r="C3549" t="str">
            <v>Nguyễn Thị Ngọc Nga</v>
          </cell>
          <cell r="G3549">
            <v>0</v>
          </cell>
        </row>
        <row r="3550">
          <cell r="C3550" t="str">
            <v>Nguyễn Thị Ngọc Nga</v>
          </cell>
          <cell r="G3550">
            <v>0</v>
          </cell>
        </row>
        <row r="3551">
          <cell r="C3551" t="str">
            <v>Nguyễn Thị Ngọc Nga</v>
          </cell>
          <cell r="G3551">
            <v>0</v>
          </cell>
        </row>
        <row r="3552">
          <cell r="C3552" t="str">
            <v>Nguyễn Thị Ngọc Nga</v>
          </cell>
          <cell r="G3552">
            <v>0</v>
          </cell>
        </row>
        <row r="3553">
          <cell r="C3553" t="str">
            <v>Nguyễn Thị Ngọc Nga</v>
          </cell>
          <cell r="G3553">
            <v>0</v>
          </cell>
        </row>
        <row r="3554">
          <cell r="C3554" t="str">
            <v>Nguyễn Thị Ngọc Nga</v>
          </cell>
          <cell r="G3554">
            <v>0</v>
          </cell>
        </row>
        <row r="3555">
          <cell r="C3555" t="str">
            <v>Nguyễn Thị Ngọc Nga</v>
          </cell>
          <cell r="G3555">
            <v>0</v>
          </cell>
        </row>
        <row r="3556">
          <cell r="C3556" t="str">
            <v>Nguyễn Thị Ngọc Nga</v>
          </cell>
          <cell r="G3556">
            <v>0</v>
          </cell>
        </row>
        <row r="3557">
          <cell r="C3557" t="str">
            <v>Nguyễn Thị Ngọc Nga</v>
          </cell>
          <cell r="G3557">
            <v>0</v>
          </cell>
        </row>
        <row r="3558">
          <cell r="C3558" t="str">
            <v>Nguyễn Thị Ngọc Nga</v>
          </cell>
          <cell r="G3558">
            <v>0</v>
          </cell>
        </row>
        <row r="3559">
          <cell r="C3559" t="str">
            <v>Nguyễn Thị Ngọc Nga</v>
          </cell>
          <cell r="G3559">
            <v>0</v>
          </cell>
        </row>
        <row r="3560">
          <cell r="C3560" t="str">
            <v>Nguyễn Thị Ngọc Nga</v>
          </cell>
          <cell r="G3560">
            <v>0</v>
          </cell>
        </row>
        <row r="3561">
          <cell r="C3561" t="str">
            <v>Nguyễn Thị Ngọc Nga</v>
          </cell>
          <cell r="G3561">
            <v>0</v>
          </cell>
        </row>
        <row r="3562">
          <cell r="C3562" t="str">
            <v>Nguyễn Thị Ngọc Nga</v>
          </cell>
          <cell r="G3562">
            <v>0</v>
          </cell>
        </row>
        <row r="3563">
          <cell r="C3563" t="str">
            <v>Nguyễn Thị Ngọc Nga</v>
          </cell>
          <cell r="G3563">
            <v>0</v>
          </cell>
        </row>
        <row r="3564">
          <cell r="C3564" t="str">
            <v>Nguyễn Thị Ngọc Nga</v>
          </cell>
          <cell r="G3564">
            <v>0</v>
          </cell>
        </row>
        <row r="3565">
          <cell r="C3565" t="str">
            <v>Nguyễn Thị Ngọc Nga</v>
          </cell>
          <cell r="G3565">
            <v>0</v>
          </cell>
        </row>
        <row r="3566">
          <cell r="C3566" t="str">
            <v>Nguyễn Thị Ngọc Nga</v>
          </cell>
          <cell r="G3566">
            <v>0</v>
          </cell>
        </row>
        <row r="3567">
          <cell r="C3567" t="str">
            <v>Nguyễn Thị Ngọc Nga</v>
          </cell>
          <cell r="G3567">
            <v>849.09566368121659</v>
          </cell>
        </row>
        <row r="3568">
          <cell r="C3568" t="str">
            <v>Nguyễn Thị Ngọc Nga</v>
          </cell>
          <cell r="G3568">
            <v>0</v>
          </cell>
        </row>
        <row r="3569">
          <cell r="C3569" t="str">
            <v>Nguyễn Thị Ngọc Nga</v>
          </cell>
          <cell r="G3569">
            <v>0</v>
          </cell>
        </row>
        <row r="3570">
          <cell r="C3570" t="str">
            <v>Nguyễn Thị Ngọc Nga</v>
          </cell>
          <cell r="G3570">
            <v>0</v>
          </cell>
        </row>
        <row r="3571">
          <cell r="C3571" t="str">
            <v>Nguyễn Thị Ngọc Nga</v>
          </cell>
          <cell r="G3571">
            <v>0</v>
          </cell>
        </row>
        <row r="3572">
          <cell r="C3572" t="str">
            <v>Nguyễn Thị Ngọc Nga</v>
          </cell>
          <cell r="G3572">
            <v>0</v>
          </cell>
        </row>
        <row r="3573">
          <cell r="C3573" t="str">
            <v>Nguyễn Thị Ngọc Nga</v>
          </cell>
          <cell r="G3573">
            <v>0</v>
          </cell>
        </row>
        <row r="3574">
          <cell r="C3574" t="str">
            <v>Nguyễn Thị Ngọc Nga</v>
          </cell>
          <cell r="G3574">
            <v>0</v>
          </cell>
        </row>
        <row r="3575">
          <cell r="C3575" t="str">
            <v>Nguyễn Thị Ngọc Nga</v>
          </cell>
          <cell r="G3575">
            <v>0</v>
          </cell>
        </row>
        <row r="3576">
          <cell r="C3576" t="str">
            <v>Nguyễn Thị Ngọc Nga</v>
          </cell>
          <cell r="G3576">
            <v>0</v>
          </cell>
        </row>
        <row r="3577">
          <cell r="C3577" t="str">
            <v>Nguyễn Thị Ngọc Nga</v>
          </cell>
          <cell r="G3577">
            <v>0</v>
          </cell>
        </row>
        <row r="3578">
          <cell r="C3578" t="str">
            <v>Nguyễn Thị Ngọc Nga</v>
          </cell>
          <cell r="G3578">
            <v>0</v>
          </cell>
        </row>
        <row r="3579">
          <cell r="C3579" t="str">
            <v>Nguyễn Thị Ngọc Nga</v>
          </cell>
          <cell r="G3579">
            <v>0</v>
          </cell>
        </row>
        <row r="3580">
          <cell r="C3580" t="str">
            <v>Nguyễn Thị Ngọc Nga</v>
          </cell>
          <cell r="G3580">
            <v>0</v>
          </cell>
        </row>
        <row r="3581">
          <cell r="C3581" t="str">
            <v>Nguyễn Thị Ngọc Nga</v>
          </cell>
          <cell r="G3581">
            <v>0</v>
          </cell>
        </row>
        <row r="3582">
          <cell r="C3582" t="str">
            <v>Nguyễn Thị Ngọc Nga</v>
          </cell>
          <cell r="G3582">
            <v>0</v>
          </cell>
        </row>
        <row r="3583">
          <cell r="C3583" t="str">
            <v>Nguyễn Thị Ngọc Nga</v>
          </cell>
          <cell r="G3583">
            <v>0</v>
          </cell>
        </row>
        <row r="3584">
          <cell r="C3584" t="str">
            <v>Nguyễn Thị Ngọc Nga</v>
          </cell>
          <cell r="G3584">
            <v>0</v>
          </cell>
        </row>
        <row r="3585">
          <cell r="C3585" t="str">
            <v>Nguyễn Thị Ngọc Nga</v>
          </cell>
          <cell r="G3585">
            <v>0</v>
          </cell>
        </row>
        <row r="3586">
          <cell r="C3586" t="str">
            <v>Nguyễn Thị Ngọc Nga</v>
          </cell>
          <cell r="G3586">
            <v>0</v>
          </cell>
        </row>
        <row r="3587">
          <cell r="C3587" t="str">
            <v>Nguyễn Thị Ngọc Nga</v>
          </cell>
          <cell r="G3587">
            <v>0</v>
          </cell>
        </row>
        <row r="3588">
          <cell r="C3588" t="str">
            <v>Nguyễn Thị Ngọc Nga</v>
          </cell>
          <cell r="G3588">
            <v>0</v>
          </cell>
        </row>
        <row r="3589">
          <cell r="C3589" t="str">
            <v>Nguyễn Thị Ngọc Nga</v>
          </cell>
          <cell r="G3589">
            <v>0</v>
          </cell>
        </row>
        <row r="3590">
          <cell r="C3590" t="str">
            <v>Nguyễn Thị Ngọc Nga</v>
          </cell>
          <cell r="G3590">
            <v>0</v>
          </cell>
        </row>
        <row r="3591">
          <cell r="C3591" t="str">
            <v>Nguyễn Thị Ngọc Nga</v>
          </cell>
          <cell r="G3591">
            <v>0</v>
          </cell>
        </row>
        <row r="3592">
          <cell r="C3592" t="str">
            <v>Nguyễn Thị Ngọc Nga</v>
          </cell>
          <cell r="G3592">
            <v>0</v>
          </cell>
        </row>
        <row r="3593">
          <cell r="C3593" t="str">
            <v>Nguyễn Thị Ngọc Nga</v>
          </cell>
          <cell r="G3593">
            <v>0</v>
          </cell>
        </row>
        <row r="3594">
          <cell r="C3594" t="str">
            <v>Nguyễn Thị Ngọc Nga</v>
          </cell>
          <cell r="G3594">
            <v>0</v>
          </cell>
        </row>
        <row r="3595">
          <cell r="C3595" t="str">
            <v>Nguyễn Thị Ngọc Nga</v>
          </cell>
          <cell r="G3595">
            <v>0</v>
          </cell>
        </row>
        <row r="3596">
          <cell r="C3596" t="str">
            <v>Nguyễn Thị Ngọc Nga</v>
          </cell>
          <cell r="G3596">
            <v>0</v>
          </cell>
        </row>
        <row r="3597">
          <cell r="C3597" t="str">
            <v>Nguyễn Thị Ngọc Nga</v>
          </cell>
          <cell r="G3597">
            <v>0</v>
          </cell>
        </row>
        <row r="3598">
          <cell r="C3598" t="str">
            <v>Nguyễn Thị Ngọc Nga</v>
          </cell>
          <cell r="G3598">
            <v>0</v>
          </cell>
        </row>
        <row r="3599">
          <cell r="C3599" t="str">
            <v>Nguyễn Thị Ngọc Nga</v>
          </cell>
          <cell r="G3599">
            <v>0</v>
          </cell>
        </row>
        <row r="3600">
          <cell r="C3600" t="str">
            <v>Nguyễn Thị Ngọc Nga</v>
          </cell>
          <cell r="G3600">
            <v>0</v>
          </cell>
        </row>
        <row r="3601">
          <cell r="C3601" t="str">
            <v>Nguyễn Thị Ngọc Nga</v>
          </cell>
          <cell r="G3601">
            <v>0</v>
          </cell>
        </row>
        <row r="3602">
          <cell r="C3602" t="str">
            <v>Nguyễn Thị Ngọc Nga</v>
          </cell>
          <cell r="G3602">
            <v>0</v>
          </cell>
        </row>
        <row r="3603">
          <cell r="C3603" t="str">
            <v>Nguyễn Thị Ngọc Nga</v>
          </cell>
          <cell r="G3603">
            <v>849.22967092248007</v>
          </cell>
        </row>
        <row r="3604">
          <cell r="C3604" t="str">
            <v>Vacancy SS MT</v>
          </cell>
          <cell r="G3604">
            <v>0</v>
          </cell>
        </row>
        <row r="3605">
          <cell r="C3605" t="str">
            <v>Vacancy SS MT</v>
          </cell>
          <cell r="G3605">
            <v>0</v>
          </cell>
        </row>
        <row r="3606">
          <cell r="C3606" t="str">
            <v>Vacancy SS MT</v>
          </cell>
          <cell r="G3606">
            <v>0</v>
          </cell>
        </row>
        <row r="3607">
          <cell r="C3607" t="str">
            <v>Vacancy SS MT</v>
          </cell>
          <cell r="G3607">
            <v>0</v>
          </cell>
        </row>
        <row r="3608">
          <cell r="C3608" t="str">
            <v>Vacancy SS MT</v>
          </cell>
          <cell r="G3608">
            <v>0</v>
          </cell>
        </row>
        <row r="3609">
          <cell r="C3609" t="str">
            <v>Vacancy SS MT</v>
          </cell>
          <cell r="G3609">
            <v>0</v>
          </cell>
        </row>
        <row r="3610">
          <cell r="C3610" t="str">
            <v>Vacancy SS MT</v>
          </cell>
          <cell r="G3610">
            <v>0</v>
          </cell>
        </row>
        <row r="3611">
          <cell r="C3611" t="str">
            <v>Vacancy SS MT</v>
          </cell>
          <cell r="G3611">
            <v>0</v>
          </cell>
        </row>
        <row r="3612">
          <cell r="C3612" t="str">
            <v>Vacancy SS MT</v>
          </cell>
          <cell r="G3612">
            <v>0</v>
          </cell>
        </row>
        <row r="3613">
          <cell r="C3613" t="str">
            <v>Vacancy SS MT</v>
          </cell>
          <cell r="G3613">
            <v>0</v>
          </cell>
        </row>
        <row r="3614">
          <cell r="C3614" t="str">
            <v>Vacancy SS MT</v>
          </cell>
          <cell r="G3614">
            <v>0</v>
          </cell>
        </row>
        <row r="3615">
          <cell r="C3615" t="str">
            <v>Vacancy SS MT</v>
          </cell>
          <cell r="G3615">
            <v>0</v>
          </cell>
        </row>
        <row r="3616">
          <cell r="C3616" t="str">
            <v>Vacancy SS MT</v>
          </cell>
          <cell r="G3616">
            <v>0</v>
          </cell>
        </row>
        <row r="3617">
          <cell r="C3617" t="str">
            <v>Vacancy SS MT</v>
          </cell>
          <cell r="G3617">
            <v>0</v>
          </cell>
        </row>
        <row r="3618">
          <cell r="C3618" t="str">
            <v>Vacancy SS MT</v>
          </cell>
          <cell r="G3618">
            <v>0</v>
          </cell>
        </row>
        <row r="3619">
          <cell r="C3619" t="str">
            <v>Vacancy SS MT</v>
          </cell>
          <cell r="G3619">
            <v>0</v>
          </cell>
        </row>
        <row r="3620">
          <cell r="C3620" t="str">
            <v>Vacancy SS MT</v>
          </cell>
          <cell r="G3620">
            <v>0</v>
          </cell>
        </row>
        <row r="3621">
          <cell r="C3621" t="str">
            <v>Vacancy SS MT</v>
          </cell>
          <cell r="G3621">
            <v>0</v>
          </cell>
        </row>
        <row r="3622">
          <cell r="C3622" t="str">
            <v>Vacancy SS MT</v>
          </cell>
          <cell r="G3622">
            <v>0</v>
          </cell>
        </row>
        <row r="3623">
          <cell r="C3623" t="str">
            <v>Vacancy SS MT</v>
          </cell>
          <cell r="G3623">
            <v>0</v>
          </cell>
        </row>
        <row r="3624">
          <cell r="C3624" t="str">
            <v>Vacancy SS MT</v>
          </cell>
          <cell r="G3624">
            <v>0</v>
          </cell>
        </row>
        <row r="3625">
          <cell r="C3625" t="str">
            <v>Vacancy SS MT</v>
          </cell>
          <cell r="G3625">
            <v>0</v>
          </cell>
        </row>
        <row r="3626">
          <cell r="C3626" t="str">
            <v>Vacancy SS MT</v>
          </cell>
          <cell r="G3626">
            <v>0</v>
          </cell>
        </row>
        <row r="3627">
          <cell r="C3627" t="str">
            <v>Vacancy SS MT</v>
          </cell>
          <cell r="G3627">
            <v>0</v>
          </cell>
        </row>
        <row r="3628">
          <cell r="C3628" t="str">
            <v>Vacancy SS MT</v>
          </cell>
          <cell r="G3628">
            <v>0</v>
          </cell>
        </row>
        <row r="3629">
          <cell r="C3629" t="str">
            <v>Vacancy SS MT</v>
          </cell>
          <cell r="G3629">
            <v>0</v>
          </cell>
        </row>
        <row r="3630">
          <cell r="C3630" t="str">
            <v>Vacancy SS MT</v>
          </cell>
          <cell r="G3630">
            <v>0</v>
          </cell>
        </row>
        <row r="3631">
          <cell r="C3631" t="str">
            <v>Vacancy SS MT</v>
          </cell>
          <cell r="G3631">
            <v>0</v>
          </cell>
        </row>
        <row r="3632">
          <cell r="C3632" t="str">
            <v>Vacancy SS MT</v>
          </cell>
          <cell r="G3632">
            <v>0</v>
          </cell>
        </row>
        <row r="3633">
          <cell r="C3633" t="str">
            <v>Vacancy SS MT</v>
          </cell>
          <cell r="G3633">
            <v>0</v>
          </cell>
        </row>
        <row r="3634">
          <cell r="C3634" t="str">
            <v>Vacancy SS MT</v>
          </cell>
          <cell r="G3634">
            <v>0</v>
          </cell>
        </row>
        <row r="3635">
          <cell r="C3635" t="str">
            <v>Vacancy SS MT</v>
          </cell>
          <cell r="G3635">
            <v>0</v>
          </cell>
        </row>
        <row r="3636">
          <cell r="C3636" t="str">
            <v>Vacancy SS MT</v>
          </cell>
          <cell r="G3636">
            <v>0</v>
          </cell>
        </row>
        <row r="3637">
          <cell r="C3637" t="str">
            <v>Vacancy SS MT</v>
          </cell>
          <cell r="G3637">
            <v>0</v>
          </cell>
        </row>
        <row r="3638">
          <cell r="C3638" t="str">
            <v>Vacancy SS MT</v>
          </cell>
          <cell r="G3638">
            <v>0</v>
          </cell>
        </row>
        <row r="3639">
          <cell r="C3639" t="str">
            <v>Vacancy SS MT</v>
          </cell>
        </row>
        <row r="3640">
          <cell r="C3640" t="str">
            <v>Nguyễn Thành Bảo</v>
          </cell>
        </row>
        <row r="3641">
          <cell r="C3641" t="str">
            <v>Nguyễn Thành Bảo</v>
          </cell>
        </row>
        <row r="3642">
          <cell r="C3642" t="str">
            <v>Nguyễn Thành Bảo</v>
          </cell>
        </row>
        <row r="3643">
          <cell r="C3643" t="str">
            <v>Nguyễn Thành Bảo</v>
          </cell>
        </row>
        <row r="3644">
          <cell r="C3644" t="str">
            <v>Nguyễn Thành Bảo</v>
          </cell>
        </row>
        <row r="3645">
          <cell r="C3645" t="str">
            <v>Nguyễn Thành Bảo</v>
          </cell>
        </row>
        <row r="3646">
          <cell r="C3646" t="str">
            <v>Nguyễn Thành Bảo</v>
          </cell>
        </row>
        <row r="3647">
          <cell r="C3647" t="str">
            <v>Nguyễn Thành Bảo</v>
          </cell>
        </row>
        <row r="3648">
          <cell r="C3648" t="str">
            <v>Nguyễn Thành Bảo</v>
          </cell>
        </row>
        <row r="3649">
          <cell r="C3649" t="str">
            <v>Nguyễn Thành Bảo</v>
          </cell>
        </row>
        <row r="3650">
          <cell r="C3650" t="str">
            <v>Nguyễn Thành Bảo</v>
          </cell>
        </row>
        <row r="3651">
          <cell r="C3651" t="str">
            <v>Nguyễn Thành Bảo</v>
          </cell>
        </row>
        <row r="3652">
          <cell r="C3652" t="str">
            <v>Nguyễn Thành Bảo</v>
          </cell>
        </row>
        <row r="3653">
          <cell r="C3653" t="str">
            <v>Nguyễn Thành Bảo</v>
          </cell>
        </row>
        <row r="3654">
          <cell r="C3654" t="str">
            <v>Nguyễn Thành Bảo</v>
          </cell>
        </row>
        <row r="3655">
          <cell r="C3655" t="str">
            <v>Nguyễn Thành Bảo</v>
          </cell>
        </row>
        <row r="3656">
          <cell r="C3656" t="str">
            <v>Nguyễn Thành Bảo</v>
          </cell>
        </row>
        <row r="3657">
          <cell r="C3657" t="str">
            <v>Nguyễn Thành Bảo</v>
          </cell>
        </row>
        <row r="3658">
          <cell r="C3658" t="str">
            <v>Nguyễn Thành Bảo</v>
          </cell>
        </row>
        <row r="3659">
          <cell r="C3659" t="str">
            <v>Nguyễn Thành Bảo</v>
          </cell>
        </row>
        <row r="3660">
          <cell r="C3660" t="str">
            <v>Nguyễn Thành Bảo</v>
          </cell>
        </row>
        <row r="3661">
          <cell r="C3661" t="str">
            <v>Nguyễn Thành Bảo</v>
          </cell>
        </row>
        <row r="3662">
          <cell r="C3662" t="str">
            <v>Nguyễn Thành Bảo</v>
          </cell>
        </row>
        <row r="3663">
          <cell r="C3663" t="str">
            <v>Nguyễn Thành Bảo</v>
          </cell>
        </row>
        <row r="3664">
          <cell r="C3664" t="str">
            <v>Nguyễn Thành Bảo</v>
          </cell>
        </row>
        <row r="3665">
          <cell r="C3665" t="str">
            <v>Nguyễn Thành Bảo</v>
          </cell>
        </row>
        <row r="3666">
          <cell r="C3666" t="str">
            <v>Nguyễn Thành Bảo</v>
          </cell>
        </row>
        <row r="3667">
          <cell r="C3667" t="str">
            <v>Nguyễn Thành Bảo</v>
          </cell>
        </row>
        <row r="3668">
          <cell r="C3668" t="str">
            <v>Nguyễn Thành Bảo</v>
          </cell>
        </row>
        <row r="3669">
          <cell r="C3669" t="str">
            <v>Nguyễn Thành Bảo</v>
          </cell>
        </row>
        <row r="3670">
          <cell r="C3670" t="str">
            <v>Nguyễn Thành Bảo</v>
          </cell>
        </row>
        <row r="3671">
          <cell r="C3671" t="str">
            <v>Nguyễn Thành Bảo</v>
          </cell>
        </row>
        <row r="3672">
          <cell r="C3672" t="str">
            <v>Nguyễn Thành Bảo</v>
          </cell>
        </row>
        <row r="3673">
          <cell r="C3673" t="str">
            <v>Nguyễn Thành Bảo</v>
          </cell>
        </row>
        <row r="3674">
          <cell r="C3674" t="str">
            <v>Nguyễn Thành Bảo</v>
          </cell>
        </row>
        <row r="3675">
          <cell r="C3675" t="str">
            <v>Nguyễn Thành Bảo</v>
          </cell>
          <cell r="G3675">
            <v>4978.658456611086</v>
          </cell>
        </row>
        <row r="3676">
          <cell r="C3676" t="str">
            <v>Bùi Quốc Tuấn</v>
          </cell>
          <cell r="G3676">
            <v>0</v>
          </cell>
        </row>
        <row r="3677">
          <cell r="C3677" t="str">
            <v>Bùi Quốc Tuấn</v>
          </cell>
          <cell r="G3677">
            <v>0</v>
          </cell>
        </row>
        <row r="3678">
          <cell r="C3678" t="str">
            <v>Bùi Quốc Tuấn</v>
          </cell>
          <cell r="G3678">
            <v>0</v>
          </cell>
        </row>
        <row r="3679">
          <cell r="C3679" t="str">
            <v>Bùi Quốc Tuấn</v>
          </cell>
          <cell r="G3679">
            <v>0</v>
          </cell>
        </row>
        <row r="3680">
          <cell r="C3680" t="str">
            <v>Bùi Quốc Tuấn</v>
          </cell>
          <cell r="G3680">
            <v>0</v>
          </cell>
        </row>
        <row r="3681">
          <cell r="C3681" t="str">
            <v>Bùi Quốc Tuấn</v>
          </cell>
          <cell r="G3681">
            <v>0</v>
          </cell>
        </row>
        <row r="3682">
          <cell r="C3682" t="str">
            <v>Bùi Quốc Tuấn</v>
          </cell>
          <cell r="G3682">
            <v>0</v>
          </cell>
        </row>
        <row r="3683">
          <cell r="C3683" t="str">
            <v>Bùi Quốc Tuấn</v>
          </cell>
          <cell r="G3683">
            <v>0</v>
          </cell>
        </row>
        <row r="3684">
          <cell r="C3684" t="str">
            <v>Bùi Quốc Tuấn</v>
          </cell>
          <cell r="G3684">
            <v>0</v>
          </cell>
        </row>
        <row r="3685">
          <cell r="C3685" t="str">
            <v>Bùi Quốc Tuấn</v>
          </cell>
          <cell r="G3685">
            <v>0</v>
          </cell>
        </row>
        <row r="3686">
          <cell r="C3686" t="str">
            <v>Bùi Quốc Tuấn</v>
          </cell>
          <cell r="G3686">
            <v>0</v>
          </cell>
        </row>
        <row r="3687">
          <cell r="C3687" t="str">
            <v>Bùi Quốc Tuấn</v>
          </cell>
          <cell r="G3687">
            <v>0</v>
          </cell>
        </row>
        <row r="3688">
          <cell r="C3688" t="str">
            <v>Bùi Quốc Tuấn</v>
          </cell>
          <cell r="G3688">
            <v>0</v>
          </cell>
        </row>
        <row r="3689">
          <cell r="C3689" t="str">
            <v>Bùi Quốc Tuấn</v>
          </cell>
          <cell r="G3689">
            <v>0</v>
          </cell>
        </row>
        <row r="3690">
          <cell r="C3690" t="str">
            <v>Bùi Quốc Tuấn</v>
          </cell>
          <cell r="G3690">
            <v>0</v>
          </cell>
        </row>
        <row r="3691">
          <cell r="C3691" t="str">
            <v>Bùi Quốc Tuấn</v>
          </cell>
          <cell r="G3691">
            <v>0</v>
          </cell>
        </row>
        <row r="3692">
          <cell r="C3692" t="str">
            <v>Bùi Quốc Tuấn</v>
          </cell>
          <cell r="G3692">
            <v>0</v>
          </cell>
        </row>
        <row r="3693">
          <cell r="C3693" t="str">
            <v>Bùi Quốc Tuấn</v>
          </cell>
          <cell r="G3693">
            <v>0</v>
          </cell>
        </row>
        <row r="3694">
          <cell r="C3694" t="str">
            <v>Bùi Quốc Tuấn</v>
          </cell>
          <cell r="G3694">
            <v>0</v>
          </cell>
        </row>
        <row r="3695">
          <cell r="C3695" t="str">
            <v>Bùi Quốc Tuấn</v>
          </cell>
          <cell r="G3695">
            <v>0</v>
          </cell>
        </row>
        <row r="3696">
          <cell r="C3696" t="str">
            <v>Bùi Quốc Tuấn</v>
          </cell>
          <cell r="G3696">
            <v>0</v>
          </cell>
        </row>
        <row r="3697">
          <cell r="C3697" t="str">
            <v>Bùi Quốc Tuấn</v>
          </cell>
          <cell r="G3697">
            <v>0</v>
          </cell>
        </row>
        <row r="3698">
          <cell r="C3698" t="str">
            <v>Bùi Quốc Tuấn</v>
          </cell>
          <cell r="G3698">
            <v>0</v>
          </cell>
        </row>
        <row r="3699">
          <cell r="C3699" t="str">
            <v>Bùi Quốc Tuấn</v>
          </cell>
          <cell r="G3699">
            <v>0</v>
          </cell>
        </row>
        <row r="3700">
          <cell r="C3700" t="str">
            <v>Bùi Quốc Tuấn</v>
          </cell>
          <cell r="G3700">
            <v>0</v>
          </cell>
        </row>
        <row r="3701">
          <cell r="C3701" t="str">
            <v>Bùi Quốc Tuấn</v>
          </cell>
          <cell r="G3701">
            <v>0</v>
          </cell>
        </row>
        <row r="3702">
          <cell r="C3702" t="str">
            <v>Bùi Quốc Tuấn</v>
          </cell>
          <cell r="G3702">
            <v>0</v>
          </cell>
        </row>
        <row r="3703">
          <cell r="C3703" t="str">
            <v>Bùi Quốc Tuấn</v>
          </cell>
          <cell r="G3703">
            <v>0</v>
          </cell>
        </row>
        <row r="3704">
          <cell r="C3704" t="str">
            <v>Bùi Quốc Tuấn</v>
          </cell>
          <cell r="G3704">
            <v>0</v>
          </cell>
        </row>
        <row r="3705">
          <cell r="C3705" t="str">
            <v>Bùi Quốc Tuấn</v>
          </cell>
          <cell r="G3705">
            <v>0</v>
          </cell>
        </row>
        <row r="3706">
          <cell r="C3706" t="str">
            <v>Bùi Quốc Tuấn</v>
          </cell>
          <cell r="G3706">
            <v>0</v>
          </cell>
        </row>
        <row r="3707">
          <cell r="C3707" t="str">
            <v>Bùi Quốc Tuấn</v>
          </cell>
          <cell r="G3707">
            <v>0</v>
          </cell>
        </row>
        <row r="3708">
          <cell r="C3708" t="str">
            <v>Bùi Quốc Tuấn</v>
          </cell>
          <cell r="G3708">
            <v>0</v>
          </cell>
        </row>
        <row r="3709">
          <cell r="C3709" t="str">
            <v>Bùi Quốc Tuấn</v>
          </cell>
          <cell r="G3709">
            <v>0</v>
          </cell>
        </row>
        <row r="3710">
          <cell r="C3710" t="str">
            <v>Bùi Quốc Tuấn</v>
          </cell>
          <cell r="G3710">
            <v>0</v>
          </cell>
        </row>
        <row r="3711">
          <cell r="C3711" t="str">
            <v>Bùi Quốc Tuấn</v>
          </cell>
          <cell r="G3711">
            <v>1184.4307421502256</v>
          </cell>
        </row>
        <row r="3712">
          <cell r="C3712" t="str">
            <v>Hồ Duy Thảnh</v>
          </cell>
          <cell r="G3712">
            <v>0</v>
          </cell>
        </row>
        <row r="3713">
          <cell r="C3713" t="str">
            <v>Hồ Duy Thảnh</v>
          </cell>
          <cell r="G3713">
            <v>0</v>
          </cell>
        </row>
        <row r="3714">
          <cell r="C3714" t="str">
            <v>Hồ Duy Thảnh</v>
          </cell>
          <cell r="G3714">
            <v>0</v>
          </cell>
        </row>
        <row r="3715">
          <cell r="C3715" t="str">
            <v>Hồ Duy Thảnh</v>
          </cell>
          <cell r="G3715">
            <v>0</v>
          </cell>
        </row>
        <row r="3716">
          <cell r="C3716" t="str">
            <v>Hồ Duy Thảnh</v>
          </cell>
          <cell r="G3716">
            <v>0</v>
          </cell>
        </row>
        <row r="3717">
          <cell r="C3717" t="str">
            <v>Hồ Duy Thảnh</v>
          </cell>
          <cell r="G3717">
            <v>0</v>
          </cell>
        </row>
        <row r="3718">
          <cell r="C3718" t="str">
            <v>Hồ Duy Thảnh</v>
          </cell>
          <cell r="G3718">
            <v>0</v>
          </cell>
        </row>
        <row r="3719">
          <cell r="C3719" t="str">
            <v>Hồ Duy Thảnh</v>
          </cell>
          <cell r="G3719">
            <v>0</v>
          </cell>
        </row>
        <row r="3720">
          <cell r="C3720" t="str">
            <v>Hồ Duy Thảnh</v>
          </cell>
          <cell r="G3720">
            <v>0</v>
          </cell>
        </row>
        <row r="3721">
          <cell r="C3721" t="str">
            <v>Hồ Duy Thảnh</v>
          </cell>
          <cell r="G3721">
            <v>0</v>
          </cell>
        </row>
        <row r="3722">
          <cell r="C3722" t="str">
            <v>Hồ Duy Thảnh</v>
          </cell>
          <cell r="G3722">
            <v>0</v>
          </cell>
        </row>
        <row r="3723">
          <cell r="C3723" t="str">
            <v>Hồ Duy Thảnh</v>
          </cell>
          <cell r="G3723">
            <v>0</v>
          </cell>
        </row>
        <row r="3724">
          <cell r="C3724" t="str">
            <v>Hồ Duy Thảnh</v>
          </cell>
          <cell r="G3724">
            <v>0</v>
          </cell>
        </row>
        <row r="3725">
          <cell r="C3725" t="str">
            <v>Hồ Duy Thảnh</v>
          </cell>
          <cell r="G3725">
            <v>0</v>
          </cell>
        </row>
        <row r="3726">
          <cell r="C3726" t="str">
            <v>Hồ Duy Thảnh</v>
          </cell>
          <cell r="G3726">
            <v>0</v>
          </cell>
        </row>
        <row r="3727">
          <cell r="C3727" t="str">
            <v>Hồ Duy Thảnh</v>
          </cell>
          <cell r="G3727">
            <v>0</v>
          </cell>
        </row>
        <row r="3728">
          <cell r="C3728" t="str">
            <v>Hồ Duy Thảnh</v>
          </cell>
          <cell r="G3728">
            <v>0</v>
          </cell>
        </row>
        <row r="3729">
          <cell r="C3729" t="str">
            <v>Hồ Duy Thảnh</v>
          </cell>
          <cell r="G3729">
            <v>0</v>
          </cell>
        </row>
        <row r="3730">
          <cell r="C3730" t="str">
            <v>Hồ Duy Thảnh</v>
          </cell>
          <cell r="G3730">
            <v>0</v>
          </cell>
        </row>
        <row r="3731">
          <cell r="C3731" t="str">
            <v>Hồ Duy Thảnh</v>
          </cell>
          <cell r="G3731">
            <v>0</v>
          </cell>
        </row>
        <row r="3732">
          <cell r="C3732" t="str">
            <v>Hồ Duy Thảnh</v>
          </cell>
          <cell r="G3732">
            <v>0</v>
          </cell>
        </row>
        <row r="3733">
          <cell r="C3733" t="str">
            <v>Hồ Duy Thảnh</v>
          </cell>
          <cell r="G3733">
            <v>0</v>
          </cell>
        </row>
        <row r="3734">
          <cell r="C3734" t="str">
            <v>Hồ Duy Thảnh</v>
          </cell>
          <cell r="G3734">
            <v>0</v>
          </cell>
        </row>
        <row r="3735">
          <cell r="C3735" t="str">
            <v>Hồ Duy Thảnh</v>
          </cell>
          <cell r="G3735">
            <v>0</v>
          </cell>
        </row>
        <row r="3736">
          <cell r="C3736" t="str">
            <v>Hồ Duy Thảnh</v>
          </cell>
          <cell r="G3736">
            <v>0</v>
          </cell>
        </row>
        <row r="3737">
          <cell r="C3737" t="str">
            <v>Hồ Duy Thảnh</v>
          </cell>
          <cell r="G3737">
            <v>0</v>
          </cell>
        </row>
        <row r="3738">
          <cell r="C3738" t="str">
            <v>Hồ Duy Thảnh</v>
          </cell>
          <cell r="G3738">
            <v>0</v>
          </cell>
        </row>
        <row r="3739">
          <cell r="C3739" t="str">
            <v>Hồ Duy Thảnh</v>
          </cell>
          <cell r="G3739">
            <v>0</v>
          </cell>
        </row>
        <row r="3740">
          <cell r="C3740" t="str">
            <v>Hồ Duy Thảnh</v>
          </cell>
          <cell r="G3740">
            <v>0</v>
          </cell>
        </row>
        <row r="3741">
          <cell r="C3741" t="str">
            <v>Hồ Duy Thảnh</v>
          </cell>
          <cell r="G3741">
            <v>0</v>
          </cell>
        </row>
        <row r="3742">
          <cell r="C3742" t="str">
            <v>Hồ Duy Thảnh</v>
          </cell>
          <cell r="G3742">
            <v>0</v>
          </cell>
        </row>
        <row r="3743">
          <cell r="C3743" t="str">
            <v>Hồ Duy Thảnh</v>
          </cell>
          <cell r="G3743">
            <v>0</v>
          </cell>
        </row>
        <row r="3744">
          <cell r="C3744" t="str">
            <v>Hồ Duy Thảnh</v>
          </cell>
          <cell r="G3744">
            <v>0</v>
          </cell>
        </row>
        <row r="3745">
          <cell r="C3745" t="str">
            <v>Hồ Duy Thảnh</v>
          </cell>
          <cell r="G3745">
            <v>0</v>
          </cell>
        </row>
        <row r="3746">
          <cell r="C3746" t="str">
            <v>Hồ Duy Thảnh</v>
          </cell>
          <cell r="G3746">
            <v>0</v>
          </cell>
        </row>
        <row r="3747">
          <cell r="C3747" t="str">
            <v>Hồ Duy Thảnh</v>
          </cell>
          <cell r="G3747">
            <v>3066.7282573708976</v>
          </cell>
        </row>
        <row r="3748">
          <cell r="C3748" t="str">
            <v>Trần Hữu Dũng</v>
          </cell>
          <cell r="G3748">
            <v>0</v>
          </cell>
        </row>
        <row r="3749">
          <cell r="C3749" t="str">
            <v>Trần Hữu Dũng</v>
          </cell>
          <cell r="G3749">
            <v>0</v>
          </cell>
        </row>
        <row r="3750">
          <cell r="C3750" t="str">
            <v>Trần Hữu Dũng</v>
          </cell>
          <cell r="G3750">
            <v>0</v>
          </cell>
        </row>
        <row r="3751">
          <cell r="C3751" t="str">
            <v>Trần Hữu Dũng</v>
          </cell>
          <cell r="G3751">
            <v>0</v>
          </cell>
        </row>
        <row r="3752">
          <cell r="C3752" t="str">
            <v>Trần Hữu Dũng</v>
          </cell>
          <cell r="G3752">
            <v>0</v>
          </cell>
        </row>
        <row r="3753">
          <cell r="C3753" t="str">
            <v>Trần Hữu Dũng</v>
          </cell>
          <cell r="G3753">
            <v>0</v>
          </cell>
        </row>
        <row r="3754">
          <cell r="C3754" t="str">
            <v>Trần Hữu Dũng</v>
          </cell>
          <cell r="G3754">
            <v>0</v>
          </cell>
        </row>
        <row r="3755">
          <cell r="C3755" t="str">
            <v>Trần Hữu Dũng</v>
          </cell>
          <cell r="G3755">
            <v>0</v>
          </cell>
        </row>
        <row r="3756">
          <cell r="C3756" t="str">
            <v>Trần Hữu Dũng</v>
          </cell>
          <cell r="G3756">
            <v>0</v>
          </cell>
        </row>
        <row r="3757">
          <cell r="C3757" t="str">
            <v>Trần Hữu Dũng</v>
          </cell>
          <cell r="G3757">
            <v>0</v>
          </cell>
        </row>
        <row r="3758">
          <cell r="C3758" t="str">
            <v>Trần Hữu Dũng</v>
          </cell>
          <cell r="G3758">
            <v>0</v>
          </cell>
        </row>
        <row r="3759">
          <cell r="C3759" t="str">
            <v>Trần Hữu Dũng</v>
          </cell>
          <cell r="G3759">
            <v>0</v>
          </cell>
        </row>
        <row r="3760">
          <cell r="C3760" t="str">
            <v>Trần Hữu Dũng</v>
          </cell>
          <cell r="G3760">
            <v>0</v>
          </cell>
        </row>
        <row r="3761">
          <cell r="C3761" t="str">
            <v>Trần Hữu Dũng</v>
          </cell>
          <cell r="G3761">
            <v>0</v>
          </cell>
        </row>
        <row r="3762">
          <cell r="C3762" t="str">
            <v>Trần Hữu Dũng</v>
          </cell>
          <cell r="G3762">
            <v>0</v>
          </cell>
        </row>
        <row r="3763">
          <cell r="C3763" t="str">
            <v>Trần Hữu Dũng</v>
          </cell>
          <cell r="G3763">
            <v>0</v>
          </cell>
        </row>
        <row r="3764">
          <cell r="C3764" t="str">
            <v>Trần Hữu Dũng</v>
          </cell>
          <cell r="G3764">
            <v>0</v>
          </cell>
        </row>
        <row r="3765">
          <cell r="C3765" t="str">
            <v>Trần Hữu Dũng</v>
          </cell>
          <cell r="G3765">
            <v>0</v>
          </cell>
        </row>
        <row r="3766">
          <cell r="C3766" t="str">
            <v>Trần Hữu Dũng</v>
          </cell>
          <cell r="G3766">
            <v>0</v>
          </cell>
        </row>
        <row r="3767">
          <cell r="C3767" t="str">
            <v>Trần Hữu Dũng</v>
          </cell>
          <cell r="G3767">
            <v>0</v>
          </cell>
        </row>
        <row r="3768">
          <cell r="C3768" t="str">
            <v>Trần Hữu Dũng</v>
          </cell>
          <cell r="G3768">
            <v>0</v>
          </cell>
        </row>
        <row r="3769">
          <cell r="C3769" t="str">
            <v>Trần Hữu Dũng</v>
          </cell>
          <cell r="G3769">
            <v>0</v>
          </cell>
        </row>
        <row r="3770">
          <cell r="C3770" t="str">
            <v>Trần Hữu Dũng</v>
          </cell>
          <cell r="G3770">
            <v>0</v>
          </cell>
        </row>
        <row r="3771">
          <cell r="C3771" t="str">
            <v>Trần Hữu Dũng</v>
          </cell>
          <cell r="G3771">
            <v>0</v>
          </cell>
        </row>
        <row r="3772">
          <cell r="C3772" t="str">
            <v>Trần Hữu Dũng</v>
          </cell>
          <cell r="G3772">
            <v>0</v>
          </cell>
        </row>
        <row r="3773">
          <cell r="C3773" t="str">
            <v>Trần Hữu Dũng</v>
          </cell>
          <cell r="G3773">
            <v>0</v>
          </cell>
        </row>
        <row r="3774">
          <cell r="C3774" t="str">
            <v>Trần Hữu Dũng</v>
          </cell>
          <cell r="G3774">
            <v>0</v>
          </cell>
        </row>
        <row r="3775">
          <cell r="C3775" t="str">
            <v>Trần Hữu Dũng</v>
          </cell>
          <cell r="G3775">
            <v>0</v>
          </cell>
        </row>
        <row r="3776">
          <cell r="C3776" t="str">
            <v>Trần Hữu Dũng</v>
          </cell>
          <cell r="G3776">
            <v>0</v>
          </cell>
        </row>
        <row r="3777">
          <cell r="C3777" t="str">
            <v>Trần Hữu Dũng</v>
          </cell>
          <cell r="G3777">
            <v>0</v>
          </cell>
        </row>
        <row r="3778">
          <cell r="C3778" t="str">
            <v>Trần Hữu Dũng</v>
          </cell>
          <cell r="G3778">
            <v>0</v>
          </cell>
        </row>
        <row r="3779">
          <cell r="C3779" t="str">
            <v>Trần Hữu Dũng</v>
          </cell>
          <cell r="G3779">
            <v>0</v>
          </cell>
        </row>
        <row r="3780">
          <cell r="C3780" t="str">
            <v>Trần Hữu Dũng</v>
          </cell>
          <cell r="G3780">
            <v>0</v>
          </cell>
        </row>
        <row r="3781">
          <cell r="C3781" t="str">
            <v>Trần Hữu Dũng</v>
          </cell>
          <cell r="G3781">
            <v>0</v>
          </cell>
        </row>
        <row r="3782">
          <cell r="C3782" t="str">
            <v>Trần Hữu Dũng</v>
          </cell>
          <cell r="G3782">
            <v>0</v>
          </cell>
        </row>
        <row r="3783">
          <cell r="C3783" t="str">
            <v>Trần Hữu Dũng</v>
          </cell>
          <cell r="G3783">
            <v>-1.3702608158120195</v>
          </cell>
        </row>
        <row r="3784">
          <cell r="C3784" t="str">
            <v>Đặng Cương</v>
          </cell>
          <cell r="G3784">
            <v>0</v>
          </cell>
        </row>
        <row r="3785">
          <cell r="C3785" t="str">
            <v>Đặng Cương</v>
          </cell>
          <cell r="G3785">
            <v>0</v>
          </cell>
        </row>
        <row r="3786">
          <cell r="C3786" t="str">
            <v>Đặng Cương</v>
          </cell>
          <cell r="G3786">
            <v>0</v>
          </cell>
        </row>
        <row r="3787">
          <cell r="C3787" t="str">
            <v>Đặng Cương</v>
          </cell>
          <cell r="G3787">
            <v>0</v>
          </cell>
        </row>
        <row r="3788">
          <cell r="C3788" t="str">
            <v>Đặng Cương</v>
          </cell>
          <cell r="G3788">
            <v>0</v>
          </cell>
        </row>
        <row r="3789">
          <cell r="C3789" t="str">
            <v>Đặng Cương</v>
          </cell>
          <cell r="G3789">
            <v>0</v>
          </cell>
        </row>
        <row r="3790">
          <cell r="C3790" t="str">
            <v>Đặng Cương</v>
          </cell>
          <cell r="G3790">
            <v>0</v>
          </cell>
        </row>
        <row r="3791">
          <cell r="C3791" t="str">
            <v>Đặng Cương</v>
          </cell>
          <cell r="G3791">
            <v>0</v>
          </cell>
        </row>
        <row r="3792">
          <cell r="C3792" t="str">
            <v>Đặng Cương</v>
          </cell>
          <cell r="G3792">
            <v>0</v>
          </cell>
        </row>
        <row r="3793">
          <cell r="C3793" t="str">
            <v>Đặng Cương</v>
          </cell>
          <cell r="G3793">
            <v>0</v>
          </cell>
        </row>
        <row r="3794">
          <cell r="C3794" t="str">
            <v>Đặng Cương</v>
          </cell>
          <cell r="G3794">
            <v>0</v>
          </cell>
        </row>
        <row r="3795">
          <cell r="C3795" t="str">
            <v>Đặng Cương</v>
          </cell>
          <cell r="G3795">
            <v>0</v>
          </cell>
        </row>
        <row r="3796">
          <cell r="C3796" t="str">
            <v>Đặng Cương</v>
          </cell>
          <cell r="G3796">
            <v>0</v>
          </cell>
        </row>
        <row r="3797">
          <cell r="C3797" t="str">
            <v>Đặng Cương</v>
          </cell>
          <cell r="G3797">
            <v>0</v>
          </cell>
        </row>
        <row r="3798">
          <cell r="C3798" t="str">
            <v>Đặng Cương</v>
          </cell>
          <cell r="G3798">
            <v>0</v>
          </cell>
        </row>
        <row r="3799">
          <cell r="C3799" t="str">
            <v>Đặng Cương</v>
          </cell>
          <cell r="G3799">
            <v>0</v>
          </cell>
        </row>
        <row r="3800">
          <cell r="C3800" t="str">
            <v>Đặng Cương</v>
          </cell>
          <cell r="G3800">
            <v>0</v>
          </cell>
        </row>
        <row r="3801">
          <cell r="C3801" t="str">
            <v>Đặng Cương</v>
          </cell>
          <cell r="G3801">
            <v>0</v>
          </cell>
        </row>
        <row r="3802">
          <cell r="C3802" t="str">
            <v>Đặng Cương</v>
          </cell>
          <cell r="G3802">
            <v>0</v>
          </cell>
        </row>
        <row r="3803">
          <cell r="C3803" t="str">
            <v>Đặng Cương</v>
          </cell>
          <cell r="G3803">
            <v>0</v>
          </cell>
        </row>
        <row r="3804">
          <cell r="C3804" t="str">
            <v>Đặng Cương</v>
          </cell>
          <cell r="G3804">
            <v>0</v>
          </cell>
        </row>
        <row r="3805">
          <cell r="C3805" t="str">
            <v>Đặng Cương</v>
          </cell>
          <cell r="G3805">
            <v>0</v>
          </cell>
        </row>
        <row r="3806">
          <cell r="C3806" t="str">
            <v>Đặng Cương</v>
          </cell>
          <cell r="G3806">
            <v>0</v>
          </cell>
        </row>
        <row r="3807">
          <cell r="C3807" t="str">
            <v>Đặng Cương</v>
          </cell>
          <cell r="G3807">
            <v>0</v>
          </cell>
        </row>
        <row r="3808">
          <cell r="C3808" t="str">
            <v>Đặng Cương</v>
          </cell>
          <cell r="G3808">
            <v>0</v>
          </cell>
        </row>
        <row r="3809">
          <cell r="C3809" t="str">
            <v>Đặng Cương</v>
          </cell>
          <cell r="G3809">
            <v>0</v>
          </cell>
        </row>
        <row r="3810">
          <cell r="C3810" t="str">
            <v>Đặng Cương</v>
          </cell>
          <cell r="G3810">
            <v>0</v>
          </cell>
        </row>
        <row r="3811">
          <cell r="C3811" t="str">
            <v>Đặng Cương</v>
          </cell>
          <cell r="G3811">
            <v>0</v>
          </cell>
        </row>
        <row r="3812">
          <cell r="C3812" t="str">
            <v>Đặng Cương</v>
          </cell>
          <cell r="G3812">
            <v>0</v>
          </cell>
        </row>
        <row r="3813">
          <cell r="C3813" t="str">
            <v>Đặng Cương</v>
          </cell>
          <cell r="G3813">
            <v>0</v>
          </cell>
        </row>
        <row r="3814">
          <cell r="C3814" t="str">
            <v>Đặng Cương</v>
          </cell>
          <cell r="G3814">
            <v>0</v>
          </cell>
        </row>
        <row r="3815">
          <cell r="C3815" t="str">
            <v>Đặng Cương</v>
          </cell>
          <cell r="G3815">
            <v>0</v>
          </cell>
        </row>
        <row r="3816">
          <cell r="C3816" t="str">
            <v>Đặng Cương</v>
          </cell>
          <cell r="G3816">
            <v>0</v>
          </cell>
        </row>
        <row r="3817">
          <cell r="C3817" t="str">
            <v>Đặng Cương</v>
          </cell>
          <cell r="G3817">
            <v>0</v>
          </cell>
        </row>
        <row r="3818">
          <cell r="C3818" t="str">
            <v>Đặng Cương</v>
          </cell>
          <cell r="G3818">
            <v>0</v>
          </cell>
        </row>
        <row r="3819">
          <cell r="C3819" t="str">
            <v>Đặng Cương</v>
          </cell>
          <cell r="G3819">
            <v>334.68582399779802</v>
          </cell>
        </row>
        <row r="3820">
          <cell r="C3820" t="str">
            <v>Hoàng Văn Bình</v>
          </cell>
          <cell r="G3820">
            <v>0</v>
          </cell>
        </row>
        <row r="3821">
          <cell r="C3821" t="str">
            <v>Hoàng Văn Bình</v>
          </cell>
          <cell r="G3821">
            <v>0</v>
          </cell>
        </row>
        <row r="3822">
          <cell r="C3822" t="str">
            <v>Hoàng Văn Bình</v>
          </cell>
          <cell r="G3822">
            <v>0</v>
          </cell>
        </row>
        <row r="3823">
          <cell r="C3823" t="str">
            <v>Hoàng Văn Bình</v>
          </cell>
          <cell r="G3823">
            <v>0</v>
          </cell>
        </row>
        <row r="3824">
          <cell r="C3824" t="str">
            <v>Hoàng Văn Bình</v>
          </cell>
          <cell r="G3824">
            <v>0</v>
          </cell>
        </row>
        <row r="3825">
          <cell r="C3825" t="str">
            <v>Hoàng Văn Bình</v>
          </cell>
          <cell r="G3825">
            <v>0</v>
          </cell>
        </row>
        <row r="3826">
          <cell r="C3826" t="str">
            <v>Hoàng Văn Bình</v>
          </cell>
          <cell r="G3826">
            <v>0</v>
          </cell>
        </row>
        <row r="3827">
          <cell r="C3827" t="str">
            <v>Hoàng Văn Bình</v>
          </cell>
          <cell r="G3827">
            <v>0</v>
          </cell>
        </row>
        <row r="3828">
          <cell r="C3828" t="str">
            <v>Hoàng Văn Bình</v>
          </cell>
          <cell r="G3828">
            <v>0</v>
          </cell>
        </row>
        <row r="3829">
          <cell r="C3829" t="str">
            <v>Hoàng Văn Bình</v>
          </cell>
          <cell r="G3829">
            <v>0</v>
          </cell>
        </row>
        <row r="3830">
          <cell r="C3830" t="str">
            <v>Hoàng Văn Bình</v>
          </cell>
          <cell r="G3830">
            <v>0</v>
          </cell>
        </row>
        <row r="3831">
          <cell r="C3831" t="str">
            <v>Hoàng Văn Bình</v>
          </cell>
          <cell r="G3831">
            <v>0</v>
          </cell>
        </row>
        <row r="3832">
          <cell r="C3832" t="str">
            <v>Hoàng Văn Bình</v>
          </cell>
          <cell r="G3832">
            <v>0</v>
          </cell>
        </row>
        <row r="3833">
          <cell r="C3833" t="str">
            <v>Hoàng Văn Bình</v>
          </cell>
          <cell r="G3833">
            <v>0</v>
          </cell>
        </row>
        <row r="3834">
          <cell r="C3834" t="str">
            <v>Hoàng Văn Bình</v>
          </cell>
          <cell r="G3834">
            <v>0</v>
          </cell>
        </row>
        <row r="3835">
          <cell r="C3835" t="str">
            <v>Hoàng Văn Bình</v>
          </cell>
          <cell r="G3835">
            <v>0</v>
          </cell>
        </row>
        <row r="3836">
          <cell r="C3836" t="str">
            <v>Hoàng Văn Bình</v>
          </cell>
          <cell r="G3836">
            <v>0</v>
          </cell>
        </row>
        <row r="3837">
          <cell r="C3837" t="str">
            <v>Hoàng Văn Bình</v>
          </cell>
          <cell r="G3837">
            <v>0</v>
          </cell>
        </row>
        <row r="3838">
          <cell r="C3838" t="str">
            <v>Hoàng Văn Bình</v>
          </cell>
          <cell r="G3838">
            <v>0</v>
          </cell>
        </row>
        <row r="3839">
          <cell r="C3839" t="str">
            <v>Hoàng Văn Bình</v>
          </cell>
          <cell r="G3839">
            <v>0</v>
          </cell>
        </row>
        <row r="3840">
          <cell r="C3840" t="str">
            <v>Hoàng Văn Bình</v>
          </cell>
          <cell r="G3840">
            <v>0</v>
          </cell>
        </row>
        <row r="3841">
          <cell r="C3841" t="str">
            <v>Hoàng Văn Bình</v>
          </cell>
          <cell r="G3841">
            <v>0</v>
          </cell>
        </row>
        <row r="3842">
          <cell r="C3842" t="str">
            <v>Hoàng Văn Bình</v>
          </cell>
          <cell r="G3842">
            <v>0</v>
          </cell>
        </row>
        <row r="3843">
          <cell r="C3843" t="str">
            <v>Hoàng Văn Bình</v>
          </cell>
          <cell r="G3843">
            <v>0</v>
          </cell>
        </row>
        <row r="3844">
          <cell r="C3844" t="str">
            <v>Hoàng Văn Bình</v>
          </cell>
          <cell r="G3844">
            <v>0</v>
          </cell>
        </row>
        <row r="3845">
          <cell r="C3845" t="str">
            <v>Hoàng Văn Bình</v>
          </cell>
          <cell r="G3845">
            <v>0</v>
          </cell>
        </row>
        <row r="3846">
          <cell r="C3846" t="str">
            <v>Hoàng Văn Bình</v>
          </cell>
          <cell r="G3846">
            <v>0</v>
          </cell>
        </row>
        <row r="3847">
          <cell r="C3847" t="str">
            <v>Hoàng Văn Bình</v>
          </cell>
          <cell r="G3847">
            <v>0</v>
          </cell>
        </row>
        <row r="3848">
          <cell r="C3848" t="str">
            <v>Hoàng Văn Bình</v>
          </cell>
          <cell r="G3848">
            <v>0</v>
          </cell>
        </row>
        <row r="3849">
          <cell r="C3849" t="str">
            <v>Hoàng Văn Bình</v>
          </cell>
          <cell r="G3849">
            <v>0</v>
          </cell>
        </row>
        <row r="3850">
          <cell r="C3850" t="str">
            <v>Hoàng Văn Bình</v>
          </cell>
          <cell r="G3850">
            <v>0</v>
          </cell>
        </row>
        <row r="3851">
          <cell r="C3851" t="str">
            <v>Hoàng Văn Bình</v>
          </cell>
          <cell r="G3851">
            <v>0</v>
          </cell>
        </row>
        <row r="3852">
          <cell r="C3852" t="str">
            <v>Hoàng Văn Bình</v>
          </cell>
          <cell r="G3852">
            <v>0</v>
          </cell>
        </row>
        <row r="3853">
          <cell r="C3853" t="str">
            <v>Hoàng Văn Bình</v>
          </cell>
          <cell r="G3853">
            <v>0</v>
          </cell>
        </row>
        <row r="3854">
          <cell r="C3854" t="str">
            <v>Hoàng Văn Bình</v>
          </cell>
          <cell r="G3854">
            <v>0</v>
          </cell>
        </row>
        <row r="3855">
          <cell r="C3855" t="str">
            <v>Hoàng Văn Bình</v>
          </cell>
          <cell r="G3855">
            <v>70.466650653074311</v>
          </cell>
        </row>
        <row r="3856">
          <cell r="C3856" t="str">
            <v>Lê Đình Lực</v>
          </cell>
          <cell r="G3856">
            <v>0</v>
          </cell>
        </row>
        <row r="3857">
          <cell r="C3857" t="str">
            <v>Lê Đình Lực</v>
          </cell>
          <cell r="G3857">
            <v>0</v>
          </cell>
        </row>
        <row r="3858">
          <cell r="C3858" t="str">
            <v>Lê Đình Lực</v>
          </cell>
          <cell r="G3858">
            <v>0</v>
          </cell>
        </row>
        <row r="3859">
          <cell r="C3859" t="str">
            <v>Lê Đình Lực</v>
          </cell>
          <cell r="G3859">
            <v>0</v>
          </cell>
        </row>
        <row r="3860">
          <cell r="C3860" t="str">
            <v>Lê Đình Lực</v>
          </cell>
          <cell r="G3860">
            <v>0</v>
          </cell>
        </row>
        <row r="3861">
          <cell r="C3861" t="str">
            <v>Lê Đình Lực</v>
          </cell>
          <cell r="G3861">
            <v>0</v>
          </cell>
        </row>
        <row r="3862">
          <cell r="C3862" t="str">
            <v>Lê Đình Lực</v>
          </cell>
          <cell r="G3862">
            <v>0</v>
          </cell>
        </row>
        <row r="3863">
          <cell r="C3863" t="str">
            <v>Lê Đình Lực</v>
          </cell>
          <cell r="G3863">
            <v>0</v>
          </cell>
        </row>
        <row r="3864">
          <cell r="C3864" t="str">
            <v>Lê Đình Lực</v>
          </cell>
          <cell r="G3864">
            <v>0</v>
          </cell>
        </row>
        <row r="3865">
          <cell r="C3865" t="str">
            <v>Lê Đình Lực</v>
          </cell>
          <cell r="G3865">
            <v>0</v>
          </cell>
        </row>
        <row r="3866">
          <cell r="C3866" t="str">
            <v>Lê Đình Lực</v>
          </cell>
          <cell r="G3866">
            <v>0</v>
          </cell>
        </row>
        <row r="3867">
          <cell r="C3867" t="str">
            <v>Lê Đình Lực</v>
          </cell>
          <cell r="G3867">
            <v>0</v>
          </cell>
        </row>
        <row r="3868">
          <cell r="C3868" t="str">
            <v>Lê Đình Lực</v>
          </cell>
          <cell r="G3868">
            <v>0</v>
          </cell>
        </row>
        <row r="3869">
          <cell r="C3869" t="str">
            <v>Lê Đình Lực</v>
          </cell>
          <cell r="G3869">
            <v>0</v>
          </cell>
        </row>
        <row r="3870">
          <cell r="C3870" t="str">
            <v>Lê Đình Lực</v>
          </cell>
          <cell r="G3870">
            <v>0</v>
          </cell>
        </row>
        <row r="3871">
          <cell r="C3871" t="str">
            <v>Lê Đình Lực</v>
          </cell>
          <cell r="G3871">
            <v>0</v>
          </cell>
        </row>
        <row r="3872">
          <cell r="C3872" t="str">
            <v>Lê Đình Lực</v>
          </cell>
          <cell r="G3872">
            <v>0</v>
          </cell>
        </row>
        <row r="3873">
          <cell r="C3873" t="str">
            <v>Lê Đình Lực</v>
          </cell>
          <cell r="G3873">
            <v>0</v>
          </cell>
        </row>
        <row r="3874">
          <cell r="C3874" t="str">
            <v>Lê Đình Lực</v>
          </cell>
          <cell r="G3874">
            <v>0</v>
          </cell>
        </row>
        <row r="3875">
          <cell r="C3875" t="str">
            <v>Lê Đình Lực</v>
          </cell>
          <cell r="G3875">
            <v>0</v>
          </cell>
        </row>
        <row r="3876">
          <cell r="C3876" t="str">
            <v>Lê Đình Lực</v>
          </cell>
          <cell r="G3876">
            <v>0</v>
          </cell>
        </row>
        <row r="3877">
          <cell r="C3877" t="str">
            <v>Lê Đình Lực</v>
          </cell>
          <cell r="G3877">
            <v>0</v>
          </cell>
        </row>
        <row r="3878">
          <cell r="C3878" t="str">
            <v>Lê Đình Lực</v>
          </cell>
          <cell r="G3878">
            <v>0</v>
          </cell>
        </row>
        <row r="3879">
          <cell r="C3879" t="str">
            <v>Lê Đình Lực</v>
          </cell>
          <cell r="G3879">
            <v>0</v>
          </cell>
        </row>
        <row r="3880">
          <cell r="C3880" t="str">
            <v>Lê Đình Lực</v>
          </cell>
          <cell r="G3880">
            <v>0</v>
          </cell>
        </row>
        <row r="3881">
          <cell r="C3881" t="str">
            <v>Lê Đình Lực</v>
          </cell>
          <cell r="G3881">
            <v>0</v>
          </cell>
        </row>
        <row r="3882">
          <cell r="C3882" t="str">
            <v>Lê Đình Lực</v>
          </cell>
          <cell r="G3882">
            <v>0</v>
          </cell>
        </row>
        <row r="3883">
          <cell r="C3883" t="str">
            <v>Lê Đình Lực</v>
          </cell>
          <cell r="G3883">
            <v>0</v>
          </cell>
        </row>
        <row r="3884">
          <cell r="C3884" t="str">
            <v>Lê Đình Lực</v>
          </cell>
          <cell r="G3884">
            <v>0</v>
          </cell>
        </row>
        <row r="3885">
          <cell r="C3885" t="str">
            <v>Lê Đình Lực</v>
          </cell>
          <cell r="G3885">
            <v>0</v>
          </cell>
        </row>
        <row r="3886">
          <cell r="C3886" t="str">
            <v>Lê Đình Lực</v>
          </cell>
          <cell r="G3886">
            <v>0</v>
          </cell>
        </row>
        <row r="3887">
          <cell r="C3887" t="str">
            <v>Lê Đình Lực</v>
          </cell>
          <cell r="G3887">
            <v>0</v>
          </cell>
        </row>
        <row r="3888">
          <cell r="C3888" t="str">
            <v>Lê Đình Lực</v>
          </cell>
          <cell r="G3888">
            <v>0</v>
          </cell>
        </row>
        <row r="3889">
          <cell r="C3889" t="str">
            <v>Lê Đình Lực</v>
          </cell>
          <cell r="G3889">
            <v>0</v>
          </cell>
        </row>
        <row r="3890">
          <cell r="C3890" t="str">
            <v>Lê Đình Lực</v>
          </cell>
          <cell r="G3890">
            <v>0</v>
          </cell>
        </row>
        <row r="3891">
          <cell r="C3891" t="str">
            <v>Lê Đình Lực</v>
          </cell>
          <cell r="G3891">
            <v>348.99515683801974</v>
          </cell>
        </row>
        <row r="3892">
          <cell r="C3892" t="str">
            <v>Đặng Cương</v>
          </cell>
          <cell r="G3892">
            <v>0</v>
          </cell>
        </row>
        <row r="3893">
          <cell r="C3893" t="str">
            <v>Đặng Cương</v>
          </cell>
          <cell r="G3893">
            <v>0</v>
          </cell>
        </row>
        <row r="3894">
          <cell r="C3894" t="str">
            <v>Đặng Cương</v>
          </cell>
          <cell r="G3894">
            <v>0</v>
          </cell>
        </row>
        <row r="3895">
          <cell r="C3895" t="str">
            <v>Đặng Cương</v>
          </cell>
          <cell r="G3895">
            <v>0</v>
          </cell>
        </row>
        <row r="3896">
          <cell r="C3896" t="str">
            <v>Đặng Cương</v>
          </cell>
          <cell r="G3896">
            <v>0</v>
          </cell>
        </row>
        <row r="3897">
          <cell r="C3897" t="str">
            <v>Đặng Cương</v>
          </cell>
          <cell r="G3897">
            <v>0</v>
          </cell>
        </row>
        <row r="3898">
          <cell r="C3898" t="str">
            <v>Đặng Cương</v>
          </cell>
          <cell r="G3898">
            <v>0</v>
          </cell>
        </row>
        <row r="3899">
          <cell r="C3899" t="str">
            <v>Đặng Cương</v>
          </cell>
          <cell r="G3899">
            <v>0</v>
          </cell>
        </row>
        <row r="3900">
          <cell r="C3900" t="str">
            <v>Đặng Cương</v>
          </cell>
          <cell r="G3900">
            <v>0</v>
          </cell>
        </row>
        <row r="3901">
          <cell r="C3901" t="str">
            <v>Đặng Cương</v>
          </cell>
          <cell r="G3901">
            <v>0</v>
          </cell>
        </row>
        <row r="3902">
          <cell r="C3902" t="str">
            <v>Đặng Cương</v>
          </cell>
          <cell r="G3902">
            <v>0</v>
          </cell>
        </row>
        <row r="3903">
          <cell r="C3903" t="str">
            <v>Đặng Cương</v>
          </cell>
          <cell r="G3903">
            <v>0</v>
          </cell>
        </row>
        <row r="3904">
          <cell r="C3904" t="str">
            <v>Đặng Cương</v>
          </cell>
          <cell r="G3904">
            <v>0</v>
          </cell>
        </row>
        <row r="3905">
          <cell r="C3905" t="str">
            <v>Đặng Cương</v>
          </cell>
          <cell r="G3905">
            <v>0</v>
          </cell>
        </row>
        <row r="3906">
          <cell r="C3906" t="str">
            <v>Đặng Cương</v>
          </cell>
          <cell r="G3906">
            <v>0</v>
          </cell>
        </row>
        <row r="3907">
          <cell r="C3907" t="str">
            <v>Đặng Cương</v>
          </cell>
          <cell r="G3907">
            <v>0</v>
          </cell>
        </row>
        <row r="3908">
          <cell r="C3908" t="str">
            <v>Đặng Cương</v>
          </cell>
          <cell r="G3908">
            <v>0</v>
          </cell>
        </row>
        <row r="3909">
          <cell r="C3909" t="str">
            <v>Đặng Cương</v>
          </cell>
          <cell r="G3909">
            <v>0</v>
          </cell>
        </row>
        <row r="3910">
          <cell r="C3910" t="str">
            <v>Đặng Cương</v>
          </cell>
          <cell r="G3910">
            <v>0</v>
          </cell>
        </row>
        <row r="3911">
          <cell r="C3911" t="str">
            <v>Đặng Cương</v>
          </cell>
          <cell r="G3911">
            <v>0</v>
          </cell>
        </row>
        <row r="3912">
          <cell r="C3912" t="str">
            <v>Đặng Cương</v>
          </cell>
          <cell r="G3912">
            <v>0</v>
          </cell>
        </row>
        <row r="3913">
          <cell r="C3913" t="str">
            <v>Đặng Cương</v>
          </cell>
          <cell r="G3913">
            <v>0</v>
          </cell>
        </row>
        <row r="3914">
          <cell r="C3914" t="str">
            <v>Đặng Cương</v>
          </cell>
          <cell r="G3914">
            <v>0</v>
          </cell>
        </row>
        <row r="3915">
          <cell r="C3915" t="str">
            <v>Đặng Cương</v>
          </cell>
          <cell r="G3915">
            <v>0</v>
          </cell>
        </row>
        <row r="3916">
          <cell r="C3916" t="str">
            <v>Đặng Cương</v>
          </cell>
          <cell r="G3916">
            <v>0</v>
          </cell>
        </row>
        <row r="3917">
          <cell r="C3917" t="str">
            <v>Đặng Cương</v>
          </cell>
          <cell r="G3917">
            <v>0</v>
          </cell>
        </row>
        <row r="3918">
          <cell r="C3918" t="str">
            <v>Đặng Cương</v>
          </cell>
          <cell r="G3918">
            <v>0</v>
          </cell>
        </row>
        <row r="3919">
          <cell r="C3919" t="str">
            <v>Đặng Cương</v>
          </cell>
          <cell r="G3919">
            <v>0</v>
          </cell>
        </row>
        <row r="3920">
          <cell r="C3920" t="str">
            <v>Đặng Cương</v>
          </cell>
          <cell r="G3920">
            <v>0</v>
          </cell>
        </row>
        <row r="3921">
          <cell r="C3921" t="str">
            <v>Đặng Cương</v>
          </cell>
          <cell r="G3921">
            <v>0</v>
          </cell>
        </row>
        <row r="3922">
          <cell r="C3922" t="str">
            <v>Đặng Cương</v>
          </cell>
          <cell r="G3922">
            <v>0</v>
          </cell>
        </row>
        <row r="3923">
          <cell r="C3923" t="str">
            <v>Đặng Cương</v>
          </cell>
          <cell r="G3923">
            <v>0</v>
          </cell>
        </row>
        <row r="3924">
          <cell r="C3924" t="str">
            <v>Đặng Cương</v>
          </cell>
          <cell r="G3924">
            <v>0</v>
          </cell>
        </row>
        <row r="3925">
          <cell r="C3925" t="str">
            <v>Đặng Cương</v>
          </cell>
          <cell r="G3925">
            <v>0</v>
          </cell>
        </row>
        <row r="3926">
          <cell r="C3926" t="str">
            <v>Đặng Cương</v>
          </cell>
          <cell r="G3926">
            <v>0</v>
          </cell>
        </row>
        <row r="3927">
          <cell r="C3927" t="str">
            <v>Đặng Cương</v>
          </cell>
          <cell r="G3927">
            <v>346.52983611725369</v>
          </cell>
        </row>
        <row r="3928">
          <cell r="C3928" t="str">
            <v>Đặng Cương</v>
          </cell>
          <cell r="G3928">
            <v>0</v>
          </cell>
        </row>
        <row r="3929">
          <cell r="C3929" t="str">
            <v>Đặng Cương</v>
          </cell>
          <cell r="G3929">
            <v>0</v>
          </cell>
        </row>
        <row r="3930">
          <cell r="C3930" t="str">
            <v>Đặng Cương</v>
          </cell>
          <cell r="G3930">
            <v>0</v>
          </cell>
        </row>
        <row r="3931">
          <cell r="C3931" t="str">
            <v>Đặng Cương</v>
          </cell>
          <cell r="G3931">
            <v>0</v>
          </cell>
        </row>
        <row r="3932">
          <cell r="C3932" t="str">
            <v>Đặng Cương</v>
          </cell>
          <cell r="G3932">
            <v>0</v>
          </cell>
        </row>
        <row r="3933">
          <cell r="C3933" t="str">
            <v>Đặng Cương</v>
          </cell>
          <cell r="G3933">
            <v>0</v>
          </cell>
        </row>
        <row r="3934">
          <cell r="C3934" t="str">
            <v>Đặng Cương</v>
          </cell>
          <cell r="G3934">
            <v>0</v>
          </cell>
        </row>
        <row r="3935">
          <cell r="C3935" t="str">
            <v>Đặng Cương</v>
          </cell>
          <cell r="G3935">
            <v>0</v>
          </cell>
        </row>
        <row r="3936">
          <cell r="C3936" t="str">
            <v>Đặng Cương</v>
          </cell>
          <cell r="G3936">
            <v>0</v>
          </cell>
        </row>
        <row r="3937">
          <cell r="C3937" t="str">
            <v>Đặng Cương</v>
          </cell>
          <cell r="G3937">
            <v>0</v>
          </cell>
        </row>
        <row r="3938">
          <cell r="C3938" t="str">
            <v>Đặng Cương</v>
          </cell>
          <cell r="G3938">
            <v>0</v>
          </cell>
        </row>
        <row r="3939">
          <cell r="C3939" t="str">
            <v>Đặng Cương</v>
          </cell>
          <cell r="G3939">
            <v>0</v>
          </cell>
        </row>
        <row r="3940">
          <cell r="C3940" t="str">
            <v>Đặng Cương</v>
          </cell>
          <cell r="G3940">
            <v>0</v>
          </cell>
        </row>
        <row r="3941">
          <cell r="C3941" t="str">
            <v>Đặng Cương</v>
          </cell>
          <cell r="G3941">
            <v>0</v>
          </cell>
        </row>
        <row r="3942">
          <cell r="C3942" t="str">
            <v>Đặng Cương</v>
          </cell>
          <cell r="G3942">
            <v>0</v>
          </cell>
        </row>
        <row r="3943">
          <cell r="C3943" t="str">
            <v>Đặng Cương</v>
          </cell>
          <cell r="G3943">
            <v>0</v>
          </cell>
        </row>
        <row r="3944">
          <cell r="C3944" t="str">
            <v>Đặng Cương</v>
          </cell>
          <cell r="G3944">
            <v>0</v>
          </cell>
        </row>
        <row r="3945">
          <cell r="C3945" t="str">
            <v>Đặng Cương</v>
          </cell>
          <cell r="G3945">
            <v>0</v>
          </cell>
        </row>
        <row r="3946">
          <cell r="C3946" t="str">
            <v>Đặng Cương</v>
          </cell>
          <cell r="G3946">
            <v>0</v>
          </cell>
        </row>
        <row r="3947">
          <cell r="C3947" t="str">
            <v>Đặng Cương</v>
          </cell>
          <cell r="G3947">
            <v>0</v>
          </cell>
        </row>
        <row r="3948">
          <cell r="C3948" t="str">
            <v>Đặng Cương</v>
          </cell>
          <cell r="G3948">
            <v>0</v>
          </cell>
        </row>
        <row r="3949">
          <cell r="C3949" t="str">
            <v>Đặng Cương</v>
          </cell>
          <cell r="G3949">
            <v>0</v>
          </cell>
        </row>
        <row r="3950">
          <cell r="C3950" t="str">
            <v>Đặng Cương</v>
          </cell>
          <cell r="G3950">
            <v>0</v>
          </cell>
        </row>
        <row r="3951">
          <cell r="C3951" t="str">
            <v>Đặng Cương</v>
          </cell>
          <cell r="G3951">
            <v>0</v>
          </cell>
        </row>
        <row r="3952">
          <cell r="C3952" t="str">
            <v>Đặng Cương</v>
          </cell>
          <cell r="G3952">
            <v>0</v>
          </cell>
        </row>
        <row r="3953">
          <cell r="C3953" t="str">
            <v>Đặng Cương</v>
          </cell>
          <cell r="G3953">
            <v>0</v>
          </cell>
        </row>
        <row r="3954">
          <cell r="C3954" t="str">
            <v>Đặng Cương</v>
          </cell>
          <cell r="G3954">
            <v>0</v>
          </cell>
        </row>
        <row r="3955">
          <cell r="C3955" t="str">
            <v>Đặng Cương</v>
          </cell>
          <cell r="G3955">
            <v>0</v>
          </cell>
        </row>
        <row r="3956">
          <cell r="C3956" t="str">
            <v>Đặng Cương</v>
          </cell>
          <cell r="G3956">
            <v>0</v>
          </cell>
        </row>
        <row r="3957">
          <cell r="C3957" t="str">
            <v>Đặng Cương</v>
          </cell>
          <cell r="G3957">
            <v>0</v>
          </cell>
        </row>
        <row r="3958">
          <cell r="C3958" t="str">
            <v>Đặng Cương</v>
          </cell>
          <cell r="G3958">
            <v>0</v>
          </cell>
        </row>
        <row r="3959">
          <cell r="C3959" t="str">
            <v>Đặng Cương</v>
          </cell>
          <cell r="G3959">
            <v>0</v>
          </cell>
        </row>
        <row r="3960">
          <cell r="C3960" t="str">
            <v>Đặng Cương</v>
          </cell>
          <cell r="G3960">
            <v>0</v>
          </cell>
        </row>
        <row r="3961">
          <cell r="C3961" t="str">
            <v>Đặng Cương</v>
          </cell>
          <cell r="G3961">
            <v>0</v>
          </cell>
        </row>
        <row r="3962">
          <cell r="C3962" t="str">
            <v>Đặng Cương</v>
          </cell>
          <cell r="G3962">
            <v>0</v>
          </cell>
        </row>
        <row r="3963">
          <cell r="C3963" t="str">
            <v>Đặng Cương</v>
          </cell>
          <cell r="G3963">
            <v>238.03488643570154</v>
          </cell>
        </row>
        <row r="3964">
          <cell r="C3964" t="str">
            <v>Lê Đình Lực</v>
          </cell>
          <cell r="G3964">
            <v>0</v>
          </cell>
        </row>
        <row r="3965">
          <cell r="C3965" t="str">
            <v>Lê Đình Lực</v>
          </cell>
          <cell r="G3965">
            <v>0</v>
          </cell>
        </row>
        <row r="3966">
          <cell r="C3966" t="str">
            <v>Lê Đình Lực</v>
          </cell>
          <cell r="G3966">
            <v>0</v>
          </cell>
        </row>
        <row r="3967">
          <cell r="C3967" t="str">
            <v>Lê Đình Lực</v>
          </cell>
          <cell r="G3967">
            <v>0</v>
          </cell>
        </row>
        <row r="3968">
          <cell r="C3968" t="str">
            <v>Lê Đình Lực</v>
          </cell>
          <cell r="G3968">
            <v>0</v>
          </cell>
        </row>
        <row r="3969">
          <cell r="C3969" t="str">
            <v>Lê Đình Lực</v>
          </cell>
          <cell r="G3969">
            <v>0</v>
          </cell>
        </row>
        <row r="3970">
          <cell r="C3970" t="str">
            <v>Lê Đình Lực</v>
          </cell>
          <cell r="G3970">
            <v>0</v>
          </cell>
        </row>
        <row r="3971">
          <cell r="C3971" t="str">
            <v>Lê Đình Lực</v>
          </cell>
          <cell r="G3971">
            <v>0</v>
          </cell>
        </row>
        <row r="3972">
          <cell r="C3972" t="str">
            <v>Lê Đình Lực</v>
          </cell>
          <cell r="G3972">
            <v>0</v>
          </cell>
        </row>
        <row r="3973">
          <cell r="C3973" t="str">
            <v>Lê Đình Lực</v>
          </cell>
          <cell r="G3973">
            <v>0</v>
          </cell>
        </row>
        <row r="3974">
          <cell r="C3974" t="str">
            <v>Lê Đình Lực</v>
          </cell>
          <cell r="G3974">
            <v>0</v>
          </cell>
        </row>
        <row r="3975">
          <cell r="C3975" t="str">
            <v>Lê Đình Lực</v>
          </cell>
          <cell r="G3975">
            <v>0</v>
          </cell>
        </row>
        <row r="3976">
          <cell r="C3976" t="str">
            <v>Lê Đình Lực</v>
          </cell>
          <cell r="G3976">
            <v>0</v>
          </cell>
        </row>
        <row r="3977">
          <cell r="C3977" t="str">
            <v>Lê Đình Lực</v>
          </cell>
          <cell r="G3977">
            <v>0</v>
          </cell>
        </row>
        <row r="3978">
          <cell r="C3978" t="str">
            <v>Lê Đình Lực</v>
          </cell>
          <cell r="G3978">
            <v>0</v>
          </cell>
        </row>
        <row r="3979">
          <cell r="C3979" t="str">
            <v>Lê Đình Lực</v>
          </cell>
          <cell r="G3979">
            <v>0</v>
          </cell>
        </row>
        <row r="3980">
          <cell r="C3980" t="str">
            <v>Lê Đình Lực</v>
          </cell>
          <cell r="G3980">
            <v>0</v>
          </cell>
        </row>
        <row r="3981">
          <cell r="C3981" t="str">
            <v>Lê Đình Lực</v>
          </cell>
          <cell r="G3981">
            <v>0</v>
          </cell>
        </row>
        <row r="3982">
          <cell r="C3982" t="str">
            <v>Lê Đình Lực</v>
          </cell>
          <cell r="G3982">
            <v>0</v>
          </cell>
        </row>
        <row r="3983">
          <cell r="C3983" t="str">
            <v>Lê Đình Lực</v>
          </cell>
          <cell r="G3983">
            <v>0</v>
          </cell>
        </row>
        <row r="3984">
          <cell r="C3984" t="str">
            <v>Lê Đình Lực</v>
          </cell>
          <cell r="G3984">
            <v>0</v>
          </cell>
        </row>
        <row r="3985">
          <cell r="C3985" t="str">
            <v>Lê Đình Lực</v>
          </cell>
          <cell r="G3985">
            <v>0</v>
          </cell>
        </row>
        <row r="3986">
          <cell r="C3986" t="str">
            <v>Lê Đình Lực</v>
          </cell>
          <cell r="G3986">
            <v>0</v>
          </cell>
        </row>
        <row r="3987">
          <cell r="C3987" t="str">
            <v>Lê Đình Lực</v>
          </cell>
          <cell r="G3987">
            <v>0</v>
          </cell>
        </row>
        <row r="3988">
          <cell r="C3988" t="str">
            <v>Lê Đình Lực</v>
          </cell>
          <cell r="G3988">
            <v>0</v>
          </cell>
        </row>
        <row r="3989">
          <cell r="C3989" t="str">
            <v>Lê Đình Lực</v>
          </cell>
          <cell r="G3989">
            <v>0</v>
          </cell>
        </row>
        <row r="3990">
          <cell r="C3990" t="str">
            <v>Lê Đình Lực</v>
          </cell>
          <cell r="G3990">
            <v>0</v>
          </cell>
        </row>
        <row r="3991">
          <cell r="C3991" t="str">
            <v>Lê Đình Lực</v>
          </cell>
          <cell r="G3991">
            <v>0</v>
          </cell>
        </row>
        <row r="3992">
          <cell r="C3992" t="str">
            <v>Lê Đình Lực</v>
          </cell>
          <cell r="G3992">
            <v>0</v>
          </cell>
        </row>
        <row r="3993">
          <cell r="C3993" t="str">
            <v>Lê Đình Lực</v>
          </cell>
          <cell r="G3993">
            <v>0</v>
          </cell>
        </row>
        <row r="3994">
          <cell r="C3994" t="str">
            <v>Lê Đình Lực</v>
          </cell>
          <cell r="G3994">
            <v>0</v>
          </cell>
        </row>
        <row r="3995">
          <cell r="C3995" t="str">
            <v>Lê Đình Lực</v>
          </cell>
          <cell r="G3995">
            <v>0</v>
          </cell>
        </row>
        <row r="3996">
          <cell r="C3996" t="str">
            <v>Lê Đình Lực</v>
          </cell>
          <cell r="G3996">
            <v>0</v>
          </cell>
        </row>
        <row r="3997">
          <cell r="C3997" t="str">
            <v>Lê Đình Lực</v>
          </cell>
          <cell r="G3997">
            <v>0</v>
          </cell>
        </row>
        <row r="3998">
          <cell r="C3998" t="str">
            <v>Lê Đình Lực</v>
          </cell>
          <cell r="G3998">
            <v>0</v>
          </cell>
        </row>
        <row r="3999">
          <cell r="C3999" t="str">
            <v>Lê Đình Lực</v>
          </cell>
          <cell r="G3999">
            <v>104.25159262006018</v>
          </cell>
        </row>
        <row r="4000">
          <cell r="C4000" t="str">
            <v>Hoàng Văn Bình</v>
          </cell>
          <cell r="G4000">
            <v>0</v>
          </cell>
        </row>
        <row r="4001">
          <cell r="C4001" t="str">
            <v>Hoàng Văn Bình</v>
          </cell>
          <cell r="G4001">
            <v>0</v>
          </cell>
        </row>
        <row r="4002">
          <cell r="C4002" t="str">
            <v>Hoàng Văn Bình</v>
          </cell>
          <cell r="G4002">
            <v>0</v>
          </cell>
        </row>
        <row r="4003">
          <cell r="C4003" t="str">
            <v>Hoàng Văn Bình</v>
          </cell>
          <cell r="G4003">
            <v>0</v>
          </cell>
        </row>
        <row r="4004">
          <cell r="C4004" t="str">
            <v>Hoàng Văn Bình</v>
          </cell>
          <cell r="G4004">
            <v>0</v>
          </cell>
        </row>
        <row r="4005">
          <cell r="C4005" t="str">
            <v>Hoàng Văn Bình</v>
          </cell>
          <cell r="G4005">
            <v>0</v>
          </cell>
        </row>
        <row r="4006">
          <cell r="C4006" t="str">
            <v>Hoàng Văn Bình</v>
          </cell>
          <cell r="G4006">
            <v>0</v>
          </cell>
        </row>
        <row r="4007">
          <cell r="C4007" t="str">
            <v>Hoàng Văn Bình</v>
          </cell>
          <cell r="G4007">
            <v>0</v>
          </cell>
        </row>
        <row r="4008">
          <cell r="C4008" t="str">
            <v>Hoàng Văn Bình</v>
          </cell>
          <cell r="G4008">
            <v>0</v>
          </cell>
        </row>
        <row r="4009">
          <cell r="C4009" t="str">
            <v>Hoàng Văn Bình</v>
          </cell>
          <cell r="G4009">
            <v>0</v>
          </cell>
        </row>
        <row r="4010">
          <cell r="C4010" t="str">
            <v>Hoàng Văn Bình</v>
          </cell>
          <cell r="G4010">
            <v>0</v>
          </cell>
        </row>
        <row r="4011">
          <cell r="C4011" t="str">
            <v>Hoàng Văn Bình</v>
          </cell>
          <cell r="G4011">
            <v>0</v>
          </cell>
        </row>
        <row r="4012">
          <cell r="C4012" t="str">
            <v>Hoàng Văn Bình</v>
          </cell>
          <cell r="G4012">
            <v>0</v>
          </cell>
        </row>
        <row r="4013">
          <cell r="C4013" t="str">
            <v>Hoàng Văn Bình</v>
          </cell>
          <cell r="G4013">
            <v>0</v>
          </cell>
        </row>
        <row r="4014">
          <cell r="C4014" t="str">
            <v>Hoàng Văn Bình</v>
          </cell>
          <cell r="G4014">
            <v>0</v>
          </cell>
        </row>
        <row r="4015">
          <cell r="C4015" t="str">
            <v>Hoàng Văn Bình</v>
          </cell>
          <cell r="G4015">
            <v>0</v>
          </cell>
        </row>
        <row r="4016">
          <cell r="C4016" t="str">
            <v>Hoàng Văn Bình</v>
          </cell>
          <cell r="G4016">
            <v>0</v>
          </cell>
        </row>
        <row r="4017">
          <cell r="C4017" t="str">
            <v>Hoàng Văn Bình</v>
          </cell>
          <cell r="G4017">
            <v>0</v>
          </cell>
        </row>
        <row r="4018">
          <cell r="C4018" t="str">
            <v>Hoàng Văn Bình</v>
          </cell>
          <cell r="G4018">
            <v>0</v>
          </cell>
        </row>
        <row r="4019">
          <cell r="C4019" t="str">
            <v>Hoàng Văn Bình</v>
          </cell>
          <cell r="G4019">
            <v>0</v>
          </cell>
        </row>
        <row r="4020">
          <cell r="C4020" t="str">
            <v>Hoàng Văn Bình</v>
          </cell>
          <cell r="G4020">
            <v>0</v>
          </cell>
        </row>
        <row r="4021">
          <cell r="C4021" t="str">
            <v>Hoàng Văn Bình</v>
          </cell>
          <cell r="G4021">
            <v>0</v>
          </cell>
        </row>
        <row r="4022">
          <cell r="C4022" t="str">
            <v>Hoàng Văn Bình</v>
          </cell>
          <cell r="G4022">
            <v>0</v>
          </cell>
        </row>
        <row r="4023">
          <cell r="C4023" t="str">
            <v>Hoàng Văn Bình</v>
          </cell>
          <cell r="G4023">
            <v>0</v>
          </cell>
        </row>
        <row r="4024">
          <cell r="C4024" t="str">
            <v>Hoàng Văn Bình</v>
          </cell>
          <cell r="G4024">
            <v>0</v>
          </cell>
        </row>
        <row r="4025">
          <cell r="C4025" t="str">
            <v>Hoàng Văn Bình</v>
          </cell>
          <cell r="G4025">
            <v>0</v>
          </cell>
        </row>
        <row r="4026">
          <cell r="C4026" t="str">
            <v>Hoàng Văn Bình</v>
          </cell>
          <cell r="G4026">
            <v>0</v>
          </cell>
        </row>
        <row r="4027">
          <cell r="C4027" t="str">
            <v>Hoàng Văn Bình</v>
          </cell>
          <cell r="G4027">
            <v>0</v>
          </cell>
        </row>
        <row r="4028">
          <cell r="C4028" t="str">
            <v>Hoàng Văn Bình</v>
          </cell>
          <cell r="G4028">
            <v>0</v>
          </cell>
        </row>
        <row r="4029">
          <cell r="C4029" t="str">
            <v>Hoàng Văn Bình</v>
          </cell>
          <cell r="G4029">
            <v>0</v>
          </cell>
        </row>
        <row r="4030">
          <cell r="C4030" t="str">
            <v>Hoàng Văn Bình</v>
          </cell>
          <cell r="G4030">
            <v>0</v>
          </cell>
        </row>
        <row r="4031">
          <cell r="C4031" t="str">
            <v>Hoàng Văn Bình</v>
          </cell>
          <cell r="G4031">
            <v>0</v>
          </cell>
        </row>
        <row r="4032">
          <cell r="C4032" t="str">
            <v>Hoàng Văn Bình</v>
          </cell>
          <cell r="G4032">
            <v>0</v>
          </cell>
        </row>
        <row r="4033">
          <cell r="C4033" t="str">
            <v>Hoàng Văn Bình</v>
          </cell>
          <cell r="G4033">
            <v>0</v>
          </cell>
        </row>
        <row r="4034">
          <cell r="C4034" t="str">
            <v>Hoàng Văn Bình</v>
          </cell>
          <cell r="G4034">
            <v>0</v>
          </cell>
        </row>
        <row r="4035">
          <cell r="C4035" t="str">
            <v>Hoàng Văn Bình</v>
          </cell>
          <cell r="G4035">
            <v>82.390108318144854</v>
          </cell>
        </row>
        <row r="4036">
          <cell r="C4036" t="str">
            <v>Lê Vương Quốc Việt</v>
          </cell>
          <cell r="G4036">
            <v>0</v>
          </cell>
        </row>
        <row r="4037">
          <cell r="C4037" t="str">
            <v>Lê Vương Quốc Việt</v>
          </cell>
          <cell r="G4037">
            <v>0</v>
          </cell>
        </row>
        <row r="4038">
          <cell r="C4038" t="str">
            <v>Lê Vương Quốc Việt</v>
          </cell>
          <cell r="G4038">
            <v>0</v>
          </cell>
        </row>
        <row r="4039">
          <cell r="C4039" t="str">
            <v>Lê Vương Quốc Việt</v>
          </cell>
          <cell r="G4039">
            <v>0</v>
          </cell>
        </row>
        <row r="4040">
          <cell r="C4040" t="str">
            <v>Lê Vương Quốc Việt</v>
          </cell>
          <cell r="G4040">
            <v>0</v>
          </cell>
        </row>
        <row r="4041">
          <cell r="C4041" t="str">
            <v>Lê Vương Quốc Việt</v>
          </cell>
          <cell r="G4041">
            <v>0</v>
          </cell>
        </row>
        <row r="4042">
          <cell r="C4042" t="str">
            <v>Lê Vương Quốc Việt</v>
          </cell>
          <cell r="G4042">
            <v>0</v>
          </cell>
        </row>
        <row r="4043">
          <cell r="C4043" t="str">
            <v>Lê Vương Quốc Việt</v>
          </cell>
          <cell r="G4043">
            <v>0</v>
          </cell>
        </row>
        <row r="4044">
          <cell r="C4044" t="str">
            <v>Lê Vương Quốc Việt</v>
          </cell>
          <cell r="G4044">
            <v>0</v>
          </cell>
        </row>
        <row r="4045">
          <cell r="C4045" t="str">
            <v>Lê Vương Quốc Việt</v>
          </cell>
          <cell r="G4045">
            <v>0</v>
          </cell>
        </row>
        <row r="4046">
          <cell r="C4046" t="str">
            <v>Lê Vương Quốc Việt</v>
          </cell>
          <cell r="G4046">
            <v>0</v>
          </cell>
        </row>
        <row r="4047">
          <cell r="C4047" t="str">
            <v>Lê Vương Quốc Việt</v>
          </cell>
          <cell r="G4047">
            <v>0</v>
          </cell>
        </row>
        <row r="4048">
          <cell r="C4048" t="str">
            <v>Lê Vương Quốc Việt</v>
          </cell>
          <cell r="G4048">
            <v>0</v>
          </cell>
        </row>
        <row r="4049">
          <cell r="C4049" t="str">
            <v>Lê Vương Quốc Việt</v>
          </cell>
          <cell r="G4049">
            <v>0</v>
          </cell>
        </row>
        <row r="4050">
          <cell r="C4050" t="str">
            <v>Lê Vương Quốc Việt</v>
          </cell>
          <cell r="G4050">
            <v>0</v>
          </cell>
        </row>
        <row r="4051">
          <cell r="C4051" t="str">
            <v>Lê Vương Quốc Việt</v>
          </cell>
          <cell r="G4051">
            <v>0</v>
          </cell>
        </row>
        <row r="4052">
          <cell r="C4052" t="str">
            <v>Lê Vương Quốc Việt</v>
          </cell>
          <cell r="G4052">
            <v>0</v>
          </cell>
        </row>
        <row r="4053">
          <cell r="C4053" t="str">
            <v>Lê Vương Quốc Việt</v>
          </cell>
          <cell r="G4053">
            <v>0</v>
          </cell>
        </row>
        <row r="4054">
          <cell r="C4054" t="str">
            <v>Lê Vương Quốc Việt</v>
          </cell>
          <cell r="G4054">
            <v>0</v>
          </cell>
        </row>
        <row r="4055">
          <cell r="C4055" t="str">
            <v>Lê Vương Quốc Việt</v>
          </cell>
          <cell r="G4055">
            <v>0</v>
          </cell>
        </row>
        <row r="4056">
          <cell r="C4056" t="str">
            <v>Lê Vương Quốc Việt</v>
          </cell>
          <cell r="G4056">
            <v>0</v>
          </cell>
        </row>
        <row r="4057">
          <cell r="C4057" t="str">
            <v>Lê Vương Quốc Việt</v>
          </cell>
          <cell r="G4057">
            <v>0</v>
          </cell>
        </row>
        <row r="4058">
          <cell r="C4058" t="str">
            <v>Lê Vương Quốc Việt</v>
          </cell>
          <cell r="G4058">
            <v>0</v>
          </cell>
        </row>
        <row r="4059">
          <cell r="C4059" t="str">
            <v>Lê Vương Quốc Việt</v>
          </cell>
          <cell r="G4059">
            <v>0</v>
          </cell>
        </row>
        <row r="4060">
          <cell r="C4060" t="str">
            <v>Lê Vương Quốc Việt</v>
          </cell>
          <cell r="G4060">
            <v>0</v>
          </cell>
        </row>
        <row r="4061">
          <cell r="C4061" t="str">
            <v>Lê Vương Quốc Việt</v>
          </cell>
          <cell r="G4061">
            <v>0</v>
          </cell>
        </row>
        <row r="4062">
          <cell r="C4062" t="str">
            <v>Lê Vương Quốc Việt</v>
          </cell>
          <cell r="G4062">
            <v>0</v>
          </cell>
        </row>
        <row r="4063">
          <cell r="C4063" t="str">
            <v>Lê Vương Quốc Việt</v>
          </cell>
          <cell r="G4063">
            <v>0</v>
          </cell>
        </row>
        <row r="4064">
          <cell r="C4064" t="str">
            <v>Lê Vương Quốc Việt</v>
          </cell>
          <cell r="G4064">
            <v>0</v>
          </cell>
        </row>
        <row r="4065">
          <cell r="C4065" t="str">
            <v>Lê Vương Quốc Việt</v>
          </cell>
          <cell r="G4065">
            <v>0</v>
          </cell>
        </row>
        <row r="4066">
          <cell r="C4066" t="str">
            <v>Lê Vương Quốc Việt</v>
          </cell>
          <cell r="G4066">
            <v>0</v>
          </cell>
        </row>
        <row r="4067">
          <cell r="C4067" t="str">
            <v>Lê Vương Quốc Việt</v>
          </cell>
          <cell r="G4067">
            <v>0</v>
          </cell>
        </row>
        <row r="4068">
          <cell r="C4068" t="str">
            <v>Lê Vương Quốc Việt</v>
          </cell>
          <cell r="G4068">
            <v>0</v>
          </cell>
        </row>
        <row r="4069">
          <cell r="C4069" t="str">
            <v>Lê Vương Quốc Việt</v>
          </cell>
          <cell r="G4069">
            <v>0</v>
          </cell>
        </row>
        <row r="4070">
          <cell r="C4070" t="str">
            <v>Lê Vương Quốc Việt</v>
          </cell>
          <cell r="G4070">
            <v>0</v>
          </cell>
        </row>
        <row r="4071">
          <cell r="C4071" t="str">
            <v>Lê Vương Quốc Việt</v>
          </cell>
          <cell r="G4071">
            <v>-57.48566346809276</v>
          </cell>
        </row>
        <row r="4072">
          <cell r="C4072" t="str">
            <v>Đặng Cương</v>
          </cell>
          <cell r="G4072">
            <v>0</v>
          </cell>
        </row>
        <row r="4073">
          <cell r="C4073" t="str">
            <v>Đặng Cương</v>
          </cell>
          <cell r="G4073">
            <v>0</v>
          </cell>
        </row>
        <row r="4074">
          <cell r="C4074" t="str">
            <v>Đặng Cương</v>
          </cell>
          <cell r="G4074">
            <v>0</v>
          </cell>
        </row>
        <row r="4075">
          <cell r="C4075" t="str">
            <v>Đặng Cương</v>
          </cell>
          <cell r="G4075">
            <v>0</v>
          </cell>
        </row>
        <row r="4076">
          <cell r="C4076" t="str">
            <v>Đặng Cương</v>
          </cell>
          <cell r="G4076">
            <v>0</v>
          </cell>
        </row>
        <row r="4077">
          <cell r="C4077" t="str">
            <v>Đặng Cương</v>
          </cell>
          <cell r="G4077">
            <v>0</v>
          </cell>
        </row>
        <row r="4078">
          <cell r="C4078" t="str">
            <v>Đặng Cương</v>
          </cell>
          <cell r="G4078">
            <v>0</v>
          </cell>
        </row>
        <row r="4079">
          <cell r="C4079" t="str">
            <v>Đặng Cương</v>
          </cell>
          <cell r="G4079">
            <v>0</v>
          </cell>
        </row>
        <row r="4080">
          <cell r="C4080" t="str">
            <v>Đặng Cương</v>
          </cell>
          <cell r="G4080">
            <v>0</v>
          </cell>
        </row>
        <row r="4081">
          <cell r="C4081" t="str">
            <v>Đặng Cương</v>
          </cell>
          <cell r="G4081">
            <v>0</v>
          </cell>
        </row>
        <row r="4082">
          <cell r="C4082" t="str">
            <v>Đặng Cương</v>
          </cell>
          <cell r="G4082">
            <v>0</v>
          </cell>
        </row>
        <row r="4083">
          <cell r="C4083" t="str">
            <v>Đặng Cương</v>
          </cell>
          <cell r="G4083">
            <v>0</v>
          </cell>
        </row>
        <row r="4084">
          <cell r="C4084" t="str">
            <v>Đặng Cương</v>
          </cell>
          <cell r="G4084">
            <v>0</v>
          </cell>
        </row>
        <row r="4085">
          <cell r="C4085" t="str">
            <v>Đặng Cương</v>
          </cell>
          <cell r="G4085">
            <v>0</v>
          </cell>
        </row>
        <row r="4086">
          <cell r="C4086" t="str">
            <v>Đặng Cương</v>
          </cell>
          <cell r="G4086">
            <v>0</v>
          </cell>
        </row>
        <row r="4087">
          <cell r="C4087" t="str">
            <v>Đặng Cương</v>
          </cell>
          <cell r="G4087">
            <v>0</v>
          </cell>
        </row>
        <row r="4088">
          <cell r="C4088" t="str">
            <v>Đặng Cương</v>
          </cell>
          <cell r="G4088">
            <v>0</v>
          </cell>
        </row>
        <row r="4089">
          <cell r="C4089" t="str">
            <v>Đặng Cương</v>
          </cell>
          <cell r="G4089">
            <v>0</v>
          </cell>
        </row>
        <row r="4090">
          <cell r="C4090" t="str">
            <v>Đặng Cương</v>
          </cell>
          <cell r="G4090">
            <v>0</v>
          </cell>
        </row>
        <row r="4091">
          <cell r="C4091" t="str">
            <v>Đặng Cương</v>
          </cell>
          <cell r="G4091">
            <v>0</v>
          </cell>
        </row>
        <row r="4092">
          <cell r="C4092" t="str">
            <v>Đặng Cương</v>
          </cell>
          <cell r="G4092">
            <v>0</v>
          </cell>
        </row>
        <row r="4093">
          <cell r="C4093" t="str">
            <v>Đặng Cương</v>
          </cell>
          <cell r="G4093">
            <v>0</v>
          </cell>
        </row>
        <row r="4094">
          <cell r="C4094" t="str">
            <v>Đặng Cương</v>
          </cell>
          <cell r="G4094">
            <v>0</v>
          </cell>
        </row>
        <row r="4095">
          <cell r="C4095" t="str">
            <v>Đặng Cương</v>
          </cell>
          <cell r="G4095">
            <v>0</v>
          </cell>
        </row>
        <row r="4096">
          <cell r="C4096" t="str">
            <v>Đặng Cương</v>
          </cell>
          <cell r="G4096">
            <v>0</v>
          </cell>
        </row>
        <row r="4097">
          <cell r="C4097" t="str">
            <v>Đặng Cương</v>
          </cell>
          <cell r="G4097">
            <v>0</v>
          </cell>
        </row>
        <row r="4098">
          <cell r="C4098" t="str">
            <v>Đặng Cương</v>
          </cell>
          <cell r="G4098">
            <v>0</v>
          </cell>
        </row>
        <row r="4099">
          <cell r="C4099" t="str">
            <v>Đặng Cương</v>
          </cell>
          <cell r="G4099">
            <v>0</v>
          </cell>
        </row>
        <row r="4100">
          <cell r="C4100" t="str">
            <v>Đặng Cương</v>
          </cell>
          <cell r="G4100">
            <v>0</v>
          </cell>
        </row>
        <row r="4101">
          <cell r="C4101" t="str">
            <v>Đặng Cương</v>
          </cell>
          <cell r="G4101">
            <v>0</v>
          </cell>
        </row>
        <row r="4102">
          <cell r="C4102" t="str">
            <v>Đặng Cương</v>
          </cell>
          <cell r="G4102">
            <v>0</v>
          </cell>
        </row>
        <row r="4103">
          <cell r="C4103" t="str">
            <v>Đặng Cương</v>
          </cell>
          <cell r="G4103">
            <v>0</v>
          </cell>
        </row>
        <row r="4104">
          <cell r="C4104" t="str">
            <v>Đặng Cương</v>
          </cell>
          <cell r="G4104">
            <v>0</v>
          </cell>
        </row>
        <row r="4105">
          <cell r="C4105" t="str">
            <v>Đặng Cương</v>
          </cell>
          <cell r="G4105">
            <v>0</v>
          </cell>
        </row>
        <row r="4106">
          <cell r="C4106" t="str">
            <v>Đặng Cương</v>
          </cell>
          <cell r="G4106">
            <v>0</v>
          </cell>
        </row>
        <row r="4107">
          <cell r="C4107" t="str">
            <v>Đặng Cương</v>
          </cell>
          <cell r="G4107">
            <v>337.89836746316337</v>
          </cell>
        </row>
        <row r="4108">
          <cell r="C4108" t="str">
            <v>Lê Vương Quốc Việt</v>
          </cell>
          <cell r="G4108">
            <v>0</v>
          </cell>
        </row>
        <row r="4109">
          <cell r="C4109" t="str">
            <v>Lê Vương Quốc Việt</v>
          </cell>
          <cell r="G4109">
            <v>0</v>
          </cell>
        </row>
        <row r="4110">
          <cell r="C4110" t="str">
            <v>Lê Vương Quốc Việt</v>
          </cell>
          <cell r="G4110">
            <v>0</v>
          </cell>
        </row>
        <row r="4111">
          <cell r="C4111" t="str">
            <v>Lê Vương Quốc Việt</v>
          </cell>
          <cell r="G4111">
            <v>0</v>
          </cell>
        </row>
        <row r="4112">
          <cell r="C4112" t="str">
            <v>Lê Vương Quốc Việt</v>
          </cell>
          <cell r="G4112">
            <v>0</v>
          </cell>
        </row>
        <row r="4113">
          <cell r="C4113" t="str">
            <v>Lê Vương Quốc Việt</v>
          </cell>
          <cell r="G4113">
            <v>0</v>
          </cell>
        </row>
        <row r="4114">
          <cell r="C4114" t="str">
            <v>Lê Vương Quốc Việt</v>
          </cell>
          <cell r="G4114">
            <v>0</v>
          </cell>
        </row>
        <row r="4115">
          <cell r="C4115" t="str">
            <v>Lê Vương Quốc Việt</v>
          </cell>
          <cell r="G4115">
            <v>0</v>
          </cell>
        </row>
        <row r="4116">
          <cell r="C4116" t="str">
            <v>Lê Vương Quốc Việt</v>
          </cell>
          <cell r="G4116">
            <v>0</v>
          </cell>
        </row>
        <row r="4117">
          <cell r="C4117" t="str">
            <v>Lê Vương Quốc Việt</v>
          </cell>
          <cell r="G4117">
            <v>0</v>
          </cell>
        </row>
        <row r="4118">
          <cell r="C4118" t="str">
            <v>Lê Vương Quốc Việt</v>
          </cell>
          <cell r="G4118">
            <v>0</v>
          </cell>
        </row>
        <row r="4119">
          <cell r="C4119" t="str">
            <v>Lê Vương Quốc Việt</v>
          </cell>
          <cell r="G4119">
            <v>0</v>
          </cell>
        </row>
        <row r="4120">
          <cell r="C4120" t="str">
            <v>Lê Vương Quốc Việt</v>
          </cell>
          <cell r="G4120">
            <v>0</v>
          </cell>
        </row>
        <row r="4121">
          <cell r="C4121" t="str">
            <v>Lê Vương Quốc Việt</v>
          </cell>
          <cell r="G4121">
            <v>0</v>
          </cell>
        </row>
        <row r="4122">
          <cell r="C4122" t="str">
            <v>Lê Vương Quốc Việt</v>
          </cell>
          <cell r="G4122">
            <v>0</v>
          </cell>
        </row>
        <row r="4123">
          <cell r="C4123" t="str">
            <v>Lê Vương Quốc Việt</v>
          </cell>
          <cell r="G4123">
            <v>0</v>
          </cell>
        </row>
        <row r="4124">
          <cell r="C4124" t="str">
            <v>Lê Vương Quốc Việt</v>
          </cell>
          <cell r="G4124">
            <v>0</v>
          </cell>
        </row>
        <row r="4125">
          <cell r="C4125" t="str">
            <v>Lê Vương Quốc Việt</v>
          </cell>
          <cell r="G4125">
            <v>0</v>
          </cell>
        </row>
        <row r="4126">
          <cell r="C4126" t="str">
            <v>Lê Vương Quốc Việt</v>
          </cell>
          <cell r="G4126">
            <v>0</v>
          </cell>
        </row>
        <row r="4127">
          <cell r="C4127" t="str">
            <v>Lê Vương Quốc Việt</v>
          </cell>
          <cell r="G4127">
            <v>0</v>
          </cell>
        </row>
        <row r="4128">
          <cell r="C4128" t="str">
            <v>Lê Vương Quốc Việt</v>
          </cell>
          <cell r="G4128">
            <v>0</v>
          </cell>
        </row>
        <row r="4129">
          <cell r="C4129" t="str">
            <v>Lê Vương Quốc Việt</v>
          </cell>
          <cell r="G4129">
            <v>0</v>
          </cell>
        </row>
        <row r="4130">
          <cell r="C4130" t="str">
            <v>Lê Vương Quốc Việt</v>
          </cell>
          <cell r="G4130">
            <v>0</v>
          </cell>
        </row>
        <row r="4131">
          <cell r="C4131" t="str">
            <v>Lê Vương Quốc Việt</v>
          </cell>
          <cell r="G4131">
            <v>0</v>
          </cell>
        </row>
        <row r="4132">
          <cell r="C4132" t="str">
            <v>Lê Vương Quốc Việt</v>
          </cell>
          <cell r="G4132">
            <v>0</v>
          </cell>
        </row>
        <row r="4133">
          <cell r="C4133" t="str">
            <v>Lê Vương Quốc Việt</v>
          </cell>
          <cell r="G4133">
            <v>0</v>
          </cell>
        </row>
        <row r="4134">
          <cell r="C4134" t="str">
            <v>Lê Vương Quốc Việt</v>
          </cell>
          <cell r="G4134">
            <v>0</v>
          </cell>
        </row>
        <row r="4135">
          <cell r="C4135" t="str">
            <v>Lê Vương Quốc Việt</v>
          </cell>
          <cell r="G4135">
            <v>0</v>
          </cell>
        </row>
        <row r="4136">
          <cell r="C4136" t="str">
            <v>Lê Vương Quốc Việt</v>
          </cell>
          <cell r="G4136">
            <v>0</v>
          </cell>
        </row>
        <row r="4137">
          <cell r="C4137" t="str">
            <v>Lê Vương Quốc Việt</v>
          </cell>
          <cell r="G4137">
            <v>0</v>
          </cell>
        </row>
        <row r="4138">
          <cell r="C4138" t="str">
            <v>Lê Vương Quốc Việt</v>
          </cell>
          <cell r="G4138">
            <v>0</v>
          </cell>
        </row>
        <row r="4139">
          <cell r="C4139" t="str">
            <v>Lê Vương Quốc Việt</v>
          </cell>
          <cell r="G4139">
            <v>0</v>
          </cell>
        </row>
        <row r="4140">
          <cell r="C4140" t="str">
            <v>Lê Vương Quốc Việt</v>
          </cell>
          <cell r="G4140">
            <v>0</v>
          </cell>
        </row>
        <row r="4141">
          <cell r="C4141" t="str">
            <v>Lê Vương Quốc Việt</v>
          </cell>
          <cell r="G4141">
            <v>0</v>
          </cell>
        </row>
        <row r="4142">
          <cell r="C4142" t="str">
            <v>Lê Vương Quốc Việt</v>
          </cell>
          <cell r="G4142">
            <v>0</v>
          </cell>
        </row>
        <row r="4143">
          <cell r="C4143" t="str">
            <v>Lê Vương Quốc Việt</v>
          </cell>
          <cell r="G4143">
            <v>151.5658612840239</v>
          </cell>
        </row>
        <row r="4144">
          <cell r="C4144">
            <v>0</v>
          </cell>
          <cell r="G4144">
            <v>0</v>
          </cell>
        </row>
        <row r="4145">
          <cell r="C4145">
            <v>0</v>
          </cell>
          <cell r="G4145">
            <v>0</v>
          </cell>
        </row>
        <row r="4146">
          <cell r="C4146">
            <v>0</v>
          </cell>
          <cell r="G4146">
            <v>0</v>
          </cell>
        </row>
        <row r="4147">
          <cell r="C4147">
            <v>0</v>
          </cell>
          <cell r="G4147">
            <v>0</v>
          </cell>
        </row>
        <row r="4148">
          <cell r="C4148">
            <v>0</v>
          </cell>
          <cell r="G4148">
            <v>0</v>
          </cell>
        </row>
        <row r="4149">
          <cell r="C4149">
            <v>0</v>
          </cell>
          <cell r="G4149">
            <v>0</v>
          </cell>
        </row>
        <row r="4150">
          <cell r="C4150">
            <v>0</v>
          </cell>
          <cell r="G4150">
            <v>0</v>
          </cell>
        </row>
        <row r="4151">
          <cell r="C4151">
            <v>0</v>
          </cell>
          <cell r="G4151">
            <v>0</v>
          </cell>
        </row>
        <row r="4152">
          <cell r="C4152">
            <v>0</v>
          </cell>
          <cell r="G4152">
            <v>0</v>
          </cell>
        </row>
        <row r="4153">
          <cell r="C4153">
            <v>0</v>
          </cell>
          <cell r="G4153">
            <v>0</v>
          </cell>
        </row>
        <row r="4154">
          <cell r="C4154">
            <v>0</v>
          </cell>
          <cell r="G4154">
            <v>0</v>
          </cell>
        </row>
        <row r="4155">
          <cell r="C4155">
            <v>0</v>
          </cell>
          <cell r="G4155">
            <v>0</v>
          </cell>
        </row>
        <row r="4156">
          <cell r="C4156">
            <v>0</v>
          </cell>
          <cell r="G4156">
            <v>0</v>
          </cell>
        </row>
        <row r="4157">
          <cell r="C4157">
            <v>0</v>
          </cell>
          <cell r="G4157">
            <v>0</v>
          </cell>
        </row>
        <row r="4158">
          <cell r="C4158">
            <v>0</v>
          </cell>
          <cell r="G4158">
            <v>0</v>
          </cell>
        </row>
        <row r="4159">
          <cell r="C4159">
            <v>0</v>
          </cell>
          <cell r="G4159">
            <v>0</v>
          </cell>
        </row>
        <row r="4160">
          <cell r="C4160">
            <v>0</v>
          </cell>
          <cell r="G4160">
            <v>0</v>
          </cell>
        </row>
        <row r="4161">
          <cell r="C4161">
            <v>0</v>
          </cell>
          <cell r="G4161">
            <v>0</v>
          </cell>
        </row>
        <row r="4162">
          <cell r="C4162">
            <v>0</v>
          </cell>
          <cell r="G4162">
            <v>0</v>
          </cell>
        </row>
        <row r="4163">
          <cell r="C4163">
            <v>0</v>
          </cell>
          <cell r="G4163">
            <v>0</v>
          </cell>
        </row>
        <row r="4164">
          <cell r="C4164">
            <v>0</v>
          </cell>
          <cell r="G4164">
            <v>0</v>
          </cell>
        </row>
        <row r="4165">
          <cell r="C4165">
            <v>0</v>
          </cell>
          <cell r="G4165">
            <v>0</v>
          </cell>
        </row>
        <row r="4166">
          <cell r="C4166">
            <v>0</v>
          </cell>
          <cell r="G4166">
            <v>0</v>
          </cell>
        </row>
        <row r="4167">
          <cell r="C4167">
            <v>0</v>
          </cell>
          <cell r="G4167">
            <v>0</v>
          </cell>
        </row>
        <row r="4168">
          <cell r="C4168">
            <v>0</v>
          </cell>
          <cell r="G4168">
            <v>0</v>
          </cell>
        </row>
        <row r="4169">
          <cell r="C4169">
            <v>0</v>
          </cell>
          <cell r="G4169">
            <v>0</v>
          </cell>
        </row>
        <row r="4170">
          <cell r="C4170">
            <v>0</v>
          </cell>
          <cell r="G4170">
            <v>0</v>
          </cell>
        </row>
        <row r="4171">
          <cell r="C4171">
            <v>0</v>
          </cell>
          <cell r="G4171">
            <v>0</v>
          </cell>
        </row>
        <row r="4172">
          <cell r="C4172">
            <v>0</v>
          </cell>
          <cell r="G4172">
            <v>0</v>
          </cell>
        </row>
        <row r="4173">
          <cell r="C4173">
            <v>0</v>
          </cell>
          <cell r="G4173">
            <v>0</v>
          </cell>
        </row>
        <row r="4174">
          <cell r="C4174">
            <v>0</v>
          </cell>
          <cell r="G4174">
            <v>0</v>
          </cell>
        </row>
        <row r="4175">
          <cell r="C4175">
            <v>0</v>
          </cell>
          <cell r="G4175">
            <v>0</v>
          </cell>
        </row>
        <row r="4176">
          <cell r="C4176">
            <v>0</v>
          </cell>
          <cell r="G4176">
            <v>0</v>
          </cell>
        </row>
        <row r="4177">
          <cell r="C4177">
            <v>0</v>
          </cell>
          <cell r="G4177">
            <v>0</v>
          </cell>
        </row>
        <row r="4178">
          <cell r="C4178">
            <v>0</v>
          </cell>
          <cell r="G4178">
            <v>0</v>
          </cell>
        </row>
        <row r="4179">
          <cell r="G4179">
            <v>0</v>
          </cell>
        </row>
        <row r="4180">
          <cell r="C4180">
            <v>0</v>
          </cell>
          <cell r="G4180">
            <v>0</v>
          </cell>
        </row>
        <row r="4181">
          <cell r="C4181">
            <v>0</v>
          </cell>
          <cell r="G4181">
            <v>0</v>
          </cell>
        </row>
        <row r="4182">
          <cell r="C4182">
            <v>0</v>
          </cell>
          <cell r="G4182">
            <v>0</v>
          </cell>
        </row>
        <row r="4183">
          <cell r="C4183">
            <v>0</v>
          </cell>
          <cell r="G4183">
            <v>0</v>
          </cell>
        </row>
        <row r="4184">
          <cell r="C4184">
            <v>0</v>
          </cell>
          <cell r="G4184">
            <v>0</v>
          </cell>
        </row>
        <row r="4185">
          <cell r="C4185">
            <v>0</v>
          </cell>
          <cell r="G4185">
            <v>0</v>
          </cell>
        </row>
        <row r="4186">
          <cell r="C4186">
            <v>0</v>
          </cell>
          <cell r="G4186">
            <v>0</v>
          </cell>
        </row>
        <row r="4187">
          <cell r="C4187">
            <v>0</v>
          </cell>
          <cell r="G4187">
            <v>0</v>
          </cell>
        </row>
        <row r="4188">
          <cell r="C4188">
            <v>0</v>
          </cell>
          <cell r="G4188">
            <v>0</v>
          </cell>
        </row>
        <row r="4189">
          <cell r="C4189">
            <v>0</v>
          </cell>
          <cell r="G4189">
            <v>0</v>
          </cell>
        </row>
        <row r="4190">
          <cell r="C4190">
            <v>0</v>
          </cell>
          <cell r="G4190">
            <v>0</v>
          </cell>
        </row>
        <row r="4191">
          <cell r="C4191">
            <v>0</v>
          </cell>
          <cell r="G4191">
            <v>0</v>
          </cell>
        </row>
        <row r="4192">
          <cell r="C4192">
            <v>0</v>
          </cell>
          <cell r="G4192">
            <v>0</v>
          </cell>
        </row>
        <row r="4193">
          <cell r="C4193">
            <v>0</v>
          </cell>
          <cell r="G4193">
            <v>0</v>
          </cell>
        </row>
        <row r="4194">
          <cell r="C4194">
            <v>0</v>
          </cell>
          <cell r="G4194">
            <v>0</v>
          </cell>
        </row>
        <row r="4195">
          <cell r="C4195">
            <v>0</v>
          </cell>
          <cell r="G4195">
            <v>0</v>
          </cell>
        </row>
        <row r="4196">
          <cell r="C4196">
            <v>0</v>
          </cell>
          <cell r="G4196">
            <v>0</v>
          </cell>
        </row>
        <row r="4197">
          <cell r="C4197">
            <v>0</v>
          </cell>
          <cell r="G4197">
            <v>0</v>
          </cell>
        </row>
        <row r="4198">
          <cell r="C4198">
            <v>0</v>
          </cell>
          <cell r="G4198">
            <v>0</v>
          </cell>
        </row>
        <row r="4199">
          <cell r="C4199">
            <v>0</v>
          </cell>
          <cell r="G4199">
            <v>0</v>
          </cell>
        </row>
        <row r="4200">
          <cell r="C4200">
            <v>0</v>
          </cell>
          <cell r="G4200">
            <v>0</v>
          </cell>
        </row>
        <row r="4201">
          <cell r="C4201">
            <v>0</v>
          </cell>
          <cell r="G4201">
            <v>0</v>
          </cell>
        </row>
        <row r="4202">
          <cell r="C4202">
            <v>0</v>
          </cell>
          <cell r="G4202">
            <v>0</v>
          </cell>
        </row>
        <row r="4203">
          <cell r="C4203">
            <v>0</v>
          </cell>
          <cell r="G4203">
            <v>0</v>
          </cell>
        </row>
        <row r="4204">
          <cell r="C4204">
            <v>0</v>
          </cell>
          <cell r="G4204">
            <v>0</v>
          </cell>
        </row>
        <row r="4205">
          <cell r="C4205">
            <v>0</v>
          </cell>
          <cell r="G4205">
            <v>0</v>
          </cell>
        </row>
        <row r="4206">
          <cell r="C4206">
            <v>0</v>
          </cell>
          <cell r="G4206">
            <v>0</v>
          </cell>
        </row>
        <row r="4207">
          <cell r="C4207">
            <v>0</v>
          </cell>
          <cell r="G4207">
            <v>0</v>
          </cell>
        </row>
        <row r="4208">
          <cell r="C4208">
            <v>0</v>
          </cell>
          <cell r="G4208">
            <v>0</v>
          </cell>
        </row>
        <row r="4209">
          <cell r="C4209">
            <v>0</v>
          </cell>
          <cell r="G4209">
            <v>0</v>
          </cell>
        </row>
        <row r="4210">
          <cell r="C4210">
            <v>0</v>
          </cell>
          <cell r="G4210">
            <v>0</v>
          </cell>
        </row>
        <row r="4211">
          <cell r="C4211">
            <v>0</v>
          </cell>
          <cell r="G4211">
            <v>0</v>
          </cell>
        </row>
        <row r="4212">
          <cell r="C4212">
            <v>0</v>
          </cell>
          <cell r="G4212">
            <v>0</v>
          </cell>
        </row>
        <row r="4213">
          <cell r="C4213">
            <v>0</v>
          </cell>
          <cell r="G4213">
            <v>0</v>
          </cell>
        </row>
        <row r="4214">
          <cell r="C4214">
            <v>0</v>
          </cell>
          <cell r="G4214">
            <v>0</v>
          </cell>
        </row>
        <row r="4215">
          <cell r="G4215">
            <v>0</v>
          </cell>
        </row>
        <row r="4216">
          <cell r="C4216" t="str">
            <v>Nguyễn Xuân Được</v>
          </cell>
        </row>
        <row r="4217">
          <cell r="C4217" t="str">
            <v>Nguyễn Xuân Được</v>
          </cell>
        </row>
        <row r="4218">
          <cell r="C4218" t="str">
            <v>Nguyễn Xuân Được</v>
          </cell>
        </row>
        <row r="4219">
          <cell r="C4219" t="str">
            <v>Nguyễn Xuân Được</v>
          </cell>
        </row>
        <row r="4220">
          <cell r="C4220" t="str">
            <v>Nguyễn Xuân Được</v>
          </cell>
        </row>
        <row r="4221">
          <cell r="C4221" t="str">
            <v>Nguyễn Xuân Được</v>
          </cell>
        </row>
        <row r="4222">
          <cell r="C4222" t="str">
            <v>Nguyễn Xuân Được</v>
          </cell>
        </row>
        <row r="4223">
          <cell r="C4223" t="str">
            <v>Nguyễn Xuân Được</v>
          </cell>
        </row>
        <row r="4224">
          <cell r="C4224" t="str">
            <v>Nguyễn Xuân Được</v>
          </cell>
        </row>
        <row r="4225">
          <cell r="C4225" t="str">
            <v>Nguyễn Xuân Được</v>
          </cell>
        </row>
        <row r="4226">
          <cell r="C4226" t="str">
            <v>Nguyễn Xuân Được</v>
          </cell>
        </row>
        <row r="4227">
          <cell r="C4227" t="str">
            <v>Nguyễn Xuân Được</v>
          </cell>
        </row>
        <row r="4228">
          <cell r="C4228" t="str">
            <v>Nguyễn Xuân Được</v>
          </cell>
        </row>
        <row r="4229">
          <cell r="C4229" t="str">
            <v>Nguyễn Xuân Được</v>
          </cell>
        </row>
        <row r="4230">
          <cell r="C4230" t="str">
            <v>Nguyễn Xuân Được</v>
          </cell>
        </row>
        <row r="4231">
          <cell r="C4231" t="str">
            <v>Nguyễn Xuân Được</v>
          </cell>
        </row>
        <row r="4232">
          <cell r="C4232" t="str">
            <v>Nguyễn Xuân Được</v>
          </cell>
        </row>
        <row r="4233">
          <cell r="C4233" t="str">
            <v>Nguyễn Xuân Được</v>
          </cell>
        </row>
        <row r="4234">
          <cell r="C4234" t="str">
            <v>Nguyễn Xuân Được</v>
          </cell>
        </row>
        <row r="4235">
          <cell r="C4235" t="str">
            <v>Nguyễn Xuân Được</v>
          </cell>
        </row>
        <row r="4236">
          <cell r="C4236" t="str">
            <v>Nguyễn Xuân Được</v>
          </cell>
        </row>
        <row r="4237">
          <cell r="C4237" t="str">
            <v>Nguyễn Xuân Được</v>
          </cell>
        </row>
        <row r="4238">
          <cell r="C4238" t="str">
            <v>Nguyễn Xuân Được</v>
          </cell>
        </row>
        <row r="4239">
          <cell r="C4239" t="str">
            <v>Nguyễn Xuân Được</v>
          </cell>
        </row>
        <row r="4240">
          <cell r="C4240" t="str">
            <v>Nguyễn Xuân Được</v>
          </cell>
        </row>
        <row r="4241">
          <cell r="C4241" t="str">
            <v>Nguyễn Xuân Được</v>
          </cell>
        </row>
        <row r="4242">
          <cell r="C4242" t="str">
            <v>Nguyễn Xuân Được</v>
          </cell>
        </row>
        <row r="4243">
          <cell r="C4243" t="str">
            <v>Nguyễn Xuân Được</v>
          </cell>
        </row>
        <row r="4244">
          <cell r="C4244" t="str">
            <v>Nguyễn Xuân Được</v>
          </cell>
        </row>
        <row r="4245">
          <cell r="C4245" t="str">
            <v>Nguyễn Xuân Được</v>
          </cell>
        </row>
        <row r="4246">
          <cell r="C4246" t="str">
            <v>Nguyễn Xuân Được</v>
          </cell>
        </row>
        <row r="4247">
          <cell r="C4247" t="str">
            <v>Nguyễn Xuân Được</v>
          </cell>
        </row>
        <row r="4248">
          <cell r="C4248" t="str">
            <v>Nguyễn Xuân Được</v>
          </cell>
        </row>
        <row r="4249">
          <cell r="C4249" t="str">
            <v>Nguyễn Xuân Được</v>
          </cell>
        </row>
        <row r="4250">
          <cell r="C4250" t="str">
            <v>Nguyễn Xuân Được</v>
          </cell>
        </row>
        <row r="4251">
          <cell r="C4251" t="str">
            <v>Nguyễn Xuân Được</v>
          </cell>
          <cell r="G4251">
            <v>11185.779815575544</v>
          </cell>
        </row>
        <row r="4252">
          <cell r="C4252" t="str">
            <v>Bùi Vương Phúc</v>
          </cell>
          <cell r="G4252">
            <v>0</v>
          </cell>
        </row>
        <row r="4253">
          <cell r="C4253" t="str">
            <v>Bùi Vương Phúc</v>
          </cell>
          <cell r="G4253">
            <v>0</v>
          </cell>
        </row>
        <row r="4254">
          <cell r="C4254" t="str">
            <v>Bùi Vương Phúc</v>
          </cell>
          <cell r="G4254">
            <v>0</v>
          </cell>
        </row>
        <row r="4255">
          <cell r="C4255" t="str">
            <v>Bùi Vương Phúc</v>
          </cell>
          <cell r="G4255">
            <v>0</v>
          </cell>
        </row>
        <row r="4256">
          <cell r="C4256" t="str">
            <v>Bùi Vương Phúc</v>
          </cell>
          <cell r="G4256">
            <v>0</v>
          </cell>
        </row>
        <row r="4257">
          <cell r="C4257" t="str">
            <v>Bùi Vương Phúc</v>
          </cell>
          <cell r="G4257">
            <v>0</v>
          </cell>
        </row>
        <row r="4258">
          <cell r="C4258" t="str">
            <v>Bùi Vương Phúc</v>
          </cell>
          <cell r="G4258">
            <v>0</v>
          </cell>
        </row>
        <row r="4259">
          <cell r="C4259" t="str">
            <v>Bùi Vương Phúc</v>
          </cell>
          <cell r="G4259">
            <v>0</v>
          </cell>
        </row>
        <row r="4260">
          <cell r="C4260" t="str">
            <v>Bùi Vương Phúc</v>
          </cell>
          <cell r="G4260">
            <v>0</v>
          </cell>
        </row>
        <row r="4261">
          <cell r="C4261" t="str">
            <v>Bùi Vương Phúc</v>
          </cell>
          <cell r="G4261">
            <v>0</v>
          </cell>
        </row>
        <row r="4262">
          <cell r="C4262" t="str">
            <v>Bùi Vương Phúc</v>
          </cell>
          <cell r="G4262">
            <v>0</v>
          </cell>
        </row>
        <row r="4263">
          <cell r="C4263" t="str">
            <v>Bùi Vương Phúc</v>
          </cell>
          <cell r="G4263">
            <v>0</v>
          </cell>
        </row>
        <row r="4264">
          <cell r="C4264" t="str">
            <v>Bùi Vương Phúc</v>
          </cell>
          <cell r="G4264">
            <v>0</v>
          </cell>
        </row>
        <row r="4265">
          <cell r="C4265" t="str">
            <v>Bùi Vương Phúc</v>
          </cell>
          <cell r="G4265">
            <v>0</v>
          </cell>
        </row>
        <row r="4266">
          <cell r="C4266" t="str">
            <v>Bùi Vương Phúc</v>
          </cell>
          <cell r="G4266">
            <v>0</v>
          </cell>
        </row>
        <row r="4267">
          <cell r="C4267" t="str">
            <v>Bùi Vương Phúc</v>
          </cell>
          <cell r="G4267">
            <v>0</v>
          </cell>
        </row>
        <row r="4268">
          <cell r="C4268" t="str">
            <v>Bùi Vương Phúc</v>
          </cell>
          <cell r="G4268">
            <v>0</v>
          </cell>
        </row>
        <row r="4269">
          <cell r="C4269" t="str">
            <v>Bùi Vương Phúc</v>
          </cell>
          <cell r="G4269">
            <v>0</v>
          </cell>
        </row>
        <row r="4270">
          <cell r="C4270" t="str">
            <v>Bùi Vương Phúc</v>
          </cell>
          <cell r="G4270">
            <v>0</v>
          </cell>
        </row>
        <row r="4271">
          <cell r="C4271" t="str">
            <v>Bùi Vương Phúc</v>
          </cell>
          <cell r="G4271">
            <v>0</v>
          </cell>
        </row>
        <row r="4272">
          <cell r="C4272" t="str">
            <v>Bùi Vương Phúc</v>
          </cell>
          <cell r="G4272">
            <v>0</v>
          </cell>
        </row>
        <row r="4273">
          <cell r="C4273" t="str">
            <v>Bùi Vương Phúc</v>
          </cell>
          <cell r="G4273">
            <v>0</v>
          </cell>
        </row>
        <row r="4274">
          <cell r="C4274" t="str">
            <v>Bùi Vương Phúc</v>
          </cell>
          <cell r="G4274">
            <v>0</v>
          </cell>
        </row>
        <row r="4275">
          <cell r="C4275" t="str">
            <v>Bùi Vương Phúc</v>
          </cell>
          <cell r="G4275">
            <v>0</v>
          </cell>
        </row>
        <row r="4276">
          <cell r="C4276" t="str">
            <v>Bùi Vương Phúc</v>
          </cell>
          <cell r="G4276">
            <v>0</v>
          </cell>
        </row>
        <row r="4277">
          <cell r="C4277" t="str">
            <v>Bùi Vương Phúc</v>
          </cell>
          <cell r="G4277">
            <v>0</v>
          </cell>
        </row>
        <row r="4278">
          <cell r="C4278" t="str">
            <v>Bùi Vương Phúc</v>
          </cell>
          <cell r="G4278">
            <v>0</v>
          </cell>
        </row>
        <row r="4279">
          <cell r="C4279" t="str">
            <v>Bùi Vương Phúc</v>
          </cell>
          <cell r="G4279">
            <v>0</v>
          </cell>
        </row>
        <row r="4280">
          <cell r="C4280" t="str">
            <v>Bùi Vương Phúc</v>
          </cell>
          <cell r="G4280">
            <v>0</v>
          </cell>
        </row>
        <row r="4281">
          <cell r="C4281" t="str">
            <v>Bùi Vương Phúc</v>
          </cell>
          <cell r="G4281">
            <v>0</v>
          </cell>
        </row>
        <row r="4282">
          <cell r="C4282" t="str">
            <v>Bùi Vương Phúc</v>
          </cell>
          <cell r="G4282">
            <v>0</v>
          </cell>
        </row>
        <row r="4283">
          <cell r="C4283" t="str">
            <v>Bùi Vương Phúc</v>
          </cell>
          <cell r="G4283">
            <v>0</v>
          </cell>
        </row>
        <row r="4284">
          <cell r="C4284" t="str">
            <v>Bùi Vương Phúc</v>
          </cell>
          <cell r="G4284">
            <v>0</v>
          </cell>
        </row>
        <row r="4285">
          <cell r="C4285" t="str">
            <v>Bùi Vương Phúc</v>
          </cell>
          <cell r="G4285">
            <v>0</v>
          </cell>
        </row>
        <row r="4286">
          <cell r="C4286" t="str">
            <v>Bùi Vương Phúc</v>
          </cell>
          <cell r="G4286">
            <v>0</v>
          </cell>
        </row>
        <row r="4287">
          <cell r="C4287" t="str">
            <v>Bùi Vương Phúc</v>
          </cell>
          <cell r="G4287">
            <v>535.00940327818034</v>
          </cell>
        </row>
        <row r="4288">
          <cell r="C4288" t="str">
            <v>Trình Khánh Tâm</v>
          </cell>
          <cell r="G4288">
            <v>0</v>
          </cell>
        </row>
        <row r="4289">
          <cell r="C4289" t="str">
            <v>Trình Khánh Tâm</v>
          </cell>
          <cell r="G4289">
            <v>0</v>
          </cell>
        </row>
        <row r="4290">
          <cell r="C4290" t="str">
            <v>Trình Khánh Tâm</v>
          </cell>
          <cell r="G4290">
            <v>0</v>
          </cell>
        </row>
        <row r="4291">
          <cell r="C4291" t="str">
            <v>Trình Khánh Tâm</v>
          </cell>
          <cell r="G4291">
            <v>0</v>
          </cell>
        </row>
        <row r="4292">
          <cell r="C4292" t="str">
            <v>Trình Khánh Tâm</v>
          </cell>
          <cell r="G4292">
            <v>0</v>
          </cell>
        </row>
        <row r="4293">
          <cell r="C4293" t="str">
            <v>Trình Khánh Tâm</v>
          </cell>
          <cell r="G4293">
            <v>0</v>
          </cell>
        </row>
        <row r="4294">
          <cell r="C4294" t="str">
            <v>Trình Khánh Tâm</v>
          </cell>
          <cell r="G4294">
            <v>0</v>
          </cell>
        </row>
        <row r="4295">
          <cell r="C4295" t="str">
            <v>Trình Khánh Tâm</v>
          </cell>
          <cell r="G4295">
            <v>0</v>
          </cell>
        </row>
        <row r="4296">
          <cell r="C4296" t="str">
            <v>Trình Khánh Tâm</v>
          </cell>
          <cell r="G4296">
            <v>0</v>
          </cell>
        </row>
        <row r="4297">
          <cell r="C4297" t="str">
            <v>Trình Khánh Tâm</v>
          </cell>
          <cell r="G4297">
            <v>0</v>
          </cell>
        </row>
        <row r="4298">
          <cell r="C4298" t="str">
            <v>Trình Khánh Tâm</v>
          </cell>
          <cell r="G4298">
            <v>0</v>
          </cell>
        </row>
        <row r="4299">
          <cell r="C4299" t="str">
            <v>Trình Khánh Tâm</v>
          </cell>
          <cell r="G4299">
            <v>0</v>
          </cell>
        </row>
        <row r="4300">
          <cell r="C4300" t="str">
            <v>Trình Khánh Tâm</v>
          </cell>
          <cell r="G4300">
            <v>0</v>
          </cell>
        </row>
        <row r="4301">
          <cell r="C4301" t="str">
            <v>Trình Khánh Tâm</v>
          </cell>
          <cell r="G4301">
            <v>0</v>
          </cell>
        </row>
        <row r="4302">
          <cell r="C4302" t="str">
            <v>Trình Khánh Tâm</v>
          </cell>
          <cell r="G4302">
            <v>0</v>
          </cell>
        </row>
        <row r="4303">
          <cell r="C4303" t="str">
            <v>Trình Khánh Tâm</v>
          </cell>
          <cell r="G4303">
            <v>0</v>
          </cell>
        </row>
        <row r="4304">
          <cell r="C4304" t="str">
            <v>Trình Khánh Tâm</v>
          </cell>
          <cell r="G4304">
            <v>0</v>
          </cell>
        </row>
        <row r="4305">
          <cell r="C4305" t="str">
            <v>Trình Khánh Tâm</v>
          </cell>
          <cell r="G4305">
            <v>0</v>
          </cell>
        </row>
        <row r="4306">
          <cell r="C4306" t="str">
            <v>Trình Khánh Tâm</v>
          </cell>
          <cell r="G4306">
            <v>0</v>
          </cell>
        </row>
        <row r="4307">
          <cell r="C4307" t="str">
            <v>Trình Khánh Tâm</v>
          </cell>
          <cell r="G4307">
            <v>0</v>
          </cell>
        </row>
        <row r="4308">
          <cell r="C4308" t="str">
            <v>Trình Khánh Tâm</v>
          </cell>
          <cell r="G4308">
            <v>0</v>
          </cell>
        </row>
        <row r="4309">
          <cell r="C4309" t="str">
            <v>Trình Khánh Tâm</v>
          </cell>
          <cell r="G4309">
            <v>0</v>
          </cell>
        </row>
        <row r="4310">
          <cell r="C4310" t="str">
            <v>Trình Khánh Tâm</v>
          </cell>
          <cell r="G4310">
            <v>0</v>
          </cell>
        </row>
        <row r="4311">
          <cell r="C4311" t="str">
            <v>Trình Khánh Tâm</v>
          </cell>
          <cell r="G4311">
            <v>0</v>
          </cell>
        </row>
        <row r="4312">
          <cell r="C4312" t="str">
            <v>Trình Khánh Tâm</v>
          </cell>
          <cell r="G4312">
            <v>0</v>
          </cell>
        </row>
        <row r="4313">
          <cell r="C4313" t="str">
            <v>Trình Khánh Tâm</v>
          </cell>
          <cell r="G4313">
            <v>0</v>
          </cell>
        </row>
        <row r="4314">
          <cell r="C4314" t="str">
            <v>Trình Khánh Tâm</v>
          </cell>
          <cell r="G4314">
            <v>0</v>
          </cell>
        </row>
        <row r="4315">
          <cell r="C4315" t="str">
            <v>Trình Khánh Tâm</v>
          </cell>
          <cell r="G4315">
            <v>0</v>
          </cell>
        </row>
        <row r="4316">
          <cell r="C4316" t="str">
            <v>Trình Khánh Tâm</v>
          </cell>
          <cell r="G4316">
            <v>0</v>
          </cell>
        </row>
        <row r="4317">
          <cell r="C4317" t="str">
            <v>Trình Khánh Tâm</v>
          </cell>
          <cell r="G4317">
            <v>0</v>
          </cell>
        </row>
        <row r="4318">
          <cell r="C4318" t="str">
            <v>Trình Khánh Tâm</v>
          </cell>
          <cell r="G4318">
            <v>0</v>
          </cell>
        </row>
        <row r="4319">
          <cell r="C4319" t="str">
            <v>Trình Khánh Tâm</v>
          </cell>
          <cell r="G4319">
            <v>0</v>
          </cell>
        </row>
        <row r="4320">
          <cell r="C4320" t="str">
            <v>Trình Khánh Tâm</v>
          </cell>
          <cell r="G4320">
            <v>0</v>
          </cell>
        </row>
        <row r="4321">
          <cell r="C4321" t="str">
            <v>Trình Khánh Tâm</v>
          </cell>
          <cell r="G4321">
            <v>0</v>
          </cell>
        </row>
        <row r="4322">
          <cell r="C4322" t="str">
            <v>Trình Khánh Tâm</v>
          </cell>
          <cell r="G4322">
            <v>0</v>
          </cell>
        </row>
        <row r="4323">
          <cell r="C4323" t="str">
            <v>Trình Khánh Tâm</v>
          </cell>
          <cell r="G4323">
            <v>552.43457295685971</v>
          </cell>
        </row>
        <row r="4324">
          <cell r="C4324" t="str">
            <v>Lê Thanh Phương</v>
          </cell>
          <cell r="G4324">
            <v>0</v>
          </cell>
        </row>
        <row r="4325">
          <cell r="C4325" t="str">
            <v>Lê Thanh Phương</v>
          </cell>
          <cell r="G4325">
            <v>0</v>
          </cell>
        </row>
        <row r="4326">
          <cell r="C4326" t="str">
            <v>Lê Thanh Phương</v>
          </cell>
          <cell r="G4326">
            <v>0</v>
          </cell>
        </row>
        <row r="4327">
          <cell r="C4327" t="str">
            <v>Lê Thanh Phương</v>
          </cell>
          <cell r="G4327">
            <v>0</v>
          </cell>
        </row>
        <row r="4328">
          <cell r="C4328" t="str">
            <v>Lê Thanh Phương</v>
          </cell>
          <cell r="G4328">
            <v>0</v>
          </cell>
        </row>
        <row r="4329">
          <cell r="C4329" t="str">
            <v>Lê Thanh Phương</v>
          </cell>
          <cell r="G4329">
            <v>0</v>
          </cell>
        </row>
        <row r="4330">
          <cell r="C4330" t="str">
            <v>Lê Thanh Phương</v>
          </cell>
          <cell r="G4330">
            <v>0</v>
          </cell>
        </row>
        <row r="4331">
          <cell r="C4331" t="str">
            <v>Lê Thanh Phương</v>
          </cell>
          <cell r="G4331">
            <v>0</v>
          </cell>
        </row>
        <row r="4332">
          <cell r="C4332" t="str">
            <v>Lê Thanh Phương</v>
          </cell>
          <cell r="G4332">
            <v>0</v>
          </cell>
        </row>
        <row r="4333">
          <cell r="C4333" t="str">
            <v>Lê Thanh Phương</v>
          </cell>
          <cell r="G4333">
            <v>0</v>
          </cell>
        </row>
        <row r="4334">
          <cell r="C4334" t="str">
            <v>Lê Thanh Phương</v>
          </cell>
          <cell r="G4334">
            <v>0</v>
          </cell>
        </row>
        <row r="4335">
          <cell r="C4335" t="str">
            <v>Lê Thanh Phương</v>
          </cell>
          <cell r="G4335">
            <v>0</v>
          </cell>
        </row>
        <row r="4336">
          <cell r="C4336" t="str">
            <v>Lê Thanh Phương</v>
          </cell>
          <cell r="G4336">
            <v>0</v>
          </cell>
        </row>
        <row r="4337">
          <cell r="C4337" t="str">
            <v>Lê Thanh Phương</v>
          </cell>
          <cell r="G4337">
            <v>0</v>
          </cell>
        </row>
        <row r="4338">
          <cell r="C4338" t="str">
            <v>Lê Thanh Phương</v>
          </cell>
          <cell r="G4338">
            <v>0</v>
          </cell>
        </row>
        <row r="4339">
          <cell r="C4339" t="str">
            <v>Lê Thanh Phương</v>
          </cell>
          <cell r="G4339">
            <v>0</v>
          </cell>
        </row>
        <row r="4340">
          <cell r="C4340" t="str">
            <v>Lê Thanh Phương</v>
          </cell>
          <cell r="G4340">
            <v>0</v>
          </cell>
        </row>
        <row r="4341">
          <cell r="C4341" t="str">
            <v>Lê Thanh Phương</v>
          </cell>
          <cell r="G4341">
            <v>0</v>
          </cell>
        </row>
        <row r="4342">
          <cell r="C4342" t="str">
            <v>Lê Thanh Phương</v>
          </cell>
          <cell r="G4342">
            <v>0</v>
          </cell>
        </row>
        <row r="4343">
          <cell r="C4343" t="str">
            <v>Lê Thanh Phương</v>
          </cell>
          <cell r="G4343">
            <v>0</v>
          </cell>
        </row>
        <row r="4344">
          <cell r="C4344" t="str">
            <v>Lê Thanh Phương</v>
          </cell>
          <cell r="G4344">
            <v>0</v>
          </cell>
        </row>
        <row r="4345">
          <cell r="C4345" t="str">
            <v>Lê Thanh Phương</v>
          </cell>
          <cell r="G4345">
            <v>0</v>
          </cell>
        </row>
        <row r="4346">
          <cell r="C4346" t="str">
            <v>Lê Thanh Phương</v>
          </cell>
          <cell r="G4346">
            <v>0</v>
          </cell>
        </row>
        <row r="4347">
          <cell r="C4347" t="str">
            <v>Lê Thanh Phương</v>
          </cell>
          <cell r="G4347">
            <v>0</v>
          </cell>
        </row>
        <row r="4348">
          <cell r="C4348" t="str">
            <v>Lê Thanh Phương</v>
          </cell>
          <cell r="G4348">
            <v>0</v>
          </cell>
        </row>
        <row r="4349">
          <cell r="C4349" t="str">
            <v>Lê Thanh Phương</v>
          </cell>
          <cell r="G4349">
            <v>0</v>
          </cell>
        </row>
        <row r="4350">
          <cell r="C4350" t="str">
            <v>Lê Thanh Phương</v>
          </cell>
          <cell r="G4350">
            <v>0</v>
          </cell>
        </row>
        <row r="4351">
          <cell r="C4351" t="str">
            <v>Lê Thanh Phương</v>
          </cell>
          <cell r="G4351">
            <v>0</v>
          </cell>
        </row>
        <row r="4352">
          <cell r="C4352" t="str">
            <v>Lê Thanh Phương</v>
          </cell>
          <cell r="G4352">
            <v>0</v>
          </cell>
        </row>
        <row r="4353">
          <cell r="C4353" t="str">
            <v>Lê Thanh Phương</v>
          </cell>
          <cell r="G4353">
            <v>0</v>
          </cell>
        </row>
        <row r="4354">
          <cell r="C4354" t="str">
            <v>Lê Thanh Phương</v>
          </cell>
          <cell r="G4354">
            <v>0</v>
          </cell>
        </row>
        <row r="4355">
          <cell r="C4355" t="str">
            <v>Lê Thanh Phương</v>
          </cell>
          <cell r="G4355">
            <v>0</v>
          </cell>
        </row>
        <row r="4356">
          <cell r="C4356" t="str">
            <v>Lê Thanh Phương</v>
          </cell>
          <cell r="G4356">
            <v>0</v>
          </cell>
        </row>
        <row r="4357">
          <cell r="C4357" t="str">
            <v>Lê Thanh Phương</v>
          </cell>
          <cell r="G4357">
            <v>0</v>
          </cell>
        </row>
        <row r="4358">
          <cell r="C4358" t="str">
            <v>Lê Thanh Phương</v>
          </cell>
          <cell r="G4358">
            <v>0</v>
          </cell>
        </row>
        <row r="4359">
          <cell r="C4359" t="str">
            <v>Lê Thanh Phương</v>
          </cell>
          <cell r="G4359">
            <v>41.283398025126885</v>
          </cell>
        </row>
        <row r="4360">
          <cell r="C4360" t="str">
            <v>Đoàn Anh Quá</v>
          </cell>
          <cell r="G4360">
            <v>0</v>
          </cell>
        </row>
        <row r="4361">
          <cell r="C4361" t="str">
            <v>Đoàn Anh Quá</v>
          </cell>
          <cell r="G4361">
            <v>0</v>
          </cell>
        </row>
        <row r="4362">
          <cell r="C4362" t="str">
            <v>Đoàn Anh Quá</v>
          </cell>
          <cell r="G4362">
            <v>0</v>
          </cell>
        </row>
        <row r="4363">
          <cell r="C4363" t="str">
            <v>Đoàn Anh Quá</v>
          </cell>
          <cell r="G4363">
            <v>0</v>
          </cell>
        </row>
        <row r="4364">
          <cell r="C4364" t="str">
            <v>Đoàn Anh Quá</v>
          </cell>
          <cell r="G4364">
            <v>0</v>
          </cell>
        </row>
        <row r="4365">
          <cell r="C4365" t="str">
            <v>Đoàn Anh Quá</v>
          </cell>
          <cell r="G4365">
            <v>0</v>
          </cell>
        </row>
        <row r="4366">
          <cell r="C4366" t="str">
            <v>Đoàn Anh Quá</v>
          </cell>
          <cell r="G4366">
            <v>0</v>
          </cell>
        </row>
        <row r="4367">
          <cell r="C4367" t="str">
            <v>Đoàn Anh Quá</v>
          </cell>
          <cell r="G4367">
            <v>0</v>
          </cell>
        </row>
        <row r="4368">
          <cell r="C4368" t="str">
            <v>Đoàn Anh Quá</v>
          </cell>
          <cell r="G4368">
            <v>0</v>
          </cell>
        </row>
        <row r="4369">
          <cell r="C4369" t="str">
            <v>Đoàn Anh Quá</v>
          </cell>
          <cell r="G4369">
            <v>0</v>
          </cell>
        </row>
        <row r="4370">
          <cell r="C4370" t="str">
            <v>Đoàn Anh Quá</v>
          </cell>
          <cell r="G4370">
            <v>0</v>
          </cell>
        </row>
        <row r="4371">
          <cell r="C4371" t="str">
            <v>Đoàn Anh Quá</v>
          </cell>
          <cell r="G4371">
            <v>0</v>
          </cell>
        </row>
        <row r="4372">
          <cell r="C4372" t="str">
            <v>Đoàn Anh Quá</v>
          </cell>
          <cell r="G4372">
            <v>0</v>
          </cell>
        </row>
        <row r="4373">
          <cell r="C4373" t="str">
            <v>Đoàn Anh Quá</v>
          </cell>
          <cell r="G4373">
            <v>0</v>
          </cell>
        </row>
        <row r="4374">
          <cell r="C4374" t="str">
            <v>Đoàn Anh Quá</v>
          </cell>
          <cell r="G4374">
            <v>0</v>
          </cell>
        </row>
        <row r="4375">
          <cell r="C4375" t="str">
            <v>Đoàn Anh Quá</v>
          </cell>
          <cell r="G4375">
            <v>0</v>
          </cell>
        </row>
        <row r="4376">
          <cell r="C4376" t="str">
            <v>Đoàn Anh Quá</v>
          </cell>
          <cell r="G4376">
            <v>0</v>
          </cell>
        </row>
        <row r="4377">
          <cell r="C4377" t="str">
            <v>Đoàn Anh Quá</v>
          </cell>
          <cell r="G4377">
            <v>0</v>
          </cell>
        </row>
        <row r="4378">
          <cell r="C4378" t="str">
            <v>Đoàn Anh Quá</v>
          </cell>
          <cell r="G4378">
            <v>0</v>
          </cell>
        </row>
        <row r="4379">
          <cell r="C4379" t="str">
            <v>Đoàn Anh Quá</v>
          </cell>
          <cell r="G4379">
            <v>0</v>
          </cell>
        </row>
        <row r="4380">
          <cell r="C4380" t="str">
            <v>Đoàn Anh Quá</v>
          </cell>
          <cell r="G4380">
            <v>0</v>
          </cell>
        </row>
        <row r="4381">
          <cell r="C4381" t="str">
            <v>Đoàn Anh Quá</v>
          </cell>
          <cell r="G4381">
            <v>0</v>
          </cell>
        </row>
        <row r="4382">
          <cell r="C4382" t="str">
            <v>Đoàn Anh Quá</v>
          </cell>
          <cell r="G4382">
            <v>0</v>
          </cell>
        </row>
        <row r="4383">
          <cell r="C4383" t="str">
            <v>Đoàn Anh Quá</v>
          </cell>
          <cell r="G4383">
            <v>0</v>
          </cell>
        </row>
        <row r="4384">
          <cell r="C4384" t="str">
            <v>Đoàn Anh Quá</v>
          </cell>
          <cell r="G4384">
            <v>0</v>
          </cell>
        </row>
        <row r="4385">
          <cell r="C4385" t="str">
            <v>Đoàn Anh Quá</v>
          </cell>
          <cell r="G4385">
            <v>0</v>
          </cell>
        </row>
        <row r="4386">
          <cell r="C4386" t="str">
            <v>Đoàn Anh Quá</v>
          </cell>
          <cell r="G4386">
            <v>0</v>
          </cell>
        </row>
        <row r="4387">
          <cell r="C4387" t="str">
            <v>Đoàn Anh Quá</v>
          </cell>
          <cell r="G4387">
            <v>0</v>
          </cell>
        </row>
        <row r="4388">
          <cell r="C4388" t="str">
            <v>Đoàn Anh Quá</v>
          </cell>
          <cell r="G4388">
            <v>0</v>
          </cell>
        </row>
        <row r="4389">
          <cell r="C4389" t="str">
            <v>Đoàn Anh Quá</v>
          </cell>
          <cell r="G4389">
            <v>0</v>
          </cell>
        </row>
        <row r="4390">
          <cell r="C4390" t="str">
            <v>Đoàn Anh Quá</v>
          </cell>
          <cell r="G4390">
            <v>0</v>
          </cell>
        </row>
        <row r="4391">
          <cell r="C4391" t="str">
            <v>Đoàn Anh Quá</v>
          </cell>
          <cell r="G4391">
            <v>0</v>
          </cell>
        </row>
        <row r="4392">
          <cell r="C4392" t="str">
            <v>Đoàn Anh Quá</v>
          </cell>
          <cell r="G4392">
            <v>0</v>
          </cell>
        </row>
        <row r="4393">
          <cell r="C4393" t="str">
            <v>Đoàn Anh Quá</v>
          </cell>
          <cell r="G4393">
            <v>0</v>
          </cell>
        </row>
        <row r="4394">
          <cell r="C4394" t="str">
            <v>Đoàn Anh Quá</v>
          </cell>
          <cell r="G4394">
            <v>0</v>
          </cell>
        </row>
        <row r="4395">
          <cell r="C4395" t="str">
            <v>Đoàn Anh Quá</v>
          </cell>
          <cell r="G4395">
            <v>159.63695574736531</v>
          </cell>
        </row>
        <row r="4396">
          <cell r="C4396" t="str">
            <v>Nguyễn Tiền</v>
          </cell>
          <cell r="G4396">
            <v>0</v>
          </cell>
        </row>
        <row r="4397">
          <cell r="C4397" t="str">
            <v>Nguyễn Tiền</v>
          </cell>
          <cell r="G4397">
            <v>0</v>
          </cell>
        </row>
        <row r="4398">
          <cell r="C4398" t="str">
            <v>Nguyễn Tiền</v>
          </cell>
          <cell r="G4398">
            <v>0</v>
          </cell>
        </row>
        <row r="4399">
          <cell r="C4399" t="str">
            <v>Nguyễn Tiền</v>
          </cell>
          <cell r="G4399">
            <v>0</v>
          </cell>
        </row>
        <row r="4400">
          <cell r="C4400" t="str">
            <v>Nguyễn Tiền</v>
          </cell>
          <cell r="G4400">
            <v>0</v>
          </cell>
        </row>
        <row r="4401">
          <cell r="C4401" t="str">
            <v>Nguyễn Tiền</v>
          </cell>
          <cell r="G4401">
            <v>0</v>
          </cell>
        </row>
        <row r="4402">
          <cell r="C4402" t="str">
            <v>Nguyễn Tiền</v>
          </cell>
          <cell r="G4402">
            <v>0</v>
          </cell>
        </row>
        <row r="4403">
          <cell r="C4403" t="str">
            <v>Nguyễn Tiền</v>
          </cell>
          <cell r="G4403">
            <v>0</v>
          </cell>
        </row>
        <row r="4404">
          <cell r="C4404" t="str">
            <v>Nguyễn Tiền</v>
          </cell>
          <cell r="G4404">
            <v>0</v>
          </cell>
        </row>
        <row r="4405">
          <cell r="C4405" t="str">
            <v>Nguyễn Tiền</v>
          </cell>
          <cell r="G4405">
            <v>0</v>
          </cell>
        </row>
        <row r="4406">
          <cell r="C4406" t="str">
            <v>Nguyễn Tiền</v>
          </cell>
          <cell r="G4406">
            <v>0</v>
          </cell>
        </row>
        <row r="4407">
          <cell r="C4407" t="str">
            <v>Nguyễn Tiền</v>
          </cell>
          <cell r="G4407">
            <v>0</v>
          </cell>
        </row>
        <row r="4408">
          <cell r="C4408" t="str">
            <v>Nguyễn Tiền</v>
          </cell>
          <cell r="G4408">
            <v>0</v>
          </cell>
        </row>
        <row r="4409">
          <cell r="C4409" t="str">
            <v>Nguyễn Tiền</v>
          </cell>
          <cell r="G4409">
            <v>0</v>
          </cell>
        </row>
        <row r="4410">
          <cell r="C4410" t="str">
            <v>Nguyễn Tiền</v>
          </cell>
          <cell r="G4410">
            <v>0</v>
          </cell>
        </row>
        <row r="4411">
          <cell r="C4411" t="str">
            <v>Nguyễn Tiền</v>
          </cell>
          <cell r="G4411">
            <v>0</v>
          </cell>
        </row>
        <row r="4412">
          <cell r="C4412" t="str">
            <v>Nguyễn Tiền</v>
          </cell>
          <cell r="G4412">
            <v>0</v>
          </cell>
        </row>
        <row r="4413">
          <cell r="C4413" t="str">
            <v>Nguyễn Tiền</v>
          </cell>
          <cell r="G4413">
            <v>0</v>
          </cell>
        </row>
        <row r="4414">
          <cell r="C4414" t="str">
            <v>Nguyễn Tiền</v>
          </cell>
          <cell r="G4414">
            <v>0</v>
          </cell>
        </row>
        <row r="4415">
          <cell r="C4415" t="str">
            <v>Nguyễn Tiền</v>
          </cell>
          <cell r="G4415">
            <v>0</v>
          </cell>
        </row>
        <row r="4416">
          <cell r="C4416" t="str">
            <v>Nguyễn Tiền</v>
          </cell>
          <cell r="G4416">
            <v>0</v>
          </cell>
        </row>
        <row r="4417">
          <cell r="C4417" t="str">
            <v>Nguyễn Tiền</v>
          </cell>
          <cell r="G4417">
            <v>0</v>
          </cell>
        </row>
        <row r="4418">
          <cell r="C4418" t="str">
            <v>Nguyễn Tiền</v>
          </cell>
          <cell r="G4418">
            <v>0</v>
          </cell>
        </row>
        <row r="4419">
          <cell r="C4419" t="str">
            <v>Nguyễn Tiền</v>
          </cell>
          <cell r="G4419">
            <v>0</v>
          </cell>
        </row>
        <row r="4420">
          <cell r="C4420" t="str">
            <v>Nguyễn Tiền</v>
          </cell>
          <cell r="G4420">
            <v>0</v>
          </cell>
        </row>
        <row r="4421">
          <cell r="C4421" t="str">
            <v>Nguyễn Tiền</v>
          </cell>
          <cell r="G4421">
            <v>0</v>
          </cell>
        </row>
        <row r="4422">
          <cell r="C4422" t="str">
            <v>Nguyễn Tiền</v>
          </cell>
          <cell r="G4422">
            <v>0</v>
          </cell>
        </row>
        <row r="4423">
          <cell r="C4423" t="str">
            <v>Nguyễn Tiền</v>
          </cell>
          <cell r="G4423">
            <v>0</v>
          </cell>
        </row>
        <row r="4424">
          <cell r="C4424" t="str">
            <v>Nguyễn Tiền</v>
          </cell>
          <cell r="G4424">
            <v>0</v>
          </cell>
        </row>
        <row r="4425">
          <cell r="C4425" t="str">
            <v>Nguyễn Tiền</v>
          </cell>
          <cell r="G4425">
            <v>0</v>
          </cell>
        </row>
        <row r="4426">
          <cell r="C4426" t="str">
            <v>Nguyễn Tiền</v>
          </cell>
          <cell r="G4426">
            <v>0</v>
          </cell>
        </row>
        <row r="4427">
          <cell r="C4427" t="str">
            <v>Nguyễn Tiền</v>
          </cell>
          <cell r="G4427">
            <v>0</v>
          </cell>
        </row>
        <row r="4428">
          <cell r="C4428" t="str">
            <v>Nguyễn Tiền</v>
          </cell>
          <cell r="G4428">
            <v>0</v>
          </cell>
        </row>
        <row r="4429">
          <cell r="C4429" t="str">
            <v>Nguyễn Tiền</v>
          </cell>
          <cell r="G4429">
            <v>0</v>
          </cell>
        </row>
        <row r="4430">
          <cell r="C4430" t="str">
            <v>Nguyễn Tiền</v>
          </cell>
          <cell r="G4430">
            <v>0</v>
          </cell>
        </row>
        <row r="4431">
          <cell r="C4431" t="str">
            <v>Nguyễn Tiền</v>
          </cell>
          <cell r="G4431">
            <v>2027.4693442495009</v>
          </cell>
        </row>
        <row r="4432">
          <cell r="C4432" t="str">
            <v>Vũ Duy Bảo</v>
          </cell>
          <cell r="G4432">
            <v>0</v>
          </cell>
        </row>
        <row r="4433">
          <cell r="C4433" t="str">
            <v>Vũ Duy Bảo</v>
          </cell>
          <cell r="G4433">
            <v>0</v>
          </cell>
        </row>
        <row r="4434">
          <cell r="C4434" t="str">
            <v>Vũ Duy Bảo</v>
          </cell>
          <cell r="G4434">
            <v>0</v>
          </cell>
        </row>
        <row r="4435">
          <cell r="C4435" t="str">
            <v>Vũ Duy Bảo</v>
          </cell>
          <cell r="G4435">
            <v>0</v>
          </cell>
        </row>
        <row r="4436">
          <cell r="C4436" t="str">
            <v>Vũ Duy Bảo</v>
          </cell>
          <cell r="G4436">
            <v>0</v>
          </cell>
        </row>
        <row r="4437">
          <cell r="C4437" t="str">
            <v>Vũ Duy Bảo</v>
          </cell>
          <cell r="G4437">
            <v>0</v>
          </cell>
        </row>
        <row r="4438">
          <cell r="C4438" t="str">
            <v>Vũ Duy Bảo</v>
          </cell>
          <cell r="G4438">
            <v>0</v>
          </cell>
        </row>
        <row r="4439">
          <cell r="C4439" t="str">
            <v>Vũ Duy Bảo</v>
          </cell>
          <cell r="G4439">
            <v>0</v>
          </cell>
        </row>
        <row r="4440">
          <cell r="C4440" t="str">
            <v>Vũ Duy Bảo</v>
          </cell>
          <cell r="G4440">
            <v>0</v>
          </cell>
        </row>
        <row r="4441">
          <cell r="C4441" t="str">
            <v>Vũ Duy Bảo</v>
          </cell>
          <cell r="G4441">
            <v>0</v>
          </cell>
        </row>
        <row r="4442">
          <cell r="C4442" t="str">
            <v>Vũ Duy Bảo</v>
          </cell>
          <cell r="G4442">
            <v>0</v>
          </cell>
        </row>
        <row r="4443">
          <cell r="C4443" t="str">
            <v>Vũ Duy Bảo</v>
          </cell>
          <cell r="G4443">
            <v>0</v>
          </cell>
        </row>
        <row r="4444">
          <cell r="C4444" t="str">
            <v>Vũ Duy Bảo</v>
          </cell>
          <cell r="G4444">
            <v>0</v>
          </cell>
        </row>
        <row r="4445">
          <cell r="C4445" t="str">
            <v>Vũ Duy Bảo</v>
          </cell>
          <cell r="G4445">
            <v>0</v>
          </cell>
        </row>
        <row r="4446">
          <cell r="C4446" t="str">
            <v>Vũ Duy Bảo</v>
          </cell>
          <cell r="G4446">
            <v>0</v>
          </cell>
        </row>
        <row r="4447">
          <cell r="C4447" t="str">
            <v>Vũ Duy Bảo</v>
          </cell>
          <cell r="G4447">
            <v>0</v>
          </cell>
        </row>
        <row r="4448">
          <cell r="C4448" t="str">
            <v>Vũ Duy Bảo</v>
          </cell>
          <cell r="G4448">
            <v>0</v>
          </cell>
        </row>
        <row r="4449">
          <cell r="C4449" t="str">
            <v>Vũ Duy Bảo</v>
          </cell>
          <cell r="G4449">
            <v>0</v>
          </cell>
        </row>
        <row r="4450">
          <cell r="C4450" t="str">
            <v>Vũ Duy Bảo</v>
          </cell>
          <cell r="G4450">
            <v>0</v>
          </cell>
        </row>
        <row r="4451">
          <cell r="C4451" t="str">
            <v>Vũ Duy Bảo</v>
          </cell>
          <cell r="G4451">
            <v>0</v>
          </cell>
        </row>
        <row r="4452">
          <cell r="C4452" t="str">
            <v>Vũ Duy Bảo</v>
          </cell>
          <cell r="G4452">
            <v>0</v>
          </cell>
        </row>
        <row r="4453">
          <cell r="C4453" t="str">
            <v>Vũ Duy Bảo</v>
          </cell>
          <cell r="G4453">
            <v>0</v>
          </cell>
        </row>
        <row r="4454">
          <cell r="C4454" t="str">
            <v>Vũ Duy Bảo</v>
          </cell>
          <cell r="G4454">
            <v>0</v>
          </cell>
        </row>
        <row r="4455">
          <cell r="C4455" t="str">
            <v>Vũ Duy Bảo</v>
          </cell>
          <cell r="G4455">
            <v>0</v>
          </cell>
        </row>
        <row r="4456">
          <cell r="C4456" t="str">
            <v>Vũ Duy Bảo</v>
          </cell>
          <cell r="G4456">
            <v>0</v>
          </cell>
        </row>
        <row r="4457">
          <cell r="C4457" t="str">
            <v>Vũ Duy Bảo</v>
          </cell>
          <cell r="G4457">
            <v>0</v>
          </cell>
        </row>
        <row r="4458">
          <cell r="C4458" t="str">
            <v>Vũ Duy Bảo</v>
          </cell>
          <cell r="G4458">
            <v>0</v>
          </cell>
        </row>
        <row r="4459">
          <cell r="C4459" t="str">
            <v>Vũ Duy Bảo</v>
          </cell>
          <cell r="G4459">
            <v>0</v>
          </cell>
        </row>
        <row r="4460">
          <cell r="C4460" t="str">
            <v>Vũ Duy Bảo</v>
          </cell>
          <cell r="G4460">
            <v>0</v>
          </cell>
        </row>
        <row r="4461">
          <cell r="C4461" t="str">
            <v>Vũ Duy Bảo</v>
          </cell>
          <cell r="G4461">
            <v>0</v>
          </cell>
        </row>
        <row r="4462">
          <cell r="C4462" t="str">
            <v>Vũ Duy Bảo</v>
          </cell>
          <cell r="G4462">
            <v>0</v>
          </cell>
        </row>
        <row r="4463">
          <cell r="C4463" t="str">
            <v>Vũ Duy Bảo</v>
          </cell>
          <cell r="G4463">
            <v>0</v>
          </cell>
        </row>
        <row r="4464">
          <cell r="C4464" t="str">
            <v>Vũ Duy Bảo</v>
          </cell>
          <cell r="G4464">
            <v>0</v>
          </cell>
        </row>
        <row r="4465">
          <cell r="C4465" t="str">
            <v>Vũ Duy Bảo</v>
          </cell>
          <cell r="G4465">
            <v>0</v>
          </cell>
        </row>
        <row r="4466">
          <cell r="C4466" t="str">
            <v>Vũ Duy Bảo</v>
          </cell>
          <cell r="G4466">
            <v>0</v>
          </cell>
        </row>
        <row r="4467">
          <cell r="C4467" t="str">
            <v>Vũ Duy Bảo</v>
          </cell>
          <cell r="G4467">
            <v>119.27321582399955</v>
          </cell>
        </row>
        <row r="4468">
          <cell r="C4468" t="str">
            <v>Nguyễn Tiền</v>
          </cell>
          <cell r="G4468">
            <v>0</v>
          </cell>
        </row>
        <row r="4469">
          <cell r="C4469" t="str">
            <v>Nguyễn Tiền</v>
          </cell>
          <cell r="G4469">
            <v>0</v>
          </cell>
        </row>
        <row r="4470">
          <cell r="C4470" t="str">
            <v>Nguyễn Tiền</v>
          </cell>
          <cell r="G4470">
            <v>0</v>
          </cell>
        </row>
        <row r="4471">
          <cell r="C4471" t="str">
            <v>Nguyễn Tiền</v>
          </cell>
          <cell r="G4471">
            <v>0</v>
          </cell>
        </row>
        <row r="4472">
          <cell r="C4472" t="str">
            <v>Nguyễn Tiền</v>
          </cell>
          <cell r="G4472">
            <v>0</v>
          </cell>
        </row>
        <row r="4473">
          <cell r="C4473" t="str">
            <v>Nguyễn Tiền</v>
          </cell>
          <cell r="G4473">
            <v>0</v>
          </cell>
        </row>
        <row r="4474">
          <cell r="C4474" t="str">
            <v>Nguyễn Tiền</v>
          </cell>
          <cell r="G4474">
            <v>0</v>
          </cell>
        </row>
        <row r="4475">
          <cell r="C4475" t="str">
            <v>Nguyễn Tiền</v>
          </cell>
          <cell r="G4475">
            <v>0</v>
          </cell>
        </row>
        <row r="4476">
          <cell r="C4476" t="str">
            <v>Nguyễn Tiền</v>
          </cell>
          <cell r="G4476">
            <v>0</v>
          </cell>
        </row>
        <row r="4477">
          <cell r="C4477" t="str">
            <v>Nguyễn Tiền</v>
          </cell>
          <cell r="G4477">
            <v>0</v>
          </cell>
        </row>
        <row r="4478">
          <cell r="C4478" t="str">
            <v>Nguyễn Tiền</v>
          </cell>
          <cell r="G4478">
            <v>0</v>
          </cell>
        </row>
        <row r="4479">
          <cell r="C4479" t="str">
            <v>Nguyễn Tiền</v>
          </cell>
          <cell r="G4479">
            <v>0</v>
          </cell>
        </row>
        <row r="4480">
          <cell r="C4480" t="str">
            <v>Nguyễn Tiền</v>
          </cell>
          <cell r="G4480">
            <v>0</v>
          </cell>
        </row>
        <row r="4481">
          <cell r="C4481" t="str">
            <v>Nguyễn Tiền</v>
          </cell>
          <cell r="G4481">
            <v>0</v>
          </cell>
        </row>
        <row r="4482">
          <cell r="C4482" t="str">
            <v>Nguyễn Tiền</v>
          </cell>
          <cell r="G4482">
            <v>0</v>
          </cell>
        </row>
        <row r="4483">
          <cell r="C4483" t="str">
            <v>Nguyễn Tiền</v>
          </cell>
          <cell r="G4483">
            <v>0</v>
          </cell>
        </row>
        <row r="4484">
          <cell r="C4484" t="str">
            <v>Nguyễn Tiền</v>
          </cell>
          <cell r="G4484">
            <v>0</v>
          </cell>
        </row>
        <row r="4485">
          <cell r="C4485" t="str">
            <v>Nguyễn Tiền</v>
          </cell>
          <cell r="G4485">
            <v>0</v>
          </cell>
        </row>
        <row r="4486">
          <cell r="C4486" t="str">
            <v>Nguyễn Tiền</v>
          </cell>
          <cell r="G4486">
            <v>0</v>
          </cell>
        </row>
        <row r="4487">
          <cell r="C4487" t="str">
            <v>Nguyễn Tiền</v>
          </cell>
          <cell r="G4487">
            <v>0</v>
          </cell>
        </row>
        <row r="4488">
          <cell r="C4488" t="str">
            <v>Nguyễn Tiền</v>
          </cell>
          <cell r="G4488">
            <v>0</v>
          </cell>
        </row>
        <row r="4489">
          <cell r="C4489" t="str">
            <v>Nguyễn Tiền</v>
          </cell>
          <cell r="G4489">
            <v>0</v>
          </cell>
        </row>
        <row r="4490">
          <cell r="C4490" t="str">
            <v>Nguyễn Tiền</v>
          </cell>
          <cell r="G4490">
            <v>0</v>
          </cell>
        </row>
        <row r="4491">
          <cell r="C4491" t="str">
            <v>Nguyễn Tiền</v>
          </cell>
          <cell r="G4491">
            <v>0</v>
          </cell>
        </row>
        <row r="4492">
          <cell r="C4492" t="str">
            <v>Nguyễn Tiền</v>
          </cell>
          <cell r="G4492">
            <v>0</v>
          </cell>
        </row>
        <row r="4493">
          <cell r="C4493" t="str">
            <v>Nguyễn Tiền</v>
          </cell>
          <cell r="G4493">
            <v>0</v>
          </cell>
        </row>
        <row r="4494">
          <cell r="C4494" t="str">
            <v>Nguyễn Tiền</v>
          </cell>
          <cell r="G4494">
            <v>0</v>
          </cell>
        </row>
        <row r="4495">
          <cell r="C4495" t="str">
            <v>Nguyễn Tiền</v>
          </cell>
          <cell r="G4495">
            <v>0</v>
          </cell>
        </row>
        <row r="4496">
          <cell r="C4496" t="str">
            <v>Nguyễn Tiền</v>
          </cell>
          <cell r="G4496">
            <v>0</v>
          </cell>
        </row>
        <row r="4497">
          <cell r="C4497" t="str">
            <v>Nguyễn Tiền</v>
          </cell>
          <cell r="G4497">
            <v>0</v>
          </cell>
        </row>
        <row r="4498">
          <cell r="C4498" t="str">
            <v>Nguyễn Tiền</v>
          </cell>
          <cell r="G4498">
            <v>0</v>
          </cell>
        </row>
        <row r="4499">
          <cell r="C4499" t="str">
            <v>Nguyễn Tiền</v>
          </cell>
          <cell r="G4499">
            <v>0</v>
          </cell>
        </row>
        <row r="4500">
          <cell r="C4500" t="str">
            <v>Nguyễn Tiền</v>
          </cell>
          <cell r="G4500">
            <v>0</v>
          </cell>
        </row>
        <row r="4501">
          <cell r="C4501" t="str">
            <v>Nguyễn Tiền</v>
          </cell>
          <cell r="G4501">
            <v>0</v>
          </cell>
        </row>
        <row r="4502">
          <cell r="C4502" t="str">
            <v>Nguyễn Tiền</v>
          </cell>
          <cell r="G4502">
            <v>0</v>
          </cell>
        </row>
        <row r="4503">
          <cell r="C4503" t="str">
            <v>Nguyễn Tiền</v>
          </cell>
          <cell r="G4503">
            <v>178.37967167478465</v>
          </cell>
        </row>
        <row r="4504">
          <cell r="C4504" t="str">
            <v>Lê Thanh Phương</v>
          </cell>
          <cell r="G4504">
            <v>0</v>
          </cell>
        </row>
        <row r="4505">
          <cell r="C4505" t="str">
            <v>Lê Thanh Phương</v>
          </cell>
          <cell r="G4505">
            <v>0</v>
          </cell>
        </row>
        <row r="4506">
          <cell r="C4506" t="str">
            <v>Lê Thanh Phương</v>
          </cell>
          <cell r="G4506">
            <v>0</v>
          </cell>
        </row>
        <row r="4507">
          <cell r="C4507" t="str">
            <v>Lê Thanh Phương</v>
          </cell>
          <cell r="G4507">
            <v>0</v>
          </cell>
        </row>
        <row r="4508">
          <cell r="C4508" t="str">
            <v>Lê Thanh Phương</v>
          </cell>
          <cell r="G4508">
            <v>0</v>
          </cell>
        </row>
        <row r="4509">
          <cell r="C4509" t="str">
            <v>Lê Thanh Phương</v>
          </cell>
          <cell r="G4509">
            <v>0</v>
          </cell>
        </row>
        <row r="4510">
          <cell r="C4510" t="str">
            <v>Lê Thanh Phương</v>
          </cell>
          <cell r="G4510">
            <v>0</v>
          </cell>
        </row>
        <row r="4511">
          <cell r="C4511" t="str">
            <v>Lê Thanh Phương</v>
          </cell>
          <cell r="G4511">
            <v>0</v>
          </cell>
        </row>
        <row r="4512">
          <cell r="C4512" t="str">
            <v>Lê Thanh Phương</v>
          </cell>
          <cell r="G4512">
            <v>0</v>
          </cell>
        </row>
        <row r="4513">
          <cell r="C4513" t="str">
            <v>Lê Thanh Phương</v>
          </cell>
          <cell r="G4513">
            <v>0</v>
          </cell>
        </row>
        <row r="4514">
          <cell r="C4514" t="str">
            <v>Lê Thanh Phương</v>
          </cell>
          <cell r="G4514">
            <v>0</v>
          </cell>
        </row>
        <row r="4515">
          <cell r="C4515" t="str">
            <v>Lê Thanh Phương</v>
          </cell>
          <cell r="G4515">
            <v>0</v>
          </cell>
        </row>
        <row r="4516">
          <cell r="C4516" t="str">
            <v>Lê Thanh Phương</v>
          </cell>
          <cell r="G4516">
            <v>0</v>
          </cell>
        </row>
        <row r="4517">
          <cell r="C4517" t="str">
            <v>Lê Thanh Phương</v>
          </cell>
          <cell r="G4517">
            <v>0</v>
          </cell>
        </row>
        <row r="4518">
          <cell r="C4518" t="str">
            <v>Lê Thanh Phương</v>
          </cell>
          <cell r="G4518">
            <v>0</v>
          </cell>
        </row>
        <row r="4519">
          <cell r="C4519" t="str">
            <v>Lê Thanh Phương</v>
          </cell>
          <cell r="G4519">
            <v>0</v>
          </cell>
        </row>
        <row r="4520">
          <cell r="C4520" t="str">
            <v>Lê Thanh Phương</v>
          </cell>
          <cell r="G4520">
            <v>0</v>
          </cell>
        </row>
        <row r="4521">
          <cell r="C4521" t="str">
            <v>Lê Thanh Phương</v>
          </cell>
          <cell r="G4521">
            <v>0</v>
          </cell>
        </row>
        <row r="4522">
          <cell r="C4522" t="str">
            <v>Lê Thanh Phương</v>
          </cell>
          <cell r="G4522">
            <v>0</v>
          </cell>
        </row>
        <row r="4523">
          <cell r="C4523" t="str">
            <v>Lê Thanh Phương</v>
          </cell>
          <cell r="G4523">
            <v>0</v>
          </cell>
        </row>
        <row r="4524">
          <cell r="C4524" t="str">
            <v>Lê Thanh Phương</v>
          </cell>
          <cell r="G4524">
            <v>0</v>
          </cell>
        </row>
        <row r="4525">
          <cell r="C4525" t="str">
            <v>Lê Thanh Phương</v>
          </cell>
          <cell r="G4525">
            <v>0</v>
          </cell>
        </row>
        <row r="4526">
          <cell r="C4526" t="str">
            <v>Lê Thanh Phương</v>
          </cell>
          <cell r="G4526">
            <v>0</v>
          </cell>
        </row>
        <row r="4527">
          <cell r="C4527" t="str">
            <v>Lê Thanh Phương</v>
          </cell>
          <cell r="G4527">
            <v>0</v>
          </cell>
        </row>
        <row r="4528">
          <cell r="C4528" t="str">
            <v>Lê Thanh Phương</v>
          </cell>
          <cell r="G4528">
            <v>0</v>
          </cell>
        </row>
        <row r="4529">
          <cell r="C4529" t="str">
            <v>Lê Thanh Phương</v>
          </cell>
          <cell r="G4529">
            <v>0</v>
          </cell>
        </row>
        <row r="4530">
          <cell r="C4530" t="str">
            <v>Lê Thanh Phương</v>
          </cell>
          <cell r="G4530">
            <v>0</v>
          </cell>
        </row>
        <row r="4531">
          <cell r="C4531" t="str">
            <v>Lê Thanh Phương</v>
          </cell>
          <cell r="G4531">
            <v>0</v>
          </cell>
        </row>
        <row r="4532">
          <cell r="C4532" t="str">
            <v>Lê Thanh Phương</v>
          </cell>
          <cell r="G4532">
            <v>0</v>
          </cell>
        </row>
        <row r="4533">
          <cell r="C4533" t="str">
            <v>Lê Thanh Phương</v>
          </cell>
          <cell r="G4533">
            <v>0</v>
          </cell>
        </row>
        <row r="4534">
          <cell r="C4534" t="str">
            <v>Lê Thanh Phương</v>
          </cell>
          <cell r="G4534">
            <v>0</v>
          </cell>
        </row>
        <row r="4535">
          <cell r="C4535" t="str">
            <v>Lê Thanh Phương</v>
          </cell>
          <cell r="G4535">
            <v>0</v>
          </cell>
        </row>
        <row r="4536">
          <cell r="C4536" t="str">
            <v>Lê Thanh Phương</v>
          </cell>
          <cell r="G4536">
            <v>0</v>
          </cell>
        </row>
        <row r="4537">
          <cell r="C4537" t="str">
            <v>Lê Thanh Phương</v>
          </cell>
          <cell r="G4537">
            <v>0</v>
          </cell>
        </row>
        <row r="4538">
          <cell r="C4538" t="str">
            <v>Lê Thanh Phương</v>
          </cell>
          <cell r="G4538">
            <v>0</v>
          </cell>
        </row>
        <row r="4539">
          <cell r="C4539" t="str">
            <v>Lê Thanh Phương</v>
          </cell>
          <cell r="G4539">
            <v>312.76173521379383</v>
          </cell>
        </row>
        <row r="4540">
          <cell r="C4540" t="str">
            <v>Vũ Duy Bảo</v>
          </cell>
          <cell r="G4540">
            <v>0</v>
          </cell>
        </row>
        <row r="4541">
          <cell r="C4541" t="str">
            <v>Vũ Duy Bảo</v>
          </cell>
          <cell r="G4541">
            <v>0</v>
          </cell>
        </row>
        <row r="4542">
          <cell r="C4542" t="str">
            <v>Vũ Duy Bảo</v>
          </cell>
          <cell r="G4542">
            <v>0</v>
          </cell>
        </row>
        <row r="4543">
          <cell r="C4543" t="str">
            <v>Vũ Duy Bảo</v>
          </cell>
          <cell r="G4543">
            <v>0</v>
          </cell>
        </row>
        <row r="4544">
          <cell r="C4544" t="str">
            <v>Vũ Duy Bảo</v>
          </cell>
          <cell r="G4544">
            <v>0</v>
          </cell>
        </row>
        <row r="4545">
          <cell r="C4545" t="str">
            <v>Vũ Duy Bảo</v>
          </cell>
          <cell r="G4545">
            <v>0</v>
          </cell>
        </row>
        <row r="4546">
          <cell r="C4546" t="str">
            <v>Vũ Duy Bảo</v>
          </cell>
          <cell r="G4546">
            <v>0</v>
          </cell>
        </row>
        <row r="4547">
          <cell r="C4547" t="str">
            <v>Vũ Duy Bảo</v>
          </cell>
          <cell r="G4547">
            <v>0</v>
          </cell>
        </row>
        <row r="4548">
          <cell r="C4548" t="str">
            <v>Vũ Duy Bảo</v>
          </cell>
          <cell r="G4548">
            <v>0</v>
          </cell>
        </row>
        <row r="4549">
          <cell r="C4549" t="str">
            <v>Vũ Duy Bảo</v>
          </cell>
          <cell r="G4549">
            <v>0</v>
          </cell>
        </row>
        <row r="4550">
          <cell r="C4550" t="str">
            <v>Vũ Duy Bảo</v>
          </cell>
          <cell r="G4550">
            <v>0</v>
          </cell>
        </row>
        <row r="4551">
          <cell r="C4551" t="str">
            <v>Vũ Duy Bảo</v>
          </cell>
          <cell r="G4551">
            <v>0</v>
          </cell>
        </row>
        <row r="4552">
          <cell r="C4552" t="str">
            <v>Vũ Duy Bảo</v>
          </cell>
          <cell r="G4552">
            <v>0</v>
          </cell>
        </row>
        <row r="4553">
          <cell r="C4553" t="str">
            <v>Vũ Duy Bảo</v>
          </cell>
          <cell r="G4553">
            <v>0</v>
          </cell>
        </row>
        <row r="4554">
          <cell r="C4554" t="str">
            <v>Vũ Duy Bảo</v>
          </cell>
          <cell r="G4554">
            <v>0</v>
          </cell>
        </row>
        <row r="4555">
          <cell r="C4555" t="str">
            <v>Vũ Duy Bảo</v>
          </cell>
          <cell r="G4555">
            <v>0</v>
          </cell>
        </row>
        <row r="4556">
          <cell r="C4556" t="str">
            <v>Vũ Duy Bảo</v>
          </cell>
          <cell r="G4556">
            <v>0</v>
          </cell>
        </row>
        <row r="4557">
          <cell r="C4557" t="str">
            <v>Vũ Duy Bảo</v>
          </cell>
          <cell r="G4557">
            <v>0</v>
          </cell>
        </row>
        <row r="4558">
          <cell r="C4558" t="str">
            <v>Vũ Duy Bảo</v>
          </cell>
          <cell r="G4558">
            <v>0</v>
          </cell>
        </row>
        <row r="4559">
          <cell r="C4559" t="str">
            <v>Vũ Duy Bảo</v>
          </cell>
          <cell r="G4559">
            <v>0</v>
          </cell>
        </row>
        <row r="4560">
          <cell r="C4560" t="str">
            <v>Vũ Duy Bảo</v>
          </cell>
          <cell r="G4560">
            <v>0</v>
          </cell>
        </row>
        <row r="4561">
          <cell r="C4561" t="str">
            <v>Vũ Duy Bảo</v>
          </cell>
          <cell r="G4561">
            <v>0</v>
          </cell>
        </row>
        <row r="4562">
          <cell r="C4562" t="str">
            <v>Vũ Duy Bảo</v>
          </cell>
          <cell r="G4562">
            <v>0</v>
          </cell>
        </row>
        <row r="4563">
          <cell r="C4563" t="str">
            <v>Vũ Duy Bảo</v>
          </cell>
          <cell r="G4563">
            <v>0</v>
          </cell>
        </row>
        <row r="4564">
          <cell r="C4564" t="str">
            <v>Vũ Duy Bảo</v>
          </cell>
          <cell r="G4564">
            <v>0</v>
          </cell>
        </row>
        <row r="4565">
          <cell r="C4565" t="str">
            <v>Vũ Duy Bảo</v>
          </cell>
          <cell r="G4565">
            <v>0</v>
          </cell>
        </row>
        <row r="4566">
          <cell r="C4566" t="str">
            <v>Vũ Duy Bảo</v>
          </cell>
          <cell r="G4566">
            <v>0</v>
          </cell>
        </row>
        <row r="4567">
          <cell r="C4567" t="str">
            <v>Vũ Duy Bảo</v>
          </cell>
          <cell r="G4567">
            <v>0</v>
          </cell>
        </row>
        <row r="4568">
          <cell r="C4568" t="str">
            <v>Vũ Duy Bảo</v>
          </cell>
          <cell r="G4568">
            <v>0</v>
          </cell>
        </row>
        <row r="4569">
          <cell r="C4569" t="str">
            <v>Vũ Duy Bảo</v>
          </cell>
          <cell r="G4569">
            <v>0</v>
          </cell>
        </row>
        <row r="4570">
          <cell r="C4570" t="str">
            <v>Vũ Duy Bảo</v>
          </cell>
          <cell r="G4570">
            <v>0</v>
          </cell>
        </row>
        <row r="4571">
          <cell r="C4571" t="str">
            <v>Vũ Duy Bảo</v>
          </cell>
          <cell r="G4571">
            <v>0</v>
          </cell>
        </row>
        <row r="4572">
          <cell r="C4572" t="str">
            <v>Vũ Duy Bảo</v>
          </cell>
          <cell r="G4572">
            <v>0</v>
          </cell>
        </row>
        <row r="4573">
          <cell r="C4573" t="str">
            <v>Vũ Duy Bảo</v>
          </cell>
          <cell r="G4573">
            <v>0</v>
          </cell>
        </row>
        <row r="4574">
          <cell r="C4574" t="str">
            <v>Vũ Duy Bảo</v>
          </cell>
          <cell r="G4574">
            <v>0</v>
          </cell>
        </row>
        <row r="4575">
          <cell r="C4575" t="str">
            <v>Vũ Duy Bảo</v>
          </cell>
          <cell r="G4575">
            <v>124.81028087566287</v>
          </cell>
        </row>
        <row r="4576">
          <cell r="C4576" t="str">
            <v>Lê Thanh Phương</v>
          </cell>
          <cell r="G4576">
            <v>0</v>
          </cell>
        </row>
        <row r="4577">
          <cell r="C4577" t="str">
            <v>Lê Thanh Phương</v>
          </cell>
          <cell r="G4577">
            <v>0</v>
          </cell>
        </row>
        <row r="4578">
          <cell r="C4578" t="str">
            <v>Lê Thanh Phương</v>
          </cell>
          <cell r="G4578">
            <v>0</v>
          </cell>
        </row>
        <row r="4579">
          <cell r="C4579" t="str">
            <v>Lê Thanh Phương</v>
          </cell>
          <cell r="G4579">
            <v>0</v>
          </cell>
        </row>
        <row r="4580">
          <cell r="C4580" t="str">
            <v>Lê Thanh Phương</v>
          </cell>
          <cell r="G4580">
            <v>0</v>
          </cell>
        </row>
        <row r="4581">
          <cell r="C4581" t="str">
            <v>Lê Thanh Phương</v>
          </cell>
          <cell r="G4581">
            <v>0</v>
          </cell>
        </row>
        <row r="4582">
          <cell r="C4582" t="str">
            <v>Lê Thanh Phương</v>
          </cell>
          <cell r="G4582">
            <v>0</v>
          </cell>
        </row>
        <row r="4583">
          <cell r="C4583" t="str">
            <v>Lê Thanh Phương</v>
          </cell>
          <cell r="G4583">
            <v>0</v>
          </cell>
        </row>
        <row r="4584">
          <cell r="C4584" t="str">
            <v>Lê Thanh Phương</v>
          </cell>
          <cell r="G4584">
            <v>0</v>
          </cell>
        </row>
        <row r="4585">
          <cell r="C4585" t="str">
            <v>Lê Thanh Phương</v>
          </cell>
          <cell r="G4585">
            <v>0</v>
          </cell>
        </row>
        <row r="4586">
          <cell r="C4586" t="str">
            <v>Lê Thanh Phương</v>
          </cell>
          <cell r="G4586">
            <v>0</v>
          </cell>
        </row>
        <row r="4587">
          <cell r="C4587" t="str">
            <v>Lê Thanh Phương</v>
          </cell>
          <cell r="G4587">
            <v>0</v>
          </cell>
        </row>
        <row r="4588">
          <cell r="C4588" t="str">
            <v>Lê Thanh Phương</v>
          </cell>
          <cell r="G4588">
            <v>0</v>
          </cell>
        </row>
        <row r="4589">
          <cell r="C4589" t="str">
            <v>Lê Thanh Phương</v>
          </cell>
          <cell r="G4589">
            <v>0</v>
          </cell>
        </row>
        <row r="4590">
          <cell r="C4590" t="str">
            <v>Lê Thanh Phương</v>
          </cell>
          <cell r="G4590">
            <v>0</v>
          </cell>
        </row>
        <row r="4591">
          <cell r="C4591" t="str">
            <v>Lê Thanh Phương</v>
          </cell>
          <cell r="G4591">
            <v>0</v>
          </cell>
        </row>
        <row r="4592">
          <cell r="C4592" t="str">
            <v>Lê Thanh Phương</v>
          </cell>
          <cell r="G4592">
            <v>0</v>
          </cell>
        </row>
        <row r="4593">
          <cell r="C4593" t="str">
            <v>Lê Thanh Phương</v>
          </cell>
          <cell r="G4593">
            <v>0</v>
          </cell>
        </row>
        <row r="4594">
          <cell r="C4594" t="str">
            <v>Lê Thanh Phương</v>
          </cell>
          <cell r="G4594">
            <v>0</v>
          </cell>
        </row>
        <row r="4595">
          <cell r="C4595" t="str">
            <v>Lê Thanh Phương</v>
          </cell>
          <cell r="G4595">
            <v>0</v>
          </cell>
        </row>
        <row r="4596">
          <cell r="C4596" t="str">
            <v>Lê Thanh Phương</v>
          </cell>
          <cell r="G4596">
            <v>0</v>
          </cell>
        </row>
        <row r="4597">
          <cell r="C4597" t="str">
            <v>Lê Thanh Phương</v>
          </cell>
          <cell r="G4597">
            <v>0</v>
          </cell>
        </row>
        <row r="4598">
          <cell r="C4598" t="str">
            <v>Lê Thanh Phương</v>
          </cell>
          <cell r="G4598">
            <v>0</v>
          </cell>
        </row>
        <row r="4599">
          <cell r="C4599" t="str">
            <v>Lê Thanh Phương</v>
          </cell>
          <cell r="G4599">
            <v>0</v>
          </cell>
        </row>
        <row r="4600">
          <cell r="C4600" t="str">
            <v>Lê Thanh Phương</v>
          </cell>
          <cell r="G4600">
            <v>0</v>
          </cell>
        </row>
        <row r="4601">
          <cell r="C4601" t="str">
            <v>Lê Thanh Phương</v>
          </cell>
          <cell r="G4601">
            <v>0</v>
          </cell>
        </row>
        <row r="4602">
          <cell r="C4602" t="str">
            <v>Lê Thanh Phương</v>
          </cell>
          <cell r="G4602">
            <v>0</v>
          </cell>
        </row>
        <row r="4603">
          <cell r="C4603" t="str">
            <v>Lê Thanh Phương</v>
          </cell>
          <cell r="G4603">
            <v>0</v>
          </cell>
        </row>
        <row r="4604">
          <cell r="C4604" t="str">
            <v>Lê Thanh Phương</v>
          </cell>
          <cell r="G4604">
            <v>0</v>
          </cell>
        </row>
        <row r="4605">
          <cell r="C4605" t="str">
            <v>Lê Thanh Phương</v>
          </cell>
          <cell r="G4605">
            <v>0</v>
          </cell>
        </row>
        <row r="4606">
          <cell r="C4606" t="str">
            <v>Lê Thanh Phương</v>
          </cell>
          <cell r="G4606">
            <v>0</v>
          </cell>
        </row>
        <row r="4607">
          <cell r="C4607" t="str">
            <v>Lê Thanh Phương</v>
          </cell>
          <cell r="G4607">
            <v>0</v>
          </cell>
        </row>
        <row r="4608">
          <cell r="C4608" t="str">
            <v>Lê Thanh Phương</v>
          </cell>
          <cell r="G4608">
            <v>0</v>
          </cell>
        </row>
        <row r="4609">
          <cell r="C4609" t="str">
            <v>Lê Thanh Phương</v>
          </cell>
          <cell r="G4609">
            <v>0</v>
          </cell>
        </row>
        <row r="4610">
          <cell r="C4610" t="str">
            <v>Lê Thanh Phương</v>
          </cell>
          <cell r="G4610">
            <v>0</v>
          </cell>
        </row>
        <row r="4611">
          <cell r="C4611" t="str">
            <v>Lê Thanh Phương</v>
          </cell>
          <cell r="G4611">
            <v>-6.7245827033694514</v>
          </cell>
        </row>
        <row r="4612">
          <cell r="C4612" t="str">
            <v>Đoàn Anh Quá</v>
          </cell>
          <cell r="G4612">
            <v>0</v>
          </cell>
        </row>
        <row r="4613">
          <cell r="C4613" t="str">
            <v>Đoàn Anh Quá</v>
          </cell>
          <cell r="G4613">
            <v>0</v>
          </cell>
        </row>
        <row r="4614">
          <cell r="C4614" t="str">
            <v>Đoàn Anh Quá</v>
          </cell>
          <cell r="G4614">
            <v>0</v>
          </cell>
        </row>
        <row r="4615">
          <cell r="C4615" t="str">
            <v>Đoàn Anh Quá</v>
          </cell>
          <cell r="G4615">
            <v>0</v>
          </cell>
        </row>
        <row r="4616">
          <cell r="C4616" t="str">
            <v>Đoàn Anh Quá</v>
          </cell>
          <cell r="G4616">
            <v>0</v>
          </cell>
        </row>
        <row r="4617">
          <cell r="C4617" t="str">
            <v>Đoàn Anh Quá</v>
          </cell>
          <cell r="G4617">
            <v>0</v>
          </cell>
        </row>
        <row r="4618">
          <cell r="C4618" t="str">
            <v>Đoàn Anh Quá</v>
          </cell>
          <cell r="G4618">
            <v>0</v>
          </cell>
        </row>
        <row r="4619">
          <cell r="C4619" t="str">
            <v>Đoàn Anh Quá</v>
          </cell>
          <cell r="G4619">
            <v>0</v>
          </cell>
        </row>
        <row r="4620">
          <cell r="C4620" t="str">
            <v>Đoàn Anh Quá</v>
          </cell>
          <cell r="G4620">
            <v>0</v>
          </cell>
        </row>
        <row r="4621">
          <cell r="C4621" t="str">
            <v>Đoàn Anh Quá</v>
          </cell>
          <cell r="G4621">
            <v>0</v>
          </cell>
        </row>
        <row r="4622">
          <cell r="C4622" t="str">
            <v>Đoàn Anh Quá</v>
          </cell>
          <cell r="G4622">
            <v>0</v>
          </cell>
        </row>
        <row r="4623">
          <cell r="C4623" t="str">
            <v>Đoàn Anh Quá</v>
          </cell>
          <cell r="G4623">
            <v>0</v>
          </cell>
        </row>
        <row r="4624">
          <cell r="C4624" t="str">
            <v>Đoàn Anh Quá</v>
          </cell>
          <cell r="G4624">
            <v>0</v>
          </cell>
        </row>
        <row r="4625">
          <cell r="C4625" t="str">
            <v>Đoàn Anh Quá</v>
          </cell>
          <cell r="G4625">
            <v>0</v>
          </cell>
        </row>
        <row r="4626">
          <cell r="C4626" t="str">
            <v>Đoàn Anh Quá</v>
          </cell>
          <cell r="G4626">
            <v>0</v>
          </cell>
        </row>
        <row r="4627">
          <cell r="C4627" t="str">
            <v>Đoàn Anh Quá</v>
          </cell>
          <cell r="G4627">
            <v>0</v>
          </cell>
        </row>
        <row r="4628">
          <cell r="C4628" t="str">
            <v>Đoàn Anh Quá</v>
          </cell>
          <cell r="G4628">
            <v>0</v>
          </cell>
        </row>
        <row r="4629">
          <cell r="C4629" t="str">
            <v>Đoàn Anh Quá</v>
          </cell>
          <cell r="G4629">
            <v>0</v>
          </cell>
        </row>
        <row r="4630">
          <cell r="C4630" t="str">
            <v>Đoàn Anh Quá</v>
          </cell>
          <cell r="G4630">
            <v>0</v>
          </cell>
        </row>
        <row r="4631">
          <cell r="C4631" t="str">
            <v>Đoàn Anh Quá</v>
          </cell>
          <cell r="G4631">
            <v>0</v>
          </cell>
        </row>
        <row r="4632">
          <cell r="C4632" t="str">
            <v>Đoàn Anh Quá</v>
          </cell>
          <cell r="G4632">
            <v>0</v>
          </cell>
        </row>
        <row r="4633">
          <cell r="C4633" t="str">
            <v>Đoàn Anh Quá</v>
          </cell>
          <cell r="G4633">
            <v>0</v>
          </cell>
        </row>
        <row r="4634">
          <cell r="C4634" t="str">
            <v>Đoàn Anh Quá</v>
          </cell>
          <cell r="G4634">
            <v>0</v>
          </cell>
        </row>
        <row r="4635">
          <cell r="C4635" t="str">
            <v>Đoàn Anh Quá</v>
          </cell>
          <cell r="G4635">
            <v>0</v>
          </cell>
        </row>
        <row r="4636">
          <cell r="C4636" t="str">
            <v>Đoàn Anh Quá</v>
          </cell>
          <cell r="G4636">
            <v>0</v>
          </cell>
        </row>
        <row r="4637">
          <cell r="C4637" t="str">
            <v>Đoàn Anh Quá</v>
          </cell>
          <cell r="G4637">
            <v>0</v>
          </cell>
        </row>
        <row r="4638">
          <cell r="C4638" t="str">
            <v>Đoàn Anh Quá</v>
          </cell>
          <cell r="G4638">
            <v>0</v>
          </cell>
        </row>
        <row r="4639">
          <cell r="C4639" t="str">
            <v>Đoàn Anh Quá</v>
          </cell>
          <cell r="G4639">
            <v>0</v>
          </cell>
        </row>
        <row r="4640">
          <cell r="C4640" t="str">
            <v>Đoàn Anh Quá</v>
          </cell>
          <cell r="G4640">
            <v>0</v>
          </cell>
        </row>
        <row r="4641">
          <cell r="C4641" t="str">
            <v>Đoàn Anh Quá</v>
          </cell>
          <cell r="G4641">
            <v>0</v>
          </cell>
        </row>
        <row r="4642">
          <cell r="C4642" t="str">
            <v>Đoàn Anh Quá</v>
          </cell>
          <cell r="G4642">
            <v>0</v>
          </cell>
        </row>
        <row r="4643">
          <cell r="C4643" t="str">
            <v>Đoàn Anh Quá</v>
          </cell>
          <cell r="G4643">
            <v>0</v>
          </cell>
        </row>
        <row r="4644">
          <cell r="C4644" t="str">
            <v>Đoàn Anh Quá</v>
          </cell>
          <cell r="G4644">
            <v>0</v>
          </cell>
        </row>
        <row r="4645">
          <cell r="C4645" t="str">
            <v>Đoàn Anh Quá</v>
          </cell>
          <cell r="G4645">
            <v>0</v>
          </cell>
        </row>
        <row r="4646">
          <cell r="C4646" t="str">
            <v>Đoàn Anh Quá</v>
          </cell>
          <cell r="G4646">
            <v>0</v>
          </cell>
        </row>
        <row r="4647">
          <cell r="C4647" t="str">
            <v>Đoàn Anh Quá</v>
          </cell>
          <cell r="G4647">
            <v>323.53471064722504</v>
          </cell>
        </row>
        <row r="4648">
          <cell r="C4648" t="str">
            <v>Nguyễn Tiền</v>
          </cell>
          <cell r="G4648">
            <v>0</v>
          </cell>
        </row>
        <row r="4649">
          <cell r="C4649" t="str">
            <v>Nguyễn Tiền</v>
          </cell>
          <cell r="G4649">
            <v>0</v>
          </cell>
        </row>
        <row r="4650">
          <cell r="C4650" t="str">
            <v>Nguyễn Tiền</v>
          </cell>
          <cell r="G4650">
            <v>0</v>
          </cell>
        </row>
        <row r="4651">
          <cell r="C4651" t="str">
            <v>Nguyễn Tiền</v>
          </cell>
          <cell r="G4651">
            <v>0</v>
          </cell>
        </row>
        <row r="4652">
          <cell r="C4652" t="str">
            <v>Nguyễn Tiền</v>
          </cell>
          <cell r="G4652">
            <v>0</v>
          </cell>
        </row>
        <row r="4653">
          <cell r="C4653" t="str">
            <v>Nguyễn Tiền</v>
          </cell>
          <cell r="G4653">
            <v>0</v>
          </cell>
        </row>
        <row r="4654">
          <cell r="C4654" t="str">
            <v>Nguyễn Tiền</v>
          </cell>
          <cell r="G4654">
            <v>0</v>
          </cell>
        </row>
        <row r="4655">
          <cell r="C4655" t="str">
            <v>Nguyễn Tiền</v>
          </cell>
          <cell r="G4655">
            <v>0</v>
          </cell>
        </row>
        <row r="4656">
          <cell r="C4656" t="str">
            <v>Nguyễn Tiền</v>
          </cell>
          <cell r="G4656">
            <v>0</v>
          </cell>
        </row>
        <row r="4657">
          <cell r="C4657" t="str">
            <v>Nguyễn Tiền</v>
          </cell>
          <cell r="G4657">
            <v>0</v>
          </cell>
        </row>
        <row r="4658">
          <cell r="C4658" t="str">
            <v>Nguyễn Tiền</v>
          </cell>
          <cell r="G4658">
            <v>0</v>
          </cell>
        </row>
        <row r="4659">
          <cell r="C4659" t="str">
            <v>Nguyễn Tiền</v>
          </cell>
          <cell r="G4659">
            <v>0</v>
          </cell>
        </row>
        <row r="4660">
          <cell r="C4660" t="str">
            <v>Nguyễn Tiền</v>
          </cell>
          <cell r="G4660">
            <v>0</v>
          </cell>
        </row>
        <row r="4661">
          <cell r="C4661" t="str">
            <v>Nguyễn Tiền</v>
          </cell>
          <cell r="G4661">
            <v>0</v>
          </cell>
        </row>
        <row r="4662">
          <cell r="C4662" t="str">
            <v>Nguyễn Tiền</v>
          </cell>
          <cell r="G4662">
            <v>0</v>
          </cell>
        </row>
        <row r="4663">
          <cell r="C4663" t="str">
            <v>Nguyễn Tiền</v>
          </cell>
          <cell r="G4663">
            <v>0</v>
          </cell>
        </row>
        <row r="4664">
          <cell r="C4664" t="str">
            <v>Nguyễn Tiền</v>
          </cell>
          <cell r="G4664">
            <v>0</v>
          </cell>
        </row>
        <row r="4665">
          <cell r="C4665" t="str">
            <v>Nguyễn Tiền</v>
          </cell>
          <cell r="G4665">
            <v>0</v>
          </cell>
        </row>
        <row r="4666">
          <cell r="C4666" t="str">
            <v>Nguyễn Tiền</v>
          </cell>
          <cell r="G4666">
            <v>0</v>
          </cell>
        </row>
        <row r="4667">
          <cell r="C4667" t="str">
            <v>Nguyễn Tiền</v>
          </cell>
          <cell r="G4667">
            <v>0</v>
          </cell>
        </row>
        <row r="4668">
          <cell r="C4668" t="str">
            <v>Nguyễn Tiền</v>
          </cell>
          <cell r="G4668">
            <v>0</v>
          </cell>
        </row>
        <row r="4669">
          <cell r="C4669" t="str">
            <v>Nguyễn Tiền</v>
          </cell>
          <cell r="G4669">
            <v>0</v>
          </cell>
        </row>
        <row r="4670">
          <cell r="C4670" t="str">
            <v>Nguyễn Tiền</v>
          </cell>
          <cell r="G4670">
            <v>0</v>
          </cell>
        </row>
        <row r="4671">
          <cell r="C4671" t="str">
            <v>Nguyễn Tiền</v>
          </cell>
          <cell r="G4671">
            <v>0</v>
          </cell>
        </row>
        <row r="4672">
          <cell r="C4672" t="str">
            <v>Nguyễn Tiền</v>
          </cell>
          <cell r="G4672">
            <v>0</v>
          </cell>
        </row>
        <row r="4673">
          <cell r="C4673" t="str">
            <v>Nguyễn Tiền</v>
          </cell>
          <cell r="G4673">
            <v>0</v>
          </cell>
        </row>
        <row r="4674">
          <cell r="C4674" t="str">
            <v>Nguyễn Tiền</v>
          </cell>
          <cell r="G4674">
            <v>0</v>
          </cell>
        </row>
        <row r="4675">
          <cell r="C4675" t="str">
            <v>Nguyễn Tiền</v>
          </cell>
          <cell r="G4675">
            <v>0</v>
          </cell>
        </row>
        <row r="4676">
          <cell r="C4676" t="str">
            <v>Nguyễn Tiền</v>
          </cell>
          <cell r="G4676">
            <v>0</v>
          </cell>
        </row>
        <row r="4677">
          <cell r="C4677" t="str">
            <v>Nguyễn Tiền</v>
          </cell>
          <cell r="G4677">
            <v>0</v>
          </cell>
        </row>
        <row r="4678">
          <cell r="C4678" t="str">
            <v>Nguyễn Tiền</v>
          </cell>
          <cell r="G4678">
            <v>0</v>
          </cell>
        </row>
        <row r="4679">
          <cell r="C4679" t="str">
            <v>Nguyễn Tiền</v>
          </cell>
          <cell r="G4679">
            <v>0</v>
          </cell>
        </row>
        <row r="4680">
          <cell r="C4680" t="str">
            <v>Nguyễn Tiền</v>
          </cell>
          <cell r="G4680">
            <v>0</v>
          </cell>
        </row>
        <row r="4681">
          <cell r="C4681" t="str">
            <v>Nguyễn Tiền</v>
          </cell>
          <cell r="G4681">
            <v>0</v>
          </cell>
        </row>
        <row r="4682">
          <cell r="C4682" t="str">
            <v>Nguyễn Tiền</v>
          </cell>
          <cell r="G4682">
            <v>0</v>
          </cell>
        </row>
        <row r="4683">
          <cell r="C4683" t="str">
            <v>Nguyễn Tiền</v>
          </cell>
          <cell r="G4683">
            <v>297.42001877398582</v>
          </cell>
        </row>
        <row r="4684">
          <cell r="C4684" t="str">
            <v>Trình Khánh Tâm</v>
          </cell>
          <cell r="G4684">
            <v>0</v>
          </cell>
        </row>
        <row r="4685">
          <cell r="C4685" t="str">
            <v>Trình Khánh Tâm</v>
          </cell>
          <cell r="G4685">
            <v>0</v>
          </cell>
        </row>
        <row r="4686">
          <cell r="C4686" t="str">
            <v>Trình Khánh Tâm</v>
          </cell>
          <cell r="G4686">
            <v>0</v>
          </cell>
        </row>
        <row r="4687">
          <cell r="C4687" t="str">
            <v>Trình Khánh Tâm</v>
          </cell>
          <cell r="G4687">
            <v>0</v>
          </cell>
        </row>
        <row r="4688">
          <cell r="C4688" t="str">
            <v>Trình Khánh Tâm</v>
          </cell>
          <cell r="G4688">
            <v>0</v>
          </cell>
        </row>
        <row r="4689">
          <cell r="C4689" t="str">
            <v>Trình Khánh Tâm</v>
          </cell>
          <cell r="G4689">
            <v>0</v>
          </cell>
        </row>
        <row r="4690">
          <cell r="C4690" t="str">
            <v>Trình Khánh Tâm</v>
          </cell>
          <cell r="G4690">
            <v>0</v>
          </cell>
        </row>
        <row r="4691">
          <cell r="C4691" t="str">
            <v>Trình Khánh Tâm</v>
          </cell>
          <cell r="G4691">
            <v>0</v>
          </cell>
        </row>
        <row r="4692">
          <cell r="C4692" t="str">
            <v>Trình Khánh Tâm</v>
          </cell>
          <cell r="G4692">
            <v>0</v>
          </cell>
        </row>
        <row r="4693">
          <cell r="C4693" t="str">
            <v>Trình Khánh Tâm</v>
          </cell>
          <cell r="G4693">
            <v>0</v>
          </cell>
        </row>
        <row r="4694">
          <cell r="C4694" t="str">
            <v>Trình Khánh Tâm</v>
          </cell>
          <cell r="G4694">
            <v>0</v>
          </cell>
        </row>
        <row r="4695">
          <cell r="C4695" t="str">
            <v>Trình Khánh Tâm</v>
          </cell>
          <cell r="G4695">
            <v>0</v>
          </cell>
        </row>
        <row r="4696">
          <cell r="C4696" t="str">
            <v>Trình Khánh Tâm</v>
          </cell>
          <cell r="G4696">
            <v>0</v>
          </cell>
        </row>
        <row r="4697">
          <cell r="C4697" t="str">
            <v>Trình Khánh Tâm</v>
          </cell>
          <cell r="G4697">
            <v>0</v>
          </cell>
        </row>
        <row r="4698">
          <cell r="C4698" t="str">
            <v>Trình Khánh Tâm</v>
          </cell>
          <cell r="G4698">
            <v>0</v>
          </cell>
        </row>
        <row r="4699">
          <cell r="C4699" t="str">
            <v>Trình Khánh Tâm</v>
          </cell>
          <cell r="G4699">
            <v>0</v>
          </cell>
        </row>
        <row r="4700">
          <cell r="C4700" t="str">
            <v>Trình Khánh Tâm</v>
          </cell>
          <cell r="G4700">
            <v>0</v>
          </cell>
        </row>
        <row r="4701">
          <cell r="C4701" t="str">
            <v>Trình Khánh Tâm</v>
          </cell>
          <cell r="G4701">
            <v>0</v>
          </cell>
        </row>
        <row r="4702">
          <cell r="C4702" t="str">
            <v>Trình Khánh Tâm</v>
          </cell>
          <cell r="G4702">
            <v>0</v>
          </cell>
        </row>
        <row r="4703">
          <cell r="C4703" t="str">
            <v>Trình Khánh Tâm</v>
          </cell>
          <cell r="G4703">
            <v>0</v>
          </cell>
        </row>
        <row r="4704">
          <cell r="C4704" t="str">
            <v>Trình Khánh Tâm</v>
          </cell>
          <cell r="G4704">
            <v>0</v>
          </cell>
        </row>
        <row r="4705">
          <cell r="C4705" t="str">
            <v>Trình Khánh Tâm</v>
          </cell>
          <cell r="G4705">
            <v>0</v>
          </cell>
        </row>
        <row r="4706">
          <cell r="C4706" t="str">
            <v>Trình Khánh Tâm</v>
          </cell>
          <cell r="G4706">
            <v>0</v>
          </cell>
        </row>
        <row r="4707">
          <cell r="C4707" t="str">
            <v>Trình Khánh Tâm</v>
          </cell>
          <cell r="G4707">
            <v>0</v>
          </cell>
        </row>
        <row r="4708">
          <cell r="C4708" t="str">
            <v>Trình Khánh Tâm</v>
          </cell>
          <cell r="G4708">
            <v>0</v>
          </cell>
        </row>
        <row r="4709">
          <cell r="C4709" t="str">
            <v>Trình Khánh Tâm</v>
          </cell>
          <cell r="G4709">
            <v>0</v>
          </cell>
        </row>
        <row r="4710">
          <cell r="C4710" t="str">
            <v>Trình Khánh Tâm</v>
          </cell>
          <cell r="G4710">
            <v>0</v>
          </cell>
        </row>
        <row r="4711">
          <cell r="C4711" t="str">
            <v>Trình Khánh Tâm</v>
          </cell>
          <cell r="G4711">
            <v>0</v>
          </cell>
        </row>
        <row r="4712">
          <cell r="C4712" t="str">
            <v>Trình Khánh Tâm</v>
          </cell>
          <cell r="G4712">
            <v>0</v>
          </cell>
        </row>
        <row r="4713">
          <cell r="C4713" t="str">
            <v>Trình Khánh Tâm</v>
          </cell>
          <cell r="G4713">
            <v>0</v>
          </cell>
        </row>
        <row r="4714">
          <cell r="C4714" t="str">
            <v>Trình Khánh Tâm</v>
          </cell>
          <cell r="G4714">
            <v>0</v>
          </cell>
        </row>
        <row r="4715">
          <cell r="C4715" t="str">
            <v>Trình Khánh Tâm</v>
          </cell>
          <cell r="G4715">
            <v>0</v>
          </cell>
        </row>
        <row r="4716">
          <cell r="C4716" t="str">
            <v>Trình Khánh Tâm</v>
          </cell>
          <cell r="G4716">
            <v>0</v>
          </cell>
        </row>
        <row r="4717">
          <cell r="C4717" t="str">
            <v>Trình Khánh Tâm</v>
          </cell>
          <cell r="G4717">
            <v>0</v>
          </cell>
        </row>
        <row r="4718">
          <cell r="C4718" t="str">
            <v>Trình Khánh Tâm</v>
          </cell>
          <cell r="G4718">
            <v>0</v>
          </cell>
        </row>
        <row r="4719">
          <cell r="C4719" t="str">
            <v>Trình Khánh Tâm</v>
          </cell>
          <cell r="G4719">
            <v>324.44264136043074</v>
          </cell>
        </row>
        <row r="4720">
          <cell r="C4720" t="str">
            <v>Bùi Vương Phúc</v>
          </cell>
          <cell r="G4720">
            <v>0</v>
          </cell>
        </row>
        <row r="4721">
          <cell r="C4721" t="str">
            <v>Bùi Vương Phúc</v>
          </cell>
          <cell r="G4721">
            <v>0</v>
          </cell>
        </row>
        <row r="4722">
          <cell r="C4722" t="str">
            <v>Bùi Vương Phúc</v>
          </cell>
          <cell r="G4722">
            <v>0</v>
          </cell>
        </row>
        <row r="4723">
          <cell r="C4723" t="str">
            <v>Bùi Vương Phúc</v>
          </cell>
          <cell r="G4723">
            <v>0</v>
          </cell>
        </row>
        <row r="4724">
          <cell r="C4724" t="str">
            <v>Bùi Vương Phúc</v>
          </cell>
          <cell r="G4724">
            <v>0</v>
          </cell>
        </row>
        <row r="4725">
          <cell r="C4725" t="str">
            <v>Bùi Vương Phúc</v>
          </cell>
          <cell r="G4725">
            <v>0</v>
          </cell>
        </row>
        <row r="4726">
          <cell r="C4726" t="str">
            <v>Bùi Vương Phúc</v>
          </cell>
          <cell r="G4726">
            <v>0</v>
          </cell>
        </row>
        <row r="4727">
          <cell r="C4727" t="str">
            <v>Bùi Vương Phúc</v>
          </cell>
          <cell r="G4727">
            <v>0</v>
          </cell>
        </row>
        <row r="4728">
          <cell r="C4728" t="str">
            <v>Bùi Vương Phúc</v>
          </cell>
          <cell r="G4728">
            <v>0</v>
          </cell>
        </row>
        <row r="4729">
          <cell r="C4729" t="str">
            <v>Bùi Vương Phúc</v>
          </cell>
          <cell r="G4729">
            <v>0</v>
          </cell>
        </row>
        <row r="4730">
          <cell r="C4730" t="str">
            <v>Bùi Vương Phúc</v>
          </cell>
          <cell r="G4730">
            <v>0</v>
          </cell>
        </row>
        <row r="4731">
          <cell r="C4731" t="str">
            <v>Bùi Vương Phúc</v>
          </cell>
          <cell r="G4731">
            <v>0</v>
          </cell>
        </row>
        <row r="4732">
          <cell r="C4732" t="str">
            <v>Bùi Vương Phúc</v>
          </cell>
          <cell r="G4732">
            <v>0</v>
          </cell>
        </row>
        <row r="4733">
          <cell r="C4733" t="str">
            <v>Bùi Vương Phúc</v>
          </cell>
          <cell r="G4733">
            <v>0</v>
          </cell>
        </row>
        <row r="4734">
          <cell r="C4734" t="str">
            <v>Bùi Vương Phúc</v>
          </cell>
          <cell r="G4734">
            <v>0</v>
          </cell>
        </row>
        <row r="4735">
          <cell r="C4735" t="str">
            <v>Bùi Vương Phúc</v>
          </cell>
          <cell r="G4735">
            <v>0</v>
          </cell>
        </row>
        <row r="4736">
          <cell r="C4736" t="str">
            <v>Bùi Vương Phúc</v>
          </cell>
          <cell r="G4736">
            <v>0</v>
          </cell>
        </row>
        <row r="4737">
          <cell r="C4737" t="str">
            <v>Bùi Vương Phúc</v>
          </cell>
          <cell r="G4737">
            <v>0</v>
          </cell>
        </row>
        <row r="4738">
          <cell r="C4738" t="str">
            <v>Bùi Vương Phúc</v>
          </cell>
          <cell r="G4738">
            <v>0</v>
          </cell>
        </row>
        <row r="4739">
          <cell r="C4739" t="str">
            <v>Bùi Vương Phúc</v>
          </cell>
          <cell r="G4739">
            <v>0</v>
          </cell>
        </row>
        <row r="4740">
          <cell r="C4740" t="str">
            <v>Bùi Vương Phúc</v>
          </cell>
          <cell r="G4740">
            <v>0</v>
          </cell>
        </row>
        <row r="4741">
          <cell r="C4741" t="str">
            <v>Bùi Vương Phúc</v>
          </cell>
          <cell r="G4741">
            <v>0</v>
          </cell>
        </row>
        <row r="4742">
          <cell r="C4742" t="str">
            <v>Bùi Vương Phúc</v>
          </cell>
          <cell r="G4742">
            <v>0</v>
          </cell>
        </row>
        <row r="4743">
          <cell r="C4743" t="str">
            <v>Bùi Vương Phúc</v>
          </cell>
          <cell r="G4743">
            <v>0</v>
          </cell>
        </row>
        <row r="4744">
          <cell r="C4744" t="str">
            <v>Bùi Vương Phúc</v>
          </cell>
          <cell r="G4744">
            <v>0</v>
          </cell>
        </row>
        <row r="4745">
          <cell r="C4745" t="str">
            <v>Bùi Vương Phúc</v>
          </cell>
          <cell r="G4745">
            <v>0</v>
          </cell>
        </row>
        <row r="4746">
          <cell r="C4746" t="str">
            <v>Bùi Vương Phúc</v>
          </cell>
          <cell r="G4746">
            <v>0</v>
          </cell>
        </row>
        <row r="4747">
          <cell r="C4747" t="str">
            <v>Bùi Vương Phúc</v>
          </cell>
          <cell r="G4747">
            <v>0</v>
          </cell>
        </row>
        <row r="4748">
          <cell r="C4748" t="str">
            <v>Bùi Vương Phúc</v>
          </cell>
          <cell r="G4748">
            <v>0</v>
          </cell>
        </row>
        <row r="4749">
          <cell r="C4749" t="str">
            <v>Bùi Vương Phúc</v>
          </cell>
          <cell r="G4749">
            <v>0</v>
          </cell>
        </row>
        <row r="4750">
          <cell r="C4750" t="str">
            <v>Bùi Vương Phúc</v>
          </cell>
          <cell r="G4750">
            <v>0</v>
          </cell>
        </row>
        <row r="4751">
          <cell r="C4751" t="str">
            <v>Bùi Vương Phúc</v>
          </cell>
          <cell r="G4751">
            <v>0</v>
          </cell>
        </row>
        <row r="4752">
          <cell r="C4752" t="str">
            <v>Bùi Vương Phúc</v>
          </cell>
          <cell r="G4752">
            <v>0</v>
          </cell>
        </row>
        <row r="4753">
          <cell r="C4753" t="str">
            <v>Bùi Vương Phúc</v>
          </cell>
          <cell r="G4753">
            <v>0</v>
          </cell>
        </row>
        <row r="4754">
          <cell r="C4754" t="str">
            <v>Bùi Vương Phúc</v>
          </cell>
          <cell r="G4754">
            <v>0</v>
          </cell>
        </row>
        <row r="4755">
          <cell r="C4755" t="str">
            <v>Bùi Vương Phúc</v>
          </cell>
          <cell r="G4755">
            <v>114.52475234617697</v>
          </cell>
        </row>
        <row r="4756">
          <cell r="C4756">
            <v>0</v>
          </cell>
          <cell r="G4756">
            <v>0</v>
          </cell>
        </row>
        <row r="4757">
          <cell r="C4757">
            <v>0</v>
          </cell>
          <cell r="G4757">
            <v>0</v>
          </cell>
        </row>
        <row r="4758">
          <cell r="C4758">
            <v>0</v>
          </cell>
          <cell r="G4758">
            <v>0</v>
          </cell>
        </row>
        <row r="4759">
          <cell r="C4759">
            <v>0</v>
          </cell>
          <cell r="G4759">
            <v>0</v>
          </cell>
        </row>
        <row r="4760">
          <cell r="C4760">
            <v>0</v>
          </cell>
          <cell r="G4760">
            <v>0</v>
          </cell>
        </row>
        <row r="4761">
          <cell r="C4761">
            <v>0</v>
          </cell>
          <cell r="G4761">
            <v>0</v>
          </cell>
        </row>
        <row r="4762">
          <cell r="C4762">
            <v>0</v>
          </cell>
          <cell r="G4762">
            <v>0</v>
          </cell>
        </row>
        <row r="4763">
          <cell r="C4763">
            <v>0</v>
          </cell>
          <cell r="G4763">
            <v>0</v>
          </cell>
        </row>
        <row r="4764">
          <cell r="C4764">
            <v>0</v>
          </cell>
          <cell r="G4764">
            <v>0</v>
          </cell>
        </row>
        <row r="4765">
          <cell r="C4765">
            <v>0</v>
          </cell>
          <cell r="G4765">
            <v>0</v>
          </cell>
        </row>
        <row r="4766">
          <cell r="C4766">
            <v>0</v>
          </cell>
          <cell r="G4766">
            <v>0</v>
          </cell>
        </row>
        <row r="4767">
          <cell r="C4767">
            <v>0</v>
          </cell>
          <cell r="G4767">
            <v>0</v>
          </cell>
        </row>
        <row r="4768">
          <cell r="C4768">
            <v>0</v>
          </cell>
          <cell r="G4768">
            <v>0</v>
          </cell>
        </row>
        <row r="4769">
          <cell r="C4769">
            <v>0</v>
          </cell>
          <cell r="G4769">
            <v>0</v>
          </cell>
        </row>
        <row r="4770">
          <cell r="C4770">
            <v>0</v>
          </cell>
          <cell r="G4770">
            <v>0</v>
          </cell>
        </row>
        <row r="4771">
          <cell r="C4771">
            <v>0</v>
          </cell>
          <cell r="G4771">
            <v>0</v>
          </cell>
        </row>
        <row r="4772">
          <cell r="C4772">
            <v>0</v>
          </cell>
          <cell r="G4772">
            <v>0</v>
          </cell>
        </row>
        <row r="4773">
          <cell r="C4773">
            <v>0</v>
          </cell>
          <cell r="G4773">
            <v>0</v>
          </cell>
        </row>
        <row r="4774">
          <cell r="C4774">
            <v>0</v>
          </cell>
          <cell r="G4774">
            <v>0</v>
          </cell>
        </row>
        <row r="4775">
          <cell r="C4775">
            <v>0</v>
          </cell>
          <cell r="G4775">
            <v>0</v>
          </cell>
        </row>
        <row r="4776">
          <cell r="C4776">
            <v>0</v>
          </cell>
          <cell r="G4776">
            <v>0</v>
          </cell>
        </row>
        <row r="4777">
          <cell r="C4777">
            <v>0</v>
          </cell>
          <cell r="G4777">
            <v>0</v>
          </cell>
        </row>
        <row r="4778">
          <cell r="C4778">
            <v>0</v>
          </cell>
          <cell r="G4778">
            <v>0</v>
          </cell>
        </row>
        <row r="4779">
          <cell r="C4779">
            <v>0</v>
          </cell>
          <cell r="G4779">
            <v>0</v>
          </cell>
        </row>
        <row r="4780">
          <cell r="C4780">
            <v>0</v>
          </cell>
          <cell r="G4780">
            <v>0</v>
          </cell>
        </row>
        <row r="4781">
          <cell r="C4781">
            <v>0</v>
          </cell>
          <cell r="G4781">
            <v>0</v>
          </cell>
        </row>
        <row r="4782">
          <cell r="C4782">
            <v>0</v>
          </cell>
          <cell r="G4782">
            <v>0</v>
          </cell>
        </row>
        <row r="4783">
          <cell r="C4783">
            <v>0</v>
          </cell>
          <cell r="G4783">
            <v>0</v>
          </cell>
        </row>
        <row r="4784">
          <cell r="C4784">
            <v>0</v>
          </cell>
          <cell r="G4784">
            <v>0</v>
          </cell>
        </row>
        <row r="4785">
          <cell r="C4785">
            <v>0</v>
          </cell>
          <cell r="G4785">
            <v>0</v>
          </cell>
        </row>
        <row r="4786">
          <cell r="C4786">
            <v>0</v>
          </cell>
          <cell r="G4786">
            <v>0</v>
          </cell>
        </row>
        <row r="4787">
          <cell r="C4787">
            <v>0</v>
          </cell>
          <cell r="G4787">
            <v>0</v>
          </cell>
        </row>
        <row r="4788">
          <cell r="C4788">
            <v>0</v>
          </cell>
          <cell r="G4788">
            <v>0</v>
          </cell>
        </row>
        <row r="4789">
          <cell r="C4789">
            <v>0</v>
          </cell>
          <cell r="G4789">
            <v>0</v>
          </cell>
        </row>
        <row r="4790">
          <cell r="C4790">
            <v>0</v>
          </cell>
          <cell r="G4790">
            <v>0</v>
          </cell>
        </row>
        <row r="4791">
          <cell r="G4791">
            <v>0</v>
          </cell>
        </row>
        <row r="4792">
          <cell r="C4792" t="str">
            <v>Vacancy ASM CEN 2</v>
          </cell>
        </row>
        <row r="4793">
          <cell r="C4793" t="str">
            <v>Vacancy ASM CEN 2</v>
          </cell>
        </row>
        <row r="4794">
          <cell r="C4794" t="str">
            <v>Vacancy ASM CEN 2</v>
          </cell>
        </row>
        <row r="4795">
          <cell r="C4795" t="str">
            <v>Vacancy ASM CEN 2</v>
          </cell>
        </row>
        <row r="4796">
          <cell r="C4796" t="str">
            <v>Vacancy ASM CEN 2</v>
          </cell>
        </row>
        <row r="4797">
          <cell r="C4797" t="str">
            <v>Vacancy ASM CEN 2</v>
          </cell>
        </row>
        <row r="4798">
          <cell r="C4798" t="str">
            <v>Vacancy ASM CEN 2</v>
          </cell>
        </row>
        <row r="4799">
          <cell r="C4799" t="str">
            <v>Vacancy ASM CEN 2</v>
          </cell>
        </row>
        <row r="4800">
          <cell r="C4800" t="str">
            <v>Vacancy ASM CEN 2</v>
          </cell>
        </row>
        <row r="4801">
          <cell r="C4801" t="str">
            <v>Vacancy ASM CEN 2</v>
          </cell>
        </row>
        <row r="4802">
          <cell r="C4802" t="str">
            <v>Vacancy ASM CEN 2</v>
          </cell>
        </row>
        <row r="4803">
          <cell r="C4803" t="str">
            <v>Vacancy ASM CEN 2</v>
          </cell>
        </row>
        <row r="4804">
          <cell r="C4804" t="str">
            <v>Vacancy ASM CEN 2</v>
          </cell>
        </row>
        <row r="4805">
          <cell r="C4805" t="str">
            <v>Vacancy ASM CEN 2</v>
          </cell>
        </row>
        <row r="4806">
          <cell r="C4806" t="str">
            <v>Vacancy ASM CEN 2</v>
          </cell>
        </row>
        <row r="4807">
          <cell r="C4807" t="str">
            <v>Vacancy ASM CEN 2</v>
          </cell>
        </row>
        <row r="4808">
          <cell r="C4808" t="str">
            <v>Vacancy ASM CEN 2</v>
          </cell>
        </row>
        <row r="4809">
          <cell r="C4809" t="str">
            <v>Vacancy ASM CEN 2</v>
          </cell>
        </row>
        <row r="4810">
          <cell r="C4810" t="str">
            <v>Vacancy ASM CEN 2</v>
          </cell>
        </row>
        <row r="4811">
          <cell r="C4811" t="str">
            <v>Vacancy ASM CEN 2</v>
          </cell>
        </row>
        <row r="4812">
          <cell r="C4812" t="str">
            <v>Vacancy ASM CEN 2</v>
          </cell>
        </row>
        <row r="4813">
          <cell r="C4813" t="str">
            <v>Vacancy ASM CEN 2</v>
          </cell>
        </row>
        <row r="4814">
          <cell r="C4814" t="str">
            <v>Vacancy ASM CEN 2</v>
          </cell>
        </row>
        <row r="4815">
          <cell r="C4815" t="str">
            <v>Vacancy ASM CEN 2</v>
          </cell>
        </row>
        <row r="4816">
          <cell r="C4816" t="str">
            <v>Vacancy ASM CEN 2</v>
          </cell>
        </row>
        <row r="4817">
          <cell r="C4817" t="str">
            <v>Vacancy ASM CEN 2</v>
          </cell>
        </row>
        <row r="4818">
          <cell r="C4818" t="str">
            <v>Vacancy ASM CEN 2</v>
          </cell>
        </row>
        <row r="4819">
          <cell r="C4819" t="str">
            <v>Vacancy ASM CEN 2</v>
          </cell>
        </row>
        <row r="4820">
          <cell r="C4820" t="str">
            <v>Vacancy ASM CEN 2</v>
          </cell>
        </row>
        <row r="4821">
          <cell r="C4821" t="str">
            <v>Vacancy ASM CEN 2</v>
          </cell>
        </row>
        <row r="4822">
          <cell r="C4822" t="str">
            <v>Vacancy ASM CEN 2</v>
          </cell>
        </row>
        <row r="4823">
          <cell r="C4823" t="str">
            <v>Vacancy ASM CEN 2</v>
          </cell>
        </row>
        <row r="4824">
          <cell r="C4824" t="str">
            <v>Vacancy ASM CEN 2</v>
          </cell>
        </row>
        <row r="4825">
          <cell r="C4825" t="str">
            <v>Vacancy ASM CEN 2</v>
          </cell>
        </row>
        <row r="4826">
          <cell r="C4826" t="str">
            <v>Vacancy ASM CEN 2</v>
          </cell>
        </row>
        <row r="4827">
          <cell r="C4827" t="str">
            <v>Vacancy ASM CEN 2</v>
          </cell>
          <cell r="G4827">
            <v>5104.2561182697227</v>
          </cell>
        </row>
        <row r="4828">
          <cell r="C4828" t="str">
            <v>Trần Văn Đông</v>
          </cell>
          <cell r="G4828">
            <v>0</v>
          </cell>
        </row>
        <row r="4829">
          <cell r="C4829" t="str">
            <v>Trần Văn Đông</v>
          </cell>
          <cell r="G4829">
            <v>0</v>
          </cell>
        </row>
        <row r="4830">
          <cell r="C4830" t="str">
            <v>Trần Văn Đông</v>
          </cell>
          <cell r="G4830">
            <v>0</v>
          </cell>
        </row>
        <row r="4831">
          <cell r="C4831" t="str">
            <v>Trần Văn Đông</v>
          </cell>
          <cell r="G4831">
            <v>0</v>
          </cell>
        </row>
        <row r="4832">
          <cell r="C4832" t="str">
            <v>Trần Văn Đông</v>
          </cell>
          <cell r="G4832">
            <v>0</v>
          </cell>
        </row>
        <row r="4833">
          <cell r="C4833" t="str">
            <v>Trần Văn Đông</v>
          </cell>
          <cell r="G4833">
            <v>0</v>
          </cell>
        </row>
        <row r="4834">
          <cell r="C4834" t="str">
            <v>Trần Văn Đông</v>
          </cell>
          <cell r="G4834">
            <v>0</v>
          </cell>
        </row>
        <row r="4835">
          <cell r="C4835" t="str">
            <v>Trần Văn Đông</v>
          </cell>
          <cell r="G4835">
            <v>0</v>
          </cell>
        </row>
        <row r="4836">
          <cell r="C4836" t="str">
            <v>Trần Văn Đông</v>
          </cell>
          <cell r="G4836">
            <v>0</v>
          </cell>
        </row>
        <row r="4837">
          <cell r="C4837" t="str">
            <v>Trần Văn Đông</v>
          </cell>
          <cell r="G4837">
            <v>0</v>
          </cell>
        </row>
        <row r="4838">
          <cell r="C4838" t="str">
            <v>Trần Văn Đông</v>
          </cell>
          <cell r="G4838">
            <v>0</v>
          </cell>
        </row>
        <row r="4839">
          <cell r="C4839" t="str">
            <v>Trần Văn Đông</v>
          </cell>
          <cell r="G4839">
            <v>0</v>
          </cell>
        </row>
        <row r="4840">
          <cell r="C4840" t="str">
            <v>Trần Văn Đông</v>
          </cell>
          <cell r="G4840">
            <v>0</v>
          </cell>
        </row>
        <row r="4841">
          <cell r="C4841" t="str">
            <v>Trần Văn Đông</v>
          </cell>
          <cell r="G4841">
            <v>0</v>
          </cell>
        </row>
        <row r="4842">
          <cell r="C4842" t="str">
            <v>Trần Văn Đông</v>
          </cell>
          <cell r="G4842">
            <v>0</v>
          </cell>
        </row>
        <row r="4843">
          <cell r="C4843" t="str">
            <v>Trần Văn Đông</v>
          </cell>
          <cell r="G4843">
            <v>0</v>
          </cell>
        </row>
        <row r="4844">
          <cell r="C4844" t="str">
            <v>Trần Văn Đông</v>
          </cell>
          <cell r="G4844">
            <v>0</v>
          </cell>
        </row>
        <row r="4845">
          <cell r="C4845" t="str">
            <v>Trần Văn Đông</v>
          </cell>
          <cell r="G4845">
            <v>0</v>
          </cell>
        </row>
        <row r="4846">
          <cell r="C4846" t="str">
            <v>Trần Văn Đông</v>
          </cell>
          <cell r="G4846">
            <v>0</v>
          </cell>
        </row>
        <row r="4847">
          <cell r="C4847" t="str">
            <v>Trần Văn Đông</v>
          </cell>
          <cell r="G4847">
            <v>0</v>
          </cell>
        </row>
        <row r="4848">
          <cell r="C4848" t="str">
            <v>Trần Văn Đông</v>
          </cell>
          <cell r="G4848">
            <v>0</v>
          </cell>
        </row>
        <row r="4849">
          <cell r="C4849" t="str">
            <v>Trần Văn Đông</v>
          </cell>
          <cell r="G4849">
            <v>0</v>
          </cell>
        </row>
        <row r="4850">
          <cell r="C4850" t="str">
            <v>Trần Văn Đông</v>
          </cell>
          <cell r="G4850">
            <v>0</v>
          </cell>
        </row>
        <row r="4851">
          <cell r="C4851" t="str">
            <v>Trần Văn Đông</v>
          </cell>
          <cell r="G4851">
            <v>0</v>
          </cell>
        </row>
        <row r="4852">
          <cell r="C4852" t="str">
            <v>Trần Văn Đông</v>
          </cell>
          <cell r="G4852">
            <v>0</v>
          </cell>
        </row>
        <row r="4853">
          <cell r="C4853" t="str">
            <v>Trần Văn Đông</v>
          </cell>
          <cell r="G4853">
            <v>0</v>
          </cell>
        </row>
        <row r="4854">
          <cell r="C4854" t="str">
            <v>Trần Văn Đông</v>
          </cell>
          <cell r="G4854">
            <v>0</v>
          </cell>
        </row>
        <row r="4855">
          <cell r="C4855" t="str">
            <v>Trần Văn Đông</v>
          </cell>
          <cell r="G4855">
            <v>0</v>
          </cell>
        </row>
        <row r="4856">
          <cell r="C4856" t="str">
            <v>Trần Văn Đông</v>
          </cell>
          <cell r="G4856">
            <v>0</v>
          </cell>
        </row>
        <row r="4857">
          <cell r="C4857" t="str">
            <v>Trần Văn Đông</v>
          </cell>
          <cell r="G4857">
            <v>0</v>
          </cell>
        </row>
        <row r="4858">
          <cell r="C4858" t="str">
            <v>Trần Văn Đông</v>
          </cell>
          <cell r="G4858">
            <v>0</v>
          </cell>
        </row>
        <row r="4859">
          <cell r="C4859" t="str">
            <v>Trần Văn Đông</v>
          </cell>
          <cell r="G4859">
            <v>0</v>
          </cell>
        </row>
        <row r="4860">
          <cell r="C4860" t="str">
            <v>Trần Văn Đông</v>
          </cell>
          <cell r="G4860">
            <v>0</v>
          </cell>
        </row>
        <row r="4861">
          <cell r="C4861" t="str">
            <v>Trần Văn Đông</v>
          </cell>
          <cell r="G4861">
            <v>0</v>
          </cell>
        </row>
        <row r="4862">
          <cell r="C4862" t="str">
            <v>Trần Văn Đông</v>
          </cell>
          <cell r="G4862">
            <v>0</v>
          </cell>
        </row>
        <row r="4863">
          <cell r="C4863" t="str">
            <v>Trần Văn Đông</v>
          </cell>
          <cell r="G4863">
            <v>-30.474377345150085</v>
          </cell>
        </row>
        <row r="4864">
          <cell r="C4864" t="str">
            <v>Vương Hoàng Long</v>
          </cell>
          <cell r="G4864">
            <v>0</v>
          </cell>
        </row>
        <row r="4865">
          <cell r="C4865" t="str">
            <v>Vương Hoàng Long</v>
          </cell>
          <cell r="G4865">
            <v>0</v>
          </cell>
        </row>
        <row r="4866">
          <cell r="C4866" t="str">
            <v>Vương Hoàng Long</v>
          </cell>
          <cell r="G4866">
            <v>0</v>
          </cell>
        </row>
        <row r="4867">
          <cell r="C4867" t="str">
            <v>Vương Hoàng Long</v>
          </cell>
          <cell r="G4867">
            <v>0</v>
          </cell>
        </row>
        <row r="4868">
          <cell r="C4868" t="str">
            <v>Vương Hoàng Long</v>
          </cell>
          <cell r="G4868">
            <v>0</v>
          </cell>
        </row>
        <row r="4869">
          <cell r="C4869" t="str">
            <v>Vương Hoàng Long</v>
          </cell>
          <cell r="G4869">
            <v>0</v>
          </cell>
        </row>
        <row r="4870">
          <cell r="C4870" t="str">
            <v>Vương Hoàng Long</v>
          </cell>
          <cell r="G4870">
            <v>0</v>
          </cell>
        </row>
        <row r="4871">
          <cell r="C4871" t="str">
            <v>Vương Hoàng Long</v>
          </cell>
          <cell r="G4871">
            <v>0</v>
          </cell>
        </row>
        <row r="4872">
          <cell r="C4872" t="str">
            <v>Vương Hoàng Long</v>
          </cell>
          <cell r="G4872">
            <v>0</v>
          </cell>
        </row>
        <row r="4873">
          <cell r="C4873" t="str">
            <v>Vương Hoàng Long</v>
          </cell>
          <cell r="G4873">
            <v>0</v>
          </cell>
        </row>
        <row r="4874">
          <cell r="C4874" t="str">
            <v>Vương Hoàng Long</v>
          </cell>
          <cell r="G4874">
            <v>0</v>
          </cell>
        </row>
        <row r="4875">
          <cell r="C4875" t="str">
            <v>Vương Hoàng Long</v>
          </cell>
          <cell r="G4875">
            <v>0</v>
          </cell>
        </row>
        <row r="4876">
          <cell r="C4876" t="str">
            <v>Vương Hoàng Long</v>
          </cell>
          <cell r="G4876">
            <v>0</v>
          </cell>
        </row>
        <row r="4877">
          <cell r="C4877" t="str">
            <v>Vương Hoàng Long</v>
          </cell>
          <cell r="G4877">
            <v>0</v>
          </cell>
        </row>
        <row r="4878">
          <cell r="C4878" t="str">
            <v>Vương Hoàng Long</v>
          </cell>
          <cell r="G4878">
            <v>0</v>
          </cell>
        </row>
        <row r="4879">
          <cell r="C4879" t="str">
            <v>Vương Hoàng Long</v>
          </cell>
          <cell r="G4879">
            <v>0</v>
          </cell>
        </row>
        <row r="4880">
          <cell r="C4880" t="str">
            <v>Vương Hoàng Long</v>
          </cell>
          <cell r="G4880">
            <v>0</v>
          </cell>
        </row>
        <row r="4881">
          <cell r="C4881" t="str">
            <v>Vương Hoàng Long</v>
          </cell>
          <cell r="G4881">
            <v>0</v>
          </cell>
        </row>
        <row r="4882">
          <cell r="C4882" t="str">
            <v>Vương Hoàng Long</v>
          </cell>
          <cell r="G4882">
            <v>0</v>
          </cell>
        </row>
        <row r="4883">
          <cell r="C4883" t="str">
            <v>Vương Hoàng Long</v>
          </cell>
          <cell r="G4883">
            <v>0</v>
          </cell>
        </row>
        <row r="4884">
          <cell r="C4884" t="str">
            <v>Vương Hoàng Long</v>
          </cell>
          <cell r="G4884">
            <v>0</v>
          </cell>
        </row>
        <row r="4885">
          <cell r="C4885" t="str">
            <v>Vương Hoàng Long</v>
          </cell>
          <cell r="G4885">
            <v>0</v>
          </cell>
        </row>
        <row r="4886">
          <cell r="C4886" t="str">
            <v>Vương Hoàng Long</v>
          </cell>
          <cell r="G4886">
            <v>0</v>
          </cell>
        </row>
        <row r="4887">
          <cell r="C4887" t="str">
            <v>Vương Hoàng Long</v>
          </cell>
          <cell r="G4887">
            <v>0</v>
          </cell>
        </row>
        <row r="4888">
          <cell r="C4888" t="str">
            <v>Vương Hoàng Long</v>
          </cell>
          <cell r="G4888">
            <v>0</v>
          </cell>
        </row>
        <row r="4889">
          <cell r="C4889" t="str">
            <v>Vương Hoàng Long</v>
          </cell>
          <cell r="G4889">
            <v>0</v>
          </cell>
        </row>
        <row r="4890">
          <cell r="C4890" t="str">
            <v>Vương Hoàng Long</v>
          </cell>
          <cell r="G4890">
            <v>0</v>
          </cell>
        </row>
        <row r="4891">
          <cell r="C4891" t="str">
            <v>Vương Hoàng Long</v>
          </cell>
          <cell r="G4891">
            <v>0</v>
          </cell>
        </row>
        <row r="4892">
          <cell r="C4892" t="str">
            <v>Vương Hoàng Long</v>
          </cell>
          <cell r="G4892">
            <v>0</v>
          </cell>
        </row>
        <row r="4893">
          <cell r="C4893" t="str">
            <v>Vương Hoàng Long</v>
          </cell>
          <cell r="G4893">
            <v>0</v>
          </cell>
        </row>
        <row r="4894">
          <cell r="C4894" t="str">
            <v>Vương Hoàng Long</v>
          </cell>
          <cell r="G4894">
            <v>0</v>
          </cell>
        </row>
        <row r="4895">
          <cell r="C4895" t="str">
            <v>Vương Hoàng Long</v>
          </cell>
          <cell r="G4895">
            <v>0</v>
          </cell>
        </row>
        <row r="4896">
          <cell r="C4896" t="str">
            <v>Vương Hoàng Long</v>
          </cell>
          <cell r="G4896">
            <v>0</v>
          </cell>
        </row>
        <row r="4897">
          <cell r="C4897" t="str">
            <v>Vương Hoàng Long</v>
          </cell>
          <cell r="G4897">
            <v>0</v>
          </cell>
        </row>
        <row r="4898">
          <cell r="C4898" t="str">
            <v>Vương Hoàng Long</v>
          </cell>
          <cell r="G4898">
            <v>0</v>
          </cell>
        </row>
        <row r="4899">
          <cell r="C4899" t="str">
            <v>Vương Hoàng Long</v>
          </cell>
          <cell r="G4899">
            <v>317.73109450496111</v>
          </cell>
        </row>
        <row r="4900">
          <cell r="C4900" t="str">
            <v>Trần Trung Thông</v>
          </cell>
          <cell r="G4900">
            <v>0</v>
          </cell>
        </row>
        <row r="4901">
          <cell r="C4901" t="str">
            <v>Trần Trung Thông</v>
          </cell>
          <cell r="G4901">
            <v>0</v>
          </cell>
        </row>
        <row r="4902">
          <cell r="C4902" t="str">
            <v>Trần Trung Thông</v>
          </cell>
          <cell r="G4902">
            <v>0</v>
          </cell>
        </row>
        <row r="4903">
          <cell r="C4903" t="str">
            <v>Trần Trung Thông</v>
          </cell>
          <cell r="G4903">
            <v>0</v>
          </cell>
        </row>
        <row r="4904">
          <cell r="C4904" t="str">
            <v>Trần Trung Thông</v>
          </cell>
          <cell r="G4904">
            <v>0</v>
          </cell>
        </row>
        <row r="4905">
          <cell r="C4905" t="str">
            <v>Trần Trung Thông</v>
          </cell>
          <cell r="G4905">
            <v>0</v>
          </cell>
        </row>
        <row r="4906">
          <cell r="C4906" t="str">
            <v>Trần Trung Thông</v>
          </cell>
          <cell r="G4906">
            <v>0</v>
          </cell>
        </row>
        <row r="4907">
          <cell r="C4907" t="str">
            <v>Trần Trung Thông</v>
          </cell>
          <cell r="G4907">
            <v>0</v>
          </cell>
        </row>
        <row r="4908">
          <cell r="C4908" t="str">
            <v>Trần Trung Thông</v>
          </cell>
          <cell r="G4908">
            <v>0</v>
          </cell>
        </row>
        <row r="4909">
          <cell r="C4909" t="str">
            <v>Trần Trung Thông</v>
          </cell>
          <cell r="G4909">
            <v>0</v>
          </cell>
        </row>
        <row r="4910">
          <cell r="C4910" t="str">
            <v>Trần Trung Thông</v>
          </cell>
          <cell r="G4910">
            <v>0</v>
          </cell>
        </row>
        <row r="4911">
          <cell r="C4911" t="str">
            <v>Trần Trung Thông</v>
          </cell>
          <cell r="G4911">
            <v>0</v>
          </cell>
        </row>
        <row r="4912">
          <cell r="C4912" t="str">
            <v>Trần Trung Thông</v>
          </cell>
          <cell r="G4912">
            <v>0</v>
          </cell>
        </row>
        <row r="4913">
          <cell r="C4913" t="str">
            <v>Trần Trung Thông</v>
          </cell>
          <cell r="G4913">
            <v>0</v>
          </cell>
        </row>
        <row r="4914">
          <cell r="C4914" t="str">
            <v>Trần Trung Thông</v>
          </cell>
          <cell r="G4914">
            <v>0</v>
          </cell>
        </row>
        <row r="4915">
          <cell r="C4915" t="str">
            <v>Trần Trung Thông</v>
          </cell>
          <cell r="G4915">
            <v>0</v>
          </cell>
        </row>
        <row r="4916">
          <cell r="C4916" t="str">
            <v>Trần Trung Thông</v>
          </cell>
          <cell r="G4916">
            <v>0</v>
          </cell>
        </row>
        <row r="4917">
          <cell r="C4917" t="str">
            <v>Trần Trung Thông</v>
          </cell>
          <cell r="G4917">
            <v>0</v>
          </cell>
        </row>
        <row r="4918">
          <cell r="C4918" t="str">
            <v>Trần Trung Thông</v>
          </cell>
          <cell r="G4918">
            <v>0</v>
          </cell>
        </row>
        <row r="4919">
          <cell r="C4919" t="str">
            <v>Trần Trung Thông</v>
          </cell>
          <cell r="G4919">
            <v>0</v>
          </cell>
        </row>
        <row r="4920">
          <cell r="C4920" t="str">
            <v>Trần Trung Thông</v>
          </cell>
          <cell r="G4920">
            <v>0</v>
          </cell>
        </row>
        <row r="4921">
          <cell r="C4921" t="str">
            <v>Trần Trung Thông</v>
          </cell>
          <cell r="G4921">
            <v>0</v>
          </cell>
        </row>
        <row r="4922">
          <cell r="C4922" t="str">
            <v>Trần Trung Thông</v>
          </cell>
          <cell r="G4922">
            <v>0</v>
          </cell>
        </row>
        <row r="4923">
          <cell r="C4923" t="str">
            <v>Trần Trung Thông</v>
          </cell>
          <cell r="G4923">
            <v>0</v>
          </cell>
        </row>
        <row r="4924">
          <cell r="C4924" t="str">
            <v>Trần Trung Thông</v>
          </cell>
          <cell r="G4924">
            <v>0</v>
          </cell>
        </row>
        <row r="4925">
          <cell r="C4925" t="str">
            <v>Trần Trung Thông</v>
          </cell>
          <cell r="G4925">
            <v>0</v>
          </cell>
        </row>
        <row r="4926">
          <cell r="C4926" t="str">
            <v>Trần Trung Thông</v>
          </cell>
          <cell r="G4926">
            <v>0</v>
          </cell>
        </row>
        <row r="4927">
          <cell r="C4927" t="str">
            <v>Trần Trung Thông</v>
          </cell>
          <cell r="G4927">
            <v>0</v>
          </cell>
        </row>
        <row r="4928">
          <cell r="C4928" t="str">
            <v>Trần Trung Thông</v>
          </cell>
          <cell r="G4928">
            <v>0</v>
          </cell>
        </row>
        <row r="4929">
          <cell r="C4929" t="str">
            <v>Trần Trung Thông</v>
          </cell>
          <cell r="G4929">
            <v>0</v>
          </cell>
        </row>
        <row r="4930">
          <cell r="C4930" t="str">
            <v>Trần Trung Thông</v>
          </cell>
          <cell r="G4930">
            <v>0</v>
          </cell>
        </row>
        <row r="4931">
          <cell r="C4931" t="str">
            <v>Trần Trung Thông</v>
          </cell>
          <cell r="G4931">
            <v>0</v>
          </cell>
        </row>
        <row r="4932">
          <cell r="C4932" t="str">
            <v>Trần Trung Thông</v>
          </cell>
          <cell r="G4932">
            <v>0</v>
          </cell>
        </row>
        <row r="4933">
          <cell r="C4933" t="str">
            <v>Trần Trung Thông</v>
          </cell>
          <cell r="G4933">
            <v>0</v>
          </cell>
        </row>
        <row r="4934">
          <cell r="C4934" t="str">
            <v>Trần Trung Thông</v>
          </cell>
          <cell r="G4934">
            <v>0</v>
          </cell>
        </row>
        <row r="4935">
          <cell r="C4935" t="str">
            <v>Trần Trung Thông</v>
          </cell>
          <cell r="G4935">
            <v>169.90592116134894</v>
          </cell>
        </row>
        <row r="4936">
          <cell r="C4936" t="str">
            <v>Nguyễn Trọng Đài</v>
          </cell>
          <cell r="G4936">
            <v>0</v>
          </cell>
        </row>
        <row r="4937">
          <cell r="C4937" t="str">
            <v>Nguyễn Trọng Đài</v>
          </cell>
          <cell r="G4937">
            <v>0</v>
          </cell>
        </row>
        <row r="4938">
          <cell r="C4938" t="str">
            <v>Nguyễn Trọng Đài</v>
          </cell>
          <cell r="G4938">
            <v>0</v>
          </cell>
        </row>
        <row r="4939">
          <cell r="C4939" t="str">
            <v>Nguyễn Trọng Đài</v>
          </cell>
          <cell r="G4939">
            <v>0</v>
          </cell>
        </row>
        <row r="4940">
          <cell r="C4940" t="str">
            <v>Nguyễn Trọng Đài</v>
          </cell>
          <cell r="G4940">
            <v>0</v>
          </cell>
        </row>
        <row r="4941">
          <cell r="C4941" t="str">
            <v>Nguyễn Trọng Đài</v>
          </cell>
          <cell r="G4941">
            <v>0</v>
          </cell>
        </row>
        <row r="4942">
          <cell r="C4942" t="str">
            <v>Nguyễn Trọng Đài</v>
          </cell>
          <cell r="G4942">
            <v>0</v>
          </cell>
        </row>
        <row r="4943">
          <cell r="C4943" t="str">
            <v>Nguyễn Trọng Đài</v>
          </cell>
          <cell r="G4943">
            <v>0</v>
          </cell>
        </row>
        <row r="4944">
          <cell r="C4944" t="str">
            <v>Nguyễn Trọng Đài</v>
          </cell>
          <cell r="G4944">
            <v>0</v>
          </cell>
        </row>
        <row r="4945">
          <cell r="C4945" t="str">
            <v>Nguyễn Trọng Đài</v>
          </cell>
          <cell r="G4945">
            <v>0</v>
          </cell>
        </row>
        <row r="4946">
          <cell r="C4946" t="str">
            <v>Nguyễn Trọng Đài</v>
          </cell>
          <cell r="G4946">
            <v>0</v>
          </cell>
        </row>
        <row r="4947">
          <cell r="C4947" t="str">
            <v>Nguyễn Trọng Đài</v>
          </cell>
          <cell r="G4947">
            <v>0</v>
          </cell>
        </row>
        <row r="4948">
          <cell r="C4948" t="str">
            <v>Nguyễn Trọng Đài</v>
          </cell>
          <cell r="G4948">
            <v>0</v>
          </cell>
        </row>
        <row r="4949">
          <cell r="C4949" t="str">
            <v>Nguyễn Trọng Đài</v>
          </cell>
          <cell r="G4949">
            <v>0</v>
          </cell>
        </row>
        <row r="4950">
          <cell r="C4950" t="str">
            <v>Nguyễn Trọng Đài</v>
          </cell>
          <cell r="G4950">
            <v>0</v>
          </cell>
        </row>
        <row r="4951">
          <cell r="C4951" t="str">
            <v>Nguyễn Trọng Đài</v>
          </cell>
          <cell r="G4951">
            <v>0</v>
          </cell>
        </row>
        <row r="4952">
          <cell r="C4952" t="str">
            <v>Nguyễn Trọng Đài</v>
          </cell>
          <cell r="G4952">
            <v>0</v>
          </cell>
        </row>
        <row r="4953">
          <cell r="C4953" t="str">
            <v>Nguyễn Trọng Đài</v>
          </cell>
          <cell r="G4953">
            <v>0</v>
          </cell>
        </row>
        <row r="4954">
          <cell r="C4954" t="str">
            <v>Nguyễn Trọng Đài</v>
          </cell>
          <cell r="G4954">
            <v>0</v>
          </cell>
        </row>
        <row r="4955">
          <cell r="C4955" t="str">
            <v>Nguyễn Trọng Đài</v>
          </cell>
          <cell r="G4955">
            <v>0</v>
          </cell>
        </row>
        <row r="4956">
          <cell r="C4956" t="str">
            <v>Nguyễn Trọng Đài</v>
          </cell>
          <cell r="G4956">
            <v>0</v>
          </cell>
        </row>
        <row r="4957">
          <cell r="C4957" t="str">
            <v>Nguyễn Trọng Đài</v>
          </cell>
          <cell r="G4957">
            <v>0</v>
          </cell>
        </row>
        <row r="4958">
          <cell r="C4958" t="str">
            <v>Nguyễn Trọng Đài</v>
          </cell>
          <cell r="G4958">
            <v>0</v>
          </cell>
        </row>
        <row r="4959">
          <cell r="C4959" t="str">
            <v>Nguyễn Trọng Đài</v>
          </cell>
          <cell r="G4959">
            <v>0</v>
          </cell>
        </row>
        <row r="4960">
          <cell r="C4960" t="str">
            <v>Nguyễn Trọng Đài</v>
          </cell>
          <cell r="G4960">
            <v>0</v>
          </cell>
        </row>
        <row r="4961">
          <cell r="C4961" t="str">
            <v>Nguyễn Trọng Đài</v>
          </cell>
          <cell r="G4961">
            <v>0</v>
          </cell>
        </row>
        <row r="4962">
          <cell r="C4962" t="str">
            <v>Nguyễn Trọng Đài</v>
          </cell>
          <cell r="G4962">
            <v>0</v>
          </cell>
        </row>
        <row r="4963">
          <cell r="C4963" t="str">
            <v>Nguyễn Trọng Đài</v>
          </cell>
          <cell r="G4963">
            <v>0</v>
          </cell>
        </row>
        <row r="4964">
          <cell r="C4964" t="str">
            <v>Nguyễn Trọng Đài</v>
          </cell>
          <cell r="G4964">
            <v>0</v>
          </cell>
        </row>
        <row r="4965">
          <cell r="C4965" t="str">
            <v>Nguyễn Trọng Đài</v>
          </cell>
          <cell r="G4965">
            <v>0</v>
          </cell>
        </row>
        <row r="4966">
          <cell r="C4966" t="str">
            <v>Nguyễn Trọng Đài</v>
          </cell>
          <cell r="G4966">
            <v>0</v>
          </cell>
        </row>
        <row r="4967">
          <cell r="C4967" t="str">
            <v>Nguyễn Trọng Đài</v>
          </cell>
          <cell r="G4967">
            <v>0</v>
          </cell>
        </row>
        <row r="4968">
          <cell r="C4968" t="str">
            <v>Nguyễn Trọng Đài</v>
          </cell>
          <cell r="G4968">
            <v>0</v>
          </cell>
        </row>
        <row r="4969">
          <cell r="C4969" t="str">
            <v>Nguyễn Trọng Đài</v>
          </cell>
          <cell r="G4969">
            <v>0</v>
          </cell>
        </row>
        <row r="4970">
          <cell r="C4970" t="str">
            <v>Nguyễn Trọng Đài</v>
          </cell>
          <cell r="G4970">
            <v>0</v>
          </cell>
        </row>
        <row r="4971">
          <cell r="C4971" t="str">
            <v>Nguyễn Trọng Đài</v>
          </cell>
          <cell r="G4971">
            <v>234.64210150386219</v>
          </cell>
        </row>
        <row r="4972">
          <cell r="C4972" t="str">
            <v>Hoàng Văn Công</v>
          </cell>
          <cell r="G4972">
            <v>0</v>
          </cell>
        </row>
        <row r="4973">
          <cell r="C4973" t="str">
            <v>Hoàng Văn Công</v>
          </cell>
          <cell r="G4973">
            <v>0</v>
          </cell>
        </row>
        <row r="4974">
          <cell r="C4974" t="str">
            <v>Hoàng Văn Công</v>
          </cell>
          <cell r="G4974">
            <v>0</v>
          </cell>
        </row>
        <row r="4975">
          <cell r="C4975" t="str">
            <v>Hoàng Văn Công</v>
          </cell>
          <cell r="G4975">
            <v>0</v>
          </cell>
        </row>
        <row r="4976">
          <cell r="C4976" t="str">
            <v>Hoàng Văn Công</v>
          </cell>
          <cell r="G4976">
            <v>0</v>
          </cell>
        </row>
        <row r="4977">
          <cell r="C4977" t="str">
            <v>Hoàng Văn Công</v>
          </cell>
          <cell r="G4977">
            <v>0</v>
          </cell>
        </row>
        <row r="4978">
          <cell r="C4978" t="str">
            <v>Hoàng Văn Công</v>
          </cell>
          <cell r="G4978">
            <v>0</v>
          </cell>
        </row>
        <row r="4979">
          <cell r="C4979" t="str">
            <v>Hoàng Văn Công</v>
          </cell>
          <cell r="G4979">
            <v>0</v>
          </cell>
        </row>
        <row r="4980">
          <cell r="C4980" t="str">
            <v>Hoàng Văn Công</v>
          </cell>
          <cell r="G4980">
            <v>0</v>
          </cell>
        </row>
        <row r="4981">
          <cell r="C4981" t="str">
            <v>Hoàng Văn Công</v>
          </cell>
          <cell r="G4981">
            <v>0</v>
          </cell>
        </row>
        <row r="4982">
          <cell r="C4982" t="str">
            <v>Hoàng Văn Công</v>
          </cell>
          <cell r="G4982">
            <v>0</v>
          </cell>
        </row>
        <row r="4983">
          <cell r="C4983" t="str">
            <v>Hoàng Văn Công</v>
          </cell>
          <cell r="G4983">
            <v>0</v>
          </cell>
        </row>
        <row r="4984">
          <cell r="C4984" t="str">
            <v>Hoàng Văn Công</v>
          </cell>
          <cell r="G4984">
            <v>0</v>
          </cell>
        </row>
        <row r="4985">
          <cell r="C4985" t="str">
            <v>Hoàng Văn Công</v>
          </cell>
          <cell r="G4985">
            <v>0</v>
          </cell>
        </row>
        <row r="4986">
          <cell r="C4986" t="str">
            <v>Hoàng Văn Công</v>
          </cell>
          <cell r="G4986">
            <v>0</v>
          </cell>
        </row>
        <row r="4987">
          <cell r="C4987" t="str">
            <v>Hoàng Văn Công</v>
          </cell>
          <cell r="G4987">
            <v>0</v>
          </cell>
        </row>
        <row r="4988">
          <cell r="C4988" t="str">
            <v>Hoàng Văn Công</v>
          </cell>
          <cell r="G4988">
            <v>0</v>
          </cell>
        </row>
        <row r="4989">
          <cell r="C4989" t="str">
            <v>Hoàng Văn Công</v>
          </cell>
          <cell r="G4989">
            <v>0</v>
          </cell>
        </row>
        <row r="4990">
          <cell r="C4990" t="str">
            <v>Hoàng Văn Công</v>
          </cell>
          <cell r="G4990">
            <v>0</v>
          </cell>
        </row>
        <row r="4991">
          <cell r="C4991" t="str">
            <v>Hoàng Văn Công</v>
          </cell>
          <cell r="G4991">
            <v>0</v>
          </cell>
        </row>
        <row r="4992">
          <cell r="C4992" t="str">
            <v>Hoàng Văn Công</v>
          </cell>
          <cell r="G4992">
            <v>0</v>
          </cell>
        </row>
        <row r="4993">
          <cell r="C4993" t="str">
            <v>Hoàng Văn Công</v>
          </cell>
          <cell r="G4993">
            <v>0</v>
          </cell>
        </row>
        <row r="4994">
          <cell r="C4994" t="str">
            <v>Hoàng Văn Công</v>
          </cell>
          <cell r="G4994">
            <v>0</v>
          </cell>
        </row>
        <row r="4995">
          <cell r="C4995" t="str">
            <v>Hoàng Văn Công</v>
          </cell>
          <cell r="G4995">
            <v>0</v>
          </cell>
        </row>
        <row r="4996">
          <cell r="C4996" t="str">
            <v>Hoàng Văn Công</v>
          </cell>
          <cell r="G4996">
            <v>0</v>
          </cell>
        </row>
        <row r="4997">
          <cell r="C4997" t="str">
            <v>Hoàng Văn Công</v>
          </cell>
          <cell r="G4997">
            <v>0</v>
          </cell>
        </row>
        <row r="4998">
          <cell r="C4998" t="str">
            <v>Hoàng Văn Công</v>
          </cell>
          <cell r="G4998">
            <v>0</v>
          </cell>
        </row>
        <row r="4999">
          <cell r="C4999" t="str">
            <v>Hoàng Văn Công</v>
          </cell>
          <cell r="G4999">
            <v>0</v>
          </cell>
        </row>
        <row r="5000">
          <cell r="C5000" t="str">
            <v>Hoàng Văn Công</v>
          </cell>
          <cell r="G5000">
            <v>0</v>
          </cell>
        </row>
        <row r="5001">
          <cell r="C5001" t="str">
            <v>Hoàng Văn Công</v>
          </cell>
          <cell r="G5001">
            <v>0</v>
          </cell>
        </row>
        <row r="5002">
          <cell r="C5002" t="str">
            <v>Hoàng Văn Công</v>
          </cell>
          <cell r="G5002">
            <v>0</v>
          </cell>
        </row>
        <row r="5003">
          <cell r="C5003" t="str">
            <v>Hoàng Văn Công</v>
          </cell>
          <cell r="G5003">
            <v>0</v>
          </cell>
        </row>
        <row r="5004">
          <cell r="C5004" t="str">
            <v>Hoàng Văn Công</v>
          </cell>
          <cell r="G5004">
            <v>0</v>
          </cell>
        </row>
        <row r="5005">
          <cell r="C5005" t="str">
            <v>Hoàng Văn Công</v>
          </cell>
          <cell r="G5005">
            <v>0</v>
          </cell>
        </row>
        <row r="5006">
          <cell r="C5006" t="str">
            <v>Hoàng Văn Công</v>
          </cell>
          <cell r="G5006">
            <v>0</v>
          </cell>
        </row>
        <row r="5007">
          <cell r="C5007" t="str">
            <v>Hoàng Văn Công</v>
          </cell>
          <cell r="G5007">
            <v>308.29567308871913</v>
          </cell>
        </row>
        <row r="5008">
          <cell r="C5008" t="str">
            <v>Lê Minh Trọng</v>
          </cell>
          <cell r="G5008">
            <v>0</v>
          </cell>
        </row>
        <row r="5009">
          <cell r="C5009" t="str">
            <v>Lê Minh Trọng</v>
          </cell>
          <cell r="G5009">
            <v>0</v>
          </cell>
        </row>
        <row r="5010">
          <cell r="C5010" t="str">
            <v>Lê Minh Trọng</v>
          </cell>
          <cell r="G5010">
            <v>0</v>
          </cell>
        </row>
        <row r="5011">
          <cell r="C5011" t="str">
            <v>Lê Minh Trọng</v>
          </cell>
          <cell r="G5011">
            <v>0</v>
          </cell>
        </row>
        <row r="5012">
          <cell r="C5012" t="str">
            <v>Lê Minh Trọng</v>
          </cell>
          <cell r="G5012">
            <v>0</v>
          </cell>
        </row>
        <row r="5013">
          <cell r="C5013" t="str">
            <v>Lê Minh Trọng</v>
          </cell>
          <cell r="G5013">
            <v>0</v>
          </cell>
        </row>
        <row r="5014">
          <cell r="C5014" t="str">
            <v>Lê Minh Trọng</v>
          </cell>
          <cell r="G5014">
            <v>0</v>
          </cell>
        </row>
        <row r="5015">
          <cell r="C5015" t="str">
            <v>Lê Minh Trọng</v>
          </cell>
          <cell r="G5015">
            <v>0</v>
          </cell>
        </row>
        <row r="5016">
          <cell r="C5016" t="str">
            <v>Lê Minh Trọng</v>
          </cell>
          <cell r="G5016">
            <v>0</v>
          </cell>
        </row>
        <row r="5017">
          <cell r="C5017" t="str">
            <v>Lê Minh Trọng</v>
          </cell>
          <cell r="G5017">
            <v>0</v>
          </cell>
        </row>
        <row r="5018">
          <cell r="C5018" t="str">
            <v>Lê Minh Trọng</v>
          </cell>
          <cell r="G5018">
            <v>0</v>
          </cell>
        </row>
        <row r="5019">
          <cell r="C5019" t="str">
            <v>Lê Minh Trọng</v>
          </cell>
          <cell r="G5019">
            <v>0</v>
          </cell>
        </row>
        <row r="5020">
          <cell r="C5020" t="str">
            <v>Lê Minh Trọng</v>
          </cell>
          <cell r="G5020">
            <v>0</v>
          </cell>
        </row>
        <row r="5021">
          <cell r="C5021" t="str">
            <v>Lê Minh Trọng</v>
          </cell>
          <cell r="G5021">
            <v>0</v>
          </cell>
        </row>
        <row r="5022">
          <cell r="C5022" t="str">
            <v>Lê Minh Trọng</v>
          </cell>
          <cell r="G5022">
            <v>0</v>
          </cell>
        </row>
        <row r="5023">
          <cell r="C5023" t="str">
            <v>Lê Minh Trọng</v>
          </cell>
          <cell r="G5023">
            <v>0</v>
          </cell>
        </row>
        <row r="5024">
          <cell r="C5024" t="str">
            <v>Lê Minh Trọng</v>
          </cell>
          <cell r="G5024">
            <v>0</v>
          </cell>
        </row>
        <row r="5025">
          <cell r="C5025" t="str">
            <v>Lê Minh Trọng</v>
          </cell>
          <cell r="G5025">
            <v>0</v>
          </cell>
        </row>
        <row r="5026">
          <cell r="C5026" t="str">
            <v>Lê Minh Trọng</v>
          </cell>
          <cell r="G5026">
            <v>0</v>
          </cell>
        </row>
        <row r="5027">
          <cell r="C5027" t="str">
            <v>Lê Minh Trọng</v>
          </cell>
          <cell r="G5027">
            <v>0</v>
          </cell>
        </row>
        <row r="5028">
          <cell r="C5028" t="str">
            <v>Lê Minh Trọng</v>
          </cell>
          <cell r="G5028">
            <v>0</v>
          </cell>
        </row>
        <row r="5029">
          <cell r="C5029" t="str">
            <v>Lê Minh Trọng</v>
          </cell>
          <cell r="G5029">
            <v>0</v>
          </cell>
        </row>
        <row r="5030">
          <cell r="C5030" t="str">
            <v>Lê Minh Trọng</v>
          </cell>
          <cell r="G5030">
            <v>0</v>
          </cell>
        </row>
        <row r="5031">
          <cell r="C5031" t="str">
            <v>Lê Minh Trọng</v>
          </cell>
          <cell r="G5031">
            <v>0</v>
          </cell>
        </row>
        <row r="5032">
          <cell r="C5032" t="str">
            <v>Lê Minh Trọng</v>
          </cell>
          <cell r="G5032">
            <v>0</v>
          </cell>
        </row>
        <row r="5033">
          <cell r="C5033" t="str">
            <v>Lê Minh Trọng</v>
          </cell>
          <cell r="G5033">
            <v>0</v>
          </cell>
        </row>
        <row r="5034">
          <cell r="C5034" t="str">
            <v>Lê Minh Trọng</v>
          </cell>
          <cell r="G5034">
            <v>0</v>
          </cell>
        </row>
        <row r="5035">
          <cell r="C5035" t="str">
            <v>Lê Minh Trọng</v>
          </cell>
          <cell r="G5035">
            <v>0</v>
          </cell>
        </row>
        <row r="5036">
          <cell r="C5036" t="str">
            <v>Lê Minh Trọng</v>
          </cell>
          <cell r="G5036">
            <v>0</v>
          </cell>
        </row>
        <row r="5037">
          <cell r="C5037" t="str">
            <v>Lê Minh Trọng</v>
          </cell>
          <cell r="G5037">
            <v>0</v>
          </cell>
        </row>
        <row r="5038">
          <cell r="C5038" t="str">
            <v>Lê Minh Trọng</v>
          </cell>
          <cell r="G5038">
            <v>0</v>
          </cell>
        </row>
        <row r="5039">
          <cell r="C5039" t="str">
            <v>Lê Minh Trọng</v>
          </cell>
          <cell r="G5039">
            <v>0</v>
          </cell>
        </row>
        <row r="5040">
          <cell r="C5040" t="str">
            <v>Lê Minh Trọng</v>
          </cell>
          <cell r="G5040">
            <v>0</v>
          </cell>
        </row>
        <row r="5041">
          <cell r="C5041" t="str">
            <v>Lê Minh Trọng</v>
          </cell>
          <cell r="G5041">
            <v>0</v>
          </cell>
        </row>
        <row r="5042">
          <cell r="C5042" t="str">
            <v>Lê Minh Trọng</v>
          </cell>
          <cell r="G5042">
            <v>0</v>
          </cell>
        </row>
        <row r="5043">
          <cell r="C5043" t="str">
            <v>Lê Minh Trọng</v>
          </cell>
          <cell r="G5043">
            <v>358.97709872110602</v>
          </cell>
        </row>
        <row r="5044">
          <cell r="C5044" t="str">
            <v>Vương Hoàng Long</v>
          </cell>
          <cell r="G5044">
            <v>0</v>
          </cell>
        </row>
        <row r="5045">
          <cell r="C5045" t="str">
            <v>Vương Hoàng Long</v>
          </cell>
          <cell r="G5045">
            <v>0</v>
          </cell>
        </row>
        <row r="5046">
          <cell r="C5046" t="str">
            <v>Vương Hoàng Long</v>
          </cell>
          <cell r="G5046">
            <v>0</v>
          </cell>
        </row>
        <row r="5047">
          <cell r="C5047" t="str">
            <v>Vương Hoàng Long</v>
          </cell>
          <cell r="G5047">
            <v>0</v>
          </cell>
        </row>
        <row r="5048">
          <cell r="C5048" t="str">
            <v>Vương Hoàng Long</v>
          </cell>
          <cell r="G5048">
            <v>0</v>
          </cell>
        </row>
        <row r="5049">
          <cell r="C5049" t="str">
            <v>Vương Hoàng Long</v>
          </cell>
          <cell r="G5049">
            <v>0</v>
          </cell>
        </row>
        <row r="5050">
          <cell r="C5050" t="str">
            <v>Vương Hoàng Long</v>
          </cell>
          <cell r="G5050">
            <v>0</v>
          </cell>
        </row>
        <row r="5051">
          <cell r="C5051" t="str">
            <v>Vương Hoàng Long</v>
          </cell>
          <cell r="G5051">
            <v>0</v>
          </cell>
        </row>
        <row r="5052">
          <cell r="C5052" t="str">
            <v>Vương Hoàng Long</v>
          </cell>
          <cell r="G5052">
            <v>0</v>
          </cell>
        </row>
        <row r="5053">
          <cell r="C5053" t="str">
            <v>Vương Hoàng Long</v>
          </cell>
          <cell r="G5053">
            <v>0</v>
          </cell>
        </row>
        <row r="5054">
          <cell r="C5054" t="str">
            <v>Vương Hoàng Long</v>
          </cell>
          <cell r="G5054">
            <v>0</v>
          </cell>
        </row>
        <row r="5055">
          <cell r="C5055" t="str">
            <v>Vương Hoàng Long</v>
          </cell>
          <cell r="G5055">
            <v>0</v>
          </cell>
        </row>
        <row r="5056">
          <cell r="C5056" t="str">
            <v>Vương Hoàng Long</v>
          </cell>
          <cell r="G5056">
            <v>0</v>
          </cell>
        </row>
        <row r="5057">
          <cell r="C5057" t="str">
            <v>Vương Hoàng Long</v>
          </cell>
          <cell r="G5057">
            <v>0</v>
          </cell>
        </row>
        <row r="5058">
          <cell r="C5058" t="str">
            <v>Vương Hoàng Long</v>
          </cell>
          <cell r="G5058">
            <v>0</v>
          </cell>
        </row>
        <row r="5059">
          <cell r="C5059" t="str">
            <v>Vương Hoàng Long</v>
          </cell>
          <cell r="G5059">
            <v>0</v>
          </cell>
        </row>
        <row r="5060">
          <cell r="C5060" t="str">
            <v>Vương Hoàng Long</v>
          </cell>
          <cell r="G5060">
            <v>0</v>
          </cell>
        </row>
        <row r="5061">
          <cell r="C5061" t="str">
            <v>Vương Hoàng Long</v>
          </cell>
          <cell r="G5061">
            <v>0</v>
          </cell>
        </row>
        <row r="5062">
          <cell r="C5062" t="str">
            <v>Vương Hoàng Long</v>
          </cell>
          <cell r="G5062">
            <v>0</v>
          </cell>
        </row>
        <row r="5063">
          <cell r="C5063" t="str">
            <v>Vương Hoàng Long</v>
          </cell>
          <cell r="G5063">
            <v>0</v>
          </cell>
        </row>
        <row r="5064">
          <cell r="C5064" t="str">
            <v>Vương Hoàng Long</v>
          </cell>
          <cell r="G5064">
            <v>0</v>
          </cell>
        </row>
        <row r="5065">
          <cell r="C5065" t="str">
            <v>Vương Hoàng Long</v>
          </cell>
          <cell r="G5065">
            <v>0</v>
          </cell>
        </row>
        <row r="5066">
          <cell r="C5066" t="str">
            <v>Vương Hoàng Long</v>
          </cell>
          <cell r="G5066">
            <v>0</v>
          </cell>
        </row>
        <row r="5067">
          <cell r="C5067" t="str">
            <v>Vương Hoàng Long</v>
          </cell>
          <cell r="G5067">
            <v>0</v>
          </cell>
        </row>
        <row r="5068">
          <cell r="C5068" t="str">
            <v>Vương Hoàng Long</v>
          </cell>
          <cell r="G5068">
            <v>0</v>
          </cell>
        </row>
        <row r="5069">
          <cell r="C5069" t="str">
            <v>Vương Hoàng Long</v>
          </cell>
          <cell r="G5069">
            <v>0</v>
          </cell>
        </row>
        <row r="5070">
          <cell r="C5070" t="str">
            <v>Vương Hoàng Long</v>
          </cell>
          <cell r="G5070">
            <v>0</v>
          </cell>
        </row>
        <row r="5071">
          <cell r="C5071" t="str">
            <v>Vương Hoàng Long</v>
          </cell>
          <cell r="G5071">
            <v>0</v>
          </cell>
        </row>
        <row r="5072">
          <cell r="C5072" t="str">
            <v>Vương Hoàng Long</v>
          </cell>
          <cell r="G5072">
            <v>0</v>
          </cell>
        </row>
        <row r="5073">
          <cell r="C5073" t="str">
            <v>Vương Hoàng Long</v>
          </cell>
          <cell r="G5073">
            <v>0</v>
          </cell>
        </row>
        <row r="5074">
          <cell r="C5074" t="str">
            <v>Vương Hoàng Long</v>
          </cell>
          <cell r="G5074">
            <v>0</v>
          </cell>
        </row>
        <row r="5075">
          <cell r="C5075" t="str">
            <v>Vương Hoàng Long</v>
          </cell>
          <cell r="G5075">
            <v>0</v>
          </cell>
        </row>
        <row r="5076">
          <cell r="C5076" t="str">
            <v>Vương Hoàng Long</v>
          </cell>
          <cell r="G5076">
            <v>0</v>
          </cell>
        </row>
        <row r="5077">
          <cell r="C5077" t="str">
            <v>Vương Hoàng Long</v>
          </cell>
          <cell r="G5077">
            <v>0</v>
          </cell>
        </row>
        <row r="5078">
          <cell r="C5078" t="str">
            <v>Vương Hoàng Long</v>
          </cell>
          <cell r="G5078">
            <v>0</v>
          </cell>
        </row>
        <row r="5079">
          <cell r="C5079" t="str">
            <v>Vương Hoàng Long</v>
          </cell>
          <cell r="G5079">
            <v>176.93433242016951</v>
          </cell>
        </row>
        <row r="5080">
          <cell r="C5080" t="str">
            <v>Trần Trung Thông</v>
          </cell>
          <cell r="G5080">
            <v>0</v>
          </cell>
        </row>
        <row r="5081">
          <cell r="C5081" t="str">
            <v>Trần Trung Thông</v>
          </cell>
          <cell r="G5081">
            <v>0</v>
          </cell>
        </row>
        <row r="5082">
          <cell r="C5082" t="str">
            <v>Trần Trung Thông</v>
          </cell>
          <cell r="G5082">
            <v>0</v>
          </cell>
        </row>
        <row r="5083">
          <cell r="C5083" t="str">
            <v>Trần Trung Thông</v>
          </cell>
          <cell r="G5083">
            <v>0</v>
          </cell>
        </row>
        <row r="5084">
          <cell r="C5084" t="str">
            <v>Trần Trung Thông</v>
          </cell>
          <cell r="G5084">
            <v>0</v>
          </cell>
        </row>
        <row r="5085">
          <cell r="C5085" t="str">
            <v>Trần Trung Thông</v>
          </cell>
          <cell r="G5085">
            <v>0</v>
          </cell>
        </row>
        <row r="5086">
          <cell r="C5086" t="str">
            <v>Trần Trung Thông</v>
          </cell>
          <cell r="G5086">
            <v>0</v>
          </cell>
        </row>
        <row r="5087">
          <cell r="C5087" t="str">
            <v>Trần Trung Thông</v>
          </cell>
          <cell r="G5087">
            <v>0</v>
          </cell>
        </row>
        <row r="5088">
          <cell r="C5088" t="str">
            <v>Trần Trung Thông</v>
          </cell>
          <cell r="G5088">
            <v>0</v>
          </cell>
        </row>
        <row r="5089">
          <cell r="C5089" t="str">
            <v>Trần Trung Thông</v>
          </cell>
          <cell r="G5089">
            <v>0</v>
          </cell>
        </row>
        <row r="5090">
          <cell r="C5090" t="str">
            <v>Trần Trung Thông</v>
          </cell>
          <cell r="G5090">
            <v>0</v>
          </cell>
        </row>
        <row r="5091">
          <cell r="C5091" t="str">
            <v>Trần Trung Thông</v>
          </cell>
          <cell r="G5091">
            <v>0</v>
          </cell>
        </row>
        <row r="5092">
          <cell r="C5092" t="str">
            <v>Trần Trung Thông</v>
          </cell>
          <cell r="G5092">
            <v>0</v>
          </cell>
        </row>
        <row r="5093">
          <cell r="C5093" t="str">
            <v>Trần Trung Thông</v>
          </cell>
          <cell r="G5093">
            <v>0</v>
          </cell>
        </row>
        <row r="5094">
          <cell r="C5094" t="str">
            <v>Trần Trung Thông</v>
          </cell>
          <cell r="G5094">
            <v>0</v>
          </cell>
        </row>
        <row r="5095">
          <cell r="C5095" t="str">
            <v>Trần Trung Thông</v>
          </cell>
          <cell r="G5095">
            <v>0</v>
          </cell>
        </row>
        <row r="5096">
          <cell r="C5096" t="str">
            <v>Trần Trung Thông</v>
          </cell>
          <cell r="G5096">
            <v>0</v>
          </cell>
        </row>
        <row r="5097">
          <cell r="C5097" t="str">
            <v>Trần Trung Thông</v>
          </cell>
          <cell r="G5097">
            <v>0</v>
          </cell>
        </row>
        <row r="5098">
          <cell r="C5098" t="str">
            <v>Trần Trung Thông</v>
          </cell>
          <cell r="G5098">
            <v>0</v>
          </cell>
        </row>
        <row r="5099">
          <cell r="C5099" t="str">
            <v>Trần Trung Thông</v>
          </cell>
          <cell r="G5099">
            <v>0</v>
          </cell>
        </row>
        <row r="5100">
          <cell r="C5100" t="str">
            <v>Trần Trung Thông</v>
          </cell>
          <cell r="G5100">
            <v>0</v>
          </cell>
        </row>
        <row r="5101">
          <cell r="C5101" t="str">
            <v>Trần Trung Thông</v>
          </cell>
          <cell r="G5101">
            <v>0</v>
          </cell>
        </row>
        <row r="5102">
          <cell r="C5102" t="str">
            <v>Trần Trung Thông</v>
          </cell>
          <cell r="G5102">
            <v>0</v>
          </cell>
        </row>
        <row r="5103">
          <cell r="C5103" t="str">
            <v>Trần Trung Thông</v>
          </cell>
          <cell r="G5103">
            <v>0</v>
          </cell>
        </row>
        <row r="5104">
          <cell r="C5104" t="str">
            <v>Trần Trung Thông</v>
          </cell>
          <cell r="G5104">
            <v>0</v>
          </cell>
        </row>
        <row r="5105">
          <cell r="C5105" t="str">
            <v>Trần Trung Thông</v>
          </cell>
          <cell r="G5105">
            <v>0</v>
          </cell>
        </row>
        <row r="5106">
          <cell r="C5106" t="str">
            <v>Trần Trung Thông</v>
          </cell>
          <cell r="G5106">
            <v>0</v>
          </cell>
        </row>
        <row r="5107">
          <cell r="C5107" t="str">
            <v>Trần Trung Thông</v>
          </cell>
          <cell r="G5107">
            <v>0</v>
          </cell>
        </row>
        <row r="5108">
          <cell r="C5108" t="str">
            <v>Trần Trung Thông</v>
          </cell>
          <cell r="G5108">
            <v>0</v>
          </cell>
        </row>
        <row r="5109">
          <cell r="C5109" t="str">
            <v>Trần Trung Thông</v>
          </cell>
          <cell r="G5109">
            <v>0</v>
          </cell>
        </row>
        <row r="5110">
          <cell r="C5110" t="str">
            <v>Trần Trung Thông</v>
          </cell>
          <cell r="G5110">
            <v>0</v>
          </cell>
        </row>
        <row r="5111">
          <cell r="C5111" t="str">
            <v>Trần Trung Thông</v>
          </cell>
          <cell r="G5111">
            <v>0</v>
          </cell>
        </row>
        <row r="5112">
          <cell r="C5112" t="str">
            <v>Trần Trung Thông</v>
          </cell>
          <cell r="G5112">
            <v>0</v>
          </cell>
        </row>
        <row r="5113">
          <cell r="C5113" t="str">
            <v>Trần Trung Thông</v>
          </cell>
          <cell r="G5113">
            <v>0</v>
          </cell>
        </row>
        <row r="5114">
          <cell r="C5114" t="str">
            <v>Trần Trung Thông</v>
          </cell>
          <cell r="G5114">
            <v>0</v>
          </cell>
        </row>
        <row r="5115">
          <cell r="C5115" t="str">
            <v>Trần Trung Thông</v>
          </cell>
          <cell r="G5115">
            <v>131.57229701143061</v>
          </cell>
        </row>
        <row r="5116">
          <cell r="C5116" t="str">
            <v>Nguyễn Trọng Đài</v>
          </cell>
          <cell r="G5116">
            <v>0</v>
          </cell>
        </row>
        <row r="5117">
          <cell r="C5117" t="str">
            <v>Nguyễn Trọng Đài</v>
          </cell>
          <cell r="G5117">
            <v>0</v>
          </cell>
        </row>
        <row r="5118">
          <cell r="C5118" t="str">
            <v>Nguyễn Trọng Đài</v>
          </cell>
          <cell r="G5118">
            <v>0</v>
          </cell>
        </row>
        <row r="5119">
          <cell r="C5119" t="str">
            <v>Nguyễn Trọng Đài</v>
          </cell>
          <cell r="G5119">
            <v>0</v>
          </cell>
        </row>
        <row r="5120">
          <cell r="C5120" t="str">
            <v>Nguyễn Trọng Đài</v>
          </cell>
          <cell r="G5120">
            <v>0</v>
          </cell>
        </row>
        <row r="5121">
          <cell r="C5121" t="str">
            <v>Nguyễn Trọng Đài</v>
          </cell>
          <cell r="G5121">
            <v>0</v>
          </cell>
        </row>
        <row r="5122">
          <cell r="C5122" t="str">
            <v>Nguyễn Trọng Đài</v>
          </cell>
          <cell r="G5122">
            <v>0</v>
          </cell>
        </row>
        <row r="5123">
          <cell r="C5123" t="str">
            <v>Nguyễn Trọng Đài</v>
          </cell>
          <cell r="G5123">
            <v>0</v>
          </cell>
        </row>
        <row r="5124">
          <cell r="C5124" t="str">
            <v>Nguyễn Trọng Đài</v>
          </cell>
          <cell r="G5124">
            <v>0</v>
          </cell>
        </row>
        <row r="5125">
          <cell r="C5125" t="str">
            <v>Nguyễn Trọng Đài</v>
          </cell>
          <cell r="G5125">
            <v>0</v>
          </cell>
        </row>
        <row r="5126">
          <cell r="C5126" t="str">
            <v>Nguyễn Trọng Đài</v>
          </cell>
          <cell r="G5126">
            <v>0</v>
          </cell>
        </row>
        <row r="5127">
          <cell r="C5127" t="str">
            <v>Nguyễn Trọng Đài</v>
          </cell>
          <cell r="G5127">
            <v>0</v>
          </cell>
        </row>
        <row r="5128">
          <cell r="C5128" t="str">
            <v>Nguyễn Trọng Đài</v>
          </cell>
          <cell r="G5128">
            <v>0</v>
          </cell>
        </row>
        <row r="5129">
          <cell r="C5129" t="str">
            <v>Nguyễn Trọng Đài</v>
          </cell>
          <cell r="G5129">
            <v>0</v>
          </cell>
        </row>
        <row r="5130">
          <cell r="C5130" t="str">
            <v>Nguyễn Trọng Đài</v>
          </cell>
          <cell r="G5130">
            <v>0</v>
          </cell>
        </row>
        <row r="5131">
          <cell r="C5131" t="str">
            <v>Nguyễn Trọng Đài</v>
          </cell>
          <cell r="G5131">
            <v>0</v>
          </cell>
        </row>
        <row r="5132">
          <cell r="C5132" t="str">
            <v>Nguyễn Trọng Đài</v>
          </cell>
          <cell r="G5132">
            <v>0</v>
          </cell>
        </row>
        <row r="5133">
          <cell r="C5133" t="str">
            <v>Nguyễn Trọng Đài</v>
          </cell>
          <cell r="G5133">
            <v>0</v>
          </cell>
        </row>
        <row r="5134">
          <cell r="C5134" t="str">
            <v>Nguyễn Trọng Đài</v>
          </cell>
          <cell r="G5134">
            <v>0</v>
          </cell>
        </row>
        <row r="5135">
          <cell r="C5135" t="str">
            <v>Nguyễn Trọng Đài</v>
          </cell>
          <cell r="G5135">
            <v>0</v>
          </cell>
        </row>
        <row r="5136">
          <cell r="C5136" t="str">
            <v>Nguyễn Trọng Đài</v>
          </cell>
          <cell r="G5136">
            <v>0</v>
          </cell>
        </row>
        <row r="5137">
          <cell r="C5137" t="str">
            <v>Nguyễn Trọng Đài</v>
          </cell>
          <cell r="G5137">
            <v>0</v>
          </cell>
        </row>
        <row r="5138">
          <cell r="C5138" t="str">
            <v>Nguyễn Trọng Đài</v>
          </cell>
          <cell r="G5138">
            <v>0</v>
          </cell>
        </row>
        <row r="5139">
          <cell r="C5139" t="str">
            <v>Nguyễn Trọng Đài</v>
          </cell>
          <cell r="G5139">
            <v>0</v>
          </cell>
        </row>
        <row r="5140">
          <cell r="C5140" t="str">
            <v>Nguyễn Trọng Đài</v>
          </cell>
          <cell r="G5140">
            <v>0</v>
          </cell>
        </row>
        <row r="5141">
          <cell r="C5141" t="str">
            <v>Nguyễn Trọng Đài</v>
          </cell>
          <cell r="G5141">
            <v>0</v>
          </cell>
        </row>
        <row r="5142">
          <cell r="C5142" t="str">
            <v>Nguyễn Trọng Đài</v>
          </cell>
          <cell r="G5142">
            <v>0</v>
          </cell>
        </row>
        <row r="5143">
          <cell r="C5143" t="str">
            <v>Nguyễn Trọng Đài</v>
          </cell>
          <cell r="G5143">
            <v>0</v>
          </cell>
        </row>
        <row r="5144">
          <cell r="C5144" t="str">
            <v>Nguyễn Trọng Đài</v>
          </cell>
          <cell r="G5144">
            <v>0</v>
          </cell>
        </row>
        <row r="5145">
          <cell r="C5145" t="str">
            <v>Nguyễn Trọng Đài</v>
          </cell>
          <cell r="G5145">
            <v>0</v>
          </cell>
        </row>
        <row r="5146">
          <cell r="C5146" t="str">
            <v>Nguyễn Trọng Đài</v>
          </cell>
          <cell r="G5146">
            <v>0</v>
          </cell>
        </row>
        <row r="5147">
          <cell r="C5147" t="str">
            <v>Nguyễn Trọng Đài</v>
          </cell>
          <cell r="G5147">
            <v>0</v>
          </cell>
        </row>
        <row r="5148">
          <cell r="C5148" t="str">
            <v>Nguyễn Trọng Đài</v>
          </cell>
          <cell r="G5148">
            <v>0</v>
          </cell>
        </row>
        <row r="5149">
          <cell r="C5149" t="str">
            <v>Nguyễn Trọng Đài</v>
          </cell>
          <cell r="G5149">
            <v>0</v>
          </cell>
        </row>
        <row r="5150">
          <cell r="C5150" t="str">
            <v>Nguyễn Trọng Đài</v>
          </cell>
          <cell r="G5150">
            <v>0</v>
          </cell>
        </row>
        <row r="5151">
          <cell r="C5151" t="str">
            <v>Nguyễn Trọng Đài</v>
          </cell>
          <cell r="G5151">
            <v>-14.052653085797495</v>
          </cell>
        </row>
        <row r="5152">
          <cell r="C5152" t="str">
            <v>Trần Văn Đông</v>
          </cell>
          <cell r="G5152">
            <v>0</v>
          </cell>
        </row>
        <row r="5153">
          <cell r="C5153" t="str">
            <v>Trần Văn Đông</v>
          </cell>
          <cell r="G5153">
            <v>0</v>
          </cell>
        </row>
        <row r="5154">
          <cell r="C5154" t="str">
            <v>Trần Văn Đông</v>
          </cell>
          <cell r="G5154">
            <v>0</v>
          </cell>
        </row>
        <row r="5155">
          <cell r="C5155" t="str">
            <v>Trần Văn Đông</v>
          </cell>
          <cell r="G5155">
            <v>0</v>
          </cell>
        </row>
        <row r="5156">
          <cell r="C5156" t="str">
            <v>Trần Văn Đông</v>
          </cell>
          <cell r="G5156">
            <v>0</v>
          </cell>
        </row>
        <row r="5157">
          <cell r="C5157" t="str">
            <v>Trần Văn Đông</v>
          </cell>
          <cell r="G5157">
            <v>0</v>
          </cell>
        </row>
        <row r="5158">
          <cell r="C5158" t="str">
            <v>Trần Văn Đông</v>
          </cell>
          <cell r="G5158">
            <v>0</v>
          </cell>
        </row>
        <row r="5159">
          <cell r="C5159" t="str">
            <v>Trần Văn Đông</v>
          </cell>
          <cell r="G5159">
            <v>0</v>
          </cell>
        </row>
        <row r="5160">
          <cell r="C5160" t="str">
            <v>Trần Văn Đông</v>
          </cell>
          <cell r="G5160">
            <v>0</v>
          </cell>
        </row>
        <row r="5161">
          <cell r="C5161" t="str">
            <v>Trần Văn Đông</v>
          </cell>
          <cell r="G5161">
            <v>0</v>
          </cell>
        </row>
        <row r="5162">
          <cell r="C5162" t="str">
            <v>Trần Văn Đông</v>
          </cell>
          <cell r="G5162">
            <v>0</v>
          </cell>
        </row>
        <row r="5163">
          <cell r="C5163" t="str">
            <v>Trần Văn Đông</v>
          </cell>
          <cell r="G5163">
            <v>0</v>
          </cell>
        </row>
        <row r="5164">
          <cell r="C5164" t="str">
            <v>Trần Văn Đông</v>
          </cell>
          <cell r="G5164">
            <v>0</v>
          </cell>
        </row>
        <row r="5165">
          <cell r="C5165" t="str">
            <v>Trần Văn Đông</v>
          </cell>
          <cell r="G5165">
            <v>0</v>
          </cell>
        </row>
        <row r="5166">
          <cell r="C5166" t="str">
            <v>Trần Văn Đông</v>
          </cell>
          <cell r="G5166">
            <v>0</v>
          </cell>
        </row>
        <row r="5167">
          <cell r="C5167" t="str">
            <v>Trần Văn Đông</v>
          </cell>
          <cell r="G5167">
            <v>0</v>
          </cell>
        </row>
        <row r="5168">
          <cell r="C5168" t="str">
            <v>Trần Văn Đông</v>
          </cell>
          <cell r="G5168">
            <v>0</v>
          </cell>
        </row>
        <row r="5169">
          <cell r="C5169" t="str">
            <v>Trần Văn Đông</v>
          </cell>
          <cell r="G5169">
            <v>0</v>
          </cell>
        </row>
        <row r="5170">
          <cell r="C5170" t="str">
            <v>Trần Văn Đông</v>
          </cell>
          <cell r="G5170">
            <v>0</v>
          </cell>
        </row>
        <row r="5171">
          <cell r="C5171" t="str">
            <v>Trần Văn Đông</v>
          </cell>
          <cell r="G5171">
            <v>0</v>
          </cell>
        </row>
        <row r="5172">
          <cell r="C5172" t="str">
            <v>Trần Văn Đông</v>
          </cell>
          <cell r="G5172">
            <v>0</v>
          </cell>
        </row>
        <row r="5173">
          <cell r="C5173" t="str">
            <v>Trần Văn Đông</v>
          </cell>
          <cell r="G5173">
            <v>0</v>
          </cell>
        </row>
        <row r="5174">
          <cell r="C5174" t="str">
            <v>Trần Văn Đông</v>
          </cell>
          <cell r="G5174">
            <v>0</v>
          </cell>
        </row>
        <row r="5175">
          <cell r="C5175" t="str">
            <v>Trần Văn Đông</v>
          </cell>
          <cell r="G5175">
            <v>0</v>
          </cell>
        </row>
        <row r="5176">
          <cell r="C5176" t="str">
            <v>Trần Văn Đông</v>
          </cell>
          <cell r="G5176">
            <v>0</v>
          </cell>
        </row>
        <row r="5177">
          <cell r="C5177" t="str">
            <v>Trần Văn Đông</v>
          </cell>
          <cell r="G5177">
            <v>0</v>
          </cell>
        </row>
        <row r="5178">
          <cell r="C5178" t="str">
            <v>Trần Văn Đông</v>
          </cell>
          <cell r="G5178">
            <v>0</v>
          </cell>
        </row>
        <row r="5179">
          <cell r="C5179" t="str">
            <v>Trần Văn Đông</v>
          </cell>
          <cell r="G5179">
            <v>0</v>
          </cell>
        </row>
        <row r="5180">
          <cell r="C5180" t="str">
            <v>Trần Văn Đông</v>
          </cell>
          <cell r="G5180">
            <v>0</v>
          </cell>
        </row>
        <row r="5181">
          <cell r="C5181" t="str">
            <v>Trần Văn Đông</v>
          </cell>
          <cell r="G5181">
            <v>0</v>
          </cell>
        </row>
        <row r="5182">
          <cell r="C5182" t="str">
            <v>Trần Văn Đông</v>
          </cell>
          <cell r="G5182">
            <v>0</v>
          </cell>
        </row>
        <row r="5183">
          <cell r="C5183" t="str">
            <v>Trần Văn Đông</v>
          </cell>
          <cell r="G5183">
            <v>0</v>
          </cell>
        </row>
        <row r="5184">
          <cell r="C5184" t="str">
            <v>Trần Văn Đông</v>
          </cell>
          <cell r="G5184">
            <v>0</v>
          </cell>
        </row>
        <row r="5185">
          <cell r="C5185" t="str">
            <v>Trần Văn Đông</v>
          </cell>
          <cell r="G5185">
            <v>0</v>
          </cell>
        </row>
        <row r="5186">
          <cell r="C5186" t="str">
            <v>Trần Văn Đông</v>
          </cell>
          <cell r="G5186">
            <v>0</v>
          </cell>
        </row>
        <row r="5187">
          <cell r="C5187" t="str">
            <v>Trần Văn Đông</v>
          </cell>
          <cell r="G5187">
            <v>211.08208294067697</v>
          </cell>
        </row>
        <row r="5188">
          <cell r="C5188" t="str">
            <v>Trần Trung Thông</v>
          </cell>
          <cell r="G5188">
            <v>0</v>
          </cell>
        </row>
        <row r="5189">
          <cell r="C5189" t="str">
            <v>Trần Trung Thông</v>
          </cell>
          <cell r="G5189">
            <v>0</v>
          </cell>
        </row>
        <row r="5190">
          <cell r="C5190" t="str">
            <v>Trần Trung Thông</v>
          </cell>
          <cell r="G5190">
            <v>0</v>
          </cell>
        </row>
        <row r="5191">
          <cell r="C5191" t="str">
            <v>Trần Trung Thông</v>
          </cell>
          <cell r="G5191">
            <v>0</v>
          </cell>
        </row>
        <row r="5192">
          <cell r="C5192" t="str">
            <v>Trần Trung Thông</v>
          </cell>
          <cell r="G5192">
            <v>0</v>
          </cell>
        </row>
        <row r="5193">
          <cell r="C5193" t="str">
            <v>Trần Trung Thông</v>
          </cell>
          <cell r="G5193">
            <v>0</v>
          </cell>
        </row>
        <row r="5194">
          <cell r="C5194" t="str">
            <v>Trần Trung Thông</v>
          </cell>
          <cell r="G5194">
            <v>0</v>
          </cell>
        </row>
        <row r="5195">
          <cell r="C5195" t="str">
            <v>Trần Trung Thông</v>
          </cell>
          <cell r="G5195">
            <v>0</v>
          </cell>
        </row>
        <row r="5196">
          <cell r="C5196" t="str">
            <v>Trần Trung Thông</v>
          </cell>
          <cell r="G5196">
            <v>0</v>
          </cell>
        </row>
        <row r="5197">
          <cell r="C5197" t="str">
            <v>Trần Trung Thông</v>
          </cell>
          <cell r="G5197">
            <v>0</v>
          </cell>
        </row>
        <row r="5198">
          <cell r="C5198" t="str">
            <v>Trần Trung Thông</v>
          </cell>
          <cell r="G5198">
            <v>0</v>
          </cell>
        </row>
        <row r="5199">
          <cell r="C5199" t="str">
            <v>Trần Trung Thông</v>
          </cell>
          <cell r="G5199">
            <v>0</v>
          </cell>
        </row>
        <row r="5200">
          <cell r="C5200" t="str">
            <v>Trần Trung Thông</v>
          </cell>
          <cell r="G5200">
            <v>0</v>
          </cell>
        </row>
        <row r="5201">
          <cell r="C5201" t="str">
            <v>Trần Trung Thông</v>
          </cell>
          <cell r="G5201">
            <v>0</v>
          </cell>
        </row>
        <row r="5202">
          <cell r="C5202" t="str">
            <v>Trần Trung Thông</v>
          </cell>
          <cell r="G5202">
            <v>0</v>
          </cell>
        </row>
        <row r="5203">
          <cell r="C5203" t="str">
            <v>Trần Trung Thông</v>
          </cell>
          <cell r="G5203">
            <v>0</v>
          </cell>
        </row>
        <row r="5204">
          <cell r="C5204" t="str">
            <v>Trần Trung Thông</v>
          </cell>
          <cell r="G5204">
            <v>0</v>
          </cell>
        </row>
        <row r="5205">
          <cell r="C5205" t="str">
            <v>Trần Trung Thông</v>
          </cell>
          <cell r="G5205">
            <v>0</v>
          </cell>
        </row>
        <row r="5206">
          <cell r="C5206" t="str">
            <v>Trần Trung Thông</v>
          </cell>
          <cell r="G5206">
            <v>0</v>
          </cell>
        </row>
        <row r="5207">
          <cell r="C5207" t="str">
            <v>Trần Trung Thông</v>
          </cell>
          <cell r="G5207">
            <v>0</v>
          </cell>
        </row>
        <row r="5208">
          <cell r="C5208" t="str">
            <v>Trần Trung Thông</v>
          </cell>
          <cell r="G5208">
            <v>0</v>
          </cell>
        </row>
        <row r="5209">
          <cell r="C5209" t="str">
            <v>Trần Trung Thông</v>
          </cell>
          <cell r="G5209">
            <v>0</v>
          </cell>
        </row>
        <row r="5210">
          <cell r="C5210" t="str">
            <v>Trần Trung Thông</v>
          </cell>
          <cell r="G5210">
            <v>0</v>
          </cell>
        </row>
        <row r="5211">
          <cell r="C5211" t="str">
            <v>Trần Trung Thông</v>
          </cell>
          <cell r="G5211">
            <v>0</v>
          </cell>
        </row>
        <row r="5212">
          <cell r="C5212" t="str">
            <v>Trần Trung Thông</v>
          </cell>
          <cell r="G5212">
            <v>0</v>
          </cell>
        </row>
        <row r="5213">
          <cell r="C5213" t="str">
            <v>Trần Trung Thông</v>
          </cell>
          <cell r="G5213">
            <v>0</v>
          </cell>
        </row>
        <row r="5214">
          <cell r="C5214" t="str">
            <v>Trần Trung Thông</v>
          </cell>
          <cell r="G5214">
            <v>0</v>
          </cell>
        </row>
        <row r="5215">
          <cell r="C5215" t="str">
            <v>Trần Trung Thông</v>
          </cell>
          <cell r="G5215">
            <v>0</v>
          </cell>
        </row>
        <row r="5216">
          <cell r="C5216" t="str">
            <v>Trần Trung Thông</v>
          </cell>
          <cell r="G5216">
            <v>0</v>
          </cell>
        </row>
        <row r="5217">
          <cell r="C5217" t="str">
            <v>Trần Trung Thông</v>
          </cell>
          <cell r="G5217">
            <v>0</v>
          </cell>
        </row>
        <row r="5218">
          <cell r="C5218" t="str">
            <v>Trần Trung Thông</v>
          </cell>
          <cell r="G5218">
            <v>0</v>
          </cell>
        </row>
        <row r="5219">
          <cell r="C5219" t="str">
            <v>Trần Trung Thông</v>
          </cell>
          <cell r="G5219">
            <v>0</v>
          </cell>
        </row>
        <row r="5220">
          <cell r="C5220" t="str">
            <v>Trần Trung Thông</v>
          </cell>
          <cell r="G5220">
            <v>0</v>
          </cell>
        </row>
        <row r="5221">
          <cell r="C5221" t="str">
            <v>Trần Trung Thông</v>
          </cell>
          <cell r="G5221">
            <v>0</v>
          </cell>
        </row>
        <row r="5222">
          <cell r="C5222" t="str">
            <v>Trần Trung Thông</v>
          </cell>
          <cell r="G5222">
            <v>0</v>
          </cell>
        </row>
        <row r="5223">
          <cell r="C5223" t="str">
            <v>Trần Trung Thông</v>
          </cell>
          <cell r="G5223">
            <v>219.99964401353202</v>
          </cell>
        </row>
        <row r="5224">
          <cell r="C5224" t="str">
            <v>Lê Minh Trọng</v>
          </cell>
          <cell r="G5224">
            <v>0</v>
          </cell>
        </row>
        <row r="5225">
          <cell r="C5225" t="str">
            <v>Lê Minh Trọng</v>
          </cell>
          <cell r="G5225">
            <v>0</v>
          </cell>
        </row>
        <row r="5226">
          <cell r="C5226" t="str">
            <v>Lê Minh Trọng</v>
          </cell>
          <cell r="G5226">
            <v>0</v>
          </cell>
        </row>
        <row r="5227">
          <cell r="C5227" t="str">
            <v>Lê Minh Trọng</v>
          </cell>
          <cell r="G5227">
            <v>0</v>
          </cell>
        </row>
        <row r="5228">
          <cell r="C5228" t="str">
            <v>Lê Minh Trọng</v>
          </cell>
          <cell r="G5228">
            <v>0</v>
          </cell>
        </row>
        <row r="5229">
          <cell r="C5229" t="str">
            <v>Lê Minh Trọng</v>
          </cell>
          <cell r="G5229">
            <v>0</v>
          </cell>
        </row>
        <row r="5230">
          <cell r="C5230" t="str">
            <v>Lê Minh Trọng</v>
          </cell>
          <cell r="G5230">
            <v>0</v>
          </cell>
        </row>
        <row r="5231">
          <cell r="C5231" t="str">
            <v>Lê Minh Trọng</v>
          </cell>
          <cell r="G5231">
            <v>0</v>
          </cell>
        </row>
        <row r="5232">
          <cell r="C5232" t="str">
            <v>Lê Minh Trọng</v>
          </cell>
          <cell r="G5232">
            <v>0</v>
          </cell>
        </row>
        <row r="5233">
          <cell r="C5233" t="str">
            <v>Lê Minh Trọng</v>
          </cell>
          <cell r="G5233">
            <v>0</v>
          </cell>
        </row>
        <row r="5234">
          <cell r="C5234" t="str">
            <v>Lê Minh Trọng</v>
          </cell>
          <cell r="G5234">
            <v>0</v>
          </cell>
        </row>
        <row r="5235">
          <cell r="C5235" t="str">
            <v>Lê Minh Trọng</v>
          </cell>
          <cell r="G5235">
            <v>0</v>
          </cell>
        </row>
        <row r="5236">
          <cell r="C5236" t="str">
            <v>Lê Minh Trọng</v>
          </cell>
          <cell r="G5236">
            <v>0</v>
          </cell>
        </row>
        <row r="5237">
          <cell r="C5237" t="str">
            <v>Lê Minh Trọng</v>
          </cell>
          <cell r="G5237">
            <v>0</v>
          </cell>
        </row>
        <row r="5238">
          <cell r="C5238" t="str">
            <v>Lê Minh Trọng</v>
          </cell>
          <cell r="G5238">
            <v>0</v>
          </cell>
        </row>
        <row r="5239">
          <cell r="C5239" t="str">
            <v>Lê Minh Trọng</v>
          </cell>
          <cell r="G5239">
            <v>0</v>
          </cell>
        </row>
        <row r="5240">
          <cell r="C5240" t="str">
            <v>Lê Minh Trọng</v>
          </cell>
          <cell r="G5240">
            <v>0</v>
          </cell>
        </row>
        <row r="5241">
          <cell r="C5241" t="str">
            <v>Lê Minh Trọng</v>
          </cell>
          <cell r="G5241">
            <v>0</v>
          </cell>
        </row>
        <row r="5242">
          <cell r="C5242" t="str">
            <v>Lê Minh Trọng</v>
          </cell>
          <cell r="G5242">
            <v>0</v>
          </cell>
        </row>
        <row r="5243">
          <cell r="C5243" t="str">
            <v>Lê Minh Trọng</v>
          </cell>
          <cell r="G5243">
            <v>0</v>
          </cell>
        </row>
        <row r="5244">
          <cell r="C5244" t="str">
            <v>Lê Minh Trọng</v>
          </cell>
          <cell r="G5244">
            <v>0</v>
          </cell>
        </row>
        <row r="5245">
          <cell r="C5245" t="str">
            <v>Lê Minh Trọng</v>
          </cell>
          <cell r="G5245">
            <v>0</v>
          </cell>
        </row>
        <row r="5246">
          <cell r="C5246" t="str">
            <v>Lê Minh Trọng</v>
          </cell>
          <cell r="G5246">
            <v>0</v>
          </cell>
        </row>
        <row r="5247">
          <cell r="C5247" t="str">
            <v>Lê Minh Trọng</v>
          </cell>
          <cell r="G5247">
            <v>0</v>
          </cell>
        </row>
        <row r="5248">
          <cell r="C5248" t="str">
            <v>Lê Minh Trọng</v>
          </cell>
          <cell r="G5248">
            <v>0</v>
          </cell>
        </row>
        <row r="5249">
          <cell r="C5249" t="str">
            <v>Lê Minh Trọng</v>
          </cell>
          <cell r="G5249">
            <v>0</v>
          </cell>
        </row>
        <row r="5250">
          <cell r="C5250" t="str">
            <v>Lê Minh Trọng</v>
          </cell>
          <cell r="G5250">
            <v>0</v>
          </cell>
        </row>
        <row r="5251">
          <cell r="C5251" t="str">
            <v>Lê Minh Trọng</v>
          </cell>
          <cell r="G5251">
            <v>0</v>
          </cell>
        </row>
        <row r="5252">
          <cell r="C5252" t="str">
            <v>Lê Minh Trọng</v>
          </cell>
          <cell r="G5252">
            <v>0</v>
          </cell>
        </row>
        <row r="5253">
          <cell r="C5253" t="str">
            <v>Lê Minh Trọng</v>
          </cell>
          <cell r="G5253">
            <v>0</v>
          </cell>
        </row>
        <row r="5254">
          <cell r="C5254" t="str">
            <v>Lê Minh Trọng</v>
          </cell>
          <cell r="G5254">
            <v>0</v>
          </cell>
        </row>
        <row r="5255">
          <cell r="C5255" t="str">
            <v>Lê Minh Trọng</v>
          </cell>
          <cell r="G5255">
            <v>0</v>
          </cell>
        </row>
        <row r="5256">
          <cell r="C5256" t="str">
            <v>Lê Minh Trọng</v>
          </cell>
          <cell r="G5256">
            <v>0</v>
          </cell>
        </row>
        <row r="5257">
          <cell r="C5257" t="str">
            <v>Lê Minh Trọng</v>
          </cell>
          <cell r="G5257">
            <v>0</v>
          </cell>
        </row>
        <row r="5258">
          <cell r="C5258" t="str">
            <v>Lê Minh Trọng</v>
          </cell>
          <cell r="G5258">
            <v>0</v>
          </cell>
        </row>
        <row r="5259">
          <cell r="C5259" t="str">
            <v>Lê Minh Trọng</v>
          </cell>
          <cell r="G5259">
            <v>176.91798540143162</v>
          </cell>
        </row>
        <row r="5260">
          <cell r="C5260" t="str">
            <v>Nguyễn Trọng Đài</v>
          </cell>
          <cell r="G5260">
            <v>0</v>
          </cell>
        </row>
        <row r="5261">
          <cell r="C5261" t="str">
            <v>Nguyễn Trọng Đài</v>
          </cell>
          <cell r="G5261">
            <v>0</v>
          </cell>
        </row>
        <row r="5262">
          <cell r="C5262" t="str">
            <v>Nguyễn Trọng Đài</v>
          </cell>
          <cell r="G5262">
            <v>0</v>
          </cell>
        </row>
        <row r="5263">
          <cell r="C5263" t="str">
            <v>Nguyễn Trọng Đài</v>
          </cell>
          <cell r="G5263">
            <v>0</v>
          </cell>
        </row>
        <row r="5264">
          <cell r="C5264" t="str">
            <v>Nguyễn Trọng Đài</v>
          </cell>
          <cell r="G5264">
            <v>0</v>
          </cell>
        </row>
        <row r="5265">
          <cell r="C5265" t="str">
            <v>Nguyễn Trọng Đài</v>
          </cell>
          <cell r="G5265">
            <v>0</v>
          </cell>
        </row>
        <row r="5266">
          <cell r="C5266" t="str">
            <v>Nguyễn Trọng Đài</v>
          </cell>
          <cell r="G5266">
            <v>0</v>
          </cell>
        </row>
        <row r="5267">
          <cell r="C5267" t="str">
            <v>Nguyễn Trọng Đài</v>
          </cell>
          <cell r="G5267">
            <v>0</v>
          </cell>
        </row>
        <row r="5268">
          <cell r="C5268" t="str">
            <v>Nguyễn Trọng Đài</v>
          </cell>
          <cell r="G5268">
            <v>0</v>
          </cell>
        </row>
        <row r="5269">
          <cell r="C5269" t="str">
            <v>Nguyễn Trọng Đài</v>
          </cell>
          <cell r="G5269">
            <v>0</v>
          </cell>
        </row>
        <row r="5270">
          <cell r="C5270" t="str">
            <v>Nguyễn Trọng Đài</v>
          </cell>
          <cell r="G5270">
            <v>0</v>
          </cell>
        </row>
        <row r="5271">
          <cell r="C5271" t="str">
            <v>Nguyễn Trọng Đài</v>
          </cell>
          <cell r="G5271">
            <v>0</v>
          </cell>
        </row>
        <row r="5272">
          <cell r="C5272" t="str">
            <v>Nguyễn Trọng Đài</v>
          </cell>
          <cell r="G5272">
            <v>0</v>
          </cell>
        </row>
        <row r="5273">
          <cell r="C5273" t="str">
            <v>Nguyễn Trọng Đài</v>
          </cell>
          <cell r="G5273">
            <v>0</v>
          </cell>
        </row>
        <row r="5274">
          <cell r="C5274" t="str">
            <v>Nguyễn Trọng Đài</v>
          </cell>
          <cell r="G5274">
            <v>0</v>
          </cell>
        </row>
        <row r="5275">
          <cell r="C5275" t="str">
            <v>Nguyễn Trọng Đài</v>
          </cell>
          <cell r="G5275">
            <v>0</v>
          </cell>
        </row>
        <row r="5276">
          <cell r="C5276" t="str">
            <v>Nguyễn Trọng Đài</v>
          </cell>
          <cell r="G5276">
            <v>0</v>
          </cell>
        </row>
        <row r="5277">
          <cell r="C5277" t="str">
            <v>Nguyễn Trọng Đài</v>
          </cell>
          <cell r="G5277">
            <v>0</v>
          </cell>
        </row>
        <row r="5278">
          <cell r="C5278" t="str">
            <v>Nguyễn Trọng Đài</v>
          </cell>
          <cell r="G5278">
            <v>0</v>
          </cell>
        </row>
        <row r="5279">
          <cell r="C5279" t="str">
            <v>Nguyễn Trọng Đài</v>
          </cell>
          <cell r="G5279">
            <v>0</v>
          </cell>
        </row>
        <row r="5280">
          <cell r="C5280" t="str">
            <v>Nguyễn Trọng Đài</v>
          </cell>
          <cell r="G5280">
            <v>0</v>
          </cell>
        </row>
        <row r="5281">
          <cell r="C5281" t="str">
            <v>Nguyễn Trọng Đài</v>
          </cell>
          <cell r="G5281">
            <v>0</v>
          </cell>
        </row>
        <row r="5282">
          <cell r="C5282" t="str">
            <v>Nguyễn Trọng Đài</v>
          </cell>
          <cell r="G5282">
            <v>0</v>
          </cell>
        </row>
        <row r="5283">
          <cell r="C5283" t="str">
            <v>Nguyễn Trọng Đài</v>
          </cell>
          <cell r="G5283">
            <v>0</v>
          </cell>
        </row>
        <row r="5284">
          <cell r="C5284" t="str">
            <v>Nguyễn Trọng Đài</v>
          </cell>
          <cell r="G5284">
            <v>0</v>
          </cell>
        </row>
        <row r="5285">
          <cell r="C5285" t="str">
            <v>Nguyễn Trọng Đài</v>
          </cell>
          <cell r="G5285">
            <v>0</v>
          </cell>
        </row>
        <row r="5286">
          <cell r="C5286" t="str">
            <v>Nguyễn Trọng Đài</v>
          </cell>
          <cell r="G5286">
            <v>0</v>
          </cell>
        </row>
        <row r="5287">
          <cell r="C5287" t="str">
            <v>Nguyễn Trọng Đài</v>
          </cell>
          <cell r="G5287">
            <v>0</v>
          </cell>
        </row>
        <row r="5288">
          <cell r="C5288" t="str">
            <v>Nguyễn Trọng Đài</v>
          </cell>
          <cell r="G5288">
            <v>0</v>
          </cell>
        </row>
        <row r="5289">
          <cell r="C5289" t="str">
            <v>Nguyễn Trọng Đài</v>
          </cell>
          <cell r="G5289">
            <v>0</v>
          </cell>
        </row>
        <row r="5290">
          <cell r="C5290" t="str">
            <v>Nguyễn Trọng Đài</v>
          </cell>
          <cell r="G5290">
            <v>0</v>
          </cell>
        </row>
        <row r="5291">
          <cell r="C5291" t="str">
            <v>Nguyễn Trọng Đài</v>
          </cell>
          <cell r="G5291">
            <v>0</v>
          </cell>
        </row>
        <row r="5292">
          <cell r="C5292" t="str">
            <v>Nguyễn Trọng Đài</v>
          </cell>
          <cell r="G5292">
            <v>0</v>
          </cell>
        </row>
        <row r="5293">
          <cell r="C5293" t="str">
            <v>Nguyễn Trọng Đài</v>
          </cell>
          <cell r="G5293">
            <v>0</v>
          </cell>
        </row>
        <row r="5294">
          <cell r="C5294" t="str">
            <v>Nguyễn Trọng Đài</v>
          </cell>
          <cell r="G5294">
            <v>0</v>
          </cell>
        </row>
        <row r="5295">
          <cell r="C5295" t="str">
            <v>Nguyễn Trọng Đài</v>
          </cell>
          <cell r="G5295">
            <v>267.28718878792256</v>
          </cell>
        </row>
        <row r="5296">
          <cell r="C5296" t="str">
            <v>Hoàng Văn Công</v>
          </cell>
          <cell r="G5296">
            <v>0</v>
          </cell>
        </row>
        <row r="5297">
          <cell r="C5297" t="str">
            <v>Hoàng Văn Công</v>
          </cell>
          <cell r="G5297">
            <v>0</v>
          </cell>
        </row>
        <row r="5298">
          <cell r="C5298" t="str">
            <v>Hoàng Văn Công</v>
          </cell>
          <cell r="G5298">
            <v>0</v>
          </cell>
        </row>
        <row r="5299">
          <cell r="C5299" t="str">
            <v>Hoàng Văn Công</v>
          </cell>
          <cell r="G5299">
            <v>0</v>
          </cell>
        </row>
        <row r="5300">
          <cell r="C5300" t="str">
            <v>Hoàng Văn Công</v>
          </cell>
          <cell r="G5300">
            <v>0</v>
          </cell>
        </row>
        <row r="5301">
          <cell r="C5301" t="str">
            <v>Hoàng Văn Công</v>
          </cell>
          <cell r="G5301">
            <v>0</v>
          </cell>
        </row>
        <row r="5302">
          <cell r="C5302" t="str">
            <v>Hoàng Văn Công</v>
          </cell>
          <cell r="G5302">
            <v>0</v>
          </cell>
        </row>
        <row r="5303">
          <cell r="C5303" t="str">
            <v>Hoàng Văn Công</v>
          </cell>
          <cell r="G5303">
            <v>0</v>
          </cell>
        </row>
        <row r="5304">
          <cell r="C5304" t="str">
            <v>Hoàng Văn Công</v>
          </cell>
          <cell r="G5304">
            <v>0</v>
          </cell>
        </row>
        <row r="5305">
          <cell r="C5305" t="str">
            <v>Hoàng Văn Công</v>
          </cell>
          <cell r="G5305">
            <v>0</v>
          </cell>
        </row>
        <row r="5306">
          <cell r="C5306" t="str">
            <v>Hoàng Văn Công</v>
          </cell>
          <cell r="G5306">
            <v>0</v>
          </cell>
        </row>
        <row r="5307">
          <cell r="C5307" t="str">
            <v>Hoàng Văn Công</v>
          </cell>
          <cell r="G5307">
            <v>0</v>
          </cell>
        </row>
        <row r="5308">
          <cell r="C5308" t="str">
            <v>Hoàng Văn Công</v>
          </cell>
          <cell r="G5308">
            <v>0</v>
          </cell>
        </row>
        <row r="5309">
          <cell r="C5309" t="str">
            <v>Hoàng Văn Công</v>
          </cell>
          <cell r="G5309">
            <v>0</v>
          </cell>
        </row>
        <row r="5310">
          <cell r="C5310" t="str">
            <v>Hoàng Văn Công</v>
          </cell>
          <cell r="G5310">
            <v>0</v>
          </cell>
        </row>
        <row r="5311">
          <cell r="C5311" t="str">
            <v>Hoàng Văn Công</v>
          </cell>
          <cell r="G5311">
            <v>0</v>
          </cell>
        </row>
        <row r="5312">
          <cell r="C5312" t="str">
            <v>Hoàng Văn Công</v>
          </cell>
          <cell r="G5312">
            <v>0</v>
          </cell>
        </row>
        <row r="5313">
          <cell r="C5313" t="str">
            <v>Hoàng Văn Công</v>
          </cell>
          <cell r="G5313">
            <v>0</v>
          </cell>
        </row>
        <row r="5314">
          <cell r="C5314" t="str">
            <v>Hoàng Văn Công</v>
          </cell>
          <cell r="G5314">
            <v>0</v>
          </cell>
        </row>
        <row r="5315">
          <cell r="C5315" t="str">
            <v>Hoàng Văn Công</v>
          </cell>
          <cell r="G5315">
            <v>0</v>
          </cell>
        </row>
        <row r="5316">
          <cell r="C5316" t="str">
            <v>Hoàng Văn Công</v>
          </cell>
          <cell r="G5316">
            <v>0</v>
          </cell>
        </row>
        <row r="5317">
          <cell r="C5317" t="str">
            <v>Hoàng Văn Công</v>
          </cell>
          <cell r="G5317">
            <v>0</v>
          </cell>
        </row>
        <row r="5318">
          <cell r="C5318" t="str">
            <v>Hoàng Văn Công</v>
          </cell>
          <cell r="G5318">
            <v>0</v>
          </cell>
        </row>
        <row r="5319">
          <cell r="C5319" t="str">
            <v>Hoàng Văn Công</v>
          </cell>
          <cell r="G5319">
            <v>0</v>
          </cell>
        </row>
        <row r="5320">
          <cell r="C5320" t="str">
            <v>Hoàng Văn Công</v>
          </cell>
          <cell r="G5320">
            <v>0</v>
          </cell>
        </row>
        <row r="5321">
          <cell r="C5321" t="str">
            <v>Hoàng Văn Công</v>
          </cell>
          <cell r="G5321">
            <v>0</v>
          </cell>
        </row>
        <row r="5322">
          <cell r="C5322" t="str">
            <v>Hoàng Văn Công</v>
          </cell>
          <cell r="G5322">
            <v>0</v>
          </cell>
        </row>
        <row r="5323">
          <cell r="C5323" t="str">
            <v>Hoàng Văn Công</v>
          </cell>
          <cell r="G5323">
            <v>0</v>
          </cell>
        </row>
        <row r="5324">
          <cell r="C5324" t="str">
            <v>Hoàng Văn Công</v>
          </cell>
          <cell r="G5324">
            <v>0</v>
          </cell>
        </row>
        <row r="5325">
          <cell r="C5325" t="str">
            <v>Hoàng Văn Công</v>
          </cell>
          <cell r="G5325">
            <v>0</v>
          </cell>
        </row>
        <row r="5326">
          <cell r="C5326" t="str">
            <v>Hoàng Văn Công</v>
          </cell>
          <cell r="G5326">
            <v>0</v>
          </cell>
        </row>
        <row r="5327">
          <cell r="C5327" t="str">
            <v>Hoàng Văn Công</v>
          </cell>
          <cell r="G5327">
            <v>0</v>
          </cell>
        </row>
        <row r="5328">
          <cell r="C5328" t="str">
            <v>Hoàng Văn Công</v>
          </cell>
          <cell r="G5328">
            <v>0</v>
          </cell>
        </row>
        <row r="5329">
          <cell r="C5329" t="str">
            <v>Hoàng Văn Công</v>
          </cell>
          <cell r="G5329">
            <v>0</v>
          </cell>
        </row>
        <row r="5330">
          <cell r="C5330" t="str">
            <v>Hoàng Văn Công</v>
          </cell>
          <cell r="G5330">
            <v>0</v>
          </cell>
        </row>
        <row r="5331">
          <cell r="C5331" t="str">
            <v>Hoàng Văn Công</v>
          </cell>
          <cell r="G5331">
            <v>-0.1217474098342305</v>
          </cell>
        </row>
        <row r="5332">
          <cell r="C5332" t="str">
            <v>Vương Hoàng Long</v>
          </cell>
          <cell r="G5332">
            <v>0</v>
          </cell>
        </row>
        <row r="5333">
          <cell r="C5333" t="str">
            <v>Vương Hoàng Long</v>
          </cell>
          <cell r="G5333">
            <v>0</v>
          </cell>
        </row>
        <row r="5334">
          <cell r="C5334" t="str">
            <v>Vương Hoàng Long</v>
          </cell>
          <cell r="G5334">
            <v>0</v>
          </cell>
        </row>
        <row r="5335">
          <cell r="C5335" t="str">
            <v>Vương Hoàng Long</v>
          </cell>
          <cell r="G5335">
            <v>0</v>
          </cell>
        </row>
        <row r="5336">
          <cell r="C5336" t="str">
            <v>Vương Hoàng Long</v>
          </cell>
          <cell r="G5336">
            <v>0</v>
          </cell>
        </row>
        <row r="5337">
          <cell r="C5337" t="str">
            <v>Vương Hoàng Long</v>
          </cell>
          <cell r="G5337">
            <v>0</v>
          </cell>
        </row>
        <row r="5338">
          <cell r="C5338" t="str">
            <v>Vương Hoàng Long</v>
          </cell>
          <cell r="G5338">
            <v>0</v>
          </cell>
        </row>
        <row r="5339">
          <cell r="C5339" t="str">
            <v>Vương Hoàng Long</v>
          </cell>
          <cell r="G5339">
            <v>0</v>
          </cell>
        </row>
        <row r="5340">
          <cell r="C5340" t="str">
            <v>Vương Hoàng Long</v>
          </cell>
          <cell r="G5340">
            <v>0</v>
          </cell>
        </row>
        <row r="5341">
          <cell r="C5341" t="str">
            <v>Vương Hoàng Long</v>
          </cell>
          <cell r="G5341">
            <v>0</v>
          </cell>
        </row>
        <row r="5342">
          <cell r="C5342" t="str">
            <v>Vương Hoàng Long</v>
          </cell>
          <cell r="G5342">
            <v>0</v>
          </cell>
        </row>
        <row r="5343">
          <cell r="C5343" t="str">
            <v>Vương Hoàng Long</v>
          </cell>
          <cell r="G5343">
            <v>0</v>
          </cell>
        </row>
        <row r="5344">
          <cell r="C5344" t="str">
            <v>Vương Hoàng Long</v>
          </cell>
          <cell r="G5344">
            <v>0</v>
          </cell>
        </row>
        <row r="5345">
          <cell r="C5345" t="str">
            <v>Vương Hoàng Long</v>
          </cell>
          <cell r="G5345">
            <v>0</v>
          </cell>
        </row>
        <row r="5346">
          <cell r="C5346" t="str">
            <v>Vương Hoàng Long</v>
          </cell>
          <cell r="G5346">
            <v>0</v>
          </cell>
        </row>
        <row r="5347">
          <cell r="C5347" t="str">
            <v>Vương Hoàng Long</v>
          </cell>
          <cell r="G5347">
            <v>0</v>
          </cell>
        </row>
        <row r="5348">
          <cell r="C5348" t="str">
            <v>Vương Hoàng Long</v>
          </cell>
          <cell r="G5348">
            <v>0</v>
          </cell>
        </row>
        <row r="5349">
          <cell r="C5349" t="str">
            <v>Vương Hoàng Long</v>
          </cell>
          <cell r="G5349">
            <v>0</v>
          </cell>
        </row>
        <row r="5350">
          <cell r="C5350" t="str">
            <v>Vương Hoàng Long</v>
          </cell>
          <cell r="G5350">
            <v>0</v>
          </cell>
        </row>
        <row r="5351">
          <cell r="C5351" t="str">
            <v>Vương Hoàng Long</v>
          </cell>
          <cell r="G5351">
            <v>0</v>
          </cell>
        </row>
        <row r="5352">
          <cell r="C5352" t="str">
            <v>Vương Hoàng Long</v>
          </cell>
          <cell r="G5352">
            <v>0</v>
          </cell>
        </row>
        <row r="5353">
          <cell r="C5353" t="str">
            <v>Vương Hoàng Long</v>
          </cell>
          <cell r="G5353">
            <v>0</v>
          </cell>
        </row>
        <row r="5354">
          <cell r="C5354" t="str">
            <v>Vương Hoàng Long</v>
          </cell>
          <cell r="G5354">
            <v>0</v>
          </cell>
        </row>
        <row r="5355">
          <cell r="C5355" t="str">
            <v>Vương Hoàng Long</v>
          </cell>
          <cell r="G5355">
            <v>0</v>
          </cell>
        </row>
        <row r="5356">
          <cell r="C5356" t="str">
            <v>Vương Hoàng Long</v>
          </cell>
          <cell r="G5356">
            <v>0</v>
          </cell>
        </row>
        <row r="5357">
          <cell r="C5357" t="str">
            <v>Vương Hoàng Long</v>
          </cell>
          <cell r="G5357">
            <v>0</v>
          </cell>
        </row>
        <row r="5358">
          <cell r="C5358" t="str">
            <v>Vương Hoàng Long</v>
          </cell>
          <cell r="G5358">
            <v>0</v>
          </cell>
        </row>
        <row r="5359">
          <cell r="C5359" t="str">
            <v>Vương Hoàng Long</v>
          </cell>
          <cell r="G5359">
            <v>0</v>
          </cell>
        </row>
        <row r="5360">
          <cell r="C5360" t="str">
            <v>Vương Hoàng Long</v>
          </cell>
          <cell r="G5360">
            <v>0</v>
          </cell>
        </row>
        <row r="5361">
          <cell r="C5361" t="str">
            <v>Vương Hoàng Long</v>
          </cell>
          <cell r="G5361">
            <v>0</v>
          </cell>
        </row>
        <row r="5362">
          <cell r="C5362" t="str">
            <v>Vương Hoàng Long</v>
          </cell>
          <cell r="G5362">
            <v>0</v>
          </cell>
        </row>
        <row r="5363">
          <cell r="C5363" t="str">
            <v>Vương Hoàng Long</v>
          </cell>
          <cell r="G5363">
            <v>0</v>
          </cell>
        </row>
        <row r="5364">
          <cell r="C5364" t="str">
            <v>Vương Hoàng Long</v>
          </cell>
          <cell r="G5364">
            <v>0</v>
          </cell>
        </row>
        <row r="5365">
          <cell r="C5365" t="str">
            <v>Vương Hoàng Long</v>
          </cell>
          <cell r="G5365">
            <v>0</v>
          </cell>
        </row>
        <row r="5366">
          <cell r="C5366" t="str">
            <v>Vương Hoàng Long</v>
          </cell>
          <cell r="G5366">
            <v>0</v>
          </cell>
        </row>
        <row r="5367">
          <cell r="C5367" t="str">
            <v>Vương Hoàng Long</v>
          </cell>
          <cell r="G5367">
            <v>159.86201059409319</v>
          </cell>
        </row>
        <row r="5368">
          <cell r="C5368" t="str">
            <v>Vương Đình An</v>
          </cell>
        </row>
        <row r="5369">
          <cell r="C5369" t="str">
            <v>Vương Đình An</v>
          </cell>
        </row>
        <row r="5370">
          <cell r="C5370" t="str">
            <v>Vương Đình An</v>
          </cell>
        </row>
        <row r="5371">
          <cell r="C5371" t="str">
            <v>Vương Đình An</v>
          </cell>
        </row>
        <row r="5372">
          <cell r="C5372" t="str">
            <v>Vương Đình An</v>
          </cell>
        </row>
        <row r="5373">
          <cell r="C5373" t="str">
            <v>Vương Đình An</v>
          </cell>
        </row>
        <row r="5374">
          <cell r="C5374" t="str">
            <v>Vương Đình An</v>
          </cell>
        </row>
        <row r="5375">
          <cell r="C5375" t="str">
            <v>Vương Đình An</v>
          </cell>
        </row>
        <row r="5376">
          <cell r="C5376" t="str">
            <v>Vương Đình An</v>
          </cell>
        </row>
        <row r="5377">
          <cell r="C5377" t="str">
            <v>Vương Đình An</v>
          </cell>
        </row>
        <row r="5378">
          <cell r="C5378" t="str">
            <v>Vương Đình An</v>
          </cell>
        </row>
        <row r="5379">
          <cell r="C5379" t="str">
            <v>Vương Đình An</v>
          </cell>
        </row>
        <row r="5380">
          <cell r="C5380" t="str">
            <v>Vương Đình An</v>
          </cell>
        </row>
        <row r="5381">
          <cell r="C5381" t="str">
            <v>Vương Đình An</v>
          </cell>
        </row>
        <row r="5382">
          <cell r="C5382" t="str">
            <v>Vương Đình An</v>
          </cell>
        </row>
        <row r="5383">
          <cell r="C5383" t="str">
            <v>Vương Đình An</v>
          </cell>
        </row>
        <row r="5384">
          <cell r="C5384" t="str">
            <v>Vương Đình An</v>
          </cell>
        </row>
        <row r="5385">
          <cell r="C5385" t="str">
            <v>Vương Đình An</v>
          </cell>
        </row>
        <row r="5386">
          <cell r="C5386" t="str">
            <v>Vương Đình An</v>
          </cell>
        </row>
        <row r="5387">
          <cell r="C5387" t="str">
            <v>Vương Đình An</v>
          </cell>
        </row>
        <row r="5388">
          <cell r="C5388" t="str">
            <v>Vương Đình An</v>
          </cell>
        </row>
        <row r="5389">
          <cell r="C5389" t="str">
            <v>Vương Đình An</v>
          </cell>
        </row>
        <row r="5390">
          <cell r="C5390" t="str">
            <v>Vương Đình An</v>
          </cell>
        </row>
        <row r="5391">
          <cell r="C5391" t="str">
            <v>Vương Đình An</v>
          </cell>
        </row>
        <row r="5392">
          <cell r="C5392" t="str">
            <v>Vương Đình An</v>
          </cell>
        </row>
        <row r="5393">
          <cell r="C5393" t="str">
            <v>Vương Đình An</v>
          </cell>
        </row>
        <row r="5394">
          <cell r="C5394" t="str">
            <v>Vương Đình An</v>
          </cell>
        </row>
        <row r="5395">
          <cell r="C5395" t="str">
            <v>Vương Đình An</v>
          </cell>
        </row>
        <row r="5396">
          <cell r="C5396" t="str">
            <v>Vương Đình An</v>
          </cell>
        </row>
        <row r="5397">
          <cell r="C5397" t="str">
            <v>Vương Đình An</v>
          </cell>
        </row>
        <row r="5398">
          <cell r="C5398" t="str">
            <v>Vương Đình An</v>
          </cell>
        </row>
        <row r="5399">
          <cell r="C5399" t="str">
            <v>Vương Đình An</v>
          </cell>
        </row>
        <row r="5400">
          <cell r="C5400" t="str">
            <v>Vương Đình An</v>
          </cell>
        </row>
        <row r="5401">
          <cell r="C5401" t="str">
            <v>Vương Đình An</v>
          </cell>
        </row>
        <row r="5402">
          <cell r="C5402" t="str">
            <v>Vương Đình An</v>
          </cell>
        </row>
        <row r="5403">
          <cell r="C5403" t="str">
            <v>Vương Đình An</v>
          </cell>
          <cell r="G5403">
            <v>2688.5586523084726</v>
          </cell>
        </row>
        <row r="5404">
          <cell r="C5404" t="str">
            <v>Nguyễn Công Thoại</v>
          </cell>
          <cell r="G5404">
            <v>0</v>
          </cell>
        </row>
        <row r="5405">
          <cell r="C5405" t="str">
            <v>Nguyễn Công Thoại</v>
          </cell>
          <cell r="G5405">
            <v>0</v>
          </cell>
        </row>
        <row r="5406">
          <cell r="C5406" t="str">
            <v>Nguyễn Công Thoại</v>
          </cell>
          <cell r="G5406">
            <v>0</v>
          </cell>
        </row>
        <row r="5407">
          <cell r="C5407" t="str">
            <v>Nguyễn Công Thoại</v>
          </cell>
          <cell r="G5407">
            <v>0</v>
          </cell>
        </row>
        <row r="5408">
          <cell r="C5408" t="str">
            <v>Nguyễn Công Thoại</v>
          </cell>
          <cell r="G5408">
            <v>0</v>
          </cell>
        </row>
        <row r="5409">
          <cell r="C5409" t="str">
            <v>Nguyễn Công Thoại</v>
          </cell>
          <cell r="G5409">
            <v>0</v>
          </cell>
        </row>
        <row r="5410">
          <cell r="C5410" t="str">
            <v>Nguyễn Công Thoại</v>
          </cell>
          <cell r="G5410">
            <v>0</v>
          </cell>
        </row>
        <row r="5411">
          <cell r="C5411" t="str">
            <v>Nguyễn Công Thoại</v>
          </cell>
          <cell r="G5411">
            <v>0</v>
          </cell>
        </row>
        <row r="5412">
          <cell r="C5412" t="str">
            <v>Nguyễn Công Thoại</v>
          </cell>
          <cell r="G5412">
            <v>0</v>
          </cell>
        </row>
        <row r="5413">
          <cell r="C5413" t="str">
            <v>Nguyễn Công Thoại</v>
          </cell>
          <cell r="G5413">
            <v>0</v>
          </cell>
        </row>
        <row r="5414">
          <cell r="C5414" t="str">
            <v>Nguyễn Công Thoại</v>
          </cell>
          <cell r="G5414">
            <v>0</v>
          </cell>
        </row>
        <row r="5415">
          <cell r="C5415" t="str">
            <v>Nguyễn Công Thoại</v>
          </cell>
          <cell r="G5415">
            <v>0</v>
          </cell>
        </row>
        <row r="5416">
          <cell r="C5416" t="str">
            <v>Nguyễn Công Thoại</v>
          </cell>
          <cell r="G5416">
            <v>0</v>
          </cell>
        </row>
        <row r="5417">
          <cell r="C5417" t="str">
            <v>Nguyễn Công Thoại</v>
          </cell>
          <cell r="G5417">
            <v>0</v>
          </cell>
        </row>
        <row r="5418">
          <cell r="C5418" t="str">
            <v>Nguyễn Công Thoại</v>
          </cell>
          <cell r="G5418">
            <v>0</v>
          </cell>
        </row>
        <row r="5419">
          <cell r="C5419" t="str">
            <v>Nguyễn Công Thoại</v>
          </cell>
          <cell r="G5419">
            <v>0</v>
          </cell>
        </row>
        <row r="5420">
          <cell r="C5420" t="str">
            <v>Nguyễn Công Thoại</v>
          </cell>
          <cell r="G5420">
            <v>0</v>
          </cell>
        </row>
        <row r="5421">
          <cell r="C5421" t="str">
            <v>Nguyễn Công Thoại</v>
          </cell>
          <cell r="G5421">
            <v>0</v>
          </cell>
        </row>
        <row r="5422">
          <cell r="C5422" t="str">
            <v>Nguyễn Công Thoại</v>
          </cell>
          <cell r="G5422">
            <v>0</v>
          </cell>
        </row>
        <row r="5423">
          <cell r="C5423" t="str">
            <v>Nguyễn Công Thoại</v>
          </cell>
          <cell r="G5423">
            <v>0</v>
          </cell>
        </row>
        <row r="5424">
          <cell r="C5424" t="str">
            <v>Nguyễn Công Thoại</v>
          </cell>
          <cell r="G5424">
            <v>0</v>
          </cell>
        </row>
        <row r="5425">
          <cell r="C5425" t="str">
            <v>Nguyễn Công Thoại</v>
          </cell>
          <cell r="G5425">
            <v>0</v>
          </cell>
        </row>
        <row r="5426">
          <cell r="C5426" t="str">
            <v>Nguyễn Công Thoại</v>
          </cell>
          <cell r="G5426">
            <v>0</v>
          </cell>
        </row>
        <row r="5427">
          <cell r="C5427" t="str">
            <v>Nguyễn Công Thoại</v>
          </cell>
          <cell r="G5427">
            <v>0</v>
          </cell>
        </row>
        <row r="5428">
          <cell r="C5428" t="str">
            <v>Nguyễn Công Thoại</v>
          </cell>
          <cell r="G5428">
            <v>0</v>
          </cell>
        </row>
        <row r="5429">
          <cell r="C5429" t="str">
            <v>Nguyễn Công Thoại</v>
          </cell>
          <cell r="G5429">
            <v>0</v>
          </cell>
        </row>
        <row r="5430">
          <cell r="C5430" t="str">
            <v>Nguyễn Công Thoại</v>
          </cell>
          <cell r="G5430">
            <v>0</v>
          </cell>
        </row>
        <row r="5431">
          <cell r="C5431" t="str">
            <v>Nguyễn Công Thoại</v>
          </cell>
          <cell r="G5431">
            <v>0</v>
          </cell>
        </row>
        <row r="5432">
          <cell r="C5432" t="str">
            <v>Nguyễn Công Thoại</v>
          </cell>
          <cell r="G5432">
            <v>0</v>
          </cell>
        </row>
        <row r="5433">
          <cell r="C5433" t="str">
            <v>Nguyễn Công Thoại</v>
          </cell>
          <cell r="G5433">
            <v>0</v>
          </cell>
        </row>
        <row r="5434">
          <cell r="C5434" t="str">
            <v>Nguyễn Công Thoại</v>
          </cell>
          <cell r="G5434">
            <v>0</v>
          </cell>
        </row>
        <row r="5435">
          <cell r="C5435" t="str">
            <v>Nguyễn Công Thoại</v>
          </cell>
          <cell r="G5435">
            <v>0</v>
          </cell>
        </row>
        <row r="5436">
          <cell r="C5436" t="str">
            <v>Nguyễn Công Thoại</v>
          </cell>
          <cell r="G5436">
            <v>0</v>
          </cell>
        </row>
        <row r="5437">
          <cell r="C5437" t="str">
            <v>Nguyễn Công Thoại</v>
          </cell>
          <cell r="G5437">
            <v>0</v>
          </cell>
        </row>
        <row r="5438">
          <cell r="C5438" t="str">
            <v>Nguyễn Công Thoại</v>
          </cell>
          <cell r="G5438">
            <v>0</v>
          </cell>
        </row>
        <row r="5439">
          <cell r="C5439" t="str">
            <v>Nguyễn Công Thoại</v>
          </cell>
          <cell r="G5439">
            <v>240.27976321576054</v>
          </cell>
        </row>
        <row r="5440">
          <cell r="C5440" t="str">
            <v>Đinh Văn Cương</v>
          </cell>
          <cell r="G5440">
            <v>0</v>
          </cell>
        </row>
        <row r="5441">
          <cell r="C5441" t="str">
            <v>Đinh Văn Cương</v>
          </cell>
          <cell r="G5441">
            <v>0</v>
          </cell>
        </row>
        <row r="5442">
          <cell r="C5442" t="str">
            <v>Đinh Văn Cương</v>
          </cell>
          <cell r="G5442">
            <v>0</v>
          </cell>
        </row>
        <row r="5443">
          <cell r="C5443" t="str">
            <v>Đinh Văn Cương</v>
          </cell>
          <cell r="G5443">
            <v>0</v>
          </cell>
        </row>
        <row r="5444">
          <cell r="C5444" t="str">
            <v>Đinh Văn Cương</v>
          </cell>
          <cell r="G5444">
            <v>0</v>
          </cell>
        </row>
        <row r="5445">
          <cell r="C5445" t="str">
            <v>Đinh Văn Cương</v>
          </cell>
          <cell r="G5445">
            <v>0</v>
          </cell>
        </row>
        <row r="5446">
          <cell r="C5446" t="str">
            <v>Đinh Văn Cương</v>
          </cell>
          <cell r="G5446">
            <v>0</v>
          </cell>
        </row>
        <row r="5447">
          <cell r="C5447" t="str">
            <v>Đinh Văn Cương</v>
          </cell>
          <cell r="G5447">
            <v>0</v>
          </cell>
        </row>
        <row r="5448">
          <cell r="C5448" t="str">
            <v>Đinh Văn Cương</v>
          </cell>
          <cell r="G5448">
            <v>0</v>
          </cell>
        </row>
        <row r="5449">
          <cell r="C5449" t="str">
            <v>Đinh Văn Cương</v>
          </cell>
          <cell r="G5449">
            <v>0</v>
          </cell>
        </row>
        <row r="5450">
          <cell r="C5450" t="str">
            <v>Đinh Văn Cương</v>
          </cell>
          <cell r="G5450">
            <v>0</v>
          </cell>
        </row>
        <row r="5451">
          <cell r="C5451" t="str">
            <v>Đinh Văn Cương</v>
          </cell>
          <cell r="G5451">
            <v>0</v>
          </cell>
        </row>
        <row r="5452">
          <cell r="C5452" t="str">
            <v>Đinh Văn Cương</v>
          </cell>
          <cell r="G5452">
            <v>0</v>
          </cell>
        </row>
        <row r="5453">
          <cell r="C5453" t="str">
            <v>Đinh Văn Cương</v>
          </cell>
          <cell r="G5453">
            <v>0</v>
          </cell>
        </row>
        <row r="5454">
          <cell r="C5454" t="str">
            <v>Đinh Văn Cương</v>
          </cell>
          <cell r="G5454">
            <v>0</v>
          </cell>
        </row>
        <row r="5455">
          <cell r="C5455" t="str">
            <v>Đinh Văn Cương</v>
          </cell>
          <cell r="G5455">
            <v>0</v>
          </cell>
        </row>
        <row r="5456">
          <cell r="C5456" t="str">
            <v>Đinh Văn Cương</v>
          </cell>
          <cell r="G5456">
            <v>0</v>
          </cell>
        </row>
        <row r="5457">
          <cell r="C5457" t="str">
            <v>Đinh Văn Cương</v>
          </cell>
          <cell r="G5457">
            <v>0</v>
          </cell>
        </row>
        <row r="5458">
          <cell r="C5458" t="str">
            <v>Đinh Văn Cương</v>
          </cell>
          <cell r="G5458">
            <v>0</v>
          </cell>
        </row>
        <row r="5459">
          <cell r="C5459" t="str">
            <v>Đinh Văn Cương</v>
          </cell>
          <cell r="G5459">
            <v>0</v>
          </cell>
        </row>
        <row r="5460">
          <cell r="C5460" t="str">
            <v>Đinh Văn Cương</v>
          </cell>
          <cell r="G5460">
            <v>0</v>
          </cell>
        </row>
        <row r="5461">
          <cell r="C5461" t="str">
            <v>Đinh Văn Cương</v>
          </cell>
          <cell r="G5461">
            <v>0</v>
          </cell>
        </row>
        <row r="5462">
          <cell r="C5462" t="str">
            <v>Đinh Văn Cương</v>
          </cell>
          <cell r="G5462">
            <v>0</v>
          </cell>
        </row>
        <row r="5463">
          <cell r="C5463" t="str">
            <v>Đinh Văn Cương</v>
          </cell>
          <cell r="G5463">
            <v>0</v>
          </cell>
        </row>
        <row r="5464">
          <cell r="C5464" t="str">
            <v>Đinh Văn Cương</v>
          </cell>
          <cell r="G5464">
            <v>0</v>
          </cell>
        </row>
        <row r="5465">
          <cell r="C5465" t="str">
            <v>Đinh Văn Cương</v>
          </cell>
          <cell r="G5465">
            <v>0</v>
          </cell>
        </row>
        <row r="5466">
          <cell r="C5466" t="str">
            <v>Đinh Văn Cương</v>
          </cell>
          <cell r="G5466">
            <v>0</v>
          </cell>
        </row>
        <row r="5467">
          <cell r="C5467" t="str">
            <v>Đinh Văn Cương</v>
          </cell>
          <cell r="G5467">
            <v>0</v>
          </cell>
        </row>
        <row r="5468">
          <cell r="C5468" t="str">
            <v>Đinh Văn Cương</v>
          </cell>
          <cell r="G5468">
            <v>0</v>
          </cell>
        </row>
        <row r="5469">
          <cell r="C5469" t="str">
            <v>Đinh Văn Cương</v>
          </cell>
          <cell r="G5469">
            <v>0</v>
          </cell>
        </row>
        <row r="5470">
          <cell r="C5470" t="str">
            <v>Đinh Văn Cương</v>
          </cell>
          <cell r="G5470">
            <v>0</v>
          </cell>
        </row>
        <row r="5471">
          <cell r="C5471" t="str">
            <v>Đinh Văn Cương</v>
          </cell>
          <cell r="G5471">
            <v>0</v>
          </cell>
        </row>
        <row r="5472">
          <cell r="C5472" t="str">
            <v>Đinh Văn Cương</v>
          </cell>
          <cell r="G5472">
            <v>0</v>
          </cell>
        </row>
        <row r="5473">
          <cell r="C5473" t="str">
            <v>Đinh Văn Cương</v>
          </cell>
          <cell r="G5473">
            <v>0</v>
          </cell>
        </row>
        <row r="5474">
          <cell r="C5474" t="str">
            <v>Đinh Văn Cương</v>
          </cell>
          <cell r="G5474">
            <v>0</v>
          </cell>
        </row>
        <row r="5475">
          <cell r="C5475" t="str">
            <v>Đinh Văn Cương</v>
          </cell>
          <cell r="G5475">
            <v>181.10311837844287</v>
          </cell>
        </row>
        <row r="5476">
          <cell r="C5476" t="str">
            <v>Phạm Đăng Đức</v>
          </cell>
          <cell r="G5476">
            <v>0</v>
          </cell>
        </row>
        <row r="5477">
          <cell r="C5477" t="str">
            <v>Phạm Đăng Đức</v>
          </cell>
          <cell r="G5477">
            <v>0</v>
          </cell>
        </row>
        <row r="5478">
          <cell r="C5478" t="str">
            <v>Phạm Đăng Đức</v>
          </cell>
          <cell r="G5478">
            <v>0</v>
          </cell>
        </row>
        <row r="5479">
          <cell r="C5479" t="str">
            <v>Phạm Đăng Đức</v>
          </cell>
          <cell r="G5479">
            <v>0</v>
          </cell>
        </row>
        <row r="5480">
          <cell r="C5480" t="str">
            <v>Phạm Đăng Đức</v>
          </cell>
          <cell r="G5480">
            <v>0</v>
          </cell>
        </row>
        <row r="5481">
          <cell r="C5481" t="str">
            <v>Phạm Đăng Đức</v>
          </cell>
          <cell r="G5481">
            <v>0</v>
          </cell>
        </row>
        <row r="5482">
          <cell r="C5482" t="str">
            <v>Phạm Đăng Đức</v>
          </cell>
          <cell r="G5482">
            <v>0</v>
          </cell>
        </row>
        <row r="5483">
          <cell r="C5483" t="str">
            <v>Phạm Đăng Đức</v>
          </cell>
          <cell r="G5483">
            <v>0</v>
          </cell>
        </row>
        <row r="5484">
          <cell r="C5484" t="str">
            <v>Phạm Đăng Đức</v>
          </cell>
          <cell r="G5484">
            <v>0</v>
          </cell>
        </row>
        <row r="5485">
          <cell r="C5485" t="str">
            <v>Phạm Đăng Đức</v>
          </cell>
          <cell r="G5485">
            <v>0</v>
          </cell>
        </row>
        <row r="5486">
          <cell r="C5486" t="str">
            <v>Phạm Đăng Đức</v>
          </cell>
          <cell r="G5486">
            <v>0</v>
          </cell>
        </row>
        <row r="5487">
          <cell r="C5487" t="str">
            <v>Phạm Đăng Đức</v>
          </cell>
          <cell r="G5487">
            <v>0</v>
          </cell>
        </row>
        <row r="5488">
          <cell r="C5488" t="str">
            <v>Phạm Đăng Đức</v>
          </cell>
          <cell r="G5488">
            <v>0</v>
          </cell>
        </row>
        <row r="5489">
          <cell r="C5489" t="str">
            <v>Phạm Đăng Đức</v>
          </cell>
          <cell r="G5489">
            <v>0</v>
          </cell>
        </row>
        <row r="5490">
          <cell r="C5490" t="str">
            <v>Phạm Đăng Đức</v>
          </cell>
          <cell r="G5490">
            <v>0</v>
          </cell>
        </row>
        <row r="5491">
          <cell r="C5491" t="str">
            <v>Phạm Đăng Đức</v>
          </cell>
          <cell r="G5491">
            <v>0</v>
          </cell>
        </row>
        <row r="5492">
          <cell r="C5492" t="str">
            <v>Phạm Đăng Đức</v>
          </cell>
          <cell r="G5492">
            <v>0</v>
          </cell>
        </row>
        <row r="5493">
          <cell r="C5493" t="str">
            <v>Phạm Đăng Đức</v>
          </cell>
          <cell r="G5493">
            <v>0</v>
          </cell>
        </row>
        <row r="5494">
          <cell r="C5494" t="str">
            <v>Phạm Đăng Đức</v>
          </cell>
          <cell r="G5494">
            <v>0</v>
          </cell>
        </row>
        <row r="5495">
          <cell r="C5495" t="str">
            <v>Phạm Đăng Đức</v>
          </cell>
          <cell r="G5495">
            <v>0</v>
          </cell>
        </row>
        <row r="5496">
          <cell r="C5496" t="str">
            <v>Phạm Đăng Đức</v>
          </cell>
          <cell r="G5496">
            <v>0</v>
          </cell>
        </row>
        <row r="5497">
          <cell r="C5497" t="str">
            <v>Phạm Đăng Đức</v>
          </cell>
          <cell r="G5497">
            <v>0</v>
          </cell>
        </row>
        <row r="5498">
          <cell r="C5498" t="str">
            <v>Phạm Đăng Đức</v>
          </cell>
          <cell r="G5498">
            <v>0</v>
          </cell>
        </row>
        <row r="5499">
          <cell r="C5499" t="str">
            <v>Phạm Đăng Đức</v>
          </cell>
          <cell r="G5499">
            <v>0</v>
          </cell>
        </row>
        <row r="5500">
          <cell r="C5500" t="str">
            <v>Phạm Đăng Đức</v>
          </cell>
          <cell r="G5500">
            <v>0</v>
          </cell>
        </row>
        <row r="5501">
          <cell r="C5501" t="str">
            <v>Phạm Đăng Đức</v>
          </cell>
          <cell r="G5501">
            <v>0</v>
          </cell>
        </row>
        <row r="5502">
          <cell r="C5502" t="str">
            <v>Phạm Đăng Đức</v>
          </cell>
          <cell r="G5502">
            <v>0</v>
          </cell>
        </row>
        <row r="5503">
          <cell r="C5503" t="str">
            <v>Phạm Đăng Đức</v>
          </cell>
          <cell r="G5503">
            <v>0</v>
          </cell>
        </row>
        <row r="5504">
          <cell r="C5504" t="str">
            <v>Phạm Đăng Đức</v>
          </cell>
          <cell r="G5504">
            <v>0</v>
          </cell>
        </row>
        <row r="5505">
          <cell r="C5505" t="str">
            <v>Phạm Đăng Đức</v>
          </cell>
          <cell r="G5505">
            <v>0</v>
          </cell>
        </row>
        <row r="5506">
          <cell r="C5506" t="str">
            <v>Phạm Đăng Đức</v>
          </cell>
          <cell r="G5506">
            <v>0</v>
          </cell>
        </row>
        <row r="5507">
          <cell r="C5507" t="str">
            <v>Phạm Đăng Đức</v>
          </cell>
          <cell r="G5507">
            <v>0</v>
          </cell>
        </row>
        <row r="5508">
          <cell r="C5508" t="str">
            <v>Phạm Đăng Đức</v>
          </cell>
          <cell r="G5508">
            <v>0</v>
          </cell>
        </row>
        <row r="5509">
          <cell r="C5509" t="str">
            <v>Phạm Đăng Đức</v>
          </cell>
          <cell r="G5509">
            <v>0</v>
          </cell>
        </row>
        <row r="5510">
          <cell r="C5510" t="str">
            <v>Phạm Đăng Đức</v>
          </cell>
          <cell r="G5510">
            <v>0</v>
          </cell>
        </row>
        <row r="5511">
          <cell r="C5511" t="str">
            <v>Phạm Đăng Đức</v>
          </cell>
          <cell r="G5511">
            <v>466.2646285378093</v>
          </cell>
        </row>
        <row r="5512">
          <cell r="C5512" t="str">
            <v>Phạm Đức Thịnh</v>
          </cell>
          <cell r="G5512">
            <v>0</v>
          </cell>
        </row>
        <row r="5513">
          <cell r="C5513" t="str">
            <v>Phạm Đức Thịnh</v>
          </cell>
          <cell r="G5513">
            <v>0</v>
          </cell>
        </row>
        <row r="5514">
          <cell r="C5514" t="str">
            <v>Phạm Đức Thịnh</v>
          </cell>
          <cell r="G5514">
            <v>0</v>
          </cell>
        </row>
        <row r="5515">
          <cell r="C5515" t="str">
            <v>Phạm Đức Thịnh</v>
          </cell>
          <cell r="G5515">
            <v>0</v>
          </cell>
        </row>
        <row r="5516">
          <cell r="C5516" t="str">
            <v>Phạm Đức Thịnh</v>
          </cell>
          <cell r="G5516">
            <v>0</v>
          </cell>
        </row>
        <row r="5517">
          <cell r="C5517" t="str">
            <v>Phạm Đức Thịnh</v>
          </cell>
          <cell r="G5517">
            <v>0</v>
          </cell>
        </row>
        <row r="5518">
          <cell r="C5518" t="str">
            <v>Phạm Đức Thịnh</v>
          </cell>
          <cell r="G5518">
            <v>0</v>
          </cell>
        </row>
        <row r="5519">
          <cell r="C5519" t="str">
            <v>Phạm Đức Thịnh</v>
          </cell>
          <cell r="G5519">
            <v>0</v>
          </cell>
        </row>
        <row r="5520">
          <cell r="C5520" t="str">
            <v>Phạm Đức Thịnh</v>
          </cell>
          <cell r="G5520">
            <v>0</v>
          </cell>
        </row>
        <row r="5521">
          <cell r="C5521" t="str">
            <v>Phạm Đức Thịnh</v>
          </cell>
          <cell r="G5521">
            <v>0</v>
          </cell>
        </row>
        <row r="5522">
          <cell r="C5522" t="str">
            <v>Phạm Đức Thịnh</v>
          </cell>
          <cell r="G5522">
            <v>0</v>
          </cell>
        </row>
        <row r="5523">
          <cell r="C5523" t="str">
            <v>Phạm Đức Thịnh</v>
          </cell>
          <cell r="G5523">
            <v>0</v>
          </cell>
        </row>
        <row r="5524">
          <cell r="C5524" t="str">
            <v>Phạm Đức Thịnh</v>
          </cell>
          <cell r="G5524">
            <v>0</v>
          </cell>
        </row>
        <row r="5525">
          <cell r="C5525" t="str">
            <v>Phạm Đức Thịnh</v>
          </cell>
          <cell r="G5525">
            <v>0</v>
          </cell>
        </row>
        <row r="5526">
          <cell r="C5526" t="str">
            <v>Phạm Đức Thịnh</v>
          </cell>
          <cell r="G5526">
            <v>0</v>
          </cell>
        </row>
        <row r="5527">
          <cell r="C5527" t="str">
            <v>Phạm Đức Thịnh</v>
          </cell>
          <cell r="G5527">
            <v>0</v>
          </cell>
        </row>
        <row r="5528">
          <cell r="C5528" t="str">
            <v>Phạm Đức Thịnh</v>
          </cell>
          <cell r="G5528">
            <v>0</v>
          </cell>
        </row>
        <row r="5529">
          <cell r="C5529" t="str">
            <v>Phạm Đức Thịnh</v>
          </cell>
          <cell r="G5529">
            <v>0</v>
          </cell>
        </row>
        <row r="5530">
          <cell r="C5530" t="str">
            <v>Phạm Đức Thịnh</v>
          </cell>
          <cell r="G5530">
            <v>0</v>
          </cell>
        </row>
        <row r="5531">
          <cell r="C5531" t="str">
            <v>Phạm Đức Thịnh</v>
          </cell>
          <cell r="G5531">
            <v>0</v>
          </cell>
        </row>
        <row r="5532">
          <cell r="C5532" t="str">
            <v>Phạm Đức Thịnh</v>
          </cell>
          <cell r="G5532">
            <v>0</v>
          </cell>
        </row>
        <row r="5533">
          <cell r="C5533" t="str">
            <v>Phạm Đức Thịnh</v>
          </cell>
          <cell r="G5533">
            <v>0</v>
          </cell>
        </row>
        <row r="5534">
          <cell r="C5534" t="str">
            <v>Phạm Đức Thịnh</v>
          </cell>
          <cell r="G5534">
            <v>0</v>
          </cell>
        </row>
        <row r="5535">
          <cell r="C5535" t="str">
            <v>Phạm Đức Thịnh</v>
          </cell>
          <cell r="G5535">
            <v>0</v>
          </cell>
        </row>
        <row r="5536">
          <cell r="C5536" t="str">
            <v>Phạm Đức Thịnh</v>
          </cell>
          <cell r="G5536">
            <v>0</v>
          </cell>
        </row>
        <row r="5537">
          <cell r="C5537" t="str">
            <v>Phạm Đức Thịnh</v>
          </cell>
          <cell r="G5537">
            <v>0</v>
          </cell>
        </row>
        <row r="5538">
          <cell r="C5538" t="str">
            <v>Phạm Đức Thịnh</v>
          </cell>
          <cell r="G5538">
            <v>0</v>
          </cell>
        </row>
        <row r="5539">
          <cell r="C5539" t="str">
            <v>Phạm Đức Thịnh</v>
          </cell>
          <cell r="G5539">
            <v>0</v>
          </cell>
        </row>
        <row r="5540">
          <cell r="C5540" t="str">
            <v>Phạm Đức Thịnh</v>
          </cell>
          <cell r="G5540">
            <v>0</v>
          </cell>
        </row>
        <row r="5541">
          <cell r="C5541" t="str">
            <v>Phạm Đức Thịnh</v>
          </cell>
          <cell r="G5541">
            <v>0</v>
          </cell>
        </row>
        <row r="5542">
          <cell r="C5542" t="str">
            <v>Phạm Đức Thịnh</v>
          </cell>
          <cell r="G5542">
            <v>0</v>
          </cell>
        </row>
        <row r="5543">
          <cell r="C5543" t="str">
            <v>Phạm Đức Thịnh</v>
          </cell>
          <cell r="G5543">
            <v>0</v>
          </cell>
        </row>
        <row r="5544">
          <cell r="C5544" t="str">
            <v>Phạm Đức Thịnh</v>
          </cell>
          <cell r="G5544">
            <v>0</v>
          </cell>
        </row>
        <row r="5545">
          <cell r="C5545" t="str">
            <v>Phạm Đức Thịnh</v>
          </cell>
          <cell r="G5545">
            <v>0</v>
          </cell>
        </row>
        <row r="5546">
          <cell r="C5546" t="str">
            <v>Phạm Đức Thịnh</v>
          </cell>
          <cell r="G5546">
            <v>0</v>
          </cell>
        </row>
        <row r="5547">
          <cell r="C5547" t="str">
            <v>Phạm Đức Thịnh</v>
          </cell>
          <cell r="G5547">
            <v>279.95478118535618</v>
          </cell>
        </row>
        <row r="5548">
          <cell r="C5548" t="str">
            <v>Nguyễn Việt Tiệp</v>
          </cell>
          <cell r="G5548">
            <v>0</v>
          </cell>
        </row>
        <row r="5549">
          <cell r="C5549" t="str">
            <v>Nguyễn Việt Tiệp</v>
          </cell>
          <cell r="G5549">
            <v>0</v>
          </cell>
        </row>
        <row r="5550">
          <cell r="C5550" t="str">
            <v>Nguyễn Việt Tiệp</v>
          </cell>
          <cell r="G5550">
            <v>0</v>
          </cell>
        </row>
        <row r="5551">
          <cell r="C5551" t="str">
            <v>Nguyễn Việt Tiệp</v>
          </cell>
          <cell r="G5551">
            <v>0</v>
          </cell>
        </row>
        <row r="5552">
          <cell r="C5552" t="str">
            <v>Nguyễn Việt Tiệp</v>
          </cell>
          <cell r="G5552">
            <v>0</v>
          </cell>
        </row>
        <row r="5553">
          <cell r="C5553" t="str">
            <v>Nguyễn Việt Tiệp</v>
          </cell>
          <cell r="G5553">
            <v>0</v>
          </cell>
        </row>
        <row r="5554">
          <cell r="C5554" t="str">
            <v>Nguyễn Việt Tiệp</v>
          </cell>
          <cell r="G5554">
            <v>0</v>
          </cell>
        </row>
        <row r="5555">
          <cell r="C5555" t="str">
            <v>Nguyễn Việt Tiệp</v>
          </cell>
          <cell r="G5555">
            <v>0</v>
          </cell>
        </row>
        <row r="5556">
          <cell r="C5556" t="str">
            <v>Nguyễn Việt Tiệp</v>
          </cell>
          <cell r="G5556">
            <v>0</v>
          </cell>
        </row>
        <row r="5557">
          <cell r="C5557" t="str">
            <v>Nguyễn Việt Tiệp</v>
          </cell>
          <cell r="G5557">
            <v>0</v>
          </cell>
        </row>
        <row r="5558">
          <cell r="C5558" t="str">
            <v>Nguyễn Việt Tiệp</v>
          </cell>
          <cell r="G5558">
            <v>0</v>
          </cell>
        </row>
        <row r="5559">
          <cell r="C5559" t="str">
            <v>Nguyễn Việt Tiệp</v>
          </cell>
          <cell r="G5559">
            <v>0</v>
          </cell>
        </row>
        <row r="5560">
          <cell r="C5560" t="str">
            <v>Nguyễn Việt Tiệp</v>
          </cell>
          <cell r="G5560">
            <v>0</v>
          </cell>
        </row>
        <row r="5561">
          <cell r="C5561" t="str">
            <v>Nguyễn Việt Tiệp</v>
          </cell>
          <cell r="G5561">
            <v>0</v>
          </cell>
        </row>
        <row r="5562">
          <cell r="C5562" t="str">
            <v>Nguyễn Việt Tiệp</v>
          </cell>
          <cell r="G5562">
            <v>0</v>
          </cell>
        </row>
        <row r="5563">
          <cell r="C5563" t="str">
            <v>Nguyễn Việt Tiệp</v>
          </cell>
          <cell r="G5563">
            <v>0</v>
          </cell>
        </row>
        <row r="5564">
          <cell r="C5564" t="str">
            <v>Nguyễn Việt Tiệp</v>
          </cell>
          <cell r="G5564">
            <v>0</v>
          </cell>
        </row>
        <row r="5565">
          <cell r="C5565" t="str">
            <v>Nguyễn Việt Tiệp</v>
          </cell>
          <cell r="G5565">
            <v>0</v>
          </cell>
        </row>
        <row r="5566">
          <cell r="C5566" t="str">
            <v>Nguyễn Việt Tiệp</v>
          </cell>
          <cell r="G5566">
            <v>0</v>
          </cell>
        </row>
        <row r="5567">
          <cell r="C5567" t="str">
            <v>Nguyễn Việt Tiệp</v>
          </cell>
          <cell r="G5567">
            <v>0</v>
          </cell>
        </row>
        <row r="5568">
          <cell r="C5568" t="str">
            <v>Nguyễn Việt Tiệp</v>
          </cell>
          <cell r="G5568">
            <v>0</v>
          </cell>
        </row>
        <row r="5569">
          <cell r="C5569" t="str">
            <v>Nguyễn Việt Tiệp</v>
          </cell>
          <cell r="G5569">
            <v>0</v>
          </cell>
        </row>
        <row r="5570">
          <cell r="C5570" t="str">
            <v>Nguyễn Việt Tiệp</v>
          </cell>
          <cell r="G5570">
            <v>0</v>
          </cell>
        </row>
        <row r="5571">
          <cell r="C5571" t="str">
            <v>Nguyễn Việt Tiệp</v>
          </cell>
          <cell r="G5571">
            <v>0</v>
          </cell>
        </row>
        <row r="5572">
          <cell r="C5572" t="str">
            <v>Nguyễn Việt Tiệp</v>
          </cell>
          <cell r="G5572">
            <v>0</v>
          </cell>
        </row>
        <row r="5573">
          <cell r="C5573" t="str">
            <v>Nguyễn Việt Tiệp</v>
          </cell>
          <cell r="G5573">
            <v>0</v>
          </cell>
        </row>
        <row r="5574">
          <cell r="C5574" t="str">
            <v>Nguyễn Việt Tiệp</v>
          </cell>
          <cell r="G5574">
            <v>0</v>
          </cell>
        </row>
        <row r="5575">
          <cell r="C5575" t="str">
            <v>Nguyễn Việt Tiệp</v>
          </cell>
          <cell r="G5575">
            <v>0</v>
          </cell>
        </row>
        <row r="5576">
          <cell r="C5576" t="str">
            <v>Nguyễn Việt Tiệp</v>
          </cell>
          <cell r="G5576">
            <v>0</v>
          </cell>
        </row>
        <row r="5577">
          <cell r="C5577" t="str">
            <v>Nguyễn Việt Tiệp</v>
          </cell>
          <cell r="G5577">
            <v>0</v>
          </cell>
        </row>
        <row r="5578">
          <cell r="C5578" t="str">
            <v>Nguyễn Việt Tiệp</v>
          </cell>
          <cell r="G5578">
            <v>0</v>
          </cell>
        </row>
        <row r="5579">
          <cell r="C5579" t="str">
            <v>Nguyễn Việt Tiệp</v>
          </cell>
          <cell r="G5579">
            <v>0</v>
          </cell>
        </row>
        <row r="5580">
          <cell r="C5580" t="str">
            <v>Nguyễn Việt Tiệp</v>
          </cell>
          <cell r="G5580">
            <v>0</v>
          </cell>
        </row>
        <row r="5581">
          <cell r="C5581" t="str">
            <v>Nguyễn Việt Tiệp</v>
          </cell>
          <cell r="G5581">
            <v>0</v>
          </cell>
        </row>
        <row r="5582">
          <cell r="C5582" t="str">
            <v>Nguyễn Việt Tiệp</v>
          </cell>
          <cell r="G5582">
            <v>0</v>
          </cell>
        </row>
        <row r="5583">
          <cell r="C5583" t="str">
            <v>Nguyễn Việt Tiệp</v>
          </cell>
          <cell r="G5583">
            <v>308.73355811789202</v>
          </cell>
        </row>
        <row r="5584">
          <cell r="C5584" t="str">
            <v>Nguyễn Minh Anh</v>
          </cell>
        </row>
        <row r="5585">
          <cell r="C5585" t="str">
            <v>Nguyễn Minh Anh</v>
          </cell>
        </row>
        <row r="5586">
          <cell r="C5586" t="str">
            <v>Nguyễn Minh Anh</v>
          </cell>
        </row>
        <row r="5587">
          <cell r="C5587" t="str">
            <v>Nguyễn Minh Anh</v>
          </cell>
        </row>
        <row r="5588">
          <cell r="C5588" t="str">
            <v>Nguyễn Minh Anh</v>
          </cell>
        </row>
        <row r="5589">
          <cell r="C5589" t="str">
            <v>Nguyễn Minh Anh</v>
          </cell>
        </row>
        <row r="5590">
          <cell r="C5590" t="str">
            <v>Nguyễn Minh Anh</v>
          </cell>
        </row>
        <row r="5591">
          <cell r="C5591" t="str">
            <v>Nguyễn Minh Anh</v>
          </cell>
        </row>
        <row r="5592">
          <cell r="C5592" t="str">
            <v>Nguyễn Minh Anh</v>
          </cell>
        </row>
        <row r="5593">
          <cell r="C5593" t="str">
            <v>Nguyễn Minh Anh</v>
          </cell>
        </row>
        <row r="5594">
          <cell r="C5594" t="str">
            <v>Nguyễn Minh Anh</v>
          </cell>
        </row>
        <row r="5595">
          <cell r="C5595" t="str">
            <v>Nguyễn Minh Anh</v>
          </cell>
        </row>
        <row r="5596">
          <cell r="C5596" t="str">
            <v>Nguyễn Minh Anh</v>
          </cell>
        </row>
        <row r="5597">
          <cell r="C5597" t="str">
            <v>Nguyễn Minh Anh</v>
          </cell>
        </row>
        <row r="5598">
          <cell r="C5598" t="str">
            <v>Nguyễn Minh Anh</v>
          </cell>
        </row>
        <row r="5599">
          <cell r="C5599" t="str">
            <v>Nguyễn Minh Anh</v>
          </cell>
        </row>
        <row r="5600">
          <cell r="C5600" t="str">
            <v>Nguyễn Minh Anh</v>
          </cell>
        </row>
        <row r="5601">
          <cell r="C5601" t="str">
            <v>Nguyễn Minh Anh</v>
          </cell>
        </row>
        <row r="5602">
          <cell r="C5602" t="str">
            <v>Nguyễn Minh Anh</v>
          </cell>
        </row>
        <row r="5603">
          <cell r="C5603" t="str">
            <v>Nguyễn Minh Anh</v>
          </cell>
        </row>
        <row r="5604">
          <cell r="C5604" t="str">
            <v>Nguyễn Minh Anh</v>
          </cell>
        </row>
        <row r="5605">
          <cell r="C5605" t="str">
            <v>Nguyễn Minh Anh</v>
          </cell>
        </row>
        <row r="5606">
          <cell r="C5606" t="str">
            <v>Nguyễn Minh Anh</v>
          </cell>
        </row>
        <row r="5607">
          <cell r="C5607" t="str">
            <v>Nguyễn Minh Anh</v>
          </cell>
        </row>
        <row r="5608">
          <cell r="C5608" t="str">
            <v>Nguyễn Minh Anh</v>
          </cell>
        </row>
        <row r="5609">
          <cell r="C5609" t="str">
            <v>Nguyễn Minh Anh</v>
          </cell>
        </row>
        <row r="5610">
          <cell r="C5610" t="str">
            <v>Nguyễn Minh Anh</v>
          </cell>
        </row>
        <row r="5611">
          <cell r="C5611" t="str">
            <v>Nguyễn Minh Anh</v>
          </cell>
        </row>
        <row r="5612">
          <cell r="C5612" t="str">
            <v>Nguyễn Minh Anh</v>
          </cell>
        </row>
        <row r="5613">
          <cell r="C5613" t="str">
            <v>Nguyễn Minh Anh</v>
          </cell>
        </row>
        <row r="5614">
          <cell r="C5614" t="str">
            <v>Nguyễn Minh Anh</v>
          </cell>
        </row>
        <row r="5615">
          <cell r="C5615" t="str">
            <v>Nguyễn Minh Anh</v>
          </cell>
        </row>
        <row r="5616">
          <cell r="C5616" t="str">
            <v>Nguyễn Minh Anh</v>
          </cell>
        </row>
        <row r="5617">
          <cell r="C5617" t="str">
            <v>Nguyễn Minh Anh</v>
          </cell>
        </row>
        <row r="5618">
          <cell r="C5618" t="str">
            <v>Nguyễn Minh Anh</v>
          </cell>
        </row>
        <row r="5619">
          <cell r="C5619" t="str">
            <v>Nguyễn Minh Anh</v>
          </cell>
        </row>
        <row r="5620">
          <cell r="C5620" t="str">
            <v>Nguyễn Việt Tiệp</v>
          </cell>
          <cell r="G5620">
            <v>0</v>
          </cell>
        </row>
        <row r="5621">
          <cell r="C5621" t="str">
            <v>Nguyễn Việt Tiệp</v>
          </cell>
          <cell r="G5621">
            <v>0</v>
          </cell>
        </row>
        <row r="5622">
          <cell r="C5622" t="str">
            <v>Nguyễn Việt Tiệp</v>
          </cell>
          <cell r="G5622">
            <v>0</v>
          </cell>
        </row>
        <row r="5623">
          <cell r="C5623" t="str">
            <v>Nguyễn Việt Tiệp</v>
          </cell>
          <cell r="G5623">
            <v>0</v>
          </cell>
        </row>
        <row r="5624">
          <cell r="C5624" t="str">
            <v>Nguyễn Việt Tiệp</v>
          </cell>
          <cell r="G5624">
            <v>0</v>
          </cell>
        </row>
        <row r="5625">
          <cell r="C5625" t="str">
            <v>Nguyễn Việt Tiệp</v>
          </cell>
          <cell r="G5625">
            <v>0</v>
          </cell>
        </row>
        <row r="5626">
          <cell r="C5626" t="str">
            <v>Nguyễn Việt Tiệp</v>
          </cell>
          <cell r="G5626">
            <v>0</v>
          </cell>
        </row>
        <row r="5627">
          <cell r="C5627" t="str">
            <v>Nguyễn Việt Tiệp</v>
          </cell>
          <cell r="G5627">
            <v>0</v>
          </cell>
        </row>
        <row r="5628">
          <cell r="C5628" t="str">
            <v>Nguyễn Việt Tiệp</v>
          </cell>
          <cell r="G5628">
            <v>0</v>
          </cell>
        </row>
        <row r="5629">
          <cell r="C5629" t="str">
            <v>Nguyễn Việt Tiệp</v>
          </cell>
          <cell r="G5629">
            <v>0</v>
          </cell>
        </row>
        <row r="5630">
          <cell r="C5630" t="str">
            <v>Nguyễn Việt Tiệp</v>
          </cell>
          <cell r="G5630">
            <v>0</v>
          </cell>
        </row>
        <row r="5631">
          <cell r="C5631" t="str">
            <v>Nguyễn Việt Tiệp</v>
          </cell>
          <cell r="G5631">
            <v>0</v>
          </cell>
        </row>
        <row r="5632">
          <cell r="C5632" t="str">
            <v>Nguyễn Việt Tiệp</v>
          </cell>
          <cell r="G5632">
            <v>0</v>
          </cell>
        </row>
        <row r="5633">
          <cell r="C5633" t="str">
            <v>Nguyễn Việt Tiệp</v>
          </cell>
          <cell r="G5633">
            <v>0</v>
          </cell>
        </row>
        <row r="5634">
          <cell r="C5634" t="str">
            <v>Nguyễn Việt Tiệp</v>
          </cell>
          <cell r="G5634">
            <v>0</v>
          </cell>
        </row>
        <row r="5635">
          <cell r="C5635" t="str">
            <v>Nguyễn Việt Tiệp</v>
          </cell>
          <cell r="G5635">
            <v>0</v>
          </cell>
        </row>
        <row r="5636">
          <cell r="C5636" t="str">
            <v>Nguyễn Việt Tiệp</v>
          </cell>
          <cell r="G5636">
            <v>0</v>
          </cell>
        </row>
        <row r="5637">
          <cell r="C5637" t="str">
            <v>Nguyễn Việt Tiệp</v>
          </cell>
          <cell r="G5637">
            <v>0</v>
          </cell>
        </row>
        <row r="5638">
          <cell r="C5638" t="str">
            <v>Nguyễn Việt Tiệp</v>
          </cell>
          <cell r="G5638">
            <v>0</v>
          </cell>
        </row>
        <row r="5639">
          <cell r="C5639" t="str">
            <v>Nguyễn Việt Tiệp</v>
          </cell>
          <cell r="G5639">
            <v>0</v>
          </cell>
        </row>
        <row r="5640">
          <cell r="C5640" t="str">
            <v>Nguyễn Việt Tiệp</v>
          </cell>
          <cell r="G5640">
            <v>0</v>
          </cell>
        </row>
        <row r="5641">
          <cell r="C5641" t="str">
            <v>Nguyễn Việt Tiệp</v>
          </cell>
          <cell r="G5641">
            <v>0</v>
          </cell>
        </row>
        <row r="5642">
          <cell r="C5642" t="str">
            <v>Nguyễn Việt Tiệp</v>
          </cell>
          <cell r="G5642">
            <v>0</v>
          </cell>
        </row>
        <row r="5643">
          <cell r="C5643" t="str">
            <v>Nguyễn Việt Tiệp</v>
          </cell>
          <cell r="G5643">
            <v>0</v>
          </cell>
        </row>
        <row r="5644">
          <cell r="C5644" t="str">
            <v>Nguyễn Việt Tiệp</v>
          </cell>
          <cell r="G5644">
            <v>0</v>
          </cell>
        </row>
        <row r="5645">
          <cell r="C5645" t="str">
            <v>Nguyễn Việt Tiệp</v>
          </cell>
          <cell r="G5645">
            <v>0</v>
          </cell>
        </row>
        <row r="5646">
          <cell r="C5646" t="str">
            <v>Nguyễn Việt Tiệp</v>
          </cell>
          <cell r="G5646">
            <v>0</v>
          </cell>
        </row>
        <row r="5647">
          <cell r="C5647" t="str">
            <v>Nguyễn Việt Tiệp</v>
          </cell>
          <cell r="G5647">
            <v>0</v>
          </cell>
        </row>
        <row r="5648">
          <cell r="C5648" t="str">
            <v>Nguyễn Việt Tiệp</v>
          </cell>
          <cell r="G5648">
            <v>0</v>
          </cell>
        </row>
        <row r="5649">
          <cell r="C5649" t="str">
            <v>Nguyễn Việt Tiệp</v>
          </cell>
          <cell r="G5649">
            <v>0</v>
          </cell>
        </row>
        <row r="5650">
          <cell r="C5650" t="str">
            <v>Nguyễn Việt Tiệp</v>
          </cell>
          <cell r="G5650">
            <v>0</v>
          </cell>
        </row>
        <row r="5651">
          <cell r="C5651" t="str">
            <v>Nguyễn Việt Tiệp</v>
          </cell>
          <cell r="G5651">
            <v>0</v>
          </cell>
        </row>
        <row r="5652">
          <cell r="C5652" t="str">
            <v>Nguyễn Việt Tiệp</v>
          </cell>
          <cell r="G5652">
            <v>0</v>
          </cell>
        </row>
        <row r="5653">
          <cell r="C5653" t="str">
            <v>Nguyễn Việt Tiệp</v>
          </cell>
          <cell r="G5653">
            <v>0</v>
          </cell>
        </row>
        <row r="5654">
          <cell r="C5654" t="str">
            <v>Nguyễn Việt Tiệp</v>
          </cell>
          <cell r="G5654">
            <v>0</v>
          </cell>
        </row>
        <row r="5655">
          <cell r="C5655" t="str">
            <v>Nguyễn Việt Tiệp</v>
          </cell>
          <cell r="G5655">
            <v>210.98076663813157</v>
          </cell>
        </row>
        <row r="5656">
          <cell r="C5656" t="str">
            <v>Đinh Văn Cương</v>
          </cell>
          <cell r="G5656">
            <v>0</v>
          </cell>
        </row>
        <row r="5657">
          <cell r="C5657" t="str">
            <v>Đinh Văn Cương</v>
          </cell>
          <cell r="G5657">
            <v>0</v>
          </cell>
        </row>
        <row r="5658">
          <cell r="C5658" t="str">
            <v>Đinh Văn Cương</v>
          </cell>
          <cell r="G5658">
            <v>0</v>
          </cell>
        </row>
        <row r="5659">
          <cell r="C5659" t="str">
            <v>Đinh Văn Cương</v>
          </cell>
          <cell r="G5659">
            <v>0</v>
          </cell>
        </row>
        <row r="5660">
          <cell r="C5660" t="str">
            <v>Đinh Văn Cương</v>
          </cell>
          <cell r="G5660">
            <v>0</v>
          </cell>
        </row>
        <row r="5661">
          <cell r="C5661" t="str">
            <v>Đinh Văn Cương</v>
          </cell>
          <cell r="G5661">
            <v>0</v>
          </cell>
        </row>
        <row r="5662">
          <cell r="C5662" t="str">
            <v>Đinh Văn Cương</v>
          </cell>
          <cell r="G5662">
            <v>0</v>
          </cell>
        </row>
        <row r="5663">
          <cell r="C5663" t="str">
            <v>Đinh Văn Cương</v>
          </cell>
          <cell r="G5663">
            <v>0</v>
          </cell>
        </row>
        <row r="5664">
          <cell r="C5664" t="str">
            <v>Đinh Văn Cương</v>
          </cell>
          <cell r="G5664">
            <v>0</v>
          </cell>
        </row>
        <row r="5665">
          <cell r="C5665" t="str">
            <v>Đinh Văn Cương</v>
          </cell>
          <cell r="G5665">
            <v>0</v>
          </cell>
        </row>
        <row r="5666">
          <cell r="C5666" t="str">
            <v>Đinh Văn Cương</v>
          </cell>
          <cell r="G5666">
            <v>0</v>
          </cell>
        </row>
        <row r="5667">
          <cell r="C5667" t="str">
            <v>Đinh Văn Cương</v>
          </cell>
          <cell r="G5667">
            <v>0</v>
          </cell>
        </row>
        <row r="5668">
          <cell r="C5668" t="str">
            <v>Đinh Văn Cương</v>
          </cell>
          <cell r="G5668">
            <v>0</v>
          </cell>
        </row>
        <row r="5669">
          <cell r="C5669" t="str">
            <v>Đinh Văn Cương</v>
          </cell>
          <cell r="G5669">
            <v>0</v>
          </cell>
        </row>
        <row r="5670">
          <cell r="C5670" t="str">
            <v>Đinh Văn Cương</v>
          </cell>
          <cell r="G5670">
            <v>0</v>
          </cell>
        </row>
        <row r="5671">
          <cell r="C5671" t="str">
            <v>Đinh Văn Cương</v>
          </cell>
          <cell r="G5671">
            <v>0</v>
          </cell>
        </row>
        <row r="5672">
          <cell r="C5672" t="str">
            <v>Đinh Văn Cương</v>
          </cell>
          <cell r="G5672">
            <v>0</v>
          </cell>
        </row>
        <row r="5673">
          <cell r="C5673" t="str">
            <v>Đinh Văn Cương</v>
          </cell>
          <cell r="G5673">
            <v>0</v>
          </cell>
        </row>
        <row r="5674">
          <cell r="C5674" t="str">
            <v>Đinh Văn Cương</v>
          </cell>
          <cell r="G5674">
            <v>0</v>
          </cell>
        </row>
        <row r="5675">
          <cell r="C5675" t="str">
            <v>Đinh Văn Cương</v>
          </cell>
          <cell r="G5675">
            <v>0</v>
          </cell>
        </row>
        <row r="5676">
          <cell r="C5676" t="str">
            <v>Đinh Văn Cương</v>
          </cell>
          <cell r="G5676">
            <v>0</v>
          </cell>
        </row>
        <row r="5677">
          <cell r="C5677" t="str">
            <v>Đinh Văn Cương</v>
          </cell>
          <cell r="G5677">
            <v>0</v>
          </cell>
        </row>
        <row r="5678">
          <cell r="C5678" t="str">
            <v>Đinh Văn Cương</v>
          </cell>
          <cell r="G5678">
            <v>0</v>
          </cell>
        </row>
        <row r="5679">
          <cell r="C5679" t="str">
            <v>Đinh Văn Cương</v>
          </cell>
          <cell r="G5679">
            <v>0</v>
          </cell>
        </row>
        <row r="5680">
          <cell r="C5680" t="str">
            <v>Đinh Văn Cương</v>
          </cell>
          <cell r="G5680">
            <v>0</v>
          </cell>
        </row>
        <row r="5681">
          <cell r="C5681" t="str">
            <v>Đinh Văn Cương</v>
          </cell>
          <cell r="G5681">
            <v>0</v>
          </cell>
        </row>
        <row r="5682">
          <cell r="C5682" t="str">
            <v>Đinh Văn Cương</v>
          </cell>
          <cell r="G5682">
            <v>0</v>
          </cell>
        </row>
        <row r="5683">
          <cell r="C5683" t="str">
            <v>Đinh Văn Cương</v>
          </cell>
          <cell r="G5683">
            <v>0</v>
          </cell>
        </row>
        <row r="5684">
          <cell r="C5684" t="str">
            <v>Đinh Văn Cương</v>
          </cell>
          <cell r="G5684">
            <v>0</v>
          </cell>
        </row>
        <row r="5685">
          <cell r="C5685" t="str">
            <v>Đinh Văn Cương</v>
          </cell>
          <cell r="G5685">
            <v>0</v>
          </cell>
        </row>
        <row r="5686">
          <cell r="C5686" t="str">
            <v>Đinh Văn Cương</v>
          </cell>
          <cell r="G5686">
            <v>0</v>
          </cell>
        </row>
        <row r="5687">
          <cell r="C5687" t="str">
            <v>Đinh Văn Cương</v>
          </cell>
          <cell r="G5687">
            <v>0</v>
          </cell>
        </row>
        <row r="5688">
          <cell r="C5688" t="str">
            <v>Đinh Văn Cương</v>
          </cell>
          <cell r="G5688">
            <v>0</v>
          </cell>
        </row>
        <row r="5689">
          <cell r="C5689" t="str">
            <v>Đinh Văn Cương</v>
          </cell>
          <cell r="G5689">
            <v>0</v>
          </cell>
        </row>
        <row r="5690">
          <cell r="C5690" t="str">
            <v>Đinh Văn Cương</v>
          </cell>
          <cell r="G5690">
            <v>0</v>
          </cell>
        </row>
        <row r="5691">
          <cell r="C5691" t="str">
            <v>Đinh Văn Cương</v>
          </cell>
          <cell r="G5691">
            <v>201.02282917733407</v>
          </cell>
        </row>
        <row r="5692">
          <cell r="C5692" t="str">
            <v>Phạm Đức Thịnh</v>
          </cell>
          <cell r="G5692">
            <v>0</v>
          </cell>
        </row>
        <row r="5693">
          <cell r="C5693" t="str">
            <v>Phạm Đức Thịnh</v>
          </cell>
          <cell r="G5693">
            <v>0</v>
          </cell>
        </row>
        <row r="5694">
          <cell r="C5694" t="str">
            <v>Phạm Đức Thịnh</v>
          </cell>
          <cell r="G5694">
            <v>0</v>
          </cell>
        </row>
        <row r="5695">
          <cell r="C5695" t="str">
            <v>Phạm Đức Thịnh</v>
          </cell>
          <cell r="G5695">
            <v>0</v>
          </cell>
        </row>
        <row r="5696">
          <cell r="C5696" t="str">
            <v>Phạm Đức Thịnh</v>
          </cell>
          <cell r="G5696">
            <v>0</v>
          </cell>
        </row>
        <row r="5697">
          <cell r="C5697" t="str">
            <v>Phạm Đức Thịnh</v>
          </cell>
          <cell r="G5697">
            <v>0</v>
          </cell>
        </row>
        <row r="5698">
          <cell r="C5698" t="str">
            <v>Phạm Đức Thịnh</v>
          </cell>
          <cell r="G5698">
            <v>0</v>
          </cell>
        </row>
        <row r="5699">
          <cell r="C5699" t="str">
            <v>Phạm Đức Thịnh</v>
          </cell>
          <cell r="G5699">
            <v>0</v>
          </cell>
        </row>
        <row r="5700">
          <cell r="C5700" t="str">
            <v>Phạm Đức Thịnh</v>
          </cell>
          <cell r="G5700">
            <v>0</v>
          </cell>
        </row>
        <row r="5701">
          <cell r="C5701" t="str">
            <v>Phạm Đức Thịnh</v>
          </cell>
          <cell r="G5701">
            <v>0</v>
          </cell>
        </row>
        <row r="5702">
          <cell r="C5702" t="str">
            <v>Phạm Đức Thịnh</v>
          </cell>
          <cell r="G5702">
            <v>0</v>
          </cell>
        </row>
        <row r="5703">
          <cell r="C5703" t="str">
            <v>Phạm Đức Thịnh</v>
          </cell>
          <cell r="G5703">
            <v>0</v>
          </cell>
        </row>
        <row r="5704">
          <cell r="C5704" t="str">
            <v>Phạm Đức Thịnh</v>
          </cell>
          <cell r="G5704">
            <v>0</v>
          </cell>
        </row>
        <row r="5705">
          <cell r="C5705" t="str">
            <v>Phạm Đức Thịnh</v>
          </cell>
          <cell r="G5705">
            <v>0</v>
          </cell>
        </row>
        <row r="5706">
          <cell r="C5706" t="str">
            <v>Phạm Đức Thịnh</v>
          </cell>
          <cell r="G5706">
            <v>0</v>
          </cell>
        </row>
        <row r="5707">
          <cell r="C5707" t="str">
            <v>Phạm Đức Thịnh</v>
          </cell>
          <cell r="G5707">
            <v>0</v>
          </cell>
        </row>
        <row r="5708">
          <cell r="C5708" t="str">
            <v>Phạm Đức Thịnh</v>
          </cell>
          <cell r="G5708">
            <v>0</v>
          </cell>
        </row>
        <row r="5709">
          <cell r="C5709" t="str">
            <v>Phạm Đức Thịnh</v>
          </cell>
          <cell r="G5709">
            <v>0</v>
          </cell>
        </row>
        <row r="5710">
          <cell r="C5710" t="str">
            <v>Phạm Đức Thịnh</v>
          </cell>
          <cell r="G5710">
            <v>0</v>
          </cell>
        </row>
        <row r="5711">
          <cell r="C5711" t="str">
            <v>Phạm Đức Thịnh</v>
          </cell>
          <cell r="G5711">
            <v>0</v>
          </cell>
        </row>
        <row r="5712">
          <cell r="C5712" t="str">
            <v>Phạm Đức Thịnh</v>
          </cell>
          <cell r="G5712">
            <v>0</v>
          </cell>
        </row>
        <row r="5713">
          <cell r="C5713" t="str">
            <v>Phạm Đức Thịnh</v>
          </cell>
          <cell r="G5713">
            <v>0</v>
          </cell>
        </row>
        <row r="5714">
          <cell r="C5714" t="str">
            <v>Phạm Đức Thịnh</v>
          </cell>
          <cell r="G5714">
            <v>0</v>
          </cell>
        </row>
        <row r="5715">
          <cell r="C5715" t="str">
            <v>Phạm Đức Thịnh</v>
          </cell>
          <cell r="G5715">
            <v>0</v>
          </cell>
        </row>
        <row r="5716">
          <cell r="C5716" t="str">
            <v>Phạm Đức Thịnh</v>
          </cell>
          <cell r="G5716">
            <v>0</v>
          </cell>
        </row>
        <row r="5717">
          <cell r="C5717" t="str">
            <v>Phạm Đức Thịnh</v>
          </cell>
          <cell r="G5717">
            <v>0</v>
          </cell>
        </row>
        <row r="5718">
          <cell r="C5718" t="str">
            <v>Phạm Đức Thịnh</v>
          </cell>
          <cell r="G5718">
            <v>0</v>
          </cell>
        </row>
        <row r="5719">
          <cell r="C5719" t="str">
            <v>Phạm Đức Thịnh</v>
          </cell>
          <cell r="G5719">
            <v>0</v>
          </cell>
        </row>
        <row r="5720">
          <cell r="C5720" t="str">
            <v>Phạm Đức Thịnh</v>
          </cell>
          <cell r="G5720">
            <v>0</v>
          </cell>
        </row>
        <row r="5721">
          <cell r="C5721" t="str">
            <v>Phạm Đức Thịnh</v>
          </cell>
          <cell r="G5721">
            <v>0</v>
          </cell>
        </row>
        <row r="5722">
          <cell r="C5722" t="str">
            <v>Phạm Đức Thịnh</v>
          </cell>
          <cell r="G5722">
            <v>0</v>
          </cell>
        </row>
        <row r="5723">
          <cell r="C5723" t="str">
            <v>Phạm Đức Thịnh</v>
          </cell>
          <cell r="G5723">
            <v>0</v>
          </cell>
        </row>
        <row r="5724">
          <cell r="C5724" t="str">
            <v>Phạm Đức Thịnh</v>
          </cell>
          <cell r="G5724">
            <v>0</v>
          </cell>
        </row>
        <row r="5725">
          <cell r="C5725" t="str">
            <v>Phạm Đức Thịnh</v>
          </cell>
          <cell r="G5725">
            <v>0</v>
          </cell>
        </row>
        <row r="5726">
          <cell r="C5726" t="str">
            <v>Phạm Đức Thịnh</v>
          </cell>
          <cell r="G5726">
            <v>0</v>
          </cell>
        </row>
        <row r="5727">
          <cell r="C5727" t="str">
            <v>Phạm Đức Thịnh</v>
          </cell>
          <cell r="G5727">
            <v>105.04313067401566</v>
          </cell>
        </row>
        <row r="5728">
          <cell r="C5728" t="str">
            <v>Nguyễn Công Thoại</v>
          </cell>
          <cell r="G5728">
            <v>0</v>
          </cell>
        </row>
        <row r="5729">
          <cell r="C5729" t="str">
            <v>Nguyễn Công Thoại</v>
          </cell>
          <cell r="G5729">
            <v>0</v>
          </cell>
        </row>
        <row r="5730">
          <cell r="C5730" t="str">
            <v>Nguyễn Công Thoại</v>
          </cell>
          <cell r="G5730">
            <v>0</v>
          </cell>
        </row>
        <row r="5731">
          <cell r="C5731" t="str">
            <v>Nguyễn Công Thoại</v>
          </cell>
          <cell r="G5731">
            <v>0</v>
          </cell>
        </row>
        <row r="5732">
          <cell r="C5732" t="str">
            <v>Nguyễn Công Thoại</v>
          </cell>
          <cell r="G5732">
            <v>0</v>
          </cell>
        </row>
        <row r="5733">
          <cell r="C5733" t="str">
            <v>Nguyễn Công Thoại</v>
          </cell>
          <cell r="G5733">
            <v>0</v>
          </cell>
        </row>
        <row r="5734">
          <cell r="C5734" t="str">
            <v>Nguyễn Công Thoại</v>
          </cell>
          <cell r="G5734">
            <v>0</v>
          </cell>
        </row>
        <row r="5735">
          <cell r="C5735" t="str">
            <v>Nguyễn Công Thoại</v>
          </cell>
          <cell r="G5735">
            <v>0</v>
          </cell>
        </row>
        <row r="5736">
          <cell r="C5736" t="str">
            <v>Nguyễn Công Thoại</v>
          </cell>
          <cell r="G5736">
            <v>0</v>
          </cell>
        </row>
        <row r="5737">
          <cell r="C5737" t="str">
            <v>Nguyễn Công Thoại</v>
          </cell>
          <cell r="G5737">
            <v>0</v>
          </cell>
        </row>
        <row r="5738">
          <cell r="C5738" t="str">
            <v>Nguyễn Công Thoại</v>
          </cell>
          <cell r="G5738">
            <v>0</v>
          </cell>
        </row>
        <row r="5739">
          <cell r="C5739" t="str">
            <v>Nguyễn Công Thoại</v>
          </cell>
          <cell r="G5739">
            <v>0</v>
          </cell>
        </row>
        <row r="5740">
          <cell r="C5740" t="str">
            <v>Nguyễn Công Thoại</v>
          </cell>
          <cell r="G5740">
            <v>0</v>
          </cell>
        </row>
        <row r="5741">
          <cell r="C5741" t="str">
            <v>Nguyễn Công Thoại</v>
          </cell>
          <cell r="G5741">
            <v>0</v>
          </cell>
        </row>
        <row r="5742">
          <cell r="C5742" t="str">
            <v>Nguyễn Công Thoại</v>
          </cell>
          <cell r="G5742">
            <v>0</v>
          </cell>
        </row>
        <row r="5743">
          <cell r="C5743" t="str">
            <v>Nguyễn Công Thoại</v>
          </cell>
          <cell r="G5743">
            <v>0</v>
          </cell>
        </row>
        <row r="5744">
          <cell r="C5744" t="str">
            <v>Nguyễn Công Thoại</v>
          </cell>
          <cell r="G5744">
            <v>0</v>
          </cell>
        </row>
        <row r="5745">
          <cell r="C5745" t="str">
            <v>Nguyễn Công Thoại</v>
          </cell>
          <cell r="G5745">
            <v>0</v>
          </cell>
        </row>
        <row r="5746">
          <cell r="C5746" t="str">
            <v>Nguyễn Công Thoại</v>
          </cell>
          <cell r="G5746">
            <v>0</v>
          </cell>
        </row>
        <row r="5747">
          <cell r="C5747" t="str">
            <v>Nguyễn Công Thoại</v>
          </cell>
          <cell r="G5747">
            <v>0</v>
          </cell>
        </row>
        <row r="5748">
          <cell r="C5748" t="str">
            <v>Nguyễn Công Thoại</v>
          </cell>
          <cell r="G5748">
            <v>0</v>
          </cell>
        </row>
        <row r="5749">
          <cell r="C5749" t="str">
            <v>Nguyễn Công Thoại</v>
          </cell>
          <cell r="G5749">
            <v>0</v>
          </cell>
        </row>
        <row r="5750">
          <cell r="C5750" t="str">
            <v>Nguyễn Công Thoại</v>
          </cell>
          <cell r="G5750">
            <v>0</v>
          </cell>
        </row>
        <row r="5751">
          <cell r="C5751" t="str">
            <v>Nguyễn Công Thoại</v>
          </cell>
          <cell r="G5751">
            <v>0</v>
          </cell>
        </row>
        <row r="5752">
          <cell r="C5752" t="str">
            <v>Nguyễn Công Thoại</v>
          </cell>
          <cell r="G5752">
            <v>0</v>
          </cell>
        </row>
        <row r="5753">
          <cell r="C5753" t="str">
            <v>Nguyễn Công Thoại</v>
          </cell>
          <cell r="G5753">
            <v>0</v>
          </cell>
        </row>
        <row r="5754">
          <cell r="C5754" t="str">
            <v>Nguyễn Công Thoại</v>
          </cell>
          <cell r="G5754">
            <v>0</v>
          </cell>
        </row>
        <row r="5755">
          <cell r="C5755" t="str">
            <v>Nguyễn Công Thoại</v>
          </cell>
          <cell r="G5755">
            <v>0</v>
          </cell>
        </row>
        <row r="5756">
          <cell r="C5756" t="str">
            <v>Nguyễn Công Thoại</v>
          </cell>
          <cell r="G5756">
            <v>0</v>
          </cell>
        </row>
        <row r="5757">
          <cell r="C5757" t="str">
            <v>Nguyễn Công Thoại</v>
          </cell>
          <cell r="G5757">
            <v>0</v>
          </cell>
        </row>
        <row r="5758">
          <cell r="C5758" t="str">
            <v>Nguyễn Công Thoại</v>
          </cell>
          <cell r="G5758">
            <v>0</v>
          </cell>
        </row>
        <row r="5759">
          <cell r="C5759" t="str">
            <v>Nguyễn Công Thoại</v>
          </cell>
          <cell r="G5759">
            <v>0</v>
          </cell>
        </row>
        <row r="5760">
          <cell r="C5760" t="str">
            <v>Nguyễn Công Thoại</v>
          </cell>
          <cell r="G5760">
            <v>0</v>
          </cell>
        </row>
        <row r="5761">
          <cell r="C5761" t="str">
            <v>Nguyễn Công Thoại</v>
          </cell>
          <cell r="G5761">
            <v>0</v>
          </cell>
        </row>
        <row r="5762">
          <cell r="C5762" t="str">
            <v>Nguyễn Công Thoại</v>
          </cell>
          <cell r="G5762">
            <v>0</v>
          </cell>
        </row>
        <row r="5763">
          <cell r="C5763" t="str">
            <v>Nguyễn Công Thoại</v>
          </cell>
          <cell r="G5763">
            <v>91.64531599708603</v>
          </cell>
        </row>
        <row r="5764">
          <cell r="C5764" t="str">
            <v>Phạm Đăng Đức</v>
          </cell>
          <cell r="G5764">
            <v>0</v>
          </cell>
        </row>
        <row r="5765">
          <cell r="C5765" t="str">
            <v>Phạm Đăng Đức</v>
          </cell>
          <cell r="G5765">
            <v>0</v>
          </cell>
        </row>
        <row r="5766">
          <cell r="C5766" t="str">
            <v>Phạm Đăng Đức</v>
          </cell>
          <cell r="G5766">
            <v>0</v>
          </cell>
        </row>
        <row r="5767">
          <cell r="C5767" t="str">
            <v>Phạm Đăng Đức</v>
          </cell>
          <cell r="G5767">
            <v>0</v>
          </cell>
        </row>
        <row r="5768">
          <cell r="C5768" t="str">
            <v>Phạm Đăng Đức</v>
          </cell>
          <cell r="G5768">
            <v>0</v>
          </cell>
        </row>
        <row r="5769">
          <cell r="C5769" t="str">
            <v>Phạm Đăng Đức</v>
          </cell>
          <cell r="G5769">
            <v>0</v>
          </cell>
        </row>
        <row r="5770">
          <cell r="C5770" t="str">
            <v>Phạm Đăng Đức</v>
          </cell>
          <cell r="G5770">
            <v>0</v>
          </cell>
        </row>
        <row r="5771">
          <cell r="C5771" t="str">
            <v>Phạm Đăng Đức</v>
          </cell>
          <cell r="G5771">
            <v>0</v>
          </cell>
        </row>
        <row r="5772">
          <cell r="C5772" t="str">
            <v>Phạm Đăng Đức</v>
          </cell>
          <cell r="G5772">
            <v>0</v>
          </cell>
        </row>
        <row r="5773">
          <cell r="C5773" t="str">
            <v>Phạm Đăng Đức</v>
          </cell>
          <cell r="G5773">
            <v>0</v>
          </cell>
        </row>
        <row r="5774">
          <cell r="C5774" t="str">
            <v>Phạm Đăng Đức</v>
          </cell>
          <cell r="G5774">
            <v>0</v>
          </cell>
        </row>
        <row r="5775">
          <cell r="C5775" t="str">
            <v>Phạm Đăng Đức</v>
          </cell>
          <cell r="G5775">
            <v>0</v>
          </cell>
        </row>
        <row r="5776">
          <cell r="C5776" t="str">
            <v>Phạm Đăng Đức</v>
          </cell>
          <cell r="G5776">
            <v>0</v>
          </cell>
        </row>
        <row r="5777">
          <cell r="C5777" t="str">
            <v>Phạm Đăng Đức</v>
          </cell>
          <cell r="G5777">
            <v>0</v>
          </cell>
        </row>
        <row r="5778">
          <cell r="C5778" t="str">
            <v>Phạm Đăng Đức</v>
          </cell>
          <cell r="G5778">
            <v>0</v>
          </cell>
        </row>
        <row r="5779">
          <cell r="C5779" t="str">
            <v>Phạm Đăng Đức</v>
          </cell>
          <cell r="G5779">
            <v>0</v>
          </cell>
        </row>
        <row r="5780">
          <cell r="C5780" t="str">
            <v>Phạm Đăng Đức</v>
          </cell>
          <cell r="G5780">
            <v>0</v>
          </cell>
        </row>
        <row r="5781">
          <cell r="C5781" t="str">
            <v>Phạm Đăng Đức</v>
          </cell>
          <cell r="G5781">
            <v>0</v>
          </cell>
        </row>
        <row r="5782">
          <cell r="C5782" t="str">
            <v>Phạm Đăng Đức</v>
          </cell>
          <cell r="G5782">
            <v>0</v>
          </cell>
        </row>
        <row r="5783">
          <cell r="C5783" t="str">
            <v>Phạm Đăng Đức</v>
          </cell>
          <cell r="G5783">
            <v>0</v>
          </cell>
        </row>
        <row r="5784">
          <cell r="C5784" t="str">
            <v>Phạm Đăng Đức</v>
          </cell>
          <cell r="G5784">
            <v>0</v>
          </cell>
        </row>
        <row r="5785">
          <cell r="C5785" t="str">
            <v>Phạm Đăng Đức</v>
          </cell>
          <cell r="G5785">
            <v>0</v>
          </cell>
        </row>
        <row r="5786">
          <cell r="C5786" t="str">
            <v>Phạm Đăng Đức</v>
          </cell>
          <cell r="G5786">
            <v>0</v>
          </cell>
        </row>
        <row r="5787">
          <cell r="C5787" t="str">
            <v>Phạm Đăng Đức</v>
          </cell>
          <cell r="G5787">
            <v>0</v>
          </cell>
        </row>
        <row r="5788">
          <cell r="C5788" t="str">
            <v>Phạm Đăng Đức</v>
          </cell>
          <cell r="G5788">
            <v>0</v>
          </cell>
        </row>
        <row r="5789">
          <cell r="C5789" t="str">
            <v>Phạm Đăng Đức</v>
          </cell>
          <cell r="G5789">
            <v>0</v>
          </cell>
        </row>
        <row r="5790">
          <cell r="C5790" t="str">
            <v>Phạm Đăng Đức</v>
          </cell>
          <cell r="G5790">
            <v>0</v>
          </cell>
        </row>
        <row r="5791">
          <cell r="C5791" t="str">
            <v>Phạm Đăng Đức</v>
          </cell>
          <cell r="G5791">
            <v>0</v>
          </cell>
        </row>
        <row r="5792">
          <cell r="C5792" t="str">
            <v>Phạm Đăng Đức</v>
          </cell>
          <cell r="G5792">
            <v>0</v>
          </cell>
        </row>
        <row r="5793">
          <cell r="C5793" t="str">
            <v>Phạm Đăng Đức</v>
          </cell>
          <cell r="G5793">
            <v>0</v>
          </cell>
        </row>
        <row r="5794">
          <cell r="C5794" t="str">
            <v>Phạm Đăng Đức</v>
          </cell>
          <cell r="G5794">
            <v>0</v>
          </cell>
        </row>
        <row r="5795">
          <cell r="C5795" t="str">
            <v>Phạm Đăng Đức</v>
          </cell>
          <cell r="G5795">
            <v>0</v>
          </cell>
        </row>
        <row r="5796">
          <cell r="C5796" t="str">
            <v>Phạm Đăng Đức</v>
          </cell>
          <cell r="G5796">
            <v>0</v>
          </cell>
        </row>
        <row r="5797">
          <cell r="C5797" t="str">
            <v>Phạm Đăng Đức</v>
          </cell>
          <cell r="G5797">
            <v>0</v>
          </cell>
        </row>
        <row r="5798">
          <cell r="C5798" t="str">
            <v>Phạm Đăng Đức</v>
          </cell>
          <cell r="G5798">
            <v>0</v>
          </cell>
        </row>
        <row r="5799">
          <cell r="C5799" t="str">
            <v>Phạm Đăng Đức</v>
          </cell>
          <cell r="G5799">
            <v>339.56643576945203</v>
          </cell>
        </row>
        <row r="5800">
          <cell r="C5800" t="str">
            <v>Nguyễn Minh Anh</v>
          </cell>
        </row>
        <row r="5801">
          <cell r="C5801" t="str">
            <v>Nguyễn Minh Anh</v>
          </cell>
        </row>
        <row r="5802">
          <cell r="C5802" t="str">
            <v>Nguyễn Minh Anh</v>
          </cell>
        </row>
        <row r="5803">
          <cell r="C5803" t="str">
            <v>Nguyễn Minh Anh</v>
          </cell>
        </row>
        <row r="5804">
          <cell r="C5804" t="str">
            <v>Nguyễn Minh Anh</v>
          </cell>
        </row>
        <row r="5805">
          <cell r="C5805" t="str">
            <v>Nguyễn Minh Anh</v>
          </cell>
        </row>
        <row r="5806">
          <cell r="C5806" t="str">
            <v>Nguyễn Minh Anh</v>
          </cell>
        </row>
        <row r="5807">
          <cell r="C5807" t="str">
            <v>Nguyễn Minh Anh</v>
          </cell>
        </row>
        <row r="5808">
          <cell r="C5808" t="str">
            <v>Nguyễn Minh Anh</v>
          </cell>
        </row>
        <row r="5809">
          <cell r="C5809" t="str">
            <v>Nguyễn Minh Anh</v>
          </cell>
        </row>
        <row r="5810">
          <cell r="C5810" t="str">
            <v>Nguyễn Minh Anh</v>
          </cell>
        </row>
        <row r="5811">
          <cell r="C5811" t="str">
            <v>Nguyễn Minh Anh</v>
          </cell>
        </row>
        <row r="5812">
          <cell r="C5812" t="str">
            <v>Nguyễn Minh Anh</v>
          </cell>
        </row>
        <row r="5813">
          <cell r="C5813" t="str">
            <v>Nguyễn Minh Anh</v>
          </cell>
        </row>
        <row r="5814">
          <cell r="C5814" t="str">
            <v>Nguyễn Minh Anh</v>
          </cell>
        </row>
        <row r="5815">
          <cell r="C5815" t="str">
            <v>Nguyễn Minh Anh</v>
          </cell>
        </row>
        <row r="5816">
          <cell r="C5816" t="str">
            <v>Nguyễn Minh Anh</v>
          </cell>
        </row>
        <row r="5817">
          <cell r="C5817" t="str">
            <v>Nguyễn Minh Anh</v>
          </cell>
        </row>
        <row r="5818">
          <cell r="C5818" t="str">
            <v>Nguyễn Minh Anh</v>
          </cell>
        </row>
        <row r="5819">
          <cell r="C5819" t="str">
            <v>Nguyễn Minh Anh</v>
          </cell>
        </row>
        <row r="5820">
          <cell r="C5820" t="str">
            <v>Nguyễn Minh Anh</v>
          </cell>
        </row>
        <row r="5821">
          <cell r="C5821" t="str">
            <v>Nguyễn Minh Anh</v>
          </cell>
        </row>
        <row r="5822">
          <cell r="C5822" t="str">
            <v>Nguyễn Minh Anh</v>
          </cell>
        </row>
        <row r="5823">
          <cell r="C5823" t="str">
            <v>Nguyễn Minh Anh</v>
          </cell>
        </row>
        <row r="5824">
          <cell r="C5824" t="str">
            <v>Nguyễn Minh Anh</v>
          </cell>
        </row>
        <row r="5825">
          <cell r="C5825" t="str">
            <v>Nguyễn Minh Anh</v>
          </cell>
        </row>
        <row r="5826">
          <cell r="C5826" t="str">
            <v>Nguyễn Minh Anh</v>
          </cell>
        </row>
        <row r="5827">
          <cell r="C5827" t="str">
            <v>Nguyễn Minh Anh</v>
          </cell>
        </row>
        <row r="5828">
          <cell r="C5828" t="str">
            <v>Nguyễn Minh Anh</v>
          </cell>
        </row>
        <row r="5829">
          <cell r="C5829" t="str">
            <v>Nguyễn Minh Anh</v>
          </cell>
        </row>
        <row r="5830">
          <cell r="C5830" t="str">
            <v>Nguyễn Minh Anh</v>
          </cell>
        </row>
        <row r="5831">
          <cell r="C5831" t="str">
            <v>Nguyễn Minh Anh</v>
          </cell>
        </row>
        <row r="5832">
          <cell r="C5832" t="str">
            <v>Nguyễn Minh Anh</v>
          </cell>
        </row>
        <row r="5833">
          <cell r="C5833" t="str">
            <v>Nguyễn Minh Anh</v>
          </cell>
        </row>
        <row r="5834">
          <cell r="C5834" t="str">
            <v>Nguyễn Minh Anh</v>
          </cell>
        </row>
        <row r="5835">
          <cell r="C5835" t="str">
            <v>Nguyễn Minh Anh</v>
          </cell>
        </row>
        <row r="5836">
          <cell r="C5836">
            <v>0</v>
          </cell>
          <cell r="G5836">
            <v>0</v>
          </cell>
        </row>
        <row r="5837">
          <cell r="C5837">
            <v>0</v>
          </cell>
          <cell r="G5837">
            <v>0</v>
          </cell>
        </row>
        <row r="5838">
          <cell r="C5838">
            <v>0</v>
          </cell>
          <cell r="G5838">
            <v>0</v>
          </cell>
        </row>
        <row r="5839">
          <cell r="C5839">
            <v>0</v>
          </cell>
          <cell r="G5839">
            <v>0</v>
          </cell>
        </row>
        <row r="5840">
          <cell r="C5840">
            <v>0</v>
          </cell>
          <cell r="G5840">
            <v>0</v>
          </cell>
        </row>
        <row r="5841">
          <cell r="C5841">
            <v>0</v>
          </cell>
          <cell r="G5841">
            <v>0</v>
          </cell>
        </row>
        <row r="5842">
          <cell r="C5842">
            <v>0</v>
          </cell>
          <cell r="G5842">
            <v>0</v>
          </cell>
        </row>
        <row r="5843">
          <cell r="C5843">
            <v>0</v>
          </cell>
          <cell r="G5843">
            <v>0</v>
          </cell>
        </row>
        <row r="5844">
          <cell r="C5844">
            <v>0</v>
          </cell>
          <cell r="G5844">
            <v>0</v>
          </cell>
        </row>
        <row r="5845">
          <cell r="C5845">
            <v>0</v>
          </cell>
          <cell r="G5845">
            <v>0</v>
          </cell>
        </row>
        <row r="5846">
          <cell r="C5846">
            <v>0</v>
          </cell>
          <cell r="G5846">
            <v>0</v>
          </cell>
        </row>
        <row r="5847">
          <cell r="C5847">
            <v>0</v>
          </cell>
          <cell r="G5847">
            <v>0</v>
          </cell>
        </row>
        <row r="5848">
          <cell r="C5848">
            <v>0</v>
          </cell>
          <cell r="G5848">
            <v>0</v>
          </cell>
        </row>
        <row r="5849">
          <cell r="C5849">
            <v>0</v>
          </cell>
          <cell r="G5849">
            <v>0</v>
          </cell>
        </row>
        <row r="5850">
          <cell r="C5850">
            <v>0</v>
          </cell>
          <cell r="G5850">
            <v>0</v>
          </cell>
        </row>
        <row r="5851">
          <cell r="C5851">
            <v>0</v>
          </cell>
          <cell r="G5851">
            <v>0</v>
          </cell>
        </row>
        <row r="5852">
          <cell r="C5852">
            <v>0</v>
          </cell>
          <cell r="G5852">
            <v>0</v>
          </cell>
        </row>
        <row r="5853">
          <cell r="C5853">
            <v>0</v>
          </cell>
          <cell r="G5853">
            <v>0</v>
          </cell>
        </row>
        <row r="5854">
          <cell r="C5854">
            <v>0</v>
          </cell>
          <cell r="G5854">
            <v>0</v>
          </cell>
        </row>
        <row r="5855">
          <cell r="C5855">
            <v>0</v>
          </cell>
          <cell r="G5855">
            <v>0</v>
          </cell>
        </row>
        <row r="5856">
          <cell r="C5856">
            <v>0</v>
          </cell>
          <cell r="G5856">
            <v>0</v>
          </cell>
        </row>
        <row r="5857">
          <cell r="C5857">
            <v>0</v>
          </cell>
          <cell r="G5857">
            <v>0</v>
          </cell>
        </row>
        <row r="5858">
          <cell r="C5858">
            <v>0</v>
          </cell>
          <cell r="G5858">
            <v>0</v>
          </cell>
        </row>
        <row r="5859">
          <cell r="C5859">
            <v>0</v>
          </cell>
          <cell r="G5859">
            <v>0</v>
          </cell>
        </row>
        <row r="5860">
          <cell r="C5860">
            <v>0</v>
          </cell>
          <cell r="G5860">
            <v>0</v>
          </cell>
        </row>
        <row r="5861">
          <cell r="C5861">
            <v>0</v>
          </cell>
          <cell r="G5861">
            <v>0</v>
          </cell>
        </row>
        <row r="5862">
          <cell r="C5862">
            <v>0</v>
          </cell>
          <cell r="G5862">
            <v>0</v>
          </cell>
        </row>
        <row r="5863">
          <cell r="C5863">
            <v>0</v>
          </cell>
          <cell r="G5863">
            <v>0</v>
          </cell>
        </row>
        <row r="5864">
          <cell r="C5864">
            <v>0</v>
          </cell>
          <cell r="G5864">
            <v>0</v>
          </cell>
        </row>
        <row r="5865">
          <cell r="C5865">
            <v>0</v>
          </cell>
          <cell r="G5865">
            <v>0</v>
          </cell>
        </row>
        <row r="5866">
          <cell r="C5866">
            <v>0</v>
          </cell>
          <cell r="G5866">
            <v>0</v>
          </cell>
        </row>
        <row r="5867">
          <cell r="C5867">
            <v>0</v>
          </cell>
          <cell r="G5867">
            <v>0</v>
          </cell>
        </row>
        <row r="5868">
          <cell r="C5868">
            <v>0</v>
          </cell>
          <cell r="G5868">
            <v>0</v>
          </cell>
        </row>
        <row r="5869">
          <cell r="C5869">
            <v>0</v>
          </cell>
          <cell r="G5869">
            <v>0</v>
          </cell>
        </row>
        <row r="5870">
          <cell r="C5870">
            <v>0</v>
          </cell>
          <cell r="G5870">
            <v>0</v>
          </cell>
        </row>
        <row r="5871">
          <cell r="G5871">
            <v>0</v>
          </cell>
        </row>
        <row r="5872">
          <cell r="C5872" t="str">
            <v>Vũ Tiến Chung</v>
          </cell>
        </row>
        <row r="5873">
          <cell r="C5873" t="str">
            <v>Vũ Tiến Chung</v>
          </cell>
        </row>
        <row r="5874">
          <cell r="C5874" t="str">
            <v>Vũ Tiến Chung</v>
          </cell>
        </row>
        <row r="5875">
          <cell r="C5875" t="str">
            <v>Vũ Tiến Chung</v>
          </cell>
        </row>
        <row r="5876">
          <cell r="C5876" t="str">
            <v>Vũ Tiến Chung</v>
          </cell>
        </row>
        <row r="5877">
          <cell r="C5877" t="str">
            <v>Vũ Tiến Chung</v>
          </cell>
        </row>
        <row r="5878">
          <cell r="C5878" t="str">
            <v>Vũ Tiến Chung</v>
          </cell>
        </row>
        <row r="5879">
          <cell r="C5879" t="str">
            <v>Vũ Tiến Chung</v>
          </cell>
        </row>
        <row r="5880">
          <cell r="C5880" t="str">
            <v>Vũ Tiến Chung</v>
          </cell>
        </row>
        <row r="5881">
          <cell r="C5881" t="str">
            <v>Vũ Tiến Chung</v>
          </cell>
        </row>
        <row r="5882">
          <cell r="C5882" t="str">
            <v>Vũ Tiến Chung</v>
          </cell>
        </row>
        <row r="5883">
          <cell r="C5883" t="str">
            <v>Vũ Tiến Chung</v>
          </cell>
        </row>
        <row r="5884">
          <cell r="C5884" t="str">
            <v>Vũ Tiến Chung</v>
          </cell>
        </row>
        <row r="5885">
          <cell r="C5885" t="str">
            <v>Vũ Tiến Chung</v>
          </cell>
        </row>
        <row r="5886">
          <cell r="C5886" t="str">
            <v>Vũ Tiến Chung</v>
          </cell>
        </row>
        <row r="5887">
          <cell r="C5887" t="str">
            <v>Vũ Tiến Chung</v>
          </cell>
        </row>
        <row r="5888">
          <cell r="C5888" t="str">
            <v>Vũ Tiến Chung</v>
          </cell>
        </row>
        <row r="5889">
          <cell r="C5889" t="str">
            <v>Vũ Tiến Chung</v>
          </cell>
        </row>
        <row r="5890">
          <cell r="C5890" t="str">
            <v>Vũ Tiến Chung</v>
          </cell>
        </row>
        <row r="5891">
          <cell r="C5891" t="str">
            <v>Vũ Tiến Chung</v>
          </cell>
        </row>
        <row r="5892">
          <cell r="C5892" t="str">
            <v>Vũ Tiến Chung</v>
          </cell>
        </row>
        <row r="5893">
          <cell r="C5893" t="str">
            <v>Vũ Tiến Chung</v>
          </cell>
        </row>
        <row r="5894">
          <cell r="C5894" t="str">
            <v>Vũ Tiến Chung</v>
          </cell>
        </row>
        <row r="5895">
          <cell r="C5895" t="str">
            <v>Vũ Tiến Chung</v>
          </cell>
        </row>
        <row r="5896">
          <cell r="C5896" t="str">
            <v>Vũ Tiến Chung</v>
          </cell>
        </row>
        <row r="5897">
          <cell r="C5897" t="str">
            <v>Vũ Tiến Chung</v>
          </cell>
        </row>
        <row r="5898">
          <cell r="C5898" t="str">
            <v>Vũ Tiến Chung</v>
          </cell>
        </row>
        <row r="5899">
          <cell r="C5899" t="str">
            <v>Vũ Tiến Chung</v>
          </cell>
        </row>
        <row r="5900">
          <cell r="C5900" t="str">
            <v>Vũ Tiến Chung</v>
          </cell>
        </row>
        <row r="5901">
          <cell r="C5901" t="str">
            <v>Vũ Tiến Chung</v>
          </cell>
        </row>
        <row r="5902">
          <cell r="C5902" t="str">
            <v>Vũ Tiến Chung</v>
          </cell>
        </row>
        <row r="5903">
          <cell r="C5903" t="str">
            <v>Vũ Tiến Chung</v>
          </cell>
        </row>
        <row r="5904">
          <cell r="C5904" t="str">
            <v>Vũ Tiến Chung</v>
          </cell>
        </row>
        <row r="5905">
          <cell r="C5905" t="str">
            <v>Vũ Tiến Chung</v>
          </cell>
        </row>
        <row r="5906">
          <cell r="C5906" t="str">
            <v>Vũ Tiến Chung</v>
          </cell>
        </row>
        <row r="5907">
          <cell r="C5907" t="str">
            <v>Vũ Tiến Chung</v>
          </cell>
          <cell r="G5907">
            <v>2424.5943276912803</v>
          </cell>
        </row>
        <row r="5908">
          <cell r="C5908" t="str">
            <v>Đàm Khắc Dũng</v>
          </cell>
          <cell r="G5908">
            <v>0</v>
          </cell>
        </row>
        <row r="5909">
          <cell r="C5909" t="str">
            <v>Đàm Khắc Dũng</v>
          </cell>
          <cell r="G5909">
            <v>0</v>
          </cell>
        </row>
        <row r="5910">
          <cell r="C5910" t="str">
            <v>Đàm Khắc Dũng</v>
          </cell>
          <cell r="G5910">
            <v>0</v>
          </cell>
        </row>
        <row r="5911">
          <cell r="C5911" t="str">
            <v>Đàm Khắc Dũng</v>
          </cell>
          <cell r="G5911">
            <v>0</v>
          </cell>
        </row>
        <row r="5912">
          <cell r="C5912" t="str">
            <v>Đàm Khắc Dũng</v>
          </cell>
          <cell r="G5912">
            <v>0</v>
          </cell>
        </row>
        <row r="5913">
          <cell r="C5913" t="str">
            <v>Đàm Khắc Dũng</v>
          </cell>
          <cell r="G5913">
            <v>0</v>
          </cell>
        </row>
        <row r="5914">
          <cell r="C5914" t="str">
            <v>Đàm Khắc Dũng</v>
          </cell>
          <cell r="G5914">
            <v>0</v>
          </cell>
        </row>
        <row r="5915">
          <cell r="C5915" t="str">
            <v>Đàm Khắc Dũng</v>
          </cell>
          <cell r="G5915">
            <v>0</v>
          </cell>
        </row>
        <row r="5916">
          <cell r="C5916" t="str">
            <v>Đàm Khắc Dũng</v>
          </cell>
          <cell r="G5916">
            <v>0</v>
          </cell>
        </row>
        <row r="5917">
          <cell r="C5917" t="str">
            <v>Đàm Khắc Dũng</v>
          </cell>
          <cell r="G5917">
            <v>0</v>
          </cell>
        </row>
        <row r="5918">
          <cell r="C5918" t="str">
            <v>Đàm Khắc Dũng</v>
          </cell>
          <cell r="G5918">
            <v>0</v>
          </cell>
        </row>
        <row r="5919">
          <cell r="C5919" t="str">
            <v>Đàm Khắc Dũng</v>
          </cell>
          <cell r="G5919">
            <v>0</v>
          </cell>
        </row>
        <row r="5920">
          <cell r="C5920" t="str">
            <v>Đàm Khắc Dũng</v>
          </cell>
          <cell r="G5920">
            <v>0</v>
          </cell>
        </row>
        <row r="5921">
          <cell r="C5921" t="str">
            <v>Đàm Khắc Dũng</v>
          </cell>
          <cell r="G5921">
            <v>0</v>
          </cell>
        </row>
        <row r="5922">
          <cell r="C5922" t="str">
            <v>Đàm Khắc Dũng</v>
          </cell>
          <cell r="G5922">
            <v>0</v>
          </cell>
        </row>
        <row r="5923">
          <cell r="C5923" t="str">
            <v>Đàm Khắc Dũng</v>
          </cell>
          <cell r="G5923">
            <v>0</v>
          </cell>
        </row>
        <row r="5924">
          <cell r="C5924" t="str">
            <v>Đàm Khắc Dũng</v>
          </cell>
          <cell r="G5924">
            <v>0</v>
          </cell>
        </row>
        <row r="5925">
          <cell r="C5925" t="str">
            <v>Đàm Khắc Dũng</v>
          </cell>
          <cell r="G5925">
            <v>0</v>
          </cell>
        </row>
        <row r="5926">
          <cell r="C5926" t="str">
            <v>Đàm Khắc Dũng</v>
          </cell>
          <cell r="G5926">
            <v>0</v>
          </cell>
        </row>
        <row r="5927">
          <cell r="C5927" t="str">
            <v>Đàm Khắc Dũng</v>
          </cell>
          <cell r="G5927">
            <v>0</v>
          </cell>
        </row>
        <row r="5928">
          <cell r="C5928" t="str">
            <v>Đàm Khắc Dũng</v>
          </cell>
          <cell r="G5928">
            <v>0</v>
          </cell>
        </row>
        <row r="5929">
          <cell r="C5929" t="str">
            <v>Đàm Khắc Dũng</v>
          </cell>
          <cell r="G5929">
            <v>0</v>
          </cell>
        </row>
        <row r="5930">
          <cell r="C5930" t="str">
            <v>Đàm Khắc Dũng</v>
          </cell>
          <cell r="G5930">
            <v>0</v>
          </cell>
        </row>
        <row r="5931">
          <cell r="C5931" t="str">
            <v>Đàm Khắc Dũng</v>
          </cell>
          <cell r="G5931">
            <v>0</v>
          </cell>
        </row>
        <row r="5932">
          <cell r="C5932" t="str">
            <v>Đàm Khắc Dũng</v>
          </cell>
          <cell r="G5932">
            <v>0</v>
          </cell>
        </row>
        <row r="5933">
          <cell r="C5933" t="str">
            <v>Đàm Khắc Dũng</v>
          </cell>
          <cell r="G5933">
            <v>0</v>
          </cell>
        </row>
        <row r="5934">
          <cell r="C5934" t="str">
            <v>Đàm Khắc Dũng</v>
          </cell>
          <cell r="G5934">
            <v>0</v>
          </cell>
        </row>
        <row r="5935">
          <cell r="C5935" t="str">
            <v>Đàm Khắc Dũng</v>
          </cell>
          <cell r="G5935">
            <v>0</v>
          </cell>
        </row>
        <row r="5936">
          <cell r="C5936" t="str">
            <v>Đàm Khắc Dũng</v>
          </cell>
          <cell r="G5936">
            <v>0</v>
          </cell>
        </row>
        <row r="5937">
          <cell r="C5937" t="str">
            <v>Đàm Khắc Dũng</v>
          </cell>
          <cell r="G5937">
            <v>0</v>
          </cell>
        </row>
        <row r="5938">
          <cell r="C5938" t="str">
            <v>Đàm Khắc Dũng</v>
          </cell>
          <cell r="G5938">
            <v>0</v>
          </cell>
        </row>
        <row r="5939">
          <cell r="C5939" t="str">
            <v>Đàm Khắc Dũng</v>
          </cell>
          <cell r="G5939">
            <v>0</v>
          </cell>
        </row>
        <row r="5940">
          <cell r="C5940" t="str">
            <v>Đàm Khắc Dũng</v>
          </cell>
          <cell r="G5940">
            <v>0</v>
          </cell>
        </row>
        <row r="5941">
          <cell r="C5941" t="str">
            <v>Đàm Khắc Dũng</v>
          </cell>
          <cell r="G5941">
            <v>0</v>
          </cell>
        </row>
        <row r="5942">
          <cell r="C5942" t="str">
            <v>Đàm Khắc Dũng</v>
          </cell>
          <cell r="G5942">
            <v>0</v>
          </cell>
        </row>
        <row r="5943">
          <cell r="C5943" t="str">
            <v>Đàm Khắc Dũng</v>
          </cell>
          <cell r="G5943">
            <v>490.43792637783127</v>
          </cell>
        </row>
        <row r="5944">
          <cell r="C5944" t="str">
            <v>Đỗ Minh Đức</v>
          </cell>
          <cell r="G5944">
            <v>0</v>
          </cell>
        </row>
        <row r="5945">
          <cell r="C5945" t="str">
            <v>Đỗ Minh Đức</v>
          </cell>
          <cell r="G5945">
            <v>0</v>
          </cell>
        </row>
        <row r="5946">
          <cell r="C5946" t="str">
            <v>Đỗ Minh Đức</v>
          </cell>
          <cell r="G5946">
            <v>0</v>
          </cell>
        </row>
        <row r="5947">
          <cell r="C5947" t="str">
            <v>Đỗ Minh Đức</v>
          </cell>
          <cell r="G5947">
            <v>0</v>
          </cell>
        </row>
        <row r="5948">
          <cell r="C5948" t="str">
            <v>Đỗ Minh Đức</v>
          </cell>
          <cell r="G5948">
            <v>0</v>
          </cell>
        </row>
        <row r="5949">
          <cell r="C5949" t="str">
            <v>Đỗ Minh Đức</v>
          </cell>
          <cell r="G5949">
            <v>0</v>
          </cell>
        </row>
        <row r="5950">
          <cell r="C5950" t="str">
            <v>Đỗ Minh Đức</v>
          </cell>
          <cell r="G5950">
            <v>0</v>
          </cell>
        </row>
        <row r="5951">
          <cell r="C5951" t="str">
            <v>Đỗ Minh Đức</v>
          </cell>
          <cell r="G5951">
            <v>0</v>
          </cell>
        </row>
        <row r="5952">
          <cell r="C5952" t="str">
            <v>Đỗ Minh Đức</v>
          </cell>
          <cell r="G5952">
            <v>0</v>
          </cell>
        </row>
        <row r="5953">
          <cell r="C5953" t="str">
            <v>Đỗ Minh Đức</v>
          </cell>
          <cell r="G5953">
            <v>0</v>
          </cell>
        </row>
        <row r="5954">
          <cell r="C5954" t="str">
            <v>Đỗ Minh Đức</v>
          </cell>
          <cell r="G5954">
            <v>0</v>
          </cell>
        </row>
        <row r="5955">
          <cell r="C5955" t="str">
            <v>Đỗ Minh Đức</v>
          </cell>
          <cell r="G5955">
            <v>0</v>
          </cell>
        </row>
        <row r="5956">
          <cell r="C5956" t="str">
            <v>Đỗ Minh Đức</v>
          </cell>
          <cell r="G5956">
            <v>0</v>
          </cell>
        </row>
        <row r="5957">
          <cell r="C5957" t="str">
            <v>Đỗ Minh Đức</v>
          </cell>
          <cell r="G5957">
            <v>0</v>
          </cell>
        </row>
        <row r="5958">
          <cell r="C5958" t="str">
            <v>Đỗ Minh Đức</v>
          </cell>
          <cell r="G5958">
            <v>0</v>
          </cell>
        </row>
        <row r="5959">
          <cell r="C5959" t="str">
            <v>Đỗ Minh Đức</v>
          </cell>
          <cell r="G5959">
            <v>0</v>
          </cell>
        </row>
        <row r="5960">
          <cell r="C5960" t="str">
            <v>Đỗ Minh Đức</v>
          </cell>
          <cell r="G5960">
            <v>0</v>
          </cell>
        </row>
        <row r="5961">
          <cell r="C5961" t="str">
            <v>Đỗ Minh Đức</v>
          </cell>
          <cell r="G5961">
            <v>0</v>
          </cell>
        </row>
        <row r="5962">
          <cell r="C5962" t="str">
            <v>Đỗ Minh Đức</v>
          </cell>
          <cell r="G5962">
            <v>0</v>
          </cell>
        </row>
        <row r="5963">
          <cell r="C5963" t="str">
            <v>Đỗ Minh Đức</v>
          </cell>
          <cell r="G5963">
            <v>0</v>
          </cell>
        </row>
        <row r="5964">
          <cell r="C5964" t="str">
            <v>Đỗ Minh Đức</v>
          </cell>
          <cell r="G5964">
            <v>0</v>
          </cell>
        </row>
        <row r="5965">
          <cell r="C5965" t="str">
            <v>Đỗ Minh Đức</v>
          </cell>
          <cell r="G5965">
            <v>0</v>
          </cell>
        </row>
        <row r="5966">
          <cell r="C5966" t="str">
            <v>Đỗ Minh Đức</v>
          </cell>
          <cell r="G5966">
            <v>0</v>
          </cell>
        </row>
        <row r="5967">
          <cell r="C5967" t="str">
            <v>Đỗ Minh Đức</v>
          </cell>
          <cell r="G5967">
            <v>0</v>
          </cell>
        </row>
        <row r="5968">
          <cell r="C5968" t="str">
            <v>Đỗ Minh Đức</v>
          </cell>
          <cell r="G5968">
            <v>0</v>
          </cell>
        </row>
        <row r="5969">
          <cell r="C5969" t="str">
            <v>Đỗ Minh Đức</v>
          </cell>
          <cell r="G5969">
            <v>0</v>
          </cell>
        </row>
        <row r="5970">
          <cell r="C5970" t="str">
            <v>Đỗ Minh Đức</v>
          </cell>
          <cell r="G5970">
            <v>0</v>
          </cell>
        </row>
        <row r="5971">
          <cell r="C5971" t="str">
            <v>Đỗ Minh Đức</v>
          </cell>
          <cell r="G5971">
            <v>0</v>
          </cell>
        </row>
        <row r="5972">
          <cell r="C5972" t="str">
            <v>Đỗ Minh Đức</v>
          </cell>
          <cell r="G5972">
            <v>0</v>
          </cell>
        </row>
        <row r="5973">
          <cell r="C5973" t="str">
            <v>Đỗ Minh Đức</v>
          </cell>
          <cell r="G5973">
            <v>0</v>
          </cell>
        </row>
        <row r="5974">
          <cell r="C5974" t="str">
            <v>Đỗ Minh Đức</v>
          </cell>
          <cell r="G5974">
            <v>0</v>
          </cell>
        </row>
        <row r="5975">
          <cell r="C5975" t="str">
            <v>Đỗ Minh Đức</v>
          </cell>
          <cell r="G5975">
            <v>0</v>
          </cell>
        </row>
        <row r="5976">
          <cell r="C5976" t="str">
            <v>Đỗ Minh Đức</v>
          </cell>
          <cell r="G5976">
            <v>0</v>
          </cell>
        </row>
        <row r="5977">
          <cell r="C5977" t="str">
            <v>Đỗ Minh Đức</v>
          </cell>
          <cell r="G5977">
            <v>0</v>
          </cell>
        </row>
        <row r="5978">
          <cell r="C5978" t="str">
            <v>Đỗ Minh Đức</v>
          </cell>
          <cell r="G5978">
            <v>0</v>
          </cell>
        </row>
        <row r="5979">
          <cell r="C5979" t="str">
            <v>Đỗ Minh Đức</v>
          </cell>
          <cell r="G5979">
            <v>4.5820728671129416</v>
          </cell>
        </row>
        <row r="5980">
          <cell r="C5980" t="str">
            <v>Nguyễn Văn Yên</v>
          </cell>
          <cell r="G5980">
            <v>0</v>
          </cell>
        </row>
        <row r="5981">
          <cell r="C5981" t="str">
            <v>Nguyễn Văn Yên</v>
          </cell>
          <cell r="G5981">
            <v>0</v>
          </cell>
        </row>
        <row r="5982">
          <cell r="C5982" t="str">
            <v>Nguyễn Văn Yên</v>
          </cell>
          <cell r="G5982">
            <v>0</v>
          </cell>
        </row>
        <row r="5983">
          <cell r="C5983" t="str">
            <v>Nguyễn Văn Yên</v>
          </cell>
          <cell r="G5983">
            <v>0</v>
          </cell>
        </row>
        <row r="5984">
          <cell r="C5984" t="str">
            <v>Nguyễn Văn Yên</v>
          </cell>
          <cell r="G5984">
            <v>0</v>
          </cell>
        </row>
        <row r="5985">
          <cell r="C5985" t="str">
            <v>Nguyễn Văn Yên</v>
          </cell>
          <cell r="G5985">
            <v>0</v>
          </cell>
        </row>
        <row r="5986">
          <cell r="C5986" t="str">
            <v>Nguyễn Văn Yên</v>
          </cell>
          <cell r="G5986">
            <v>0</v>
          </cell>
        </row>
        <row r="5987">
          <cell r="C5987" t="str">
            <v>Nguyễn Văn Yên</v>
          </cell>
          <cell r="G5987">
            <v>0</v>
          </cell>
        </row>
        <row r="5988">
          <cell r="C5988" t="str">
            <v>Nguyễn Văn Yên</v>
          </cell>
          <cell r="G5988">
            <v>0</v>
          </cell>
        </row>
        <row r="5989">
          <cell r="C5989" t="str">
            <v>Nguyễn Văn Yên</v>
          </cell>
          <cell r="G5989">
            <v>0</v>
          </cell>
        </row>
        <row r="5990">
          <cell r="C5990" t="str">
            <v>Nguyễn Văn Yên</v>
          </cell>
          <cell r="G5990">
            <v>0</v>
          </cell>
        </row>
        <row r="5991">
          <cell r="C5991" t="str">
            <v>Nguyễn Văn Yên</v>
          </cell>
          <cell r="G5991">
            <v>0</v>
          </cell>
        </row>
        <row r="5992">
          <cell r="C5992" t="str">
            <v>Nguyễn Văn Yên</v>
          </cell>
          <cell r="G5992">
            <v>0</v>
          </cell>
        </row>
        <row r="5993">
          <cell r="C5993" t="str">
            <v>Nguyễn Văn Yên</v>
          </cell>
          <cell r="G5993">
            <v>0</v>
          </cell>
        </row>
        <row r="5994">
          <cell r="C5994" t="str">
            <v>Nguyễn Văn Yên</v>
          </cell>
          <cell r="G5994">
            <v>0</v>
          </cell>
        </row>
        <row r="5995">
          <cell r="C5995" t="str">
            <v>Nguyễn Văn Yên</v>
          </cell>
          <cell r="G5995">
            <v>0</v>
          </cell>
        </row>
        <row r="5996">
          <cell r="C5996" t="str">
            <v>Nguyễn Văn Yên</v>
          </cell>
          <cell r="G5996">
            <v>0</v>
          </cell>
        </row>
        <row r="5997">
          <cell r="C5997" t="str">
            <v>Nguyễn Văn Yên</v>
          </cell>
          <cell r="G5997">
            <v>0</v>
          </cell>
        </row>
        <row r="5998">
          <cell r="C5998" t="str">
            <v>Nguyễn Văn Yên</v>
          </cell>
          <cell r="G5998">
            <v>0</v>
          </cell>
        </row>
        <row r="5999">
          <cell r="C5999" t="str">
            <v>Nguyễn Văn Yên</v>
          </cell>
          <cell r="G5999">
            <v>0</v>
          </cell>
        </row>
        <row r="6000">
          <cell r="C6000" t="str">
            <v>Nguyễn Văn Yên</v>
          </cell>
          <cell r="G6000">
            <v>0</v>
          </cell>
        </row>
        <row r="6001">
          <cell r="C6001" t="str">
            <v>Nguyễn Văn Yên</v>
          </cell>
          <cell r="G6001">
            <v>0</v>
          </cell>
        </row>
        <row r="6002">
          <cell r="C6002" t="str">
            <v>Nguyễn Văn Yên</v>
          </cell>
          <cell r="G6002">
            <v>0</v>
          </cell>
        </row>
        <row r="6003">
          <cell r="C6003" t="str">
            <v>Nguyễn Văn Yên</v>
          </cell>
          <cell r="G6003">
            <v>0</v>
          </cell>
        </row>
        <row r="6004">
          <cell r="C6004" t="str">
            <v>Nguyễn Văn Yên</v>
          </cell>
          <cell r="G6004">
            <v>0</v>
          </cell>
        </row>
        <row r="6005">
          <cell r="C6005" t="str">
            <v>Nguyễn Văn Yên</v>
          </cell>
          <cell r="G6005">
            <v>0</v>
          </cell>
        </row>
        <row r="6006">
          <cell r="C6006" t="str">
            <v>Nguyễn Văn Yên</v>
          </cell>
          <cell r="G6006">
            <v>0</v>
          </cell>
        </row>
        <row r="6007">
          <cell r="C6007" t="str">
            <v>Nguyễn Văn Yên</v>
          </cell>
          <cell r="G6007">
            <v>0</v>
          </cell>
        </row>
        <row r="6008">
          <cell r="C6008" t="str">
            <v>Nguyễn Văn Yên</v>
          </cell>
          <cell r="G6008">
            <v>0</v>
          </cell>
        </row>
        <row r="6009">
          <cell r="C6009" t="str">
            <v>Nguyễn Văn Yên</v>
          </cell>
          <cell r="G6009">
            <v>0</v>
          </cell>
        </row>
        <row r="6010">
          <cell r="C6010" t="str">
            <v>Nguyễn Văn Yên</v>
          </cell>
          <cell r="G6010">
            <v>0</v>
          </cell>
        </row>
        <row r="6011">
          <cell r="C6011" t="str">
            <v>Nguyễn Văn Yên</v>
          </cell>
          <cell r="G6011">
            <v>0</v>
          </cell>
        </row>
        <row r="6012">
          <cell r="C6012" t="str">
            <v>Nguyễn Văn Yên</v>
          </cell>
          <cell r="G6012">
            <v>0</v>
          </cell>
        </row>
        <row r="6013">
          <cell r="C6013" t="str">
            <v>Nguyễn Văn Yên</v>
          </cell>
          <cell r="G6013">
            <v>0</v>
          </cell>
        </row>
        <row r="6014">
          <cell r="C6014" t="str">
            <v>Nguyễn Văn Yên</v>
          </cell>
          <cell r="G6014">
            <v>0</v>
          </cell>
        </row>
        <row r="6015">
          <cell r="C6015" t="str">
            <v>Nguyễn Văn Yên</v>
          </cell>
          <cell r="G6015">
            <v>290.89716685258827</v>
          </cell>
        </row>
        <row r="6016">
          <cell r="C6016" t="str">
            <v>Nguyễn Văn Yên</v>
          </cell>
          <cell r="G6016">
            <v>0</v>
          </cell>
        </row>
        <row r="6017">
          <cell r="C6017" t="str">
            <v>Nguyễn Văn Yên</v>
          </cell>
          <cell r="G6017">
            <v>0</v>
          </cell>
        </row>
        <row r="6018">
          <cell r="C6018" t="str">
            <v>Nguyễn Văn Yên</v>
          </cell>
          <cell r="G6018">
            <v>0</v>
          </cell>
        </row>
        <row r="6019">
          <cell r="C6019" t="str">
            <v>Nguyễn Văn Yên</v>
          </cell>
          <cell r="G6019">
            <v>0</v>
          </cell>
        </row>
        <row r="6020">
          <cell r="C6020" t="str">
            <v>Nguyễn Văn Yên</v>
          </cell>
          <cell r="G6020">
            <v>0</v>
          </cell>
        </row>
        <row r="6021">
          <cell r="C6021" t="str">
            <v>Nguyễn Văn Yên</v>
          </cell>
          <cell r="G6021">
            <v>0</v>
          </cell>
        </row>
        <row r="6022">
          <cell r="C6022" t="str">
            <v>Nguyễn Văn Yên</v>
          </cell>
          <cell r="G6022">
            <v>0</v>
          </cell>
        </row>
        <row r="6023">
          <cell r="C6023" t="str">
            <v>Nguyễn Văn Yên</v>
          </cell>
          <cell r="G6023">
            <v>0</v>
          </cell>
        </row>
        <row r="6024">
          <cell r="C6024" t="str">
            <v>Nguyễn Văn Yên</v>
          </cell>
          <cell r="G6024">
            <v>0</v>
          </cell>
        </row>
        <row r="6025">
          <cell r="C6025" t="str">
            <v>Nguyễn Văn Yên</v>
          </cell>
          <cell r="G6025">
            <v>0</v>
          </cell>
        </row>
        <row r="6026">
          <cell r="C6026" t="str">
            <v>Nguyễn Văn Yên</v>
          </cell>
          <cell r="G6026">
            <v>0</v>
          </cell>
        </row>
        <row r="6027">
          <cell r="C6027" t="str">
            <v>Nguyễn Văn Yên</v>
          </cell>
          <cell r="G6027">
            <v>0</v>
          </cell>
        </row>
        <row r="6028">
          <cell r="C6028" t="str">
            <v>Nguyễn Văn Yên</v>
          </cell>
          <cell r="G6028">
            <v>0</v>
          </cell>
        </row>
        <row r="6029">
          <cell r="C6029" t="str">
            <v>Nguyễn Văn Yên</v>
          </cell>
          <cell r="G6029">
            <v>0</v>
          </cell>
        </row>
        <row r="6030">
          <cell r="C6030" t="str">
            <v>Nguyễn Văn Yên</v>
          </cell>
          <cell r="G6030">
            <v>0</v>
          </cell>
        </row>
        <row r="6031">
          <cell r="C6031" t="str">
            <v>Nguyễn Văn Yên</v>
          </cell>
          <cell r="G6031">
            <v>0</v>
          </cell>
        </row>
        <row r="6032">
          <cell r="C6032" t="str">
            <v>Nguyễn Văn Yên</v>
          </cell>
          <cell r="G6032">
            <v>0</v>
          </cell>
        </row>
        <row r="6033">
          <cell r="C6033" t="str">
            <v>Nguyễn Văn Yên</v>
          </cell>
          <cell r="G6033">
            <v>0</v>
          </cell>
        </row>
        <row r="6034">
          <cell r="C6034" t="str">
            <v>Nguyễn Văn Yên</v>
          </cell>
          <cell r="G6034">
            <v>0</v>
          </cell>
        </row>
        <row r="6035">
          <cell r="C6035" t="str">
            <v>Nguyễn Văn Yên</v>
          </cell>
          <cell r="G6035">
            <v>0</v>
          </cell>
        </row>
        <row r="6036">
          <cell r="C6036" t="str">
            <v>Nguyễn Văn Yên</v>
          </cell>
          <cell r="G6036">
            <v>0</v>
          </cell>
        </row>
        <row r="6037">
          <cell r="C6037" t="str">
            <v>Nguyễn Văn Yên</v>
          </cell>
          <cell r="G6037">
            <v>0</v>
          </cell>
        </row>
        <row r="6038">
          <cell r="C6038" t="str">
            <v>Nguyễn Văn Yên</v>
          </cell>
          <cell r="G6038">
            <v>0</v>
          </cell>
        </row>
        <row r="6039">
          <cell r="C6039" t="str">
            <v>Nguyễn Văn Yên</v>
          </cell>
          <cell r="G6039">
            <v>0</v>
          </cell>
        </row>
        <row r="6040">
          <cell r="C6040" t="str">
            <v>Nguyễn Văn Yên</v>
          </cell>
          <cell r="G6040">
            <v>0</v>
          </cell>
        </row>
        <row r="6041">
          <cell r="C6041" t="str">
            <v>Nguyễn Văn Yên</v>
          </cell>
          <cell r="G6041">
            <v>0</v>
          </cell>
        </row>
        <row r="6042">
          <cell r="C6042" t="str">
            <v>Nguyễn Văn Yên</v>
          </cell>
          <cell r="G6042">
            <v>0</v>
          </cell>
        </row>
        <row r="6043">
          <cell r="C6043" t="str">
            <v>Nguyễn Văn Yên</v>
          </cell>
          <cell r="G6043">
            <v>0</v>
          </cell>
        </row>
        <row r="6044">
          <cell r="C6044" t="str">
            <v>Nguyễn Văn Yên</v>
          </cell>
          <cell r="G6044">
            <v>0</v>
          </cell>
        </row>
        <row r="6045">
          <cell r="C6045" t="str">
            <v>Nguyễn Văn Yên</v>
          </cell>
          <cell r="G6045">
            <v>0</v>
          </cell>
        </row>
        <row r="6046">
          <cell r="C6046" t="str">
            <v>Nguyễn Văn Yên</v>
          </cell>
          <cell r="G6046">
            <v>0</v>
          </cell>
        </row>
        <row r="6047">
          <cell r="C6047" t="str">
            <v>Nguyễn Văn Yên</v>
          </cell>
          <cell r="G6047">
            <v>0</v>
          </cell>
        </row>
        <row r="6048">
          <cell r="C6048" t="str">
            <v>Nguyễn Văn Yên</v>
          </cell>
          <cell r="G6048">
            <v>0</v>
          </cell>
        </row>
        <row r="6049">
          <cell r="C6049" t="str">
            <v>Nguyễn Văn Yên</v>
          </cell>
          <cell r="G6049">
            <v>0</v>
          </cell>
        </row>
        <row r="6050">
          <cell r="C6050" t="str">
            <v>Nguyễn Văn Yên</v>
          </cell>
          <cell r="G6050">
            <v>0</v>
          </cell>
        </row>
        <row r="6051">
          <cell r="C6051" t="str">
            <v>Nguyễn Văn Yên</v>
          </cell>
          <cell r="G6051">
            <v>69.096331808369186</v>
          </cell>
        </row>
        <row r="6052">
          <cell r="C6052" t="str">
            <v>Nguyễn Đức Hùng</v>
          </cell>
          <cell r="G6052">
            <v>0</v>
          </cell>
        </row>
        <row r="6053">
          <cell r="C6053" t="str">
            <v>Nguyễn Đức Hùng</v>
          </cell>
          <cell r="G6053">
            <v>0</v>
          </cell>
        </row>
        <row r="6054">
          <cell r="C6054" t="str">
            <v>Nguyễn Đức Hùng</v>
          </cell>
          <cell r="G6054">
            <v>0</v>
          </cell>
        </row>
        <row r="6055">
          <cell r="C6055" t="str">
            <v>Nguyễn Đức Hùng</v>
          </cell>
          <cell r="G6055">
            <v>0</v>
          </cell>
        </row>
        <row r="6056">
          <cell r="C6056" t="str">
            <v>Nguyễn Đức Hùng</v>
          </cell>
          <cell r="G6056">
            <v>0</v>
          </cell>
        </row>
        <row r="6057">
          <cell r="C6057" t="str">
            <v>Nguyễn Đức Hùng</v>
          </cell>
          <cell r="G6057">
            <v>0</v>
          </cell>
        </row>
        <row r="6058">
          <cell r="C6058" t="str">
            <v>Nguyễn Đức Hùng</v>
          </cell>
          <cell r="G6058">
            <v>0</v>
          </cell>
        </row>
        <row r="6059">
          <cell r="C6059" t="str">
            <v>Nguyễn Đức Hùng</v>
          </cell>
          <cell r="G6059">
            <v>0</v>
          </cell>
        </row>
        <row r="6060">
          <cell r="C6060" t="str">
            <v>Nguyễn Đức Hùng</v>
          </cell>
          <cell r="G6060">
            <v>0</v>
          </cell>
        </row>
        <row r="6061">
          <cell r="C6061" t="str">
            <v>Nguyễn Đức Hùng</v>
          </cell>
          <cell r="G6061">
            <v>0</v>
          </cell>
        </row>
        <row r="6062">
          <cell r="C6062" t="str">
            <v>Nguyễn Đức Hùng</v>
          </cell>
          <cell r="G6062">
            <v>0</v>
          </cell>
        </row>
        <row r="6063">
          <cell r="C6063" t="str">
            <v>Nguyễn Đức Hùng</v>
          </cell>
          <cell r="G6063">
            <v>0</v>
          </cell>
        </row>
        <row r="6064">
          <cell r="C6064" t="str">
            <v>Nguyễn Đức Hùng</v>
          </cell>
          <cell r="G6064">
            <v>0</v>
          </cell>
        </row>
        <row r="6065">
          <cell r="C6065" t="str">
            <v>Nguyễn Đức Hùng</v>
          </cell>
          <cell r="G6065">
            <v>0</v>
          </cell>
        </row>
        <row r="6066">
          <cell r="C6066" t="str">
            <v>Nguyễn Đức Hùng</v>
          </cell>
          <cell r="G6066">
            <v>0</v>
          </cell>
        </row>
        <row r="6067">
          <cell r="C6067" t="str">
            <v>Nguyễn Đức Hùng</v>
          </cell>
          <cell r="G6067">
            <v>0</v>
          </cell>
        </row>
        <row r="6068">
          <cell r="C6068" t="str">
            <v>Nguyễn Đức Hùng</v>
          </cell>
          <cell r="G6068">
            <v>0</v>
          </cell>
        </row>
        <row r="6069">
          <cell r="C6069" t="str">
            <v>Nguyễn Đức Hùng</v>
          </cell>
          <cell r="G6069">
            <v>0</v>
          </cell>
        </row>
        <row r="6070">
          <cell r="C6070" t="str">
            <v>Nguyễn Đức Hùng</v>
          </cell>
          <cell r="G6070">
            <v>0</v>
          </cell>
        </row>
        <row r="6071">
          <cell r="C6071" t="str">
            <v>Nguyễn Đức Hùng</v>
          </cell>
          <cell r="G6071">
            <v>0</v>
          </cell>
        </row>
        <row r="6072">
          <cell r="C6072" t="str">
            <v>Nguyễn Đức Hùng</v>
          </cell>
          <cell r="G6072">
            <v>0</v>
          </cell>
        </row>
        <row r="6073">
          <cell r="C6073" t="str">
            <v>Nguyễn Đức Hùng</v>
          </cell>
          <cell r="G6073">
            <v>0</v>
          </cell>
        </row>
        <row r="6074">
          <cell r="C6074" t="str">
            <v>Nguyễn Đức Hùng</v>
          </cell>
          <cell r="G6074">
            <v>0</v>
          </cell>
        </row>
        <row r="6075">
          <cell r="C6075" t="str">
            <v>Nguyễn Đức Hùng</v>
          </cell>
          <cell r="G6075">
            <v>0</v>
          </cell>
        </row>
        <row r="6076">
          <cell r="C6076" t="str">
            <v>Nguyễn Đức Hùng</v>
          </cell>
          <cell r="G6076">
            <v>0</v>
          </cell>
        </row>
        <row r="6077">
          <cell r="C6077" t="str">
            <v>Nguyễn Đức Hùng</v>
          </cell>
          <cell r="G6077">
            <v>0</v>
          </cell>
        </row>
        <row r="6078">
          <cell r="C6078" t="str">
            <v>Nguyễn Đức Hùng</v>
          </cell>
          <cell r="G6078">
            <v>0</v>
          </cell>
        </row>
        <row r="6079">
          <cell r="C6079" t="str">
            <v>Nguyễn Đức Hùng</v>
          </cell>
          <cell r="G6079">
            <v>0</v>
          </cell>
        </row>
        <row r="6080">
          <cell r="C6080" t="str">
            <v>Nguyễn Đức Hùng</v>
          </cell>
          <cell r="G6080">
            <v>0</v>
          </cell>
        </row>
        <row r="6081">
          <cell r="C6081" t="str">
            <v>Nguyễn Đức Hùng</v>
          </cell>
          <cell r="G6081">
            <v>0</v>
          </cell>
        </row>
        <row r="6082">
          <cell r="C6082" t="str">
            <v>Nguyễn Đức Hùng</v>
          </cell>
          <cell r="G6082">
            <v>0</v>
          </cell>
        </row>
        <row r="6083">
          <cell r="C6083" t="str">
            <v>Nguyễn Đức Hùng</v>
          </cell>
          <cell r="G6083">
            <v>0</v>
          </cell>
        </row>
        <row r="6084">
          <cell r="C6084" t="str">
            <v>Nguyễn Đức Hùng</v>
          </cell>
          <cell r="G6084">
            <v>0</v>
          </cell>
        </row>
        <row r="6085">
          <cell r="C6085" t="str">
            <v>Nguyễn Đức Hùng</v>
          </cell>
          <cell r="G6085">
            <v>0</v>
          </cell>
        </row>
        <row r="6086">
          <cell r="C6086" t="str">
            <v>Nguyễn Đức Hùng</v>
          </cell>
          <cell r="G6086">
            <v>0</v>
          </cell>
        </row>
        <row r="6087">
          <cell r="C6087" t="str">
            <v>Nguyễn Đức Hùng</v>
          </cell>
          <cell r="G6087">
            <v>400.43989211283912</v>
          </cell>
        </row>
        <row r="6088">
          <cell r="C6088" t="str">
            <v>Vũ Thị Thu Hường</v>
          </cell>
          <cell r="G6088">
            <v>0</v>
          </cell>
        </row>
        <row r="6089">
          <cell r="C6089" t="str">
            <v>Vũ Thị Thu Hường</v>
          </cell>
          <cell r="G6089">
            <v>0</v>
          </cell>
        </row>
        <row r="6090">
          <cell r="C6090" t="str">
            <v>Vũ Thị Thu Hường</v>
          </cell>
          <cell r="G6090">
            <v>0</v>
          </cell>
        </row>
        <row r="6091">
          <cell r="C6091" t="str">
            <v>Vũ Thị Thu Hường</v>
          </cell>
          <cell r="G6091">
            <v>0</v>
          </cell>
        </row>
        <row r="6092">
          <cell r="C6092" t="str">
            <v>Vũ Thị Thu Hường</v>
          </cell>
          <cell r="G6092">
            <v>0</v>
          </cell>
        </row>
        <row r="6093">
          <cell r="C6093" t="str">
            <v>Vũ Thị Thu Hường</v>
          </cell>
          <cell r="G6093">
            <v>0</v>
          </cell>
        </row>
        <row r="6094">
          <cell r="C6094" t="str">
            <v>Vũ Thị Thu Hường</v>
          </cell>
          <cell r="G6094">
            <v>0</v>
          </cell>
        </row>
        <row r="6095">
          <cell r="C6095" t="str">
            <v>Vũ Thị Thu Hường</v>
          </cell>
          <cell r="G6095">
            <v>0</v>
          </cell>
        </row>
        <row r="6096">
          <cell r="C6096" t="str">
            <v>Vũ Thị Thu Hường</v>
          </cell>
          <cell r="G6096">
            <v>0</v>
          </cell>
        </row>
        <row r="6097">
          <cell r="C6097" t="str">
            <v>Vũ Thị Thu Hường</v>
          </cell>
          <cell r="G6097">
            <v>0</v>
          </cell>
        </row>
        <row r="6098">
          <cell r="C6098" t="str">
            <v>Vũ Thị Thu Hường</v>
          </cell>
          <cell r="G6098">
            <v>0</v>
          </cell>
        </row>
        <row r="6099">
          <cell r="C6099" t="str">
            <v>Vũ Thị Thu Hường</v>
          </cell>
          <cell r="G6099">
            <v>0</v>
          </cell>
        </row>
        <row r="6100">
          <cell r="C6100" t="str">
            <v>Vũ Thị Thu Hường</v>
          </cell>
          <cell r="G6100">
            <v>0</v>
          </cell>
        </row>
        <row r="6101">
          <cell r="C6101" t="str">
            <v>Vũ Thị Thu Hường</v>
          </cell>
          <cell r="G6101">
            <v>0</v>
          </cell>
        </row>
        <row r="6102">
          <cell r="C6102" t="str">
            <v>Vũ Thị Thu Hường</v>
          </cell>
          <cell r="G6102">
            <v>0</v>
          </cell>
        </row>
        <row r="6103">
          <cell r="C6103" t="str">
            <v>Vũ Thị Thu Hường</v>
          </cell>
          <cell r="G6103">
            <v>0</v>
          </cell>
        </row>
        <row r="6104">
          <cell r="C6104" t="str">
            <v>Vũ Thị Thu Hường</v>
          </cell>
          <cell r="G6104">
            <v>0</v>
          </cell>
        </row>
        <row r="6105">
          <cell r="C6105" t="str">
            <v>Vũ Thị Thu Hường</v>
          </cell>
          <cell r="G6105">
            <v>0</v>
          </cell>
        </row>
        <row r="6106">
          <cell r="C6106" t="str">
            <v>Vũ Thị Thu Hường</v>
          </cell>
          <cell r="G6106">
            <v>0</v>
          </cell>
        </row>
        <row r="6107">
          <cell r="C6107" t="str">
            <v>Vũ Thị Thu Hường</v>
          </cell>
          <cell r="G6107">
            <v>0</v>
          </cell>
        </row>
        <row r="6108">
          <cell r="C6108" t="str">
            <v>Vũ Thị Thu Hường</v>
          </cell>
          <cell r="G6108">
            <v>0</v>
          </cell>
        </row>
        <row r="6109">
          <cell r="C6109" t="str">
            <v>Vũ Thị Thu Hường</v>
          </cell>
          <cell r="G6109">
            <v>0</v>
          </cell>
        </row>
        <row r="6110">
          <cell r="C6110" t="str">
            <v>Vũ Thị Thu Hường</v>
          </cell>
          <cell r="G6110">
            <v>0</v>
          </cell>
        </row>
        <row r="6111">
          <cell r="C6111" t="str">
            <v>Vũ Thị Thu Hường</v>
          </cell>
          <cell r="G6111">
            <v>0</v>
          </cell>
        </row>
        <row r="6112">
          <cell r="C6112" t="str">
            <v>Vũ Thị Thu Hường</v>
          </cell>
          <cell r="G6112">
            <v>0</v>
          </cell>
        </row>
        <row r="6113">
          <cell r="C6113" t="str">
            <v>Vũ Thị Thu Hường</v>
          </cell>
          <cell r="G6113">
            <v>0</v>
          </cell>
        </row>
        <row r="6114">
          <cell r="C6114" t="str">
            <v>Vũ Thị Thu Hường</v>
          </cell>
          <cell r="G6114">
            <v>0</v>
          </cell>
        </row>
        <row r="6115">
          <cell r="C6115" t="str">
            <v>Vũ Thị Thu Hường</v>
          </cell>
          <cell r="G6115">
            <v>0</v>
          </cell>
        </row>
        <row r="6116">
          <cell r="C6116" t="str">
            <v>Vũ Thị Thu Hường</v>
          </cell>
          <cell r="G6116">
            <v>0</v>
          </cell>
        </row>
        <row r="6117">
          <cell r="C6117" t="str">
            <v>Vũ Thị Thu Hường</v>
          </cell>
          <cell r="G6117">
            <v>0</v>
          </cell>
        </row>
        <row r="6118">
          <cell r="C6118" t="str">
            <v>Vũ Thị Thu Hường</v>
          </cell>
          <cell r="G6118">
            <v>0</v>
          </cell>
        </row>
        <row r="6119">
          <cell r="C6119" t="str">
            <v>Vũ Thị Thu Hường</v>
          </cell>
          <cell r="G6119">
            <v>0</v>
          </cell>
        </row>
        <row r="6120">
          <cell r="C6120" t="str">
            <v>Vũ Thị Thu Hường</v>
          </cell>
          <cell r="G6120">
            <v>0</v>
          </cell>
        </row>
        <row r="6121">
          <cell r="C6121" t="str">
            <v>Vũ Thị Thu Hường</v>
          </cell>
          <cell r="G6121">
            <v>0</v>
          </cell>
        </row>
        <row r="6122">
          <cell r="C6122" t="str">
            <v>Vũ Thị Thu Hường</v>
          </cell>
          <cell r="G6122">
            <v>0</v>
          </cell>
        </row>
        <row r="6123">
          <cell r="C6123" t="str">
            <v>Vũ Thị Thu Hường</v>
          </cell>
          <cell r="G6123">
            <v>234.4537133145792</v>
          </cell>
        </row>
        <row r="6124">
          <cell r="C6124" t="str">
            <v>Trần Thanh Tùng</v>
          </cell>
          <cell r="G6124">
            <v>0</v>
          </cell>
        </row>
        <row r="6125">
          <cell r="C6125" t="str">
            <v>Trần Thanh Tùng</v>
          </cell>
          <cell r="G6125">
            <v>0</v>
          </cell>
        </row>
        <row r="6126">
          <cell r="C6126" t="str">
            <v>Trần Thanh Tùng</v>
          </cell>
          <cell r="G6126">
            <v>0</v>
          </cell>
        </row>
        <row r="6127">
          <cell r="C6127" t="str">
            <v>Trần Thanh Tùng</v>
          </cell>
          <cell r="G6127">
            <v>0</v>
          </cell>
        </row>
        <row r="6128">
          <cell r="C6128" t="str">
            <v>Trần Thanh Tùng</v>
          </cell>
          <cell r="G6128">
            <v>0</v>
          </cell>
        </row>
        <row r="6129">
          <cell r="C6129" t="str">
            <v>Trần Thanh Tùng</v>
          </cell>
          <cell r="G6129">
            <v>0</v>
          </cell>
        </row>
        <row r="6130">
          <cell r="C6130" t="str">
            <v>Trần Thanh Tùng</v>
          </cell>
          <cell r="G6130">
            <v>0</v>
          </cell>
        </row>
        <row r="6131">
          <cell r="C6131" t="str">
            <v>Trần Thanh Tùng</v>
          </cell>
          <cell r="G6131">
            <v>0</v>
          </cell>
        </row>
        <row r="6132">
          <cell r="C6132" t="str">
            <v>Trần Thanh Tùng</v>
          </cell>
          <cell r="G6132">
            <v>0</v>
          </cell>
        </row>
        <row r="6133">
          <cell r="C6133" t="str">
            <v>Trần Thanh Tùng</v>
          </cell>
          <cell r="G6133">
            <v>0</v>
          </cell>
        </row>
        <row r="6134">
          <cell r="C6134" t="str">
            <v>Trần Thanh Tùng</v>
          </cell>
          <cell r="G6134">
            <v>0</v>
          </cell>
        </row>
        <row r="6135">
          <cell r="C6135" t="str">
            <v>Trần Thanh Tùng</v>
          </cell>
          <cell r="G6135">
            <v>0</v>
          </cell>
        </row>
        <row r="6136">
          <cell r="C6136" t="str">
            <v>Trần Thanh Tùng</v>
          </cell>
          <cell r="G6136">
            <v>0</v>
          </cell>
        </row>
        <row r="6137">
          <cell r="C6137" t="str">
            <v>Trần Thanh Tùng</v>
          </cell>
          <cell r="G6137">
            <v>0</v>
          </cell>
        </row>
        <row r="6138">
          <cell r="C6138" t="str">
            <v>Trần Thanh Tùng</v>
          </cell>
          <cell r="G6138">
            <v>0</v>
          </cell>
        </row>
        <row r="6139">
          <cell r="C6139" t="str">
            <v>Trần Thanh Tùng</v>
          </cell>
          <cell r="G6139">
            <v>0</v>
          </cell>
        </row>
        <row r="6140">
          <cell r="C6140" t="str">
            <v>Trần Thanh Tùng</v>
          </cell>
          <cell r="G6140">
            <v>0</v>
          </cell>
        </row>
        <row r="6141">
          <cell r="C6141" t="str">
            <v>Trần Thanh Tùng</v>
          </cell>
          <cell r="G6141">
            <v>0</v>
          </cell>
        </row>
        <row r="6142">
          <cell r="C6142" t="str">
            <v>Trần Thanh Tùng</v>
          </cell>
          <cell r="G6142">
            <v>0</v>
          </cell>
        </row>
        <row r="6143">
          <cell r="C6143" t="str">
            <v>Trần Thanh Tùng</v>
          </cell>
          <cell r="G6143">
            <v>0</v>
          </cell>
        </row>
        <row r="6144">
          <cell r="C6144" t="str">
            <v>Trần Thanh Tùng</v>
          </cell>
          <cell r="G6144">
            <v>0</v>
          </cell>
        </row>
        <row r="6145">
          <cell r="C6145" t="str">
            <v>Trần Thanh Tùng</v>
          </cell>
          <cell r="G6145">
            <v>0</v>
          </cell>
        </row>
        <row r="6146">
          <cell r="C6146" t="str">
            <v>Trần Thanh Tùng</v>
          </cell>
          <cell r="G6146">
            <v>0</v>
          </cell>
        </row>
        <row r="6147">
          <cell r="C6147" t="str">
            <v>Trần Thanh Tùng</v>
          </cell>
          <cell r="G6147">
            <v>0</v>
          </cell>
        </row>
        <row r="6148">
          <cell r="C6148" t="str">
            <v>Trần Thanh Tùng</v>
          </cell>
          <cell r="G6148">
            <v>0</v>
          </cell>
        </row>
        <row r="6149">
          <cell r="C6149" t="str">
            <v>Trần Thanh Tùng</v>
          </cell>
          <cell r="G6149">
            <v>0</v>
          </cell>
        </row>
        <row r="6150">
          <cell r="C6150" t="str">
            <v>Trần Thanh Tùng</v>
          </cell>
          <cell r="G6150">
            <v>0</v>
          </cell>
        </row>
        <row r="6151">
          <cell r="C6151" t="str">
            <v>Trần Thanh Tùng</v>
          </cell>
          <cell r="G6151">
            <v>0</v>
          </cell>
        </row>
        <row r="6152">
          <cell r="C6152" t="str">
            <v>Trần Thanh Tùng</v>
          </cell>
          <cell r="G6152">
            <v>0</v>
          </cell>
        </row>
        <row r="6153">
          <cell r="C6153" t="str">
            <v>Trần Thanh Tùng</v>
          </cell>
          <cell r="G6153">
            <v>0</v>
          </cell>
        </row>
        <row r="6154">
          <cell r="C6154" t="str">
            <v>Trần Thanh Tùng</v>
          </cell>
          <cell r="G6154">
            <v>0</v>
          </cell>
        </row>
        <row r="6155">
          <cell r="C6155" t="str">
            <v>Trần Thanh Tùng</v>
          </cell>
          <cell r="G6155">
            <v>0</v>
          </cell>
        </row>
        <row r="6156">
          <cell r="C6156" t="str">
            <v>Trần Thanh Tùng</v>
          </cell>
          <cell r="G6156">
            <v>0</v>
          </cell>
        </row>
        <row r="6157">
          <cell r="C6157" t="str">
            <v>Trần Thanh Tùng</v>
          </cell>
          <cell r="G6157">
            <v>0</v>
          </cell>
        </row>
        <row r="6158">
          <cell r="C6158" t="str">
            <v>Trần Thanh Tùng</v>
          </cell>
          <cell r="G6158">
            <v>0</v>
          </cell>
        </row>
        <row r="6159">
          <cell r="C6159" t="str">
            <v>Trần Thanh Tùng</v>
          </cell>
          <cell r="G6159">
            <v>150.97647149922543</v>
          </cell>
        </row>
        <row r="6160">
          <cell r="C6160" t="str">
            <v>Trần Thanh Tùng</v>
          </cell>
          <cell r="G6160">
            <v>0</v>
          </cell>
        </row>
        <row r="6161">
          <cell r="C6161" t="str">
            <v>Trần Thanh Tùng</v>
          </cell>
          <cell r="G6161">
            <v>0</v>
          </cell>
        </row>
        <row r="6162">
          <cell r="C6162" t="str">
            <v>Trần Thanh Tùng</v>
          </cell>
          <cell r="G6162">
            <v>0</v>
          </cell>
        </row>
        <row r="6163">
          <cell r="C6163" t="str">
            <v>Trần Thanh Tùng</v>
          </cell>
          <cell r="G6163">
            <v>0</v>
          </cell>
        </row>
        <row r="6164">
          <cell r="C6164" t="str">
            <v>Trần Thanh Tùng</v>
          </cell>
          <cell r="G6164">
            <v>0</v>
          </cell>
        </row>
        <row r="6165">
          <cell r="C6165" t="str">
            <v>Trần Thanh Tùng</v>
          </cell>
          <cell r="G6165">
            <v>0</v>
          </cell>
        </row>
        <row r="6166">
          <cell r="C6166" t="str">
            <v>Trần Thanh Tùng</v>
          </cell>
          <cell r="G6166">
            <v>0</v>
          </cell>
        </row>
        <row r="6167">
          <cell r="C6167" t="str">
            <v>Trần Thanh Tùng</v>
          </cell>
          <cell r="G6167">
            <v>0</v>
          </cell>
        </row>
        <row r="6168">
          <cell r="C6168" t="str">
            <v>Trần Thanh Tùng</v>
          </cell>
          <cell r="G6168">
            <v>0</v>
          </cell>
        </row>
        <row r="6169">
          <cell r="C6169" t="str">
            <v>Trần Thanh Tùng</v>
          </cell>
          <cell r="G6169">
            <v>0</v>
          </cell>
        </row>
        <row r="6170">
          <cell r="C6170" t="str">
            <v>Trần Thanh Tùng</v>
          </cell>
          <cell r="G6170">
            <v>0</v>
          </cell>
        </row>
        <row r="6171">
          <cell r="C6171" t="str">
            <v>Trần Thanh Tùng</v>
          </cell>
          <cell r="G6171">
            <v>0</v>
          </cell>
        </row>
        <row r="6172">
          <cell r="C6172" t="str">
            <v>Trần Thanh Tùng</v>
          </cell>
          <cell r="G6172">
            <v>0</v>
          </cell>
        </row>
        <row r="6173">
          <cell r="C6173" t="str">
            <v>Trần Thanh Tùng</v>
          </cell>
          <cell r="G6173">
            <v>0</v>
          </cell>
        </row>
        <row r="6174">
          <cell r="C6174" t="str">
            <v>Trần Thanh Tùng</v>
          </cell>
          <cell r="G6174">
            <v>0</v>
          </cell>
        </row>
        <row r="6175">
          <cell r="C6175" t="str">
            <v>Trần Thanh Tùng</v>
          </cell>
          <cell r="G6175">
            <v>0</v>
          </cell>
        </row>
        <row r="6176">
          <cell r="C6176" t="str">
            <v>Trần Thanh Tùng</v>
          </cell>
          <cell r="G6176">
            <v>0</v>
          </cell>
        </row>
        <row r="6177">
          <cell r="C6177" t="str">
            <v>Trần Thanh Tùng</v>
          </cell>
          <cell r="G6177">
            <v>0</v>
          </cell>
        </row>
        <row r="6178">
          <cell r="C6178" t="str">
            <v>Trần Thanh Tùng</v>
          </cell>
          <cell r="G6178">
            <v>0</v>
          </cell>
        </row>
        <row r="6179">
          <cell r="C6179" t="str">
            <v>Trần Thanh Tùng</v>
          </cell>
          <cell r="G6179">
            <v>0</v>
          </cell>
        </row>
        <row r="6180">
          <cell r="C6180" t="str">
            <v>Trần Thanh Tùng</v>
          </cell>
          <cell r="G6180">
            <v>0</v>
          </cell>
        </row>
        <row r="6181">
          <cell r="C6181" t="str">
            <v>Trần Thanh Tùng</v>
          </cell>
          <cell r="G6181">
            <v>0</v>
          </cell>
        </row>
        <row r="6182">
          <cell r="C6182" t="str">
            <v>Trần Thanh Tùng</v>
          </cell>
          <cell r="G6182">
            <v>0</v>
          </cell>
        </row>
        <row r="6183">
          <cell r="C6183" t="str">
            <v>Trần Thanh Tùng</v>
          </cell>
          <cell r="G6183">
            <v>0</v>
          </cell>
        </row>
        <row r="6184">
          <cell r="C6184" t="str">
            <v>Trần Thanh Tùng</v>
          </cell>
          <cell r="G6184">
            <v>0</v>
          </cell>
        </row>
        <row r="6185">
          <cell r="C6185" t="str">
            <v>Trần Thanh Tùng</v>
          </cell>
          <cell r="G6185">
            <v>0</v>
          </cell>
        </row>
        <row r="6186">
          <cell r="C6186" t="str">
            <v>Trần Thanh Tùng</v>
          </cell>
          <cell r="G6186">
            <v>0</v>
          </cell>
        </row>
        <row r="6187">
          <cell r="C6187" t="str">
            <v>Trần Thanh Tùng</v>
          </cell>
          <cell r="G6187">
            <v>0</v>
          </cell>
        </row>
        <row r="6188">
          <cell r="C6188" t="str">
            <v>Trần Thanh Tùng</v>
          </cell>
          <cell r="G6188">
            <v>0</v>
          </cell>
        </row>
        <row r="6189">
          <cell r="C6189" t="str">
            <v>Trần Thanh Tùng</v>
          </cell>
          <cell r="G6189">
            <v>0</v>
          </cell>
        </row>
        <row r="6190">
          <cell r="C6190" t="str">
            <v>Trần Thanh Tùng</v>
          </cell>
          <cell r="G6190">
            <v>0</v>
          </cell>
        </row>
        <row r="6191">
          <cell r="C6191" t="str">
            <v>Trần Thanh Tùng</v>
          </cell>
          <cell r="G6191">
            <v>0</v>
          </cell>
        </row>
        <row r="6192">
          <cell r="C6192" t="str">
            <v>Trần Thanh Tùng</v>
          </cell>
          <cell r="G6192">
            <v>0</v>
          </cell>
        </row>
        <row r="6193">
          <cell r="C6193" t="str">
            <v>Trần Thanh Tùng</v>
          </cell>
          <cell r="G6193">
            <v>0</v>
          </cell>
        </row>
        <row r="6194">
          <cell r="C6194" t="str">
            <v>Trần Thanh Tùng</v>
          </cell>
          <cell r="G6194">
            <v>0</v>
          </cell>
        </row>
        <row r="6195">
          <cell r="C6195" t="str">
            <v>Trần Thanh Tùng</v>
          </cell>
          <cell r="G6195">
            <v>81.565768234500439</v>
          </cell>
        </row>
        <row r="6196">
          <cell r="C6196" t="str">
            <v>Nguyễn Đức Hùng</v>
          </cell>
          <cell r="G6196">
            <v>0</v>
          </cell>
        </row>
        <row r="6197">
          <cell r="C6197" t="str">
            <v>Nguyễn Đức Hùng</v>
          </cell>
          <cell r="G6197">
            <v>0</v>
          </cell>
        </row>
        <row r="6198">
          <cell r="C6198" t="str">
            <v>Nguyễn Đức Hùng</v>
          </cell>
          <cell r="G6198">
            <v>0</v>
          </cell>
        </row>
        <row r="6199">
          <cell r="C6199" t="str">
            <v>Nguyễn Đức Hùng</v>
          </cell>
          <cell r="G6199">
            <v>0</v>
          </cell>
        </row>
        <row r="6200">
          <cell r="C6200" t="str">
            <v>Nguyễn Đức Hùng</v>
          </cell>
          <cell r="G6200">
            <v>0</v>
          </cell>
        </row>
        <row r="6201">
          <cell r="C6201" t="str">
            <v>Nguyễn Đức Hùng</v>
          </cell>
          <cell r="G6201">
            <v>0</v>
          </cell>
        </row>
        <row r="6202">
          <cell r="C6202" t="str">
            <v>Nguyễn Đức Hùng</v>
          </cell>
          <cell r="G6202">
            <v>0</v>
          </cell>
        </row>
        <row r="6203">
          <cell r="C6203" t="str">
            <v>Nguyễn Đức Hùng</v>
          </cell>
          <cell r="G6203">
            <v>0</v>
          </cell>
        </row>
        <row r="6204">
          <cell r="C6204" t="str">
            <v>Nguyễn Đức Hùng</v>
          </cell>
          <cell r="G6204">
            <v>0</v>
          </cell>
        </row>
        <row r="6205">
          <cell r="C6205" t="str">
            <v>Nguyễn Đức Hùng</v>
          </cell>
          <cell r="G6205">
            <v>0</v>
          </cell>
        </row>
        <row r="6206">
          <cell r="C6206" t="str">
            <v>Nguyễn Đức Hùng</v>
          </cell>
          <cell r="G6206">
            <v>0</v>
          </cell>
        </row>
        <row r="6207">
          <cell r="C6207" t="str">
            <v>Nguyễn Đức Hùng</v>
          </cell>
          <cell r="G6207">
            <v>0</v>
          </cell>
        </row>
        <row r="6208">
          <cell r="C6208" t="str">
            <v>Nguyễn Đức Hùng</v>
          </cell>
          <cell r="G6208">
            <v>0</v>
          </cell>
        </row>
        <row r="6209">
          <cell r="C6209" t="str">
            <v>Nguyễn Đức Hùng</v>
          </cell>
          <cell r="G6209">
            <v>0</v>
          </cell>
        </row>
        <row r="6210">
          <cell r="C6210" t="str">
            <v>Nguyễn Đức Hùng</v>
          </cell>
          <cell r="G6210">
            <v>0</v>
          </cell>
        </row>
        <row r="6211">
          <cell r="C6211" t="str">
            <v>Nguyễn Đức Hùng</v>
          </cell>
          <cell r="G6211">
            <v>0</v>
          </cell>
        </row>
        <row r="6212">
          <cell r="C6212" t="str">
            <v>Nguyễn Đức Hùng</v>
          </cell>
          <cell r="G6212">
            <v>0</v>
          </cell>
        </row>
        <row r="6213">
          <cell r="C6213" t="str">
            <v>Nguyễn Đức Hùng</v>
          </cell>
          <cell r="G6213">
            <v>0</v>
          </cell>
        </row>
        <row r="6214">
          <cell r="C6214" t="str">
            <v>Nguyễn Đức Hùng</v>
          </cell>
          <cell r="G6214">
            <v>0</v>
          </cell>
        </row>
        <row r="6215">
          <cell r="C6215" t="str">
            <v>Nguyễn Đức Hùng</v>
          </cell>
          <cell r="G6215">
            <v>0</v>
          </cell>
        </row>
        <row r="6216">
          <cell r="C6216" t="str">
            <v>Nguyễn Đức Hùng</v>
          </cell>
          <cell r="G6216">
            <v>0</v>
          </cell>
        </row>
        <row r="6217">
          <cell r="C6217" t="str">
            <v>Nguyễn Đức Hùng</v>
          </cell>
          <cell r="G6217">
            <v>0</v>
          </cell>
        </row>
        <row r="6218">
          <cell r="C6218" t="str">
            <v>Nguyễn Đức Hùng</v>
          </cell>
          <cell r="G6218">
            <v>0</v>
          </cell>
        </row>
        <row r="6219">
          <cell r="C6219" t="str">
            <v>Nguyễn Đức Hùng</v>
          </cell>
          <cell r="G6219">
            <v>0</v>
          </cell>
        </row>
        <row r="6220">
          <cell r="C6220" t="str">
            <v>Nguyễn Đức Hùng</v>
          </cell>
          <cell r="G6220">
            <v>0</v>
          </cell>
        </row>
        <row r="6221">
          <cell r="C6221" t="str">
            <v>Nguyễn Đức Hùng</v>
          </cell>
          <cell r="G6221">
            <v>0</v>
          </cell>
        </row>
        <row r="6222">
          <cell r="C6222" t="str">
            <v>Nguyễn Đức Hùng</v>
          </cell>
          <cell r="G6222">
            <v>0</v>
          </cell>
        </row>
        <row r="6223">
          <cell r="C6223" t="str">
            <v>Nguyễn Đức Hùng</v>
          </cell>
          <cell r="G6223">
            <v>0</v>
          </cell>
        </row>
        <row r="6224">
          <cell r="C6224" t="str">
            <v>Nguyễn Đức Hùng</v>
          </cell>
          <cell r="G6224">
            <v>0</v>
          </cell>
        </row>
        <row r="6225">
          <cell r="C6225" t="str">
            <v>Nguyễn Đức Hùng</v>
          </cell>
          <cell r="G6225">
            <v>0</v>
          </cell>
        </row>
        <row r="6226">
          <cell r="C6226" t="str">
            <v>Nguyễn Đức Hùng</v>
          </cell>
          <cell r="G6226">
            <v>0</v>
          </cell>
        </row>
        <row r="6227">
          <cell r="C6227" t="str">
            <v>Nguyễn Đức Hùng</v>
          </cell>
          <cell r="G6227">
            <v>0</v>
          </cell>
        </row>
        <row r="6228">
          <cell r="C6228" t="str">
            <v>Nguyễn Đức Hùng</v>
          </cell>
          <cell r="G6228">
            <v>0</v>
          </cell>
        </row>
        <row r="6229">
          <cell r="C6229" t="str">
            <v>Nguyễn Đức Hùng</v>
          </cell>
          <cell r="G6229">
            <v>0</v>
          </cell>
        </row>
        <row r="6230">
          <cell r="C6230" t="str">
            <v>Nguyễn Đức Hùng</v>
          </cell>
          <cell r="G6230">
            <v>0</v>
          </cell>
        </row>
        <row r="6231">
          <cell r="C6231" t="str">
            <v>Nguyễn Đức Hùng</v>
          </cell>
          <cell r="G6231">
            <v>88.431935754681859</v>
          </cell>
        </row>
        <row r="6232">
          <cell r="C6232" t="str">
            <v>Vũ Thị Thu Hường</v>
          </cell>
          <cell r="G6232">
            <v>0</v>
          </cell>
        </row>
        <row r="6233">
          <cell r="C6233" t="str">
            <v>Vũ Thị Thu Hường</v>
          </cell>
          <cell r="G6233">
            <v>0</v>
          </cell>
        </row>
        <row r="6234">
          <cell r="C6234" t="str">
            <v>Vũ Thị Thu Hường</v>
          </cell>
          <cell r="G6234">
            <v>0</v>
          </cell>
        </row>
        <row r="6235">
          <cell r="C6235" t="str">
            <v>Vũ Thị Thu Hường</v>
          </cell>
          <cell r="G6235">
            <v>0</v>
          </cell>
        </row>
        <row r="6236">
          <cell r="C6236" t="str">
            <v>Vũ Thị Thu Hường</v>
          </cell>
          <cell r="G6236">
            <v>0</v>
          </cell>
        </row>
        <row r="6237">
          <cell r="C6237" t="str">
            <v>Vũ Thị Thu Hường</v>
          </cell>
          <cell r="G6237">
            <v>0</v>
          </cell>
        </row>
        <row r="6238">
          <cell r="C6238" t="str">
            <v>Vũ Thị Thu Hường</v>
          </cell>
          <cell r="G6238">
            <v>0</v>
          </cell>
        </row>
        <row r="6239">
          <cell r="C6239" t="str">
            <v>Vũ Thị Thu Hường</v>
          </cell>
          <cell r="G6239">
            <v>0</v>
          </cell>
        </row>
        <row r="6240">
          <cell r="C6240" t="str">
            <v>Vũ Thị Thu Hường</v>
          </cell>
          <cell r="G6240">
            <v>0</v>
          </cell>
        </row>
        <row r="6241">
          <cell r="C6241" t="str">
            <v>Vũ Thị Thu Hường</v>
          </cell>
          <cell r="G6241">
            <v>0</v>
          </cell>
        </row>
        <row r="6242">
          <cell r="C6242" t="str">
            <v>Vũ Thị Thu Hường</v>
          </cell>
          <cell r="G6242">
            <v>0</v>
          </cell>
        </row>
        <row r="6243">
          <cell r="C6243" t="str">
            <v>Vũ Thị Thu Hường</v>
          </cell>
          <cell r="G6243">
            <v>0</v>
          </cell>
        </row>
        <row r="6244">
          <cell r="C6244" t="str">
            <v>Vũ Thị Thu Hường</v>
          </cell>
          <cell r="G6244">
            <v>0</v>
          </cell>
        </row>
        <row r="6245">
          <cell r="C6245" t="str">
            <v>Vũ Thị Thu Hường</v>
          </cell>
          <cell r="G6245">
            <v>0</v>
          </cell>
        </row>
        <row r="6246">
          <cell r="C6246" t="str">
            <v>Vũ Thị Thu Hường</v>
          </cell>
          <cell r="G6246">
            <v>0</v>
          </cell>
        </row>
        <row r="6247">
          <cell r="C6247" t="str">
            <v>Vũ Thị Thu Hường</v>
          </cell>
          <cell r="G6247">
            <v>0</v>
          </cell>
        </row>
        <row r="6248">
          <cell r="C6248" t="str">
            <v>Vũ Thị Thu Hường</v>
          </cell>
          <cell r="G6248">
            <v>0</v>
          </cell>
        </row>
        <row r="6249">
          <cell r="C6249" t="str">
            <v>Vũ Thị Thu Hường</v>
          </cell>
          <cell r="G6249">
            <v>0</v>
          </cell>
        </row>
        <row r="6250">
          <cell r="C6250" t="str">
            <v>Vũ Thị Thu Hường</v>
          </cell>
          <cell r="G6250">
            <v>0</v>
          </cell>
        </row>
        <row r="6251">
          <cell r="C6251" t="str">
            <v>Vũ Thị Thu Hường</v>
          </cell>
          <cell r="G6251">
            <v>0</v>
          </cell>
        </row>
        <row r="6252">
          <cell r="C6252" t="str">
            <v>Vũ Thị Thu Hường</v>
          </cell>
          <cell r="G6252">
            <v>0</v>
          </cell>
        </row>
        <row r="6253">
          <cell r="C6253" t="str">
            <v>Vũ Thị Thu Hường</v>
          </cell>
          <cell r="G6253">
            <v>0</v>
          </cell>
        </row>
        <row r="6254">
          <cell r="C6254" t="str">
            <v>Vũ Thị Thu Hường</v>
          </cell>
          <cell r="G6254">
            <v>0</v>
          </cell>
        </row>
        <row r="6255">
          <cell r="C6255" t="str">
            <v>Vũ Thị Thu Hường</v>
          </cell>
          <cell r="G6255">
            <v>0</v>
          </cell>
        </row>
        <row r="6256">
          <cell r="C6256" t="str">
            <v>Vũ Thị Thu Hường</v>
          </cell>
          <cell r="G6256">
            <v>0</v>
          </cell>
        </row>
        <row r="6257">
          <cell r="C6257" t="str">
            <v>Vũ Thị Thu Hường</v>
          </cell>
          <cell r="G6257">
            <v>0</v>
          </cell>
        </row>
        <row r="6258">
          <cell r="C6258" t="str">
            <v>Vũ Thị Thu Hường</v>
          </cell>
          <cell r="G6258">
            <v>0</v>
          </cell>
        </row>
        <row r="6259">
          <cell r="C6259" t="str">
            <v>Vũ Thị Thu Hường</v>
          </cell>
          <cell r="G6259">
            <v>0</v>
          </cell>
        </row>
        <row r="6260">
          <cell r="C6260" t="str">
            <v>Vũ Thị Thu Hường</v>
          </cell>
          <cell r="G6260">
            <v>0</v>
          </cell>
        </row>
        <row r="6261">
          <cell r="C6261" t="str">
            <v>Vũ Thị Thu Hường</v>
          </cell>
          <cell r="G6261">
            <v>0</v>
          </cell>
        </row>
        <row r="6262">
          <cell r="C6262" t="str">
            <v>Vũ Thị Thu Hường</v>
          </cell>
          <cell r="G6262">
            <v>0</v>
          </cell>
        </row>
        <row r="6263">
          <cell r="C6263" t="str">
            <v>Vũ Thị Thu Hường</v>
          </cell>
          <cell r="G6263">
            <v>0</v>
          </cell>
        </row>
        <row r="6264">
          <cell r="C6264" t="str">
            <v>Vũ Thị Thu Hường</v>
          </cell>
          <cell r="G6264">
            <v>0</v>
          </cell>
        </row>
        <row r="6265">
          <cell r="C6265" t="str">
            <v>Vũ Thị Thu Hường</v>
          </cell>
          <cell r="G6265">
            <v>0</v>
          </cell>
        </row>
        <row r="6266">
          <cell r="C6266" t="str">
            <v>Vũ Thị Thu Hường</v>
          </cell>
          <cell r="G6266">
            <v>0</v>
          </cell>
        </row>
        <row r="6267">
          <cell r="C6267" t="str">
            <v>Vũ Thị Thu Hường</v>
          </cell>
          <cell r="G6267">
            <v>41.349429998053303</v>
          </cell>
        </row>
        <row r="6268">
          <cell r="C6268" t="str">
            <v>Trần Thanh Tùng</v>
          </cell>
          <cell r="G6268">
            <v>0</v>
          </cell>
        </row>
        <row r="6269">
          <cell r="C6269" t="str">
            <v>Trần Thanh Tùng</v>
          </cell>
          <cell r="G6269">
            <v>0</v>
          </cell>
        </row>
        <row r="6270">
          <cell r="C6270" t="str">
            <v>Trần Thanh Tùng</v>
          </cell>
          <cell r="G6270">
            <v>0</v>
          </cell>
        </row>
        <row r="6271">
          <cell r="C6271" t="str">
            <v>Trần Thanh Tùng</v>
          </cell>
          <cell r="G6271">
            <v>0</v>
          </cell>
        </row>
        <row r="6272">
          <cell r="C6272" t="str">
            <v>Trần Thanh Tùng</v>
          </cell>
          <cell r="G6272">
            <v>0</v>
          </cell>
        </row>
        <row r="6273">
          <cell r="C6273" t="str">
            <v>Trần Thanh Tùng</v>
          </cell>
          <cell r="G6273">
            <v>0</v>
          </cell>
        </row>
        <row r="6274">
          <cell r="C6274" t="str">
            <v>Trần Thanh Tùng</v>
          </cell>
          <cell r="G6274">
            <v>0</v>
          </cell>
        </row>
        <row r="6275">
          <cell r="C6275" t="str">
            <v>Trần Thanh Tùng</v>
          </cell>
          <cell r="G6275">
            <v>0</v>
          </cell>
        </row>
        <row r="6276">
          <cell r="C6276" t="str">
            <v>Trần Thanh Tùng</v>
          </cell>
          <cell r="G6276">
            <v>0</v>
          </cell>
        </row>
        <row r="6277">
          <cell r="C6277" t="str">
            <v>Trần Thanh Tùng</v>
          </cell>
          <cell r="G6277">
            <v>0</v>
          </cell>
        </row>
        <row r="6278">
          <cell r="C6278" t="str">
            <v>Trần Thanh Tùng</v>
          </cell>
          <cell r="G6278">
            <v>0</v>
          </cell>
        </row>
        <row r="6279">
          <cell r="C6279" t="str">
            <v>Trần Thanh Tùng</v>
          </cell>
          <cell r="G6279">
            <v>0</v>
          </cell>
        </row>
        <row r="6280">
          <cell r="C6280" t="str">
            <v>Trần Thanh Tùng</v>
          </cell>
          <cell r="G6280">
            <v>0</v>
          </cell>
        </row>
        <row r="6281">
          <cell r="C6281" t="str">
            <v>Trần Thanh Tùng</v>
          </cell>
          <cell r="G6281">
            <v>0</v>
          </cell>
        </row>
        <row r="6282">
          <cell r="C6282" t="str">
            <v>Trần Thanh Tùng</v>
          </cell>
          <cell r="G6282">
            <v>0</v>
          </cell>
        </row>
        <row r="6283">
          <cell r="C6283" t="str">
            <v>Trần Thanh Tùng</v>
          </cell>
          <cell r="G6283">
            <v>0</v>
          </cell>
        </row>
        <row r="6284">
          <cell r="C6284" t="str">
            <v>Trần Thanh Tùng</v>
          </cell>
          <cell r="G6284">
            <v>0</v>
          </cell>
        </row>
        <row r="6285">
          <cell r="C6285" t="str">
            <v>Trần Thanh Tùng</v>
          </cell>
          <cell r="G6285">
            <v>0</v>
          </cell>
        </row>
        <row r="6286">
          <cell r="C6286" t="str">
            <v>Trần Thanh Tùng</v>
          </cell>
          <cell r="G6286">
            <v>0</v>
          </cell>
        </row>
        <row r="6287">
          <cell r="C6287" t="str">
            <v>Trần Thanh Tùng</v>
          </cell>
          <cell r="G6287">
            <v>0</v>
          </cell>
        </row>
        <row r="6288">
          <cell r="C6288" t="str">
            <v>Trần Thanh Tùng</v>
          </cell>
          <cell r="G6288">
            <v>0</v>
          </cell>
        </row>
        <row r="6289">
          <cell r="C6289" t="str">
            <v>Trần Thanh Tùng</v>
          </cell>
          <cell r="G6289">
            <v>0</v>
          </cell>
        </row>
        <row r="6290">
          <cell r="C6290" t="str">
            <v>Trần Thanh Tùng</v>
          </cell>
          <cell r="G6290">
            <v>0</v>
          </cell>
        </row>
        <row r="6291">
          <cell r="C6291" t="str">
            <v>Trần Thanh Tùng</v>
          </cell>
          <cell r="G6291">
            <v>0</v>
          </cell>
        </row>
        <row r="6292">
          <cell r="C6292" t="str">
            <v>Trần Thanh Tùng</v>
          </cell>
          <cell r="G6292">
            <v>0</v>
          </cell>
        </row>
        <row r="6293">
          <cell r="C6293" t="str">
            <v>Trần Thanh Tùng</v>
          </cell>
          <cell r="G6293">
            <v>0</v>
          </cell>
        </row>
        <row r="6294">
          <cell r="C6294" t="str">
            <v>Trần Thanh Tùng</v>
          </cell>
          <cell r="G6294">
            <v>0</v>
          </cell>
        </row>
        <row r="6295">
          <cell r="C6295" t="str">
            <v>Trần Thanh Tùng</v>
          </cell>
          <cell r="G6295">
            <v>0</v>
          </cell>
        </row>
        <row r="6296">
          <cell r="C6296" t="str">
            <v>Trần Thanh Tùng</v>
          </cell>
          <cell r="G6296">
            <v>0</v>
          </cell>
        </row>
        <row r="6297">
          <cell r="C6297" t="str">
            <v>Trần Thanh Tùng</v>
          </cell>
          <cell r="G6297">
            <v>0</v>
          </cell>
        </row>
        <row r="6298">
          <cell r="C6298" t="str">
            <v>Trần Thanh Tùng</v>
          </cell>
          <cell r="G6298">
            <v>0</v>
          </cell>
        </row>
        <row r="6299">
          <cell r="C6299" t="str">
            <v>Trần Thanh Tùng</v>
          </cell>
          <cell r="G6299">
            <v>0</v>
          </cell>
        </row>
        <row r="6300">
          <cell r="C6300" t="str">
            <v>Trần Thanh Tùng</v>
          </cell>
          <cell r="G6300">
            <v>0</v>
          </cell>
        </row>
        <row r="6301">
          <cell r="C6301" t="str">
            <v>Trần Thanh Tùng</v>
          </cell>
          <cell r="G6301">
            <v>0</v>
          </cell>
        </row>
        <row r="6302">
          <cell r="C6302" t="str">
            <v>Trần Thanh Tùng</v>
          </cell>
          <cell r="G6302">
            <v>0</v>
          </cell>
        </row>
        <row r="6303">
          <cell r="C6303" t="str">
            <v>Trần Thanh Tùng</v>
          </cell>
          <cell r="G6303">
            <v>188.9333767506115</v>
          </cell>
        </row>
        <row r="6304">
          <cell r="C6304" t="str">
            <v>Đỗ Minh Đức</v>
          </cell>
          <cell r="G6304">
            <v>0</v>
          </cell>
        </row>
        <row r="6305">
          <cell r="C6305" t="str">
            <v>Đỗ Minh Đức</v>
          </cell>
          <cell r="G6305">
            <v>0</v>
          </cell>
        </row>
        <row r="6306">
          <cell r="C6306" t="str">
            <v>Đỗ Minh Đức</v>
          </cell>
          <cell r="G6306">
            <v>0</v>
          </cell>
        </row>
        <row r="6307">
          <cell r="C6307" t="str">
            <v>Đỗ Minh Đức</v>
          </cell>
          <cell r="G6307">
            <v>0</v>
          </cell>
        </row>
        <row r="6308">
          <cell r="C6308" t="str">
            <v>Đỗ Minh Đức</v>
          </cell>
          <cell r="G6308">
            <v>0</v>
          </cell>
        </row>
        <row r="6309">
          <cell r="C6309" t="str">
            <v>Đỗ Minh Đức</v>
          </cell>
          <cell r="G6309">
            <v>0</v>
          </cell>
        </row>
        <row r="6310">
          <cell r="C6310" t="str">
            <v>Đỗ Minh Đức</v>
          </cell>
          <cell r="G6310">
            <v>0</v>
          </cell>
        </row>
        <row r="6311">
          <cell r="C6311" t="str">
            <v>Đỗ Minh Đức</v>
          </cell>
          <cell r="G6311">
            <v>0</v>
          </cell>
        </row>
        <row r="6312">
          <cell r="C6312" t="str">
            <v>Đỗ Minh Đức</v>
          </cell>
          <cell r="G6312">
            <v>0</v>
          </cell>
        </row>
        <row r="6313">
          <cell r="C6313" t="str">
            <v>Đỗ Minh Đức</v>
          </cell>
          <cell r="G6313">
            <v>0</v>
          </cell>
        </row>
        <row r="6314">
          <cell r="C6314" t="str">
            <v>Đỗ Minh Đức</v>
          </cell>
          <cell r="G6314">
            <v>0</v>
          </cell>
        </row>
        <row r="6315">
          <cell r="C6315" t="str">
            <v>Đỗ Minh Đức</v>
          </cell>
          <cell r="G6315">
            <v>0</v>
          </cell>
        </row>
        <row r="6316">
          <cell r="C6316" t="str">
            <v>Đỗ Minh Đức</v>
          </cell>
          <cell r="G6316">
            <v>0</v>
          </cell>
        </row>
        <row r="6317">
          <cell r="C6317" t="str">
            <v>Đỗ Minh Đức</v>
          </cell>
          <cell r="G6317">
            <v>0</v>
          </cell>
        </row>
        <row r="6318">
          <cell r="C6318" t="str">
            <v>Đỗ Minh Đức</v>
          </cell>
          <cell r="G6318">
            <v>0</v>
          </cell>
        </row>
        <row r="6319">
          <cell r="C6319" t="str">
            <v>Đỗ Minh Đức</v>
          </cell>
          <cell r="G6319">
            <v>0</v>
          </cell>
        </row>
        <row r="6320">
          <cell r="C6320" t="str">
            <v>Đỗ Minh Đức</v>
          </cell>
          <cell r="G6320">
            <v>0</v>
          </cell>
        </row>
        <row r="6321">
          <cell r="C6321" t="str">
            <v>Đỗ Minh Đức</v>
          </cell>
          <cell r="G6321">
            <v>0</v>
          </cell>
        </row>
        <row r="6322">
          <cell r="C6322" t="str">
            <v>Đỗ Minh Đức</v>
          </cell>
          <cell r="G6322">
            <v>0</v>
          </cell>
        </row>
        <row r="6323">
          <cell r="C6323" t="str">
            <v>Đỗ Minh Đức</v>
          </cell>
          <cell r="G6323">
            <v>0</v>
          </cell>
        </row>
        <row r="6324">
          <cell r="C6324" t="str">
            <v>Đỗ Minh Đức</v>
          </cell>
          <cell r="G6324">
            <v>0</v>
          </cell>
        </row>
        <row r="6325">
          <cell r="C6325" t="str">
            <v>Đỗ Minh Đức</v>
          </cell>
          <cell r="G6325">
            <v>0</v>
          </cell>
        </row>
        <row r="6326">
          <cell r="C6326" t="str">
            <v>Đỗ Minh Đức</v>
          </cell>
          <cell r="G6326">
            <v>0</v>
          </cell>
        </row>
        <row r="6327">
          <cell r="C6327" t="str">
            <v>Đỗ Minh Đức</v>
          </cell>
          <cell r="G6327">
            <v>0</v>
          </cell>
        </row>
        <row r="6328">
          <cell r="C6328" t="str">
            <v>Đỗ Minh Đức</v>
          </cell>
          <cell r="G6328">
            <v>0</v>
          </cell>
        </row>
        <row r="6329">
          <cell r="C6329" t="str">
            <v>Đỗ Minh Đức</v>
          </cell>
          <cell r="G6329">
            <v>0</v>
          </cell>
        </row>
        <row r="6330">
          <cell r="C6330" t="str">
            <v>Đỗ Minh Đức</v>
          </cell>
          <cell r="G6330">
            <v>0</v>
          </cell>
        </row>
        <row r="6331">
          <cell r="C6331" t="str">
            <v>Đỗ Minh Đức</v>
          </cell>
          <cell r="G6331">
            <v>0</v>
          </cell>
        </row>
        <row r="6332">
          <cell r="C6332" t="str">
            <v>Đỗ Minh Đức</v>
          </cell>
          <cell r="G6332">
            <v>0</v>
          </cell>
        </row>
        <row r="6333">
          <cell r="C6333" t="str">
            <v>Đỗ Minh Đức</v>
          </cell>
          <cell r="G6333">
            <v>0</v>
          </cell>
        </row>
        <row r="6334">
          <cell r="C6334" t="str">
            <v>Đỗ Minh Đức</v>
          </cell>
          <cell r="G6334">
            <v>0</v>
          </cell>
        </row>
        <row r="6335">
          <cell r="C6335" t="str">
            <v>Đỗ Minh Đức</v>
          </cell>
          <cell r="G6335">
            <v>0</v>
          </cell>
        </row>
        <row r="6336">
          <cell r="C6336" t="str">
            <v>Đỗ Minh Đức</v>
          </cell>
          <cell r="G6336">
            <v>0</v>
          </cell>
        </row>
        <row r="6337">
          <cell r="C6337" t="str">
            <v>Đỗ Minh Đức</v>
          </cell>
          <cell r="G6337">
            <v>0</v>
          </cell>
        </row>
        <row r="6338">
          <cell r="C6338" t="str">
            <v>Đỗ Minh Đức</v>
          </cell>
          <cell r="G6338">
            <v>0</v>
          </cell>
        </row>
        <row r="6339">
          <cell r="C6339" t="str">
            <v>Đỗ Minh Đức</v>
          </cell>
          <cell r="G6339">
            <v>114.14715335196396</v>
          </cell>
        </row>
        <row r="6340">
          <cell r="C6340" t="str">
            <v>Đàm Khắc Dũng</v>
          </cell>
          <cell r="G6340">
            <v>0</v>
          </cell>
        </row>
        <row r="6341">
          <cell r="C6341" t="str">
            <v>Đàm Khắc Dũng</v>
          </cell>
          <cell r="G6341">
            <v>0</v>
          </cell>
        </row>
        <row r="6342">
          <cell r="C6342" t="str">
            <v>Đàm Khắc Dũng</v>
          </cell>
          <cell r="G6342">
            <v>0</v>
          </cell>
        </row>
        <row r="6343">
          <cell r="C6343" t="str">
            <v>Đàm Khắc Dũng</v>
          </cell>
          <cell r="G6343">
            <v>0</v>
          </cell>
        </row>
        <row r="6344">
          <cell r="C6344" t="str">
            <v>Đàm Khắc Dũng</v>
          </cell>
          <cell r="G6344">
            <v>0</v>
          </cell>
        </row>
        <row r="6345">
          <cell r="C6345" t="str">
            <v>Đàm Khắc Dũng</v>
          </cell>
          <cell r="G6345">
            <v>0</v>
          </cell>
        </row>
        <row r="6346">
          <cell r="C6346" t="str">
            <v>Đàm Khắc Dũng</v>
          </cell>
          <cell r="G6346">
            <v>0</v>
          </cell>
        </row>
        <row r="6347">
          <cell r="C6347" t="str">
            <v>Đàm Khắc Dũng</v>
          </cell>
          <cell r="G6347">
            <v>0</v>
          </cell>
        </row>
        <row r="6348">
          <cell r="C6348" t="str">
            <v>Đàm Khắc Dũng</v>
          </cell>
          <cell r="G6348">
            <v>0</v>
          </cell>
        </row>
        <row r="6349">
          <cell r="C6349" t="str">
            <v>Đàm Khắc Dũng</v>
          </cell>
          <cell r="G6349">
            <v>0</v>
          </cell>
        </row>
        <row r="6350">
          <cell r="C6350" t="str">
            <v>Đàm Khắc Dũng</v>
          </cell>
          <cell r="G6350">
            <v>0</v>
          </cell>
        </row>
        <row r="6351">
          <cell r="C6351" t="str">
            <v>Đàm Khắc Dũng</v>
          </cell>
          <cell r="G6351">
            <v>0</v>
          </cell>
        </row>
        <row r="6352">
          <cell r="C6352" t="str">
            <v>Đàm Khắc Dũng</v>
          </cell>
          <cell r="G6352">
            <v>0</v>
          </cell>
        </row>
        <row r="6353">
          <cell r="C6353" t="str">
            <v>Đàm Khắc Dũng</v>
          </cell>
          <cell r="G6353">
            <v>0</v>
          </cell>
        </row>
        <row r="6354">
          <cell r="C6354" t="str">
            <v>Đàm Khắc Dũng</v>
          </cell>
          <cell r="G6354">
            <v>0</v>
          </cell>
        </row>
        <row r="6355">
          <cell r="C6355" t="str">
            <v>Đàm Khắc Dũng</v>
          </cell>
          <cell r="G6355">
            <v>0</v>
          </cell>
        </row>
        <row r="6356">
          <cell r="C6356" t="str">
            <v>Đàm Khắc Dũng</v>
          </cell>
          <cell r="G6356">
            <v>0</v>
          </cell>
        </row>
        <row r="6357">
          <cell r="C6357" t="str">
            <v>Đàm Khắc Dũng</v>
          </cell>
          <cell r="G6357">
            <v>0</v>
          </cell>
        </row>
        <row r="6358">
          <cell r="C6358" t="str">
            <v>Đàm Khắc Dũng</v>
          </cell>
          <cell r="G6358">
            <v>0</v>
          </cell>
        </row>
        <row r="6359">
          <cell r="C6359" t="str">
            <v>Đàm Khắc Dũng</v>
          </cell>
          <cell r="G6359">
            <v>0</v>
          </cell>
        </row>
        <row r="6360">
          <cell r="C6360" t="str">
            <v>Đàm Khắc Dũng</v>
          </cell>
          <cell r="G6360">
            <v>0</v>
          </cell>
        </row>
        <row r="6361">
          <cell r="C6361" t="str">
            <v>Đàm Khắc Dũng</v>
          </cell>
          <cell r="G6361">
            <v>0</v>
          </cell>
        </row>
        <row r="6362">
          <cell r="C6362" t="str">
            <v>Đàm Khắc Dũng</v>
          </cell>
          <cell r="G6362">
            <v>0</v>
          </cell>
        </row>
        <row r="6363">
          <cell r="C6363" t="str">
            <v>Đàm Khắc Dũng</v>
          </cell>
          <cell r="G6363">
            <v>0</v>
          </cell>
        </row>
        <row r="6364">
          <cell r="C6364" t="str">
            <v>Đàm Khắc Dũng</v>
          </cell>
          <cell r="G6364">
            <v>0</v>
          </cell>
        </row>
        <row r="6365">
          <cell r="C6365" t="str">
            <v>Đàm Khắc Dũng</v>
          </cell>
          <cell r="G6365">
            <v>0</v>
          </cell>
        </row>
        <row r="6366">
          <cell r="C6366" t="str">
            <v>Đàm Khắc Dũng</v>
          </cell>
          <cell r="G6366">
            <v>0</v>
          </cell>
        </row>
        <row r="6367">
          <cell r="C6367" t="str">
            <v>Đàm Khắc Dũng</v>
          </cell>
          <cell r="G6367">
            <v>0</v>
          </cell>
        </row>
        <row r="6368">
          <cell r="C6368" t="str">
            <v>Đàm Khắc Dũng</v>
          </cell>
          <cell r="G6368">
            <v>0</v>
          </cell>
        </row>
        <row r="6369">
          <cell r="C6369" t="str">
            <v>Đàm Khắc Dũng</v>
          </cell>
          <cell r="G6369">
            <v>0</v>
          </cell>
        </row>
        <row r="6370">
          <cell r="C6370" t="str">
            <v>Đàm Khắc Dũng</v>
          </cell>
          <cell r="G6370">
            <v>0</v>
          </cell>
        </row>
        <row r="6371">
          <cell r="C6371" t="str">
            <v>Đàm Khắc Dũng</v>
          </cell>
          <cell r="G6371">
            <v>0</v>
          </cell>
        </row>
        <row r="6372">
          <cell r="C6372" t="str">
            <v>Đàm Khắc Dũng</v>
          </cell>
          <cell r="G6372">
            <v>0</v>
          </cell>
        </row>
        <row r="6373">
          <cell r="C6373" t="str">
            <v>Đàm Khắc Dũng</v>
          </cell>
          <cell r="G6373">
            <v>0</v>
          </cell>
        </row>
        <row r="6374">
          <cell r="C6374" t="str">
            <v>Đàm Khắc Dũng</v>
          </cell>
          <cell r="G6374">
            <v>0</v>
          </cell>
        </row>
        <row r="6375">
          <cell r="C6375" t="str">
            <v>Đàm Khắc Dũng</v>
          </cell>
          <cell r="G6375">
            <v>71.421623947566061</v>
          </cell>
        </row>
        <row r="6376">
          <cell r="C6376" t="str">
            <v>Nguyễn Anh Đạt</v>
          </cell>
        </row>
        <row r="6377">
          <cell r="C6377" t="str">
            <v>Nguyễn Anh Đạt</v>
          </cell>
        </row>
        <row r="6378">
          <cell r="C6378" t="str">
            <v>Nguyễn Anh Đạt</v>
          </cell>
        </row>
        <row r="6379">
          <cell r="C6379" t="str">
            <v>Nguyễn Anh Đạt</v>
          </cell>
        </row>
        <row r="6380">
          <cell r="C6380" t="str">
            <v>Nguyễn Anh Đạt</v>
          </cell>
        </row>
        <row r="6381">
          <cell r="C6381" t="str">
            <v>Nguyễn Anh Đạt</v>
          </cell>
        </row>
        <row r="6382">
          <cell r="C6382" t="str">
            <v>Nguyễn Anh Đạt</v>
          </cell>
        </row>
        <row r="6383">
          <cell r="C6383" t="str">
            <v>Nguyễn Anh Đạt</v>
          </cell>
        </row>
        <row r="6384">
          <cell r="C6384" t="str">
            <v>Nguyễn Anh Đạt</v>
          </cell>
        </row>
        <row r="6385">
          <cell r="C6385" t="str">
            <v>Nguyễn Anh Đạt</v>
          </cell>
        </row>
        <row r="6386">
          <cell r="C6386" t="str">
            <v>Nguyễn Anh Đạt</v>
          </cell>
        </row>
        <row r="6387">
          <cell r="C6387" t="str">
            <v>Nguyễn Anh Đạt</v>
          </cell>
        </row>
        <row r="6388">
          <cell r="C6388" t="str">
            <v>Nguyễn Anh Đạt</v>
          </cell>
        </row>
        <row r="6389">
          <cell r="C6389" t="str">
            <v>Nguyễn Anh Đạt</v>
          </cell>
        </row>
        <row r="6390">
          <cell r="C6390" t="str">
            <v>Nguyễn Anh Đạt</v>
          </cell>
        </row>
        <row r="6391">
          <cell r="C6391" t="str">
            <v>Nguyễn Anh Đạt</v>
          </cell>
        </row>
        <row r="6392">
          <cell r="C6392" t="str">
            <v>Nguyễn Anh Đạt</v>
          </cell>
        </row>
        <row r="6393">
          <cell r="C6393" t="str">
            <v>Nguyễn Anh Đạt</v>
          </cell>
        </row>
        <row r="6394">
          <cell r="C6394" t="str">
            <v>Nguyễn Anh Đạt</v>
          </cell>
        </row>
        <row r="6395">
          <cell r="C6395" t="str">
            <v>Nguyễn Anh Đạt</v>
          </cell>
        </row>
        <row r="6396">
          <cell r="C6396" t="str">
            <v>Nguyễn Anh Đạt</v>
          </cell>
        </row>
        <row r="6397">
          <cell r="C6397" t="str">
            <v>Nguyễn Anh Đạt</v>
          </cell>
        </row>
        <row r="6398">
          <cell r="C6398" t="str">
            <v>Nguyễn Anh Đạt</v>
          </cell>
        </row>
        <row r="6399">
          <cell r="C6399" t="str">
            <v>Nguyễn Anh Đạt</v>
          </cell>
        </row>
        <row r="6400">
          <cell r="C6400" t="str">
            <v>Nguyễn Anh Đạt</v>
          </cell>
        </row>
        <row r="6401">
          <cell r="C6401" t="str">
            <v>Nguyễn Anh Đạt</v>
          </cell>
        </row>
        <row r="6402">
          <cell r="C6402" t="str">
            <v>Nguyễn Anh Đạt</v>
          </cell>
        </row>
        <row r="6403">
          <cell r="C6403" t="str">
            <v>Nguyễn Anh Đạt</v>
          </cell>
        </row>
        <row r="6404">
          <cell r="C6404" t="str">
            <v>Nguyễn Anh Đạt</v>
          </cell>
        </row>
        <row r="6405">
          <cell r="C6405" t="str">
            <v>Nguyễn Anh Đạt</v>
          </cell>
        </row>
        <row r="6406">
          <cell r="C6406" t="str">
            <v>Nguyễn Anh Đạt</v>
          </cell>
        </row>
        <row r="6407">
          <cell r="C6407" t="str">
            <v>Nguyễn Anh Đạt</v>
          </cell>
        </row>
        <row r="6408">
          <cell r="C6408" t="str">
            <v>Nguyễn Anh Đạt</v>
          </cell>
        </row>
        <row r="6409">
          <cell r="C6409" t="str">
            <v>Nguyễn Anh Đạt</v>
          </cell>
        </row>
        <row r="6410">
          <cell r="C6410" t="str">
            <v>Nguyễn Anh Đạt</v>
          </cell>
        </row>
        <row r="6411">
          <cell r="C6411" t="str">
            <v>Nguyễn Anh Đạt</v>
          </cell>
          <cell r="G6411">
            <v>2226.7328628699224</v>
          </cell>
        </row>
        <row r="6412">
          <cell r="C6412" t="str">
            <v>Nguyễn Tiến Lực</v>
          </cell>
        </row>
        <row r="6413">
          <cell r="C6413" t="str">
            <v>Nguyễn Tiến Lực</v>
          </cell>
        </row>
        <row r="6414">
          <cell r="C6414" t="str">
            <v>Nguyễn Tiến Lực</v>
          </cell>
        </row>
        <row r="6415">
          <cell r="C6415" t="str">
            <v>Nguyễn Tiến Lực</v>
          </cell>
        </row>
        <row r="6416">
          <cell r="C6416" t="str">
            <v>Nguyễn Tiến Lực</v>
          </cell>
        </row>
        <row r="6417">
          <cell r="C6417" t="str">
            <v>Nguyễn Tiến Lực</v>
          </cell>
        </row>
        <row r="6418">
          <cell r="C6418" t="str">
            <v>Nguyễn Tiến Lực</v>
          </cell>
        </row>
        <row r="6419">
          <cell r="C6419" t="str">
            <v>Nguyễn Tiến Lực</v>
          </cell>
        </row>
        <row r="6420">
          <cell r="C6420" t="str">
            <v>Nguyễn Tiến Lực</v>
          </cell>
        </row>
        <row r="6421">
          <cell r="C6421" t="str">
            <v>Nguyễn Tiến Lực</v>
          </cell>
        </row>
        <row r="6422">
          <cell r="C6422" t="str">
            <v>Nguyễn Tiến Lực</v>
          </cell>
        </row>
        <row r="6423">
          <cell r="C6423" t="str">
            <v>Nguyễn Tiến Lực</v>
          </cell>
        </row>
        <row r="6424">
          <cell r="C6424" t="str">
            <v>Nguyễn Tiến Lực</v>
          </cell>
        </row>
        <row r="6425">
          <cell r="C6425" t="str">
            <v>Nguyễn Tiến Lực</v>
          </cell>
        </row>
        <row r="6426">
          <cell r="C6426" t="str">
            <v>Nguyễn Tiến Lực</v>
          </cell>
        </row>
        <row r="6427">
          <cell r="C6427" t="str">
            <v>Nguyễn Tiến Lực</v>
          </cell>
        </row>
        <row r="6428">
          <cell r="C6428" t="str">
            <v>Nguyễn Tiến Lực</v>
          </cell>
        </row>
        <row r="6429">
          <cell r="C6429" t="str">
            <v>Nguyễn Tiến Lực</v>
          </cell>
        </row>
        <row r="6430">
          <cell r="C6430" t="str">
            <v>Nguyễn Tiến Lực</v>
          </cell>
        </row>
        <row r="6431">
          <cell r="C6431" t="str">
            <v>Nguyễn Tiến Lực</v>
          </cell>
        </row>
        <row r="6432">
          <cell r="C6432" t="str">
            <v>Nguyễn Tiến Lực</v>
          </cell>
        </row>
        <row r="6433">
          <cell r="C6433" t="str">
            <v>Nguyễn Tiến Lực</v>
          </cell>
        </row>
        <row r="6434">
          <cell r="C6434" t="str">
            <v>Nguyễn Tiến Lực</v>
          </cell>
        </row>
        <row r="6435">
          <cell r="C6435" t="str">
            <v>Nguyễn Tiến Lực</v>
          </cell>
        </row>
        <row r="6436">
          <cell r="C6436" t="str">
            <v>Nguyễn Tiến Lực</v>
          </cell>
        </row>
        <row r="6437">
          <cell r="C6437" t="str">
            <v>Nguyễn Tiến Lực</v>
          </cell>
        </row>
        <row r="6438">
          <cell r="C6438" t="str">
            <v>Nguyễn Tiến Lực</v>
          </cell>
        </row>
        <row r="6439">
          <cell r="C6439" t="str">
            <v>Nguyễn Tiến Lực</v>
          </cell>
        </row>
        <row r="6440">
          <cell r="C6440" t="str">
            <v>Nguyễn Tiến Lực</v>
          </cell>
        </row>
        <row r="6441">
          <cell r="C6441" t="str">
            <v>Nguyễn Tiến Lực</v>
          </cell>
        </row>
        <row r="6442">
          <cell r="C6442" t="str">
            <v>Nguyễn Tiến Lực</v>
          </cell>
        </row>
        <row r="6443">
          <cell r="C6443" t="str">
            <v>Nguyễn Tiến Lực</v>
          </cell>
        </row>
        <row r="6444">
          <cell r="C6444" t="str">
            <v>Nguyễn Tiến Lực</v>
          </cell>
        </row>
        <row r="6445">
          <cell r="C6445" t="str">
            <v>Nguyễn Tiến Lực</v>
          </cell>
        </row>
        <row r="6446">
          <cell r="C6446" t="str">
            <v>Nguyễn Tiến Lực</v>
          </cell>
        </row>
        <row r="6447">
          <cell r="C6447" t="str">
            <v>Nguyễn Tiến Lực</v>
          </cell>
        </row>
        <row r="6448">
          <cell r="C6448" t="str">
            <v>Nguyễn Văn Tuất</v>
          </cell>
          <cell r="G6448">
            <v>0</v>
          </cell>
        </row>
        <row r="6449">
          <cell r="C6449" t="str">
            <v>Nguyễn Văn Tuất</v>
          </cell>
          <cell r="G6449">
            <v>0</v>
          </cell>
        </row>
        <row r="6450">
          <cell r="C6450" t="str">
            <v>Nguyễn Văn Tuất</v>
          </cell>
          <cell r="G6450">
            <v>0</v>
          </cell>
        </row>
        <row r="6451">
          <cell r="C6451" t="str">
            <v>Nguyễn Văn Tuất</v>
          </cell>
          <cell r="G6451">
            <v>0</v>
          </cell>
        </row>
        <row r="6452">
          <cell r="C6452" t="str">
            <v>Nguyễn Văn Tuất</v>
          </cell>
          <cell r="G6452">
            <v>0</v>
          </cell>
        </row>
        <row r="6453">
          <cell r="C6453" t="str">
            <v>Nguyễn Văn Tuất</v>
          </cell>
          <cell r="G6453">
            <v>0</v>
          </cell>
        </row>
        <row r="6454">
          <cell r="C6454" t="str">
            <v>Nguyễn Văn Tuất</v>
          </cell>
          <cell r="G6454">
            <v>0</v>
          </cell>
        </row>
        <row r="6455">
          <cell r="C6455" t="str">
            <v>Nguyễn Văn Tuất</v>
          </cell>
          <cell r="G6455">
            <v>0</v>
          </cell>
        </row>
        <row r="6456">
          <cell r="C6456" t="str">
            <v>Nguyễn Văn Tuất</v>
          </cell>
          <cell r="G6456">
            <v>0</v>
          </cell>
        </row>
        <row r="6457">
          <cell r="C6457" t="str">
            <v>Nguyễn Văn Tuất</v>
          </cell>
          <cell r="G6457">
            <v>0</v>
          </cell>
        </row>
        <row r="6458">
          <cell r="C6458" t="str">
            <v>Nguyễn Văn Tuất</v>
          </cell>
          <cell r="G6458">
            <v>0</v>
          </cell>
        </row>
        <row r="6459">
          <cell r="C6459" t="str">
            <v>Nguyễn Văn Tuất</v>
          </cell>
          <cell r="G6459">
            <v>0</v>
          </cell>
        </row>
        <row r="6460">
          <cell r="C6460" t="str">
            <v>Nguyễn Văn Tuất</v>
          </cell>
          <cell r="G6460">
            <v>0</v>
          </cell>
        </row>
        <row r="6461">
          <cell r="C6461" t="str">
            <v>Nguyễn Văn Tuất</v>
          </cell>
          <cell r="G6461">
            <v>0</v>
          </cell>
        </row>
        <row r="6462">
          <cell r="C6462" t="str">
            <v>Nguyễn Văn Tuất</v>
          </cell>
          <cell r="G6462">
            <v>0</v>
          </cell>
        </row>
        <row r="6463">
          <cell r="C6463" t="str">
            <v>Nguyễn Văn Tuất</v>
          </cell>
          <cell r="G6463">
            <v>0</v>
          </cell>
        </row>
        <row r="6464">
          <cell r="C6464" t="str">
            <v>Nguyễn Văn Tuất</v>
          </cell>
          <cell r="G6464">
            <v>0</v>
          </cell>
        </row>
        <row r="6465">
          <cell r="C6465" t="str">
            <v>Nguyễn Văn Tuất</v>
          </cell>
          <cell r="G6465">
            <v>0</v>
          </cell>
        </row>
        <row r="6466">
          <cell r="C6466" t="str">
            <v>Nguyễn Văn Tuất</v>
          </cell>
          <cell r="G6466">
            <v>0</v>
          </cell>
        </row>
        <row r="6467">
          <cell r="C6467" t="str">
            <v>Nguyễn Văn Tuất</v>
          </cell>
          <cell r="G6467">
            <v>0</v>
          </cell>
        </row>
        <row r="6468">
          <cell r="C6468" t="str">
            <v>Nguyễn Văn Tuất</v>
          </cell>
          <cell r="G6468">
            <v>0</v>
          </cell>
        </row>
        <row r="6469">
          <cell r="C6469" t="str">
            <v>Nguyễn Văn Tuất</v>
          </cell>
          <cell r="G6469">
            <v>0</v>
          </cell>
        </row>
        <row r="6470">
          <cell r="C6470" t="str">
            <v>Nguyễn Văn Tuất</v>
          </cell>
          <cell r="G6470">
            <v>0</v>
          </cell>
        </row>
        <row r="6471">
          <cell r="C6471" t="str">
            <v>Nguyễn Văn Tuất</v>
          </cell>
          <cell r="G6471">
            <v>0</v>
          </cell>
        </row>
        <row r="6472">
          <cell r="C6472" t="str">
            <v>Nguyễn Văn Tuất</v>
          </cell>
          <cell r="G6472">
            <v>0</v>
          </cell>
        </row>
        <row r="6473">
          <cell r="C6473" t="str">
            <v>Nguyễn Văn Tuất</v>
          </cell>
          <cell r="G6473">
            <v>0</v>
          </cell>
        </row>
        <row r="6474">
          <cell r="C6474" t="str">
            <v>Nguyễn Văn Tuất</v>
          </cell>
          <cell r="G6474">
            <v>0</v>
          </cell>
        </row>
        <row r="6475">
          <cell r="C6475" t="str">
            <v>Nguyễn Văn Tuất</v>
          </cell>
          <cell r="G6475">
            <v>0</v>
          </cell>
        </row>
        <row r="6476">
          <cell r="C6476" t="str">
            <v>Nguyễn Văn Tuất</v>
          </cell>
          <cell r="G6476">
            <v>0</v>
          </cell>
        </row>
        <row r="6477">
          <cell r="C6477" t="str">
            <v>Nguyễn Văn Tuất</v>
          </cell>
          <cell r="G6477">
            <v>0</v>
          </cell>
        </row>
        <row r="6478">
          <cell r="C6478" t="str">
            <v>Nguyễn Văn Tuất</v>
          </cell>
          <cell r="G6478">
            <v>0</v>
          </cell>
        </row>
        <row r="6479">
          <cell r="C6479" t="str">
            <v>Nguyễn Văn Tuất</v>
          </cell>
          <cell r="G6479">
            <v>0</v>
          </cell>
        </row>
        <row r="6480">
          <cell r="C6480" t="str">
            <v>Nguyễn Văn Tuất</v>
          </cell>
          <cell r="G6480">
            <v>0</v>
          </cell>
        </row>
        <row r="6481">
          <cell r="C6481" t="str">
            <v>Nguyễn Văn Tuất</v>
          </cell>
          <cell r="G6481">
            <v>0</v>
          </cell>
        </row>
        <row r="6482">
          <cell r="C6482" t="str">
            <v>Nguyễn Văn Tuất</v>
          </cell>
          <cell r="G6482">
            <v>0</v>
          </cell>
        </row>
        <row r="6483">
          <cell r="C6483" t="str">
            <v>Nguyễn Văn Tuất</v>
          </cell>
          <cell r="G6483">
            <v>79.206911947406297</v>
          </cell>
        </row>
        <row r="6484">
          <cell r="C6484" t="str">
            <v>Hoàng Quốc Việt</v>
          </cell>
          <cell r="G6484">
            <v>0</v>
          </cell>
        </row>
        <row r="6485">
          <cell r="C6485" t="str">
            <v>Hoàng Quốc Việt</v>
          </cell>
          <cell r="G6485">
            <v>0</v>
          </cell>
        </row>
        <row r="6486">
          <cell r="C6486" t="str">
            <v>Hoàng Quốc Việt</v>
          </cell>
          <cell r="G6486">
            <v>0</v>
          </cell>
        </row>
        <row r="6487">
          <cell r="C6487" t="str">
            <v>Hoàng Quốc Việt</v>
          </cell>
          <cell r="G6487">
            <v>0</v>
          </cell>
        </row>
        <row r="6488">
          <cell r="C6488" t="str">
            <v>Hoàng Quốc Việt</v>
          </cell>
          <cell r="G6488">
            <v>0</v>
          </cell>
        </row>
        <row r="6489">
          <cell r="C6489" t="str">
            <v>Hoàng Quốc Việt</v>
          </cell>
          <cell r="G6489">
            <v>0</v>
          </cell>
        </row>
        <row r="6490">
          <cell r="C6490" t="str">
            <v>Hoàng Quốc Việt</v>
          </cell>
          <cell r="G6490">
            <v>0</v>
          </cell>
        </row>
        <row r="6491">
          <cell r="C6491" t="str">
            <v>Hoàng Quốc Việt</v>
          </cell>
          <cell r="G6491">
            <v>0</v>
          </cell>
        </row>
        <row r="6492">
          <cell r="C6492" t="str">
            <v>Hoàng Quốc Việt</v>
          </cell>
          <cell r="G6492">
            <v>0</v>
          </cell>
        </row>
        <row r="6493">
          <cell r="C6493" t="str">
            <v>Hoàng Quốc Việt</v>
          </cell>
          <cell r="G6493">
            <v>0</v>
          </cell>
        </row>
        <row r="6494">
          <cell r="C6494" t="str">
            <v>Hoàng Quốc Việt</v>
          </cell>
          <cell r="G6494">
            <v>0</v>
          </cell>
        </row>
        <row r="6495">
          <cell r="C6495" t="str">
            <v>Hoàng Quốc Việt</v>
          </cell>
          <cell r="G6495">
            <v>0</v>
          </cell>
        </row>
        <row r="6496">
          <cell r="C6496" t="str">
            <v>Hoàng Quốc Việt</v>
          </cell>
          <cell r="G6496">
            <v>0</v>
          </cell>
        </row>
        <row r="6497">
          <cell r="C6497" t="str">
            <v>Hoàng Quốc Việt</v>
          </cell>
          <cell r="G6497">
            <v>0</v>
          </cell>
        </row>
        <row r="6498">
          <cell r="C6498" t="str">
            <v>Hoàng Quốc Việt</v>
          </cell>
          <cell r="G6498">
            <v>0</v>
          </cell>
        </row>
        <row r="6499">
          <cell r="C6499" t="str">
            <v>Hoàng Quốc Việt</v>
          </cell>
          <cell r="G6499">
            <v>0</v>
          </cell>
        </row>
        <row r="6500">
          <cell r="C6500" t="str">
            <v>Hoàng Quốc Việt</v>
          </cell>
          <cell r="G6500">
            <v>0</v>
          </cell>
        </row>
        <row r="6501">
          <cell r="C6501" t="str">
            <v>Hoàng Quốc Việt</v>
          </cell>
          <cell r="G6501">
            <v>0</v>
          </cell>
        </row>
        <row r="6502">
          <cell r="C6502" t="str">
            <v>Hoàng Quốc Việt</v>
          </cell>
          <cell r="G6502">
            <v>0</v>
          </cell>
        </row>
        <row r="6503">
          <cell r="C6503" t="str">
            <v>Hoàng Quốc Việt</v>
          </cell>
          <cell r="G6503">
            <v>0</v>
          </cell>
        </row>
        <row r="6504">
          <cell r="C6504" t="str">
            <v>Hoàng Quốc Việt</v>
          </cell>
          <cell r="G6504">
            <v>0</v>
          </cell>
        </row>
        <row r="6505">
          <cell r="C6505" t="str">
            <v>Hoàng Quốc Việt</v>
          </cell>
          <cell r="G6505">
            <v>0</v>
          </cell>
        </row>
        <row r="6506">
          <cell r="C6506" t="str">
            <v>Hoàng Quốc Việt</v>
          </cell>
          <cell r="G6506">
            <v>0</v>
          </cell>
        </row>
        <row r="6507">
          <cell r="C6507" t="str">
            <v>Hoàng Quốc Việt</v>
          </cell>
          <cell r="G6507">
            <v>0</v>
          </cell>
        </row>
        <row r="6508">
          <cell r="C6508" t="str">
            <v>Hoàng Quốc Việt</v>
          </cell>
          <cell r="G6508">
            <v>0</v>
          </cell>
        </row>
        <row r="6509">
          <cell r="C6509" t="str">
            <v>Hoàng Quốc Việt</v>
          </cell>
          <cell r="G6509">
            <v>0</v>
          </cell>
        </row>
        <row r="6510">
          <cell r="C6510" t="str">
            <v>Hoàng Quốc Việt</v>
          </cell>
          <cell r="G6510">
            <v>0</v>
          </cell>
        </row>
        <row r="6511">
          <cell r="C6511" t="str">
            <v>Hoàng Quốc Việt</v>
          </cell>
          <cell r="G6511">
            <v>0</v>
          </cell>
        </row>
        <row r="6512">
          <cell r="C6512" t="str">
            <v>Hoàng Quốc Việt</v>
          </cell>
          <cell r="G6512">
            <v>0</v>
          </cell>
        </row>
        <row r="6513">
          <cell r="C6513" t="str">
            <v>Hoàng Quốc Việt</v>
          </cell>
          <cell r="G6513">
            <v>0</v>
          </cell>
        </row>
        <row r="6514">
          <cell r="C6514" t="str">
            <v>Hoàng Quốc Việt</v>
          </cell>
          <cell r="G6514">
            <v>0</v>
          </cell>
        </row>
        <row r="6515">
          <cell r="C6515" t="str">
            <v>Hoàng Quốc Việt</v>
          </cell>
          <cell r="G6515">
            <v>0</v>
          </cell>
        </row>
        <row r="6516">
          <cell r="C6516" t="str">
            <v>Hoàng Quốc Việt</v>
          </cell>
          <cell r="G6516">
            <v>0</v>
          </cell>
        </row>
        <row r="6517">
          <cell r="C6517" t="str">
            <v>Hoàng Quốc Việt</v>
          </cell>
          <cell r="G6517">
            <v>0</v>
          </cell>
        </row>
        <row r="6518">
          <cell r="C6518" t="str">
            <v>Hoàng Quốc Việt</v>
          </cell>
          <cell r="G6518">
            <v>0</v>
          </cell>
        </row>
        <row r="6519">
          <cell r="C6519" t="str">
            <v>Hoàng Quốc Việt</v>
          </cell>
          <cell r="G6519">
            <v>138.50171179923038</v>
          </cell>
        </row>
        <row r="6520">
          <cell r="C6520" t="str">
            <v>Nguyễn Tiến Lực</v>
          </cell>
        </row>
        <row r="6521">
          <cell r="C6521" t="str">
            <v>Nguyễn Tiến Lực</v>
          </cell>
        </row>
        <row r="6522">
          <cell r="C6522" t="str">
            <v>Nguyễn Tiến Lực</v>
          </cell>
        </row>
        <row r="6523">
          <cell r="C6523" t="str">
            <v>Nguyễn Tiến Lực</v>
          </cell>
        </row>
        <row r="6524">
          <cell r="C6524" t="str">
            <v>Nguyễn Tiến Lực</v>
          </cell>
        </row>
        <row r="6525">
          <cell r="C6525" t="str">
            <v>Nguyễn Tiến Lực</v>
          </cell>
        </row>
        <row r="6526">
          <cell r="C6526" t="str">
            <v>Nguyễn Tiến Lực</v>
          </cell>
        </row>
        <row r="6527">
          <cell r="C6527" t="str">
            <v>Nguyễn Tiến Lực</v>
          </cell>
        </row>
        <row r="6528">
          <cell r="C6528" t="str">
            <v>Nguyễn Tiến Lực</v>
          </cell>
        </row>
        <row r="6529">
          <cell r="C6529" t="str">
            <v>Nguyễn Tiến Lực</v>
          </cell>
        </row>
        <row r="6530">
          <cell r="C6530" t="str">
            <v>Nguyễn Tiến Lực</v>
          </cell>
        </row>
        <row r="6531">
          <cell r="C6531" t="str">
            <v>Nguyễn Tiến Lực</v>
          </cell>
        </row>
        <row r="6532">
          <cell r="C6532" t="str">
            <v>Nguyễn Tiến Lực</v>
          </cell>
        </row>
        <row r="6533">
          <cell r="C6533" t="str">
            <v>Nguyễn Tiến Lực</v>
          </cell>
        </row>
        <row r="6534">
          <cell r="C6534" t="str">
            <v>Nguyễn Tiến Lực</v>
          </cell>
        </row>
        <row r="6535">
          <cell r="C6535" t="str">
            <v>Nguyễn Tiến Lực</v>
          </cell>
        </row>
        <row r="6536">
          <cell r="C6536" t="str">
            <v>Nguyễn Tiến Lực</v>
          </cell>
        </row>
        <row r="6537">
          <cell r="C6537" t="str">
            <v>Nguyễn Tiến Lực</v>
          </cell>
        </row>
        <row r="6538">
          <cell r="C6538" t="str">
            <v>Nguyễn Tiến Lực</v>
          </cell>
        </row>
        <row r="6539">
          <cell r="C6539" t="str">
            <v>Nguyễn Tiến Lực</v>
          </cell>
        </row>
        <row r="6540">
          <cell r="C6540" t="str">
            <v>Nguyễn Tiến Lực</v>
          </cell>
        </row>
        <row r="6541">
          <cell r="C6541" t="str">
            <v>Nguyễn Tiến Lực</v>
          </cell>
        </row>
        <row r="6542">
          <cell r="C6542" t="str">
            <v>Nguyễn Tiến Lực</v>
          </cell>
        </row>
        <row r="6543">
          <cell r="C6543" t="str">
            <v>Nguyễn Tiến Lực</v>
          </cell>
        </row>
        <row r="6544">
          <cell r="C6544" t="str">
            <v>Nguyễn Tiến Lực</v>
          </cell>
        </row>
        <row r="6545">
          <cell r="C6545" t="str">
            <v>Nguyễn Tiến Lực</v>
          </cell>
        </row>
        <row r="6546">
          <cell r="C6546" t="str">
            <v>Nguyễn Tiến Lực</v>
          </cell>
        </row>
        <row r="6547">
          <cell r="C6547" t="str">
            <v>Nguyễn Tiến Lực</v>
          </cell>
        </row>
        <row r="6548">
          <cell r="C6548" t="str">
            <v>Nguyễn Tiến Lực</v>
          </cell>
        </row>
        <row r="6549">
          <cell r="C6549" t="str">
            <v>Nguyễn Tiến Lực</v>
          </cell>
        </row>
        <row r="6550">
          <cell r="C6550" t="str">
            <v>Nguyễn Tiến Lực</v>
          </cell>
        </row>
        <row r="6551">
          <cell r="C6551" t="str">
            <v>Nguyễn Tiến Lực</v>
          </cell>
        </row>
        <row r="6552">
          <cell r="C6552" t="str">
            <v>Nguyễn Tiến Lực</v>
          </cell>
        </row>
        <row r="6553">
          <cell r="C6553" t="str">
            <v>Nguyễn Tiến Lực</v>
          </cell>
        </row>
        <row r="6554">
          <cell r="C6554" t="str">
            <v>Nguyễn Tiến Lực</v>
          </cell>
        </row>
        <row r="6555">
          <cell r="C6555" t="str">
            <v>Nguyễn Tiến Lực</v>
          </cell>
        </row>
        <row r="6556">
          <cell r="C6556" t="str">
            <v>Nguyễn Ngọc Huy</v>
          </cell>
          <cell r="G6556">
            <v>0</v>
          </cell>
        </row>
        <row r="6557">
          <cell r="C6557" t="str">
            <v>Nguyễn Ngọc Huy</v>
          </cell>
          <cell r="G6557">
            <v>0</v>
          </cell>
        </row>
        <row r="6558">
          <cell r="C6558" t="str">
            <v>Nguyễn Ngọc Huy</v>
          </cell>
          <cell r="G6558">
            <v>0</v>
          </cell>
        </row>
        <row r="6559">
          <cell r="C6559" t="str">
            <v>Nguyễn Ngọc Huy</v>
          </cell>
          <cell r="G6559">
            <v>0</v>
          </cell>
        </row>
        <row r="6560">
          <cell r="C6560" t="str">
            <v>Nguyễn Ngọc Huy</v>
          </cell>
          <cell r="G6560">
            <v>0</v>
          </cell>
        </row>
        <row r="6561">
          <cell r="C6561" t="str">
            <v>Nguyễn Ngọc Huy</v>
          </cell>
          <cell r="G6561">
            <v>0</v>
          </cell>
        </row>
        <row r="6562">
          <cell r="C6562" t="str">
            <v>Nguyễn Ngọc Huy</v>
          </cell>
          <cell r="G6562">
            <v>0</v>
          </cell>
        </row>
        <row r="6563">
          <cell r="C6563" t="str">
            <v>Nguyễn Ngọc Huy</v>
          </cell>
          <cell r="G6563">
            <v>0</v>
          </cell>
        </row>
        <row r="6564">
          <cell r="C6564" t="str">
            <v>Nguyễn Ngọc Huy</v>
          </cell>
          <cell r="G6564">
            <v>0</v>
          </cell>
        </row>
        <row r="6565">
          <cell r="C6565" t="str">
            <v>Nguyễn Ngọc Huy</v>
          </cell>
          <cell r="G6565">
            <v>0</v>
          </cell>
        </row>
        <row r="6566">
          <cell r="C6566" t="str">
            <v>Nguyễn Ngọc Huy</v>
          </cell>
          <cell r="G6566">
            <v>0</v>
          </cell>
        </row>
        <row r="6567">
          <cell r="C6567" t="str">
            <v>Nguyễn Ngọc Huy</v>
          </cell>
          <cell r="G6567">
            <v>0</v>
          </cell>
        </row>
        <row r="6568">
          <cell r="C6568" t="str">
            <v>Nguyễn Ngọc Huy</v>
          </cell>
          <cell r="G6568">
            <v>0</v>
          </cell>
        </row>
        <row r="6569">
          <cell r="C6569" t="str">
            <v>Nguyễn Ngọc Huy</v>
          </cell>
          <cell r="G6569">
            <v>0</v>
          </cell>
        </row>
        <row r="6570">
          <cell r="C6570" t="str">
            <v>Nguyễn Ngọc Huy</v>
          </cell>
          <cell r="G6570">
            <v>0</v>
          </cell>
        </row>
        <row r="6571">
          <cell r="C6571" t="str">
            <v>Nguyễn Ngọc Huy</v>
          </cell>
          <cell r="G6571">
            <v>0</v>
          </cell>
        </row>
        <row r="6572">
          <cell r="C6572" t="str">
            <v>Nguyễn Ngọc Huy</v>
          </cell>
          <cell r="G6572">
            <v>0</v>
          </cell>
        </row>
        <row r="6573">
          <cell r="C6573" t="str">
            <v>Nguyễn Ngọc Huy</v>
          </cell>
          <cell r="G6573">
            <v>0</v>
          </cell>
        </row>
        <row r="6574">
          <cell r="C6574" t="str">
            <v>Nguyễn Ngọc Huy</v>
          </cell>
          <cell r="G6574">
            <v>0</v>
          </cell>
        </row>
        <row r="6575">
          <cell r="C6575" t="str">
            <v>Nguyễn Ngọc Huy</v>
          </cell>
          <cell r="G6575">
            <v>0</v>
          </cell>
        </row>
        <row r="6576">
          <cell r="C6576" t="str">
            <v>Nguyễn Ngọc Huy</v>
          </cell>
          <cell r="G6576">
            <v>0</v>
          </cell>
        </row>
        <row r="6577">
          <cell r="C6577" t="str">
            <v>Nguyễn Ngọc Huy</v>
          </cell>
          <cell r="G6577">
            <v>0</v>
          </cell>
        </row>
        <row r="6578">
          <cell r="C6578" t="str">
            <v>Nguyễn Ngọc Huy</v>
          </cell>
          <cell r="G6578">
            <v>0</v>
          </cell>
        </row>
        <row r="6579">
          <cell r="C6579" t="str">
            <v>Nguyễn Ngọc Huy</v>
          </cell>
          <cell r="G6579">
            <v>0</v>
          </cell>
        </row>
        <row r="6580">
          <cell r="C6580" t="str">
            <v>Nguyễn Ngọc Huy</v>
          </cell>
          <cell r="G6580">
            <v>0</v>
          </cell>
        </row>
        <row r="6581">
          <cell r="C6581" t="str">
            <v>Nguyễn Ngọc Huy</v>
          </cell>
          <cell r="G6581">
            <v>0</v>
          </cell>
        </row>
        <row r="6582">
          <cell r="C6582" t="str">
            <v>Nguyễn Ngọc Huy</v>
          </cell>
          <cell r="G6582">
            <v>0</v>
          </cell>
        </row>
        <row r="6583">
          <cell r="C6583" t="str">
            <v>Nguyễn Ngọc Huy</v>
          </cell>
          <cell r="G6583">
            <v>0</v>
          </cell>
        </row>
        <row r="6584">
          <cell r="C6584" t="str">
            <v>Nguyễn Ngọc Huy</v>
          </cell>
          <cell r="G6584">
            <v>0</v>
          </cell>
        </row>
        <row r="6585">
          <cell r="C6585" t="str">
            <v>Nguyễn Ngọc Huy</v>
          </cell>
          <cell r="G6585">
            <v>0</v>
          </cell>
        </row>
        <row r="6586">
          <cell r="C6586" t="str">
            <v>Nguyễn Ngọc Huy</v>
          </cell>
          <cell r="G6586">
            <v>0</v>
          </cell>
        </row>
        <row r="6587">
          <cell r="C6587" t="str">
            <v>Nguyễn Ngọc Huy</v>
          </cell>
          <cell r="G6587">
            <v>0</v>
          </cell>
        </row>
        <row r="6588">
          <cell r="C6588" t="str">
            <v>Nguyễn Ngọc Huy</v>
          </cell>
          <cell r="G6588">
            <v>0</v>
          </cell>
        </row>
        <row r="6589">
          <cell r="C6589" t="str">
            <v>Nguyễn Ngọc Huy</v>
          </cell>
          <cell r="G6589">
            <v>0</v>
          </cell>
        </row>
        <row r="6590">
          <cell r="C6590" t="str">
            <v>Nguyễn Ngọc Huy</v>
          </cell>
          <cell r="G6590">
            <v>0</v>
          </cell>
        </row>
        <row r="6591">
          <cell r="C6591" t="str">
            <v>Nguyễn Ngọc Huy</v>
          </cell>
          <cell r="G6591">
            <v>129.92804600016731</v>
          </cell>
        </row>
        <row r="6592">
          <cell r="C6592" t="str">
            <v>Nguyễn Văn Tuất</v>
          </cell>
          <cell r="G6592">
            <v>0</v>
          </cell>
        </row>
        <row r="6593">
          <cell r="C6593" t="str">
            <v>Nguyễn Văn Tuất</v>
          </cell>
          <cell r="G6593">
            <v>0</v>
          </cell>
        </row>
        <row r="6594">
          <cell r="C6594" t="str">
            <v>Nguyễn Văn Tuất</v>
          </cell>
          <cell r="G6594">
            <v>0</v>
          </cell>
        </row>
        <row r="6595">
          <cell r="C6595" t="str">
            <v>Nguyễn Văn Tuất</v>
          </cell>
          <cell r="G6595">
            <v>0</v>
          </cell>
        </row>
        <row r="6596">
          <cell r="C6596" t="str">
            <v>Nguyễn Văn Tuất</v>
          </cell>
          <cell r="G6596">
            <v>0</v>
          </cell>
        </row>
        <row r="6597">
          <cell r="C6597" t="str">
            <v>Nguyễn Văn Tuất</v>
          </cell>
          <cell r="G6597">
            <v>0</v>
          </cell>
        </row>
        <row r="6598">
          <cell r="C6598" t="str">
            <v>Nguyễn Văn Tuất</v>
          </cell>
          <cell r="G6598">
            <v>0</v>
          </cell>
        </row>
        <row r="6599">
          <cell r="C6599" t="str">
            <v>Nguyễn Văn Tuất</v>
          </cell>
          <cell r="G6599">
            <v>0</v>
          </cell>
        </row>
        <row r="6600">
          <cell r="C6600" t="str">
            <v>Nguyễn Văn Tuất</v>
          </cell>
          <cell r="G6600">
            <v>0</v>
          </cell>
        </row>
        <row r="6601">
          <cell r="C6601" t="str">
            <v>Nguyễn Văn Tuất</v>
          </cell>
          <cell r="G6601">
            <v>0</v>
          </cell>
        </row>
        <row r="6602">
          <cell r="C6602" t="str">
            <v>Nguyễn Văn Tuất</v>
          </cell>
          <cell r="G6602">
            <v>0</v>
          </cell>
        </row>
        <row r="6603">
          <cell r="C6603" t="str">
            <v>Nguyễn Văn Tuất</v>
          </cell>
          <cell r="G6603">
            <v>0</v>
          </cell>
        </row>
        <row r="6604">
          <cell r="C6604" t="str">
            <v>Nguyễn Văn Tuất</v>
          </cell>
          <cell r="G6604">
            <v>0</v>
          </cell>
        </row>
        <row r="6605">
          <cell r="C6605" t="str">
            <v>Nguyễn Văn Tuất</v>
          </cell>
          <cell r="G6605">
            <v>0</v>
          </cell>
        </row>
        <row r="6606">
          <cell r="C6606" t="str">
            <v>Nguyễn Văn Tuất</v>
          </cell>
          <cell r="G6606">
            <v>0</v>
          </cell>
        </row>
        <row r="6607">
          <cell r="C6607" t="str">
            <v>Nguyễn Văn Tuất</v>
          </cell>
          <cell r="G6607">
            <v>0</v>
          </cell>
        </row>
        <row r="6608">
          <cell r="C6608" t="str">
            <v>Nguyễn Văn Tuất</v>
          </cell>
          <cell r="G6608">
            <v>0</v>
          </cell>
        </row>
        <row r="6609">
          <cell r="C6609" t="str">
            <v>Nguyễn Văn Tuất</v>
          </cell>
          <cell r="G6609">
            <v>0</v>
          </cell>
        </row>
        <row r="6610">
          <cell r="C6610" t="str">
            <v>Nguyễn Văn Tuất</v>
          </cell>
          <cell r="G6610">
            <v>0</v>
          </cell>
        </row>
        <row r="6611">
          <cell r="C6611" t="str">
            <v>Nguyễn Văn Tuất</v>
          </cell>
          <cell r="G6611">
            <v>0</v>
          </cell>
        </row>
        <row r="6612">
          <cell r="C6612" t="str">
            <v>Nguyễn Văn Tuất</v>
          </cell>
          <cell r="G6612">
            <v>0</v>
          </cell>
        </row>
        <row r="6613">
          <cell r="C6613" t="str">
            <v>Nguyễn Văn Tuất</v>
          </cell>
          <cell r="G6613">
            <v>0</v>
          </cell>
        </row>
        <row r="6614">
          <cell r="C6614" t="str">
            <v>Nguyễn Văn Tuất</v>
          </cell>
          <cell r="G6614">
            <v>0</v>
          </cell>
        </row>
        <row r="6615">
          <cell r="C6615" t="str">
            <v>Nguyễn Văn Tuất</v>
          </cell>
          <cell r="G6615">
            <v>0</v>
          </cell>
        </row>
        <row r="6616">
          <cell r="C6616" t="str">
            <v>Nguyễn Văn Tuất</v>
          </cell>
          <cell r="G6616">
            <v>0</v>
          </cell>
        </row>
        <row r="6617">
          <cell r="C6617" t="str">
            <v>Nguyễn Văn Tuất</v>
          </cell>
          <cell r="G6617">
            <v>0</v>
          </cell>
        </row>
        <row r="6618">
          <cell r="C6618" t="str">
            <v>Nguyễn Văn Tuất</v>
          </cell>
          <cell r="G6618">
            <v>0</v>
          </cell>
        </row>
        <row r="6619">
          <cell r="C6619" t="str">
            <v>Nguyễn Văn Tuất</v>
          </cell>
          <cell r="G6619">
            <v>0</v>
          </cell>
        </row>
        <row r="6620">
          <cell r="C6620" t="str">
            <v>Nguyễn Văn Tuất</v>
          </cell>
          <cell r="G6620">
            <v>0</v>
          </cell>
        </row>
        <row r="6621">
          <cell r="C6621" t="str">
            <v>Nguyễn Văn Tuất</v>
          </cell>
          <cell r="G6621">
            <v>0</v>
          </cell>
        </row>
        <row r="6622">
          <cell r="C6622" t="str">
            <v>Nguyễn Văn Tuất</v>
          </cell>
          <cell r="G6622">
            <v>0</v>
          </cell>
        </row>
        <row r="6623">
          <cell r="C6623" t="str">
            <v>Nguyễn Văn Tuất</v>
          </cell>
          <cell r="G6623">
            <v>0</v>
          </cell>
        </row>
        <row r="6624">
          <cell r="C6624" t="str">
            <v>Nguyễn Văn Tuất</v>
          </cell>
          <cell r="G6624">
            <v>0</v>
          </cell>
        </row>
        <row r="6625">
          <cell r="C6625" t="str">
            <v>Nguyễn Văn Tuất</v>
          </cell>
          <cell r="G6625">
            <v>0</v>
          </cell>
        </row>
        <row r="6626">
          <cell r="C6626" t="str">
            <v>Nguyễn Văn Tuất</v>
          </cell>
          <cell r="G6626">
            <v>0</v>
          </cell>
        </row>
        <row r="6627">
          <cell r="C6627" t="str">
            <v>Nguyễn Văn Tuất</v>
          </cell>
          <cell r="G6627">
            <v>0</v>
          </cell>
        </row>
        <row r="6628">
          <cell r="C6628" t="str">
            <v>Nguyễn Minh Quyết</v>
          </cell>
          <cell r="G6628">
            <v>0</v>
          </cell>
        </row>
        <row r="6629">
          <cell r="C6629" t="str">
            <v>Nguyễn Minh Quyết</v>
          </cell>
          <cell r="G6629">
            <v>0</v>
          </cell>
        </row>
        <row r="6630">
          <cell r="C6630" t="str">
            <v>Nguyễn Minh Quyết</v>
          </cell>
          <cell r="G6630">
            <v>0</v>
          </cell>
        </row>
        <row r="6631">
          <cell r="C6631" t="str">
            <v>Nguyễn Minh Quyết</v>
          </cell>
          <cell r="G6631">
            <v>0</v>
          </cell>
        </row>
        <row r="6632">
          <cell r="C6632" t="str">
            <v>Nguyễn Minh Quyết</v>
          </cell>
          <cell r="G6632">
            <v>0</v>
          </cell>
        </row>
        <row r="6633">
          <cell r="C6633" t="str">
            <v>Nguyễn Minh Quyết</v>
          </cell>
          <cell r="G6633">
            <v>0</v>
          </cell>
        </row>
        <row r="6634">
          <cell r="C6634" t="str">
            <v>Nguyễn Minh Quyết</v>
          </cell>
          <cell r="G6634">
            <v>0</v>
          </cell>
        </row>
        <row r="6635">
          <cell r="C6635" t="str">
            <v>Nguyễn Minh Quyết</v>
          </cell>
          <cell r="G6635">
            <v>0</v>
          </cell>
        </row>
        <row r="6636">
          <cell r="C6636" t="str">
            <v>Nguyễn Minh Quyết</v>
          </cell>
          <cell r="G6636">
            <v>0</v>
          </cell>
        </row>
        <row r="6637">
          <cell r="C6637" t="str">
            <v>Nguyễn Minh Quyết</v>
          </cell>
          <cell r="G6637">
            <v>0</v>
          </cell>
        </row>
        <row r="6638">
          <cell r="C6638" t="str">
            <v>Nguyễn Minh Quyết</v>
          </cell>
          <cell r="G6638">
            <v>0</v>
          </cell>
        </row>
        <row r="6639">
          <cell r="C6639" t="str">
            <v>Nguyễn Minh Quyết</v>
          </cell>
          <cell r="G6639">
            <v>0</v>
          </cell>
        </row>
        <row r="6640">
          <cell r="C6640" t="str">
            <v>Nguyễn Minh Quyết</v>
          </cell>
          <cell r="G6640">
            <v>0</v>
          </cell>
        </row>
        <row r="6641">
          <cell r="C6641" t="str">
            <v>Nguyễn Minh Quyết</v>
          </cell>
          <cell r="G6641">
            <v>0</v>
          </cell>
        </row>
        <row r="6642">
          <cell r="C6642" t="str">
            <v>Nguyễn Minh Quyết</v>
          </cell>
          <cell r="G6642">
            <v>0</v>
          </cell>
        </row>
        <row r="6643">
          <cell r="C6643" t="str">
            <v>Nguyễn Minh Quyết</v>
          </cell>
          <cell r="G6643">
            <v>0</v>
          </cell>
        </row>
        <row r="6644">
          <cell r="C6644" t="str">
            <v>Nguyễn Minh Quyết</v>
          </cell>
          <cell r="G6644">
            <v>0</v>
          </cell>
        </row>
        <row r="6645">
          <cell r="C6645" t="str">
            <v>Nguyễn Minh Quyết</v>
          </cell>
          <cell r="G6645">
            <v>0</v>
          </cell>
        </row>
        <row r="6646">
          <cell r="C6646" t="str">
            <v>Nguyễn Minh Quyết</v>
          </cell>
          <cell r="G6646">
            <v>0</v>
          </cell>
        </row>
        <row r="6647">
          <cell r="C6647" t="str">
            <v>Nguyễn Minh Quyết</v>
          </cell>
          <cell r="G6647">
            <v>0</v>
          </cell>
        </row>
        <row r="6648">
          <cell r="C6648" t="str">
            <v>Nguyễn Minh Quyết</v>
          </cell>
          <cell r="G6648">
            <v>0</v>
          </cell>
        </row>
        <row r="6649">
          <cell r="C6649" t="str">
            <v>Nguyễn Minh Quyết</v>
          </cell>
          <cell r="G6649">
            <v>0</v>
          </cell>
        </row>
        <row r="6650">
          <cell r="C6650" t="str">
            <v>Nguyễn Minh Quyết</v>
          </cell>
          <cell r="G6650">
            <v>0</v>
          </cell>
        </row>
        <row r="6651">
          <cell r="C6651" t="str">
            <v>Nguyễn Minh Quyết</v>
          </cell>
          <cell r="G6651">
            <v>0</v>
          </cell>
        </row>
        <row r="6652">
          <cell r="C6652" t="str">
            <v>Nguyễn Minh Quyết</v>
          </cell>
          <cell r="G6652">
            <v>0</v>
          </cell>
        </row>
        <row r="6653">
          <cell r="C6653" t="str">
            <v>Nguyễn Minh Quyết</v>
          </cell>
          <cell r="G6653">
            <v>0</v>
          </cell>
        </row>
        <row r="6654">
          <cell r="C6654" t="str">
            <v>Nguyễn Minh Quyết</v>
          </cell>
          <cell r="G6654">
            <v>0</v>
          </cell>
        </row>
        <row r="6655">
          <cell r="C6655" t="str">
            <v>Nguyễn Minh Quyết</v>
          </cell>
          <cell r="G6655">
            <v>0</v>
          </cell>
        </row>
        <row r="6656">
          <cell r="C6656" t="str">
            <v>Nguyễn Minh Quyết</v>
          </cell>
          <cell r="G6656">
            <v>0</v>
          </cell>
        </row>
        <row r="6657">
          <cell r="C6657" t="str">
            <v>Nguyễn Minh Quyết</v>
          </cell>
          <cell r="G6657">
            <v>0</v>
          </cell>
        </row>
        <row r="6658">
          <cell r="C6658" t="str">
            <v>Nguyễn Minh Quyết</v>
          </cell>
          <cell r="G6658">
            <v>0</v>
          </cell>
        </row>
        <row r="6659">
          <cell r="C6659" t="str">
            <v>Nguyễn Minh Quyết</v>
          </cell>
          <cell r="G6659">
            <v>0</v>
          </cell>
        </row>
        <row r="6660">
          <cell r="C6660" t="str">
            <v>Nguyễn Minh Quyết</v>
          </cell>
          <cell r="G6660">
            <v>0</v>
          </cell>
        </row>
        <row r="6661">
          <cell r="C6661" t="str">
            <v>Nguyễn Minh Quyết</v>
          </cell>
          <cell r="G6661">
            <v>0</v>
          </cell>
        </row>
        <row r="6662">
          <cell r="C6662" t="str">
            <v>Nguyễn Minh Quyết</v>
          </cell>
          <cell r="G6662">
            <v>0</v>
          </cell>
        </row>
        <row r="6663">
          <cell r="C6663" t="str">
            <v>Nguyễn Minh Quyết</v>
          </cell>
          <cell r="G6663">
            <v>100.31669053988887</v>
          </cell>
        </row>
        <row r="6664">
          <cell r="C6664" t="str">
            <v>Nguyễn Minh Quyết</v>
          </cell>
          <cell r="G6664">
            <v>0</v>
          </cell>
        </row>
        <row r="6665">
          <cell r="C6665" t="str">
            <v>Nguyễn Minh Quyết</v>
          </cell>
          <cell r="G6665">
            <v>0</v>
          </cell>
        </row>
        <row r="6666">
          <cell r="C6666" t="str">
            <v>Nguyễn Minh Quyết</v>
          </cell>
          <cell r="G6666">
            <v>0</v>
          </cell>
        </row>
        <row r="6667">
          <cell r="C6667" t="str">
            <v>Nguyễn Minh Quyết</v>
          </cell>
          <cell r="G6667">
            <v>0</v>
          </cell>
        </row>
        <row r="6668">
          <cell r="C6668" t="str">
            <v>Nguyễn Minh Quyết</v>
          </cell>
          <cell r="G6668">
            <v>0</v>
          </cell>
        </row>
        <row r="6669">
          <cell r="C6669" t="str">
            <v>Nguyễn Minh Quyết</v>
          </cell>
          <cell r="G6669">
            <v>0</v>
          </cell>
        </row>
        <row r="6670">
          <cell r="C6670" t="str">
            <v>Nguyễn Minh Quyết</v>
          </cell>
          <cell r="G6670">
            <v>0</v>
          </cell>
        </row>
        <row r="6671">
          <cell r="C6671" t="str">
            <v>Nguyễn Minh Quyết</v>
          </cell>
          <cell r="G6671">
            <v>0</v>
          </cell>
        </row>
        <row r="6672">
          <cell r="C6672" t="str">
            <v>Nguyễn Minh Quyết</v>
          </cell>
          <cell r="G6672">
            <v>0</v>
          </cell>
        </row>
        <row r="6673">
          <cell r="C6673" t="str">
            <v>Nguyễn Minh Quyết</v>
          </cell>
          <cell r="G6673">
            <v>0</v>
          </cell>
        </row>
        <row r="6674">
          <cell r="C6674" t="str">
            <v>Nguyễn Minh Quyết</v>
          </cell>
          <cell r="G6674">
            <v>0</v>
          </cell>
        </row>
        <row r="6675">
          <cell r="C6675" t="str">
            <v>Nguyễn Minh Quyết</v>
          </cell>
          <cell r="G6675">
            <v>0</v>
          </cell>
        </row>
        <row r="6676">
          <cell r="C6676" t="str">
            <v>Nguyễn Minh Quyết</v>
          </cell>
          <cell r="G6676">
            <v>0</v>
          </cell>
        </row>
        <row r="6677">
          <cell r="C6677" t="str">
            <v>Nguyễn Minh Quyết</v>
          </cell>
          <cell r="G6677">
            <v>0</v>
          </cell>
        </row>
        <row r="6678">
          <cell r="C6678" t="str">
            <v>Nguyễn Minh Quyết</v>
          </cell>
          <cell r="G6678">
            <v>0</v>
          </cell>
        </row>
        <row r="6679">
          <cell r="C6679" t="str">
            <v>Nguyễn Minh Quyết</v>
          </cell>
          <cell r="G6679">
            <v>0</v>
          </cell>
        </row>
        <row r="6680">
          <cell r="C6680" t="str">
            <v>Nguyễn Minh Quyết</v>
          </cell>
          <cell r="G6680">
            <v>0</v>
          </cell>
        </row>
        <row r="6681">
          <cell r="C6681" t="str">
            <v>Nguyễn Minh Quyết</v>
          </cell>
          <cell r="G6681">
            <v>0</v>
          </cell>
        </row>
        <row r="6682">
          <cell r="C6682" t="str">
            <v>Nguyễn Minh Quyết</v>
          </cell>
          <cell r="G6682">
            <v>0</v>
          </cell>
        </row>
        <row r="6683">
          <cell r="C6683" t="str">
            <v>Nguyễn Minh Quyết</v>
          </cell>
          <cell r="G6683">
            <v>0</v>
          </cell>
        </row>
        <row r="6684">
          <cell r="C6684" t="str">
            <v>Nguyễn Minh Quyết</v>
          </cell>
          <cell r="G6684">
            <v>0</v>
          </cell>
        </row>
        <row r="6685">
          <cell r="C6685" t="str">
            <v>Nguyễn Minh Quyết</v>
          </cell>
          <cell r="G6685">
            <v>0</v>
          </cell>
        </row>
        <row r="6686">
          <cell r="C6686" t="str">
            <v>Nguyễn Minh Quyết</v>
          </cell>
          <cell r="G6686">
            <v>0</v>
          </cell>
        </row>
        <row r="6687">
          <cell r="C6687" t="str">
            <v>Nguyễn Minh Quyết</v>
          </cell>
          <cell r="G6687">
            <v>0</v>
          </cell>
        </row>
        <row r="6688">
          <cell r="C6688" t="str">
            <v>Nguyễn Minh Quyết</v>
          </cell>
          <cell r="G6688">
            <v>0</v>
          </cell>
        </row>
        <row r="6689">
          <cell r="C6689" t="str">
            <v>Nguyễn Minh Quyết</v>
          </cell>
          <cell r="G6689">
            <v>0</v>
          </cell>
        </row>
        <row r="6690">
          <cell r="C6690" t="str">
            <v>Nguyễn Minh Quyết</v>
          </cell>
          <cell r="G6690">
            <v>0</v>
          </cell>
        </row>
        <row r="6691">
          <cell r="C6691" t="str">
            <v>Nguyễn Minh Quyết</v>
          </cell>
          <cell r="G6691">
            <v>0</v>
          </cell>
        </row>
        <row r="6692">
          <cell r="C6692" t="str">
            <v>Nguyễn Minh Quyết</v>
          </cell>
          <cell r="G6692">
            <v>0</v>
          </cell>
        </row>
        <row r="6693">
          <cell r="C6693" t="str">
            <v>Nguyễn Minh Quyết</v>
          </cell>
          <cell r="G6693">
            <v>0</v>
          </cell>
        </row>
        <row r="6694">
          <cell r="C6694" t="str">
            <v>Nguyễn Minh Quyết</v>
          </cell>
          <cell r="G6694">
            <v>0</v>
          </cell>
        </row>
        <row r="6695">
          <cell r="C6695" t="str">
            <v>Nguyễn Minh Quyết</v>
          </cell>
          <cell r="G6695">
            <v>0</v>
          </cell>
        </row>
        <row r="6696">
          <cell r="C6696" t="str">
            <v>Nguyễn Minh Quyết</v>
          </cell>
          <cell r="G6696">
            <v>0</v>
          </cell>
        </row>
        <row r="6697">
          <cell r="C6697" t="str">
            <v>Nguyễn Minh Quyết</v>
          </cell>
          <cell r="G6697">
            <v>0</v>
          </cell>
        </row>
        <row r="6698">
          <cell r="C6698" t="str">
            <v>Nguyễn Minh Quyết</v>
          </cell>
          <cell r="G6698">
            <v>0</v>
          </cell>
        </row>
        <row r="6699">
          <cell r="C6699" t="str">
            <v>Nguyễn Minh Quyết</v>
          </cell>
          <cell r="G6699">
            <v>111.39283183418496</v>
          </cell>
        </row>
        <row r="6700">
          <cell r="C6700" t="str">
            <v>Hoàng Quốc Việt</v>
          </cell>
        </row>
        <row r="6701">
          <cell r="C6701" t="str">
            <v>Hoàng Quốc Việt</v>
          </cell>
        </row>
        <row r="6702">
          <cell r="C6702" t="str">
            <v>Hoàng Quốc Việt</v>
          </cell>
        </row>
        <row r="6703">
          <cell r="C6703" t="str">
            <v>Hoàng Quốc Việt</v>
          </cell>
        </row>
        <row r="6704">
          <cell r="C6704" t="str">
            <v>Hoàng Quốc Việt</v>
          </cell>
        </row>
        <row r="6705">
          <cell r="C6705" t="str">
            <v>Hoàng Quốc Việt</v>
          </cell>
        </row>
        <row r="6706">
          <cell r="C6706" t="str">
            <v>Hoàng Quốc Việt</v>
          </cell>
        </row>
        <row r="6707">
          <cell r="C6707" t="str">
            <v>Hoàng Quốc Việt</v>
          </cell>
        </row>
        <row r="6708">
          <cell r="C6708" t="str">
            <v>Hoàng Quốc Việt</v>
          </cell>
        </row>
        <row r="6709">
          <cell r="C6709" t="str">
            <v>Hoàng Quốc Việt</v>
          </cell>
        </row>
        <row r="6710">
          <cell r="C6710" t="str">
            <v>Hoàng Quốc Việt</v>
          </cell>
        </row>
        <row r="6711">
          <cell r="C6711" t="str">
            <v>Hoàng Quốc Việt</v>
          </cell>
        </row>
        <row r="6712">
          <cell r="C6712" t="str">
            <v>Hoàng Quốc Việt</v>
          </cell>
        </row>
        <row r="6713">
          <cell r="C6713" t="str">
            <v>Hoàng Quốc Việt</v>
          </cell>
        </row>
        <row r="6714">
          <cell r="C6714" t="str">
            <v>Hoàng Quốc Việt</v>
          </cell>
        </row>
        <row r="6715">
          <cell r="C6715" t="str">
            <v>Hoàng Quốc Việt</v>
          </cell>
        </row>
        <row r="6716">
          <cell r="C6716" t="str">
            <v>Hoàng Quốc Việt</v>
          </cell>
        </row>
        <row r="6717">
          <cell r="C6717" t="str">
            <v>Hoàng Quốc Việt</v>
          </cell>
        </row>
        <row r="6718">
          <cell r="C6718" t="str">
            <v>Hoàng Quốc Việt</v>
          </cell>
        </row>
        <row r="6719">
          <cell r="C6719" t="str">
            <v>Hoàng Quốc Việt</v>
          </cell>
        </row>
        <row r="6720">
          <cell r="C6720" t="str">
            <v>Hoàng Quốc Việt</v>
          </cell>
        </row>
        <row r="6721">
          <cell r="C6721" t="str">
            <v>Hoàng Quốc Việt</v>
          </cell>
        </row>
        <row r="6722">
          <cell r="C6722" t="str">
            <v>Hoàng Quốc Việt</v>
          </cell>
        </row>
        <row r="6723">
          <cell r="C6723" t="str">
            <v>Hoàng Quốc Việt</v>
          </cell>
        </row>
        <row r="6724">
          <cell r="C6724" t="str">
            <v>Hoàng Quốc Việt</v>
          </cell>
        </row>
        <row r="6725">
          <cell r="C6725" t="str">
            <v>Hoàng Quốc Việt</v>
          </cell>
        </row>
        <row r="6726">
          <cell r="C6726" t="str">
            <v>Hoàng Quốc Việt</v>
          </cell>
        </row>
        <row r="6727">
          <cell r="C6727" t="str">
            <v>Hoàng Quốc Việt</v>
          </cell>
        </row>
        <row r="6728">
          <cell r="C6728" t="str">
            <v>Hoàng Quốc Việt</v>
          </cell>
        </row>
        <row r="6729">
          <cell r="C6729" t="str">
            <v>Hoàng Quốc Việt</v>
          </cell>
        </row>
        <row r="6730">
          <cell r="C6730" t="str">
            <v>Hoàng Quốc Việt</v>
          </cell>
        </row>
        <row r="6731">
          <cell r="C6731" t="str">
            <v>Hoàng Quốc Việt</v>
          </cell>
        </row>
        <row r="6732">
          <cell r="C6732" t="str">
            <v>Hoàng Quốc Việt</v>
          </cell>
        </row>
        <row r="6733">
          <cell r="C6733" t="str">
            <v>Hoàng Quốc Việt</v>
          </cell>
        </row>
        <row r="6734">
          <cell r="C6734" t="str">
            <v>Hoàng Quốc Việt</v>
          </cell>
        </row>
        <row r="6735">
          <cell r="C6735" t="str">
            <v>Hoàng Quốc Việt</v>
          </cell>
        </row>
        <row r="6736">
          <cell r="C6736" t="str">
            <v>Nguyễn Ngọc Huy</v>
          </cell>
          <cell r="G6736">
            <v>0</v>
          </cell>
        </row>
        <row r="6737">
          <cell r="C6737" t="str">
            <v>Nguyễn Ngọc Huy</v>
          </cell>
          <cell r="G6737">
            <v>0</v>
          </cell>
        </row>
        <row r="6738">
          <cell r="C6738" t="str">
            <v>Nguyễn Ngọc Huy</v>
          </cell>
          <cell r="G6738">
            <v>0</v>
          </cell>
        </row>
        <row r="6739">
          <cell r="C6739" t="str">
            <v>Nguyễn Ngọc Huy</v>
          </cell>
          <cell r="G6739">
            <v>0</v>
          </cell>
        </row>
        <row r="6740">
          <cell r="C6740" t="str">
            <v>Nguyễn Ngọc Huy</v>
          </cell>
          <cell r="G6740">
            <v>0</v>
          </cell>
        </row>
        <row r="6741">
          <cell r="C6741" t="str">
            <v>Nguyễn Ngọc Huy</v>
          </cell>
          <cell r="G6741">
            <v>0</v>
          </cell>
        </row>
        <row r="6742">
          <cell r="C6742" t="str">
            <v>Nguyễn Ngọc Huy</v>
          </cell>
          <cell r="G6742">
            <v>0</v>
          </cell>
        </row>
        <row r="6743">
          <cell r="C6743" t="str">
            <v>Nguyễn Ngọc Huy</v>
          </cell>
          <cell r="G6743">
            <v>0</v>
          </cell>
        </row>
        <row r="6744">
          <cell r="C6744" t="str">
            <v>Nguyễn Ngọc Huy</v>
          </cell>
          <cell r="G6744">
            <v>0</v>
          </cell>
        </row>
        <row r="6745">
          <cell r="C6745" t="str">
            <v>Nguyễn Ngọc Huy</v>
          </cell>
          <cell r="G6745">
            <v>0</v>
          </cell>
        </row>
        <row r="6746">
          <cell r="C6746" t="str">
            <v>Nguyễn Ngọc Huy</v>
          </cell>
          <cell r="G6746">
            <v>0</v>
          </cell>
        </row>
        <row r="6747">
          <cell r="C6747" t="str">
            <v>Nguyễn Ngọc Huy</v>
          </cell>
          <cell r="G6747">
            <v>0</v>
          </cell>
        </row>
        <row r="6748">
          <cell r="C6748" t="str">
            <v>Nguyễn Ngọc Huy</v>
          </cell>
          <cell r="G6748">
            <v>0</v>
          </cell>
        </row>
        <row r="6749">
          <cell r="C6749" t="str">
            <v>Nguyễn Ngọc Huy</v>
          </cell>
          <cell r="G6749">
            <v>0</v>
          </cell>
        </row>
        <row r="6750">
          <cell r="C6750" t="str">
            <v>Nguyễn Ngọc Huy</v>
          </cell>
          <cell r="G6750">
            <v>0</v>
          </cell>
        </row>
        <row r="6751">
          <cell r="C6751" t="str">
            <v>Nguyễn Ngọc Huy</v>
          </cell>
          <cell r="G6751">
            <v>0</v>
          </cell>
        </row>
        <row r="6752">
          <cell r="C6752" t="str">
            <v>Nguyễn Ngọc Huy</v>
          </cell>
          <cell r="G6752">
            <v>0</v>
          </cell>
        </row>
        <row r="6753">
          <cell r="C6753" t="str">
            <v>Nguyễn Ngọc Huy</v>
          </cell>
          <cell r="G6753">
            <v>0</v>
          </cell>
        </row>
        <row r="6754">
          <cell r="C6754" t="str">
            <v>Nguyễn Ngọc Huy</v>
          </cell>
          <cell r="G6754">
            <v>0</v>
          </cell>
        </row>
        <row r="6755">
          <cell r="C6755" t="str">
            <v>Nguyễn Ngọc Huy</v>
          </cell>
          <cell r="G6755">
            <v>0</v>
          </cell>
        </row>
        <row r="6756">
          <cell r="C6756" t="str">
            <v>Nguyễn Ngọc Huy</v>
          </cell>
          <cell r="G6756">
            <v>0</v>
          </cell>
        </row>
        <row r="6757">
          <cell r="C6757" t="str">
            <v>Nguyễn Ngọc Huy</v>
          </cell>
          <cell r="G6757">
            <v>0</v>
          </cell>
        </row>
        <row r="6758">
          <cell r="C6758" t="str">
            <v>Nguyễn Ngọc Huy</v>
          </cell>
          <cell r="G6758">
            <v>0</v>
          </cell>
        </row>
        <row r="6759">
          <cell r="C6759" t="str">
            <v>Nguyễn Ngọc Huy</v>
          </cell>
          <cell r="G6759">
            <v>0</v>
          </cell>
        </row>
        <row r="6760">
          <cell r="C6760" t="str">
            <v>Nguyễn Ngọc Huy</v>
          </cell>
          <cell r="G6760">
            <v>0</v>
          </cell>
        </row>
        <row r="6761">
          <cell r="C6761" t="str">
            <v>Nguyễn Ngọc Huy</v>
          </cell>
          <cell r="G6761">
            <v>0</v>
          </cell>
        </row>
        <row r="6762">
          <cell r="C6762" t="str">
            <v>Nguyễn Ngọc Huy</v>
          </cell>
          <cell r="G6762">
            <v>0</v>
          </cell>
        </row>
        <row r="6763">
          <cell r="C6763" t="str">
            <v>Nguyễn Ngọc Huy</v>
          </cell>
          <cell r="G6763">
            <v>0</v>
          </cell>
        </row>
        <row r="6764">
          <cell r="C6764" t="str">
            <v>Nguyễn Ngọc Huy</v>
          </cell>
          <cell r="G6764">
            <v>0</v>
          </cell>
        </row>
        <row r="6765">
          <cell r="C6765" t="str">
            <v>Nguyễn Ngọc Huy</v>
          </cell>
          <cell r="G6765">
            <v>0</v>
          </cell>
        </row>
        <row r="6766">
          <cell r="C6766" t="str">
            <v>Nguyễn Ngọc Huy</v>
          </cell>
          <cell r="G6766">
            <v>0</v>
          </cell>
        </row>
        <row r="6767">
          <cell r="C6767" t="str">
            <v>Nguyễn Ngọc Huy</v>
          </cell>
          <cell r="G6767">
            <v>0</v>
          </cell>
        </row>
        <row r="6768">
          <cell r="C6768" t="str">
            <v>Nguyễn Ngọc Huy</v>
          </cell>
          <cell r="G6768">
            <v>0</v>
          </cell>
        </row>
        <row r="6769">
          <cell r="C6769" t="str">
            <v>Nguyễn Ngọc Huy</v>
          </cell>
          <cell r="G6769">
            <v>0</v>
          </cell>
        </row>
        <row r="6770">
          <cell r="C6770" t="str">
            <v>Nguyễn Ngọc Huy</v>
          </cell>
          <cell r="G6770">
            <v>0</v>
          </cell>
        </row>
        <row r="6771">
          <cell r="C6771" t="str">
            <v>Nguyễn Ngọc Huy</v>
          </cell>
          <cell r="G6771">
            <v>128.55816129894646</v>
          </cell>
        </row>
        <row r="6772">
          <cell r="C6772" t="str">
            <v>Nguyễn Ngọc Huy</v>
          </cell>
          <cell r="G6772">
            <v>0</v>
          </cell>
        </row>
        <row r="6773">
          <cell r="C6773" t="str">
            <v>Nguyễn Ngọc Huy</v>
          </cell>
          <cell r="G6773">
            <v>0</v>
          </cell>
        </row>
        <row r="6774">
          <cell r="C6774" t="str">
            <v>Nguyễn Ngọc Huy</v>
          </cell>
          <cell r="G6774">
            <v>0</v>
          </cell>
        </row>
        <row r="6775">
          <cell r="C6775" t="str">
            <v>Nguyễn Ngọc Huy</v>
          </cell>
          <cell r="G6775">
            <v>0</v>
          </cell>
        </row>
        <row r="6776">
          <cell r="C6776" t="str">
            <v>Nguyễn Ngọc Huy</v>
          </cell>
          <cell r="G6776">
            <v>0</v>
          </cell>
        </row>
        <row r="6777">
          <cell r="C6777" t="str">
            <v>Nguyễn Ngọc Huy</v>
          </cell>
          <cell r="G6777">
            <v>0</v>
          </cell>
        </row>
        <row r="6778">
          <cell r="C6778" t="str">
            <v>Nguyễn Ngọc Huy</v>
          </cell>
          <cell r="G6778">
            <v>0</v>
          </cell>
        </row>
        <row r="6779">
          <cell r="C6779" t="str">
            <v>Nguyễn Ngọc Huy</v>
          </cell>
          <cell r="G6779">
            <v>0</v>
          </cell>
        </row>
        <row r="6780">
          <cell r="C6780" t="str">
            <v>Nguyễn Ngọc Huy</v>
          </cell>
          <cell r="G6780">
            <v>0</v>
          </cell>
        </row>
        <row r="6781">
          <cell r="C6781" t="str">
            <v>Nguyễn Ngọc Huy</v>
          </cell>
          <cell r="G6781">
            <v>0</v>
          </cell>
        </row>
        <row r="6782">
          <cell r="C6782" t="str">
            <v>Nguyễn Ngọc Huy</v>
          </cell>
          <cell r="G6782">
            <v>0</v>
          </cell>
        </row>
        <row r="6783">
          <cell r="C6783" t="str">
            <v>Nguyễn Ngọc Huy</v>
          </cell>
          <cell r="G6783">
            <v>0</v>
          </cell>
        </row>
        <row r="6784">
          <cell r="C6784" t="str">
            <v>Nguyễn Ngọc Huy</v>
          </cell>
          <cell r="G6784">
            <v>0</v>
          </cell>
        </row>
        <row r="6785">
          <cell r="C6785" t="str">
            <v>Nguyễn Ngọc Huy</v>
          </cell>
          <cell r="G6785">
            <v>0</v>
          </cell>
        </row>
        <row r="6786">
          <cell r="C6786" t="str">
            <v>Nguyễn Ngọc Huy</v>
          </cell>
          <cell r="G6786">
            <v>0</v>
          </cell>
        </row>
        <row r="6787">
          <cell r="C6787" t="str">
            <v>Nguyễn Ngọc Huy</v>
          </cell>
          <cell r="G6787">
            <v>0</v>
          </cell>
        </row>
        <row r="6788">
          <cell r="C6788" t="str">
            <v>Nguyễn Ngọc Huy</v>
          </cell>
          <cell r="G6788">
            <v>0</v>
          </cell>
        </row>
        <row r="6789">
          <cell r="C6789" t="str">
            <v>Nguyễn Ngọc Huy</v>
          </cell>
          <cell r="G6789">
            <v>0</v>
          </cell>
        </row>
        <row r="6790">
          <cell r="C6790" t="str">
            <v>Nguyễn Ngọc Huy</v>
          </cell>
          <cell r="G6790">
            <v>0</v>
          </cell>
        </row>
        <row r="6791">
          <cell r="C6791" t="str">
            <v>Nguyễn Ngọc Huy</v>
          </cell>
          <cell r="G6791">
            <v>0</v>
          </cell>
        </row>
        <row r="6792">
          <cell r="C6792" t="str">
            <v>Nguyễn Ngọc Huy</v>
          </cell>
          <cell r="G6792">
            <v>0</v>
          </cell>
        </row>
        <row r="6793">
          <cell r="C6793" t="str">
            <v>Nguyễn Ngọc Huy</v>
          </cell>
          <cell r="G6793">
            <v>0</v>
          </cell>
        </row>
        <row r="6794">
          <cell r="C6794" t="str">
            <v>Nguyễn Ngọc Huy</v>
          </cell>
          <cell r="G6794">
            <v>0</v>
          </cell>
        </row>
        <row r="6795">
          <cell r="C6795" t="str">
            <v>Nguyễn Ngọc Huy</v>
          </cell>
          <cell r="G6795">
            <v>0</v>
          </cell>
        </row>
        <row r="6796">
          <cell r="C6796" t="str">
            <v>Nguyễn Ngọc Huy</v>
          </cell>
          <cell r="G6796">
            <v>0</v>
          </cell>
        </row>
        <row r="6797">
          <cell r="C6797" t="str">
            <v>Nguyễn Ngọc Huy</v>
          </cell>
          <cell r="G6797">
            <v>0</v>
          </cell>
        </row>
        <row r="6798">
          <cell r="C6798" t="str">
            <v>Nguyễn Ngọc Huy</v>
          </cell>
          <cell r="G6798">
            <v>0</v>
          </cell>
        </row>
        <row r="6799">
          <cell r="C6799" t="str">
            <v>Nguyễn Ngọc Huy</v>
          </cell>
          <cell r="G6799">
            <v>0</v>
          </cell>
        </row>
        <row r="6800">
          <cell r="C6800" t="str">
            <v>Nguyễn Ngọc Huy</v>
          </cell>
          <cell r="G6800">
            <v>0</v>
          </cell>
        </row>
        <row r="6801">
          <cell r="C6801" t="str">
            <v>Nguyễn Ngọc Huy</v>
          </cell>
          <cell r="G6801">
            <v>0</v>
          </cell>
        </row>
        <row r="6802">
          <cell r="C6802" t="str">
            <v>Nguyễn Ngọc Huy</v>
          </cell>
          <cell r="G6802">
            <v>0</v>
          </cell>
        </row>
        <row r="6803">
          <cell r="C6803" t="str">
            <v>Nguyễn Ngọc Huy</v>
          </cell>
          <cell r="G6803">
            <v>0</v>
          </cell>
        </row>
        <row r="6804">
          <cell r="C6804" t="str">
            <v>Nguyễn Ngọc Huy</v>
          </cell>
          <cell r="G6804">
            <v>0</v>
          </cell>
        </row>
        <row r="6805">
          <cell r="C6805" t="str">
            <v>Nguyễn Ngọc Huy</v>
          </cell>
          <cell r="G6805">
            <v>0</v>
          </cell>
        </row>
        <row r="6806">
          <cell r="C6806" t="str">
            <v>Nguyễn Ngọc Huy</v>
          </cell>
          <cell r="G6806">
            <v>0</v>
          </cell>
        </row>
        <row r="6807">
          <cell r="C6807" t="str">
            <v>Nguyễn Ngọc Huy</v>
          </cell>
          <cell r="G6807">
            <v>146.79134597363662</v>
          </cell>
        </row>
        <row r="6808">
          <cell r="C6808" t="str">
            <v>Hoàng Quốc Việt</v>
          </cell>
        </row>
        <row r="6809">
          <cell r="C6809" t="str">
            <v>Hoàng Quốc Việt</v>
          </cell>
        </row>
        <row r="6810">
          <cell r="C6810" t="str">
            <v>Hoàng Quốc Việt</v>
          </cell>
        </row>
        <row r="6811">
          <cell r="C6811" t="str">
            <v>Hoàng Quốc Việt</v>
          </cell>
        </row>
        <row r="6812">
          <cell r="C6812" t="str">
            <v>Hoàng Quốc Việt</v>
          </cell>
        </row>
        <row r="6813">
          <cell r="C6813" t="str">
            <v>Hoàng Quốc Việt</v>
          </cell>
        </row>
        <row r="6814">
          <cell r="C6814" t="str">
            <v>Hoàng Quốc Việt</v>
          </cell>
        </row>
        <row r="6815">
          <cell r="C6815" t="str">
            <v>Hoàng Quốc Việt</v>
          </cell>
        </row>
        <row r="6816">
          <cell r="C6816" t="str">
            <v>Hoàng Quốc Việt</v>
          </cell>
        </row>
        <row r="6817">
          <cell r="C6817" t="str">
            <v>Hoàng Quốc Việt</v>
          </cell>
        </row>
        <row r="6818">
          <cell r="C6818" t="str">
            <v>Hoàng Quốc Việt</v>
          </cell>
        </row>
        <row r="6819">
          <cell r="C6819" t="str">
            <v>Hoàng Quốc Việt</v>
          </cell>
        </row>
        <row r="6820">
          <cell r="C6820" t="str">
            <v>Hoàng Quốc Việt</v>
          </cell>
        </row>
        <row r="6821">
          <cell r="C6821" t="str">
            <v>Hoàng Quốc Việt</v>
          </cell>
        </row>
        <row r="6822">
          <cell r="C6822" t="str">
            <v>Hoàng Quốc Việt</v>
          </cell>
        </row>
        <row r="6823">
          <cell r="C6823" t="str">
            <v>Hoàng Quốc Việt</v>
          </cell>
        </row>
        <row r="6824">
          <cell r="C6824" t="str">
            <v>Hoàng Quốc Việt</v>
          </cell>
        </row>
        <row r="6825">
          <cell r="C6825" t="str">
            <v>Hoàng Quốc Việt</v>
          </cell>
        </row>
        <row r="6826">
          <cell r="C6826" t="str">
            <v>Hoàng Quốc Việt</v>
          </cell>
        </row>
        <row r="6827">
          <cell r="C6827" t="str">
            <v>Hoàng Quốc Việt</v>
          </cell>
        </row>
        <row r="6828">
          <cell r="C6828" t="str">
            <v>Hoàng Quốc Việt</v>
          </cell>
        </row>
        <row r="6829">
          <cell r="C6829" t="str">
            <v>Hoàng Quốc Việt</v>
          </cell>
        </row>
        <row r="6830">
          <cell r="C6830" t="str">
            <v>Hoàng Quốc Việt</v>
          </cell>
        </row>
        <row r="6831">
          <cell r="C6831" t="str">
            <v>Hoàng Quốc Việt</v>
          </cell>
        </row>
        <row r="6832">
          <cell r="C6832" t="str">
            <v>Hoàng Quốc Việt</v>
          </cell>
        </row>
        <row r="6833">
          <cell r="C6833" t="str">
            <v>Hoàng Quốc Việt</v>
          </cell>
        </row>
        <row r="6834">
          <cell r="C6834" t="str">
            <v>Hoàng Quốc Việt</v>
          </cell>
        </row>
        <row r="6835">
          <cell r="C6835" t="str">
            <v>Hoàng Quốc Việt</v>
          </cell>
        </row>
        <row r="6836">
          <cell r="C6836" t="str">
            <v>Hoàng Quốc Việt</v>
          </cell>
        </row>
        <row r="6837">
          <cell r="C6837" t="str">
            <v>Hoàng Quốc Việt</v>
          </cell>
        </row>
        <row r="6838">
          <cell r="C6838" t="str">
            <v>Hoàng Quốc Việt</v>
          </cell>
        </row>
        <row r="6839">
          <cell r="C6839" t="str">
            <v>Hoàng Quốc Việt</v>
          </cell>
        </row>
        <row r="6840">
          <cell r="C6840" t="str">
            <v>Hoàng Quốc Việt</v>
          </cell>
        </row>
        <row r="6841">
          <cell r="C6841" t="str">
            <v>Hoàng Quốc Việt</v>
          </cell>
        </row>
        <row r="6842">
          <cell r="C6842" t="str">
            <v>Hoàng Quốc Việt</v>
          </cell>
        </row>
        <row r="6843">
          <cell r="C6843" t="str">
            <v>Hoàng Quốc Việt</v>
          </cell>
        </row>
        <row r="6844">
          <cell r="C6844">
            <v>0</v>
          </cell>
          <cell r="G6844">
            <v>0</v>
          </cell>
        </row>
        <row r="6845">
          <cell r="C6845">
            <v>0</v>
          </cell>
          <cell r="G6845">
            <v>0</v>
          </cell>
        </row>
        <row r="6846">
          <cell r="C6846">
            <v>0</v>
          </cell>
          <cell r="G6846">
            <v>0</v>
          </cell>
        </row>
        <row r="6847">
          <cell r="C6847">
            <v>0</v>
          </cell>
          <cell r="G6847">
            <v>0</v>
          </cell>
        </row>
        <row r="6848">
          <cell r="C6848">
            <v>0</v>
          </cell>
          <cell r="G6848">
            <v>0</v>
          </cell>
        </row>
        <row r="6849">
          <cell r="C6849">
            <v>0</v>
          </cell>
          <cell r="G6849">
            <v>0</v>
          </cell>
        </row>
        <row r="6850">
          <cell r="C6850">
            <v>0</v>
          </cell>
          <cell r="G6850">
            <v>0</v>
          </cell>
        </row>
        <row r="6851">
          <cell r="C6851">
            <v>0</v>
          </cell>
          <cell r="G6851">
            <v>0</v>
          </cell>
        </row>
        <row r="6852">
          <cell r="C6852">
            <v>0</v>
          </cell>
          <cell r="G6852">
            <v>0</v>
          </cell>
        </row>
        <row r="6853">
          <cell r="C6853">
            <v>0</v>
          </cell>
          <cell r="G6853">
            <v>0</v>
          </cell>
        </row>
        <row r="6854">
          <cell r="C6854">
            <v>0</v>
          </cell>
          <cell r="G6854">
            <v>0</v>
          </cell>
        </row>
        <row r="6855">
          <cell r="C6855">
            <v>0</v>
          </cell>
          <cell r="G6855">
            <v>0</v>
          </cell>
        </row>
        <row r="6856">
          <cell r="C6856">
            <v>0</v>
          </cell>
          <cell r="G6856">
            <v>0</v>
          </cell>
        </row>
        <row r="6857">
          <cell r="C6857">
            <v>0</v>
          </cell>
          <cell r="G6857">
            <v>0</v>
          </cell>
        </row>
        <row r="6858">
          <cell r="C6858">
            <v>0</v>
          </cell>
          <cell r="G6858">
            <v>0</v>
          </cell>
        </row>
        <row r="6859">
          <cell r="C6859">
            <v>0</v>
          </cell>
          <cell r="G6859">
            <v>0</v>
          </cell>
        </row>
        <row r="6860">
          <cell r="C6860">
            <v>0</v>
          </cell>
          <cell r="G6860">
            <v>0</v>
          </cell>
        </row>
        <row r="6861">
          <cell r="C6861">
            <v>0</v>
          </cell>
          <cell r="G6861">
            <v>0</v>
          </cell>
        </row>
        <row r="6862">
          <cell r="C6862">
            <v>0</v>
          </cell>
          <cell r="G6862">
            <v>0</v>
          </cell>
        </row>
        <row r="6863">
          <cell r="C6863">
            <v>0</v>
          </cell>
          <cell r="G6863">
            <v>0</v>
          </cell>
        </row>
        <row r="6864">
          <cell r="C6864">
            <v>0</v>
          </cell>
          <cell r="G6864">
            <v>0</v>
          </cell>
        </row>
        <row r="6865">
          <cell r="C6865">
            <v>0</v>
          </cell>
          <cell r="G6865">
            <v>0</v>
          </cell>
        </row>
        <row r="6866">
          <cell r="C6866">
            <v>0</v>
          </cell>
          <cell r="G6866">
            <v>0</v>
          </cell>
        </row>
        <row r="6867">
          <cell r="C6867">
            <v>0</v>
          </cell>
          <cell r="G6867">
            <v>0</v>
          </cell>
        </row>
        <row r="6868">
          <cell r="C6868">
            <v>0</v>
          </cell>
          <cell r="G6868">
            <v>0</v>
          </cell>
        </row>
        <row r="6869">
          <cell r="C6869">
            <v>0</v>
          </cell>
          <cell r="G6869">
            <v>0</v>
          </cell>
        </row>
        <row r="6870">
          <cell r="C6870">
            <v>0</v>
          </cell>
          <cell r="G6870">
            <v>0</v>
          </cell>
        </row>
        <row r="6871">
          <cell r="C6871">
            <v>0</v>
          </cell>
          <cell r="G6871">
            <v>0</v>
          </cell>
        </row>
        <row r="6872">
          <cell r="C6872">
            <v>0</v>
          </cell>
          <cell r="G6872">
            <v>0</v>
          </cell>
        </row>
        <row r="6873">
          <cell r="C6873">
            <v>0</v>
          </cell>
          <cell r="G6873">
            <v>0</v>
          </cell>
        </row>
        <row r="6874">
          <cell r="C6874">
            <v>0</v>
          </cell>
          <cell r="G6874">
            <v>0</v>
          </cell>
        </row>
        <row r="6875">
          <cell r="C6875">
            <v>0</v>
          </cell>
          <cell r="G6875">
            <v>0</v>
          </cell>
        </row>
        <row r="6876">
          <cell r="C6876">
            <v>0</v>
          </cell>
          <cell r="G6876">
            <v>0</v>
          </cell>
        </row>
        <row r="6877">
          <cell r="C6877">
            <v>0</v>
          </cell>
          <cell r="G6877">
            <v>0</v>
          </cell>
        </row>
        <row r="6878">
          <cell r="C6878">
            <v>0</v>
          </cell>
          <cell r="G6878">
            <v>0</v>
          </cell>
        </row>
        <row r="6879">
          <cell r="G6879">
            <v>0</v>
          </cell>
        </row>
        <row r="6880">
          <cell r="C6880" t="str">
            <v>Nguyễn Văn Phong</v>
          </cell>
        </row>
        <row r="6881">
          <cell r="C6881" t="str">
            <v>Nguyễn Văn Phong</v>
          </cell>
        </row>
        <row r="6882">
          <cell r="C6882" t="str">
            <v>Nguyễn Văn Phong</v>
          </cell>
        </row>
        <row r="6883">
          <cell r="C6883" t="str">
            <v>Nguyễn Văn Phong</v>
          </cell>
        </row>
        <row r="6884">
          <cell r="C6884" t="str">
            <v>Nguyễn Văn Phong</v>
          </cell>
        </row>
        <row r="6885">
          <cell r="C6885" t="str">
            <v>Nguyễn Văn Phong</v>
          </cell>
        </row>
        <row r="6886">
          <cell r="C6886" t="str">
            <v>Nguyễn Văn Phong</v>
          </cell>
        </row>
        <row r="6887">
          <cell r="C6887" t="str">
            <v>Nguyễn Văn Phong</v>
          </cell>
        </row>
        <row r="6888">
          <cell r="C6888" t="str">
            <v>Nguyễn Văn Phong</v>
          </cell>
        </row>
        <row r="6889">
          <cell r="C6889" t="str">
            <v>Nguyễn Văn Phong</v>
          </cell>
        </row>
        <row r="6890">
          <cell r="C6890" t="str">
            <v>Nguyễn Văn Phong</v>
          </cell>
        </row>
        <row r="6891">
          <cell r="C6891" t="str">
            <v>Nguyễn Văn Phong</v>
          </cell>
        </row>
        <row r="6892">
          <cell r="C6892" t="str">
            <v>Nguyễn Văn Phong</v>
          </cell>
        </row>
        <row r="6893">
          <cell r="C6893" t="str">
            <v>Nguyễn Văn Phong</v>
          </cell>
        </row>
        <row r="6894">
          <cell r="C6894" t="str">
            <v>Nguyễn Văn Phong</v>
          </cell>
        </row>
        <row r="6895">
          <cell r="C6895" t="str">
            <v>Nguyễn Văn Phong</v>
          </cell>
        </row>
        <row r="6896">
          <cell r="C6896" t="str">
            <v>Nguyễn Văn Phong</v>
          </cell>
        </row>
        <row r="6897">
          <cell r="C6897" t="str">
            <v>Nguyễn Văn Phong</v>
          </cell>
        </row>
        <row r="6898">
          <cell r="C6898" t="str">
            <v>Nguyễn Văn Phong</v>
          </cell>
        </row>
        <row r="6899">
          <cell r="C6899" t="str">
            <v>Nguyễn Văn Phong</v>
          </cell>
        </row>
        <row r="6900">
          <cell r="C6900" t="str">
            <v>Nguyễn Văn Phong</v>
          </cell>
        </row>
        <row r="6901">
          <cell r="C6901" t="str">
            <v>Nguyễn Văn Phong</v>
          </cell>
        </row>
        <row r="6902">
          <cell r="C6902" t="str">
            <v>Nguyễn Văn Phong</v>
          </cell>
        </row>
        <row r="6903">
          <cell r="C6903" t="str">
            <v>Nguyễn Văn Phong</v>
          </cell>
        </row>
        <row r="6904">
          <cell r="C6904" t="str">
            <v>Nguyễn Văn Phong</v>
          </cell>
        </row>
        <row r="6905">
          <cell r="C6905" t="str">
            <v>Nguyễn Văn Phong</v>
          </cell>
        </row>
        <row r="6906">
          <cell r="C6906" t="str">
            <v>Nguyễn Văn Phong</v>
          </cell>
        </row>
        <row r="6907">
          <cell r="C6907" t="str">
            <v>Nguyễn Văn Phong</v>
          </cell>
        </row>
        <row r="6908">
          <cell r="C6908" t="str">
            <v>Nguyễn Văn Phong</v>
          </cell>
        </row>
        <row r="6909">
          <cell r="C6909" t="str">
            <v>Nguyễn Văn Phong</v>
          </cell>
        </row>
        <row r="6910">
          <cell r="C6910" t="str">
            <v>Nguyễn Văn Phong</v>
          </cell>
        </row>
        <row r="6911">
          <cell r="C6911" t="str">
            <v>Nguyễn Văn Phong</v>
          </cell>
        </row>
        <row r="6912">
          <cell r="C6912" t="str">
            <v>Nguyễn Văn Phong</v>
          </cell>
        </row>
        <row r="6913">
          <cell r="C6913" t="str">
            <v>Nguyễn Văn Phong</v>
          </cell>
        </row>
        <row r="6914">
          <cell r="C6914" t="str">
            <v>Nguyễn Văn Phong</v>
          </cell>
        </row>
        <row r="6915">
          <cell r="C6915" t="str">
            <v>Nguyễn Văn Phong</v>
          </cell>
          <cell r="G6915">
            <v>834.69569939346093</v>
          </cell>
        </row>
        <row r="6916">
          <cell r="C6916" t="str">
            <v>Nguyễn Thị Thúy Vân</v>
          </cell>
          <cell r="G6916">
            <v>0</v>
          </cell>
        </row>
        <row r="6917">
          <cell r="C6917" t="str">
            <v>Nguyễn Thị Thúy Vân</v>
          </cell>
          <cell r="G6917">
            <v>0</v>
          </cell>
        </row>
        <row r="6918">
          <cell r="C6918" t="str">
            <v>Nguyễn Thị Thúy Vân</v>
          </cell>
          <cell r="G6918">
            <v>0</v>
          </cell>
        </row>
        <row r="6919">
          <cell r="C6919" t="str">
            <v>Nguyễn Thị Thúy Vân</v>
          </cell>
          <cell r="G6919">
            <v>0</v>
          </cell>
        </row>
        <row r="6920">
          <cell r="C6920" t="str">
            <v>Nguyễn Thị Thúy Vân</v>
          </cell>
          <cell r="G6920">
            <v>0</v>
          </cell>
        </row>
        <row r="6921">
          <cell r="C6921" t="str">
            <v>Nguyễn Thị Thúy Vân</v>
          </cell>
          <cell r="G6921">
            <v>0</v>
          </cell>
        </row>
        <row r="6922">
          <cell r="C6922" t="str">
            <v>Nguyễn Thị Thúy Vân</v>
          </cell>
          <cell r="G6922">
            <v>0</v>
          </cell>
        </row>
        <row r="6923">
          <cell r="C6923" t="str">
            <v>Nguyễn Thị Thúy Vân</v>
          </cell>
          <cell r="G6923">
            <v>0</v>
          </cell>
        </row>
        <row r="6924">
          <cell r="C6924" t="str">
            <v>Nguyễn Thị Thúy Vân</v>
          </cell>
          <cell r="G6924">
            <v>0</v>
          </cell>
        </row>
        <row r="6925">
          <cell r="C6925" t="str">
            <v>Nguyễn Thị Thúy Vân</v>
          </cell>
          <cell r="G6925">
            <v>0</v>
          </cell>
        </row>
        <row r="6926">
          <cell r="C6926" t="str">
            <v>Nguyễn Thị Thúy Vân</v>
          </cell>
          <cell r="G6926">
            <v>0</v>
          </cell>
        </row>
        <row r="6927">
          <cell r="C6927" t="str">
            <v>Nguyễn Thị Thúy Vân</v>
          </cell>
          <cell r="G6927">
            <v>0</v>
          </cell>
        </row>
        <row r="6928">
          <cell r="C6928" t="str">
            <v>Nguyễn Thị Thúy Vân</v>
          </cell>
          <cell r="G6928">
            <v>0</v>
          </cell>
        </row>
        <row r="6929">
          <cell r="C6929" t="str">
            <v>Nguyễn Thị Thúy Vân</v>
          </cell>
          <cell r="G6929">
            <v>0</v>
          </cell>
        </row>
        <row r="6930">
          <cell r="C6930" t="str">
            <v>Nguyễn Thị Thúy Vân</v>
          </cell>
          <cell r="G6930">
            <v>0</v>
          </cell>
        </row>
        <row r="6931">
          <cell r="C6931" t="str">
            <v>Nguyễn Thị Thúy Vân</v>
          </cell>
          <cell r="G6931">
            <v>0</v>
          </cell>
        </row>
        <row r="6932">
          <cell r="C6932" t="str">
            <v>Nguyễn Thị Thúy Vân</v>
          </cell>
          <cell r="G6932">
            <v>0</v>
          </cell>
        </row>
        <row r="6933">
          <cell r="C6933" t="str">
            <v>Nguyễn Thị Thúy Vân</v>
          </cell>
          <cell r="G6933">
            <v>0</v>
          </cell>
        </row>
        <row r="6934">
          <cell r="C6934" t="str">
            <v>Nguyễn Thị Thúy Vân</v>
          </cell>
          <cell r="G6934">
            <v>0</v>
          </cell>
        </row>
        <row r="6935">
          <cell r="C6935" t="str">
            <v>Nguyễn Thị Thúy Vân</v>
          </cell>
          <cell r="G6935">
            <v>0</v>
          </cell>
        </row>
        <row r="6936">
          <cell r="C6936" t="str">
            <v>Nguyễn Thị Thúy Vân</v>
          </cell>
          <cell r="G6936">
            <v>0</v>
          </cell>
        </row>
        <row r="6937">
          <cell r="C6937" t="str">
            <v>Nguyễn Thị Thúy Vân</v>
          </cell>
          <cell r="G6937">
            <v>0</v>
          </cell>
        </row>
        <row r="6938">
          <cell r="C6938" t="str">
            <v>Nguyễn Thị Thúy Vân</v>
          </cell>
          <cell r="G6938">
            <v>0</v>
          </cell>
        </row>
        <row r="6939">
          <cell r="C6939" t="str">
            <v>Nguyễn Thị Thúy Vân</v>
          </cell>
          <cell r="G6939">
            <v>0</v>
          </cell>
        </row>
        <row r="6940">
          <cell r="C6940" t="str">
            <v>Nguyễn Thị Thúy Vân</v>
          </cell>
          <cell r="G6940">
            <v>0</v>
          </cell>
        </row>
        <row r="6941">
          <cell r="C6941" t="str">
            <v>Nguyễn Thị Thúy Vân</v>
          </cell>
          <cell r="G6941">
            <v>0</v>
          </cell>
        </row>
        <row r="6942">
          <cell r="C6942" t="str">
            <v>Nguyễn Thị Thúy Vân</v>
          </cell>
          <cell r="G6942">
            <v>0</v>
          </cell>
        </row>
        <row r="6943">
          <cell r="C6943" t="str">
            <v>Nguyễn Thị Thúy Vân</v>
          </cell>
          <cell r="G6943">
            <v>0</v>
          </cell>
        </row>
        <row r="6944">
          <cell r="C6944" t="str">
            <v>Nguyễn Thị Thúy Vân</v>
          </cell>
          <cell r="G6944">
            <v>0</v>
          </cell>
        </row>
        <row r="6945">
          <cell r="C6945" t="str">
            <v>Nguyễn Thị Thúy Vân</v>
          </cell>
          <cell r="G6945">
            <v>0</v>
          </cell>
        </row>
        <row r="6946">
          <cell r="C6946" t="str">
            <v>Nguyễn Thị Thúy Vân</v>
          </cell>
          <cell r="G6946">
            <v>0</v>
          </cell>
        </row>
        <row r="6947">
          <cell r="C6947" t="str">
            <v>Nguyễn Thị Thúy Vân</v>
          </cell>
          <cell r="G6947">
            <v>0</v>
          </cell>
        </row>
        <row r="6948">
          <cell r="C6948" t="str">
            <v>Nguyễn Thị Thúy Vân</v>
          </cell>
          <cell r="G6948">
            <v>0</v>
          </cell>
        </row>
        <row r="6949">
          <cell r="C6949" t="str">
            <v>Nguyễn Thị Thúy Vân</v>
          </cell>
          <cell r="G6949">
            <v>0</v>
          </cell>
        </row>
        <row r="6950">
          <cell r="C6950" t="str">
            <v>Nguyễn Thị Thúy Vân</v>
          </cell>
          <cell r="G6950">
            <v>0</v>
          </cell>
        </row>
        <row r="6951">
          <cell r="C6951" t="str">
            <v>Nguyễn Thị Thúy Vân</v>
          </cell>
          <cell r="G6951">
            <v>273.08138760382417</v>
          </cell>
        </row>
        <row r="6952">
          <cell r="C6952" t="str">
            <v>Nguyễn Thị Thúy Vân</v>
          </cell>
          <cell r="G6952">
            <v>0</v>
          </cell>
        </row>
        <row r="6953">
          <cell r="C6953" t="str">
            <v>Nguyễn Thị Thúy Vân</v>
          </cell>
          <cell r="G6953">
            <v>0</v>
          </cell>
        </row>
        <row r="6954">
          <cell r="C6954" t="str">
            <v>Nguyễn Thị Thúy Vân</v>
          </cell>
          <cell r="G6954">
            <v>0</v>
          </cell>
        </row>
        <row r="6955">
          <cell r="C6955" t="str">
            <v>Nguyễn Thị Thúy Vân</v>
          </cell>
          <cell r="G6955">
            <v>0</v>
          </cell>
        </row>
        <row r="6956">
          <cell r="C6956" t="str">
            <v>Nguyễn Thị Thúy Vân</v>
          </cell>
          <cell r="G6956">
            <v>0</v>
          </cell>
        </row>
        <row r="6957">
          <cell r="C6957" t="str">
            <v>Nguyễn Thị Thúy Vân</v>
          </cell>
          <cell r="G6957">
            <v>0</v>
          </cell>
        </row>
        <row r="6958">
          <cell r="C6958" t="str">
            <v>Nguyễn Thị Thúy Vân</v>
          </cell>
          <cell r="G6958">
            <v>0</v>
          </cell>
        </row>
        <row r="6959">
          <cell r="C6959" t="str">
            <v>Nguyễn Thị Thúy Vân</v>
          </cell>
          <cell r="G6959">
            <v>0</v>
          </cell>
        </row>
        <row r="6960">
          <cell r="C6960" t="str">
            <v>Nguyễn Thị Thúy Vân</v>
          </cell>
          <cell r="G6960">
            <v>0</v>
          </cell>
        </row>
        <row r="6961">
          <cell r="C6961" t="str">
            <v>Nguyễn Thị Thúy Vân</v>
          </cell>
          <cell r="G6961">
            <v>0</v>
          </cell>
        </row>
        <row r="6962">
          <cell r="C6962" t="str">
            <v>Nguyễn Thị Thúy Vân</v>
          </cell>
          <cell r="G6962">
            <v>0</v>
          </cell>
        </row>
        <row r="6963">
          <cell r="C6963" t="str">
            <v>Nguyễn Thị Thúy Vân</v>
          </cell>
          <cell r="G6963">
            <v>0</v>
          </cell>
        </row>
        <row r="6964">
          <cell r="C6964" t="str">
            <v>Nguyễn Thị Thúy Vân</v>
          </cell>
          <cell r="G6964">
            <v>0</v>
          </cell>
        </row>
        <row r="6965">
          <cell r="C6965" t="str">
            <v>Nguyễn Thị Thúy Vân</v>
          </cell>
          <cell r="G6965">
            <v>0</v>
          </cell>
        </row>
        <row r="6966">
          <cell r="C6966" t="str">
            <v>Nguyễn Thị Thúy Vân</v>
          </cell>
          <cell r="G6966">
            <v>0</v>
          </cell>
        </row>
        <row r="6967">
          <cell r="C6967" t="str">
            <v>Nguyễn Thị Thúy Vân</v>
          </cell>
          <cell r="G6967">
            <v>0</v>
          </cell>
        </row>
        <row r="6968">
          <cell r="C6968" t="str">
            <v>Nguyễn Thị Thúy Vân</v>
          </cell>
          <cell r="G6968">
            <v>0</v>
          </cell>
        </row>
        <row r="6969">
          <cell r="C6969" t="str">
            <v>Nguyễn Thị Thúy Vân</v>
          </cell>
          <cell r="G6969">
            <v>0</v>
          </cell>
        </row>
        <row r="6970">
          <cell r="C6970" t="str">
            <v>Nguyễn Thị Thúy Vân</v>
          </cell>
          <cell r="G6970">
            <v>0</v>
          </cell>
        </row>
        <row r="6971">
          <cell r="C6971" t="str">
            <v>Nguyễn Thị Thúy Vân</v>
          </cell>
          <cell r="G6971">
            <v>0</v>
          </cell>
        </row>
        <row r="6972">
          <cell r="C6972" t="str">
            <v>Nguyễn Thị Thúy Vân</v>
          </cell>
          <cell r="G6972">
            <v>0</v>
          </cell>
        </row>
        <row r="6973">
          <cell r="C6973" t="str">
            <v>Nguyễn Thị Thúy Vân</v>
          </cell>
          <cell r="G6973">
            <v>0</v>
          </cell>
        </row>
        <row r="6974">
          <cell r="C6974" t="str">
            <v>Nguyễn Thị Thúy Vân</v>
          </cell>
          <cell r="G6974">
            <v>0</v>
          </cell>
        </row>
        <row r="6975">
          <cell r="C6975" t="str">
            <v>Nguyễn Thị Thúy Vân</v>
          </cell>
          <cell r="G6975">
            <v>0</v>
          </cell>
        </row>
        <row r="6976">
          <cell r="C6976" t="str">
            <v>Nguyễn Thị Thúy Vân</v>
          </cell>
          <cell r="G6976">
            <v>0</v>
          </cell>
        </row>
        <row r="6977">
          <cell r="C6977" t="str">
            <v>Nguyễn Thị Thúy Vân</v>
          </cell>
          <cell r="G6977">
            <v>0</v>
          </cell>
        </row>
        <row r="6978">
          <cell r="C6978" t="str">
            <v>Nguyễn Thị Thúy Vân</v>
          </cell>
          <cell r="G6978">
            <v>0</v>
          </cell>
        </row>
        <row r="6979">
          <cell r="C6979" t="str">
            <v>Nguyễn Thị Thúy Vân</v>
          </cell>
          <cell r="G6979">
            <v>0</v>
          </cell>
        </row>
        <row r="6980">
          <cell r="C6980" t="str">
            <v>Nguyễn Thị Thúy Vân</v>
          </cell>
          <cell r="G6980">
            <v>0</v>
          </cell>
        </row>
        <row r="6981">
          <cell r="C6981" t="str">
            <v>Nguyễn Thị Thúy Vân</v>
          </cell>
          <cell r="G6981">
            <v>0</v>
          </cell>
        </row>
        <row r="6982">
          <cell r="C6982" t="str">
            <v>Nguyễn Thị Thúy Vân</v>
          </cell>
          <cell r="G6982">
            <v>0</v>
          </cell>
        </row>
        <row r="6983">
          <cell r="C6983" t="str">
            <v>Nguyễn Thị Thúy Vân</v>
          </cell>
          <cell r="G6983">
            <v>0</v>
          </cell>
        </row>
        <row r="6984">
          <cell r="C6984" t="str">
            <v>Nguyễn Thị Thúy Vân</v>
          </cell>
          <cell r="G6984">
            <v>0</v>
          </cell>
        </row>
        <row r="6985">
          <cell r="C6985" t="str">
            <v>Nguyễn Thị Thúy Vân</v>
          </cell>
          <cell r="G6985">
            <v>0</v>
          </cell>
        </row>
        <row r="6986">
          <cell r="C6986" t="str">
            <v>Nguyễn Thị Thúy Vân</v>
          </cell>
          <cell r="G6986">
            <v>0</v>
          </cell>
        </row>
        <row r="6987">
          <cell r="C6987" t="str">
            <v>Nguyễn Thị Thúy Vân</v>
          </cell>
          <cell r="G6987">
            <v>221.65350985254156</v>
          </cell>
        </row>
        <row r="6988">
          <cell r="C6988" t="str">
            <v>Nguyễn Thị Thúy Vân</v>
          </cell>
          <cell r="G6988">
            <v>0</v>
          </cell>
        </row>
        <row r="6989">
          <cell r="C6989" t="str">
            <v>Nguyễn Thị Thúy Vân</v>
          </cell>
          <cell r="G6989">
            <v>0</v>
          </cell>
        </row>
        <row r="6990">
          <cell r="C6990" t="str">
            <v>Nguyễn Thị Thúy Vân</v>
          </cell>
          <cell r="G6990">
            <v>0</v>
          </cell>
        </row>
        <row r="6991">
          <cell r="C6991" t="str">
            <v>Nguyễn Thị Thúy Vân</v>
          </cell>
          <cell r="G6991">
            <v>0</v>
          </cell>
        </row>
        <row r="6992">
          <cell r="C6992" t="str">
            <v>Nguyễn Thị Thúy Vân</v>
          </cell>
          <cell r="G6992">
            <v>0</v>
          </cell>
        </row>
        <row r="6993">
          <cell r="C6993" t="str">
            <v>Nguyễn Thị Thúy Vân</v>
          </cell>
          <cell r="G6993">
            <v>0</v>
          </cell>
        </row>
        <row r="6994">
          <cell r="C6994" t="str">
            <v>Nguyễn Thị Thúy Vân</v>
          </cell>
          <cell r="G6994">
            <v>0</v>
          </cell>
        </row>
        <row r="6995">
          <cell r="C6995" t="str">
            <v>Nguyễn Thị Thúy Vân</v>
          </cell>
          <cell r="G6995">
            <v>0</v>
          </cell>
        </row>
        <row r="6996">
          <cell r="C6996" t="str">
            <v>Nguyễn Thị Thúy Vân</v>
          </cell>
          <cell r="G6996">
            <v>0</v>
          </cell>
        </row>
        <row r="6997">
          <cell r="C6997" t="str">
            <v>Nguyễn Thị Thúy Vân</v>
          </cell>
          <cell r="G6997">
            <v>0</v>
          </cell>
        </row>
        <row r="6998">
          <cell r="C6998" t="str">
            <v>Nguyễn Thị Thúy Vân</v>
          </cell>
          <cell r="G6998">
            <v>0</v>
          </cell>
        </row>
        <row r="6999">
          <cell r="C6999" t="str">
            <v>Nguyễn Thị Thúy Vân</v>
          </cell>
          <cell r="G6999">
            <v>0</v>
          </cell>
        </row>
        <row r="7000">
          <cell r="C7000" t="str">
            <v>Nguyễn Thị Thúy Vân</v>
          </cell>
          <cell r="G7000">
            <v>0</v>
          </cell>
        </row>
        <row r="7001">
          <cell r="C7001" t="str">
            <v>Nguyễn Thị Thúy Vân</v>
          </cell>
          <cell r="G7001">
            <v>0</v>
          </cell>
        </row>
        <row r="7002">
          <cell r="C7002" t="str">
            <v>Nguyễn Thị Thúy Vân</v>
          </cell>
          <cell r="G7002">
            <v>0</v>
          </cell>
        </row>
        <row r="7003">
          <cell r="C7003" t="str">
            <v>Nguyễn Thị Thúy Vân</v>
          </cell>
          <cell r="G7003">
            <v>0</v>
          </cell>
        </row>
        <row r="7004">
          <cell r="C7004" t="str">
            <v>Nguyễn Thị Thúy Vân</v>
          </cell>
          <cell r="G7004">
            <v>0</v>
          </cell>
        </row>
        <row r="7005">
          <cell r="C7005" t="str">
            <v>Nguyễn Thị Thúy Vân</v>
          </cell>
          <cell r="G7005">
            <v>0</v>
          </cell>
        </row>
        <row r="7006">
          <cell r="C7006" t="str">
            <v>Nguyễn Thị Thúy Vân</v>
          </cell>
          <cell r="G7006">
            <v>0</v>
          </cell>
        </row>
        <row r="7007">
          <cell r="C7007" t="str">
            <v>Nguyễn Thị Thúy Vân</v>
          </cell>
          <cell r="G7007">
            <v>0</v>
          </cell>
        </row>
        <row r="7008">
          <cell r="C7008" t="str">
            <v>Nguyễn Thị Thúy Vân</v>
          </cell>
          <cell r="G7008">
            <v>0</v>
          </cell>
        </row>
        <row r="7009">
          <cell r="C7009" t="str">
            <v>Nguyễn Thị Thúy Vân</v>
          </cell>
          <cell r="G7009">
            <v>0</v>
          </cell>
        </row>
        <row r="7010">
          <cell r="C7010" t="str">
            <v>Nguyễn Thị Thúy Vân</v>
          </cell>
          <cell r="G7010">
            <v>0</v>
          </cell>
        </row>
        <row r="7011">
          <cell r="C7011" t="str">
            <v>Nguyễn Thị Thúy Vân</v>
          </cell>
          <cell r="G7011">
            <v>0</v>
          </cell>
        </row>
        <row r="7012">
          <cell r="C7012" t="str">
            <v>Nguyễn Thị Thúy Vân</v>
          </cell>
          <cell r="G7012">
            <v>0</v>
          </cell>
        </row>
        <row r="7013">
          <cell r="C7013" t="str">
            <v>Nguyễn Thị Thúy Vân</v>
          </cell>
          <cell r="G7013">
            <v>0</v>
          </cell>
        </row>
        <row r="7014">
          <cell r="C7014" t="str">
            <v>Nguyễn Thị Thúy Vân</v>
          </cell>
          <cell r="G7014">
            <v>0</v>
          </cell>
        </row>
        <row r="7015">
          <cell r="C7015" t="str">
            <v>Nguyễn Thị Thúy Vân</v>
          </cell>
          <cell r="G7015">
            <v>0</v>
          </cell>
        </row>
        <row r="7016">
          <cell r="C7016" t="str">
            <v>Nguyễn Thị Thúy Vân</v>
          </cell>
          <cell r="G7016">
            <v>0</v>
          </cell>
        </row>
        <row r="7017">
          <cell r="C7017" t="str">
            <v>Nguyễn Thị Thúy Vân</v>
          </cell>
          <cell r="G7017">
            <v>0</v>
          </cell>
        </row>
        <row r="7018">
          <cell r="C7018" t="str">
            <v>Nguyễn Thị Thúy Vân</v>
          </cell>
          <cell r="G7018">
            <v>0</v>
          </cell>
        </row>
        <row r="7019">
          <cell r="C7019" t="str">
            <v>Nguyễn Thị Thúy Vân</v>
          </cell>
          <cell r="G7019">
            <v>0</v>
          </cell>
        </row>
        <row r="7020">
          <cell r="C7020" t="str">
            <v>Nguyễn Thị Thúy Vân</v>
          </cell>
          <cell r="G7020">
            <v>0</v>
          </cell>
        </row>
        <row r="7021">
          <cell r="C7021" t="str">
            <v>Nguyễn Thị Thúy Vân</v>
          </cell>
          <cell r="G7021">
            <v>0</v>
          </cell>
        </row>
        <row r="7022">
          <cell r="C7022" t="str">
            <v>Nguyễn Thị Thúy Vân</v>
          </cell>
          <cell r="G7022">
            <v>0</v>
          </cell>
        </row>
        <row r="7023">
          <cell r="C7023" t="str">
            <v>Nguyễn Thị Thúy Vân</v>
          </cell>
          <cell r="G7023">
            <v>289.23745067605478</v>
          </cell>
        </row>
        <row r="7024">
          <cell r="C7024" t="str">
            <v>Nguyễn Thị Thúy Vân</v>
          </cell>
          <cell r="G7024">
            <v>0</v>
          </cell>
        </row>
        <row r="7025">
          <cell r="C7025" t="str">
            <v>Nguyễn Thị Thúy Vân</v>
          </cell>
          <cell r="G7025">
            <v>0</v>
          </cell>
        </row>
        <row r="7026">
          <cell r="C7026" t="str">
            <v>Nguyễn Thị Thúy Vân</v>
          </cell>
          <cell r="G7026">
            <v>0</v>
          </cell>
        </row>
        <row r="7027">
          <cell r="C7027" t="str">
            <v>Nguyễn Thị Thúy Vân</v>
          </cell>
          <cell r="G7027">
            <v>0</v>
          </cell>
        </row>
        <row r="7028">
          <cell r="C7028" t="str">
            <v>Nguyễn Thị Thúy Vân</v>
          </cell>
          <cell r="G7028">
            <v>0</v>
          </cell>
        </row>
        <row r="7029">
          <cell r="C7029" t="str">
            <v>Nguyễn Thị Thúy Vân</v>
          </cell>
          <cell r="G7029">
            <v>0</v>
          </cell>
        </row>
        <row r="7030">
          <cell r="C7030" t="str">
            <v>Nguyễn Thị Thúy Vân</v>
          </cell>
          <cell r="G7030">
            <v>0</v>
          </cell>
        </row>
        <row r="7031">
          <cell r="C7031" t="str">
            <v>Nguyễn Thị Thúy Vân</v>
          </cell>
          <cell r="G7031">
            <v>0</v>
          </cell>
        </row>
        <row r="7032">
          <cell r="C7032" t="str">
            <v>Nguyễn Thị Thúy Vân</v>
          </cell>
          <cell r="G7032">
            <v>0</v>
          </cell>
        </row>
        <row r="7033">
          <cell r="C7033" t="str">
            <v>Nguyễn Thị Thúy Vân</v>
          </cell>
          <cell r="G7033">
            <v>0</v>
          </cell>
        </row>
        <row r="7034">
          <cell r="C7034" t="str">
            <v>Nguyễn Thị Thúy Vân</v>
          </cell>
          <cell r="G7034">
            <v>0</v>
          </cell>
        </row>
        <row r="7035">
          <cell r="C7035" t="str">
            <v>Nguyễn Thị Thúy Vân</v>
          </cell>
          <cell r="G7035">
            <v>0</v>
          </cell>
        </row>
        <row r="7036">
          <cell r="C7036" t="str">
            <v>Nguyễn Thị Thúy Vân</v>
          </cell>
          <cell r="G7036">
            <v>0</v>
          </cell>
        </row>
        <row r="7037">
          <cell r="C7037" t="str">
            <v>Nguyễn Thị Thúy Vân</v>
          </cell>
          <cell r="G7037">
            <v>0</v>
          </cell>
        </row>
        <row r="7038">
          <cell r="C7038" t="str">
            <v>Nguyễn Thị Thúy Vân</v>
          </cell>
          <cell r="G7038">
            <v>0</v>
          </cell>
        </row>
        <row r="7039">
          <cell r="C7039" t="str">
            <v>Nguyễn Thị Thúy Vân</v>
          </cell>
          <cell r="G7039">
            <v>0</v>
          </cell>
        </row>
        <row r="7040">
          <cell r="C7040" t="str">
            <v>Nguyễn Thị Thúy Vân</v>
          </cell>
          <cell r="G7040">
            <v>0</v>
          </cell>
        </row>
        <row r="7041">
          <cell r="C7041" t="str">
            <v>Nguyễn Thị Thúy Vân</v>
          </cell>
          <cell r="G7041">
            <v>0</v>
          </cell>
        </row>
        <row r="7042">
          <cell r="C7042" t="str">
            <v>Nguyễn Thị Thúy Vân</v>
          </cell>
          <cell r="G7042">
            <v>0</v>
          </cell>
        </row>
        <row r="7043">
          <cell r="C7043" t="str">
            <v>Nguyễn Thị Thúy Vân</v>
          </cell>
          <cell r="G7043">
            <v>0</v>
          </cell>
        </row>
        <row r="7044">
          <cell r="C7044" t="str">
            <v>Nguyễn Thị Thúy Vân</v>
          </cell>
          <cell r="G7044">
            <v>0</v>
          </cell>
        </row>
        <row r="7045">
          <cell r="C7045" t="str">
            <v>Nguyễn Thị Thúy Vân</v>
          </cell>
          <cell r="G7045">
            <v>0</v>
          </cell>
        </row>
        <row r="7046">
          <cell r="C7046" t="str">
            <v>Nguyễn Thị Thúy Vân</v>
          </cell>
          <cell r="G7046">
            <v>0</v>
          </cell>
        </row>
        <row r="7047">
          <cell r="C7047" t="str">
            <v>Nguyễn Thị Thúy Vân</v>
          </cell>
          <cell r="G7047">
            <v>0</v>
          </cell>
        </row>
        <row r="7048">
          <cell r="C7048" t="str">
            <v>Nguyễn Thị Thúy Vân</v>
          </cell>
          <cell r="G7048">
            <v>0</v>
          </cell>
        </row>
        <row r="7049">
          <cell r="C7049" t="str">
            <v>Nguyễn Thị Thúy Vân</v>
          </cell>
          <cell r="G7049">
            <v>0</v>
          </cell>
        </row>
        <row r="7050">
          <cell r="C7050" t="str">
            <v>Nguyễn Thị Thúy Vân</v>
          </cell>
          <cell r="G7050">
            <v>0</v>
          </cell>
        </row>
        <row r="7051">
          <cell r="C7051" t="str">
            <v>Nguyễn Thị Thúy Vân</v>
          </cell>
          <cell r="G7051">
            <v>0</v>
          </cell>
        </row>
        <row r="7052">
          <cell r="C7052" t="str">
            <v>Nguyễn Thị Thúy Vân</v>
          </cell>
          <cell r="G7052">
            <v>0</v>
          </cell>
        </row>
        <row r="7053">
          <cell r="C7053" t="str">
            <v>Nguyễn Thị Thúy Vân</v>
          </cell>
          <cell r="G7053">
            <v>0</v>
          </cell>
        </row>
        <row r="7054">
          <cell r="C7054" t="str">
            <v>Nguyễn Thị Thúy Vân</v>
          </cell>
          <cell r="G7054">
            <v>0</v>
          </cell>
        </row>
        <row r="7055">
          <cell r="C7055" t="str">
            <v>Nguyễn Thị Thúy Vân</v>
          </cell>
          <cell r="G7055">
            <v>0</v>
          </cell>
        </row>
        <row r="7056">
          <cell r="C7056" t="str">
            <v>Nguyễn Thị Thúy Vân</v>
          </cell>
          <cell r="G7056">
            <v>0</v>
          </cell>
        </row>
        <row r="7057">
          <cell r="C7057" t="str">
            <v>Nguyễn Thị Thúy Vân</v>
          </cell>
          <cell r="G7057">
            <v>0</v>
          </cell>
        </row>
        <row r="7058">
          <cell r="C7058" t="str">
            <v>Nguyễn Thị Thúy Vân</v>
          </cell>
          <cell r="G7058">
            <v>0</v>
          </cell>
        </row>
        <row r="7059">
          <cell r="C7059" t="str">
            <v>Nguyễn Thị Thúy Vân</v>
          </cell>
          <cell r="G7059">
            <v>20.025582027125637</v>
          </cell>
        </row>
        <row r="7060">
          <cell r="C7060" t="str">
            <v>Nguyễn Thị Thúy Vân</v>
          </cell>
          <cell r="G7060">
            <v>0</v>
          </cell>
        </row>
        <row r="7061">
          <cell r="C7061" t="str">
            <v>Nguyễn Thị Thúy Vân</v>
          </cell>
          <cell r="G7061">
            <v>0</v>
          </cell>
        </row>
        <row r="7062">
          <cell r="C7062" t="str">
            <v>Nguyễn Thị Thúy Vân</v>
          </cell>
          <cell r="G7062">
            <v>0</v>
          </cell>
        </row>
        <row r="7063">
          <cell r="C7063" t="str">
            <v>Nguyễn Thị Thúy Vân</v>
          </cell>
          <cell r="G7063">
            <v>0</v>
          </cell>
        </row>
        <row r="7064">
          <cell r="C7064" t="str">
            <v>Nguyễn Thị Thúy Vân</v>
          </cell>
          <cell r="G7064">
            <v>0</v>
          </cell>
        </row>
        <row r="7065">
          <cell r="C7065" t="str">
            <v>Nguyễn Thị Thúy Vân</v>
          </cell>
          <cell r="G7065">
            <v>0</v>
          </cell>
        </row>
        <row r="7066">
          <cell r="C7066" t="str">
            <v>Nguyễn Thị Thúy Vân</v>
          </cell>
          <cell r="G7066">
            <v>0</v>
          </cell>
        </row>
        <row r="7067">
          <cell r="C7067" t="str">
            <v>Nguyễn Thị Thúy Vân</v>
          </cell>
          <cell r="G7067">
            <v>0</v>
          </cell>
        </row>
        <row r="7068">
          <cell r="C7068" t="str">
            <v>Nguyễn Thị Thúy Vân</v>
          </cell>
          <cell r="G7068">
            <v>0</v>
          </cell>
        </row>
        <row r="7069">
          <cell r="C7069" t="str">
            <v>Nguyễn Thị Thúy Vân</v>
          </cell>
          <cell r="G7069">
            <v>0</v>
          </cell>
        </row>
        <row r="7070">
          <cell r="C7070" t="str">
            <v>Nguyễn Thị Thúy Vân</v>
          </cell>
          <cell r="G7070">
            <v>0</v>
          </cell>
        </row>
        <row r="7071">
          <cell r="C7071" t="str">
            <v>Nguyễn Thị Thúy Vân</v>
          </cell>
          <cell r="G7071">
            <v>0</v>
          </cell>
        </row>
        <row r="7072">
          <cell r="C7072" t="str">
            <v>Nguyễn Thị Thúy Vân</v>
          </cell>
          <cell r="G7072">
            <v>0</v>
          </cell>
        </row>
        <row r="7073">
          <cell r="C7073" t="str">
            <v>Nguyễn Thị Thúy Vân</v>
          </cell>
          <cell r="G7073">
            <v>0</v>
          </cell>
        </row>
        <row r="7074">
          <cell r="C7074" t="str">
            <v>Nguyễn Thị Thúy Vân</v>
          </cell>
          <cell r="G7074">
            <v>0</v>
          </cell>
        </row>
        <row r="7075">
          <cell r="C7075" t="str">
            <v>Nguyễn Thị Thúy Vân</v>
          </cell>
          <cell r="G7075">
            <v>0</v>
          </cell>
        </row>
        <row r="7076">
          <cell r="C7076" t="str">
            <v>Nguyễn Thị Thúy Vân</v>
          </cell>
          <cell r="G7076">
            <v>0</v>
          </cell>
        </row>
        <row r="7077">
          <cell r="C7077" t="str">
            <v>Nguyễn Thị Thúy Vân</v>
          </cell>
          <cell r="G7077">
            <v>0</v>
          </cell>
        </row>
        <row r="7078">
          <cell r="C7078" t="str">
            <v>Nguyễn Thị Thúy Vân</v>
          </cell>
          <cell r="G7078">
            <v>0</v>
          </cell>
        </row>
        <row r="7079">
          <cell r="C7079" t="str">
            <v>Nguyễn Thị Thúy Vân</v>
          </cell>
          <cell r="G7079">
            <v>0</v>
          </cell>
        </row>
        <row r="7080">
          <cell r="C7080" t="str">
            <v>Nguyễn Thị Thúy Vân</v>
          </cell>
          <cell r="G7080">
            <v>0</v>
          </cell>
        </row>
        <row r="7081">
          <cell r="C7081" t="str">
            <v>Nguyễn Thị Thúy Vân</v>
          </cell>
          <cell r="G7081">
            <v>0</v>
          </cell>
        </row>
        <row r="7082">
          <cell r="C7082" t="str">
            <v>Nguyễn Thị Thúy Vân</v>
          </cell>
          <cell r="G7082">
            <v>0</v>
          </cell>
        </row>
        <row r="7083">
          <cell r="C7083" t="str">
            <v>Nguyễn Thị Thúy Vân</v>
          </cell>
          <cell r="G7083">
            <v>0</v>
          </cell>
        </row>
        <row r="7084">
          <cell r="C7084" t="str">
            <v>Nguyễn Thị Thúy Vân</v>
          </cell>
          <cell r="G7084">
            <v>0</v>
          </cell>
        </row>
        <row r="7085">
          <cell r="C7085" t="str">
            <v>Nguyễn Thị Thúy Vân</v>
          </cell>
          <cell r="G7085">
            <v>0</v>
          </cell>
        </row>
        <row r="7086">
          <cell r="C7086" t="str">
            <v>Nguyễn Thị Thúy Vân</v>
          </cell>
          <cell r="G7086">
            <v>0</v>
          </cell>
        </row>
        <row r="7087">
          <cell r="C7087" t="str">
            <v>Nguyễn Thị Thúy Vân</v>
          </cell>
          <cell r="G7087">
            <v>0</v>
          </cell>
        </row>
        <row r="7088">
          <cell r="C7088" t="str">
            <v>Nguyễn Thị Thúy Vân</v>
          </cell>
          <cell r="G7088">
            <v>0</v>
          </cell>
        </row>
        <row r="7089">
          <cell r="C7089" t="str">
            <v>Nguyễn Thị Thúy Vân</v>
          </cell>
          <cell r="G7089">
            <v>0</v>
          </cell>
        </row>
        <row r="7090">
          <cell r="C7090" t="str">
            <v>Nguyễn Thị Thúy Vân</v>
          </cell>
          <cell r="G7090">
            <v>0</v>
          </cell>
        </row>
        <row r="7091">
          <cell r="C7091" t="str">
            <v>Nguyễn Thị Thúy Vân</v>
          </cell>
          <cell r="G7091">
            <v>0</v>
          </cell>
        </row>
        <row r="7092">
          <cell r="C7092" t="str">
            <v>Nguyễn Thị Thúy Vân</v>
          </cell>
          <cell r="G7092">
            <v>0</v>
          </cell>
        </row>
        <row r="7093">
          <cell r="C7093" t="str">
            <v>Nguyễn Thị Thúy Vân</v>
          </cell>
          <cell r="G7093">
            <v>0</v>
          </cell>
        </row>
        <row r="7094">
          <cell r="C7094" t="str">
            <v>Nguyễn Thị Thúy Vân</v>
          </cell>
          <cell r="G7094">
            <v>0</v>
          </cell>
        </row>
        <row r="7095">
          <cell r="C7095" t="str">
            <v>Nguyễn Thị Thúy Vân</v>
          </cell>
          <cell r="G7095">
            <v>152.11034865562596</v>
          </cell>
        </row>
        <row r="7096">
          <cell r="C7096" t="str">
            <v>Nguyễn Thị Thúy Vân</v>
          </cell>
          <cell r="G7096">
            <v>0</v>
          </cell>
        </row>
        <row r="7097">
          <cell r="C7097" t="str">
            <v>Nguyễn Thị Thúy Vân</v>
          </cell>
          <cell r="G7097">
            <v>0</v>
          </cell>
        </row>
        <row r="7098">
          <cell r="C7098" t="str">
            <v>Nguyễn Thị Thúy Vân</v>
          </cell>
          <cell r="G7098">
            <v>0</v>
          </cell>
        </row>
        <row r="7099">
          <cell r="C7099" t="str">
            <v>Nguyễn Thị Thúy Vân</v>
          </cell>
          <cell r="G7099">
            <v>0</v>
          </cell>
        </row>
        <row r="7100">
          <cell r="C7100" t="str">
            <v>Nguyễn Thị Thúy Vân</v>
          </cell>
          <cell r="G7100">
            <v>0</v>
          </cell>
        </row>
        <row r="7101">
          <cell r="C7101" t="str">
            <v>Nguyễn Thị Thúy Vân</v>
          </cell>
          <cell r="G7101">
            <v>0</v>
          </cell>
        </row>
        <row r="7102">
          <cell r="C7102" t="str">
            <v>Nguyễn Thị Thúy Vân</v>
          </cell>
          <cell r="G7102">
            <v>0</v>
          </cell>
        </row>
        <row r="7103">
          <cell r="C7103" t="str">
            <v>Nguyễn Thị Thúy Vân</v>
          </cell>
          <cell r="G7103">
            <v>0</v>
          </cell>
        </row>
        <row r="7104">
          <cell r="C7104" t="str">
            <v>Nguyễn Thị Thúy Vân</v>
          </cell>
          <cell r="G7104">
            <v>0</v>
          </cell>
        </row>
        <row r="7105">
          <cell r="C7105" t="str">
            <v>Nguyễn Thị Thúy Vân</v>
          </cell>
          <cell r="G7105">
            <v>0</v>
          </cell>
        </row>
        <row r="7106">
          <cell r="C7106" t="str">
            <v>Nguyễn Thị Thúy Vân</v>
          </cell>
          <cell r="G7106">
            <v>0</v>
          </cell>
        </row>
        <row r="7107">
          <cell r="C7107" t="str">
            <v>Nguyễn Thị Thúy Vân</v>
          </cell>
          <cell r="G7107">
            <v>0</v>
          </cell>
        </row>
        <row r="7108">
          <cell r="C7108" t="str">
            <v>Nguyễn Thị Thúy Vân</v>
          </cell>
          <cell r="G7108">
            <v>0</v>
          </cell>
        </row>
        <row r="7109">
          <cell r="C7109" t="str">
            <v>Nguyễn Thị Thúy Vân</v>
          </cell>
          <cell r="G7109">
            <v>0</v>
          </cell>
        </row>
        <row r="7110">
          <cell r="C7110" t="str">
            <v>Nguyễn Thị Thúy Vân</v>
          </cell>
          <cell r="G7110">
            <v>0</v>
          </cell>
        </row>
        <row r="7111">
          <cell r="C7111" t="str">
            <v>Nguyễn Thị Thúy Vân</v>
          </cell>
          <cell r="G7111">
            <v>0</v>
          </cell>
        </row>
        <row r="7112">
          <cell r="C7112" t="str">
            <v>Nguyễn Thị Thúy Vân</v>
          </cell>
          <cell r="G7112">
            <v>0</v>
          </cell>
        </row>
        <row r="7113">
          <cell r="C7113" t="str">
            <v>Nguyễn Thị Thúy Vân</v>
          </cell>
          <cell r="G7113">
            <v>0</v>
          </cell>
        </row>
        <row r="7114">
          <cell r="C7114" t="str">
            <v>Nguyễn Thị Thúy Vân</v>
          </cell>
          <cell r="G7114">
            <v>0</v>
          </cell>
        </row>
        <row r="7115">
          <cell r="C7115" t="str">
            <v>Nguyễn Thị Thúy Vân</v>
          </cell>
          <cell r="G7115">
            <v>0</v>
          </cell>
        </row>
        <row r="7116">
          <cell r="C7116" t="str">
            <v>Nguyễn Thị Thúy Vân</v>
          </cell>
          <cell r="G7116">
            <v>0</v>
          </cell>
        </row>
        <row r="7117">
          <cell r="C7117" t="str">
            <v>Nguyễn Thị Thúy Vân</v>
          </cell>
          <cell r="G7117">
            <v>0</v>
          </cell>
        </row>
        <row r="7118">
          <cell r="C7118" t="str">
            <v>Nguyễn Thị Thúy Vân</v>
          </cell>
          <cell r="G7118">
            <v>0</v>
          </cell>
        </row>
        <row r="7119">
          <cell r="C7119" t="str">
            <v>Nguyễn Thị Thúy Vân</v>
          </cell>
          <cell r="G7119">
            <v>0</v>
          </cell>
        </row>
        <row r="7120">
          <cell r="C7120" t="str">
            <v>Nguyễn Thị Thúy Vân</v>
          </cell>
          <cell r="G7120">
            <v>0</v>
          </cell>
        </row>
        <row r="7121">
          <cell r="C7121" t="str">
            <v>Nguyễn Thị Thúy Vân</v>
          </cell>
          <cell r="G7121">
            <v>0</v>
          </cell>
        </row>
        <row r="7122">
          <cell r="C7122" t="str">
            <v>Nguyễn Thị Thúy Vân</v>
          </cell>
          <cell r="G7122">
            <v>0</v>
          </cell>
        </row>
        <row r="7123">
          <cell r="C7123" t="str">
            <v>Nguyễn Thị Thúy Vân</v>
          </cell>
          <cell r="G7123">
            <v>0</v>
          </cell>
        </row>
        <row r="7124">
          <cell r="C7124" t="str">
            <v>Nguyễn Thị Thúy Vân</v>
          </cell>
          <cell r="G7124">
            <v>0</v>
          </cell>
        </row>
        <row r="7125">
          <cell r="C7125" t="str">
            <v>Nguyễn Thị Thúy Vân</v>
          </cell>
          <cell r="G7125">
            <v>0</v>
          </cell>
        </row>
        <row r="7126">
          <cell r="C7126" t="str">
            <v>Nguyễn Thị Thúy Vân</v>
          </cell>
          <cell r="G7126">
            <v>0</v>
          </cell>
        </row>
        <row r="7127">
          <cell r="C7127" t="str">
            <v>Nguyễn Thị Thúy Vân</v>
          </cell>
          <cell r="G7127">
            <v>0</v>
          </cell>
        </row>
        <row r="7128">
          <cell r="C7128" t="str">
            <v>Nguyễn Thị Thúy Vân</v>
          </cell>
          <cell r="G7128">
            <v>0</v>
          </cell>
        </row>
        <row r="7129">
          <cell r="C7129" t="str">
            <v>Nguyễn Thị Thúy Vân</v>
          </cell>
          <cell r="G7129">
            <v>0</v>
          </cell>
        </row>
        <row r="7130">
          <cell r="C7130" t="str">
            <v>Nguyễn Thị Thúy Vân</v>
          </cell>
          <cell r="G7130">
            <v>0</v>
          </cell>
        </row>
        <row r="7131">
          <cell r="C7131" t="str">
            <v>Nguyễn Thị Thúy Vân</v>
          </cell>
          <cell r="G7131">
            <v>0</v>
          </cell>
        </row>
        <row r="7132">
          <cell r="C7132" t="str">
            <v>Nguyễn Thị Thu Huyền</v>
          </cell>
        </row>
        <row r="7133">
          <cell r="C7133" t="str">
            <v>Nguyễn Thị Thu Huyền</v>
          </cell>
        </row>
        <row r="7134">
          <cell r="C7134" t="str">
            <v>Nguyễn Thị Thu Huyền</v>
          </cell>
        </row>
        <row r="7135">
          <cell r="C7135" t="str">
            <v>Nguyễn Thị Thu Huyền</v>
          </cell>
        </row>
        <row r="7136">
          <cell r="C7136" t="str">
            <v>Nguyễn Thị Thu Huyền</v>
          </cell>
        </row>
        <row r="7137">
          <cell r="C7137" t="str">
            <v>Nguyễn Thị Thu Huyền</v>
          </cell>
        </row>
        <row r="7138">
          <cell r="C7138" t="str">
            <v>Nguyễn Thị Thu Huyền</v>
          </cell>
        </row>
        <row r="7139">
          <cell r="C7139" t="str">
            <v>Nguyễn Thị Thu Huyền</v>
          </cell>
        </row>
        <row r="7140">
          <cell r="C7140" t="str">
            <v>Nguyễn Thị Thu Huyền</v>
          </cell>
        </row>
        <row r="7141">
          <cell r="C7141" t="str">
            <v>Nguyễn Thị Thu Huyền</v>
          </cell>
        </row>
        <row r="7142">
          <cell r="C7142" t="str">
            <v>Nguyễn Thị Thu Huyền</v>
          </cell>
        </row>
        <row r="7143">
          <cell r="C7143" t="str">
            <v>Nguyễn Thị Thu Huyền</v>
          </cell>
        </row>
        <row r="7144">
          <cell r="C7144" t="str">
            <v>Nguyễn Thị Thu Huyền</v>
          </cell>
        </row>
        <row r="7145">
          <cell r="C7145" t="str">
            <v>Nguyễn Thị Thu Huyền</v>
          </cell>
        </row>
        <row r="7146">
          <cell r="C7146" t="str">
            <v>Nguyễn Thị Thu Huyền</v>
          </cell>
        </row>
        <row r="7147">
          <cell r="C7147" t="str">
            <v>Nguyễn Thị Thu Huyền</v>
          </cell>
        </row>
        <row r="7148">
          <cell r="C7148" t="str">
            <v>Nguyễn Thị Thu Huyền</v>
          </cell>
        </row>
        <row r="7149">
          <cell r="C7149" t="str">
            <v>Nguyễn Thị Thu Huyền</v>
          </cell>
        </row>
        <row r="7150">
          <cell r="C7150" t="str">
            <v>Nguyễn Thị Thu Huyền</v>
          </cell>
        </row>
        <row r="7151">
          <cell r="C7151" t="str">
            <v>Nguyễn Thị Thu Huyền</v>
          </cell>
        </row>
        <row r="7152">
          <cell r="C7152" t="str">
            <v>Nguyễn Thị Thu Huyền</v>
          </cell>
        </row>
        <row r="7153">
          <cell r="C7153" t="str">
            <v>Nguyễn Thị Thu Huyền</v>
          </cell>
        </row>
        <row r="7154">
          <cell r="C7154" t="str">
            <v>Nguyễn Thị Thu Huyền</v>
          </cell>
        </row>
        <row r="7155">
          <cell r="C7155" t="str">
            <v>Nguyễn Thị Thu Huyền</v>
          </cell>
        </row>
        <row r="7156">
          <cell r="C7156" t="str">
            <v>Nguyễn Thị Thu Huyền</v>
          </cell>
        </row>
        <row r="7157">
          <cell r="C7157" t="str">
            <v>Nguyễn Thị Thu Huyền</v>
          </cell>
        </row>
        <row r="7158">
          <cell r="C7158" t="str">
            <v>Nguyễn Thị Thu Huyền</v>
          </cell>
        </row>
        <row r="7159">
          <cell r="C7159" t="str">
            <v>Nguyễn Thị Thu Huyền</v>
          </cell>
        </row>
        <row r="7160">
          <cell r="C7160" t="str">
            <v>Nguyễn Thị Thu Huyền</v>
          </cell>
        </row>
        <row r="7161">
          <cell r="C7161" t="str">
            <v>Nguyễn Thị Thu Huyền</v>
          </cell>
        </row>
        <row r="7162">
          <cell r="C7162" t="str">
            <v>Nguyễn Thị Thu Huyền</v>
          </cell>
        </row>
        <row r="7163">
          <cell r="C7163" t="str">
            <v>Nguyễn Thị Thu Huyền</v>
          </cell>
        </row>
        <row r="7164">
          <cell r="C7164" t="str">
            <v>Nguyễn Thị Thu Huyền</v>
          </cell>
        </row>
        <row r="7165">
          <cell r="C7165" t="str">
            <v>Nguyễn Thị Thu Huyền</v>
          </cell>
        </row>
        <row r="7166">
          <cell r="C7166" t="str">
            <v>Nguyễn Thị Thu Huyền</v>
          </cell>
        </row>
        <row r="7167">
          <cell r="C7167" t="str">
            <v>Nguyễn Thị Thu Huyền</v>
          </cell>
          <cell r="G7167">
            <v>956.10827881517207</v>
          </cell>
        </row>
        <row r="7169">
          <cell r="C7169" t="str">
            <v>Tổng Cộng</v>
          </cell>
          <cell r="G7169">
            <v>47238.704115753935</v>
          </cell>
        </row>
        <row r="7170">
          <cell r="C7170" t="str">
            <v>NSM - Nguyễn Thanh Hồ</v>
          </cell>
        </row>
        <row r="7171">
          <cell r="C7171" t="str">
            <v>DNSM - Nguyễn Thanh Hải</v>
          </cell>
        </row>
        <row r="7172">
          <cell r="C7172" t="str">
            <v>DNSM - Đặng Trường Thành</v>
          </cell>
        </row>
        <row r="7173">
          <cell r="C7173" t="str">
            <v>ASM</v>
          </cell>
        </row>
        <row r="7174">
          <cell r="C7174" t="str">
            <v>Quách Thư Liêm</v>
          </cell>
        </row>
        <row r="7175">
          <cell r="C7175" t="str">
            <v>Vacancy ASM HCM 2</v>
          </cell>
        </row>
        <row r="7176">
          <cell r="C7176" t="str">
            <v>Bùi Hữu Thành</v>
          </cell>
        </row>
        <row r="7177">
          <cell r="C7177" t="str">
            <v>Nguyễn Thành Duy</v>
          </cell>
        </row>
        <row r="7178">
          <cell r="C7178" t="str">
            <v>Dương Quốc Thuần</v>
          </cell>
        </row>
        <row r="7179">
          <cell r="C7179" t="str">
            <v>Hà Phước Thanh</v>
          </cell>
        </row>
        <row r="7180">
          <cell r="C7180" t="str">
            <v>Nguyễn Thành Bảo</v>
          </cell>
        </row>
        <row r="7181">
          <cell r="C7181" t="str">
            <v>Nguyễn Xuân Được</v>
          </cell>
        </row>
        <row r="7182">
          <cell r="C7182" t="str">
            <v>Vacancy ASM CEN 2</v>
          </cell>
        </row>
        <row r="7183">
          <cell r="C7183" t="str">
            <v>Vương Đình An</v>
          </cell>
        </row>
        <row r="7184">
          <cell r="C7184" t="str">
            <v>Vũ Tiến Chung</v>
          </cell>
        </row>
        <row r="7185">
          <cell r="C7185" t="str">
            <v>Nguyễn Anh Đạt</v>
          </cell>
        </row>
        <row r="7186">
          <cell r="C7186" t="str">
            <v>Nguyễn Văn Phong</v>
          </cell>
        </row>
        <row r="7187">
          <cell r="C7187" t="str">
            <v>Nguyễn Thị Thu Huyền</v>
          </cell>
        </row>
        <row r="7188">
          <cell r="C7188" t="str">
            <v>Sale Sup (Xem danh sách sale sup)</v>
          </cell>
          <cell r="G7188">
            <v>47238.704115753935</v>
          </cell>
        </row>
        <row r="7189">
          <cell r="C7189" t="str">
            <v>Marketing</v>
          </cell>
        </row>
        <row r="7190">
          <cell r="C7190" t="str">
            <v>Marketing Manager</v>
          </cell>
        </row>
        <row r="7191">
          <cell r="C7191" t="str">
            <v>Senior Brand Manager</v>
          </cell>
        </row>
        <row r="7192">
          <cell r="C7192" t="str">
            <v>Trade Marketing Manager</v>
          </cell>
        </row>
        <row r="7193">
          <cell r="C7193" t="str">
            <v>Brand Manager, Asistant Brand Manager, Marketing Supervisors</v>
          </cell>
        </row>
        <row r="7194">
          <cell r="C7194" t="str">
            <v>Marketing Executives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man total"/>
      <sheetName val="Sales man"/>
      <sheetName val="Sales man WS"/>
      <sheetName val="Sales man KA"/>
      <sheetName val="Sales man AG"/>
      <sheetName val="Sales man RR"/>
      <sheetName val="Sales man UA"/>
      <sheetName val="Sales Sup"/>
      <sheetName val="ASM"/>
      <sheetName val="Probation"/>
      <sheetName val="Detail by SM"/>
      <sheetName val="Target"/>
      <sheetName val="Sales man Ver 2"/>
      <sheetName val="Chiet khau"/>
    </sheetNames>
    <sheetDataSet>
      <sheetData sheetId="0" refreshError="1"/>
      <sheetData sheetId="1">
        <row r="1">
          <cell r="C1" t="str">
            <v>SALES INCENTIVE FOR SALESMAN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">
          <cell r="D6" t="str">
            <v>Trần Văn Nhơn</v>
          </cell>
          <cell r="E6">
            <v>43036</v>
          </cell>
          <cell r="F6">
            <v>43096</v>
          </cell>
          <cell r="J6">
            <v>23</v>
          </cell>
          <cell r="K6" t="str">
            <v>Văn Minh</v>
          </cell>
          <cell r="L6">
            <v>920</v>
          </cell>
          <cell r="M6">
            <v>920</v>
          </cell>
          <cell r="N6">
            <v>1</v>
          </cell>
          <cell r="O6">
            <v>400000</v>
          </cell>
          <cell r="P6">
            <v>23</v>
          </cell>
          <cell r="Q6">
            <v>23</v>
          </cell>
          <cell r="R6">
            <v>1</v>
          </cell>
          <cell r="S6">
            <v>600000</v>
          </cell>
          <cell r="T6">
            <v>1000000</v>
          </cell>
          <cell r="U6">
            <v>884615.38461538462</v>
          </cell>
        </row>
        <row r="7">
          <cell r="D7" t="str">
            <v>Trương Định</v>
          </cell>
          <cell r="E7">
            <v>43036</v>
          </cell>
          <cell r="F7">
            <v>43096</v>
          </cell>
          <cell r="J7">
            <v>23</v>
          </cell>
          <cell r="K7" t="str">
            <v>Văn Minh</v>
          </cell>
          <cell r="L7">
            <v>920</v>
          </cell>
          <cell r="M7">
            <v>920</v>
          </cell>
          <cell r="N7">
            <v>1</v>
          </cell>
          <cell r="O7">
            <v>400000</v>
          </cell>
          <cell r="P7">
            <v>23</v>
          </cell>
          <cell r="Q7">
            <v>23</v>
          </cell>
          <cell r="R7">
            <v>1</v>
          </cell>
          <cell r="S7">
            <v>600000</v>
          </cell>
          <cell r="T7">
            <v>1000000</v>
          </cell>
          <cell r="U7">
            <v>884615.38461538462</v>
          </cell>
        </row>
        <row r="8">
          <cell r="D8" t="str">
            <v>Lê Công Duy Quang</v>
          </cell>
          <cell r="E8">
            <v>43018</v>
          </cell>
          <cell r="F8">
            <v>43078</v>
          </cell>
          <cell r="J8">
            <v>8</v>
          </cell>
          <cell r="K8" t="str">
            <v>C_Agent Tân Ngọc Huy</v>
          </cell>
          <cell r="L8">
            <v>320</v>
          </cell>
          <cell r="M8">
            <v>320</v>
          </cell>
          <cell r="N8">
            <v>1</v>
          </cell>
          <cell r="O8">
            <v>400000</v>
          </cell>
          <cell r="P8">
            <v>8</v>
          </cell>
          <cell r="Q8">
            <v>8</v>
          </cell>
          <cell r="R8">
            <v>1</v>
          </cell>
          <cell r="S8">
            <v>600000</v>
          </cell>
          <cell r="T8">
            <v>1000000</v>
          </cell>
          <cell r="U8">
            <v>307692.30769230769</v>
          </cell>
        </row>
        <row r="9">
          <cell r="D9" t="str">
            <v>Hoàng Nam Tây</v>
          </cell>
          <cell r="E9">
            <v>43040</v>
          </cell>
          <cell r="F9">
            <v>43100</v>
          </cell>
          <cell r="J9">
            <v>26</v>
          </cell>
          <cell r="K9" t="str">
            <v>Kỳ Tiên</v>
          </cell>
          <cell r="L9">
            <v>1040</v>
          </cell>
          <cell r="M9">
            <v>1040</v>
          </cell>
          <cell r="N9">
            <v>1</v>
          </cell>
          <cell r="O9">
            <v>400000</v>
          </cell>
          <cell r="P9">
            <v>26</v>
          </cell>
          <cell r="Q9">
            <v>26</v>
          </cell>
          <cell r="R9">
            <v>1</v>
          </cell>
          <cell r="S9">
            <v>600000</v>
          </cell>
          <cell r="T9">
            <v>1000000</v>
          </cell>
          <cell r="U9">
            <v>1000000</v>
          </cell>
        </row>
        <row r="10">
          <cell r="D10" t="str">
            <v>Hoàng Xuân Rôn</v>
          </cell>
          <cell r="E10">
            <v>43060</v>
          </cell>
          <cell r="F10">
            <v>43120</v>
          </cell>
          <cell r="J10">
            <v>26</v>
          </cell>
          <cell r="K10" t="str">
            <v>Văn Minh</v>
          </cell>
          <cell r="L10">
            <v>1040</v>
          </cell>
          <cell r="M10">
            <v>1040</v>
          </cell>
          <cell r="N10">
            <v>1</v>
          </cell>
          <cell r="O10">
            <v>400000</v>
          </cell>
          <cell r="P10">
            <v>26</v>
          </cell>
          <cell r="Q10">
            <v>26</v>
          </cell>
          <cell r="R10">
            <v>1</v>
          </cell>
          <cell r="S10">
            <v>600000</v>
          </cell>
          <cell r="T10">
            <v>1000000</v>
          </cell>
          <cell r="U10">
            <v>1000000</v>
          </cell>
        </row>
        <row r="11">
          <cell r="D11" t="str">
            <v>Huỳnh Văn Tường</v>
          </cell>
          <cell r="E11">
            <v>43067</v>
          </cell>
          <cell r="F11">
            <v>43127</v>
          </cell>
          <cell r="J11">
            <v>26</v>
          </cell>
          <cell r="K11" t="str">
            <v>Văn Minh</v>
          </cell>
          <cell r="L11">
            <v>1040</v>
          </cell>
          <cell r="M11">
            <v>1040</v>
          </cell>
          <cell r="N11">
            <v>1</v>
          </cell>
          <cell r="O11">
            <v>400000</v>
          </cell>
          <cell r="P11">
            <v>26</v>
          </cell>
          <cell r="Q11">
            <v>26</v>
          </cell>
          <cell r="R11">
            <v>1</v>
          </cell>
          <cell r="S11">
            <v>600000</v>
          </cell>
          <cell r="T11">
            <v>1000000</v>
          </cell>
          <cell r="U11">
            <v>1000000</v>
          </cell>
        </row>
        <row r="12">
          <cell r="D12" t="str">
            <v>Nguyễn Văn Điểm</v>
          </cell>
          <cell r="E12">
            <v>43070</v>
          </cell>
          <cell r="F12">
            <v>43130</v>
          </cell>
          <cell r="J12">
            <v>26</v>
          </cell>
          <cell r="K12" t="str">
            <v>Kỳ Tiên</v>
          </cell>
          <cell r="L12">
            <v>1040</v>
          </cell>
          <cell r="M12">
            <v>1040</v>
          </cell>
          <cell r="N12">
            <v>1</v>
          </cell>
          <cell r="O12">
            <v>400000</v>
          </cell>
          <cell r="P12">
            <v>26</v>
          </cell>
          <cell r="Q12">
            <v>26</v>
          </cell>
          <cell r="R12">
            <v>1</v>
          </cell>
          <cell r="S12">
            <v>600000</v>
          </cell>
          <cell r="T12">
            <v>1000000</v>
          </cell>
          <cell r="U12">
            <v>1000000</v>
          </cell>
        </row>
        <row r="13">
          <cell r="D13" t="str">
            <v>Lê Thị Bình</v>
          </cell>
          <cell r="E13">
            <v>43071</v>
          </cell>
          <cell r="F13">
            <v>43131</v>
          </cell>
          <cell r="J13">
            <v>25</v>
          </cell>
          <cell r="K13" t="str">
            <v>Nguyễn Thị Hòa</v>
          </cell>
          <cell r="L13">
            <v>1000</v>
          </cell>
          <cell r="M13">
            <v>1000</v>
          </cell>
          <cell r="N13">
            <v>1</v>
          </cell>
          <cell r="O13">
            <v>400000</v>
          </cell>
          <cell r="P13">
            <v>25</v>
          </cell>
          <cell r="Q13">
            <v>25</v>
          </cell>
          <cell r="R13">
            <v>1</v>
          </cell>
          <cell r="S13">
            <v>600000</v>
          </cell>
          <cell r="T13">
            <v>1000000</v>
          </cell>
          <cell r="U13">
            <v>961538.4615384615</v>
          </cell>
        </row>
        <row r="14">
          <cell r="D14" t="str">
            <v>Tống Phước Hòa</v>
          </cell>
          <cell r="E14">
            <v>43076</v>
          </cell>
          <cell r="F14">
            <v>43136</v>
          </cell>
          <cell r="J14">
            <v>21</v>
          </cell>
          <cell r="K14" t="str">
            <v>Văn Minh</v>
          </cell>
          <cell r="L14">
            <v>840</v>
          </cell>
          <cell r="M14">
            <v>840</v>
          </cell>
          <cell r="N14">
            <v>1</v>
          </cell>
          <cell r="O14">
            <v>400000</v>
          </cell>
          <cell r="P14">
            <v>21</v>
          </cell>
          <cell r="Q14">
            <v>21</v>
          </cell>
          <cell r="R14">
            <v>1</v>
          </cell>
          <cell r="S14">
            <v>600000</v>
          </cell>
          <cell r="T14">
            <v>1000000</v>
          </cell>
          <cell r="U14">
            <v>807692.30769230763</v>
          </cell>
        </row>
        <row r="15">
          <cell r="D15" t="str">
            <v>Nguyễn Công Duy</v>
          </cell>
          <cell r="E15">
            <v>43082</v>
          </cell>
          <cell r="F15">
            <v>43142</v>
          </cell>
          <cell r="J15">
            <v>16</v>
          </cell>
          <cell r="K15" t="str">
            <v>Dương Thị Quyên</v>
          </cell>
          <cell r="L15">
            <v>640</v>
          </cell>
          <cell r="M15">
            <v>640</v>
          </cell>
          <cell r="N15">
            <v>1</v>
          </cell>
          <cell r="O15">
            <v>400000</v>
          </cell>
          <cell r="P15">
            <v>16</v>
          </cell>
          <cell r="Q15">
            <v>16</v>
          </cell>
          <cell r="R15">
            <v>1</v>
          </cell>
          <cell r="S15">
            <v>600000</v>
          </cell>
          <cell r="T15">
            <v>1000000</v>
          </cell>
          <cell r="U15">
            <v>615384.61538461538</v>
          </cell>
        </row>
        <row r="16">
          <cell r="D16" t="str">
            <v>Nguyễn Văn Trọng</v>
          </cell>
          <cell r="E16">
            <v>43089</v>
          </cell>
          <cell r="F16">
            <v>43149</v>
          </cell>
          <cell r="J16">
            <v>10</v>
          </cell>
          <cell r="K16" t="str">
            <v>Nguyễn Văn Công</v>
          </cell>
          <cell r="L16">
            <v>400</v>
          </cell>
          <cell r="M16">
            <v>400</v>
          </cell>
          <cell r="N16">
            <v>1</v>
          </cell>
          <cell r="O16">
            <v>400000</v>
          </cell>
          <cell r="P16">
            <v>10</v>
          </cell>
          <cell r="Q16">
            <v>10</v>
          </cell>
          <cell r="R16">
            <v>1</v>
          </cell>
          <cell r="S16">
            <v>600000</v>
          </cell>
          <cell r="T16">
            <v>1000000</v>
          </cell>
          <cell r="U16">
            <v>384615.38461538462</v>
          </cell>
        </row>
        <row r="17">
          <cell r="D17" t="str">
            <v>Trần Thị Ngọc Lan</v>
          </cell>
          <cell r="E17">
            <v>43084</v>
          </cell>
          <cell r="F17">
            <v>43144</v>
          </cell>
          <cell r="J17">
            <v>14</v>
          </cell>
          <cell r="K17" t="str">
            <v xml:space="preserve">Hoàng Huy Phát </v>
          </cell>
          <cell r="L17">
            <v>560</v>
          </cell>
          <cell r="M17">
            <v>560</v>
          </cell>
          <cell r="N17">
            <v>1</v>
          </cell>
          <cell r="O17">
            <v>400000</v>
          </cell>
          <cell r="P17">
            <v>14</v>
          </cell>
          <cell r="Q17">
            <v>14</v>
          </cell>
          <cell r="R17">
            <v>1</v>
          </cell>
          <cell r="S17">
            <v>600000</v>
          </cell>
          <cell r="T17">
            <v>1000000</v>
          </cell>
          <cell r="U17">
            <v>538461.5384615385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man RR"/>
      <sheetName val="Sales man"/>
      <sheetName val="Sales UA"/>
      <sheetName val="Sales Sup"/>
      <sheetName val="SC"/>
      <sheetName val="ASM"/>
      <sheetName val="Probation"/>
      <sheetName val="TARGET NORTH"/>
      <sheetName val="Detail SM_MTD"/>
      <sheetName val="countif"/>
      <sheetName val="Sheet2"/>
      <sheetName val="Invent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C1" t="str">
            <v>PROBATION INCENTIVE FOR SALESMAN</v>
          </cell>
        </row>
        <row r="2">
          <cell r="C2" t="str">
            <v>Region:  NORTH</v>
          </cell>
          <cell r="E2" t="str">
            <v>01/2018</v>
          </cell>
          <cell r="F2" t="str">
            <v>01/01/2018</v>
          </cell>
          <cell r="G2" t="str">
            <v>31/01/2018</v>
          </cell>
          <cell r="H2">
            <v>26</v>
          </cell>
        </row>
        <row r="4">
          <cell r="C4" t="str">
            <v>Code</v>
          </cell>
          <cell r="D4" t="str">
            <v>Full Name</v>
          </cell>
          <cell r="E4" t="str">
            <v>Start working date</v>
          </cell>
          <cell r="F4" t="str">
            <v>End of Probation</v>
          </cell>
          <cell r="G4" t="str">
            <v>Kênh</v>
          </cell>
          <cell r="H4" t="str">
            <v>Resigned date</v>
          </cell>
          <cell r="I4" t="str">
            <v>Already Paid (Jul)</v>
          </cell>
          <cell r="J4" t="str">
            <v>Pending</v>
          </cell>
          <cell r="K4" t="str">
            <v>Total working days</v>
          </cell>
          <cell r="L4" t="str">
            <v>Distributor</v>
          </cell>
          <cell r="M4" t="str">
            <v>1. Visit Call/Số điểm ghé thăm</v>
          </cell>
          <cell r="Q4" t="str">
            <v>2. Report/Báo cáo</v>
          </cell>
          <cell r="U4" t="str">
            <v>Total 
Incentive Amount</v>
          </cell>
          <cell r="V4" t="str">
            <v>Total 
Incentive Accept</v>
          </cell>
        </row>
        <row r="5">
          <cell r="M5" t="str">
            <v>Mục tiêu</v>
          </cell>
          <cell r="N5" t="str">
            <v>Thực đạt</v>
          </cell>
          <cell r="O5" t="str">
            <v>%</v>
          </cell>
          <cell r="P5" t="str">
            <v>Incentive Amount</v>
          </cell>
          <cell r="Q5" t="str">
            <v>Mục tiêu</v>
          </cell>
          <cell r="R5" t="str">
            <v>Thực đạt</v>
          </cell>
          <cell r="S5" t="str">
            <v>%</v>
          </cell>
          <cell r="T5" t="str">
            <v>Incentive Amount</v>
          </cell>
        </row>
        <row r="6">
          <cell r="C6" t="str">
            <v>NBTS01115</v>
          </cell>
          <cell r="D6" t="str">
            <v>Nguyễn Sỹ Tuân</v>
          </cell>
          <cell r="E6">
            <v>43070</v>
          </cell>
          <cell r="F6">
            <v>43130</v>
          </cell>
          <cell r="K6">
            <v>25</v>
          </cell>
          <cell r="L6" t="str">
            <v>Kiên Hà</v>
          </cell>
          <cell r="M6">
            <v>1000</v>
          </cell>
          <cell r="N6">
            <v>1000</v>
          </cell>
          <cell r="O6">
            <v>1</v>
          </cell>
          <cell r="P6">
            <v>400000</v>
          </cell>
          <cell r="Q6">
            <v>25</v>
          </cell>
          <cell r="R6">
            <v>25</v>
          </cell>
          <cell r="S6">
            <v>1</v>
          </cell>
          <cell r="T6">
            <v>600000</v>
          </cell>
          <cell r="U6">
            <v>1000000</v>
          </cell>
          <cell r="V6">
            <v>961000</v>
          </cell>
        </row>
        <row r="7">
          <cell r="C7" t="str">
            <v>NBTS01116</v>
          </cell>
          <cell r="D7" t="str">
            <v>Mai Trọng Phi</v>
          </cell>
          <cell r="E7">
            <v>43076</v>
          </cell>
          <cell r="F7">
            <v>43136</v>
          </cell>
          <cell r="K7">
            <v>26</v>
          </cell>
          <cell r="L7" t="str">
            <v>Hoa Sơn</v>
          </cell>
          <cell r="M7">
            <v>1040</v>
          </cell>
          <cell r="N7">
            <v>1040</v>
          </cell>
          <cell r="O7">
            <v>1</v>
          </cell>
          <cell r="P7">
            <v>400000</v>
          </cell>
          <cell r="Q7">
            <v>26</v>
          </cell>
          <cell r="R7">
            <v>26</v>
          </cell>
          <cell r="S7">
            <v>1</v>
          </cell>
          <cell r="T7">
            <v>600000</v>
          </cell>
          <cell r="U7">
            <v>1000000</v>
          </cell>
          <cell r="V7">
            <v>1000000</v>
          </cell>
        </row>
        <row r="8">
          <cell r="C8" t="str">
            <v>NBTS01117</v>
          </cell>
          <cell r="D8" t="str">
            <v>Tạ Xuân Tuấn</v>
          </cell>
          <cell r="E8">
            <v>43070</v>
          </cell>
          <cell r="F8">
            <v>43130</v>
          </cell>
          <cell r="K8">
            <v>25</v>
          </cell>
          <cell r="L8" t="str">
            <v>Lâm An Đại Phát</v>
          </cell>
          <cell r="M8">
            <v>1000</v>
          </cell>
          <cell r="N8">
            <v>1000</v>
          </cell>
          <cell r="O8">
            <v>1</v>
          </cell>
          <cell r="P8">
            <v>400000</v>
          </cell>
          <cell r="Q8">
            <v>25</v>
          </cell>
          <cell r="R8">
            <v>25</v>
          </cell>
          <cell r="S8">
            <v>1</v>
          </cell>
          <cell r="T8">
            <v>600000</v>
          </cell>
          <cell r="U8">
            <v>1000000</v>
          </cell>
          <cell r="V8">
            <v>961000</v>
          </cell>
        </row>
        <row r="9">
          <cell r="C9" t="str">
            <v>NBTS01118</v>
          </cell>
          <cell r="D9" t="str">
            <v>Đoàn Quyết Thắng</v>
          </cell>
          <cell r="E9">
            <v>43077</v>
          </cell>
          <cell r="F9">
            <v>43137</v>
          </cell>
          <cell r="K9">
            <v>26</v>
          </cell>
          <cell r="L9" t="str">
            <v>Ngân Minh</v>
          </cell>
          <cell r="M9">
            <v>1040</v>
          </cell>
          <cell r="N9">
            <v>1040</v>
          </cell>
          <cell r="O9">
            <v>1</v>
          </cell>
          <cell r="P9">
            <v>400000</v>
          </cell>
          <cell r="Q9">
            <v>26</v>
          </cell>
          <cell r="R9">
            <v>26</v>
          </cell>
          <cell r="S9">
            <v>1</v>
          </cell>
          <cell r="T9">
            <v>600000</v>
          </cell>
          <cell r="U9">
            <v>1000000</v>
          </cell>
          <cell r="V9">
            <v>1000000</v>
          </cell>
        </row>
        <row r="10">
          <cell r="C10" t="str">
            <v>NBTS01119</v>
          </cell>
          <cell r="D10" t="str">
            <v>Khuất Quang Chung</v>
          </cell>
          <cell r="E10">
            <v>43075</v>
          </cell>
          <cell r="F10">
            <v>43135</v>
          </cell>
          <cell r="K10">
            <v>26</v>
          </cell>
          <cell r="L10" t="str">
            <v>Long Khánh</v>
          </cell>
          <cell r="M10">
            <v>1040</v>
          </cell>
          <cell r="N10">
            <v>1040</v>
          </cell>
          <cell r="O10">
            <v>1</v>
          </cell>
          <cell r="P10">
            <v>400000</v>
          </cell>
          <cell r="Q10">
            <v>26</v>
          </cell>
          <cell r="R10">
            <v>26</v>
          </cell>
          <cell r="S10">
            <v>1</v>
          </cell>
          <cell r="T10">
            <v>600000</v>
          </cell>
          <cell r="U10">
            <v>1000000</v>
          </cell>
          <cell r="V10">
            <v>1000000</v>
          </cell>
        </row>
        <row r="11">
          <cell r="C11" t="str">
            <v>NBTS01120</v>
          </cell>
          <cell r="D11" t="str">
            <v>Nguyễn Minh Tú</v>
          </cell>
          <cell r="E11">
            <v>43076</v>
          </cell>
          <cell r="F11">
            <v>43136</v>
          </cell>
          <cell r="K11">
            <v>26</v>
          </cell>
          <cell r="L11" t="str">
            <v>Kim Trà</v>
          </cell>
          <cell r="M11">
            <v>1040</v>
          </cell>
          <cell r="N11">
            <v>1040</v>
          </cell>
          <cell r="O11">
            <v>1</v>
          </cell>
          <cell r="P11">
            <v>400000</v>
          </cell>
          <cell r="Q11">
            <v>26</v>
          </cell>
          <cell r="R11">
            <v>26</v>
          </cell>
          <cell r="S11">
            <v>1</v>
          </cell>
          <cell r="T11">
            <v>600000</v>
          </cell>
          <cell r="U11">
            <v>1000000</v>
          </cell>
          <cell r="V11">
            <v>1000000</v>
          </cell>
        </row>
        <row r="12">
          <cell r="C12" t="str">
            <v>NBTS01139</v>
          </cell>
          <cell r="D12" t="str">
            <v>Ngô Thị Thắm</v>
          </cell>
          <cell r="E12">
            <v>43083</v>
          </cell>
          <cell r="F12">
            <v>43143</v>
          </cell>
          <cell r="H12">
            <v>43108</v>
          </cell>
          <cell r="K12">
            <v>6</v>
          </cell>
          <cell r="L12" t="str">
            <v>Kiên Hà</v>
          </cell>
          <cell r="M12">
            <v>240</v>
          </cell>
          <cell r="N12">
            <v>240</v>
          </cell>
          <cell r="O12">
            <v>1</v>
          </cell>
          <cell r="P12">
            <v>400000</v>
          </cell>
          <cell r="Q12">
            <v>6</v>
          </cell>
          <cell r="R12">
            <v>6</v>
          </cell>
          <cell r="S12">
            <v>1</v>
          </cell>
          <cell r="T12">
            <v>600000</v>
          </cell>
          <cell r="U12">
            <v>1000000</v>
          </cell>
          <cell r="V12">
            <v>230000</v>
          </cell>
        </row>
        <row r="13">
          <cell r="C13" t="str">
            <v>NBTS01170</v>
          </cell>
          <cell r="D13" t="str">
            <v>Nguyễn Công Toàn</v>
          </cell>
          <cell r="E13">
            <v>43090</v>
          </cell>
          <cell r="F13">
            <v>43150</v>
          </cell>
          <cell r="K13">
            <v>26</v>
          </cell>
          <cell r="L13" t="str">
            <v>Kiên Hà</v>
          </cell>
          <cell r="M13">
            <v>1040</v>
          </cell>
          <cell r="N13">
            <v>1040</v>
          </cell>
          <cell r="O13">
            <v>1</v>
          </cell>
          <cell r="P13">
            <v>400000</v>
          </cell>
          <cell r="Q13">
            <v>26</v>
          </cell>
          <cell r="R13">
            <v>26</v>
          </cell>
          <cell r="S13">
            <v>1</v>
          </cell>
          <cell r="T13">
            <v>600000</v>
          </cell>
          <cell r="U13">
            <v>1000000</v>
          </cell>
          <cell r="V13">
            <v>1000000</v>
          </cell>
        </row>
        <row r="14">
          <cell r="C14" t="str">
            <v>NBTS01217</v>
          </cell>
          <cell r="D14" t="str">
            <v>Lê Đức Trọng</v>
          </cell>
          <cell r="E14" t="str">
            <v>15/01/2018</v>
          </cell>
          <cell r="F14">
            <v>43175</v>
          </cell>
          <cell r="K14">
            <v>15</v>
          </cell>
          <cell r="L14" t="str">
            <v>Kiên Hà</v>
          </cell>
          <cell r="M14">
            <v>600</v>
          </cell>
          <cell r="N14">
            <v>600</v>
          </cell>
          <cell r="O14">
            <v>1</v>
          </cell>
          <cell r="P14">
            <v>400000</v>
          </cell>
          <cell r="Q14">
            <v>15</v>
          </cell>
          <cell r="R14">
            <v>15</v>
          </cell>
          <cell r="S14">
            <v>1</v>
          </cell>
          <cell r="T14">
            <v>600000</v>
          </cell>
          <cell r="U14">
            <v>1000000</v>
          </cell>
          <cell r="V14">
            <v>576000</v>
          </cell>
        </row>
        <row r="15"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1">
          <cell r="C21" t="str">
            <v>NORTH 1</v>
          </cell>
          <cell r="M21">
            <v>8040</v>
          </cell>
          <cell r="N21">
            <v>8040</v>
          </cell>
          <cell r="O21">
            <v>1</v>
          </cell>
          <cell r="P21">
            <v>3600000</v>
          </cell>
          <cell r="Q21">
            <v>201</v>
          </cell>
          <cell r="R21">
            <v>201</v>
          </cell>
          <cell r="S21">
            <v>1</v>
          </cell>
          <cell r="T21">
            <v>5400000</v>
          </cell>
          <cell r="U21">
            <v>9000000</v>
          </cell>
          <cell r="V21">
            <v>7728000</v>
          </cell>
        </row>
        <row r="22">
          <cell r="C22" t="str">
            <v>NBTS01053</v>
          </cell>
          <cell r="D22" t="str">
            <v>Dương Thị Mai</v>
          </cell>
          <cell r="E22">
            <v>43045</v>
          </cell>
          <cell r="F22">
            <v>43105</v>
          </cell>
          <cell r="H22">
            <v>43102</v>
          </cell>
          <cell r="K22">
            <v>1</v>
          </cell>
          <cell r="L22" t="str">
            <v>Nguyễn Thị Chinh</v>
          </cell>
          <cell r="M22">
            <v>40</v>
          </cell>
          <cell r="N22">
            <v>40</v>
          </cell>
          <cell r="O22">
            <v>1</v>
          </cell>
          <cell r="P22">
            <v>400000</v>
          </cell>
          <cell r="Q22">
            <v>1</v>
          </cell>
          <cell r="R22">
            <v>1</v>
          </cell>
          <cell r="S22">
            <v>1</v>
          </cell>
          <cell r="T22">
            <v>600000</v>
          </cell>
          <cell r="U22">
            <v>1000000</v>
          </cell>
          <cell r="V22">
            <v>38000</v>
          </cell>
        </row>
        <row r="23">
          <cell r="C23" t="str">
            <v>NBTS01121</v>
          </cell>
          <cell r="D23" t="str">
            <v>Nguyễn Thị Cẩm Hà</v>
          </cell>
          <cell r="E23">
            <v>43070</v>
          </cell>
          <cell r="F23">
            <v>43130</v>
          </cell>
          <cell r="K23">
            <v>25</v>
          </cell>
          <cell r="L23" t="str">
            <v>Nguyễn Văn Suyến</v>
          </cell>
          <cell r="M23">
            <v>1000</v>
          </cell>
          <cell r="N23">
            <v>1000</v>
          </cell>
          <cell r="O23">
            <v>1</v>
          </cell>
          <cell r="P23">
            <v>400000</v>
          </cell>
          <cell r="Q23">
            <v>25</v>
          </cell>
          <cell r="R23">
            <v>25</v>
          </cell>
          <cell r="S23">
            <v>1</v>
          </cell>
          <cell r="T23">
            <v>600000</v>
          </cell>
          <cell r="U23">
            <v>1000000</v>
          </cell>
          <cell r="V23">
            <v>961000</v>
          </cell>
        </row>
        <row r="24">
          <cell r="C24" t="str">
            <v>NBTS01123</v>
          </cell>
          <cell r="D24" t="str">
            <v>Vũ Thị Bách Diệp</v>
          </cell>
          <cell r="E24">
            <v>43070</v>
          </cell>
          <cell r="F24">
            <v>43130</v>
          </cell>
          <cell r="K24">
            <v>25</v>
          </cell>
          <cell r="L24" t="str">
            <v>N_Agent Đoàn Vũ Khiêm</v>
          </cell>
          <cell r="M24">
            <v>1000</v>
          </cell>
          <cell r="N24">
            <v>1000</v>
          </cell>
          <cell r="O24">
            <v>1</v>
          </cell>
          <cell r="P24">
            <v>400000</v>
          </cell>
          <cell r="Q24">
            <v>25</v>
          </cell>
          <cell r="R24">
            <v>25</v>
          </cell>
          <cell r="S24">
            <v>1</v>
          </cell>
          <cell r="T24">
            <v>600000</v>
          </cell>
          <cell r="U24">
            <v>1000000</v>
          </cell>
          <cell r="V24">
            <v>961000</v>
          </cell>
        </row>
        <row r="25">
          <cell r="C25" t="str">
            <v>NBTS01177</v>
          </cell>
          <cell r="D25" t="str">
            <v>Trần Thị Thùy</v>
          </cell>
          <cell r="E25">
            <v>43096</v>
          </cell>
          <cell r="F25">
            <v>43156</v>
          </cell>
          <cell r="K25">
            <v>26</v>
          </cell>
          <cell r="L25" t="str">
            <v>Đặng Quang Mạnh</v>
          </cell>
          <cell r="M25">
            <v>1040</v>
          </cell>
          <cell r="N25">
            <v>1040</v>
          </cell>
          <cell r="O25">
            <v>1</v>
          </cell>
          <cell r="P25">
            <v>400000</v>
          </cell>
          <cell r="Q25">
            <v>26</v>
          </cell>
          <cell r="R25">
            <v>26</v>
          </cell>
          <cell r="S25">
            <v>1</v>
          </cell>
          <cell r="T25">
            <v>600000</v>
          </cell>
          <cell r="U25">
            <v>1000000</v>
          </cell>
          <cell r="V25">
            <v>1000000</v>
          </cell>
        </row>
        <row r="26">
          <cell r="C26" t="str">
            <v>NBTS01186</v>
          </cell>
          <cell r="D26" t="str">
            <v>Phạm Thị Kim Cương</v>
          </cell>
          <cell r="E26">
            <v>43102</v>
          </cell>
          <cell r="F26">
            <v>43162</v>
          </cell>
          <cell r="K26">
            <v>26</v>
          </cell>
          <cell r="L26" t="str">
            <v>Nguyễn Thị Chinh</v>
          </cell>
          <cell r="M26">
            <v>1040</v>
          </cell>
          <cell r="N26">
            <v>1040</v>
          </cell>
          <cell r="O26">
            <v>1</v>
          </cell>
          <cell r="P26">
            <v>400000</v>
          </cell>
          <cell r="Q26">
            <v>26</v>
          </cell>
          <cell r="R26">
            <v>26</v>
          </cell>
          <cell r="S26">
            <v>1</v>
          </cell>
          <cell r="T26">
            <v>600000</v>
          </cell>
          <cell r="U26">
            <v>1000000</v>
          </cell>
          <cell r="V26">
            <v>1000000</v>
          </cell>
        </row>
        <row r="27">
          <cell r="C27" t="str">
            <v>NBTS01187</v>
          </cell>
          <cell r="D27" t="str">
            <v>Vũ Mạnh Tuấn</v>
          </cell>
          <cell r="E27">
            <v>43102</v>
          </cell>
          <cell r="F27">
            <v>43162</v>
          </cell>
          <cell r="K27">
            <v>26</v>
          </cell>
          <cell r="L27" t="str">
            <v>Nguyễn Thị Chinh</v>
          </cell>
          <cell r="M27">
            <v>1040</v>
          </cell>
          <cell r="N27">
            <v>1040</v>
          </cell>
          <cell r="O27">
            <v>1</v>
          </cell>
          <cell r="P27">
            <v>400000</v>
          </cell>
          <cell r="Q27">
            <v>26</v>
          </cell>
          <cell r="R27">
            <v>26</v>
          </cell>
          <cell r="S27">
            <v>1</v>
          </cell>
          <cell r="T27">
            <v>600000</v>
          </cell>
          <cell r="U27">
            <v>1000000</v>
          </cell>
          <cell r="V27">
            <v>1000000</v>
          </cell>
        </row>
        <row r="28"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C30" t="str">
            <v>NORTH 2</v>
          </cell>
          <cell r="M30">
            <v>5160</v>
          </cell>
          <cell r="N30">
            <v>5160</v>
          </cell>
          <cell r="O30">
            <v>1</v>
          </cell>
          <cell r="P30">
            <v>2400000</v>
          </cell>
          <cell r="Q30">
            <v>129</v>
          </cell>
          <cell r="R30">
            <v>129</v>
          </cell>
          <cell r="S30">
            <v>1</v>
          </cell>
          <cell r="T30">
            <v>3600000</v>
          </cell>
          <cell r="U30">
            <v>6000000</v>
          </cell>
          <cell r="V30">
            <v>4960000</v>
          </cell>
        </row>
        <row r="31">
          <cell r="C31" t="str">
            <v>NBTS01055</v>
          </cell>
          <cell r="D31" t="str">
            <v>Hoàng Thị Dung</v>
          </cell>
          <cell r="E31">
            <v>43045</v>
          </cell>
          <cell r="F31">
            <v>43105</v>
          </cell>
          <cell r="K31">
            <v>4</v>
          </cell>
          <cell r="L31" t="str">
            <v>Phạm Thị Thu Hằng</v>
          </cell>
          <cell r="M31">
            <v>160</v>
          </cell>
          <cell r="N31">
            <v>160</v>
          </cell>
          <cell r="O31">
            <v>1</v>
          </cell>
          <cell r="P31">
            <v>400000</v>
          </cell>
          <cell r="Q31">
            <v>4</v>
          </cell>
          <cell r="R31">
            <v>4</v>
          </cell>
          <cell r="S31">
            <v>1</v>
          </cell>
          <cell r="T31">
            <v>600000</v>
          </cell>
          <cell r="U31">
            <v>1000000</v>
          </cell>
          <cell r="V31">
            <v>153000</v>
          </cell>
        </row>
        <row r="32">
          <cell r="C32" t="str">
            <v>NBTS01081</v>
          </cell>
          <cell r="D32" t="str">
            <v>Trần Thị Thanh Hương</v>
          </cell>
          <cell r="E32" t="str">
            <v>13/11/2017</v>
          </cell>
          <cell r="F32">
            <v>43112</v>
          </cell>
          <cell r="K32">
            <v>10</v>
          </cell>
          <cell r="L32" t="str">
            <v>Phạm Thị Thu Hằng</v>
          </cell>
          <cell r="M32">
            <v>400</v>
          </cell>
          <cell r="N32">
            <v>400</v>
          </cell>
          <cell r="O32">
            <v>1</v>
          </cell>
          <cell r="P32">
            <v>400000</v>
          </cell>
          <cell r="Q32">
            <v>10</v>
          </cell>
          <cell r="R32">
            <v>10</v>
          </cell>
          <cell r="S32">
            <v>1</v>
          </cell>
          <cell r="T32">
            <v>600000</v>
          </cell>
          <cell r="U32">
            <v>1000000</v>
          </cell>
          <cell r="V32">
            <v>384000</v>
          </cell>
        </row>
        <row r="33">
          <cell r="C33" t="str">
            <v>NBTS01082</v>
          </cell>
          <cell r="D33" t="str">
            <v>Lê Xuân Hưng</v>
          </cell>
          <cell r="E33" t="str">
            <v>13/11/2017</v>
          </cell>
          <cell r="F33">
            <v>43112</v>
          </cell>
          <cell r="K33">
            <v>10</v>
          </cell>
          <cell r="L33" t="str">
            <v>Nguyễn Thị Nhung</v>
          </cell>
          <cell r="M33">
            <v>400</v>
          </cell>
          <cell r="N33">
            <v>400</v>
          </cell>
          <cell r="O33">
            <v>1</v>
          </cell>
          <cell r="P33">
            <v>400000</v>
          </cell>
          <cell r="Q33">
            <v>10</v>
          </cell>
          <cell r="R33">
            <v>10</v>
          </cell>
          <cell r="S33">
            <v>1</v>
          </cell>
          <cell r="T33">
            <v>600000</v>
          </cell>
          <cell r="U33">
            <v>1000000</v>
          </cell>
          <cell r="V33">
            <v>384000</v>
          </cell>
        </row>
        <row r="34">
          <cell r="C34" t="str">
            <v>NBTS01124</v>
          </cell>
          <cell r="D34" t="str">
            <v>Nguyễn Công Thắng</v>
          </cell>
          <cell r="E34" t="str">
            <v>17/11/2017</v>
          </cell>
          <cell r="F34">
            <v>43116</v>
          </cell>
          <cell r="K34">
            <v>13</v>
          </cell>
          <cell r="L34" t="str">
            <v xml:space="preserve">Nguyễn Thị Nga </v>
          </cell>
          <cell r="M34">
            <v>520</v>
          </cell>
          <cell r="N34">
            <v>520</v>
          </cell>
          <cell r="O34">
            <v>1</v>
          </cell>
          <cell r="P34">
            <v>400000</v>
          </cell>
          <cell r="Q34">
            <v>13</v>
          </cell>
          <cell r="R34">
            <v>13</v>
          </cell>
          <cell r="S34">
            <v>1</v>
          </cell>
          <cell r="T34">
            <v>600000</v>
          </cell>
          <cell r="U34">
            <v>1000000</v>
          </cell>
          <cell r="V34">
            <v>500000</v>
          </cell>
        </row>
        <row r="35">
          <cell r="C35" t="str">
            <v>NBTS01157</v>
          </cell>
          <cell r="D35" t="str">
            <v>Nguyễn Thị Thảo</v>
          </cell>
          <cell r="E35">
            <v>43088</v>
          </cell>
          <cell r="F35">
            <v>43148</v>
          </cell>
          <cell r="K35">
            <v>26</v>
          </cell>
          <cell r="L35" t="str">
            <v>Đặng Thị Thúy Hằng</v>
          </cell>
          <cell r="M35">
            <v>1040</v>
          </cell>
          <cell r="N35">
            <v>1040</v>
          </cell>
          <cell r="O35">
            <v>1</v>
          </cell>
          <cell r="P35">
            <v>400000</v>
          </cell>
          <cell r="Q35">
            <v>26</v>
          </cell>
          <cell r="R35">
            <v>26</v>
          </cell>
          <cell r="S35">
            <v>1</v>
          </cell>
          <cell r="T35">
            <v>600000</v>
          </cell>
          <cell r="U35">
            <v>1000000</v>
          </cell>
          <cell r="V35">
            <v>1000000</v>
          </cell>
        </row>
        <row r="36"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NORTH 3</v>
          </cell>
          <cell r="M37">
            <v>2520</v>
          </cell>
          <cell r="N37">
            <v>2520</v>
          </cell>
          <cell r="O37">
            <v>1</v>
          </cell>
          <cell r="P37">
            <v>2000000</v>
          </cell>
          <cell r="Q37">
            <v>63</v>
          </cell>
          <cell r="R37">
            <v>63</v>
          </cell>
          <cell r="S37">
            <v>1</v>
          </cell>
          <cell r="T37">
            <v>3000000</v>
          </cell>
          <cell r="U37">
            <v>5000000</v>
          </cell>
          <cell r="V37">
            <v>2421000</v>
          </cell>
        </row>
        <row r="38">
          <cell r="C38" t="str">
            <v>TOTAL NORTH</v>
          </cell>
          <cell r="M38">
            <v>15720</v>
          </cell>
          <cell r="N38">
            <v>15720</v>
          </cell>
          <cell r="O38">
            <v>1</v>
          </cell>
          <cell r="P38">
            <v>8000000</v>
          </cell>
          <cell r="Q38">
            <v>393</v>
          </cell>
          <cell r="R38">
            <v>393</v>
          </cell>
          <cell r="S38">
            <v>1</v>
          </cell>
          <cell r="T38">
            <v>12000000</v>
          </cell>
          <cell r="U38">
            <v>20000000</v>
          </cell>
          <cell r="V38">
            <v>15109000</v>
          </cell>
        </row>
        <row r="41">
          <cell r="C41" t="str">
            <v>Prepared by</v>
          </cell>
          <cell r="F41" t="str">
            <v>Checked by</v>
          </cell>
          <cell r="L41" t="str">
            <v>Noted by</v>
          </cell>
          <cell r="P41" t="str">
            <v>Checked by</v>
          </cell>
          <cell r="U41" t="str">
            <v>Approved by</v>
          </cell>
        </row>
        <row r="51">
          <cell r="F51" t="str">
            <v>Vu Viet Huy</v>
          </cell>
          <cell r="P51" t="str">
            <v>Adi Setiawan</v>
          </cell>
          <cell r="U51" t="str">
            <v>Nguyen Thanh Ho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L684"/>
  <sheetViews>
    <sheetView workbookViewId="0">
      <pane xSplit="4" ySplit="5" topLeftCell="E335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RowHeight="15" x14ac:dyDescent="0.25"/>
  <cols>
    <col min="2" max="2" width="11.85546875" hidden="1" customWidth="1"/>
    <col min="4" max="4" width="26.42578125" customWidth="1"/>
    <col min="5" max="5" width="16.42578125" style="2" bestFit="1" customWidth="1"/>
    <col min="6" max="6" width="19.5703125" style="2" bestFit="1" customWidth="1"/>
    <col min="7" max="7" width="15" style="2" customWidth="1"/>
    <col min="8" max="9" width="18.140625" style="2" customWidth="1"/>
    <col min="10" max="10" width="15.28515625" style="2" hidden="1" customWidth="1"/>
    <col min="11" max="11" width="15.28515625" style="2" customWidth="1"/>
    <col min="12" max="12" width="12.5703125" bestFit="1" customWidth="1"/>
    <col min="13" max="13" width="10.5703125" bestFit="1" customWidth="1"/>
  </cols>
  <sheetData>
    <row r="2" spans="1:11" ht="9" customHeight="1" x14ac:dyDescent="0.25">
      <c r="G2" s="19" t="s">
        <v>671</v>
      </c>
    </row>
    <row r="3" spans="1:11" s="5" customFormat="1" ht="30.75" customHeight="1" x14ac:dyDescent="0.25">
      <c r="A3" s="6" t="s">
        <v>21</v>
      </c>
      <c r="B3" s="6" t="s">
        <v>22</v>
      </c>
      <c r="C3" s="6" t="s">
        <v>23</v>
      </c>
      <c r="D3" s="6" t="s">
        <v>24</v>
      </c>
      <c r="E3" s="7" t="s">
        <v>25</v>
      </c>
      <c r="F3" s="7" t="s">
        <v>132</v>
      </c>
      <c r="G3" s="7" t="s">
        <v>26</v>
      </c>
      <c r="H3" s="7" t="s">
        <v>65</v>
      </c>
      <c r="I3" s="7" t="s">
        <v>27</v>
      </c>
      <c r="J3" s="7" t="s">
        <v>672</v>
      </c>
      <c r="K3" s="7"/>
    </row>
    <row r="4" spans="1:11" x14ac:dyDescent="0.25">
      <c r="A4" t="s">
        <v>130</v>
      </c>
      <c r="C4" t="s">
        <v>20</v>
      </c>
      <c r="D4" t="s">
        <v>349</v>
      </c>
      <c r="E4" s="2">
        <v>700000</v>
      </c>
      <c r="F4" s="2">
        <v>0</v>
      </c>
      <c r="I4" s="2">
        <f t="shared" ref="I4:I67" si="0">SUM(E4:G4)-H4</f>
        <v>700000</v>
      </c>
      <c r="J4" s="2">
        <v>700000</v>
      </c>
      <c r="K4" s="2" t="s">
        <v>371</v>
      </c>
    </row>
    <row r="5" spans="1:11" x14ac:dyDescent="0.25">
      <c r="A5" t="s">
        <v>130</v>
      </c>
      <c r="C5" t="s">
        <v>20</v>
      </c>
      <c r="D5" t="s">
        <v>486</v>
      </c>
      <c r="E5" s="2">
        <v>700000</v>
      </c>
      <c r="F5" s="2">
        <v>0</v>
      </c>
      <c r="I5" s="2">
        <f t="shared" si="0"/>
        <v>700000</v>
      </c>
      <c r="J5" s="2">
        <v>700000</v>
      </c>
      <c r="K5" s="2" t="s">
        <v>371</v>
      </c>
    </row>
    <row r="6" spans="1:11" x14ac:dyDescent="0.25">
      <c r="A6" t="s">
        <v>130</v>
      </c>
      <c r="C6" t="s">
        <v>20</v>
      </c>
      <c r="D6" t="s">
        <v>426</v>
      </c>
      <c r="E6" s="2">
        <v>700000</v>
      </c>
      <c r="F6" s="2">
        <v>0</v>
      </c>
      <c r="I6" s="2">
        <f t="shared" si="0"/>
        <v>700000</v>
      </c>
      <c r="J6" s="2">
        <v>700000</v>
      </c>
      <c r="K6" s="2" t="s">
        <v>371</v>
      </c>
    </row>
    <row r="7" spans="1:11" x14ac:dyDescent="0.25">
      <c r="A7" t="s">
        <v>130</v>
      </c>
      <c r="C7" t="s">
        <v>20</v>
      </c>
      <c r="D7" t="s">
        <v>0</v>
      </c>
      <c r="E7" s="2">
        <v>700000</v>
      </c>
      <c r="F7" s="2">
        <v>0</v>
      </c>
      <c r="I7" s="2">
        <f t="shared" si="0"/>
        <v>700000</v>
      </c>
      <c r="J7" s="2">
        <v>700000</v>
      </c>
      <c r="K7" s="2" t="s">
        <v>371</v>
      </c>
    </row>
    <row r="8" spans="1:11" x14ac:dyDescent="0.25">
      <c r="A8" t="s">
        <v>130</v>
      </c>
      <c r="C8" t="s">
        <v>20</v>
      </c>
      <c r="D8" t="s">
        <v>2</v>
      </c>
      <c r="E8" s="2">
        <v>700000</v>
      </c>
      <c r="F8" s="2">
        <v>0</v>
      </c>
      <c r="I8" s="2">
        <f t="shared" si="0"/>
        <v>700000</v>
      </c>
      <c r="J8" s="2">
        <v>700000</v>
      </c>
      <c r="K8" s="2" t="s">
        <v>371</v>
      </c>
    </row>
    <row r="9" spans="1:11" x14ac:dyDescent="0.25">
      <c r="A9" t="s">
        <v>130</v>
      </c>
      <c r="C9" t="s">
        <v>20</v>
      </c>
      <c r="D9" t="s">
        <v>427</v>
      </c>
      <c r="E9" s="2">
        <v>700000</v>
      </c>
      <c r="F9" s="2">
        <v>0</v>
      </c>
      <c r="I9" s="2">
        <f t="shared" si="0"/>
        <v>700000</v>
      </c>
      <c r="J9" s="2">
        <v>700000</v>
      </c>
      <c r="K9" s="2" t="s">
        <v>371</v>
      </c>
    </row>
    <row r="10" spans="1:11" x14ac:dyDescent="0.25">
      <c r="A10" t="s">
        <v>130</v>
      </c>
      <c r="C10" t="s">
        <v>20</v>
      </c>
      <c r="D10" t="s">
        <v>640</v>
      </c>
      <c r="E10" s="2">
        <v>700000</v>
      </c>
      <c r="F10" s="2">
        <v>0</v>
      </c>
      <c r="G10" s="2">
        <v>1000000</v>
      </c>
      <c r="I10" s="2">
        <f t="shared" si="0"/>
        <v>1700000</v>
      </c>
      <c r="J10" s="2">
        <v>700000</v>
      </c>
      <c r="K10" s="2" t="s">
        <v>371</v>
      </c>
    </row>
    <row r="11" spans="1:11" x14ac:dyDescent="0.25">
      <c r="A11" t="s">
        <v>130</v>
      </c>
      <c r="C11" t="s">
        <v>20</v>
      </c>
      <c r="D11" t="s">
        <v>641</v>
      </c>
      <c r="E11" s="2">
        <v>700000</v>
      </c>
      <c r="F11" s="2">
        <v>0</v>
      </c>
      <c r="G11" s="2">
        <v>1000000</v>
      </c>
      <c r="I11" s="2">
        <f t="shared" si="0"/>
        <v>1700000</v>
      </c>
      <c r="J11" s="2">
        <v>700000</v>
      </c>
      <c r="K11" s="2" t="s">
        <v>371</v>
      </c>
    </row>
    <row r="12" spans="1:11" x14ac:dyDescent="0.25">
      <c r="A12" t="s">
        <v>130</v>
      </c>
      <c r="C12" t="s">
        <v>20</v>
      </c>
      <c r="D12" t="s">
        <v>108</v>
      </c>
      <c r="E12" s="2">
        <v>700000</v>
      </c>
      <c r="F12" s="2">
        <v>0</v>
      </c>
      <c r="I12" s="2">
        <f t="shared" si="0"/>
        <v>700000</v>
      </c>
      <c r="J12" s="2">
        <v>700000</v>
      </c>
      <c r="K12" s="2" t="s">
        <v>371</v>
      </c>
    </row>
    <row r="13" spans="1:11" x14ac:dyDescent="0.25">
      <c r="A13" t="s">
        <v>130</v>
      </c>
      <c r="C13" t="s">
        <v>20</v>
      </c>
      <c r="D13" t="s">
        <v>4</v>
      </c>
      <c r="E13" s="2">
        <v>700000</v>
      </c>
      <c r="F13" s="2">
        <v>0</v>
      </c>
      <c r="I13" s="2">
        <f t="shared" si="0"/>
        <v>700000</v>
      </c>
      <c r="J13" s="2">
        <v>700000</v>
      </c>
      <c r="K13" s="2" t="s">
        <v>371</v>
      </c>
    </row>
    <row r="14" spans="1:11" x14ac:dyDescent="0.25">
      <c r="A14" t="s">
        <v>130</v>
      </c>
      <c r="C14" t="s">
        <v>20</v>
      </c>
      <c r="D14" t="s">
        <v>5</v>
      </c>
      <c r="E14" s="2">
        <v>2100000</v>
      </c>
      <c r="F14" s="2">
        <v>1000000</v>
      </c>
      <c r="I14" s="2">
        <f t="shared" si="0"/>
        <v>3100000</v>
      </c>
      <c r="J14" s="2">
        <v>3100000</v>
      </c>
      <c r="K14" s="2" t="s">
        <v>371</v>
      </c>
    </row>
    <row r="15" spans="1:11" x14ac:dyDescent="0.25">
      <c r="A15" t="s">
        <v>130</v>
      </c>
      <c r="C15" t="s">
        <v>20</v>
      </c>
      <c r="D15" t="s">
        <v>428</v>
      </c>
      <c r="E15" s="2">
        <v>2100000</v>
      </c>
      <c r="F15" s="2">
        <v>1000000</v>
      </c>
      <c r="I15" s="2">
        <f t="shared" si="0"/>
        <v>3100000</v>
      </c>
      <c r="J15" s="2">
        <v>3100000</v>
      </c>
      <c r="K15" s="2" t="s">
        <v>371</v>
      </c>
    </row>
    <row r="16" spans="1:11" x14ac:dyDescent="0.25">
      <c r="A16" t="s">
        <v>130</v>
      </c>
      <c r="C16" t="s">
        <v>20</v>
      </c>
      <c r="D16" t="s">
        <v>350</v>
      </c>
      <c r="E16" s="2">
        <v>2100000</v>
      </c>
      <c r="F16" s="2">
        <v>1000000</v>
      </c>
      <c r="I16" s="2">
        <f t="shared" si="0"/>
        <v>3100000</v>
      </c>
      <c r="J16" s="2">
        <v>3100000</v>
      </c>
      <c r="K16" s="2" t="s">
        <v>371</v>
      </c>
    </row>
    <row r="17" spans="1:11" x14ac:dyDescent="0.25">
      <c r="A17" t="s">
        <v>130</v>
      </c>
      <c r="C17" t="s">
        <v>20</v>
      </c>
      <c r="D17" t="s">
        <v>15</v>
      </c>
      <c r="E17" s="2">
        <v>700000</v>
      </c>
      <c r="F17" s="2">
        <v>0</v>
      </c>
      <c r="I17" s="2">
        <f t="shared" si="0"/>
        <v>700000</v>
      </c>
      <c r="J17" s="2">
        <v>700000</v>
      </c>
      <c r="K17" s="2" t="s">
        <v>371</v>
      </c>
    </row>
    <row r="18" spans="1:11" x14ac:dyDescent="0.25">
      <c r="A18" t="s">
        <v>130</v>
      </c>
      <c r="C18" t="s">
        <v>20</v>
      </c>
      <c r="D18" t="s">
        <v>89</v>
      </c>
      <c r="E18" s="2">
        <v>700000</v>
      </c>
      <c r="F18" s="2">
        <v>0</v>
      </c>
      <c r="I18" s="2">
        <f t="shared" si="0"/>
        <v>700000</v>
      </c>
      <c r="J18" s="2">
        <v>700000</v>
      </c>
      <c r="K18" s="2" t="s">
        <v>371</v>
      </c>
    </row>
    <row r="19" spans="1:11" x14ac:dyDescent="0.25">
      <c r="A19" t="s">
        <v>130</v>
      </c>
      <c r="C19" t="s">
        <v>20</v>
      </c>
      <c r="D19" t="s">
        <v>429</v>
      </c>
      <c r="E19" s="2">
        <v>700000</v>
      </c>
      <c r="F19" s="2">
        <v>0</v>
      </c>
      <c r="I19" s="2">
        <f t="shared" si="0"/>
        <v>700000</v>
      </c>
      <c r="J19" s="2">
        <v>700000</v>
      </c>
      <c r="K19" s="2" t="s">
        <v>371</v>
      </c>
    </row>
    <row r="20" spans="1:11" x14ac:dyDescent="0.25">
      <c r="A20" t="s">
        <v>130</v>
      </c>
      <c r="C20" t="s">
        <v>20</v>
      </c>
      <c r="D20" t="s">
        <v>430</v>
      </c>
      <c r="E20" s="2">
        <v>3300000</v>
      </c>
      <c r="F20" s="2">
        <v>1000000</v>
      </c>
      <c r="I20" s="2">
        <f t="shared" si="0"/>
        <v>4300000</v>
      </c>
      <c r="J20" s="2">
        <v>4300000</v>
      </c>
      <c r="K20" s="2" t="s">
        <v>371</v>
      </c>
    </row>
    <row r="21" spans="1:11" x14ac:dyDescent="0.25">
      <c r="A21" t="s">
        <v>130</v>
      </c>
      <c r="C21" t="s">
        <v>20</v>
      </c>
      <c r="D21" t="s">
        <v>76</v>
      </c>
      <c r="E21" s="2">
        <v>3300000</v>
      </c>
      <c r="F21" s="2">
        <v>1000000</v>
      </c>
      <c r="I21" s="2">
        <f t="shared" si="0"/>
        <v>4300000</v>
      </c>
      <c r="J21" s="2">
        <v>4300000</v>
      </c>
      <c r="K21" s="2" t="s">
        <v>371</v>
      </c>
    </row>
    <row r="22" spans="1:11" x14ac:dyDescent="0.25">
      <c r="A22" t="s">
        <v>130</v>
      </c>
      <c r="C22" t="s">
        <v>20</v>
      </c>
      <c r="D22" t="s">
        <v>102</v>
      </c>
      <c r="E22" s="2">
        <v>3300000</v>
      </c>
      <c r="F22" s="2">
        <v>1000000</v>
      </c>
      <c r="I22" s="2">
        <f t="shared" si="0"/>
        <v>4300000</v>
      </c>
      <c r="J22" s="2">
        <v>4300000</v>
      </c>
      <c r="K22" s="2" t="s">
        <v>371</v>
      </c>
    </row>
    <row r="23" spans="1:11" x14ac:dyDescent="0.25">
      <c r="A23" t="s">
        <v>130</v>
      </c>
      <c r="C23" t="s">
        <v>20</v>
      </c>
      <c r="D23" t="s">
        <v>104</v>
      </c>
      <c r="E23" s="2">
        <v>3300000</v>
      </c>
      <c r="F23" s="2">
        <v>1000000</v>
      </c>
      <c r="I23" s="2">
        <f t="shared" si="0"/>
        <v>4300000</v>
      </c>
      <c r="J23" s="2">
        <v>4300000</v>
      </c>
      <c r="K23" s="2" t="s">
        <v>371</v>
      </c>
    </row>
    <row r="24" spans="1:11" x14ac:dyDescent="0.25">
      <c r="A24" t="s">
        <v>130</v>
      </c>
      <c r="C24" t="s">
        <v>20</v>
      </c>
      <c r="D24" t="s">
        <v>409</v>
      </c>
      <c r="E24" s="2">
        <v>2100000</v>
      </c>
      <c r="F24" s="2">
        <v>1000000</v>
      </c>
      <c r="I24" s="2">
        <f t="shared" si="0"/>
        <v>3100000</v>
      </c>
      <c r="J24" s="2">
        <v>3100000</v>
      </c>
      <c r="K24" s="2" t="s">
        <v>371</v>
      </c>
    </row>
    <row r="25" spans="1:11" x14ac:dyDescent="0.25">
      <c r="A25" t="s">
        <v>130</v>
      </c>
      <c r="C25" t="s">
        <v>20</v>
      </c>
      <c r="D25" t="s">
        <v>392</v>
      </c>
      <c r="E25" s="2">
        <v>2100000</v>
      </c>
      <c r="F25" s="2">
        <v>1000000</v>
      </c>
      <c r="I25" s="2">
        <f t="shared" si="0"/>
        <v>3100000</v>
      </c>
      <c r="J25" s="2">
        <v>3100000</v>
      </c>
      <c r="K25" s="2" t="s">
        <v>371</v>
      </c>
    </row>
    <row r="26" spans="1:11" x14ac:dyDescent="0.25">
      <c r="A26" t="s">
        <v>130</v>
      </c>
      <c r="C26" t="s">
        <v>20</v>
      </c>
      <c r="D26" t="s">
        <v>29</v>
      </c>
      <c r="E26" s="2">
        <v>2100000</v>
      </c>
      <c r="F26" s="2">
        <v>1000000</v>
      </c>
      <c r="I26" s="2">
        <f t="shared" si="0"/>
        <v>3100000</v>
      </c>
      <c r="J26" s="2">
        <v>3100000</v>
      </c>
      <c r="K26" s="2" t="s">
        <v>371</v>
      </c>
    </row>
    <row r="27" spans="1:11" x14ac:dyDescent="0.25">
      <c r="A27" t="s">
        <v>130</v>
      </c>
      <c r="C27" t="s">
        <v>20</v>
      </c>
      <c r="D27" t="s">
        <v>579</v>
      </c>
      <c r="E27" s="2">
        <v>3300000</v>
      </c>
      <c r="F27" s="2">
        <v>1000000</v>
      </c>
      <c r="I27" s="2">
        <f t="shared" si="0"/>
        <v>4300000</v>
      </c>
      <c r="J27" s="2">
        <v>4300000</v>
      </c>
      <c r="K27" s="2" t="s">
        <v>371</v>
      </c>
    </row>
    <row r="28" spans="1:11" x14ac:dyDescent="0.25">
      <c r="A28" t="s">
        <v>130</v>
      </c>
      <c r="C28" t="s">
        <v>20</v>
      </c>
      <c r="D28" t="s">
        <v>90</v>
      </c>
      <c r="E28" s="2">
        <v>3300000</v>
      </c>
      <c r="F28" s="2">
        <v>1000000</v>
      </c>
      <c r="I28" s="2">
        <f t="shared" si="0"/>
        <v>4300000</v>
      </c>
      <c r="J28" s="2">
        <v>4300000</v>
      </c>
      <c r="K28" s="2" t="s">
        <v>371</v>
      </c>
    </row>
    <row r="29" spans="1:11" x14ac:dyDescent="0.25">
      <c r="A29" t="s">
        <v>130</v>
      </c>
      <c r="C29" t="s">
        <v>20</v>
      </c>
      <c r="D29" t="s">
        <v>127</v>
      </c>
      <c r="E29" s="2">
        <v>700000</v>
      </c>
      <c r="F29" s="2">
        <v>0</v>
      </c>
      <c r="I29" s="2">
        <f t="shared" si="0"/>
        <v>700000</v>
      </c>
      <c r="J29" s="2">
        <v>700000</v>
      </c>
      <c r="K29" s="2" t="s">
        <v>251</v>
      </c>
    </row>
    <row r="30" spans="1:11" x14ac:dyDescent="0.25">
      <c r="A30" t="s">
        <v>130</v>
      </c>
      <c r="C30" t="s">
        <v>20</v>
      </c>
      <c r="D30" t="s">
        <v>374</v>
      </c>
      <c r="E30" s="2">
        <v>700000</v>
      </c>
      <c r="F30" s="2">
        <v>0</v>
      </c>
      <c r="I30" s="2">
        <f t="shared" si="0"/>
        <v>700000</v>
      </c>
      <c r="J30" s="2">
        <v>700000</v>
      </c>
      <c r="K30" s="2" t="s">
        <v>251</v>
      </c>
    </row>
    <row r="31" spans="1:11" x14ac:dyDescent="0.25">
      <c r="A31" t="s">
        <v>130</v>
      </c>
      <c r="C31" t="s">
        <v>20</v>
      </c>
      <c r="D31" t="s">
        <v>107</v>
      </c>
      <c r="E31" s="2">
        <v>1400000</v>
      </c>
      <c r="F31" s="2">
        <v>0</v>
      </c>
      <c r="I31" s="2">
        <f t="shared" si="0"/>
        <v>1400000</v>
      </c>
      <c r="J31" s="2">
        <v>1400000</v>
      </c>
      <c r="K31" s="2" t="s">
        <v>251</v>
      </c>
    </row>
    <row r="32" spans="1:11" x14ac:dyDescent="0.25">
      <c r="A32" t="s">
        <v>130</v>
      </c>
      <c r="C32" t="s">
        <v>20</v>
      </c>
      <c r="D32" t="s">
        <v>548</v>
      </c>
      <c r="E32" s="2">
        <v>560000</v>
      </c>
      <c r="F32" s="2">
        <v>0</v>
      </c>
      <c r="I32" s="2">
        <f t="shared" si="0"/>
        <v>560000</v>
      </c>
      <c r="J32" s="2">
        <v>560000</v>
      </c>
      <c r="K32" s="2" t="s">
        <v>251</v>
      </c>
    </row>
    <row r="33" spans="1:11" x14ac:dyDescent="0.25">
      <c r="A33" t="s">
        <v>130</v>
      </c>
      <c r="C33" t="s">
        <v>20</v>
      </c>
      <c r="D33" t="s">
        <v>484</v>
      </c>
      <c r="E33" s="2">
        <v>700000</v>
      </c>
      <c r="F33" s="2">
        <v>0</v>
      </c>
      <c r="I33" s="2">
        <f t="shared" si="0"/>
        <v>700000</v>
      </c>
      <c r="J33" s="2">
        <v>700000</v>
      </c>
      <c r="K33" s="2" t="s">
        <v>251</v>
      </c>
    </row>
    <row r="34" spans="1:11" x14ac:dyDescent="0.25">
      <c r="A34" t="s">
        <v>130</v>
      </c>
      <c r="C34" t="s">
        <v>20</v>
      </c>
      <c r="D34" t="s">
        <v>547</v>
      </c>
      <c r="E34" s="2">
        <v>700000</v>
      </c>
      <c r="F34" s="2">
        <v>0</v>
      </c>
      <c r="I34" s="2">
        <f t="shared" si="0"/>
        <v>700000</v>
      </c>
      <c r="J34" s="2">
        <v>700000</v>
      </c>
      <c r="K34" s="2" t="s">
        <v>251</v>
      </c>
    </row>
    <row r="35" spans="1:11" x14ac:dyDescent="0.25">
      <c r="A35" t="s">
        <v>130</v>
      </c>
      <c r="C35" t="s">
        <v>20</v>
      </c>
      <c r="D35" t="s">
        <v>485</v>
      </c>
      <c r="E35" s="2">
        <v>700000</v>
      </c>
      <c r="F35" s="2">
        <v>0</v>
      </c>
      <c r="I35" s="2">
        <f t="shared" si="0"/>
        <v>700000</v>
      </c>
      <c r="J35" s="2">
        <v>700000</v>
      </c>
      <c r="K35" s="2" t="s">
        <v>251</v>
      </c>
    </row>
    <row r="36" spans="1:11" x14ac:dyDescent="0.25">
      <c r="A36" t="s">
        <v>130</v>
      </c>
      <c r="C36" t="s">
        <v>20</v>
      </c>
      <c r="D36" t="s">
        <v>550</v>
      </c>
      <c r="E36" s="2">
        <v>0</v>
      </c>
      <c r="F36" s="2">
        <v>0</v>
      </c>
      <c r="I36" s="2">
        <f t="shared" si="0"/>
        <v>0</v>
      </c>
      <c r="J36" s="2">
        <v>0</v>
      </c>
      <c r="K36" s="2" t="s">
        <v>252</v>
      </c>
    </row>
    <row r="37" spans="1:11" x14ac:dyDescent="0.25">
      <c r="A37" t="s">
        <v>130</v>
      </c>
      <c r="C37" t="s">
        <v>20</v>
      </c>
      <c r="D37" t="s">
        <v>363</v>
      </c>
      <c r="E37" s="2">
        <v>700000</v>
      </c>
      <c r="F37" s="2">
        <v>0</v>
      </c>
      <c r="I37" s="2">
        <f t="shared" si="0"/>
        <v>700000</v>
      </c>
      <c r="J37" s="2">
        <v>700000</v>
      </c>
      <c r="K37" s="2" t="s">
        <v>252</v>
      </c>
    </row>
    <row r="38" spans="1:11" x14ac:dyDescent="0.25">
      <c r="A38" t="s">
        <v>130</v>
      </c>
      <c r="C38" t="s">
        <v>20</v>
      </c>
      <c r="D38" t="s">
        <v>549</v>
      </c>
      <c r="E38" s="2">
        <v>1400000</v>
      </c>
      <c r="F38" s="2">
        <v>0</v>
      </c>
      <c r="I38" s="2">
        <f t="shared" si="0"/>
        <v>1400000</v>
      </c>
      <c r="J38" s="2">
        <v>1400000</v>
      </c>
      <c r="K38" s="2" t="s">
        <v>252</v>
      </c>
    </row>
    <row r="39" spans="1:11" x14ac:dyDescent="0.25">
      <c r="A39" t="s">
        <v>130</v>
      </c>
      <c r="C39" t="s">
        <v>20</v>
      </c>
      <c r="D39" t="s">
        <v>413</v>
      </c>
      <c r="E39" s="2">
        <v>1400000</v>
      </c>
      <c r="F39" s="2">
        <v>0</v>
      </c>
      <c r="I39" s="2">
        <f t="shared" si="0"/>
        <v>1400000</v>
      </c>
      <c r="J39" s="2">
        <v>1400000</v>
      </c>
      <c r="K39" s="2" t="s">
        <v>252</v>
      </c>
    </row>
    <row r="40" spans="1:11" x14ac:dyDescent="0.25">
      <c r="A40" t="s">
        <v>130</v>
      </c>
      <c r="C40" t="s">
        <v>20</v>
      </c>
      <c r="D40" t="s">
        <v>580</v>
      </c>
      <c r="E40" s="2">
        <v>800000</v>
      </c>
      <c r="F40" s="2">
        <v>0</v>
      </c>
      <c r="I40" s="2">
        <f t="shared" si="0"/>
        <v>800000</v>
      </c>
      <c r="J40" s="2">
        <v>800000</v>
      </c>
      <c r="K40" s="2" t="s">
        <v>372</v>
      </c>
    </row>
    <row r="41" spans="1:11" x14ac:dyDescent="0.25">
      <c r="A41" t="s">
        <v>130</v>
      </c>
      <c r="C41" t="s">
        <v>20</v>
      </c>
      <c r="D41" t="s">
        <v>612</v>
      </c>
      <c r="E41" s="2">
        <v>800000</v>
      </c>
      <c r="F41" s="2">
        <v>0</v>
      </c>
      <c r="G41" s="2">
        <v>550000</v>
      </c>
      <c r="I41" s="2">
        <f t="shared" si="0"/>
        <v>1350000</v>
      </c>
      <c r="J41" s="2">
        <v>800000</v>
      </c>
      <c r="K41" s="2" t="s">
        <v>372</v>
      </c>
    </row>
    <row r="42" spans="1:11" x14ac:dyDescent="0.25">
      <c r="A42" t="s">
        <v>130</v>
      </c>
      <c r="C42" t="s">
        <v>20</v>
      </c>
      <c r="D42" t="s">
        <v>30</v>
      </c>
      <c r="E42" s="2">
        <v>800000</v>
      </c>
      <c r="F42" s="2">
        <v>0</v>
      </c>
      <c r="I42" s="2">
        <f t="shared" si="0"/>
        <v>800000</v>
      </c>
      <c r="J42" s="2">
        <v>800000</v>
      </c>
      <c r="K42" s="2" t="s">
        <v>372</v>
      </c>
    </row>
    <row r="43" spans="1:11" x14ac:dyDescent="0.25">
      <c r="A43" t="s">
        <v>130</v>
      </c>
      <c r="C43" t="s">
        <v>20</v>
      </c>
      <c r="D43" t="s">
        <v>19</v>
      </c>
      <c r="E43" s="2">
        <v>800000</v>
      </c>
      <c r="F43" s="2">
        <v>0</v>
      </c>
      <c r="I43" s="2">
        <f t="shared" si="0"/>
        <v>800000</v>
      </c>
      <c r="J43" s="2">
        <v>800000</v>
      </c>
      <c r="K43" s="2" t="s">
        <v>372</v>
      </c>
    </row>
    <row r="44" spans="1:11" x14ac:dyDescent="0.25">
      <c r="A44" t="s">
        <v>130</v>
      </c>
      <c r="C44" t="s">
        <v>20</v>
      </c>
      <c r="D44" t="s">
        <v>3</v>
      </c>
      <c r="E44" s="2">
        <v>800000</v>
      </c>
      <c r="F44" s="2">
        <v>0</v>
      </c>
      <c r="I44" s="2">
        <f t="shared" si="0"/>
        <v>800000</v>
      </c>
      <c r="J44" s="2">
        <v>800000</v>
      </c>
      <c r="K44" s="2" t="s">
        <v>372</v>
      </c>
    </row>
    <row r="45" spans="1:11" x14ac:dyDescent="0.25">
      <c r="A45" t="s">
        <v>130</v>
      </c>
      <c r="C45" t="s">
        <v>20</v>
      </c>
      <c r="D45" t="s">
        <v>613</v>
      </c>
      <c r="E45" s="2">
        <v>800000</v>
      </c>
      <c r="F45" s="2">
        <v>0</v>
      </c>
      <c r="G45" s="2">
        <v>950000</v>
      </c>
      <c r="I45" s="2">
        <f t="shared" si="0"/>
        <v>1750000</v>
      </c>
      <c r="J45" s="2">
        <v>800000</v>
      </c>
      <c r="K45" s="2" t="s">
        <v>372</v>
      </c>
    </row>
    <row r="46" spans="1:11" x14ac:dyDescent="0.25">
      <c r="A46" t="s">
        <v>126</v>
      </c>
      <c r="C46" t="s">
        <v>20</v>
      </c>
      <c r="D46" t="s">
        <v>6</v>
      </c>
      <c r="E46" s="2">
        <v>2800000</v>
      </c>
      <c r="F46" s="2">
        <v>1000000</v>
      </c>
      <c r="I46" s="2">
        <f t="shared" si="0"/>
        <v>3800000</v>
      </c>
      <c r="J46" s="2">
        <v>3800000</v>
      </c>
      <c r="K46" s="2" t="s">
        <v>371</v>
      </c>
    </row>
    <row r="47" spans="1:11" x14ac:dyDescent="0.25">
      <c r="A47" t="s">
        <v>126</v>
      </c>
      <c r="C47" t="s">
        <v>20</v>
      </c>
      <c r="D47" t="s">
        <v>100</v>
      </c>
      <c r="E47" s="2">
        <v>2800000</v>
      </c>
      <c r="F47" s="2">
        <v>1000000</v>
      </c>
      <c r="G47" s="2">
        <v>1000000</v>
      </c>
      <c r="I47" s="2">
        <f t="shared" si="0"/>
        <v>4800000</v>
      </c>
      <c r="J47" s="2">
        <v>3800000</v>
      </c>
      <c r="K47" s="2" t="s">
        <v>371</v>
      </c>
    </row>
    <row r="48" spans="1:11" x14ac:dyDescent="0.25">
      <c r="A48" t="s">
        <v>126</v>
      </c>
      <c r="C48" t="s">
        <v>20</v>
      </c>
      <c r="D48" t="s">
        <v>7</v>
      </c>
      <c r="E48" s="2">
        <v>2100000</v>
      </c>
      <c r="F48" s="2">
        <v>1000000</v>
      </c>
      <c r="I48" s="2">
        <f t="shared" si="0"/>
        <v>3100000</v>
      </c>
      <c r="J48" s="2">
        <v>3100000</v>
      </c>
      <c r="K48" s="2" t="s">
        <v>371</v>
      </c>
    </row>
    <row r="49" spans="1:11" x14ac:dyDescent="0.25">
      <c r="A49" t="s">
        <v>126</v>
      </c>
      <c r="C49" t="s">
        <v>20</v>
      </c>
      <c r="D49" t="s">
        <v>105</v>
      </c>
      <c r="E49" s="2">
        <v>2800000</v>
      </c>
      <c r="F49" s="2">
        <v>1000000</v>
      </c>
      <c r="I49" s="2">
        <f t="shared" si="0"/>
        <v>3800000</v>
      </c>
      <c r="J49" s="2">
        <v>3800000</v>
      </c>
      <c r="K49" s="2" t="s">
        <v>371</v>
      </c>
    </row>
    <row r="50" spans="1:11" x14ac:dyDescent="0.25">
      <c r="A50" t="s">
        <v>126</v>
      </c>
      <c r="C50" t="s">
        <v>20</v>
      </c>
      <c r="D50" t="s">
        <v>106</v>
      </c>
      <c r="E50" s="2">
        <v>2800000</v>
      </c>
      <c r="F50" s="2">
        <v>1000000</v>
      </c>
      <c r="I50" s="2">
        <f t="shared" si="0"/>
        <v>3800000</v>
      </c>
      <c r="J50" s="2">
        <v>3800000</v>
      </c>
      <c r="K50" s="2" t="s">
        <v>371</v>
      </c>
    </row>
    <row r="51" spans="1:11" x14ac:dyDescent="0.25">
      <c r="A51" t="s">
        <v>126</v>
      </c>
      <c r="C51" t="s">
        <v>20</v>
      </c>
      <c r="D51" t="s">
        <v>668</v>
      </c>
      <c r="E51" s="2">
        <v>2800000</v>
      </c>
      <c r="F51" s="2">
        <v>1000000</v>
      </c>
      <c r="G51" s="2">
        <v>1000000</v>
      </c>
      <c r="I51" s="2">
        <f t="shared" si="0"/>
        <v>4800000</v>
      </c>
      <c r="J51" s="2">
        <v>3800000</v>
      </c>
      <c r="K51" s="2" t="s">
        <v>371</v>
      </c>
    </row>
    <row r="52" spans="1:11" x14ac:dyDescent="0.25">
      <c r="A52" t="s">
        <v>126</v>
      </c>
      <c r="C52" t="s">
        <v>20</v>
      </c>
      <c r="D52" t="s">
        <v>669</v>
      </c>
      <c r="E52" s="2">
        <v>2800000</v>
      </c>
      <c r="F52" s="2">
        <v>1000000</v>
      </c>
      <c r="G52" s="2">
        <v>1000000</v>
      </c>
      <c r="I52" s="2">
        <f t="shared" si="0"/>
        <v>4800000</v>
      </c>
      <c r="J52" s="2">
        <v>3800000</v>
      </c>
      <c r="K52" s="2" t="s">
        <v>371</v>
      </c>
    </row>
    <row r="53" spans="1:11" x14ac:dyDescent="0.25">
      <c r="A53" t="s">
        <v>126</v>
      </c>
      <c r="C53" t="s">
        <v>20</v>
      </c>
      <c r="D53" t="s">
        <v>670</v>
      </c>
      <c r="E53" s="2">
        <v>2800000</v>
      </c>
      <c r="F53" s="2">
        <v>1000000</v>
      </c>
      <c r="G53" s="2">
        <v>1000000</v>
      </c>
      <c r="I53" s="2">
        <f t="shared" si="0"/>
        <v>4800000</v>
      </c>
      <c r="J53" s="2">
        <v>3800000</v>
      </c>
      <c r="K53" s="2" t="s">
        <v>371</v>
      </c>
    </row>
    <row r="54" spans="1:11" x14ac:dyDescent="0.25">
      <c r="A54" t="s">
        <v>126</v>
      </c>
      <c r="C54" t="s">
        <v>20</v>
      </c>
      <c r="D54" t="s">
        <v>432</v>
      </c>
      <c r="E54" s="2">
        <v>2800000</v>
      </c>
      <c r="F54" s="2">
        <v>1000000</v>
      </c>
      <c r="I54" s="2">
        <f t="shared" si="0"/>
        <v>3800000</v>
      </c>
      <c r="J54" s="2">
        <v>3800000</v>
      </c>
      <c r="K54" s="2" t="s">
        <v>371</v>
      </c>
    </row>
    <row r="55" spans="1:11" x14ac:dyDescent="0.25">
      <c r="A55" t="s">
        <v>126</v>
      </c>
      <c r="C55" t="s">
        <v>20</v>
      </c>
      <c r="D55" t="s">
        <v>109</v>
      </c>
      <c r="E55" s="2">
        <v>2100000</v>
      </c>
      <c r="F55" s="2">
        <v>1000000</v>
      </c>
      <c r="I55" s="2">
        <f t="shared" si="0"/>
        <v>3100000</v>
      </c>
      <c r="J55" s="2">
        <v>3100000</v>
      </c>
      <c r="K55" s="2" t="s">
        <v>371</v>
      </c>
    </row>
    <row r="56" spans="1:11" x14ac:dyDescent="0.25">
      <c r="A56" t="s">
        <v>126</v>
      </c>
      <c r="C56" t="s">
        <v>20</v>
      </c>
      <c r="D56" t="s">
        <v>433</v>
      </c>
      <c r="E56" s="2">
        <v>2100000</v>
      </c>
      <c r="F56" s="2">
        <v>1000000</v>
      </c>
      <c r="I56" s="2">
        <f t="shared" si="0"/>
        <v>3100000</v>
      </c>
      <c r="J56" s="2">
        <v>3100000</v>
      </c>
      <c r="K56" s="2" t="s">
        <v>371</v>
      </c>
    </row>
    <row r="57" spans="1:11" x14ac:dyDescent="0.25">
      <c r="A57" t="s">
        <v>126</v>
      </c>
      <c r="C57" t="s">
        <v>20</v>
      </c>
      <c r="D57" t="s">
        <v>101</v>
      </c>
      <c r="E57" s="2">
        <v>2100000</v>
      </c>
      <c r="F57" s="2">
        <v>1000000</v>
      </c>
      <c r="I57" s="2">
        <f t="shared" si="0"/>
        <v>3100000</v>
      </c>
      <c r="J57" s="2">
        <v>3100000</v>
      </c>
      <c r="K57" s="2" t="s">
        <v>371</v>
      </c>
    </row>
    <row r="58" spans="1:11" x14ac:dyDescent="0.25">
      <c r="A58" t="s">
        <v>126</v>
      </c>
      <c r="C58" t="s">
        <v>20</v>
      </c>
      <c r="D58" t="s">
        <v>12</v>
      </c>
      <c r="E58" s="2">
        <v>2100000</v>
      </c>
      <c r="F58" s="2">
        <v>1000000</v>
      </c>
      <c r="I58" s="2">
        <f t="shared" si="0"/>
        <v>3100000</v>
      </c>
      <c r="J58" s="2">
        <v>3100000</v>
      </c>
      <c r="K58" s="2" t="s">
        <v>371</v>
      </c>
    </row>
    <row r="59" spans="1:11" x14ac:dyDescent="0.25">
      <c r="A59" t="s">
        <v>126</v>
      </c>
      <c r="C59" t="s">
        <v>20</v>
      </c>
      <c r="D59" t="s">
        <v>16</v>
      </c>
      <c r="E59" s="2">
        <v>700000</v>
      </c>
      <c r="F59" s="2">
        <v>0</v>
      </c>
      <c r="I59" s="2">
        <f t="shared" si="0"/>
        <v>700000</v>
      </c>
      <c r="J59" s="2">
        <v>700000</v>
      </c>
      <c r="K59" s="2" t="s">
        <v>371</v>
      </c>
    </row>
    <row r="60" spans="1:11" x14ac:dyDescent="0.25">
      <c r="A60" t="s">
        <v>126</v>
      </c>
      <c r="C60" t="s">
        <v>20</v>
      </c>
      <c r="D60" t="s">
        <v>434</v>
      </c>
      <c r="E60" s="2">
        <v>1680000</v>
      </c>
      <c r="F60" s="2">
        <v>1000000</v>
      </c>
      <c r="I60" s="2">
        <f t="shared" si="0"/>
        <v>2680000</v>
      </c>
      <c r="J60" s="2">
        <v>2680000</v>
      </c>
      <c r="K60" s="2" t="s">
        <v>371</v>
      </c>
    </row>
    <row r="61" spans="1:11" x14ac:dyDescent="0.25">
      <c r="A61" t="s">
        <v>126</v>
      </c>
      <c r="C61" t="s">
        <v>20</v>
      </c>
      <c r="D61" t="s">
        <v>91</v>
      </c>
      <c r="E61" s="2">
        <v>1680000</v>
      </c>
      <c r="F61" s="2">
        <v>1000000</v>
      </c>
      <c r="I61" s="2">
        <f t="shared" si="0"/>
        <v>2680000</v>
      </c>
      <c r="J61" s="2">
        <v>2680000</v>
      </c>
      <c r="K61" s="2" t="s">
        <v>371</v>
      </c>
    </row>
    <row r="62" spans="1:11" x14ac:dyDescent="0.25">
      <c r="A62" t="s">
        <v>126</v>
      </c>
      <c r="C62" t="s">
        <v>20</v>
      </c>
      <c r="D62" t="s">
        <v>17</v>
      </c>
      <c r="E62" s="2">
        <v>1680000</v>
      </c>
      <c r="F62" s="2">
        <v>1000000</v>
      </c>
      <c r="I62" s="2">
        <f t="shared" si="0"/>
        <v>2680000</v>
      </c>
      <c r="J62" s="2">
        <v>2680000</v>
      </c>
      <c r="K62" s="2" t="s">
        <v>371</v>
      </c>
    </row>
    <row r="63" spans="1:11" x14ac:dyDescent="0.25">
      <c r="A63" t="s">
        <v>126</v>
      </c>
      <c r="C63" t="s">
        <v>20</v>
      </c>
      <c r="D63" t="s">
        <v>487</v>
      </c>
      <c r="E63" s="2">
        <v>2100000</v>
      </c>
      <c r="F63" s="2">
        <v>1000000</v>
      </c>
      <c r="I63" s="2">
        <f t="shared" si="0"/>
        <v>3100000</v>
      </c>
      <c r="J63" s="2">
        <v>3100000</v>
      </c>
      <c r="K63" s="2" t="s">
        <v>371</v>
      </c>
    </row>
    <row r="64" spans="1:11" x14ac:dyDescent="0.25">
      <c r="A64" t="s">
        <v>126</v>
      </c>
      <c r="C64" t="s">
        <v>20</v>
      </c>
      <c r="D64" t="s">
        <v>13</v>
      </c>
      <c r="E64" s="2">
        <v>2100000</v>
      </c>
      <c r="F64" s="2">
        <v>1000000</v>
      </c>
      <c r="I64" s="2">
        <f t="shared" si="0"/>
        <v>3100000</v>
      </c>
      <c r="J64" s="2">
        <v>3100000</v>
      </c>
      <c r="K64" s="2" t="s">
        <v>371</v>
      </c>
    </row>
    <row r="65" spans="1:11" x14ac:dyDescent="0.25">
      <c r="A65" t="s">
        <v>126</v>
      </c>
      <c r="C65" t="s">
        <v>20</v>
      </c>
      <c r="D65" t="s">
        <v>77</v>
      </c>
      <c r="E65" s="2">
        <v>2100000</v>
      </c>
      <c r="F65" s="2">
        <v>1000000</v>
      </c>
      <c r="I65" s="2">
        <f t="shared" si="0"/>
        <v>3100000</v>
      </c>
      <c r="J65" s="2">
        <v>3100000</v>
      </c>
      <c r="K65" s="2" t="s">
        <v>371</v>
      </c>
    </row>
    <row r="66" spans="1:11" x14ac:dyDescent="0.25">
      <c r="A66" t="s">
        <v>126</v>
      </c>
      <c r="C66" t="s">
        <v>20</v>
      </c>
      <c r="D66" t="s">
        <v>364</v>
      </c>
      <c r="E66" s="2">
        <v>2100000</v>
      </c>
      <c r="F66" s="2">
        <v>1000000</v>
      </c>
      <c r="I66" s="2">
        <f t="shared" si="0"/>
        <v>3100000</v>
      </c>
      <c r="J66" s="2">
        <v>3100000</v>
      </c>
      <c r="K66" s="2" t="s">
        <v>371</v>
      </c>
    </row>
    <row r="67" spans="1:11" x14ac:dyDescent="0.25">
      <c r="A67" t="s">
        <v>126</v>
      </c>
      <c r="C67" t="s">
        <v>20</v>
      </c>
      <c r="D67" t="s">
        <v>614</v>
      </c>
      <c r="E67" s="2">
        <v>3300000</v>
      </c>
      <c r="F67" s="2">
        <v>1000000</v>
      </c>
      <c r="G67" s="2">
        <v>550000</v>
      </c>
      <c r="I67" s="2">
        <f t="shared" si="0"/>
        <v>4850000</v>
      </c>
      <c r="J67" s="2">
        <v>4300000</v>
      </c>
      <c r="K67" s="2" t="s">
        <v>371</v>
      </c>
    </row>
    <row r="68" spans="1:11" x14ac:dyDescent="0.25">
      <c r="A68" t="s">
        <v>126</v>
      </c>
      <c r="C68" t="s">
        <v>20</v>
      </c>
      <c r="D68" t="s">
        <v>11</v>
      </c>
      <c r="E68" s="2">
        <v>3300000</v>
      </c>
      <c r="F68" s="2">
        <v>1000000</v>
      </c>
      <c r="I68" s="2">
        <f t="shared" ref="I68:I133" si="1">SUM(E68:G68)-H68</f>
        <v>4300000</v>
      </c>
      <c r="J68" s="2">
        <v>4300000</v>
      </c>
      <c r="K68" s="2" t="s">
        <v>371</v>
      </c>
    </row>
    <row r="69" spans="1:11" x14ac:dyDescent="0.25">
      <c r="A69" t="s">
        <v>126</v>
      </c>
      <c r="C69" t="s">
        <v>20</v>
      </c>
      <c r="D69" t="s">
        <v>488</v>
      </c>
      <c r="E69" s="2">
        <v>3300000</v>
      </c>
      <c r="F69" s="2">
        <v>1000000</v>
      </c>
      <c r="I69" s="2">
        <f t="shared" si="1"/>
        <v>4300000</v>
      </c>
      <c r="J69" s="2">
        <v>4300000</v>
      </c>
      <c r="K69" s="2" t="s">
        <v>371</v>
      </c>
    </row>
    <row r="70" spans="1:11" x14ac:dyDescent="0.25">
      <c r="A70" t="s">
        <v>126</v>
      </c>
      <c r="C70" t="s">
        <v>20</v>
      </c>
      <c r="D70" t="s">
        <v>82</v>
      </c>
      <c r="E70" s="2">
        <v>3300000</v>
      </c>
      <c r="F70" s="2">
        <v>1000000</v>
      </c>
      <c r="I70" s="2">
        <f t="shared" si="1"/>
        <v>4300000</v>
      </c>
      <c r="J70" s="2">
        <v>4300000</v>
      </c>
      <c r="K70" s="2" t="s">
        <v>371</v>
      </c>
    </row>
    <row r="71" spans="1:11" x14ac:dyDescent="0.25">
      <c r="A71" t="s">
        <v>126</v>
      </c>
      <c r="C71" t="s">
        <v>20</v>
      </c>
      <c r="D71" t="s">
        <v>14</v>
      </c>
      <c r="E71" s="2">
        <v>3020000</v>
      </c>
      <c r="F71" s="2">
        <v>1000000</v>
      </c>
      <c r="I71" s="2">
        <f t="shared" si="1"/>
        <v>4020000</v>
      </c>
      <c r="J71" s="2">
        <v>4020000</v>
      </c>
      <c r="K71" s="2" t="s">
        <v>371</v>
      </c>
    </row>
    <row r="72" spans="1:11" x14ac:dyDescent="0.25">
      <c r="A72" t="s">
        <v>126</v>
      </c>
      <c r="C72" t="s">
        <v>20</v>
      </c>
      <c r="D72" t="s">
        <v>435</v>
      </c>
      <c r="E72" s="2">
        <v>2520000</v>
      </c>
      <c r="F72" s="2">
        <v>1000000</v>
      </c>
      <c r="I72" s="2">
        <f t="shared" si="1"/>
        <v>3520000</v>
      </c>
      <c r="J72" s="2">
        <v>3520000</v>
      </c>
      <c r="K72" s="2" t="s">
        <v>371</v>
      </c>
    </row>
    <row r="73" spans="1:11" x14ac:dyDescent="0.25">
      <c r="A73" t="s">
        <v>126</v>
      </c>
      <c r="C73" t="s">
        <v>20</v>
      </c>
      <c r="D73" t="s">
        <v>131</v>
      </c>
      <c r="E73" s="2">
        <v>2520000</v>
      </c>
      <c r="F73" s="2">
        <v>1000000</v>
      </c>
      <c r="I73" s="2">
        <f t="shared" si="1"/>
        <v>3520000</v>
      </c>
      <c r="J73" s="2">
        <v>3520000</v>
      </c>
      <c r="K73" s="2" t="s">
        <v>371</v>
      </c>
    </row>
    <row r="74" spans="1:11" x14ac:dyDescent="0.25">
      <c r="A74" t="s">
        <v>126</v>
      </c>
      <c r="C74" t="s">
        <v>20</v>
      </c>
      <c r="D74" t="s">
        <v>103</v>
      </c>
      <c r="E74" s="2">
        <v>2520000</v>
      </c>
      <c r="F74" s="2">
        <v>1000000</v>
      </c>
      <c r="I74" s="2">
        <f t="shared" si="1"/>
        <v>3520000</v>
      </c>
      <c r="J74" s="2">
        <v>3520000</v>
      </c>
      <c r="K74" s="2" t="s">
        <v>371</v>
      </c>
    </row>
    <row r="75" spans="1:11" x14ac:dyDescent="0.25">
      <c r="A75" t="s">
        <v>126</v>
      </c>
      <c r="C75" t="s">
        <v>20</v>
      </c>
      <c r="D75" t="s">
        <v>78</v>
      </c>
      <c r="E75" s="2">
        <v>2520000</v>
      </c>
      <c r="F75" s="2">
        <v>1000000</v>
      </c>
      <c r="I75" s="2">
        <f t="shared" si="1"/>
        <v>3520000</v>
      </c>
      <c r="J75" s="2">
        <v>3520000</v>
      </c>
      <c r="K75" s="2" t="s">
        <v>371</v>
      </c>
    </row>
    <row r="76" spans="1:11" x14ac:dyDescent="0.25">
      <c r="A76" t="s">
        <v>126</v>
      </c>
      <c r="C76" t="s">
        <v>20</v>
      </c>
      <c r="D76" t="s">
        <v>18</v>
      </c>
      <c r="E76" s="2">
        <v>2520000</v>
      </c>
      <c r="F76" s="2">
        <v>1000000</v>
      </c>
      <c r="I76" s="2">
        <f t="shared" si="1"/>
        <v>3520000</v>
      </c>
      <c r="J76" s="2">
        <v>3520000</v>
      </c>
      <c r="K76" s="2" t="s">
        <v>371</v>
      </c>
    </row>
    <row r="77" spans="1:11" x14ac:dyDescent="0.25">
      <c r="A77" t="s">
        <v>126</v>
      </c>
      <c r="C77" t="s">
        <v>20</v>
      </c>
      <c r="D77" t="s">
        <v>581</v>
      </c>
      <c r="E77" s="2">
        <v>1820000</v>
      </c>
      <c r="F77" s="2">
        <v>1000000</v>
      </c>
      <c r="I77" s="2">
        <f t="shared" si="1"/>
        <v>2820000</v>
      </c>
      <c r="J77" s="2">
        <v>2820000</v>
      </c>
      <c r="K77" s="2" t="s">
        <v>371</v>
      </c>
    </row>
    <row r="78" spans="1:11" x14ac:dyDescent="0.25">
      <c r="A78" t="s">
        <v>126</v>
      </c>
      <c r="C78" t="s">
        <v>20</v>
      </c>
      <c r="D78" t="s">
        <v>300</v>
      </c>
      <c r="E78" s="2">
        <v>2520000</v>
      </c>
      <c r="F78" s="2">
        <v>1000000</v>
      </c>
      <c r="I78" s="2">
        <f t="shared" si="1"/>
        <v>3520000</v>
      </c>
      <c r="J78" s="2">
        <v>3520000</v>
      </c>
      <c r="K78" s="2" t="s">
        <v>371</v>
      </c>
    </row>
    <row r="79" spans="1:11" x14ac:dyDescent="0.25">
      <c r="A79" t="s">
        <v>126</v>
      </c>
      <c r="C79" t="s">
        <v>20</v>
      </c>
      <c r="D79" t="s">
        <v>33</v>
      </c>
      <c r="E79" s="2">
        <v>700000</v>
      </c>
      <c r="F79" s="2">
        <v>0</v>
      </c>
      <c r="I79" s="2">
        <f t="shared" si="1"/>
        <v>700000</v>
      </c>
      <c r="J79" s="2">
        <v>700000</v>
      </c>
      <c r="K79" s="2" t="s">
        <v>251</v>
      </c>
    </row>
    <row r="80" spans="1:11" x14ac:dyDescent="0.25">
      <c r="A80" t="s">
        <v>126</v>
      </c>
      <c r="C80" t="s">
        <v>20</v>
      </c>
      <c r="D80" t="s">
        <v>404</v>
      </c>
      <c r="E80" s="2">
        <v>700000</v>
      </c>
      <c r="F80" s="2">
        <v>0</v>
      </c>
      <c r="I80" s="2">
        <f t="shared" si="1"/>
        <v>700000</v>
      </c>
      <c r="J80" s="2">
        <v>700000</v>
      </c>
      <c r="K80" s="2" t="s">
        <v>251</v>
      </c>
    </row>
    <row r="81" spans="1:11" x14ac:dyDescent="0.25">
      <c r="A81" t="s">
        <v>126</v>
      </c>
      <c r="C81" t="s">
        <v>20</v>
      </c>
      <c r="D81" t="s">
        <v>31</v>
      </c>
      <c r="E81" s="2">
        <v>700000</v>
      </c>
      <c r="F81" s="2">
        <v>0</v>
      </c>
      <c r="I81" s="2">
        <f t="shared" si="1"/>
        <v>700000</v>
      </c>
      <c r="J81" s="2">
        <v>700000</v>
      </c>
      <c r="K81" s="2" t="s">
        <v>251</v>
      </c>
    </row>
    <row r="82" spans="1:11" x14ac:dyDescent="0.25">
      <c r="A82" t="s">
        <v>126</v>
      </c>
      <c r="C82" t="s">
        <v>20</v>
      </c>
      <c r="D82" t="s">
        <v>32</v>
      </c>
      <c r="E82" s="2">
        <v>700000</v>
      </c>
      <c r="F82" s="2">
        <v>0</v>
      </c>
      <c r="I82" s="2">
        <f t="shared" si="1"/>
        <v>700000</v>
      </c>
      <c r="J82" s="2">
        <v>700000</v>
      </c>
      <c r="K82" s="2" t="s">
        <v>251</v>
      </c>
    </row>
    <row r="83" spans="1:11" x14ac:dyDescent="0.25">
      <c r="A83" t="s">
        <v>126</v>
      </c>
      <c r="C83" t="s">
        <v>20</v>
      </c>
      <c r="D83" t="s">
        <v>36</v>
      </c>
      <c r="E83" s="2">
        <v>0</v>
      </c>
      <c r="F83" s="2">
        <v>0</v>
      </c>
      <c r="I83" s="2">
        <f t="shared" si="1"/>
        <v>0</v>
      </c>
      <c r="J83" s="2">
        <v>0</v>
      </c>
      <c r="K83" s="2" t="s">
        <v>251</v>
      </c>
    </row>
    <row r="84" spans="1:11" x14ac:dyDescent="0.25">
      <c r="A84" t="s">
        <v>126</v>
      </c>
      <c r="C84" t="s">
        <v>20</v>
      </c>
      <c r="D84" t="s">
        <v>35</v>
      </c>
      <c r="E84" s="2">
        <v>1400000</v>
      </c>
      <c r="F84" s="2">
        <v>0</v>
      </c>
      <c r="I84" s="2">
        <f t="shared" si="1"/>
        <v>1400000</v>
      </c>
      <c r="J84" s="2">
        <v>1400000</v>
      </c>
      <c r="K84" s="2" t="s">
        <v>251</v>
      </c>
    </row>
    <row r="85" spans="1:11" x14ac:dyDescent="0.25">
      <c r="A85" t="s">
        <v>126</v>
      </c>
      <c r="C85" t="s">
        <v>20</v>
      </c>
      <c r="D85" t="s">
        <v>393</v>
      </c>
      <c r="E85" s="2">
        <v>700000</v>
      </c>
      <c r="F85" s="2">
        <v>0</v>
      </c>
      <c r="I85" s="2">
        <f t="shared" si="1"/>
        <v>700000</v>
      </c>
      <c r="J85" s="2">
        <v>700000</v>
      </c>
      <c r="K85" s="2" t="s">
        <v>251</v>
      </c>
    </row>
    <row r="86" spans="1:11" x14ac:dyDescent="0.25">
      <c r="A86" t="s">
        <v>126</v>
      </c>
      <c r="C86" t="s">
        <v>20</v>
      </c>
      <c r="D86" t="s">
        <v>582</v>
      </c>
      <c r="E86" s="2">
        <v>700000</v>
      </c>
      <c r="F86" s="2">
        <v>0</v>
      </c>
      <c r="I86" s="2">
        <f t="shared" si="1"/>
        <v>700000</v>
      </c>
      <c r="J86" s="2">
        <v>700000</v>
      </c>
      <c r="K86" s="2" t="s">
        <v>252</v>
      </c>
    </row>
    <row r="87" spans="1:11" x14ac:dyDescent="0.25">
      <c r="A87" t="s">
        <v>126</v>
      </c>
      <c r="C87" t="s">
        <v>20</v>
      </c>
      <c r="D87" t="s">
        <v>489</v>
      </c>
      <c r="E87" s="2">
        <v>700000</v>
      </c>
      <c r="F87" s="2">
        <v>0</v>
      </c>
      <c r="I87" s="2">
        <f t="shared" si="1"/>
        <v>700000</v>
      </c>
      <c r="J87" s="2">
        <v>700000</v>
      </c>
      <c r="K87" s="2" t="s">
        <v>252</v>
      </c>
    </row>
    <row r="88" spans="1:11" x14ac:dyDescent="0.25">
      <c r="A88" t="s">
        <v>126</v>
      </c>
      <c r="C88" t="s">
        <v>20</v>
      </c>
      <c r="D88" t="s">
        <v>583</v>
      </c>
      <c r="E88" s="2">
        <v>700000</v>
      </c>
      <c r="F88" s="2">
        <v>0</v>
      </c>
      <c r="I88" s="2">
        <f t="shared" si="1"/>
        <v>700000</v>
      </c>
      <c r="J88" s="2">
        <v>700000</v>
      </c>
      <c r="K88" s="2" t="s">
        <v>252</v>
      </c>
    </row>
    <row r="89" spans="1:11" x14ac:dyDescent="0.25">
      <c r="A89" t="s">
        <v>126</v>
      </c>
      <c r="C89" t="s">
        <v>20</v>
      </c>
      <c r="D89" t="s">
        <v>551</v>
      </c>
      <c r="E89" s="2">
        <v>0</v>
      </c>
      <c r="F89" s="2">
        <v>0</v>
      </c>
      <c r="I89" s="2">
        <f t="shared" si="1"/>
        <v>0</v>
      </c>
      <c r="J89" s="2">
        <v>0</v>
      </c>
      <c r="K89" s="2" t="s">
        <v>252</v>
      </c>
    </row>
    <row r="90" spans="1:11" x14ac:dyDescent="0.25">
      <c r="A90" t="s">
        <v>126</v>
      </c>
      <c r="C90" t="s">
        <v>20</v>
      </c>
      <c r="D90" t="s">
        <v>615</v>
      </c>
      <c r="E90" s="2">
        <v>0</v>
      </c>
      <c r="F90" s="2">
        <v>0</v>
      </c>
      <c r="G90" s="2">
        <v>100000</v>
      </c>
      <c r="I90" s="2">
        <f t="shared" si="1"/>
        <v>100000</v>
      </c>
      <c r="J90" s="2">
        <v>0</v>
      </c>
      <c r="K90" s="2" t="s">
        <v>372</v>
      </c>
    </row>
    <row r="91" spans="1:11" x14ac:dyDescent="0.25">
      <c r="A91" t="s">
        <v>126</v>
      </c>
      <c r="C91" t="s">
        <v>20</v>
      </c>
      <c r="D91" t="s">
        <v>9</v>
      </c>
      <c r="E91" s="2">
        <v>1100000</v>
      </c>
      <c r="F91" s="2">
        <v>0</v>
      </c>
      <c r="I91" s="2">
        <f t="shared" si="1"/>
        <v>1100000</v>
      </c>
      <c r="J91" s="2">
        <v>1100000</v>
      </c>
      <c r="K91" s="2" t="s">
        <v>372</v>
      </c>
    </row>
    <row r="92" spans="1:11" x14ac:dyDescent="0.25">
      <c r="A92" t="s">
        <v>126</v>
      </c>
      <c r="C92" t="s">
        <v>20</v>
      </c>
      <c r="D92" t="s">
        <v>552</v>
      </c>
      <c r="E92" s="2">
        <v>1100000</v>
      </c>
      <c r="F92" s="2">
        <v>0</v>
      </c>
      <c r="I92" s="2">
        <f t="shared" si="1"/>
        <v>1100000</v>
      </c>
      <c r="J92" s="2">
        <v>1100000</v>
      </c>
      <c r="K92" s="2" t="s">
        <v>372</v>
      </c>
    </row>
    <row r="93" spans="1:11" x14ac:dyDescent="0.25">
      <c r="A93" t="s">
        <v>126</v>
      </c>
      <c r="C93" t="s">
        <v>20</v>
      </c>
      <c r="D93" t="s">
        <v>578</v>
      </c>
      <c r="E93" s="2">
        <v>1100000</v>
      </c>
      <c r="F93" s="2">
        <v>0</v>
      </c>
      <c r="I93" s="2">
        <f t="shared" si="1"/>
        <v>1100000</v>
      </c>
      <c r="J93" s="2">
        <v>1100000</v>
      </c>
      <c r="K93" s="2" t="s">
        <v>372</v>
      </c>
    </row>
    <row r="94" spans="1:11" x14ac:dyDescent="0.25">
      <c r="A94" t="s">
        <v>126</v>
      </c>
      <c r="C94" t="s">
        <v>20</v>
      </c>
      <c r="D94" t="s">
        <v>616</v>
      </c>
      <c r="E94" s="2">
        <v>1100000</v>
      </c>
      <c r="F94" s="2">
        <v>0</v>
      </c>
      <c r="G94" s="2">
        <v>50000</v>
      </c>
      <c r="I94" s="2">
        <f t="shared" si="1"/>
        <v>1150000</v>
      </c>
      <c r="J94" s="2">
        <v>1100000</v>
      </c>
      <c r="K94" s="2" t="s">
        <v>372</v>
      </c>
    </row>
    <row r="95" spans="1:11" x14ac:dyDescent="0.25">
      <c r="A95" t="s">
        <v>126</v>
      </c>
      <c r="C95" t="s">
        <v>20</v>
      </c>
      <c r="D95" t="s">
        <v>642</v>
      </c>
      <c r="E95" s="2">
        <v>300000</v>
      </c>
      <c r="F95" s="2">
        <v>0</v>
      </c>
      <c r="G95" s="2">
        <v>1000000</v>
      </c>
      <c r="I95" s="2">
        <f t="shared" si="1"/>
        <v>1300000</v>
      </c>
      <c r="J95" s="2">
        <v>300000</v>
      </c>
      <c r="K95" s="2" t="s">
        <v>372</v>
      </c>
    </row>
    <row r="96" spans="1:11" x14ac:dyDescent="0.25">
      <c r="A96" t="s">
        <v>130</v>
      </c>
      <c r="C96" t="s">
        <v>37</v>
      </c>
      <c r="D96" t="s">
        <v>140</v>
      </c>
      <c r="E96" s="2">
        <v>900000</v>
      </c>
      <c r="F96" s="2">
        <v>0</v>
      </c>
      <c r="I96" s="2">
        <f t="shared" si="1"/>
        <v>900000</v>
      </c>
      <c r="J96" s="2">
        <v>900000</v>
      </c>
    </row>
    <row r="97" spans="1:11" x14ac:dyDescent="0.25">
      <c r="A97" t="s">
        <v>130</v>
      </c>
      <c r="C97" t="s">
        <v>37</v>
      </c>
      <c r="D97" t="s">
        <v>134</v>
      </c>
      <c r="E97" s="2">
        <v>900000</v>
      </c>
      <c r="F97" s="2">
        <v>0</v>
      </c>
      <c r="I97" s="2">
        <f t="shared" ref="I97" si="2">SUM(E97:G97)-H97</f>
        <v>900000</v>
      </c>
      <c r="J97" s="19">
        <v>900000</v>
      </c>
      <c r="K97"/>
    </row>
    <row r="98" spans="1:11" x14ac:dyDescent="0.25">
      <c r="A98" t="s">
        <v>130</v>
      </c>
      <c r="C98" t="s">
        <v>37</v>
      </c>
      <c r="D98" t="s">
        <v>135</v>
      </c>
      <c r="E98" s="2">
        <v>3600000</v>
      </c>
      <c r="F98" s="2">
        <v>700000</v>
      </c>
      <c r="I98" s="2">
        <f t="shared" si="1"/>
        <v>4300000</v>
      </c>
      <c r="J98" s="19">
        <v>4300000</v>
      </c>
      <c r="K98"/>
    </row>
    <row r="99" spans="1:11" x14ac:dyDescent="0.25">
      <c r="A99" t="s">
        <v>130</v>
      </c>
      <c r="C99" t="s">
        <v>37</v>
      </c>
      <c r="D99" t="s">
        <v>136</v>
      </c>
      <c r="E99" s="2">
        <v>1720000</v>
      </c>
      <c r="F99" s="2">
        <v>0</v>
      </c>
      <c r="I99" s="2">
        <f t="shared" si="1"/>
        <v>1720000</v>
      </c>
      <c r="J99" s="19">
        <v>1720000</v>
      </c>
      <c r="K99"/>
    </row>
    <row r="100" spans="1:11" x14ac:dyDescent="0.25">
      <c r="A100" t="s">
        <v>130</v>
      </c>
      <c r="C100" t="s">
        <v>37</v>
      </c>
      <c r="D100" t="s">
        <v>8</v>
      </c>
      <c r="E100" s="2">
        <v>3680000</v>
      </c>
      <c r="F100" s="2">
        <v>700000</v>
      </c>
      <c r="I100" s="2">
        <f t="shared" si="1"/>
        <v>4380000</v>
      </c>
      <c r="J100" s="19">
        <v>4380000</v>
      </c>
      <c r="K100"/>
    </row>
    <row r="101" spans="1:11" x14ac:dyDescent="0.25">
      <c r="A101" t="s">
        <v>130</v>
      </c>
      <c r="C101" t="s">
        <v>37</v>
      </c>
      <c r="D101" t="s">
        <v>405</v>
      </c>
      <c r="E101" s="2">
        <v>3680000</v>
      </c>
      <c r="F101" s="2">
        <v>700000</v>
      </c>
      <c r="I101" s="2">
        <f t="shared" si="1"/>
        <v>4380000</v>
      </c>
      <c r="J101" s="19">
        <v>4380000</v>
      </c>
      <c r="K101"/>
    </row>
    <row r="102" spans="1:11" x14ac:dyDescent="0.25">
      <c r="A102" t="s">
        <v>130</v>
      </c>
      <c r="C102" t="s">
        <v>37</v>
      </c>
      <c r="D102" t="s">
        <v>138</v>
      </c>
      <c r="E102" s="2">
        <v>900000</v>
      </c>
      <c r="F102" s="2">
        <v>0</v>
      </c>
      <c r="I102" s="2">
        <f t="shared" si="1"/>
        <v>900000</v>
      </c>
      <c r="J102" s="19">
        <v>900000</v>
      </c>
      <c r="K102"/>
    </row>
    <row r="103" spans="1:11" x14ac:dyDescent="0.25">
      <c r="A103" t="s">
        <v>130</v>
      </c>
      <c r="C103" t="s">
        <v>37</v>
      </c>
      <c r="D103" t="s">
        <v>584</v>
      </c>
      <c r="E103" s="2">
        <v>0</v>
      </c>
      <c r="I103" s="2">
        <f t="shared" si="1"/>
        <v>0</v>
      </c>
      <c r="J103" s="19">
        <v>0</v>
      </c>
      <c r="K103"/>
    </row>
    <row r="104" spans="1:11" x14ac:dyDescent="0.25">
      <c r="A104" t="s">
        <v>130</v>
      </c>
      <c r="C104" t="s">
        <v>37</v>
      </c>
      <c r="D104" t="s">
        <v>34</v>
      </c>
      <c r="E104" s="2">
        <v>1300000</v>
      </c>
      <c r="F104" s="2">
        <v>0</v>
      </c>
      <c r="I104" s="2">
        <f t="shared" si="1"/>
        <v>1300000</v>
      </c>
      <c r="J104" s="19">
        <v>1300000</v>
      </c>
      <c r="K104"/>
    </row>
    <row r="105" spans="1:11" x14ac:dyDescent="0.25">
      <c r="A105" t="s">
        <v>126</v>
      </c>
      <c r="C105" t="s">
        <v>37</v>
      </c>
      <c r="D105" t="s">
        <v>133</v>
      </c>
      <c r="E105" s="2">
        <v>3600000</v>
      </c>
      <c r="F105" s="2">
        <v>700000</v>
      </c>
      <c r="I105" s="2">
        <f t="shared" si="1"/>
        <v>4300000</v>
      </c>
      <c r="J105" s="19">
        <v>4300000</v>
      </c>
      <c r="K105"/>
    </row>
    <row r="106" spans="1:11" x14ac:dyDescent="0.25">
      <c r="A106" t="s">
        <v>126</v>
      </c>
      <c r="C106" t="s">
        <v>37</v>
      </c>
      <c r="D106" t="s">
        <v>137</v>
      </c>
      <c r="E106" s="2">
        <v>2280000</v>
      </c>
      <c r="F106" s="2">
        <v>700000</v>
      </c>
      <c r="I106" s="2">
        <f t="shared" si="1"/>
        <v>2980000</v>
      </c>
      <c r="J106" s="19">
        <v>2980000</v>
      </c>
      <c r="K106"/>
    </row>
    <row r="107" spans="1:11" x14ac:dyDescent="0.25">
      <c r="A107" t="s">
        <v>126</v>
      </c>
      <c r="C107" t="s">
        <v>37</v>
      </c>
      <c r="D107" t="s">
        <v>1</v>
      </c>
      <c r="E107" s="2">
        <v>0</v>
      </c>
      <c r="F107" s="2">
        <v>0</v>
      </c>
      <c r="I107" s="2">
        <f t="shared" si="1"/>
        <v>0</v>
      </c>
      <c r="J107" s="19">
        <v>0</v>
      </c>
      <c r="K107"/>
    </row>
    <row r="108" spans="1:11" x14ac:dyDescent="0.25">
      <c r="A108" t="s">
        <v>126</v>
      </c>
      <c r="C108" t="s">
        <v>37</v>
      </c>
      <c r="D108" t="s">
        <v>10</v>
      </c>
      <c r="E108" s="2">
        <v>2280000</v>
      </c>
      <c r="F108" s="2">
        <v>700000</v>
      </c>
      <c r="I108" s="2">
        <f t="shared" si="1"/>
        <v>2980000</v>
      </c>
      <c r="J108" s="19">
        <v>2980000</v>
      </c>
      <c r="K108"/>
    </row>
    <row r="109" spans="1:11" x14ac:dyDescent="0.25">
      <c r="A109" t="s">
        <v>126</v>
      </c>
      <c r="C109" t="s">
        <v>37</v>
      </c>
      <c r="D109" t="s">
        <v>407</v>
      </c>
      <c r="E109" s="2">
        <v>3680000</v>
      </c>
      <c r="F109" s="2">
        <v>700000</v>
      </c>
      <c r="I109" s="2">
        <f t="shared" si="1"/>
        <v>4380000</v>
      </c>
      <c r="J109" s="19">
        <v>4380000</v>
      </c>
      <c r="K109"/>
    </row>
    <row r="110" spans="1:11" x14ac:dyDescent="0.25">
      <c r="A110" t="s">
        <v>126</v>
      </c>
      <c r="C110" t="s">
        <v>37</v>
      </c>
      <c r="D110" t="s">
        <v>408</v>
      </c>
      <c r="E110" s="2">
        <v>1850000</v>
      </c>
      <c r="F110" s="2">
        <v>700000</v>
      </c>
      <c r="I110" s="2">
        <f t="shared" si="1"/>
        <v>2550000</v>
      </c>
      <c r="J110" s="19">
        <v>2550000</v>
      </c>
      <c r="K110"/>
    </row>
    <row r="111" spans="1:11" x14ac:dyDescent="0.25">
      <c r="A111" t="s">
        <v>126</v>
      </c>
      <c r="C111" t="s">
        <v>37</v>
      </c>
      <c r="D111" t="s">
        <v>139</v>
      </c>
      <c r="E111" s="2">
        <v>1850000</v>
      </c>
      <c r="F111" s="2">
        <v>700000</v>
      </c>
      <c r="I111" s="2">
        <f t="shared" si="1"/>
        <v>2550000</v>
      </c>
      <c r="J111" s="19">
        <v>2550000</v>
      </c>
      <c r="K111"/>
    </row>
    <row r="112" spans="1:11" x14ac:dyDescent="0.25">
      <c r="A112" t="s">
        <v>126</v>
      </c>
      <c r="C112" t="s">
        <v>37</v>
      </c>
      <c r="D112" t="s">
        <v>141</v>
      </c>
      <c r="E112" s="2">
        <v>500000</v>
      </c>
      <c r="F112" s="2">
        <v>0</v>
      </c>
      <c r="I112" s="2">
        <f t="shared" si="1"/>
        <v>500000</v>
      </c>
      <c r="J112" s="19">
        <v>500000</v>
      </c>
      <c r="K112"/>
    </row>
    <row r="113" spans="1:11" x14ac:dyDescent="0.25">
      <c r="A113" t="s">
        <v>126</v>
      </c>
      <c r="C113" t="s">
        <v>37</v>
      </c>
      <c r="D113" t="s">
        <v>585</v>
      </c>
      <c r="E113" s="2">
        <v>0</v>
      </c>
      <c r="I113" s="2">
        <f t="shared" si="1"/>
        <v>0</v>
      </c>
      <c r="J113" s="19">
        <v>0</v>
      </c>
      <c r="K113"/>
    </row>
    <row r="114" spans="1:11" x14ac:dyDescent="0.25">
      <c r="A114" t="s">
        <v>126</v>
      </c>
      <c r="C114" t="s">
        <v>37</v>
      </c>
      <c r="D114" t="s">
        <v>586</v>
      </c>
      <c r="E114" s="2">
        <v>1150000</v>
      </c>
      <c r="F114" s="2">
        <v>0</v>
      </c>
      <c r="I114" s="2">
        <f t="shared" si="1"/>
        <v>1150000</v>
      </c>
      <c r="J114" s="2">
        <v>1150000</v>
      </c>
    </row>
    <row r="115" spans="1:11" x14ac:dyDescent="0.25">
      <c r="A115" t="s">
        <v>126</v>
      </c>
      <c r="C115" t="s">
        <v>37</v>
      </c>
      <c r="I115" s="2">
        <f t="shared" si="1"/>
        <v>0</v>
      </c>
    </row>
    <row r="116" spans="1:11" x14ac:dyDescent="0.25">
      <c r="A116" s="21" t="s">
        <v>28</v>
      </c>
      <c r="C116" s="23" t="s">
        <v>553</v>
      </c>
      <c r="D116" s="22" t="s">
        <v>142</v>
      </c>
      <c r="E116" s="2">
        <f>+J116-F116</f>
        <v>900000</v>
      </c>
      <c r="F116" s="22">
        <v>0</v>
      </c>
      <c r="H116" s="22">
        <v>900000</v>
      </c>
      <c r="I116" s="19">
        <f t="shared" si="1"/>
        <v>0</v>
      </c>
      <c r="J116" s="2">
        <v>900000</v>
      </c>
    </row>
    <row r="117" spans="1:11" x14ac:dyDescent="0.25">
      <c r="A117" s="21" t="s">
        <v>28</v>
      </c>
      <c r="C117" s="23" t="s">
        <v>39</v>
      </c>
      <c r="D117" s="19" t="s">
        <v>554</v>
      </c>
      <c r="E117" s="2">
        <f>+J117-F117</f>
        <v>1700000</v>
      </c>
      <c r="F117" s="22">
        <v>0</v>
      </c>
      <c r="H117" s="19">
        <v>0</v>
      </c>
      <c r="I117" s="19">
        <f t="shared" ref="I117" si="3">SUM(E117:G117)-H117</f>
        <v>1700000</v>
      </c>
      <c r="J117" s="2">
        <v>1700000</v>
      </c>
    </row>
    <row r="118" spans="1:11" x14ac:dyDescent="0.25">
      <c r="A118" s="21" t="s">
        <v>28</v>
      </c>
      <c r="C118" s="23" t="s">
        <v>667</v>
      </c>
      <c r="D118" s="19"/>
      <c r="F118" s="19"/>
      <c r="H118" s="19"/>
      <c r="I118" s="19">
        <f t="shared" si="1"/>
        <v>0</v>
      </c>
    </row>
    <row r="119" spans="1:11" s="1" customFormat="1" x14ac:dyDescent="0.25">
      <c r="A119" s="3"/>
      <c r="B119" s="3"/>
      <c r="C119" s="3"/>
      <c r="D119" s="3" t="s">
        <v>83</v>
      </c>
      <c r="E119" s="4">
        <f t="shared" ref="E119:H119" si="4">+SUM(E4:E118)</f>
        <v>183630000</v>
      </c>
      <c r="F119" s="4">
        <f t="shared" si="4"/>
        <v>50300000</v>
      </c>
      <c r="G119" s="4">
        <f t="shared" si="4"/>
        <v>9200000</v>
      </c>
      <c r="H119" s="4">
        <f t="shared" si="4"/>
        <v>900000</v>
      </c>
      <c r="I119" s="4">
        <f>+SUM(I4:I118)</f>
        <v>242230000</v>
      </c>
      <c r="J119" s="4">
        <f>+SUM(J4:J118)</f>
        <v>233930000</v>
      </c>
      <c r="K119" s="4"/>
    </row>
    <row r="120" spans="1:11" x14ac:dyDescent="0.25">
      <c r="A120" t="s">
        <v>179</v>
      </c>
      <c r="C120" t="s">
        <v>20</v>
      </c>
      <c r="D120" t="s">
        <v>41</v>
      </c>
      <c r="E120" s="2">
        <f>+J120-F120</f>
        <v>2100000</v>
      </c>
      <c r="F120" s="2">
        <v>1000000</v>
      </c>
      <c r="I120" s="2">
        <f t="shared" si="1"/>
        <v>3100000</v>
      </c>
      <c r="J120" s="2">
        <v>3100000</v>
      </c>
      <c r="K120" s="2" t="s">
        <v>250</v>
      </c>
    </row>
    <row r="121" spans="1:11" x14ac:dyDescent="0.25">
      <c r="A121" t="s">
        <v>179</v>
      </c>
      <c r="C121" t="s">
        <v>20</v>
      </c>
      <c r="D121" t="s">
        <v>375</v>
      </c>
      <c r="E121" s="2">
        <f t="shared" ref="E121:E184" si="5">+J121-F121</f>
        <v>2100000</v>
      </c>
      <c r="F121" s="2">
        <v>1000000</v>
      </c>
      <c r="I121" s="2">
        <f t="shared" si="1"/>
        <v>3100000</v>
      </c>
      <c r="J121" s="2">
        <v>3100000</v>
      </c>
      <c r="K121" s="2" t="s">
        <v>250</v>
      </c>
    </row>
    <row r="122" spans="1:11" x14ac:dyDescent="0.25">
      <c r="A122" t="s">
        <v>179</v>
      </c>
      <c r="C122" t="s">
        <v>20</v>
      </c>
      <c r="D122" t="s">
        <v>156</v>
      </c>
      <c r="E122" s="2">
        <f t="shared" si="5"/>
        <v>1700000</v>
      </c>
      <c r="F122" s="2">
        <v>1000000</v>
      </c>
      <c r="I122" s="2">
        <f t="shared" si="1"/>
        <v>2700000</v>
      </c>
      <c r="J122" s="2">
        <v>2700000</v>
      </c>
      <c r="K122" s="2" t="s">
        <v>366</v>
      </c>
    </row>
    <row r="123" spans="1:11" x14ac:dyDescent="0.25">
      <c r="A123" t="s">
        <v>179</v>
      </c>
      <c r="C123" t="s">
        <v>20</v>
      </c>
      <c r="D123" t="s">
        <v>42</v>
      </c>
      <c r="E123" s="2">
        <f t="shared" si="5"/>
        <v>1820000</v>
      </c>
      <c r="F123" s="2">
        <v>850000</v>
      </c>
      <c r="I123" s="2">
        <f t="shared" si="1"/>
        <v>2670000</v>
      </c>
      <c r="J123" s="2">
        <v>2670000</v>
      </c>
      <c r="K123" s="2" t="s">
        <v>250</v>
      </c>
    </row>
    <row r="124" spans="1:11" x14ac:dyDescent="0.25">
      <c r="A124" t="s">
        <v>179</v>
      </c>
      <c r="C124" t="s">
        <v>20</v>
      </c>
      <c r="D124" t="s">
        <v>490</v>
      </c>
      <c r="E124" s="2">
        <f t="shared" si="5"/>
        <v>1680000</v>
      </c>
      <c r="F124" s="2">
        <v>0</v>
      </c>
      <c r="I124" s="2">
        <f t="shared" si="1"/>
        <v>1680000</v>
      </c>
      <c r="J124" s="2">
        <v>1680000</v>
      </c>
      <c r="K124" s="2" t="s">
        <v>250</v>
      </c>
    </row>
    <row r="125" spans="1:11" x14ac:dyDescent="0.25">
      <c r="A125" t="s">
        <v>179</v>
      </c>
      <c r="C125" t="s">
        <v>20</v>
      </c>
      <c r="D125" t="s">
        <v>491</v>
      </c>
      <c r="E125" s="2">
        <f t="shared" si="5"/>
        <v>3500000</v>
      </c>
      <c r="F125" s="2">
        <v>1000000</v>
      </c>
      <c r="I125" s="2">
        <f t="shared" si="1"/>
        <v>4500000</v>
      </c>
      <c r="J125" s="2">
        <v>4500000</v>
      </c>
      <c r="K125" s="2" t="s">
        <v>252</v>
      </c>
    </row>
    <row r="126" spans="1:11" x14ac:dyDescent="0.25">
      <c r="A126" t="s">
        <v>179</v>
      </c>
      <c r="C126" t="s">
        <v>20</v>
      </c>
      <c r="D126" t="s">
        <v>492</v>
      </c>
      <c r="E126" s="2">
        <f t="shared" si="5"/>
        <v>2800000</v>
      </c>
      <c r="F126" s="2">
        <v>1000000</v>
      </c>
      <c r="I126" s="2">
        <f t="shared" si="1"/>
        <v>3800000</v>
      </c>
      <c r="J126" s="2">
        <v>3800000</v>
      </c>
      <c r="K126" s="2" t="s">
        <v>251</v>
      </c>
    </row>
    <row r="127" spans="1:11" x14ac:dyDescent="0.25">
      <c r="A127" t="s">
        <v>179</v>
      </c>
      <c r="C127" t="s">
        <v>20</v>
      </c>
      <c r="D127" t="s">
        <v>587</v>
      </c>
      <c r="E127" s="2">
        <f t="shared" si="5"/>
        <v>2300000</v>
      </c>
      <c r="F127" s="2">
        <v>0</v>
      </c>
      <c r="I127" s="2">
        <f t="shared" si="1"/>
        <v>2300000</v>
      </c>
      <c r="J127" s="2">
        <v>2300000</v>
      </c>
      <c r="K127" s="2" t="s">
        <v>366</v>
      </c>
    </row>
    <row r="128" spans="1:11" x14ac:dyDescent="0.25">
      <c r="A128" t="s">
        <v>179</v>
      </c>
      <c r="C128" t="s">
        <v>20</v>
      </c>
      <c r="D128" t="s">
        <v>436</v>
      </c>
      <c r="E128" s="2">
        <f t="shared" si="5"/>
        <v>560000</v>
      </c>
      <c r="F128" s="2">
        <v>0</v>
      </c>
      <c r="I128" s="2">
        <f t="shared" si="1"/>
        <v>560000</v>
      </c>
      <c r="J128" s="2">
        <v>560000</v>
      </c>
      <c r="K128" s="2" t="s">
        <v>250</v>
      </c>
    </row>
    <row r="129" spans="1:11" x14ac:dyDescent="0.25">
      <c r="A129" t="s">
        <v>179</v>
      </c>
      <c r="C129" t="s">
        <v>20</v>
      </c>
      <c r="D129" t="s">
        <v>351</v>
      </c>
      <c r="E129" s="2">
        <f t="shared" si="5"/>
        <v>700000</v>
      </c>
      <c r="F129" s="2">
        <v>0</v>
      </c>
      <c r="G129" s="2">
        <v>1000000</v>
      </c>
      <c r="I129" s="2">
        <f t="shared" si="1"/>
        <v>1700000</v>
      </c>
      <c r="J129" s="2">
        <v>700000</v>
      </c>
      <c r="K129" s="2" t="s">
        <v>250</v>
      </c>
    </row>
    <row r="130" spans="1:11" x14ac:dyDescent="0.25">
      <c r="A130" t="s">
        <v>179</v>
      </c>
      <c r="C130" t="s">
        <v>20</v>
      </c>
      <c r="D130" t="s">
        <v>588</v>
      </c>
      <c r="E130" s="2">
        <f t="shared" si="5"/>
        <v>0</v>
      </c>
      <c r="F130" s="2">
        <v>0</v>
      </c>
      <c r="I130" s="2">
        <f t="shared" si="1"/>
        <v>0</v>
      </c>
      <c r="J130" s="2">
        <v>0</v>
      </c>
      <c r="K130" s="2" t="s">
        <v>366</v>
      </c>
    </row>
    <row r="131" spans="1:11" x14ac:dyDescent="0.25">
      <c r="A131" t="s">
        <v>179</v>
      </c>
      <c r="C131" t="s">
        <v>20</v>
      </c>
      <c r="D131" t="s">
        <v>662</v>
      </c>
      <c r="E131" s="2">
        <f t="shared" si="5"/>
        <v>560000</v>
      </c>
      <c r="F131" s="2">
        <v>0</v>
      </c>
      <c r="G131" s="2">
        <v>1000000</v>
      </c>
      <c r="I131" s="2">
        <f t="shared" si="1"/>
        <v>1560000</v>
      </c>
      <c r="J131" s="2">
        <v>560000</v>
      </c>
      <c r="K131" s="2" t="s">
        <v>250</v>
      </c>
    </row>
    <row r="132" spans="1:11" x14ac:dyDescent="0.25">
      <c r="A132" t="s">
        <v>179</v>
      </c>
      <c r="C132" t="s">
        <v>20</v>
      </c>
      <c r="D132" t="s">
        <v>589</v>
      </c>
      <c r="E132" s="2">
        <f t="shared" si="5"/>
        <v>2100000</v>
      </c>
      <c r="F132" s="2">
        <v>1000000</v>
      </c>
      <c r="I132" s="2">
        <f t="shared" si="1"/>
        <v>3100000</v>
      </c>
      <c r="J132" s="2">
        <v>3100000</v>
      </c>
      <c r="K132" s="2" t="s">
        <v>250</v>
      </c>
    </row>
    <row r="133" spans="1:11" x14ac:dyDescent="0.25">
      <c r="A133" t="s">
        <v>179</v>
      </c>
      <c r="C133" t="s">
        <v>20</v>
      </c>
      <c r="D133" t="s">
        <v>590</v>
      </c>
      <c r="E133" s="2">
        <f t="shared" si="5"/>
        <v>2100000</v>
      </c>
      <c r="F133" s="2">
        <v>1000000</v>
      </c>
      <c r="I133" s="2">
        <f t="shared" si="1"/>
        <v>3100000</v>
      </c>
      <c r="J133" s="2">
        <v>3100000</v>
      </c>
      <c r="K133" s="2" t="s">
        <v>250</v>
      </c>
    </row>
    <row r="134" spans="1:11" x14ac:dyDescent="0.25">
      <c r="A134" t="s">
        <v>179</v>
      </c>
      <c r="C134" t="s">
        <v>20</v>
      </c>
      <c r="D134" t="s">
        <v>158</v>
      </c>
      <c r="E134" s="2">
        <f t="shared" si="5"/>
        <v>2600000</v>
      </c>
      <c r="F134" s="2">
        <v>1000000</v>
      </c>
      <c r="I134" s="2">
        <f t="shared" ref="I134:I200" si="6">SUM(E134:G134)-H134</f>
        <v>3600000</v>
      </c>
      <c r="J134" s="2">
        <v>3600000</v>
      </c>
      <c r="K134" s="2" t="s">
        <v>366</v>
      </c>
    </row>
    <row r="135" spans="1:11" x14ac:dyDescent="0.25">
      <c r="A135" t="s">
        <v>179</v>
      </c>
      <c r="C135" t="s">
        <v>20</v>
      </c>
      <c r="D135" t="s">
        <v>446</v>
      </c>
      <c r="E135" s="2">
        <f t="shared" si="5"/>
        <v>3500000</v>
      </c>
      <c r="F135" s="2">
        <v>1000000</v>
      </c>
      <c r="I135" s="2">
        <f t="shared" si="6"/>
        <v>4500000</v>
      </c>
      <c r="J135" s="2">
        <v>4500000</v>
      </c>
      <c r="K135" s="2" t="s">
        <v>252</v>
      </c>
    </row>
    <row r="136" spans="1:11" x14ac:dyDescent="0.25">
      <c r="A136" t="s">
        <v>179</v>
      </c>
      <c r="C136" t="s">
        <v>20</v>
      </c>
      <c r="D136" t="s">
        <v>44</v>
      </c>
      <c r="E136" s="2">
        <f t="shared" si="5"/>
        <v>2100000</v>
      </c>
      <c r="F136" s="2">
        <v>1000000</v>
      </c>
      <c r="I136" s="2">
        <f t="shared" si="6"/>
        <v>3100000</v>
      </c>
      <c r="J136" s="2">
        <v>3100000</v>
      </c>
      <c r="K136" s="2" t="s">
        <v>250</v>
      </c>
    </row>
    <row r="137" spans="1:11" x14ac:dyDescent="0.25">
      <c r="A137" t="s">
        <v>179</v>
      </c>
      <c r="C137" t="s">
        <v>20</v>
      </c>
      <c r="D137" t="s">
        <v>45</v>
      </c>
      <c r="E137" s="2">
        <f t="shared" si="5"/>
        <v>2100000</v>
      </c>
      <c r="F137" s="2">
        <v>1000000</v>
      </c>
      <c r="I137" s="2">
        <f t="shared" si="6"/>
        <v>3100000</v>
      </c>
      <c r="J137" s="2">
        <v>3100000</v>
      </c>
      <c r="K137" s="2" t="s">
        <v>250</v>
      </c>
    </row>
    <row r="138" spans="1:11" x14ac:dyDescent="0.25">
      <c r="A138" t="s">
        <v>179</v>
      </c>
      <c r="C138" t="s">
        <v>20</v>
      </c>
      <c r="D138" t="s">
        <v>555</v>
      </c>
      <c r="E138" s="2">
        <f t="shared" si="5"/>
        <v>700000</v>
      </c>
      <c r="F138" s="2">
        <v>0</v>
      </c>
      <c r="I138" s="2">
        <f t="shared" si="6"/>
        <v>700000</v>
      </c>
      <c r="J138" s="2">
        <v>700000</v>
      </c>
      <c r="K138" s="2" t="s">
        <v>366</v>
      </c>
    </row>
    <row r="139" spans="1:11" x14ac:dyDescent="0.25">
      <c r="A139" t="s">
        <v>179</v>
      </c>
      <c r="C139" t="s">
        <v>20</v>
      </c>
      <c r="D139" t="s">
        <v>411</v>
      </c>
      <c r="E139" s="2">
        <f t="shared" si="5"/>
        <v>560000</v>
      </c>
      <c r="F139" s="2">
        <v>0</v>
      </c>
      <c r="I139" s="2">
        <f t="shared" si="6"/>
        <v>560000</v>
      </c>
      <c r="J139" s="2">
        <v>560000</v>
      </c>
      <c r="K139" s="2" t="s">
        <v>250</v>
      </c>
    </row>
    <row r="140" spans="1:11" x14ac:dyDescent="0.25">
      <c r="A140" t="s">
        <v>179</v>
      </c>
      <c r="C140" t="s">
        <v>20</v>
      </c>
      <c r="D140" t="s">
        <v>438</v>
      </c>
      <c r="E140" s="2">
        <f t="shared" si="5"/>
        <v>1960000</v>
      </c>
      <c r="F140" s="2">
        <v>1000000</v>
      </c>
      <c r="I140" s="2">
        <f t="shared" si="6"/>
        <v>2960000</v>
      </c>
      <c r="J140" s="2">
        <v>2960000</v>
      </c>
      <c r="K140" s="2" t="s">
        <v>250</v>
      </c>
    </row>
    <row r="141" spans="1:11" x14ac:dyDescent="0.25">
      <c r="A141" t="s">
        <v>179</v>
      </c>
      <c r="C141" t="s">
        <v>20</v>
      </c>
      <c r="D141" t="s">
        <v>79</v>
      </c>
      <c r="E141" s="2">
        <f t="shared" si="5"/>
        <v>700000</v>
      </c>
      <c r="F141" s="2">
        <v>0</v>
      </c>
      <c r="I141" s="2">
        <f t="shared" si="6"/>
        <v>700000</v>
      </c>
      <c r="J141" s="2">
        <v>700000</v>
      </c>
      <c r="K141" s="2" t="s">
        <v>251</v>
      </c>
    </row>
    <row r="142" spans="1:11" x14ac:dyDescent="0.25">
      <c r="A142" t="s">
        <v>179</v>
      </c>
      <c r="C142" t="s">
        <v>20</v>
      </c>
      <c r="D142" t="s">
        <v>591</v>
      </c>
      <c r="E142" s="2">
        <f t="shared" si="5"/>
        <v>560000</v>
      </c>
      <c r="F142" s="2">
        <v>0</v>
      </c>
      <c r="I142" s="2">
        <f t="shared" si="6"/>
        <v>560000</v>
      </c>
      <c r="J142" s="2">
        <v>560000</v>
      </c>
      <c r="K142" s="2" t="s">
        <v>250</v>
      </c>
    </row>
    <row r="143" spans="1:11" x14ac:dyDescent="0.25">
      <c r="A143" t="s">
        <v>179</v>
      </c>
      <c r="C143" t="s">
        <v>20</v>
      </c>
      <c r="D143" t="s">
        <v>157</v>
      </c>
      <c r="E143" s="2">
        <f t="shared" si="5"/>
        <v>2100000</v>
      </c>
      <c r="F143" s="2">
        <v>1000000</v>
      </c>
      <c r="I143" s="2">
        <f t="shared" si="6"/>
        <v>3100000</v>
      </c>
      <c r="J143" s="2">
        <v>3100000</v>
      </c>
      <c r="K143" s="2" t="s">
        <v>252</v>
      </c>
    </row>
    <row r="144" spans="1:11" x14ac:dyDescent="0.25">
      <c r="A144" t="s">
        <v>179</v>
      </c>
      <c r="C144" t="s">
        <v>20</v>
      </c>
      <c r="D144" t="s">
        <v>439</v>
      </c>
      <c r="E144" s="2">
        <f t="shared" si="5"/>
        <v>560000</v>
      </c>
      <c r="F144" s="2">
        <v>0</v>
      </c>
      <c r="I144" s="2">
        <f t="shared" si="6"/>
        <v>560000</v>
      </c>
      <c r="J144" s="2">
        <v>560000</v>
      </c>
      <c r="K144" s="2" t="s">
        <v>366</v>
      </c>
    </row>
    <row r="145" spans="1:11" x14ac:dyDescent="0.25">
      <c r="A145" t="s">
        <v>179</v>
      </c>
      <c r="C145" t="s">
        <v>20</v>
      </c>
      <c r="D145" t="s">
        <v>440</v>
      </c>
      <c r="E145" s="2">
        <f t="shared" si="5"/>
        <v>0</v>
      </c>
      <c r="F145" s="2">
        <v>0</v>
      </c>
      <c r="I145" s="2">
        <f t="shared" si="6"/>
        <v>0</v>
      </c>
      <c r="J145" s="2">
        <v>0</v>
      </c>
      <c r="K145" s="2" t="s">
        <v>250</v>
      </c>
    </row>
    <row r="146" spans="1:11" x14ac:dyDescent="0.25">
      <c r="A146" t="s">
        <v>179</v>
      </c>
      <c r="C146" t="s">
        <v>20</v>
      </c>
      <c r="D146" t="s">
        <v>493</v>
      </c>
      <c r="E146" s="2">
        <f t="shared" si="5"/>
        <v>700000</v>
      </c>
      <c r="F146" s="2">
        <v>0</v>
      </c>
      <c r="I146" s="2">
        <f t="shared" si="6"/>
        <v>700000</v>
      </c>
      <c r="J146" s="2">
        <v>700000</v>
      </c>
      <c r="K146" s="2" t="s">
        <v>251</v>
      </c>
    </row>
    <row r="147" spans="1:11" x14ac:dyDescent="0.25">
      <c r="A147" t="s">
        <v>179</v>
      </c>
      <c r="C147" t="s">
        <v>20</v>
      </c>
      <c r="D147" t="s">
        <v>494</v>
      </c>
      <c r="E147" s="2">
        <f t="shared" si="5"/>
        <v>2100000</v>
      </c>
      <c r="F147" s="2">
        <v>1000000</v>
      </c>
      <c r="I147" s="2">
        <f t="shared" si="6"/>
        <v>3100000</v>
      </c>
      <c r="J147" s="2">
        <v>3100000</v>
      </c>
      <c r="K147" s="2" t="s">
        <v>250</v>
      </c>
    </row>
    <row r="148" spans="1:11" x14ac:dyDescent="0.25">
      <c r="A148" t="s">
        <v>179</v>
      </c>
      <c r="C148" t="s">
        <v>20</v>
      </c>
      <c r="D148" t="s">
        <v>495</v>
      </c>
      <c r="E148" s="2">
        <f t="shared" si="5"/>
        <v>560000</v>
      </c>
      <c r="F148" s="2">
        <v>0</v>
      </c>
      <c r="I148" s="2">
        <f t="shared" si="6"/>
        <v>560000</v>
      </c>
      <c r="J148" s="2">
        <v>560000</v>
      </c>
      <c r="K148" s="2" t="s">
        <v>250</v>
      </c>
    </row>
    <row r="149" spans="1:11" x14ac:dyDescent="0.25">
      <c r="A149" t="s">
        <v>179</v>
      </c>
      <c r="C149" t="s">
        <v>20</v>
      </c>
      <c r="D149" t="s">
        <v>633</v>
      </c>
      <c r="E149" s="2">
        <f t="shared" si="5"/>
        <v>0</v>
      </c>
      <c r="F149" s="2">
        <v>0</v>
      </c>
      <c r="G149" s="2">
        <v>1000000</v>
      </c>
      <c r="I149" s="2">
        <f t="shared" si="6"/>
        <v>1000000</v>
      </c>
      <c r="J149" s="2">
        <v>0</v>
      </c>
      <c r="K149" s="2" t="s">
        <v>250</v>
      </c>
    </row>
    <row r="150" spans="1:11" x14ac:dyDescent="0.25">
      <c r="A150" t="s">
        <v>179</v>
      </c>
      <c r="C150" t="s">
        <v>20</v>
      </c>
      <c r="D150" t="s">
        <v>663</v>
      </c>
      <c r="E150" s="2">
        <f t="shared" si="5"/>
        <v>560000</v>
      </c>
      <c r="F150" s="2">
        <v>0</v>
      </c>
      <c r="G150" s="2">
        <v>1000000</v>
      </c>
      <c r="I150" s="2">
        <f t="shared" si="6"/>
        <v>1560000</v>
      </c>
      <c r="J150" s="2">
        <v>560000</v>
      </c>
      <c r="K150" s="2" t="s">
        <v>366</v>
      </c>
    </row>
    <row r="151" spans="1:11" x14ac:dyDescent="0.25">
      <c r="A151" t="s">
        <v>179</v>
      </c>
      <c r="C151" t="s">
        <v>20</v>
      </c>
      <c r="D151" t="s">
        <v>441</v>
      </c>
      <c r="E151" s="2">
        <f t="shared" si="5"/>
        <v>1960000</v>
      </c>
      <c r="F151" s="2">
        <v>1000000</v>
      </c>
      <c r="I151" s="2">
        <f t="shared" si="6"/>
        <v>2960000</v>
      </c>
      <c r="J151" s="2">
        <v>2960000</v>
      </c>
      <c r="K151" s="2" t="s">
        <v>250</v>
      </c>
    </row>
    <row r="152" spans="1:11" x14ac:dyDescent="0.25">
      <c r="A152" t="s">
        <v>179</v>
      </c>
      <c r="C152" t="s">
        <v>20</v>
      </c>
      <c r="D152" t="s">
        <v>496</v>
      </c>
      <c r="E152" s="2">
        <f t="shared" si="5"/>
        <v>560000</v>
      </c>
      <c r="F152" s="2">
        <v>0</v>
      </c>
      <c r="I152" s="2">
        <f t="shared" si="6"/>
        <v>560000</v>
      </c>
      <c r="J152" s="2">
        <v>560000</v>
      </c>
      <c r="K152" s="2" t="s">
        <v>250</v>
      </c>
    </row>
    <row r="153" spans="1:11" x14ac:dyDescent="0.25">
      <c r="A153" t="s">
        <v>179</v>
      </c>
      <c r="C153" t="s">
        <v>20</v>
      </c>
      <c r="D153" t="s">
        <v>664</v>
      </c>
      <c r="E153" s="2">
        <f t="shared" si="5"/>
        <v>560000</v>
      </c>
      <c r="F153" s="2">
        <v>0</v>
      </c>
      <c r="G153" s="2">
        <v>1000000</v>
      </c>
      <c r="I153" s="2">
        <f t="shared" si="6"/>
        <v>1560000</v>
      </c>
      <c r="J153" s="2">
        <v>560000</v>
      </c>
      <c r="K153" s="2" t="s">
        <v>251</v>
      </c>
    </row>
    <row r="154" spans="1:11" x14ac:dyDescent="0.25">
      <c r="A154" t="s">
        <v>179</v>
      </c>
      <c r="C154" t="s">
        <v>20</v>
      </c>
      <c r="D154" t="s">
        <v>410</v>
      </c>
      <c r="E154" s="2">
        <f t="shared" si="5"/>
        <v>560000</v>
      </c>
      <c r="F154" s="2">
        <v>0</v>
      </c>
      <c r="I154" s="2">
        <f t="shared" si="6"/>
        <v>560000</v>
      </c>
      <c r="J154" s="2">
        <v>560000</v>
      </c>
      <c r="K154" s="2" t="s">
        <v>366</v>
      </c>
    </row>
    <row r="155" spans="1:11" x14ac:dyDescent="0.25">
      <c r="A155" t="s">
        <v>179</v>
      </c>
      <c r="C155" t="s">
        <v>20</v>
      </c>
      <c r="D155" t="s">
        <v>592</v>
      </c>
      <c r="E155" s="2">
        <f t="shared" si="5"/>
        <v>560000</v>
      </c>
      <c r="F155" s="2">
        <v>0</v>
      </c>
      <c r="I155" s="2">
        <f t="shared" si="6"/>
        <v>560000</v>
      </c>
      <c r="J155" s="2">
        <v>560000</v>
      </c>
      <c r="K155" s="2" t="s">
        <v>250</v>
      </c>
    </row>
    <row r="156" spans="1:11" x14ac:dyDescent="0.25">
      <c r="A156" t="s">
        <v>179</v>
      </c>
      <c r="C156" t="s">
        <v>20</v>
      </c>
      <c r="D156" t="s">
        <v>52</v>
      </c>
      <c r="E156" s="2">
        <f t="shared" si="5"/>
        <v>560000</v>
      </c>
      <c r="F156" s="2">
        <v>0</v>
      </c>
      <c r="I156" s="2">
        <f t="shared" si="6"/>
        <v>560000</v>
      </c>
      <c r="J156" s="2">
        <v>560000</v>
      </c>
      <c r="K156" s="2" t="s">
        <v>250</v>
      </c>
    </row>
    <row r="157" spans="1:11" x14ac:dyDescent="0.25">
      <c r="A157" t="s">
        <v>179</v>
      </c>
      <c r="C157" t="s">
        <v>20</v>
      </c>
      <c r="D157" t="s">
        <v>673</v>
      </c>
      <c r="E157" s="2">
        <f t="shared" si="5"/>
        <v>560000</v>
      </c>
      <c r="F157" s="2">
        <v>0</v>
      </c>
      <c r="G157" s="2">
        <v>1000000</v>
      </c>
      <c r="I157" s="2">
        <f t="shared" si="6"/>
        <v>1560000</v>
      </c>
      <c r="J157" s="2">
        <v>560000</v>
      </c>
      <c r="K157" s="2" t="s">
        <v>250</v>
      </c>
    </row>
    <row r="158" spans="1:11" x14ac:dyDescent="0.25">
      <c r="A158" t="s">
        <v>179</v>
      </c>
      <c r="C158" t="s">
        <v>20</v>
      </c>
      <c r="D158" t="s">
        <v>497</v>
      </c>
      <c r="E158" s="2">
        <f t="shared" si="5"/>
        <v>560000</v>
      </c>
      <c r="F158" s="2">
        <v>0</v>
      </c>
      <c r="I158" s="2">
        <f t="shared" si="6"/>
        <v>560000</v>
      </c>
      <c r="J158" s="2">
        <v>560000</v>
      </c>
      <c r="K158" s="2" t="s">
        <v>252</v>
      </c>
    </row>
    <row r="159" spans="1:11" x14ac:dyDescent="0.25">
      <c r="A159" t="s">
        <v>179</v>
      </c>
      <c r="C159" t="s">
        <v>20</v>
      </c>
      <c r="D159" t="s">
        <v>49</v>
      </c>
      <c r="E159" s="2">
        <f t="shared" si="5"/>
        <v>0</v>
      </c>
      <c r="F159" s="2">
        <v>0</v>
      </c>
      <c r="I159" s="2">
        <f t="shared" si="6"/>
        <v>0</v>
      </c>
      <c r="J159" s="2">
        <v>0</v>
      </c>
      <c r="K159" s="2" t="s">
        <v>250</v>
      </c>
    </row>
    <row r="160" spans="1:11" x14ac:dyDescent="0.25">
      <c r="A160" t="s">
        <v>179</v>
      </c>
      <c r="C160" t="s">
        <v>20</v>
      </c>
      <c r="D160" t="s">
        <v>367</v>
      </c>
      <c r="E160" s="2">
        <f t="shared" si="5"/>
        <v>0</v>
      </c>
      <c r="F160" s="2">
        <v>0</v>
      </c>
      <c r="I160" s="2">
        <f t="shared" si="6"/>
        <v>0</v>
      </c>
      <c r="J160" s="2">
        <v>0</v>
      </c>
      <c r="K160" s="2" t="s">
        <v>250</v>
      </c>
    </row>
    <row r="161" spans="1:11" x14ac:dyDescent="0.25">
      <c r="A161" t="s">
        <v>179</v>
      </c>
      <c r="C161" t="s">
        <v>20</v>
      </c>
      <c r="D161" t="s">
        <v>160</v>
      </c>
      <c r="E161" s="2">
        <f t="shared" si="5"/>
        <v>0</v>
      </c>
      <c r="F161" s="2">
        <v>0</v>
      </c>
      <c r="I161" s="2">
        <f t="shared" si="6"/>
        <v>0</v>
      </c>
      <c r="J161" s="2">
        <v>0</v>
      </c>
      <c r="K161" s="2" t="s">
        <v>366</v>
      </c>
    </row>
    <row r="162" spans="1:11" x14ac:dyDescent="0.25">
      <c r="A162" t="s">
        <v>179</v>
      </c>
      <c r="C162" t="s">
        <v>20</v>
      </c>
      <c r="D162" t="s">
        <v>593</v>
      </c>
      <c r="E162" s="2">
        <f t="shared" si="5"/>
        <v>0</v>
      </c>
      <c r="F162" s="2">
        <v>0</v>
      </c>
      <c r="I162" s="2">
        <f t="shared" si="6"/>
        <v>0</v>
      </c>
      <c r="J162" s="2">
        <v>0</v>
      </c>
      <c r="K162" s="2" t="s">
        <v>253</v>
      </c>
    </row>
    <row r="163" spans="1:11" x14ac:dyDescent="0.25">
      <c r="A163" t="s">
        <v>179</v>
      </c>
      <c r="C163" t="s">
        <v>20</v>
      </c>
      <c r="D163" t="s">
        <v>161</v>
      </c>
      <c r="E163" s="2">
        <f t="shared" si="5"/>
        <v>560000</v>
      </c>
      <c r="F163" s="2">
        <v>0</v>
      </c>
      <c r="I163" s="2">
        <f t="shared" si="6"/>
        <v>560000</v>
      </c>
      <c r="J163" s="2">
        <v>560000</v>
      </c>
      <c r="K163" s="2" t="s">
        <v>250</v>
      </c>
    </row>
    <row r="164" spans="1:11" x14ac:dyDescent="0.25">
      <c r="A164" t="s">
        <v>179</v>
      </c>
      <c r="C164" t="s">
        <v>20</v>
      </c>
      <c r="D164" t="s">
        <v>376</v>
      </c>
      <c r="E164" s="2">
        <f t="shared" si="5"/>
        <v>1700000</v>
      </c>
      <c r="F164" s="2">
        <v>1000000</v>
      </c>
      <c r="I164" s="2">
        <f t="shared" si="6"/>
        <v>2700000</v>
      </c>
      <c r="J164" s="2">
        <v>2700000</v>
      </c>
      <c r="K164" s="2" t="s">
        <v>366</v>
      </c>
    </row>
    <row r="165" spans="1:11" x14ac:dyDescent="0.25">
      <c r="A165" t="s">
        <v>179</v>
      </c>
      <c r="C165" t="s">
        <v>20</v>
      </c>
      <c r="D165" t="s">
        <v>412</v>
      </c>
      <c r="E165" s="2">
        <f t="shared" si="5"/>
        <v>700000</v>
      </c>
      <c r="F165" s="2">
        <v>0</v>
      </c>
      <c r="I165" s="2">
        <f t="shared" si="6"/>
        <v>700000</v>
      </c>
      <c r="J165" s="2">
        <v>700000</v>
      </c>
      <c r="K165" s="2" t="s">
        <v>253</v>
      </c>
    </row>
    <row r="166" spans="1:11" x14ac:dyDescent="0.25">
      <c r="A166" t="s">
        <v>179</v>
      </c>
      <c r="C166" t="s">
        <v>20</v>
      </c>
      <c r="D166" t="s">
        <v>413</v>
      </c>
      <c r="E166" s="2">
        <f t="shared" si="5"/>
        <v>700000</v>
      </c>
      <c r="F166" s="2">
        <v>0</v>
      </c>
      <c r="I166" s="2">
        <f t="shared" si="6"/>
        <v>700000</v>
      </c>
      <c r="J166" s="2">
        <v>700000</v>
      </c>
      <c r="K166" s="2" t="s">
        <v>253</v>
      </c>
    </row>
    <row r="167" spans="1:11" x14ac:dyDescent="0.25">
      <c r="A167" t="s">
        <v>179</v>
      </c>
      <c r="C167" t="s">
        <v>20</v>
      </c>
      <c r="D167" t="s">
        <v>498</v>
      </c>
      <c r="E167" s="2">
        <f t="shared" si="5"/>
        <v>700000</v>
      </c>
      <c r="F167" s="2">
        <v>0</v>
      </c>
      <c r="I167" s="2">
        <f t="shared" si="6"/>
        <v>700000</v>
      </c>
      <c r="J167" s="2">
        <v>700000</v>
      </c>
      <c r="K167" s="2" t="s">
        <v>253</v>
      </c>
    </row>
    <row r="168" spans="1:11" x14ac:dyDescent="0.25">
      <c r="A168" t="s">
        <v>179</v>
      </c>
      <c r="C168" t="s">
        <v>20</v>
      </c>
      <c r="D168" t="s">
        <v>674</v>
      </c>
      <c r="E168" s="2">
        <f t="shared" si="5"/>
        <v>700000</v>
      </c>
      <c r="F168" s="2">
        <v>0</v>
      </c>
      <c r="G168" s="2">
        <v>1000000</v>
      </c>
      <c r="I168" s="2">
        <f t="shared" si="6"/>
        <v>1700000</v>
      </c>
      <c r="J168" s="2">
        <v>700000</v>
      </c>
      <c r="K168" s="2" t="s">
        <v>253</v>
      </c>
    </row>
    <row r="169" spans="1:11" x14ac:dyDescent="0.25">
      <c r="A169" t="s">
        <v>179</v>
      </c>
      <c r="C169" t="s">
        <v>20</v>
      </c>
      <c r="D169" t="s">
        <v>499</v>
      </c>
      <c r="E169" s="2">
        <f t="shared" si="5"/>
        <v>700000</v>
      </c>
      <c r="F169" s="2">
        <v>0</v>
      </c>
      <c r="I169" s="2">
        <f t="shared" si="6"/>
        <v>700000</v>
      </c>
      <c r="J169" s="2">
        <v>700000</v>
      </c>
      <c r="K169" s="2" t="s">
        <v>253</v>
      </c>
    </row>
    <row r="170" spans="1:11" x14ac:dyDescent="0.25">
      <c r="A170" t="s">
        <v>180</v>
      </c>
      <c r="C170" t="s">
        <v>20</v>
      </c>
      <c r="D170" t="s">
        <v>365</v>
      </c>
      <c r="E170" s="2">
        <f t="shared" si="5"/>
        <v>560000</v>
      </c>
      <c r="F170" s="2">
        <v>0</v>
      </c>
      <c r="I170" s="2">
        <f t="shared" ref="I170" si="7">SUM(E170:G170)-H170</f>
        <v>560000</v>
      </c>
      <c r="J170" s="2">
        <v>560000</v>
      </c>
      <c r="K170" s="2" t="s">
        <v>250</v>
      </c>
    </row>
    <row r="171" spans="1:11" x14ac:dyDescent="0.25">
      <c r="A171" t="s">
        <v>180</v>
      </c>
      <c r="C171" t="s">
        <v>20</v>
      </c>
      <c r="D171" t="s">
        <v>500</v>
      </c>
      <c r="E171" s="2">
        <f t="shared" si="5"/>
        <v>1680000</v>
      </c>
      <c r="F171" s="2">
        <v>0</v>
      </c>
      <c r="I171" s="2">
        <f t="shared" si="6"/>
        <v>1680000</v>
      </c>
      <c r="J171" s="2">
        <v>1680000</v>
      </c>
      <c r="K171" s="2" t="s">
        <v>250</v>
      </c>
    </row>
    <row r="172" spans="1:11" x14ac:dyDescent="0.25">
      <c r="A172" t="s">
        <v>180</v>
      </c>
      <c r="C172" t="s">
        <v>20</v>
      </c>
      <c r="D172" t="s">
        <v>46</v>
      </c>
      <c r="E172" s="2">
        <f t="shared" si="5"/>
        <v>700000</v>
      </c>
      <c r="F172" s="2">
        <v>0</v>
      </c>
      <c r="I172" s="2">
        <f t="shared" si="6"/>
        <v>700000</v>
      </c>
      <c r="J172" s="2">
        <v>700000</v>
      </c>
      <c r="K172" s="2" t="s">
        <v>251</v>
      </c>
    </row>
    <row r="173" spans="1:11" x14ac:dyDescent="0.25">
      <c r="A173" t="s">
        <v>180</v>
      </c>
      <c r="C173" t="s">
        <v>20</v>
      </c>
      <c r="D173" t="s">
        <v>163</v>
      </c>
      <c r="E173" s="2">
        <f t="shared" si="5"/>
        <v>2600000</v>
      </c>
      <c r="F173" s="2">
        <v>1000000</v>
      </c>
      <c r="I173" s="2">
        <f t="shared" si="6"/>
        <v>3600000</v>
      </c>
      <c r="J173" s="2">
        <v>3600000</v>
      </c>
      <c r="K173" s="2" t="s">
        <v>366</v>
      </c>
    </row>
    <row r="174" spans="1:11" x14ac:dyDescent="0.25">
      <c r="A174" t="s">
        <v>180</v>
      </c>
      <c r="C174" t="s">
        <v>20</v>
      </c>
      <c r="D174" t="s">
        <v>414</v>
      </c>
      <c r="E174" s="2">
        <f t="shared" si="5"/>
        <v>2300000</v>
      </c>
      <c r="F174" s="2">
        <v>0</v>
      </c>
      <c r="I174" s="2">
        <f t="shared" si="6"/>
        <v>2300000</v>
      </c>
      <c r="J174" s="2">
        <v>2300000</v>
      </c>
      <c r="K174" s="2" t="s">
        <v>366</v>
      </c>
    </row>
    <row r="175" spans="1:11" x14ac:dyDescent="0.25">
      <c r="A175" t="s">
        <v>180</v>
      </c>
      <c r="C175" t="s">
        <v>20</v>
      </c>
      <c r="D175" t="s">
        <v>164</v>
      </c>
      <c r="E175" s="2">
        <f t="shared" si="5"/>
        <v>700000</v>
      </c>
      <c r="F175" s="2">
        <v>0</v>
      </c>
      <c r="I175" s="2">
        <f t="shared" si="6"/>
        <v>700000</v>
      </c>
      <c r="J175" s="2">
        <v>700000</v>
      </c>
      <c r="K175" s="2" t="s">
        <v>250</v>
      </c>
    </row>
    <row r="176" spans="1:11" x14ac:dyDescent="0.25">
      <c r="A176" t="s">
        <v>180</v>
      </c>
      <c r="C176" t="s">
        <v>20</v>
      </c>
      <c r="D176" t="s">
        <v>675</v>
      </c>
      <c r="E176" s="2">
        <f t="shared" si="5"/>
        <v>0</v>
      </c>
      <c r="F176" s="2">
        <v>0</v>
      </c>
      <c r="G176" s="2">
        <v>200000</v>
      </c>
      <c r="I176" s="2">
        <f t="shared" si="6"/>
        <v>200000</v>
      </c>
      <c r="J176" s="2">
        <v>0</v>
      </c>
      <c r="K176" s="2" t="s">
        <v>250</v>
      </c>
    </row>
    <row r="177" spans="1:11" x14ac:dyDescent="0.25">
      <c r="A177" t="s">
        <v>180</v>
      </c>
      <c r="C177" t="s">
        <v>20</v>
      </c>
      <c r="D177" t="s">
        <v>442</v>
      </c>
      <c r="E177" s="2">
        <f t="shared" si="5"/>
        <v>2100000</v>
      </c>
      <c r="F177" s="2">
        <v>1000000</v>
      </c>
      <c r="I177" s="2">
        <f t="shared" si="6"/>
        <v>3100000</v>
      </c>
      <c r="J177" s="2">
        <v>3100000</v>
      </c>
      <c r="K177" s="2" t="s">
        <v>250</v>
      </c>
    </row>
    <row r="178" spans="1:11" x14ac:dyDescent="0.25">
      <c r="A178" t="s">
        <v>180</v>
      </c>
      <c r="C178" t="s">
        <v>20</v>
      </c>
      <c r="D178" t="s">
        <v>501</v>
      </c>
      <c r="E178" s="2">
        <f t="shared" si="5"/>
        <v>700000</v>
      </c>
      <c r="F178" s="2">
        <v>0</v>
      </c>
      <c r="I178" s="2">
        <f t="shared" si="6"/>
        <v>700000</v>
      </c>
      <c r="J178" s="2">
        <v>700000</v>
      </c>
      <c r="K178" s="2" t="s">
        <v>252</v>
      </c>
    </row>
    <row r="179" spans="1:11" x14ac:dyDescent="0.25">
      <c r="A179" t="s">
        <v>180</v>
      </c>
      <c r="C179" t="s">
        <v>20</v>
      </c>
      <c r="D179" t="s">
        <v>502</v>
      </c>
      <c r="E179" s="2">
        <f t="shared" si="5"/>
        <v>700000</v>
      </c>
      <c r="F179" s="2">
        <v>0</v>
      </c>
      <c r="I179" s="2">
        <f t="shared" si="6"/>
        <v>700000</v>
      </c>
      <c r="J179" s="2">
        <v>700000</v>
      </c>
      <c r="K179" s="2" t="s">
        <v>366</v>
      </c>
    </row>
    <row r="180" spans="1:11" x14ac:dyDescent="0.25">
      <c r="A180" t="s">
        <v>180</v>
      </c>
      <c r="C180" t="s">
        <v>20</v>
      </c>
      <c r="D180" t="s">
        <v>594</v>
      </c>
      <c r="E180" s="2">
        <f t="shared" si="5"/>
        <v>2100000</v>
      </c>
      <c r="F180" s="2">
        <v>0</v>
      </c>
      <c r="I180" s="2">
        <f t="shared" si="6"/>
        <v>2100000</v>
      </c>
      <c r="J180" s="2">
        <v>2100000</v>
      </c>
      <c r="K180" s="2" t="s">
        <v>250</v>
      </c>
    </row>
    <row r="181" spans="1:11" x14ac:dyDescent="0.25">
      <c r="A181" t="s">
        <v>180</v>
      </c>
      <c r="C181" t="s">
        <v>20</v>
      </c>
      <c r="D181" t="s">
        <v>50</v>
      </c>
      <c r="E181" s="2">
        <f t="shared" si="5"/>
        <v>2100000</v>
      </c>
      <c r="F181" s="2">
        <v>0</v>
      </c>
      <c r="I181" s="2">
        <f t="shared" si="6"/>
        <v>2100000</v>
      </c>
      <c r="J181" s="2">
        <v>2100000</v>
      </c>
      <c r="K181" s="2" t="s">
        <v>250</v>
      </c>
    </row>
    <row r="182" spans="1:11" x14ac:dyDescent="0.25">
      <c r="A182" t="s">
        <v>180</v>
      </c>
      <c r="C182" t="s">
        <v>20</v>
      </c>
      <c r="D182" t="s">
        <v>395</v>
      </c>
      <c r="E182" s="2">
        <f t="shared" si="5"/>
        <v>1680000</v>
      </c>
      <c r="F182" s="2">
        <v>0</v>
      </c>
      <c r="I182" s="2">
        <f t="shared" si="6"/>
        <v>1680000</v>
      </c>
      <c r="J182" s="2">
        <v>1680000</v>
      </c>
      <c r="K182" s="2" t="s">
        <v>250</v>
      </c>
    </row>
    <row r="183" spans="1:11" x14ac:dyDescent="0.25">
      <c r="A183" t="s">
        <v>180</v>
      </c>
      <c r="C183" t="s">
        <v>20</v>
      </c>
      <c r="D183" t="s">
        <v>503</v>
      </c>
      <c r="E183" s="2">
        <f t="shared" si="5"/>
        <v>1680000</v>
      </c>
      <c r="F183" s="2">
        <v>0</v>
      </c>
      <c r="I183" s="2">
        <f t="shared" si="6"/>
        <v>1680000</v>
      </c>
      <c r="J183" s="2">
        <v>1680000</v>
      </c>
      <c r="K183" s="2" t="s">
        <v>250</v>
      </c>
    </row>
    <row r="184" spans="1:11" x14ac:dyDescent="0.25">
      <c r="A184" t="s">
        <v>180</v>
      </c>
      <c r="C184" t="s">
        <v>20</v>
      </c>
      <c r="D184" t="s">
        <v>166</v>
      </c>
      <c r="E184" s="2">
        <f t="shared" si="5"/>
        <v>1500000</v>
      </c>
      <c r="F184" s="2">
        <v>0</v>
      </c>
      <c r="I184" s="2">
        <f t="shared" si="6"/>
        <v>1500000</v>
      </c>
      <c r="J184" s="2">
        <v>1500000</v>
      </c>
      <c r="K184" s="2" t="s">
        <v>366</v>
      </c>
    </row>
    <row r="185" spans="1:11" x14ac:dyDescent="0.25">
      <c r="A185" t="s">
        <v>180</v>
      </c>
      <c r="C185" t="s">
        <v>20</v>
      </c>
      <c r="D185" t="s">
        <v>47</v>
      </c>
      <c r="E185" s="2">
        <f t="shared" ref="E185:E248" si="8">+J185-F185</f>
        <v>2100000</v>
      </c>
      <c r="F185" s="2">
        <v>1000000</v>
      </c>
      <c r="I185" s="2">
        <f t="shared" si="6"/>
        <v>3100000</v>
      </c>
      <c r="J185" s="2">
        <v>3100000</v>
      </c>
      <c r="K185" s="2" t="s">
        <v>250</v>
      </c>
    </row>
    <row r="186" spans="1:11" x14ac:dyDescent="0.25">
      <c r="A186" t="s">
        <v>180</v>
      </c>
      <c r="C186" t="s">
        <v>20</v>
      </c>
      <c r="D186" t="s">
        <v>167</v>
      </c>
      <c r="E186" s="2">
        <f t="shared" si="8"/>
        <v>700000</v>
      </c>
      <c r="F186" s="2">
        <v>0</v>
      </c>
      <c r="I186" s="2">
        <f t="shared" si="6"/>
        <v>700000</v>
      </c>
      <c r="J186" s="2">
        <v>700000</v>
      </c>
      <c r="K186" s="2" t="s">
        <v>250</v>
      </c>
    </row>
    <row r="187" spans="1:11" x14ac:dyDescent="0.25">
      <c r="A187" t="s">
        <v>180</v>
      </c>
      <c r="C187" t="s">
        <v>20</v>
      </c>
      <c r="D187" t="s">
        <v>595</v>
      </c>
      <c r="E187" s="2">
        <f t="shared" si="8"/>
        <v>700000</v>
      </c>
      <c r="F187" s="2">
        <v>0</v>
      </c>
      <c r="I187" s="2">
        <f t="shared" si="6"/>
        <v>700000</v>
      </c>
      <c r="J187" s="2">
        <v>700000</v>
      </c>
      <c r="K187" s="2" t="s">
        <v>250</v>
      </c>
    </row>
    <row r="188" spans="1:11" x14ac:dyDescent="0.25">
      <c r="A188" t="s">
        <v>180</v>
      </c>
      <c r="C188" t="s">
        <v>20</v>
      </c>
      <c r="D188" t="s">
        <v>397</v>
      </c>
      <c r="E188" s="2">
        <f t="shared" si="8"/>
        <v>700000</v>
      </c>
      <c r="F188" s="2">
        <v>0</v>
      </c>
      <c r="I188" s="2">
        <f t="shared" si="6"/>
        <v>700000</v>
      </c>
      <c r="J188" s="2">
        <v>700000</v>
      </c>
      <c r="K188" s="2" t="s">
        <v>366</v>
      </c>
    </row>
    <row r="189" spans="1:11" x14ac:dyDescent="0.25">
      <c r="A189" t="s">
        <v>180</v>
      </c>
      <c r="C189" t="s">
        <v>20</v>
      </c>
      <c r="D189" t="s">
        <v>396</v>
      </c>
      <c r="E189" s="2">
        <f t="shared" si="8"/>
        <v>1700000</v>
      </c>
      <c r="F189" s="2">
        <v>1000000</v>
      </c>
      <c r="I189" s="2">
        <f t="shared" si="6"/>
        <v>2700000</v>
      </c>
      <c r="J189" s="2">
        <v>2700000</v>
      </c>
      <c r="K189" s="2" t="s">
        <v>366</v>
      </c>
    </row>
    <row r="190" spans="1:11" x14ac:dyDescent="0.25">
      <c r="A190" t="s">
        <v>180</v>
      </c>
      <c r="C190" t="s">
        <v>20</v>
      </c>
      <c r="D190" t="s">
        <v>368</v>
      </c>
      <c r="E190" s="2">
        <f t="shared" si="8"/>
        <v>2100000</v>
      </c>
      <c r="F190" s="2">
        <v>1000000</v>
      </c>
      <c r="I190" s="2">
        <f t="shared" si="6"/>
        <v>3100000</v>
      </c>
      <c r="J190" s="2">
        <v>3100000</v>
      </c>
      <c r="K190" s="2" t="s">
        <v>250</v>
      </c>
    </row>
    <row r="191" spans="1:11" x14ac:dyDescent="0.25">
      <c r="A191" t="s">
        <v>180</v>
      </c>
      <c r="C191" t="s">
        <v>20</v>
      </c>
      <c r="D191" t="s">
        <v>48</v>
      </c>
      <c r="E191" s="2">
        <f t="shared" si="8"/>
        <v>2600000</v>
      </c>
      <c r="F191" s="2">
        <v>1000000</v>
      </c>
      <c r="I191" s="2">
        <f t="shared" si="6"/>
        <v>3600000</v>
      </c>
      <c r="J191" s="2">
        <v>3600000</v>
      </c>
      <c r="K191" s="2" t="s">
        <v>366</v>
      </c>
    </row>
    <row r="192" spans="1:11" x14ac:dyDescent="0.25">
      <c r="A192" t="s">
        <v>180</v>
      </c>
      <c r="C192" t="s">
        <v>20</v>
      </c>
      <c r="D192" t="s">
        <v>53</v>
      </c>
      <c r="E192" s="2">
        <f t="shared" si="8"/>
        <v>2100000</v>
      </c>
      <c r="F192" s="2">
        <v>1000000</v>
      </c>
      <c r="I192" s="2">
        <f t="shared" si="6"/>
        <v>3100000</v>
      </c>
      <c r="J192" s="2">
        <v>3100000</v>
      </c>
      <c r="K192" s="2" t="s">
        <v>250</v>
      </c>
    </row>
    <row r="193" spans="1:11" x14ac:dyDescent="0.25">
      <c r="A193" t="s">
        <v>180</v>
      </c>
      <c r="C193" t="s">
        <v>20</v>
      </c>
      <c r="D193" t="s">
        <v>665</v>
      </c>
      <c r="E193" s="2">
        <f t="shared" si="8"/>
        <v>700000</v>
      </c>
      <c r="F193" s="2">
        <v>0</v>
      </c>
      <c r="G193" s="2">
        <v>1000000</v>
      </c>
      <c r="I193" s="2">
        <f t="shared" si="6"/>
        <v>1700000</v>
      </c>
      <c r="J193" s="2">
        <v>700000</v>
      </c>
      <c r="K193" s="2" t="s">
        <v>250</v>
      </c>
    </row>
    <row r="194" spans="1:11" x14ac:dyDescent="0.25">
      <c r="A194" t="s">
        <v>180</v>
      </c>
      <c r="C194" t="s">
        <v>20</v>
      </c>
      <c r="D194" t="s">
        <v>448</v>
      </c>
      <c r="E194" s="2">
        <f t="shared" si="8"/>
        <v>3300000</v>
      </c>
      <c r="F194" s="2">
        <v>1000000</v>
      </c>
      <c r="I194" s="2">
        <f t="shared" si="6"/>
        <v>4300000</v>
      </c>
      <c r="J194" s="2">
        <v>4300000</v>
      </c>
      <c r="K194" s="2" t="s">
        <v>252</v>
      </c>
    </row>
    <row r="195" spans="1:11" x14ac:dyDescent="0.25">
      <c r="A195" t="s">
        <v>180</v>
      </c>
      <c r="C195" t="s">
        <v>20</v>
      </c>
      <c r="D195" t="s">
        <v>369</v>
      </c>
      <c r="E195" s="2">
        <f t="shared" si="8"/>
        <v>700000</v>
      </c>
      <c r="F195" s="2">
        <v>0</v>
      </c>
      <c r="I195" s="2">
        <f t="shared" si="6"/>
        <v>700000</v>
      </c>
      <c r="J195" s="2">
        <v>700000</v>
      </c>
      <c r="K195" s="2" t="s">
        <v>250</v>
      </c>
    </row>
    <row r="196" spans="1:11" x14ac:dyDescent="0.25">
      <c r="A196" t="s">
        <v>180</v>
      </c>
      <c r="C196" t="s">
        <v>20</v>
      </c>
      <c r="D196" t="s">
        <v>398</v>
      </c>
      <c r="E196" s="2">
        <f t="shared" si="8"/>
        <v>700000</v>
      </c>
      <c r="F196" s="2">
        <v>0</v>
      </c>
      <c r="I196" s="2">
        <f t="shared" si="6"/>
        <v>700000</v>
      </c>
      <c r="J196" s="2">
        <v>700000</v>
      </c>
      <c r="K196" s="2" t="s">
        <v>250</v>
      </c>
    </row>
    <row r="197" spans="1:11" x14ac:dyDescent="0.25">
      <c r="A197" t="s">
        <v>180</v>
      </c>
      <c r="C197" t="s">
        <v>20</v>
      </c>
      <c r="D197" t="s">
        <v>443</v>
      </c>
      <c r="E197" s="2">
        <f t="shared" si="8"/>
        <v>2600000</v>
      </c>
      <c r="F197" s="2">
        <v>1000000</v>
      </c>
      <c r="I197" s="2">
        <f t="shared" si="6"/>
        <v>3600000</v>
      </c>
      <c r="J197" s="2">
        <v>3600000</v>
      </c>
      <c r="K197" s="2" t="s">
        <v>366</v>
      </c>
    </row>
    <row r="198" spans="1:11" x14ac:dyDescent="0.25">
      <c r="A198" t="s">
        <v>180</v>
      </c>
      <c r="C198" t="s">
        <v>20</v>
      </c>
      <c r="D198" t="s">
        <v>168</v>
      </c>
      <c r="E198" s="2">
        <f t="shared" si="8"/>
        <v>2100000</v>
      </c>
      <c r="F198" s="2">
        <v>1000000</v>
      </c>
      <c r="I198" s="2">
        <f t="shared" si="6"/>
        <v>3100000</v>
      </c>
      <c r="J198" s="2">
        <v>3100000</v>
      </c>
      <c r="K198" s="2" t="s">
        <v>250</v>
      </c>
    </row>
    <row r="199" spans="1:11" x14ac:dyDescent="0.25">
      <c r="A199" t="s">
        <v>180</v>
      </c>
      <c r="C199" t="s">
        <v>20</v>
      </c>
      <c r="D199" t="s">
        <v>169</v>
      </c>
      <c r="E199" s="2">
        <f t="shared" si="8"/>
        <v>2100000</v>
      </c>
      <c r="F199" s="2">
        <v>1000000</v>
      </c>
      <c r="I199" s="2">
        <f t="shared" si="6"/>
        <v>3100000</v>
      </c>
      <c r="J199" s="2">
        <v>3100000</v>
      </c>
      <c r="K199" s="2" t="s">
        <v>250</v>
      </c>
    </row>
    <row r="200" spans="1:11" x14ac:dyDescent="0.25">
      <c r="A200" t="s">
        <v>180</v>
      </c>
      <c r="C200" t="s">
        <v>20</v>
      </c>
      <c r="D200" t="s">
        <v>170</v>
      </c>
      <c r="E200" s="2">
        <f t="shared" si="8"/>
        <v>2380000</v>
      </c>
      <c r="F200" s="2">
        <v>850000</v>
      </c>
      <c r="I200" s="2">
        <f t="shared" si="6"/>
        <v>3230000</v>
      </c>
      <c r="J200" s="2">
        <v>3230000</v>
      </c>
      <c r="K200" s="2" t="s">
        <v>250</v>
      </c>
    </row>
    <row r="201" spans="1:11" x14ac:dyDescent="0.25">
      <c r="A201" t="s">
        <v>180</v>
      </c>
      <c r="C201" t="s">
        <v>20</v>
      </c>
      <c r="D201" t="s">
        <v>666</v>
      </c>
      <c r="E201" s="2">
        <f t="shared" si="8"/>
        <v>700000</v>
      </c>
      <c r="F201" s="2">
        <v>0</v>
      </c>
      <c r="G201" s="2">
        <v>1000000</v>
      </c>
      <c r="I201" s="2">
        <f t="shared" ref="I201:I238" si="9">SUM(E201:G201)-H201</f>
        <v>1700000</v>
      </c>
      <c r="J201" s="2">
        <v>700000</v>
      </c>
      <c r="K201" s="2" t="s">
        <v>250</v>
      </c>
    </row>
    <row r="202" spans="1:11" x14ac:dyDescent="0.25">
      <c r="A202" t="s">
        <v>180</v>
      </c>
      <c r="C202" t="s">
        <v>20</v>
      </c>
      <c r="D202" t="s">
        <v>159</v>
      </c>
      <c r="E202" s="2">
        <f t="shared" si="8"/>
        <v>700000</v>
      </c>
      <c r="F202" s="2">
        <v>0</v>
      </c>
      <c r="G202" s="2">
        <v>150000</v>
      </c>
      <c r="I202" s="2">
        <f t="shared" si="9"/>
        <v>850000</v>
      </c>
      <c r="J202" s="2">
        <v>700000</v>
      </c>
      <c r="K202" s="2" t="s">
        <v>250</v>
      </c>
    </row>
    <row r="203" spans="1:11" x14ac:dyDescent="0.25">
      <c r="A203" t="s">
        <v>180</v>
      </c>
      <c r="C203" t="s">
        <v>20</v>
      </c>
      <c r="D203" t="s">
        <v>171</v>
      </c>
      <c r="E203" s="2">
        <f t="shared" si="8"/>
        <v>700000</v>
      </c>
      <c r="F203" s="2">
        <v>0</v>
      </c>
      <c r="I203" s="2">
        <f t="shared" si="9"/>
        <v>700000</v>
      </c>
      <c r="J203" s="2">
        <v>700000</v>
      </c>
      <c r="K203" s="2" t="s">
        <v>250</v>
      </c>
    </row>
    <row r="204" spans="1:11" x14ac:dyDescent="0.25">
      <c r="A204" t="s">
        <v>180</v>
      </c>
      <c r="C204" t="s">
        <v>20</v>
      </c>
      <c r="D204" t="s">
        <v>172</v>
      </c>
      <c r="E204" s="2">
        <f t="shared" si="8"/>
        <v>700000</v>
      </c>
      <c r="F204" s="2">
        <v>0</v>
      </c>
      <c r="I204" s="2">
        <f t="shared" si="9"/>
        <v>700000</v>
      </c>
      <c r="J204" s="2">
        <v>700000</v>
      </c>
      <c r="K204" s="2" t="s">
        <v>366</v>
      </c>
    </row>
    <row r="205" spans="1:11" x14ac:dyDescent="0.25">
      <c r="A205" t="s">
        <v>180</v>
      </c>
      <c r="C205" t="s">
        <v>20</v>
      </c>
      <c r="D205" t="s">
        <v>617</v>
      </c>
      <c r="E205" s="2">
        <f t="shared" si="8"/>
        <v>2520000</v>
      </c>
      <c r="F205" s="2">
        <v>1000000</v>
      </c>
      <c r="I205" s="2">
        <f t="shared" si="9"/>
        <v>3520000</v>
      </c>
      <c r="J205" s="2">
        <v>3520000</v>
      </c>
      <c r="K205" s="2" t="s">
        <v>250</v>
      </c>
    </row>
    <row r="206" spans="1:11" x14ac:dyDescent="0.25">
      <c r="A206" t="s">
        <v>180</v>
      </c>
      <c r="C206" t="s">
        <v>20</v>
      </c>
      <c r="D206" t="s">
        <v>399</v>
      </c>
      <c r="E206" s="2">
        <f t="shared" si="8"/>
        <v>3220000</v>
      </c>
      <c r="F206" s="2">
        <v>1000000</v>
      </c>
      <c r="I206" s="2">
        <f t="shared" si="9"/>
        <v>4220000</v>
      </c>
      <c r="J206" s="2">
        <v>4220000</v>
      </c>
      <c r="K206" s="2" t="s">
        <v>250</v>
      </c>
    </row>
    <row r="207" spans="1:11" x14ac:dyDescent="0.25">
      <c r="A207" t="s">
        <v>180</v>
      </c>
      <c r="C207" t="s">
        <v>20</v>
      </c>
      <c r="D207" t="s">
        <v>51</v>
      </c>
      <c r="E207" s="2">
        <f t="shared" si="8"/>
        <v>700000</v>
      </c>
      <c r="F207" s="2">
        <v>0</v>
      </c>
      <c r="I207" s="2">
        <f t="shared" si="9"/>
        <v>700000</v>
      </c>
      <c r="J207" s="2">
        <v>700000</v>
      </c>
      <c r="K207" s="2" t="s">
        <v>250</v>
      </c>
    </row>
    <row r="208" spans="1:11" x14ac:dyDescent="0.25">
      <c r="A208" t="s">
        <v>180</v>
      </c>
      <c r="C208" t="s">
        <v>20</v>
      </c>
      <c r="D208" t="s">
        <v>173</v>
      </c>
      <c r="E208" s="2">
        <f t="shared" si="8"/>
        <v>700000</v>
      </c>
      <c r="F208" s="2">
        <v>0</v>
      </c>
      <c r="I208" s="2">
        <f t="shared" si="9"/>
        <v>700000</v>
      </c>
      <c r="J208" s="2">
        <v>700000</v>
      </c>
      <c r="K208" s="2" t="s">
        <v>250</v>
      </c>
    </row>
    <row r="209" spans="1:11" x14ac:dyDescent="0.25">
      <c r="A209" t="s">
        <v>180</v>
      </c>
      <c r="C209" t="s">
        <v>20</v>
      </c>
      <c r="D209" t="s">
        <v>415</v>
      </c>
      <c r="E209" s="2">
        <f t="shared" si="8"/>
        <v>700000</v>
      </c>
      <c r="F209" s="2">
        <v>0</v>
      </c>
      <c r="I209" s="2">
        <f t="shared" si="9"/>
        <v>700000</v>
      </c>
      <c r="J209" s="2">
        <v>700000</v>
      </c>
      <c r="K209" s="2" t="s">
        <v>366</v>
      </c>
    </row>
    <row r="210" spans="1:11" x14ac:dyDescent="0.25">
      <c r="A210" t="s">
        <v>180</v>
      </c>
      <c r="C210" t="s">
        <v>20</v>
      </c>
      <c r="D210" t="s">
        <v>596</v>
      </c>
      <c r="E210" s="2">
        <f t="shared" si="8"/>
        <v>700000</v>
      </c>
      <c r="F210" s="2">
        <v>0</v>
      </c>
      <c r="I210" s="2">
        <f t="shared" si="9"/>
        <v>700000</v>
      </c>
      <c r="J210" s="2">
        <v>700000</v>
      </c>
      <c r="K210" s="2" t="s">
        <v>250</v>
      </c>
    </row>
    <row r="211" spans="1:11" x14ac:dyDescent="0.25">
      <c r="A211" t="s">
        <v>180</v>
      </c>
      <c r="C211" t="s">
        <v>20</v>
      </c>
      <c r="D211" t="s">
        <v>597</v>
      </c>
      <c r="E211" s="2">
        <f t="shared" si="8"/>
        <v>2800000</v>
      </c>
      <c r="F211" s="2">
        <v>1000000</v>
      </c>
      <c r="I211" s="2">
        <f t="shared" si="9"/>
        <v>3800000</v>
      </c>
      <c r="J211" s="2">
        <v>3800000</v>
      </c>
      <c r="K211" s="2" t="s">
        <v>253</v>
      </c>
    </row>
    <row r="212" spans="1:11" x14ac:dyDescent="0.25">
      <c r="A212" t="s">
        <v>180</v>
      </c>
      <c r="C212" t="s">
        <v>20</v>
      </c>
      <c r="D212" t="s">
        <v>447</v>
      </c>
      <c r="E212" s="2">
        <f t="shared" si="8"/>
        <v>700000</v>
      </c>
      <c r="F212" s="2">
        <v>0</v>
      </c>
      <c r="I212" s="2">
        <f t="shared" si="9"/>
        <v>700000</v>
      </c>
      <c r="J212" s="2">
        <v>700000</v>
      </c>
      <c r="K212" s="2" t="s">
        <v>253</v>
      </c>
    </row>
    <row r="213" spans="1:11" x14ac:dyDescent="0.25">
      <c r="A213" t="s">
        <v>180</v>
      </c>
      <c r="C213" t="s">
        <v>20</v>
      </c>
      <c r="D213" t="s">
        <v>400</v>
      </c>
      <c r="E213" s="2">
        <f t="shared" si="8"/>
        <v>700000</v>
      </c>
      <c r="F213" s="2">
        <v>0</v>
      </c>
      <c r="I213" s="2">
        <f t="shared" si="9"/>
        <v>700000</v>
      </c>
      <c r="J213" s="2">
        <v>700000</v>
      </c>
      <c r="K213" s="2" t="s">
        <v>366</v>
      </c>
    </row>
    <row r="214" spans="1:11" x14ac:dyDescent="0.25">
      <c r="A214" t="s">
        <v>180</v>
      </c>
      <c r="C214" t="s">
        <v>20</v>
      </c>
      <c r="D214" t="s">
        <v>174</v>
      </c>
      <c r="E214" s="2">
        <f t="shared" si="8"/>
        <v>2380000</v>
      </c>
      <c r="F214" s="2">
        <v>850000</v>
      </c>
      <c r="I214" s="2">
        <f t="shared" si="9"/>
        <v>3230000</v>
      </c>
      <c r="J214" s="2">
        <v>3230000</v>
      </c>
      <c r="K214" s="2" t="s">
        <v>253</v>
      </c>
    </row>
    <row r="215" spans="1:11" x14ac:dyDescent="0.25">
      <c r="A215" t="s">
        <v>180</v>
      </c>
      <c r="C215" t="s">
        <v>20</v>
      </c>
      <c r="D215" t="s">
        <v>444</v>
      </c>
      <c r="E215" s="2">
        <f t="shared" si="8"/>
        <v>2380000</v>
      </c>
      <c r="F215" s="2">
        <v>1000000</v>
      </c>
      <c r="I215" s="2">
        <f t="shared" si="9"/>
        <v>3380000</v>
      </c>
      <c r="J215" s="2">
        <v>3380000</v>
      </c>
      <c r="K215" s="2" t="s">
        <v>253</v>
      </c>
    </row>
    <row r="216" spans="1:11" x14ac:dyDescent="0.25">
      <c r="A216" t="s">
        <v>180</v>
      </c>
      <c r="C216" t="s">
        <v>20</v>
      </c>
      <c r="D216" t="s">
        <v>504</v>
      </c>
      <c r="E216" s="2">
        <f t="shared" si="8"/>
        <v>1820000</v>
      </c>
      <c r="F216" s="2">
        <v>0</v>
      </c>
      <c r="I216" s="2">
        <f t="shared" si="9"/>
        <v>1820000</v>
      </c>
      <c r="J216" s="2">
        <v>1820000</v>
      </c>
      <c r="K216" s="2" t="s">
        <v>253</v>
      </c>
    </row>
    <row r="217" spans="1:11" x14ac:dyDescent="0.25">
      <c r="A217" t="s">
        <v>180</v>
      </c>
      <c r="C217" t="s">
        <v>20</v>
      </c>
      <c r="D217" t="s">
        <v>165</v>
      </c>
      <c r="E217" s="2">
        <f t="shared" si="8"/>
        <v>0</v>
      </c>
      <c r="F217" s="2">
        <v>0</v>
      </c>
      <c r="I217" s="2">
        <f t="shared" si="9"/>
        <v>0</v>
      </c>
      <c r="J217" s="2">
        <v>0</v>
      </c>
      <c r="K217" s="2" t="s">
        <v>253</v>
      </c>
    </row>
    <row r="218" spans="1:11" x14ac:dyDescent="0.25">
      <c r="A218" t="s">
        <v>180</v>
      </c>
      <c r="C218" t="s">
        <v>20</v>
      </c>
      <c r="E218" s="2">
        <f t="shared" si="8"/>
        <v>0</v>
      </c>
      <c r="I218" s="2">
        <f t="shared" si="9"/>
        <v>0</v>
      </c>
    </row>
    <row r="219" spans="1:11" x14ac:dyDescent="0.25">
      <c r="A219" t="s">
        <v>180</v>
      </c>
      <c r="C219" t="s">
        <v>20</v>
      </c>
      <c r="E219" s="2">
        <f t="shared" si="8"/>
        <v>0</v>
      </c>
      <c r="I219" s="2">
        <f t="shared" si="9"/>
        <v>0</v>
      </c>
    </row>
    <row r="220" spans="1:11" x14ac:dyDescent="0.25">
      <c r="A220" t="s">
        <v>180</v>
      </c>
      <c r="C220" t="s">
        <v>20</v>
      </c>
      <c r="E220" s="2">
        <f t="shared" si="8"/>
        <v>0</v>
      </c>
      <c r="I220" s="2">
        <f t="shared" si="9"/>
        <v>0</v>
      </c>
    </row>
    <row r="221" spans="1:11" x14ac:dyDescent="0.25">
      <c r="A221" t="s">
        <v>179</v>
      </c>
      <c r="C221" t="s">
        <v>37</v>
      </c>
      <c r="D221" t="s">
        <v>445</v>
      </c>
      <c r="E221" s="2">
        <f t="shared" si="8"/>
        <v>1720000</v>
      </c>
      <c r="F221" s="2">
        <v>0</v>
      </c>
      <c r="I221" s="2">
        <f t="shared" si="9"/>
        <v>1720000</v>
      </c>
      <c r="J221" s="2">
        <v>1720000</v>
      </c>
    </row>
    <row r="222" spans="1:11" x14ac:dyDescent="0.25">
      <c r="A222" t="s">
        <v>179</v>
      </c>
      <c r="C222" t="s">
        <v>37</v>
      </c>
      <c r="D222" t="s">
        <v>175</v>
      </c>
      <c r="E222" s="2">
        <f t="shared" si="8"/>
        <v>3170000</v>
      </c>
      <c r="F222" s="2">
        <v>600000</v>
      </c>
      <c r="I222" s="2">
        <f t="shared" si="9"/>
        <v>3770000</v>
      </c>
      <c r="J222" s="2">
        <v>3770000</v>
      </c>
    </row>
    <row r="223" spans="1:11" x14ac:dyDescent="0.25">
      <c r="A223" t="s">
        <v>179</v>
      </c>
      <c r="C223" t="s">
        <v>37</v>
      </c>
      <c r="D223" t="s">
        <v>505</v>
      </c>
      <c r="E223" s="2">
        <f t="shared" si="8"/>
        <v>500000</v>
      </c>
      <c r="F223" s="2">
        <v>0</v>
      </c>
      <c r="I223" s="2">
        <f t="shared" si="9"/>
        <v>500000</v>
      </c>
      <c r="J223" s="2">
        <v>500000</v>
      </c>
    </row>
    <row r="224" spans="1:11" x14ac:dyDescent="0.25">
      <c r="A224" t="s">
        <v>179</v>
      </c>
      <c r="C224" t="s">
        <v>37</v>
      </c>
      <c r="D224" t="s">
        <v>43</v>
      </c>
      <c r="E224" s="2">
        <f t="shared" si="8"/>
        <v>1720000</v>
      </c>
      <c r="F224" s="2">
        <v>0</v>
      </c>
      <c r="I224" s="2">
        <f t="shared" si="9"/>
        <v>1720000</v>
      </c>
      <c r="J224" s="2">
        <v>1720000</v>
      </c>
    </row>
    <row r="225" spans="1:11" x14ac:dyDescent="0.25">
      <c r="A225" t="s">
        <v>179</v>
      </c>
      <c r="C225" t="s">
        <v>37</v>
      </c>
      <c r="D225" t="s">
        <v>618</v>
      </c>
      <c r="E225" s="2">
        <f t="shared" si="8"/>
        <v>900000</v>
      </c>
      <c r="F225" s="2">
        <v>0</v>
      </c>
      <c r="I225" s="2">
        <f t="shared" si="9"/>
        <v>900000</v>
      </c>
      <c r="J225" s="2">
        <v>900000</v>
      </c>
    </row>
    <row r="226" spans="1:11" x14ac:dyDescent="0.25">
      <c r="A226" t="s">
        <v>179</v>
      </c>
      <c r="C226" t="s">
        <v>37</v>
      </c>
      <c r="D226" t="s">
        <v>377</v>
      </c>
      <c r="E226" s="2">
        <f t="shared" si="8"/>
        <v>0</v>
      </c>
      <c r="F226" s="2">
        <v>0</v>
      </c>
      <c r="I226" s="2">
        <f t="shared" si="9"/>
        <v>0</v>
      </c>
      <c r="J226" s="2">
        <v>0</v>
      </c>
    </row>
    <row r="227" spans="1:11" x14ac:dyDescent="0.25">
      <c r="A227" t="s">
        <v>179</v>
      </c>
      <c r="C227" t="s">
        <v>37</v>
      </c>
      <c r="D227" t="s">
        <v>506</v>
      </c>
      <c r="E227" s="2">
        <f t="shared" si="8"/>
        <v>500000</v>
      </c>
      <c r="F227" s="2">
        <v>0</v>
      </c>
      <c r="I227" s="2">
        <f t="shared" si="9"/>
        <v>500000</v>
      </c>
      <c r="J227" s="2">
        <v>500000</v>
      </c>
    </row>
    <row r="228" spans="1:11" x14ac:dyDescent="0.25">
      <c r="A228" t="s">
        <v>179</v>
      </c>
      <c r="C228" t="s">
        <v>37</v>
      </c>
      <c r="D228" t="s">
        <v>416</v>
      </c>
      <c r="E228" s="2">
        <f t="shared" si="8"/>
        <v>500000</v>
      </c>
      <c r="F228" s="2">
        <v>0</v>
      </c>
      <c r="I228" s="2">
        <f t="shared" si="9"/>
        <v>500000</v>
      </c>
      <c r="J228" s="2">
        <v>500000</v>
      </c>
    </row>
    <row r="229" spans="1:11" x14ac:dyDescent="0.25">
      <c r="A229" t="s">
        <v>180</v>
      </c>
      <c r="C229" t="s">
        <v>37</v>
      </c>
      <c r="D229" t="s">
        <v>401</v>
      </c>
      <c r="E229" s="2">
        <f t="shared" si="8"/>
        <v>900000</v>
      </c>
      <c r="F229" s="2">
        <v>0</v>
      </c>
      <c r="I229" s="2">
        <f t="shared" si="9"/>
        <v>900000</v>
      </c>
      <c r="J229" s="2">
        <v>900000</v>
      </c>
    </row>
    <row r="230" spans="1:11" x14ac:dyDescent="0.25">
      <c r="A230" t="s">
        <v>180</v>
      </c>
      <c r="C230" t="s">
        <v>37</v>
      </c>
      <c r="D230" t="s">
        <v>176</v>
      </c>
      <c r="E230" s="2">
        <f t="shared" si="8"/>
        <v>500000</v>
      </c>
      <c r="F230" s="2">
        <v>0</v>
      </c>
      <c r="I230" s="2">
        <f t="shared" si="9"/>
        <v>500000</v>
      </c>
      <c r="J230" s="2">
        <v>500000</v>
      </c>
    </row>
    <row r="231" spans="1:11" x14ac:dyDescent="0.25">
      <c r="A231" t="s">
        <v>180</v>
      </c>
      <c r="C231" t="s">
        <v>37</v>
      </c>
      <c r="D231" t="s">
        <v>507</v>
      </c>
      <c r="E231" s="2">
        <f t="shared" si="8"/>
        <v>3170000</v>
      </c>
      <c r="F231" s="2">
        <v>0</v>
      </c>
      <c r="I231" s="2">
        <f t="shared" si="9"/>
        <v>3170000</v>
      </c>
      <c r="J231" s="2">
        <v>3170000</v>
      </c>
    </row>
    <row r="232" spans="1:11" x14ac:dyDescent="0.25">
      <c r="A232" t="s">
        <v>180</v>
      </c>
      <c r="C232" t="s">
        <v>37</v>
      </c>
      <c r="D232" t="s">
        <v>378</v>
      </c>
      <c r="E232" s="2">
        <f t="shared" si="8"/>
        <v>900000</v>
      </c>
      <c r="F232" s="2">
        <v>0</v>
      </c>
      <c r="I232" s="2">
        <f t="shared" si="9"/>
        <v>900000</v>
      </c>
      <c r="J232" s="2">
        <v>900000</v>
      </c>
    </row>
    <row r="233" spans="1:11" x14ac:dyDescent="0.25">
      <c r="A233" t="s">
        <v>180</v>
      </c>
      <c r="C233" t="s">
        <v>37</v>
      </c>
      <c r="D233" t="s">
        <v>369</v>
      </c>
      <c r="E233" s="2">
        <f t="shared" si="8"/>
        <v>3600000</v>
      </c>
      <c r="F233" s="2">
        <v>700000</v>
      </c>
      <c r="I233" s="2">
        <f t="shared" si="9"/>
        <v>4300000</v>
      </c>
      <c r="J233" s="2">
        <v>4300000</v>
      </c>
    </row>
    <row r="234" spans="1:11" x14ac:dyDescent="0.25">
      <c r="A234" t="s">
        <v>180</v>
      </c>
      <c r="C234" t="s">
        <v>37</v>
      </c>
      <c r="D234" t="s">
        <v>178</v>
      </c>
      <c r="E234" s="2">
        <f t="shared" si="8"/>
        <v>3040000</v>
      </c>
      <c r="F234" s="2">
        <v>0</v>
      </c>
      <c r="I234" s="2">
        <f t="shared" si="9"/>
        <v>3040000</v>
      </c>
      <c r="J234" s="2">
        <v>3040000</v>
      </c>
    </row>
    <row r="235" spans="1:11" x14ac:dyDescent="0.25">
      <c r="A235" t="s">
        <v>180</v>
      </c>
      <c r="C235" t="s">
        <v>37</v>
      </c>
      <c r="D235" t="s">
        <v>177</v>
      </c>
      <c r="E235" s="2">
        <f t="shared" si="8"/>
        <v>900000</v>
      </c>
      <c r="F235" s="2">
        <v>0</v>
      </c>
      <c r="I235" s="2">
        <f t="shared" si="9"/>
        <v>900000</v>
      </c>
      <c r="J235" s="2">
        <v>900000</v>
      </c>
    </row>
    <row r="236" spans="1:11" x14ac:dyDescent="0.25">
      <c r="A236" t="s">
        <v>180</v>
      </c>
      <c r="C236" t="s">
        <v>37</v>
      </c>
      <c r="D236" t="s">
        <v>162</v>
      </c>
      <c r="E236" s="2">
        <f t="shared" si="8"/>
        <v>1850000</v>
      </c>
      <c r="F236" s="2">
        <v>700000</v>
      </c>
      <c r="I236" s="2">
        <f t="shared" si="9"/>
        <v>2550000</v>
      </c>
      <c r="J236" s="2">
        <v>2550000</v>
      </c>
    </row>
    <row r="237" spans="1:11" x14ac:dyDescent="0.25">
      <c r="A237" t="s">
        <v>179</v>
      </c>
      <c r="C237" t="s">
        <v>39</v>
      </c>
      <c r="D237" t="s">
        <v>417</v>
      </c>
      <c r="E237" s="2">
        <f t="shared" si="8"/>
        <v>900000</v>
      </c>
      <c r="F237" s="2">
        <v>0</v>
      </c>
      <c r="H237" s="2">
        <v>900000</v>
      </c>
      <c r="I237" s="2">
        <f t="shared" si="9"/>
        <v>0</v>
      </c>
      <c r="J237" s="2">
        <v>900000</v>
      </c>
      <c r="K237" s="19" t="s">
        <v>639</v>
      </c>
    </row>
    <row r="238" spans="1:11" x14ac:dyDescent="0.25">
      <c r="A238" t="s">
        <v>180</v>
      </c>
      <c r="C238" t="s">
        <v>39</v>
      </c>
      <c r="D238" t="s">
        <v>379</v>
      </c>
      <c r="E238" s="2">
        <f t="shared" si="8"/>
        <v>900000</v>
      </c>
      <c r="F238" s="2">
        <v>0</v>
      </c>
      <c r="H238" s="2">
        <v>870000</v>
      </c>
      <c r="I238" s="2">
        <f t="shared" si="9"/>
        <v>30000</v>
      </c>
      <c r="J238" s="2">
        <v>900000</v>
      </c>
      <c r="K238" s="19" t="s">
        <v>639</v>
      </c>
    </row>
    <row r="239" spans="1:11" s="1" customFormat="1" x14ac:dyDescent="0.25">
      <c r="A239" s="3"/>
      <c r="B239" s="3"/>
      <c r="C239" s="3"/>
      <c r="D239" s="3" t="s">
        <v>84</v>
      </c>
      <c r="E239" s="4">
        <f t="shared" ref="E239:H239" si="10">SUM(E120:E238)</f>
        <v>153190000</v>
      </c>
      <c r="F239" s="4">
        <f t="shared" si="10"/>
        <v>35550000</v>
      </c>
      <c r="G239" s="4">
        <f t="shared" si="10"/>
        <v>9350000</v>
      </c>
      <c r="H239" s="4">
        <f t="shared" si="10"/>
        <v>1770000</v>
      </c>
      <c r="I239" s="4">
        <f>SUM(I120:I238)</f>
        <v>196320000</v>
      </c>
      <c r="J239" s="4">
        <f>SUM(J120:J238)</f>
        <v>188740000</v>
      </c>
      <c r="K239" s="4"/>
    </row>
    <row r="240" spans="1:11" x14ac:dyDescent="0.25">
      <c r="A240" t="s">
        <v>229</v>
      </c>
      <c r="C240" t="s">
        <v>20</v>
      </c>
      <c r="D240" t="s">
        <v>181</v>
      </c>
      <c r="E240" s="2">
        <f t="shared" si="8"/>
        <v>3300000</v>
      </c>
      <c r="F240" s="2">
        <v>1000000</v>
      </c>
      <c r="I240" s="2">
        <f t="shared" ref="I240:I303" si="11">SUM(E240:G240)-H240</f>
        <v>4300000</v>
      </c>
      <c r="J240" s="2">
        <v>4300000</v>
      </c>
      <c r="K240" s="2" t="s">
        <v>250</v>
      </c>
    </row>
    <row r="241" spans="1:11" x14ac:dyDescent="0.25">
      <c r="A241" t="s">
        <v>229</v>
      </c>
      <c r="C241" t="s">
        <v>20</v>
      </c>
      <c r="D241" t="s">
        <v>183</v>
      </c>
      <c r="E241" s="2">
        <f t="shared" si="8"/>
        <v>1200000</v>
      </c>
      <c r="F241" s="2">
        <v>0</v>
      </c>
      <c r="I241" s="2">
        <f t="shared" si="11"/>
        <v>1200000</v>
      </c>
      <c r="J241" s="2">
        <v>1200000</v>
      </c>
      <c r="K241" s="2" t="s">
        <v>251</v>
      </c>
    </row>
    <row r="242" spans="1:11" x14ac:dyDescent="0.25">
      <c r="A242" t="s">
        <v>229</v>
      </c>
      <c r="C242" t="s">
        <v>20</v>
      </c>
      <c r="D242" t="s">
        <v>184</v>
      </c>
      <c r="E242" s="2">
        <f t="shared" si="8"/>
        <v>1200000</v>
      </c>
      <c r="F242" s="2">
        <v>0</v>
      </c>
      <c r="I242" s="2">
        <f t="shared" si="11"/>
        <v>1200000</v>
      </c>
      <c r="J242" s="2">
        <v>1200000</v>
      </c>
      <c r="K242" s="2" t="s">
        <v>366</v>
      </c>
    </row>
    <row r="243" spans="1:11" x14ac:dyDescent="0.25">
      <c r="A243" t="s">
        <v>229</v>
      </c>
      <c r="C243" t="s">
        <v>20</v>
      </c>
      <c r="D243" t="s">
        <v>189</v>
      </c>
      <c r="E243" s="2">
        <f t="shared" si="8"/>
        <v>2100000</v>
      </c>
      <c r="F243" s="2">
        <v>1000000</v>
      </c>
      <c r="I243" s="2">
        <f t="shared" si="11"/>
        <v>3100000</v>
      </c>
      <c r="J243" s="2">
        <v>3100000</v>
      </c>
      <c r="K243" s="2" t="s">
        <v>250</v>
      </c>
    </row>
    <row r="244" spans="1:11" x14ac:dyDescent="0.25">
      <c r="A244" t="s">
        <v>229</v>
      </c>
      <c r="C244" t="s">
        <v>20</v>
      </c>
      <c r="D244" t="s">
        <v>188</v>
      </c>
      <c r="E244" s="2">
        <f t="shared" si="8"/>
        <v>1680000</v>
      </c>
      <c r="F244" s="2">
        <v>0</v>
      </c>
      <c r="I244" s="2">
        <f t="shared" si="11"/>
        <v>1680000</v>
      </c>
      <c r="J244" s="2">
        <v>1680000</v>
      </c>
      <c r="K244" s="2" t="s">
        <v>250</v>
      </c>
    </row>
    <row r="245" spans="1:11" x14ac:dyDescent="0.25">
      <c r="A245" t="s">
        <v>229</v>
      </c>
      <c r="C245" t="s">
        <v>20</v>
      </c>
      <c r="D245" t="s">
        <v>676</v>
      </c>
      <c r="E245" s="2">
        <f t="shared" si="8"/>
        <v>700000</v>
      </c>
      <c r="F245" s="2">
        <v>0</v>
      </c>
      <c r="G245" s="2">
        <v>1000000</v>
      </c>
      <c r="I245" s="2">
        <f t="shared" si="11"/>
        <v>1700000</v>
      </c>
      <c r="J245" s="2">
        <v>700000</v>
      </c>
      <c r="K245" s="2" t="s">
        <v>366</v>
      </c>
    </row>
    <row r="246" spans="1:11" x14ac:dyDescent="0.25">
      <c r="A246" t="s">
        <v>229</v>
      </c>
      <c r="C246" t="s">
        <v>20</v>
      </c>
      <c r="D246" t="s">
        <v>185</v>
      </c>
      <c r="E246" s="2">
        <f t="shared" si="8"/>
        <v>700000</v>
      </c>
      <c r="F246" s="2">
        <v>0</v>
      </c>
      <c r="I246" s="2">
        <f t="shared" si="11"/>
        <v>700000</v>
      </c>
      <c r="J246" s="2">
        <v>700000</v>
      </c>
      <c r="K246" s="2" t="s">
        <v>251</v>
      </c>
    </row>
    <row r="247" spans="1:11" x14ac:dyDescent="0.25">
      <c r="A247" t="s">
        <v>229</v>
      </c>
      <c r="C247" t="s">
        <v>20</v>
      </c>
      <c r="D247" t="s">
        <v>508</v>
      </c>
      <c r="E247" s="2">
        <f t="shared" si="8"/>
        <v>700000</v>
      </c>
      <c r="F247" s="2">
        <v>0</v>
      </c>
      <c r="I247" s="2">
        <f t="shared" si="11"/>
        <v>700000</v>
      </c>
      <c r="J247" s="2">
        <v>700000</v>
      </c>
      <c r="K247" s="2" t="s">
        <v>252</v>
      </c>
    </row>
    <row r="248" spans="1:11" x14ac:dyDescent="0.25">
      <c r="A248" t="s">
        <v>229</v>
      </c>
      <c r="C248" t="s">
        <v>20</v>
      </c>
      <c r="D248" t="s">
        <v>450</v>
      </c>
      <c r="E248" s="2">
        <f t="shared" si="8"/>
        <v>1260000</v>
      </c>
      <c r="F248" s="2">
        <v>0</v>
      </c>
      <c r="I248" s="2">
        <f t="shared" si="11"/>
        <v>1260000</v>
      </c>
      <c r="J248" s="2">
        <v>1260000</v>
      </c>
      <c r="K248" s="2" t="s">
        <v>250</v>
      </c>
    </row>
    <row r="249" spans="1:11" x14ac:dyDescent="0.25">
      <c r="A249" t="s">
        <v>229</v>
      </c>
      <c r="C249" t="s">
        <v>20</v>
      </c>
      <c r="D249" t="s">
        <v>521</v>
      </c>
      <c r="E249" s="2">
        <f t="shared" ref="E249:E312" si="12">+J249-F249</f>
        <v>4000000</v>
      </c>
      <c r="F249" s="2">
        <v>1000000</v>
      </c>
      <c r="I249" s="2">
        <f t="shared" si="11"/>
        <v>5000000</v>
      </c>
      <c r="J249" s="2">
        <v>5000000</v>
      </c>
      <c r="K249" s="2" t="s">
        <v>366</v>
      </c>
    </row>
    <row r="250" spans="1:11" x14ac:dyDescent="0.25">
      <c r="A250" t="s">
        <v>229</v>
      </c>
      <c r="C250" t="s">
        <v>20</v>
      </c>
      <c r="D250" t="s">
        <v>187</v>
      </c>
      <c r="E250" s="2">
        <f t="shared" si="12"/>
        <v>2100000</v>
      </c>
      <c r="F250" s="2">
        <v>1000000</v>
      </c>
      <c r="I250" s="2">
        <f t="shared" si="11"/>
        <v>3100000</v>
      </c>
      <c r="J250" s="2">
        <v>3100000</v>
      </c>
      <c r="K250" s="2" t="s">
        <v>250</v>
      </c>
    </row>
    <row r="251" spans="1:11" x14ac:dyDescent="0.25">
      <c r="A251" t="s">
        <v>229</v>
      </c>
      <c r="C251" t="s">
        <v>20</v>
      </c>
      <c r="D251" t="s">
        <v>451</v>
      </c>
      <c r="E251" s="2">
        <f t="shared" si="12"/>
        <v>700000</v>
      </c>
      <c r="F251" s="2">
        <v>0</v>
      </c>
      <c r="I251" s="2">
        <f t="shared" si="11"/>
        <v>700000</v>
      </c>
      <c r="J251" s="2">
        <v>700000</v>
      </c>
      <c r="K251" s="2" t="s">
        <v>250</v>
      </c>
    </row>
    <row r="252" spans="1:11" x14ac:dyDescent="0.25">
      <c r="A252" t="s">
        <v>229</v>
      </c>
      <c r="C252" t="s">
        <v>20</v>
      </c>
      <c r="D252" t="s">
        <v>352</v>
      </c>
      <c r="E252" s="2">
        <f t="shared" si="12"/>
        <v>2600000</v>
      </c>
      <c r="F252" s="2">
        <v>1000000</v>
      </c>
      <c r="I252" s="2">
        <f t="shared" si="11"/>
        <v>3600000</v>
      </c>
      <c r="J252" s="2">
        <v>3600000</v>
      </c>
      <c r="K252" s="2" t="s">
        <v>250</v>
      </c>
    </row>
    <row r="253" spans="1:11" x14ac:dyDescent="0.25">
      <c r="A253" t="s">
        <v>229</v>
      </c>
      <c r="C253" t="s">
        <v>20</v>
      </c>
      <c r="D253" t="s">
        <v>452</v>
      </c>
      <c r="E253" s="2">
        <f t="shared" si="12"/>
        <v>2100000</v>
      </c>
      <c r="F253" s="2">
        <v>1000000</v>
      </c>
      <c r="I253" s="2">
        <f t="shared" si="11"/>
        <v>3100000</v>
      </c>
      <c r="J253" s="2">
        <v>3100000</v>
      </c>
      <c r="K253" s="2" t="s">
        <v>250</v>
      </c>
    </row>
    <row r="254" spans="1:11" x14ac:dyDescent="0.25">
      <c r="A254" t="s">
        <v>229</v>
      </c>
      <c r="C254" t="s">
        <v>20</v>
      </c>
      <c r="D254" t="s">
        <v>57</v>
      </c>
      <c r="E254" s="2">
        <f t="shared" si="12"/>
        <v>1200000</v>
      </c>
      <c r="F254" s="2">
        <v>0</v>
      </c>
      <c r="I254" s="2">
        <f t="shared" si="11"/>
        <v>1200000</v>
      </c>
      <c r="J254" s="2">
        <v>1200000</v>
      </c>
      <c r="K254" s="2" t="s">
        <v>251</v>
      </c>
    </row>
    <row r="255" spans="1:11" x14ac:dyDescent="0.25">
      <c r="A255" t="s">
        <v>229</v>
      </c>
      <c r="C255" t="s">
        <v>20</v>
      </c>
      <c r="D255" t="s">
        <v>190</v>
      </c>
      <c r="E255" s="2">
        <f t="shared" si="12"/>
        <v>2200000</v>
      </c>
      <c r="F255" s="2">
        <v>1000000</v>
      </c>
      <c r="I255" s="2">
        <f t="shared" si="11"/>
        <v>3200000</v>
      </c>
      <c r="J255" s="2">
        <v>3200000</v>
      </c>
      <c r="K255" s="2" t="s">
        <v>366</v>
      </c>
    </row>
    <row r="256" spans="1:11" x14ac:dyDescent="0.25">
      <c r="A256" t="s">
        <v>229</v>
      </c>
      <c r="C256" t="s">
        <v>20</v>
      </c>
      <c r="D256" t="s">
        <v>191</v>
      </c>
      <c r="E256" s="2">
        <f t="shared" si="12"/>
        <v>2600000</v>
      </c>
      <c r="F256" s="2">
        <v>1000000</v>
      </c>
      <c r="I256" s="2">
        <f t="shared" si="11"/>
        <v>3600000</v>
      </c>
      <c r="J256" s="2">
        <v>3600000</v>
      </c>
      <c r="K256" s="2" t="s">
        <v>250</v>
      </c>
    </row>
    <row r="257" spans="1:11" x14ac:dyDescent="0.25">
      <c r="A257" t="s">
        <v>229</v>
      </c>
      <c r="C257" t="s">
        <v>20</v>
      </c>
      <c r="D257" t="s">
        <v>192</v>
      </c>
      <c r="E257" s="2">
        <f t="shared" si="12"/>
        <v>2600000</v>
      </c>
      <c r="F257" s="2">
        <v>1000000</v>
      </c>
      <c r="I257" s="2">
        <f t="shared" si="11"/>
        <v>3600000</v>
      </c>
      <c r="J257" s="2">
        <v>3600000</v>
      </c>
      <c r="K257" s="2" t="s">
        <v>250</v>
      </c>
    </row>
    <row r="258" spans="1:11" x14ac:dyDescent="0.25">
      <c r="A258" t="s">
        <v>229</v>
      </c>
      <c r="C258" t="s">
        <v>20</v>
      </c>
      <c r="D258" t="s">
        <v>353</v>
      </c>
      <c r="E258" s="2">
        <f t="shared" si="12"/>
        <v>2600000</v>
      </c>
      <c r="F258" s="2">
        <v>1000000</v>
      </c>
      <c r="I258" s="2">
        <f t="shared" si="11"/>
        <v>3600000</v>
      </c>
      <c r="J258" s="2">
        <v>3600000</v>
      </c>
      <c r="K258" s="2" t="s">
        <v>251</v>
      </c>
    </row>
    <row r="259" spans="1:11" x14ac:dyDescent="0.25">
      <c r="A259" t="s">
        <v>229</v>
      </c>
      <c r="C259" t="s">
        <v>20</v>
      </c>
      <c r="D259" t="s">
        <v>193</v>
      </c>
      <c r="E259" s="2">
        <f t="shared" si="12"/>
        <v>2200000</v>
      </c>
      <c r="F259" s="2">
        <v>1000000</v>
      </c>
      <c r="I259" s="2">
        <f t="shared" si="11"/>
        <v>3200000</v>
      </c>
      <c r="J259" s="2">
        <v>3200000</v>
      </c>
      <c r="K259" s="2" t="s">
        <v>366</v>
      </c>
    </row>
    <row r="260" spans="1:11" x14ac:dyDescent="0.25">
      <c r="A260" t="s">
        <v>229</v>
      </c>
      <c r="C260" t="s">
        <v>20</v>
      </c>
      <c r="D260" t="s">
        <v>509</v>
      </c>
      <c r="E260" s="2">
        <f t="shared" si="12"/>
        <v>700000</v>
      </c>
      <c r="F260" s="2">
        <v>0</v>
      </c>
      <c r="I260" s="2">
        <f t="shared" si="11"/>
        <v>700000</v>
      </c>
      <c r="J260" s="2">
        <v>700000</v>
      </c>
      <c r="K260" s="2" t="s">
        <v>250</v>
      </c>
    </row>
    <row r="261" spans="1:11" x14ac:dyDescent="0.25">
      <c r="A261" t="s">
        <v>229</v>
      </c>
      <c r="C261" t="s">
        <v>20</v>
      </c>
      <c r="D261" t="s">
        <v>453</v>
      </c>
      <c r="E261" s="2">
        <f t="shared" si="12"/>
        <v>700000</v>
      </c>
      <c r="F261" s="2">
        <v>0</v>
      </c>
      <c r="I261" s="2">
        <f t="shared" si="11"/>
        <v>700000</v>
      </c>
      <c r="J261" s="2">
        <v>700000</v>
      </c>
      <c r="K261" s="2" t="s">
        <v>250</v>
      </c>
    </row>
    <row r="262" spans="1:11" x14ac:dyDescent="0.25">
      <c r="A262" t="s">
        <v>229</v>
      </c>
      <c r="C262" t="s">
        <v>20</v>
      </c>
      <c r="D262" t="s">
        <v>194</v>
      </c>
      <c r="E262" s="2">
        <f t="shared" si="12"/>
        <v>2800000</v>
      </c>
      <c r="F262" s="2">
        <v>1000000</v>
      </c>
      <c r="I262" s="2">
        <f t="shared" si="11"/>
        <v>3800000</v>
      </c>
      <c r="J262" s="2">
        <v>3800000</v>
      </c>
      <c r="K262" s="2" t="s">
        <v>250</v>
      </c>
    </row>
    <row r="263" spans="1:11" x14ac:dyDescent="0.25">
      <c r="A263" t="s">
        <v>229</v>
      </c>
      <c r="C263" t="s">
        <v>20</v>
      </c>
      <c r="D263" t="s">
        <v>380</v>
      </c>
      <c r="E263" s="2">
        <f t="shared" si="12"/>
        <v>700000</v>
      </c>
      <c r="F263" s="2">
        <v>0</v>
      </c>
      <c r="I263" s="2">
        <f t="shared" si="11"/>
        <v>700000</v>
      </c>
      <c r="J263" s="2">
        <v>700000</v>
      </c>
      <c r="K263" s="2" t="s">
        <v>252</v>
      </c>
    </row>
    <row r="264" spans="1:11" x14ac:dyDescent="0.25">
      <c r="A264" t="s">
        <v>229</v>
      </c>
      <c r="C264" t="s">
        <v>20</v>
      </c>
      <c r="D264" t="s">
        <v>59</v>
      </c>
      <c r="E264" s="2">
        <f t="shared" si="12"/>
        <v>2520000</v>
      </c>
      <c r="F264" s="2">
        <v>1000000</v>
      </c>
      <c r="I264" s="2">
        <f t="shared" si="11"/>
        <v>3520000</v>
      </c>
      <c r="J264" s="2">
        <v>3520000</v>
      </c>
      <c r="K264" s="2" t="s">
        <v>250</v>
      </c>
    </row>
    <row r="265" spans="1:11" x14ac:dyDescent="0.25">
      <c r="A265" t="s">
        <v>229</v>
      </c>
      <c r="C265" t="s">
        <v>20</v>
      </c>
      <c r="D265" t="s">
        <v>60</v>
      </c>
      <c r="E265" s="2">
        <f t="shared" si="12"/>
        <v>700000</v>
      </c>
      <c r="F265" s="2">
        <v>0</v>
      </c>
      <c r="I265" s="2">
        <f t="shared" si="11"/>
        <v>700000</v>
      </c>
      <c r="J265" s="2">
        <v>700000</v>
      </c>
      <c r="K265" s="2" t="s">
        <v>250</v>
      </c>
    </row>
    <row r="266" spans="1:11" x14ac:dyDescent="0.25">
      <c r="A266" t="s">
        <v>229</v>
      </c>
      <c r="C266" t="s">
        <v>20</v>
      </c>
      <c r="D266" t="s">
        <v>510</v>
      </c>
      <c r="E266" s="2">
        <f t="shared" si="12"/>
        <v>2600000</v>
      </c>
      <c r="F266" s="2">
        <v>850000</v>
      </c>
      <c r="I266" s="2">
        <f t="shared" si="11"/>
        <v>3450000</v>
      </c>
      <c r="J266" s="2">
        <v>3450000</v>
      </c>
      <c r="K266" s="2" t="s">
        <v>250</v>
      </c>
    </row>
    <row r="267" spans="1:11" x14ac:dyDescent="0.25">
      <c r="A267" t="s">
        <v>229</v>
      </c>
      <c r="C267" t="s">
        <v>20</v>
      </c>
      <c r="D267" t="s">
        <v>195</v>
      </c>
      <c r="E267" s="2">
        <f t="shared" si="12"/>
        <v>3300000</v>
      </c>
      <c r="F267" s="2">
        <v>1000000</v>
      </c>
      <c r="I267" s="2">
        <f t="shared" si="11"/>
        <v>4300000</v>
      </c>
      <c r="J267" s="2">
        <v>4300000</v>
      </c>
      <c r="K267" s="2" t="s">
        <v>250</v>
      </c>
    </row>
    <row r="268" spans="1:11" x14ac:dyDescent="0.25">
      <c r="A268" t="s">
        <v>229</v>
      </c>
      <c r="C268" t="s">
        <v>20</v>
      </c>
      <c r="D268" t="s">
        <v>196</v>
      </c>
      <c r="E268" s="2">
        <f t="shared" si="12"/>
        <v>3100000</v>
      </c>
      <c r="F268" s="2">
        <v>1000000</v>
      </c>
      <c r="I268" s="2">
        <f t="shared" si="11"/>
        <v>4100000</v>
      </c>
      <c r="J268" s="2">
        <v>4100000</v>
      </c>
      <c r="K268" s="2" t="s">
        <v>366</v>
      </c>
    </row>
    <row r="269" spans="1:11" x14ac:dyDescent="0.25">
      <c r="A269" t="s">
        <v>229</v>
      </c>
      <c r="C269" t="s">
        <v>20</v>
      </c>
      <c r="D269" t="s">
        <v>197</v>
      </c>
      <c r="E269" s="2">
        <f t="shared" si="12"/>
        <v>3100000</v>
      </c>
      <c r="F269" s="2">
        <v>1000000</v>
      </c>
      <c r="I269" s="2">
        <f t="shared" si="11"/>
        <v>4100000</v>
      </c>
      <c r="J269" s="2">
        <v>4100000</v>
      </c>
      <c r="K269" s="2" t="s">
        <v>366</v>
      </c>
    </row>
    <row r="270" spans="1:11" x14ac:dyDescent="0.25">
      <c r="A270" t="s">
        <v>229</v>
      </c>
      <c r="C270" t="s">
        <v>20</v>
      </c>
      <c r="D270" t="s">
        <v>598</v>
      </c>
      <c r="E270" s="2">
        <f t="shared" si="12"/>
        <v>2600000</v>
      </c>
      <c r="F270" s="2">
        <v>1000000</v>
      </c>
      <c r="I270" s="2">
        <f t="shared" si="11"/>
        <v>3600000</v>
      </c>
      <c r="J270" s="2">
        <v>3600000</v>
      </c>
      <c r="K270" s="2" t="s">
        <v>250</v>
      </c>
    </row>
    <row r="271" spans="1:11" x14ac:dyDescent="0.25">
      <c r="A271" t="s">
        <v>229</v>
      </c>
      <c r="C271" t="s">
        <v>20</v>
      </c>
      <c r="D271" t="s">
        <v>454</v>
      </c>
      <c r="E271" s="2">
        <f t="shared" si="12"/>
        <v>3300000</v>
      </c>
      <c r="F271" s="2">
        <v>1000000</v>
      </c>
      <c r="I271" s="2">
        <f t="shared" si="11"/>
        <v>4300000</v>
      </c>
      <c r="J271" s="2">
        <v>4300000</v>
      </c>
      <c r="K271" s="2" t="s">
        <v>253</v>
      </c>
    </row>
    <row r="272" spans="1:11" x14ac:dyDescent="0.25">
      <c r="A272" t="s">
        <v>229</v>
      </c>
      <c r="C272" t="s">
        <v>20</v>
      </c>
      <c r="D272" t="s">
        <v>370</v>
      </c>
      <c r="E272" s="2">
        <f t="shared" si="12"/>
        <v>3100000</v>
      </c>
      <c r="F272" s="2">
        <v>1000000</v>
      </c>
      <c r="I272" s="2">
        <f t="shared" si="11"/>
        <v>4100000</v>
      </c>
      <c r="J272" s="2">
        <v>4100000</v>
      </c>
      <c r="K272" s="2" t="s">
        <v>366</v>
      </c>
    </row>
    <row r="273" spans="1:11" x14ac:dyDescent="0.25">
      <c r="A273" t="s">
        <v>229</v>
      </c>
      <c r="C273" t="s">
        <v>20</v>
      </c>
      <c r="D273" t="s">
        <v>198</v>
      </c>
      <c r="E273" s="2">
        <f t="shared" si="12"/>
        <v>2520000</v>
      </c>
      <c r="F273" s="2">
        <v>1000000</v>
      </c>
      <c r="I273" s="2">
        <f t="shared" si="11"/>
        <v>3520000</v>
      </c>
      <c r="J273" s="2">
        <v>3520000</v>
      </c>
      <c r="K273" s="2" t="s">
        <v>253</v>
      </c>
    </row>
    <row r="274" spans="1:11" x14ac:dyDescent="0.25">
      <c r="A274" t="s">
        <v>229</v>
      </c>
      <c r="C274" t="s">
        <v>20</v>
      </c>
      <c r="D274" t="s">
        <v>512</v>
      </c>
      <c r="E274" s="2">
        <f t="shared" si="12"/>
        <v>700000</v>
      </c>
      <c r="F274" s="2">
        <v>0</v>
      </c>
      <c r="I274" s="2">
        <f t="shared" si="11"/>
        <v>700000</v>
      </c>
      <c r="J274" s="2">
        <v>700000</v>
      </c>
      <c r="K274" s="2" t="s">
        <v>366</v>
      </c>
    </row>
    <row r="275" spans="1:11" x14ac:dyDescent="0.25">
      <c r="A275" t="s">
        <v>229</v>
      </c>
      <c r="C275" t="s">
        <v>20</v>
      </c>
      <c r="D275" t="s">
        <v>200</v>
      </c>
      <c r="E275" s="2">
        <f t="shared" si="12"/>
        <v>3300000</v>
      </c>
      <c r="F275" s="2">
        <v>1000000</v>
      </c>
      <c r="I275" s="2">
        <f t="shared" si="11"/>
        <v>4300000</v>
      </c>
      <c r="J275" s="2">
        <v>4300000</v>
      </c>
      <c r="K275" s="2" t="s">
        <v>253</v>
      </c>
    </row>
    <row r="276" spans="1:11" x14ac:dyDescent="0.25">
      <c r="A276" t="s">
        <v>229</v>
      </c>
      <c r="C276" t="s">
        <v>20</v>
      </c>
      <c r="D276" t="s">
        <v>199</v>
      </c>
      <c r="E276" s="2">
        <f t="shared" si="12"/>
        <v>2460000</v>
      </c>
      <c r="F276" s="2">
        <v>1000000</v>
      </c>
      <c r="I276" s="2">
        <f t="shared" si="11"/>
        <v>3460000</v>
      </c>
      <c r="J276" s="2">
        <v>3460000</v>
      </c>
      <c r="K276" s="2" t="s">
        <v>250</v>
      </c>
    </row>
    <row r="277" spans="1:11" x14ac:dyDescent="0.25">
      <c r="A277" t="s">
        <v>229</v>
      </c>
      <c r="C277" t="s">
        <v>20</v>
      </c>
      <c r="D277" t="s">
        <v>381</v>
      </c>
      <c r="E277" s="2">
        <f t="shared" si="12"/>
        <v>2200000</v>
      </c>
      <c r="F277" s="2">
        <v>1000000</v>
      </c>
      <c r="I277" s="2">
        <f t="shared" si="11"/>
        <v>3200000</v>
      </c>
      <c r="J277" s="2">
        <v>3200000</v>
      </c>
      <c r="K277" s="2" t="s">
        <v>366</v>
      </c>
    </row>
    <row r="278" spans="1:11" x14ac:dyDescent="0.25">
      <c r="A278" t="s">
        <v>229</v>
      </c>
      <c r="C278" t="s">
        <v>20</v>
      </c>
      <c r="D278" t="s">
        <v>556</v>
      </c>
      <c r="E278" s="2">
        <f t="shared" si="12"/>
        <v>700000</v>
      </c>
      <c r="F278" s="2">
        <v>0</v>
      </c>
      <c r="I278" s="2">
        <f t="shared" si="11"/>
        <v>700000</v>
      </c>
      <c r="J278" s="2">
        <v>700000</v>
      </c>
      <c r="K278" s="2" t="s">
        <v>253</v>
      </c>
    </row>
    <row r="279" spans="1:11" x14ac:dyDescent="0.25">
      <c r="A279" t="s">
        <v>229</v>
      </c>
      <c r="C279" t="s">
        <v>20</v>
      </c>
      <c r="D279" t="s">
        <v>455</v>
      </c>
      <c r="E279" s="2">
        <f t="shared" si="12"/>
        <v>4000000</v>
      </c>
      <c r="F279" s="2">
        <v>1000000</v>
      </c>
      <c r="I279" s="2">
        <f t="shared" si="11"/>
        <v>5000000</v>
      </c>
      <c r="J279" s="2">
        <v>5000000</v>
      </c>
      <c r="K279" s="2" t="s">
        <v>250</v>
      </c>
    </row>
    <row r="280" spans="1:11" x14ac:dyDescent="0.25">
      <c r="A280" t="s">
        <v>229</v>
      </c>
      <c r="C280" t="s">
        <v>20</v>
      </c>
      <c r="D280" t="s">
        <v>182</v>
      </c>
      <c r="E280" s="2">
        <f t="shared" si="12"/>
        <v>700000</v>
      </c>
      <c r="F280" s="2">
        <v>0</v>
      </c>
      <c r="I280" s="2">
        <f t="shared" si="11"/>
        <v>700000</v>
      </c>
      <c r="J280" s="2">
        <v>700000</v>
      </c>
      <c r="K280" s="2" t="s">
        <v>253</v>
      </c>
    </row>
    <row r="281" spans="1:11" x14ac:dyDescent="0.25">
      <c r="A281" t="s">
        <v>229</v>
      </c>
      <c r="C281" t="s">
        <v>20</v>
      </c>
      <c r="D281" t="s">
        <v>449</v>
      </c>
      <c r="E281" s="2">
        <f t="shared" si="12"/>
        <v>700000</v>
      </c>
      <c r="F281" s="2">
        <v>0</v>
      </c>
      <c r="I281" s="2">
        <f t="shared" si="11"/>
        <v>700000</v>
      </c>
      <c r="J281" s="2">
        <v>700000</v>
      </c>
      <c r="K281" s="2" t="s">
        <v>253</v>
      </c>
    </row>
    <row r="282" spans="1:11" x14ac:dyDescent="0.25">
      <c r="A282" t="s">
        <v>229</v>
      </c>
      <c r="C282" t="s">
        <v>20</v>
      </c>
      <c r="D282" t="s">
        <v>511</v>
      </c>
      <c r="E282" s="2">
        <f t="shared" si="12"/>
        <v>2800000</v>
      </c>
      <c r="F282" s="2">
        <v>1000000</v>
      </c>
      <c r="I282" s="2">
        <f t="shared" si="11"/>
        <v>3800000</v>
      </c>
      <c r="J282" s="2">
        <v>3800000</v>
      </c>
      <c r="K282" s="2" t="s">
        <v>253</v>
      </c>
    </row>
    <row r="283" spans="1:11" x14ac:dyDescent="0.25">
      <c r="A283" t="s">
        <v>230</v>
      </c>
      <c r="C283" t="s">
        <v>20</v>
      </c>
      <c r="D283" t="s">
        <v>201</v>
      </c>
      <c r="E283" s="2">
        <f t="shared" si="12"/>
        <v>2600000</v>
      </c>
      <c r="F283" s="2">
        <v>1000000</v>
      </c>
      <c r="I283" s="2">
        <f t="shared" si="11"/>
        <v>3600000</v>
      </c>
      <c r="J283" s="2">
        <v>3600000</v>
      </c>
      <c r="K283" s="2" t="s">
        <v>250</v>
      </c>
    </row>
    <row r="284" spans="1:11" x14ac:dyDescent="0.25">
      <c r="A284" t="s">
        <v>230</v>
      </c>
      <c r="C284" t="s">
        <v>20</v>
      </c>
      <c r="D284" t="s">
        <v>599</v>
      </c>
      <c r="E284" s="2">
        <f t="shared" si="12"/>
        <v>2600000</v>
      </c>
      <c r="F284" s="2">
        <v>1000000</v>
      </c>
      <c r="I284" s="2">
        <f t="shared" si="11"/>
        <v>3600000</v>
      </c>
      <c r="J284" s="2">
        <v>3600000</v>
      </c>
      <c r="K284" s="2" t="s">
        <v>250</v>
      </c>
    </row>
    <row r="285" spans="1:11" x14ac:dyDescent="0.25">
      <c r="A285" t="s">
        <v>230</v>
      </c>
      <c r="C285" t="s">
        <v>20</v>
      </c>
      <c r="D285" t="s">
        <v>456</v>
      </c>
      <c r="E285" s="2">
        <f t="shared" si="12"/>
        <v>2200000</v>
      </c>
      <c r="F285" s="2">
        <v>1000000</v>
      </c>
      <c r="I285" s="2">
        <f t="shared" si="11"/>
        <v>3200000</v>
      </c>
      <c r="J285" s="2">
        <v>3200000</v>
      </c>
      <c r="K285" s="2" t="s">
        <v>366</v>
      </c>
    </row>
    <row r="286" spans="1:11" x14ac:dyDescent="0.25">
      <c r="A286" t="s">
        <v>230</v>
      </c>
      <c r="C286" t="s">
        <v>20</v>
      </c>
      <c r="D286" t="s">
        <v>418</v>
      </c>
      <c r="E286" s="2">
        <f t="shared" si="12"/>
        <v>700000</v>
      </c>
      <c r="F286" s="2">
        <v>0</v>
      </c>
      <c r="I286" s="2">
        <f t="shared" si="11"/>
        <v>700000</v>
      </c>
      <c r="J286" s="2">
        <v>700000</v>
      </c>
      <c r="K286" s="2" t="s">
        <v>250</v>
      </c>
    </row>
    <row r="287" spans="1:11" x14ac:dyDescent="0.25">
      <c r="A287" t="s">
        <v>230</v>
      </c>
      <c r="C287" t="s">
        <v>20</v>
      </c>
      <c r="D287" t="s">
        <v>419</v>
      </c>
      <c r="E287" s="2">
        <f t="shared" si="12"/>
        <v>700000</v>
      </c>
      <c r="F287" s="2">
        <v>0</v>
      </c>
      <c r="I287" s="2">
        <f t="shared" si="11"/>
        <v>700000</v>
      </c>
      <c r="J287" s="2">
        <v>700000</v>
      </c>
      <c r="K287" s="2" t="s">
        <v>250</v>
      </c>
    </row>
    <row r="288" spans="1:11" x14ac:dyDescent="0.25">
      <c r="A288" t="s">
        <v>230</v>
      </c>
      <c r="C288" t="s">
        <v>20</v>
      </c>
      <c r="D288" t="s">
        <v>203</v>
      </c>
      <c r="E288" s="2">
        <f t="shared" si="12"/>
        <v>1400000</v>
      </c>
      <c r="F288" s="2">
        <v>0</v>
      </c>
      <c r="I288" s="2">
        <f t="shared" si="11"/>
        <v>1400000</v>
      </c>
      <c r="J288" s="2">
        <v>1400000</v>
      </c>
      <c r="K288" s="2" t="s">
        <v>366</v>
      </c>
    </row>
    <row r="289" spans="1:11" x14ac:dyDescent="0.25">
      <c r="A289" t="s">
        <v>230</v>
      </c>
      <c r="C289" t="s">
        <v>20</v>
      </c>
      <c r="D289" t="s">
        <v>513</v>
      </c>
      <c r="E289" s="2">
        <f t="shared" si="12"/>
        <v>1700000</v>
      </c>
      <c r="F289" s="2">
        <v>1000000</v>
      </c>
      <c r="I289" s="2">
        <f t="shared" si="11"/>
        <v>2700000</v>
      </c>
      <c r="J289" s="2">
        <v>2700000</v>
      </c>
      <c r="K289" s="2" t="s">
        <v>366</v>
      </c>
    </row>
    <row r="290" spans="1:11" x14ac:dyDescent="0.25">
      <c r="A290" t="s">
        <v>230</v>
      </c>
      <c r="C290" t="s">
        <v>20</v>
      </c>
      <c r="D290" t="s">
        <v>204</v>
      </c>
      <c r="E290" s="2">
        <f t="shared" si="12"/>
        <v>700000</v>
      </c>
      <c r="F290" s="2">
        <v>0</v>
      </c>
      <c r="I290" s="2">
        <f t="shared" si="11"/>
        <v>700000</v>
      </c>
      <c r="J290" s="2">
        <v>700000</v>
      </c>
      <c r="K290" s="2" t="s">
        <v>251</v>
      </c>
    </row>
    <row r="291" spans="1:11" x14ac:dyDescent="0.25">
      <c r="A291" t="s">
        <v>230</v>
      </c>
      <c r="C291" t="s">
        <v>20</v>
      </c>
      <c r="D291" t="s">
        <v>205</v>
      </c>
      <c r="E291" s="2">
        <f t="shared" si="12"/>
        <v>700000</v>
      </c>
      <c r="F291" s="2">
        <v>0</v>
      </c>
      <c r="I291" s="2">
        <f t="shared" si="11"/>
        <v>700000</v>
      </c>
      <c r="J291" s="2">
        <v>700000</v>
      </c>
      <c r="K291" s="2" t="s">
        <v>252</v>
      </c>
    </row>
    <row r="292" spans="1:11" x14ac:dyDescent="0.25">
      <c r="A292" t="s">
        <v>230</v>
      </c>
      <c r="C292" t="s">
        <v>20</v>
      </c>
      <c r="D292" t="s">
        <v>354</v>
      </c>
      <c r="E292" s="2">
        <f t="shared" si="12"/>
        <v>700000</v>
      </c>
      <c r="F292" s="2">
        <v>0</v>
      </c>
      <c r="I292" s="2">
        <f t="shared" si="11"/>
        <v>700000</v>
      </c>
      <c r="J292" s="2">
        <v>700000</v>
      </c>
      <c r="K292" s="2" t="s">
        <v>250</v>
      </c>
    </row>
    <row r="293" spans="1:11" x14ac:dyDescent="0.25">
      <c r="A293" t="s">
        <v>230</v>
      </c>
      <c r="C293" t="s">
        <v>20</v>
      </c>
      <c r="D293" t="s">
        <v>208</v>
      </c>
      <c r="E293" s="2">
        <f t="shared" si="12"/>
        <v>1400000</v>
      </c>
      <c r="F293" s="2">
        <v>1000000</v>
      </c>
      <c r="I293" s="2">
        <f t="shared" si="11"/>
        <v>2400000</v>
      </c>
      <c r="J293" s="2">
        <v>2400000</v>
      </c>
      <c r="K293" s="2" t="s">
        <v>366</v>
      </c>
    </row>
    <row r="294" spans="1:11" x14ac:dyDescent="0.25">
      <c r="A294" t="s">
        <v>230</v>
      </c>
      <c r="C294" t="s">
        <v>20</v>
      </c>
      <c r="D294" t="s">
        <v>207</v>
      </c>
      <c r="E294" s="2">
        <f t="shared" si="12"/>
        <v>700000</v>
      </c>
      <c r="F294" s="2">
        <v>0</v>
      </c>
      <c r="I294" s="2">
        <f t="shared" si="11"/>
        <v>700000</v>
      </c>
      <c r="J294" s="2">
        <v>700000</v>
      </c>
      <c r="K294" s="2" t="s">
        <v>251</v>
      </c>
    </row>
    <row r="295" spans="1:11" x14ac:dyDescent="0.25">
      <c r="A295" t="s">
        <v>230</v>
      </c>
      <c r="C295" t="s">
        <v>20</v>
      </c>
      <c r="D295" t="s">
        <v>56</v>
      </c>
      <c r="E295" s="2">
        <f t="shared" si="12"/>
        <v>700000</v>
      </c>
      <c r="F295" s="2">
        <v>0</v>
      </c>
      <c r="I295" s="2">
        <f t="shared" si="11"/>
        <v>700000</v>
      </c>
      <c r="J295" s="2">
        <v>700000</v>
      </c>
      <c r="K295" s="2" t="s">
        <v>250</v>
      </c>
    </row>
    <row r="296" spans="1:11" x14ac:dyDescent="0.25">
      <c r="A296" t="s">
        <v>230</v>
      </c>
      <c r="C296" t="s">
        <v>20</v>
      </c>
      <c r="D296" t="s">
        <v>420</v>
      </c>
      <c r="E296" s="2">
        <f t="shared" si="12"/>
        <v>700000</v>
      </c>
      <c r="F296" s="2">
        <v>0</v>
      </c>
      <c r="I296" s="2">
        <f t="shared" si="11"/>
        <v>700000</v>
      </c>
      <c r="J296" s="2">
        <v>700000</v>
      </c>
      <c r="K296" s="2" t="s">
        <v>250</v>
      </c>
    </row>
    <row r="297" spans="1:11" x14ac:dyDescent="0.25">
      <c r="A297" t="s">
        <v>230</v>
      </c>
      <c r="C297" t="s">
        <v>20</v>
      </c>
      <c r="D297" t="s">
        <v>355</v>
      </c>
      <c r="E297" s="2">
        <f t="shared" si="12"/>
        <v>3300000</v>
      </c>
      <c r="F297" s="2">
        <v>1000000</v>
      </c>
      <c r="I297" s="2">
        <f t="shared" si="11"/>
        <v>4300000</v>
      </c>
      <c r="J297" s="2">
        <v>4300000</v>
      </c>
      <c r="K297" s="2" t="s">
        <v>250</v>
      </c>
    </row>
    <row r="298" spans="1:11" x14ac:dyDescent="0.25">
      <c r="A298" t="s">
        <v>230</v>
      </c>
      <c r="C298" t="s">
        <v>20</v>
      </c>
      <c r="D298" t="s">
        <v>382</v>
      </c>
      <c r="E298" s="2">
        <f t="shared" si="12"/>
        <v>3300000</v>
      </c>
      <c r="F298" s="2">
        <v>1000000</v>
      </c>
      <c r="I298" s="2">
        <f t="shared" si="11"/>
        <v>4300000</v>
      </c>
      <c r="J298" s="2">
        <v>4300000</v>
      </c>
      <c r="K298" s="2" t="s">
        <v>250</v>
      </c>
    </row>
    <row r="299" spans="1:11" x14ac:dyDescent="0.25">
      <c r="A299" t="s">
        <v>230</v>
      </c>
      <c r="C299" t="s">
        <v>20</v>
      </c>
      <c r="D299" t="s">
        <v>209</v>
      </c>
      <c r="E299" s="2">
        <f t="shared" si="12"/>
        <v>700000</v>
      </c>
      <c r="F299" s="2">
        <v>0</v>
      </c>
      <c r="I299" s="2">
        <f t="shared" si="11"/>
        <v>700000</v>
      </c>
      <c r="J299" s="2">
        <v>700000</v>
      </c>
      <c r="K299" s="2" t="s">
        <v>250</v>
      </c>
    </row>
    <row r="300" spans="1:11" x14ac:dyDescent="0.25">
      <c r="A300" t="s">
        <v>230</v>
      </c>
      <c r="C300" t="s">
        <v>20</v>
      </c>
      <c r="D300" t="s">
        <v>210</v>
      </c>
      <c r="E300" s="2">
        <f t="shared" si="12"/>
        <v>700000</v>
      </c>
      <c r="F300" s="2">
        <v>0</v>
      </c>
      <c r="I300" s="2">
        <f t="shared" si="11"/>
        <v>700000</v>
      </c>
      <c r="J300" s="2">
        <v>700000</v>
      </c>
      <c r="K300" s="2" t="s">
        <v>250</v>
      </c>
    </row>
    <row r="301" spans="1:11" x14ac:dyDescent="0.25">
      <c r="A301" t="s">
        <v>230</v>
      </c>
      <c r="C301" t="s">
        <v>20</v>
      </c>
      <c r="D301" t="s">
        <v>457</v>
      </c>
      <c r="E301" s="2">
        <f t="shared" si="12"/>
        <v>700000</v>
      </c>
      <c r="F301" s="2">
        <v>0</v>
      </c>
      <c r="I301" s="2">
        <f t="shared" si="11"/>
        <v>700000</v>
      </c>
      <c r="J301" s="2">
        <v>700000</v>
      </c>
      <c r="K301" s="2" t="s">
        <v>250</v>
      </c>
    </row>
    <row r="302" spans="1:11" x14ac:dyDescent="0.25">
      <c r="A302" t="s">
        <v>230</v>
      </c>
      <c r="C302" t="s">
        <v>20</v>
      </c>
      <c r="D302" t="s">
        <v>211</v>
      </c>
      <c r="E302" s="2">
        <f t="shared" si="12"/>
        <v>2520000</v>
      </c>
      <c r="F302" s="2">
        <v>1000000</v>
      </c>
      <c r="I302" s="2">
        <f t="shared" si="11"/>
        <v>3520000</v>
      </c>
      <c r="J302" s="2">
        <v>3520000</v>
      </c>
      <c r="K302" s="2" t="s">
        <v>252</v>
      </c>
    </row>
    <row r="303" spans="1:11" x14ac:dyDescent="0.25">
      <c r="A303" t="s">
        <v>230</v>
      </c>
      <c r="C303" t="s">
        <v>20</v>
      </c>
      <c r="D303" t="s">
        <v>212</v>
      </c>
      <c r="E303" s="2">
        <f t="shared" si="12"/>
        <v>700000</v>
      </c>
      <c r="F303" s="2">
        <v>0</v>
      </c>
      <c r="I303" s="2">
        <f t="shared" si="11"/>
        <v>700000</v>
      </c>
      <c r="J303" s="2">
        <v>700000</v>
      </c>
      <c r="K303" s="2" t="s">
        <v>251</v>
      </c>
    </row>
    <row r="304" spans="1:11" x14ac:dyDescent="0.25">
      <c r="A304" t="s">
        <v>230</v>
      </c>
      <c r="C304" t="s">
        <v>20</v>
      </c>
      <c r="D304" t="s">
        <v>213</v>
      </c>
      <c r="E304" s="2">
        <f t="shared" si="12"/>
        <v>1500000</v>
      </c>
      <c r="F304" s="2">
        <v>1000000</v>
      </c>
      <c r="I304" s="2">
        <f t="shared" ref="I304:I345" si="13">SUM(E304:G304)-H304</f>
        <v>2500000</v>
      </c>
      <c r="J304" s="2">
        <v>2500000</v>
      </c>
      <c r="K304" s="2" t="s">
        <v>366</v>
      </c>
    </row>
    <row r="305" spans="1:11" x14ac:dyDescent="0.25">
      <c r="A305" t="s">
        <v>230</v>
      </c>
      <c r="C305" t="s">
        <v>20</v>
      </c>
      <c r="D305" t="s">
        <v>214</v>
      </c>
      <c r="E305" s="2">
        <f t="shared" si="12"/>
        <v>1500000</v>
      </c>
      <c r="F305" s="2">
        <v>1000000</v>
      </c>
      <c r="I305" s="2">
        <f t="shared" si="13"/>
        <v>2500000</v>
      </c>
      <c r="J305" s="2">
        <v>2500000</v>
      </c>
      <c r="K305" s="2" t="s">
        <v>366</v>
      </c>
    </row>
    <row r="306" spans="1:11" x14ac:dyDescent="0.25">
      <c r="A306" t="s">
        <v>230</v>
      </c>
      <c r="C306" t="s">
        <v>20</v>
      </c>
      <c r="D306" t="s">
        <v>514</v>
      </c>
      <c r="E306" s="2">
        <f t="shared" si="12"/>
        <v>1500000</v>
      </c>
      <c r="F306" s="2">
        <v>1000000</v>
      </c>
      <c r="I306" s="2">
        <f t="shared" si="13"/>
        <v>2500000</v>
      </c>
      <c r="J306" s="2">
        <v>2500000</v>
      </c>
      <c r="K306" s="2" t="s">
        <v>366</v>
      </c>
    </row>
    <row r="307" spans="1:11" x14ac:dyDescent="0.25">
      <c r="A307" t="s">
        <v>230</v>
      </c>
      <c r="C307" t="s">
        <v>20</v>
      </c>
      <c r="D307" t="s">
        <v>458</v>
      </c>
      <c r="E307" s="2">
        <f t="shared" si="12"/>
        <v>560000</v>
      </c>
      <c r="F307" s="2">
        <v>0</v>
      </c>
      <c r="I307" s="2">
        <f t="shared" si="13"/>
        <v>560000</v>
      </c>
      <c r="J307" s="2">
        <v>560000</v>
      </c>
      <c r="K307" s="2" t="s">
        <v>250</v>
      </c>
    </row>
    <row r="308" spans="1:11" x14ac:dyDescent="0.25">
      <c r="A308" t="s">
        <v>230</v>
      </c>
      <c r="C308" t="s">
        <v>20</v>
      </c>
      <c r="D308" t="s">
        <v>515</v>
      </c>
      <c r="E308" s="2">
        <f t="shared" si="12"/>
        <v>560000</v>
      </c>
      <c r="F308" s="2">
        <v>0</v>
      </c>
      <c r="I308" s="2">
        <f t="shared" si="13"/>
        <v>560000</v>
      </c>
      <c r="J308" s="2">
        <v>560000</v>
      </c>
      <c r="K308" s="2" t="s">
        <v>250</v>
      </c>
    </row>
    <row r="309" spans="1:11" x14ac:dyDescent="0.25">
      <c r="A309" t="s">
        <v>230</v>
      </c>
      <c r="C309" t="s">
        <v>20</v>
      </c>
      <c r="D309" t="s">
        <v>677</v>
      </c>
      <c r="E309" s="2">
        <f t="shared" si="12"/>
        <v>1680000</v>
      </c>
      <c r="F309" s="2">
        <v>850000</v>
      </c>
      <c r="G309" s="2">
        <v>1000000</v>
      </c>
      <c r="I309" s="2">
        <f t="shared" si="13"/>
        <v>3530000</v>
      </c>
      <c r="J309" s="2">
        <v>2530000</v>
      </c>
      <c r="K309" s="2" t="s">
        <v>250</v>
      </c>
    </row>
    <row r="310" spans="1:11" x14ac:dyDescent="0.25">
      <c r="A310" t="s">
        <v>230</v>
      </c>
      <c r="C310" t="s">
        <v>20</v>
      </c>
      <c r="D310" t="s">
        <v>516</v>
      </c>
      <c r="E310" s="2">
        <f t="shared" si="12"/>
        <v>2600000</v>
      </c>
      <c r="F310" s="2">
        <v>1000000</v>
      </c>
      <c r="I310" s="2">
        <f t="shared" si="13"/>
        <v>3600000</v>
      </c>
      <c r="J310" s="2">
        <v>3600000</v>
      </c>
      <c r="K310" s="2" t="s">
        <v>366</v>
      </c>
    </row>
    <row r="311" spans="1:11" x14ac:dyDescent="0.25">
      <c r="A311" t="s">
        <v>230</v>
      </c>
      <c r="C311" t="s">
        <v>20</v>
      </c>
      <c r="D311" t="s">
        <v>601</v>
      </c>
      <c r="E311" s="2">
        <f t="shared" si="12"/>
        <v>700000</v>
      </c>
      <c r="F311" s="2">
        <v>0</v>
      </c>
      <c r="I311" s="2">
        <f t="shared" si="13"/>
        <v>700000</v>
      </c>
      <c r="J311" s="2">
        <v>700000</v>
      </c>
      <c r="K311" s="2" t="s">
        <v>250</v>
      </c>
    </row>
    <row r="312" spans="1:11" x14ac:dyDescent="0.25">
      <c r="A312" t="s">
        <v>230</v>
      </c>
      <c r="C312" t="s">
        <v>20</v>
      </c>
      <c r="D312" t="s">
        <v>678</v>
      </c>
      <c r="E312" s="2">
        <f t="shared" si="12"/>
        <v>700000</v>
      </c>
      <c r="F312" s="2">
        <v>0</v>
      </c>
      <c r="G312" s="2">
        <v>700000</v>
      </c>
      <c r="I312" s="2">
        <f t="shared" si="13"/>
        <v>1400000</v>
      </c>
      <c r="J312" s="2">
        <v>700000</v>
      </c>
      <c r="K312" s="2" t="s">
        <v>250</v>
      </c>
    </row>
    <row r="313" spans="1:11" x14ac:dyDescent="0.25">
      <c r="A313" t="s">
        <v>230</v>
      </c>
      <c r="C313" t="s">
        <v>20</v>
      </c>
      <c r="D313" t="s">
        <v>421</v>
      </c>
      <c r="E313" s="2">
        <f t="shared" ref="E313:E376" si="14">+J313-F313</f>
        <v>700000</v>
      </c>
      <c r="F313" s="2">
        <v>0</v>
      </c>
      <c r="I313" s="2">
        <f t="shared" si="13"/>
        <v>700000</v>
      </c>
      <c r="J313" s="2">
        <v>700000</v>
      </c>
      <c r="K313" s="2" t="s">
        <v>252</v>
      </c>
    </row>
    <row r="314" spans="1:11" x14ac:dyDescent="0.25">
      <c r="A314" t="s">
        <v>230</v>
      </c>
      <c r="C314" t="s">
        <v>20</v>
      </c>
      <c r="D314" t="s">
        <v>216</v>
      </c>
      <c r="E314" s="2">
        <f t="shared" si="14"/>
        <v>700000</v>
      </c>
      <c r="F314" s="2">
        <v>0</v>
      </c>
      <c r="I314" s="2">
        <f t="shared" si="13"/>
        <v>700000</v>
      </c>
      <c r="J314" s="2">
        <v>700000</v>
      </c>
      <c r="K314" s="2" t="s">
        <v>251</v>
      </c>
    </row>
    <row r="315" spans="1:11" x14ac:dyDescent="0.25">
      <c r="A315" t="s">
        <v>230</v>
      </c>
      <c r="C315" t="s">
        <v>20</v>
      </c>
      <c r="D315" t="s">
        <v>215</v>
      </c>
      <c r="E315" s="2">
        <f t="shared" si="14"/>
        <v>1600000</v>
      </c>
      <c r="F315" s="2">
        <v>0</v>
      </c>
      <c r="I315" s="2">
        <f t="shared" si="13"/>
        <v>1600000</v>
      </c>
      <c r="J315" s="2">
        <v>1600000</v>
      </c>
      <c r="K315" s="2" t="s">
        <v>366</v>
      </c>
    </row>
    <row r="316" spans="1:11" x14ac:dyDescent="0.25">
      <c r="A316" t="s">
        <v>230</v>
      </c>
      <c r="C316" t="s">
        <v>20</v>
      </c>
      <c r="D316" t="s">
        <v>517</v>
      </c>
      <c r="E316" s="2">
        <f t="shared" si="14"/>
        <v>0</v>
      </c>
      <c r="F316" s="2">
        <v>0</v>
      </c>
      <c r="I316" s="2">
        <f t="shared" si="13"/>
        <v>0</v>
      </c>
      <c r="J316" s="2">
        <v>0</v>
      </c>
      <c r="K316" s="2" t="s">
        <v>250</v>
      </c>
    </row>
    <row r="317" spans="1:11" x14ac:dyDescent="0.25">
      <c r="A317" t="s">
        <v>230</v>
      </c>
      <c r="C317" t="s">
        <v>20</v>
      </c>
      <c r="D317" t="s">
        <v>557</v>
      </c>
      <c r="E317" s="2">
        <f t="shared" si="14"/>
        <v>0</v>
      </c>
      <c r="F317" s="2">
        <v>0</v>
      </c>
      <c r="I317" s="2">
        <f t="shared" si="13"/>
        <v>0</v>
      </c>
      <c r="J317" s="2">
        <v>0</v>
      </c>
      <c r="K317" s="2" t="s">
        <v>250</v>
      </c>
    </row>
    <row r="318" spans="1:11" x14ac:dyDescent="0.25">
      <c r="A318" t="s">
        <v>230</v>
      </c>
      <c r="C318" t="s">
        <v>20</v>
      </c>
      <c r="D318" t="s">
        <v>383</v>
      </c>
      <c r="E318" s="2">
        <f t="shared" si="14"/>
        <v>560000</v>
      </c>
      <c r="F318" s="2">
        <v>0</v>
      </c>
      <c r="I318" s="2">
        <f t="shared" si="13"/>
        <v>560000</v>
      </c>
      <c r="J318" s="2">
        <v>560000</v>
      </c>
      <c r="K318" s="2" t="s">
        <v>366</v>
      </c>
    </row>
    <row r="319" spans="1:11" x14ac:dyDescent="0.25">
      <c r="A319" t="s">
        <v>230</v>
      </c>
      <c r="C319" t="s">
        <v>20</v>
      </c>
      <c r="D319" t="s">
        <v>217</v>
      </c>
      <c r="E319" s="2">
        <f t="shared" si="14"/>
        <v>560000</v>
      </c>
      <c r="F319" s="2">
        <v>0</v>
      </c>
      <c r="I319" s="2">
        <f t="shared" si="13"/>
        <v>560000</v>
      </c>
      <c r="J319" s="2">
        <v>560000</v>
      </c>
      <c r="K319" s="2" t="s">
        <v>250</v>
      </c>
    </row>
    <row r="320" spans="1:11" x14ac:dyDescent="0.25">
      <c r="A320" t="s">
        <v>230</v>
      </c>
      <c r="C320" t="s">
        <v>20</v>
      </c>
      <c r="D320" t="s">
        <v>218</v>
      </c>
      <c r="E320" s="2">
        <f t="shared" si="14"/>
        <v>560000</v>
      </c>
      <c r="F320" s="2">
        <v>0</v>
      </c>
      <c r="I320" s="2">
        <f t="shared" si="13"/>
        <v>560000</v>
      </c>
      <c r="J320" s="2">
        <v>560000</v>
      </c>
      <c r="K320" s="2" t="s">
        <v>250</v>
      </c>
    </row>
    <row r="321" spans="1:11" x14ac:dyDescent="0.25">
      <c r="A321" t="s">
        <v>230</v>
      </c>
      <c r="C321" t="s">
        <v>20</v>
      </c>
      <c r="D321" t="s">
        <v>459</v>
      </c>
      <c r="E321" s="2">
        <f t="shared" si="14"/>
        <v>1500000</v>
      </c>
      <c r="F321" s="2">
        <v>1000000</v>
      </c>
      <c r="I321" s="2">
        <f t="shared" si="13"/>
        <v>2500000</v>
      </c>
      <c r="J321" s="2">
        <v>2500000</v>
      </c>
      <c r="K321" s="2" t="s">
        <v>366</v>
      </c>
    </row>
    <row r="322" spans="1:11" x14ac:dyDescent="0.25">
      <c r="A322" t="s">
        <v>230</v>
      </c>
      <c r="C322" t="s">
        <v>20</v>
      </c>
      <c r="D322" t="s">
        <v>54</v>
      </c>
      <c r="E322" s="2">
        <f t="shared" si="14"/>
        <v>700000</v>
      </c>
      <c r="F322" s="2">
        <v>0</v>
      </c>
      <c r="I322" s="2">
        <f t="shared" si="13"/>
        <v>700000</v>
      </c>
      <c r="J322" s="2">
        <v>700000</v>
      </c>
      <c r="K322" s="2" t="s">
        <v>253</v>
      </c>
    </row>
    <row r="323" spans="1:11" x14ac:dyDescent="0.25">
      <c r="A323" t="s">
        <v>230</v>
      </c>
      <c r="C323" t="s">
        <v>20</v>
      </c>
      <c r="D323" t="s">
        <v>518</v>
      </c>
      <c r="E323" s="2">
        <f t="shared" si="14"/>
        <v>700000</v>
      </c>
      <c r="F323" s="2">
        <v>0</v>
      </c>
      <c r="I323" s="2">
        <f t="shared" si="13"/>
        <v>700000</v>
      </c>
      <c r="J323" s="2">
        <v>700000</v>
      </c>
      <c r="K323" s="2" t="s">
        <v>253</v>
      </c>
    </row>
    <row r="324" spans="1:11" x14ac:dyDescent="0.25">
      <c r="A324" t="s">
        <v>230</v>
      </c>
      <c r="C324" t="s">
        <v>20</v>
      </c>
      <c r="D324" t="s">
        <v>219</v>
      </c>
      <c r="E324" s="2">
        <f t="shared" si="14"/>
        <v>2600000</v>
      </c>
      <c r="F324" s="2">
        <v>0</v>
      </c>
      <c r="I324" s="2">
        <f t="shared" si="13"/>
        <v>2600000</v>
      </c>
      <c r="J324" s="2">
        <v>2600000</v>
      </c>
      <c r="K324" s="2" t="s">
        <v>253</v>
      </c>
    </row>
    <row r="325" spans="1:11" x14ac:dyDescent="0.25">
      <c r="A325" t="s">
        <v>230</v>
      </c>
      <c r="C325" t="s">
        <v>20</v>
      </c>
      <c r="D325" t="s">
        <v>206</v>
      </c>
      <c r="E325" s="2">
        <f t="shared" si="14"/>
        <v>1400000</v>
      </c>
      <c r="F325" s="2">
        <v>0</v>
      </c>
      <c r="I325" s="2">
        <f t="shared" si="13"/>
        <v>1400000</v>
      </c>
      <c r="J325" s="2">
        <v>1400000</v>
      </c>
      <c r="K325" s="2" t="s">
        <v>253</v>
      </c>
    </row>
    <row r="326" spans="1:11" x14ac:dyDescent="0.25">
      <c r="A326" t="s">
        <v>230</v>
      </c>
      <c r="C326" t="s">
        <v>20</v>
      </c>
      <c r="D326" t="s">
        <v>519</v>
      </c>
      <c r="E326" s="2">
        <f t="shared" si="14"/>
        <v>2100000</v>
      </c>
      <c r="F326" s="2">
        <v>1000000</v>
      </c>
      <c r="I326" s="2">
        <f t="shared" si="13"/>
        <v>3100000</v>
      </c>
      <c r="J326" s="2">
        <v>3100000</v>
      </c>
      <c r="K326" s="2" t="s">
        <v>253</v>
      </c>
    </row>
    <row r="327" spans="1:11" x14ac:dyDescent="0.25">
      <c r="A327" t="s">
        <v>230</v>
      </c>
      <c r="C327" t="s">
        <v>20</v>
      </c>
      <c r="D327" t="s">
        <v>600</v>
      </c>
      <c r="E327" s="2">
        <f t="shared" si="14"/>
        <v>2800000</v>
      </c>
      <c r="F327" s="2">
        <v>1000000</v>
      </c>
      <c r="I327" s="2">
        <f t="shared" si="13"/>
        <v>3800000</v>
      </c>
      <c r="J327" s="2">
        <v>3800000</v>
      </c>
      <c r="K327" s="2" t="s">
        <v>253</v>
      </c>
    </row>
    <row r="328" spans="1:11" x14ac:dyDescent="0.25">
      <c r="A328" t="s">
        <v>230</v>
      </c>
      <c r="C328" t="s">
        <v>20</v>
      </c>
      <c r="D328" t="s">
        <v>661</v>
      </c>
      <c r="E328" s="2">
        <f t="shared" si="14"/>
        <v>0</v>
      </c>
      <c r="F328" s="2">
        <v>0</v>
      </c>
      <c r="G328" s="2">
        <v>1000000</v>
      </c>
      <c r="I328" s="2">
        <f t="shared" si="13"/>
        <v>1000000</v>
      </c>
      <c r="J328" s="2">
        <v>0</v>
      </c>
      <c r="K328" s="2" t="s">
        <v>253</v>
      </c>
    </row>
    <row r="329" spans="1:11" x14ac:dyDescent="0.25">
      <c r="A329" t="s">
        <v>229</v>
      </c>
      <c r="C329" t="s">
        <v>37</v>
      </c>
      <c r="D329" t="s">
        <v>220</v>
      </c>
      <c r="E329" s="2">
        <f t="shared" si="14"/>
        <v>2280000</v>
      </c>
      <c r="F329" s="2">
        <v>0</v>
      </c>
      <c r="I329" s="2">
        <f t="shared" si="13"/>
        <v>2280000</v>
      </c>
      <c r="J329" s="2">
        <v>2280000</v>
      </c>
    </row>
    <row r="330" spans="1:11" x14ac:dyDescent="0.25">
      <c r="A330" t="s">
        <v>229</v>
      </c>
      <c r="C330" t="s">
        <v>37</v>
      </c>
      <c r="D330" t="s">
        <v>520</v>
      </c>
      <c r="E330" s="2">
        <f t="shared" si="14"/>
        <v>900000</v>
      </c>
      <c r="F330" s="2">
        <v>0</v>
      </c>
      <c r="I330" s="2">
        <f t="shared" si="13"/>
        <v>900000</v>
      </c>
      <c r="J330" s="2">
        <v>900000</v>
      </c>
    </row>
    <row r="331" spans="1:11" x14ac:dyDescent="0.25">
      <c r="A331" t="s">
        <v>229</v>
      </c>
      <c r="C331" t="s">
        <v>37</v>
      </c>
      <c r="D331" t="s">
        <v>221</v>
      </c>
      <c r="E331" s="2">
        <f t="shared" si="14"/>
        <v>1900000</v>
      </c>
      <c r="F331" s="2">
        <v>0</v>
      </c>
      <c r="I331" s="2">
        <f t="shared" si="13"/>
        <v>1900000</v>
      </c>
      <c r="J331" s="2">
        <v>1900000</v>
      </c>
    </row>
    <row r="332" spans="1:11" x14ac:dyDescent="0.25">
      <c r="A332" t="s">
        <v>229</v>
      </c>
      <c r="C332" t="s">
        <v>37</v>
      </c>
      <c r="D332" t="s">
        <v>186</v>
      </c>
      <c r="E332" s="2">
        <f t="shared" si="14"/>
        <v>900000</v>
      </c>
      <c r="F332" s="2">
        <v>0</v>
      </c>
      <c r="I332" s="2">
        <f t="shared" si="13"/>
        <v>900000</v>
      </c>
      <c r="J332" s="2">
        <v>900000</v>
      </c>
    </row>
    <row r="333" spans="1:11" x14ac:dyDescent="0.25">
      <c r="A333" t="s">
        <v>229</v>
      </c>
      <c r="C333" t="s">
        <v>37</v>
      </c>
      <c r="D333" t="s">
        <v>223</v>
      </c>
      <c r="E333" s="2">
        <f t="shared" si="14"/>
        <v>4570000</v>
      </c>
      <c r="F333" s="2">
        <v>0</v>
      </c>
      <c r="I333" s="2">
        <f t="shared" si="13"/>
        <v>4570000</v>
      </c>
      <c r="J333" s="2">
        <v>4570000</v>
      </c>
    </row>
    <row r="334" spans="1:11" x14ac:dyDescent="0.25">
      <c r="A334" t="s">
        <v>229</v>
      </c>
      <c r="C334" t="s">
        <v>37</v>
      </c>
      <c r="D334" t="s">
        <v>558</v>
      </c>
      <c r="E334" s="2">
        <f t="shared" si="14"/>
        <v>5000000</v>
      </c>
      <c r="F334" s="2">
        <v>700000</v>
      </c>
      <c r="I334" s="2">
        <f t="shared" si="13"/>
        <v>5700000</v>
      </c>
      <c r="J334" s="2">
        <v>5700000</v>
      </c>
    </row>
    <row r="335" spans="1:11" x14ac:dyDescent="0.25">
      <c r="A335" t="s">
        <v>229</v>
      </c>
      <c r="C335" t="s">
        <v>37</v>
      </c>
      <c r="D335" t="s">
        <v>222</v>
      </c>
      <c r="E335" s="2">
        <f t="shared" si="14"/>
        <v>5000000</v>
      </c>
      <c r="F335" s="2">
        <v>700000</v>
      </c>
      <c r="I335" s="2">
        <f t="shared" si="13"/>
        <v>5700000</v>
      </c>
      <c r="J335" s="2">
        <v>5700000</v>
      </c>
    </row>
    <row r="336" spans="1:11" x14ac:dyDescent="0.25">
      <c r="A336" t="s">
        <v>230</v>
      </c>
      <c r="C336" t="s">
        <v>37</v>
      </c>
      <c r="D336" t="s">
        <v>202</v>
      </c>
      <c r="E336" s="2">
        <f t="shared" si="14"/>
        <v>5000000</v>
      </c>
      <c r="F336" s="2">
        <v>700000</v>
      </c>
      <c r="I336" s="2">
        <f t="shared" si="13"/>
        <v>5700000</v>
      </c>
      <c r="J336" s="2">
        <v>5700000</v>
      </c>
    </row>
    <row r="337" spans="1:12" x14ac:dyDescent="0.25">
      <c r="A337" t="s">
        <v>230</v>
      </c>
      <c r="C337" t="s">
        <v>37</v>
      </c>
      <c r="D337" t="s">
        <v>226</v>
      </c>
      <c r="E337" s="2">
        <f t="shared" si="14"/>
        <v>900000</v>
      </c>
      <c r="F337" s="2">
        <v>0</v>
      </c>
      <c r="I337" s="2">
        <f t="shared" si="13"/>
        <v>900000</v>
      </c>
      <c r="J337" s="2">
        <v>900000</v>
      </c>
    </row>
    <row r="338" spans="1:12" x14ac:dyDescent="0.25">
      <c r="A338" t="s">
        <v>230</v>
      </c>
      <c r="C338" t="s">
        <v>37</v>
      </c>
      <c r="D338" t="s">
        <v>224</v>
      </c>
      <c r="E338" s="2">
        <f t="shared" si="14"/>
        <v>900000</v>
      </c>
      <c r="F338" s="2">
        <v>0</v>
      </c>
      <c r="I338" s="2">
        <f t="shared" si="13"/>
        <v>900000</v>
      </c>
      <c r="J338" s="2">
        <v>900000</v>
      </c>
    </row>
    <row r="339" spans="1:12" x14ac:dyDescent="0.25">
      <c r="A339" t="s">
        <v>230</v>
      </c>
      <c r="C339" t="s">
        <v>37</v>
      </c>
      <c r="D339" t="s">
        <v>225</v>
      </c>
      <c r="E339" s="2">
        <f t="shared" si="14"/>
        <v>900000</v>
      </c>
      <c r="F339" s="2">
        <v>0</v>
      </c>
      <c r="I339" s="2">
        <f t="shared" si="13"/>
        <v>900000</v>
      </c>
      <c r="J339" s="2">
        <v>900000</v>
      </c>
    </row>
    <row r="340" spans="1:12" x14ac:dyDescent="0.25">
      <c r="A340" t="s">
        <v>230</v>
      </c>
      <c r="C340" t="s">
        <v>37</v>
      </c>
      <c r="D340" t="s">
        <v>55</v>
      </c>
      <c r="E340" s="2">
        <f t="shared" si="14"/>
        <v>500000</v>
      </c>
      <c r="F340" s="2">
        <v>0</v>
      </c>
      <c r="I340" s="2">
        <f t="shared" si="13"/>
        <v>500000</v>
      </c>
      <c r="J340" s="2">
        <v>500000</v>
      </c>
    </row>
    <row r="341" spans="1:12" x14ac:dyDescent="0.25">
      <c r="A341" t="s">
        <v>230</v>
      </c>
      <c r="C341" t="s">
        <v>37</v>
      </c>
      <c r="D341" t="s">
        <v>460</v>
      </c>
      <c r="E341" s="2">
        <f t="shared" si="14"/>
        <v>900000</v>
      </c>
      <c r="F341" s="2">
        <v>0</v>
      </c>
      <c r="I341" s="2">
        <f t="shared" si="13"/>
        <v>900000</v>
      </c>
      <c r="J341" s="2">
        <v>900000</v>
      </c>
    </row>
    <row r="342" spans="1:12" x14ac:dyDescent="0.25">
      <c r="A342" t="s">
        <v>230</v>
      </c>
      <c r="C342" t="s">
        <v>37</v>
      </c>
      <c r="D342" t="s">
        <v>58</v>
      </c>
      <c r="E342" s="2">
        <f t="shared" si="14"/>
        <v>1820000</v>
      </c>
      <c r="F342" s="2">
        <v>0</v>
      </c>
      <c r="I342" s="2">
        <f t="shared" si="13"/>
        <v>1820000</v>
      </c>
      <c r="J342" s="2">
        <v>1820000</v>
      </c>
    </row>
    <row r="343" spans="1:12" x14ac:dyDescent="0.25">
      <c r="A343" t="s">
        <v>230</v>
      </c>
      <c r="C343" t="s">
        <v>37</v>
      </c>
      <c r="D343" t="s">
        <v>422</v>
      </c>
      <c r="E343" s="2">
        <f t="shared" si="14"/>
        <v>500000</v>
      </c>
      <c r="F343" s="2">
        <v>0</v>
      </c>
      <c r="I343" s="2">
        <f t="shared" si="13"/>
        <v>500000</v>
      </c>
      <c r="J343" s="2">
        <v>500000</v>
      </c>
    </row>
    <row r="344" spans="1:12" x14ac:dyDescent="0.25">
      <c r="A344" t="s">
        <v>619</v>
      </c>
      <c r="C344" t="s">
        <v>39</v>
      </c>
      <c r="D344" t="s">
        <v>227</v>
      </c>
      <c r="E344" s="2">
        <f t="shared" si="14"/>
        <v>1900000</v>
      </c>
      <c r="F344" s="19">
        <v>0</v>
      </c>
      <c r="H344" s="2">
        <v>1450000</v>
      </c>
      <c r="I344" s="2">
        <f t="shared" si="13"/>
        <v>450000</v>
      </c>
      <c r="J344" s="2">
        <v>1900000</v>
      </c>
    </row>
    <row r="345" spans="1:12" x14ac:dyDescent="0.25">
      <c r="A345" t="s">
        <v>620</v>
      </c>
      <c r="C345" t="s">
        <v>39</v>
      </c>
      <c r="D345" t="s">
        <v>228</v>
      </c>
      <c r="E345" s="2">
        <f t="shared" si="14"/>
        <v>900000</v>
      </c>
      <c r="F345" s="2">
        <v>0</v>
      </c>
      <c r="H345" s="2">
        <v>900000</v>
      </c>
      <c r="I345" s="2">
        <f t="shared" si="13"/>
        <v>0</v>
      </c>
      <c r="J345" s="2">
        <v>900000</v>
      </c>
    </row>
    <row r="346" spans="1:12" s="1" customFormat="1" x14ac:dyDescent="0.25">
      <c r="A346" s="3"/>
      <c r="B346" s="3"/>
      <c r="C346" s="3"/>
      <c r="D346" s="3" t="s">
        <v>85</v>
      </c>
      <c r="E346" s="4">
        <f t="shared" ref="E346:J346" si="15">SUM(E240:E345)</f>
        <v>179010000</v>
      </c>
      <c r="F346" s="4">
        <f t="shared" si="15"/>
        <v>43800000</v>
      </c>
      <c r="G346" s="4">
        <f t="shared" si="15"/>
        <v>3700000</v>
      </c>
      <c r="H346" s="4">
        <f t="shared" si="15"/>
        <v>2350000</v>
      </c>
      <c r="I346" s="4">
        <f t="shared" si="15"/>
        <v>224160000</v>
      </c>
      <c r="J346" s="4">
        <f t="shared" si="15"/>
        <v>222810000</v>
      </c>
      <c r="K346" s="4"/>
    </row>
    <row r="347" spans="1:12" x14ac:dyDescent="0.25">
      <c r="A347" t="s">
        <v>249</v>
      </c>
      <c r="C347" t="s">
        <v>20</v>
      </c>
      <c r="D347" t="s">
        <v>231</v>
      </c>
      <c r="E347" s="2">
        <f t="shared" si="14"/>
        <v>700000</v>
      </c>
      <c r="F347" s="2">
        <v>0</v>
      </c>
      <c r="I347" s="2">
        <f t="shared" ref="I347:I410" si="16">SUM(E347:G347)-H347</f>
        <v>700000</v>
      </c>
      <c r="J347" s="2">
        <v>700000</v>
      </c>
      <c r="L347" t="s">
        <v>251</v>
      </c>
    </row>
    <row r="348" spans="1:12" x14ac:dyDescent="0.25">
      <c r="A348" t="s">
        <v>249</v>
      </c>
      <c r="C348" t="s">
        <v>20</v>
      </c>
      <c r="D348" t="s">
        <v>232</v>
      </c>
      <c r="E348" s="2">
        <f t="shared" si="14"/>
        <v>3300000</v>
      </c>
      <c r="F348" s="2">
        <v>1000000</v>
      </c>
      <c r="I348" s="2">
        <f t="shared" si="16"/>
        <v>4300000</v>
      </c>
      <c r="J348" s="2">
        <v>4300000</v>
      </c>
      <c r="L348" t="s">
        <v>251</v>
      </c>
    </row>
    <row r="349" spans="1:12" x14ac:dyDescent="0.25">
      <c r="A349" t="s">
        <v>249</v>
      </c>
      <c r="C349" t="s">
        <v>20</v>
      </c>
      <c r="D349" t="s">
        <v>461</v>
      </c>
      <c r="E349" s="2">
        <f t="shared" si="14"/>
        <v>4000000</v>
      </c>
      <c r="F349" s="2">
        <v>1000000</v>
      </c>
      <c r="I349" s="2">
        <f t="shared" si="16"/>
        <v>5000000</v>
      </c>
      <c r="J349" s="2">
        <v>5000000</v>
      </c>
      <c r="L349" t="s">
        <v>371</v>
      </c>
    </row>
    <row r="350" spans="1:12" x14ac:dyDescent="0.25">
      <c r="A350" t="s">
        <v>249</v>
      </c>
      <c r="C350" t="s">
        <v>20</v>
      </c>
      <c r="D350" t="s">
        <v>621</v>
      </c>
      <c r="E350" s="2">
        <f t="shared" si="14"/>
        <v>4000000</v>
      </c>
      <c r="F350" s="2">
        <v>1000000</v>
      </c>
      <c r="I350" s="2">
        <f t="shared" si="16"/>
        <v>5000000</v>
      </c>
      <c r="J350" s="2">
        <v>5000000</v>
      </c>
      <c r="L350" t="s">
        <v>371</v>
      </c>
    </row>
    <row r="351" spans="1:12" x14ac:dyDescent="0.25">
      <c r="A351" t="s">
        <v>249</v>
      </c>
      <c r="C351" t="s">
        <v>20</v>
      </c>
      <c r="D351" t="s">
        <v>234</v>
      </c>
      <c r="E351" s="2">
        <f t="shared" si="14"/>
        <v>1400000</v>
      </c>
      <c r="F351" s="2">
        <v>0</v>
      </c>
      <c r="I351" s="2">
        <f t="shared" si="16"/>
        <v>1400000</v>
      </c>
      <c r="J351" s="2">
        <v>1400000</v>
      </c>
      <c r="L351" t="s">
        <v>371</v>
      </c>
    </row>
    <row r="352" spans="1:12" x14ac:dyDescent="0.25">
      <c r="A352" t="s">
        <v>249</v>
      </c>
      <c r="C352" t="s">
        <v>20</v>
      </c>
      <c r="D352" t="s">
        <v>402</v>
      </c>
      <c r="E352" s="2">
        <f t="shared" si="14"/>
        <v>1400000</v>
      </c>
      <c r="F352" s="2">
        <v>0</v>
      </c>
      <c r="I352" s="2">
        <f t="shared" si="16"/>
        <v>1400000</v>
      </c>
      <c r="J352" s="2">
        <v>1400000</v>
      </c>
      <c r="L352" t="s">
        <v>371</v>
      </c>
    </row>
    <row r="353" spans="1:12" x14ac:dyDescent="0.25">
      <c r="A353" t="s">
        <v>249</v>
      </c>
      <c r="C353" t="s">
        <v>20</v>
      </c>
      <c r="D353" t="s">
        <v>236</v>
      </c>
      <c r="E353" s="2">
        <f t="shared" si="14"/>
        <v>1400000</v>
      </c>
      <c r="F353" s="2">
        <v>0</v>
      </c>
      <c r="I353" s="2">
        <f t="shared" si="16"/>
        <v>1400000</v>
      </c>
      <c r="J353" s="2">
        <v>1400000</v>
      </c>
      <c r="L353" t="s">
        <v>371</v>
      </c>
    </row>
    <row r="354" spans="1:12" x14ac:dyDescent="0.25">
      <c r="A354" t="s">
        <v>249</v>
      </c>
      <c r="C354" t="s">
        <v>20</v>
      </c>
      <c r="D354" t="s">
        <v>522</v>
      </c>
      <c r="E354" s="2">
        <f t="shared" si="14"/>
        <v>3500000</v>
      </c>
      <c r="F354" s="2">
        <v>1000000</v>
      </c>
      <c r="I354" s="2">
        <f t="shared" si="16"/>
        <v>4500000</v>
      </c>
      <c r="J354" s="2">
        <v>4500000</v>
      </c>
      <c r="L354" t="s">
        <v>371</v>
      </c>
    </row>
    <row r="355" spans="1:12" x14ac:dyDescent="0.25">
      <c r="A355" t="s">
        <v>249</v>
      </c>
      <c r="C355" t="s">
        <v>20</v>
      </c>
      <c r="D355" t="s">
        <v>423</v>
      </c>
      <c r="E355" s="2">
        <f t="shared" si="14"/>
        <v>2800000</v>
      </c>
      <c r="F355" s="2">
        <v>1000000</v>
      </c>
      <c r="I355" s="2">
        <f t="shared" si="16"/>
        <v>3800000</v>
      </c>
      <c r="J355" s="2">
        <v>3800000</v>
      </c>
      <c r="L355" t="s">
        <v>252</v>
      </c>
    </row>
    <row r="356" spans="1:12" x14ac:dyDescent="0.25">
      <c r="A356" t="s">
        <v>249</v>
      </c>
      <c r="C356" t="s">
        <v>20</v>
      </c>
      <c r="D356" t="s">
        <v>235</v>
      </c>
      <c r="E356" s="2">
        <f t="shared" si="14"/>
        <v>3300000</v>
      </c>
      <c r="F356" s="2">
        <v>1000000</v>
      </c>
      <c r="I356" s="2">
        <f t="shared" si="16"/>
        <v>4300000</v>
      </c>
      <c r="J356" s="2">
        <v>4300000</v>
      </c>
      <c r="L356" t="s">
        <v>366</v>
      </c>
    </row>
    <row r="357" spans="1:12" x14ac:dyDescent="0.25">
      <c r="A357" t="s">
        <v>249</v>
      </c>
      <c r="C357" t="s">
        <v>20</v>
      </c>
      <c r="D357" t="s">
        <v>233</v>
      </c>
      <c r="E357" s="2">
        <f t="shared" si="14"/>
        <v>2800000</v>
      </c>
      <c r="F357" s="2">
        <v>1000000</v>
      </c>
      <c r="I357" s="2">
        <f t="shared" si="16"/>
        <v>3800000</v>
      </c>
      <c r="J357" s="2">
        <v>3800000</v>
      </c>
      <c r="L357" t="s">
        <v>366</v>
      </c>
    </row>
    <row r="358" spans="1:12" x14ac:dyDescent="0.25">
      <c r="A358" t="s">
        <v>249</v>
      </c>
      <c r="C358" t="s">
        <v>20</v>
      </c>
      <c r="D358" t="s">
        <v>679</v>
      </c>
      <c r="E358" s="2">
        <f t="shared" si="14"/>
        <v>3580000</v>
      </c>
      <c r="F358" s="2">
        <v>1000000</v>
      </c>
      <c r="G358" s="2">
        <v>1000000</v>
      </c>
      <c r="I358" s="2">
        <f t="shared" si="16"/>
        <v>5580000</v>
      </c>
      <c r="J358" s="2">
        <v>4580000</v>
      </c>
      <c r="L358" t="s">
        <v>371</v>
      </c>
    </row>
    <row r="359" spans="1:12" x14ac:dyDescent="0.25">
      <c r="A359" t="s">
        <v>249</v>
      </c>
      <c r="C359" t="s">
        <v>20</v>
      </c>
      <c r="D359" t="s">
        <v>357</v>
      </c>
      <c r="E359" s="2">
        <f t="shared" si="14"/>
        <v>1400000</v>
      </c>
      <c r="F359" s="2">
        <v>0</v>
      </c>
      <c r="I359" s="2">
        <f t="shared" si="16"/>
        <v>1400000</v>
      </c>
      <c r="J359" s="2">
        <v>1400000</v>
      </c>
      <c r="L359" t="s">
        <v>371</v>
      </c>
    </row>
    <row r="360" spans="1:12" x14ac:dyDescent="0.25">
      <c r="A360" t="s">
        <v>249</v>
      </c>
      <c r="C360" t="s">
        <v>20</v>
      </c>
      <c r="D360" t="s">
        <v>462</v>
      </c>
      <c r="E360" s="2">
        <f t="shared" si="14"/>
        <v>1400000</v>
      </c>
      <c r="F360" s="2">
        <v>0</v>
      </c>
      <c r="I360" s="2">
        <f t="shared" si="16"/>
        <v>1400000</v>
      </c>
      <c r="J360" s="2">
        <v>1400000</v>
      </c>
      <c r="L360" t="s">
        <v>371</v>
      </c>
    </row>
    <row r="361" spans="1:12" x14ac:dyDescent="0.25">
      <c r="A361" t="s">
        <v>249</v>
      </c>
      <c r="C361" t="s">
        <v>20</v>
      </c>
      <c r="D361" t="s">
        <v>239</v>
      </c>
      <c r="E361" s="2">
        <f t="shared" si="14"/>
        <v>4000000</v>
      </c>
      <c r="F361" s="2">
        <v>1000000</v>
      </c>
      <c r="I361" s="2">
        <f t="shared" si="16"/>
        <v>5000000</v>
      </c>
      <c r="J361" s="2">
        <v>5000000</v>
      </c>
      <c r="L361" t="s">
        <v>372</v>
      </c>
    </row>
    <row r="362" spans="1:12" x14ac:dyDescent="0.25">
      <c r="A362" t="s">
        <v>249</v>
      </c>
      <c r="C362" t="s">
        <v>20</v>
      </c>
      <c r="D362" t="s">
        <v>62</v>
      </c>
      <c r="E362" s="2">
        <f t="shared" si="14"/>
        <v>1200000</v>
      </c>
      <c r="F362" s="2">
        <v>0</v>
      </c>
      <c r="I362" s="2">
        <f t="shared" si="16"/>
        <v>1200000</v>
      </c>
      <c r="J362" s="2">
        <v>1200000</v>
      </c>
      <c r="L362" t="s">
        <v>251</v>
      </c>
    </row>
    <row r="363" spans="1:12" x14ac:dyDescent="0.25">
      <c r="A363" t="s">
        <v>249</v>
      </c>
      <c r="C363" t="s">
        <v>20</v>
      </c>
      <c r="D363" t="s">
        <v>246</v>
      </c>
      <c r="E363" s="2">
        <f t="shared" si="14"/>
        <v>3580000</v>
      </c>
      <c r="F363" s="2">
        <v>1000000</v>
      </c>
      <c r="I363" s="2">
        <f t="shared" si="16"/>
        <v>4580000</v>
      </c>
      <c r="J363" s="2">
        <v>4580000</v>
      </c>
      <c r="L363" t="s">
        <v>366</v>
      </c>
    </row>
    <row r="364" spans="1:12" x14ac:dyDescent="0.25">
      <c r="A364" t="s">
        <v>249</v>
      </c>
      <c r="C364" t="s">
        <v>20</v>
      </c>
      <c r="D364" t="s">
        <v>523</v>
      </c>
      <c r="E364" s="2">
        <f t="shared" si="14"/>
        <v>2880000</v>
      </c>
      <c r="F364" s="2">
        <v>1000000</v>
      </c>
      <c r="I364" s="2">
        <f t="shared" si="16"/>
        <v>3880000</v>
      </c>
      <c r="J364" s="2">
        <v>3880000</v>
      </c>
      <c r="L364" t="s">
        <v>252</v>
      </c>
    </row>
    <row r="365" spans="1:12" x14ac:dyDescent="0.25">
      <c r="A365" t="s">
        <v>249</v>
      </c>
      <c r="C365" t="s">
        <v>20</v>
      </c>
      <c r="D365" t="s">
        <v>238</v>
      </c>
      <c r="E365" s="2">
        <f t="shared" si="14"/>
        <v>700000</v>
      </c>
      <c r="F365" s="2">
        <v>0</v>
      </c>
      <c r="I365" s="2">
        <f t="shared" si="16"/>
        <v>700000</v>
      </c>
      <c r="J365" s="2">
        <v>700000</v>
      </c>
      <c r="L365" t="s">
        <v>371</v>
      </c>
    </row>
    <row r="366" spans="1:12" x14ac:dyDescent="0.25">
      <c r="A366" t="s">
        <v>249</v>
      </c>
      <c r="C366" t="s">
        <v>20</v>
      </c>
      <c r="D366" t="s">
        <v>240</v>
      </c>
      <c r="E366" s="2">
        <f t="shared" si="14"/>
        <v>3300000</v>
      </c>
      <c r="F366" s="2">
        <v>1000000</v>
      </c>
      <c r="I366" s="2">
        <f t="shared" si="16"/>
        <v>4300000</v>
      </c>
      <c r="J366" s="2">
        <v>4300000</v>
      </c>
      <c r="L366" t="s">
        <v>366</v>
      </c>
    </row>
    <row r="367" spans="1:12" x14ac:dyDescent="0.25">
      <c r="A367" t="s">
        <v>249</v>
      </c>
      <c r="C367" t="s">
        <v>20</v>
      </c>
      <c r="D367" t="s">
        <v>524</v>
      </c>
      <c r="E367" s="2">
        <f t="shared" si="14"/>
        <v>3300000</v>
      </c>
      <c r="F367" s="2">
        <v>1000000</v>
      </c>
      <c r="I367" s="2">
        <f t="shared" si="16"/>
        <v>4300000</v>
      </c>
      <c r="J367" s="2">
        <v>4300000</v>
      </c>
      <c r="L367" t="s">
        <v>366</v>
      </c>
    </row>
    <row r="368" spans="1:12" x14ac:dyDescent="0.25">
      <c r="A368" t="s">
        <v>249</v>
      </c>
      <c r="C368" t="s">
        <v>20</v>
      </c>
      <c r="D368" t="s">
        <v>248</v>
      </c>
      <c r="E368" s="2">
        <f t="shared" si="14"/>
        <v>2600000</v>
      </c>
      <c r="F368" s="2">
        <v>1000000</v>
      </c>
      <c r="I368" s="2">
        <f t="shared" si="16"/>
        <v>3600000</v>
      </c>
      <c r="J368" s="2">
        <v>3600000</v>
      </c>
      <c r="L368" t="s">
        <v>251</v>
      </c>
    </row>
    <row r="369" spans="1:12" x14ac:dyDescent="0.25">
      <c r="A369" t="s">
        <v>249</v>
      </c>
      <c r="C369" t="s">
        <v>20</v>
      </c>
      <c r="D369" t="s">
        <v>243</v>
      </c>
      <c r="E369" s="2">
        <f t="shared" si="14"/>
        <v>1400000</v>
      </c>
      <c r="F369" s="2">
        <v>0</v>
      </c>
      <c r="I369" s="2">
        <f t="shared" si="16"/>
        <v>1400000</v>
      </c>
      <c r="J369" s="2">
        <v>1400000</v>
      </c>
      <c r="L369" t="s">
        <v>371</v>
      </c>
    </row>
    <row r="370" spans="1:12" x14ac:dyDescent="0.25">
      <c r="A370" t="s">
        <v>249</v>
      </c>
      <c r="C370" t="s">
        <v>20</v>
      </c>
      <c r="D370" t="s">
        <v>463</v>
      </c>
      <c r="E370" s="2">
        <f t="shared" si="14"/>
        <v>700000</v>
      </c>
      <c r="F370" s="2">
        <v>0</v>
      </c>
      <c r="I370" s="2">
        <f t="shared" si="16"/>
        <v>700000</v>
      </c>
      <c r="J370" s="2">
        <v>700000</v>
      </c>
      <c r="L370" t="s">
        <v>371</v>
      </c>
    </row>
    <row r="371" spans="1:12" x14ac:dyDescent="0.25">
      <c r="A371" t="s">
        <v>249</v>
      </c>
      <c r="C371" t="s">
        <v>20</v>
      </c>
      <c r="D371" t="s">
        <v>247</v>
      </c>
      <c r="E371" s="2">
        <f t="shared" si="14"/>
        <v>3500000</v>
      </c>
      <c r="F371" s="2">
        <v>1000000</v>
      </c>
      <c r="I371" s="2">
        <f t="shared" si="16"/>
        <v>4500000</v>
      </c>
      <c r="J371" s="2">
        <v>4500000</v>
      </c>
      <c r="L371" t="s">
        <v>366</v>
      </c>
    </row>
    <row r="372" spans="1:12" x14ac:dyDescent="0.25">
      <c r="A372" t="s">
        <v>249</v>
      </c>
      <c r="C372" t="s">
        <v>20</v>
      </c>
      <c r="D372" t="s">
        <v>244</v>
      </c>
      <c r="E372" s="2">
        <f t="shared" si="14"/>
        <v>1400000</v>
      </c>
      <c r="F372" s="2">
        <v>0</v>
      </c>
      <c r="I372" s="2">
        <f t="shared" si="16"/>
        <v>1400000</v>
      </c>
      <c r="J372" s="2">
        <v>1400000</v>
      </c>
      <c r="L372" t="s">
        <v>371</v>
      </c>
    </row>
    <row r="373" spans="1:12" x14ac:dyDescent="0.25">
      <c r="A373" t="s">
        <v>249</v>
      </c>
      <c r="C373" t="s">
        <v>20</v>
      </c>
      <c r="D373" t="s">
        <v>526</v>
      </c>
      <c r="E373" s="2">
        <f t="shared" si="14"/>
        <v>4000000</v>
      </c>
      <c r="F373" s="2">
        <v>1000000</v>
      </c>
      <c r="I373" s="2">
        <f t="shared" si="16"/>
        <v>5000000</v>
      </c>
      <c r="J373" s="2">
        <v>5000000</v>
      </c>
      <c r="L373" t="s">
        <v>371</v>
      </c>
    </row>
    <row r="374" spans="1:12" x14ac:dyDescent="0.25">
      <c r="A374" t="s">
        <v>249</v>
      </c>
      <c r="C374" t="s">
        <v>20</v>
      </c>
      <c r="D374" t="s">
        <v>359</v>
      </c>
      <c r="E374" s="2">
        <f t="shared" si="14"/>
        <v>3500000</v>
      </c>
      <c r="F374" s="2">
        <v>1000000</v>
      </c>
      <c r="I374" s="2">
        <f t="shared" si="16"/>
        <v>4500000</v>
      </c>
      <c r="J374" s="2">
        <v>4500000</v>
      </c>
      <c r="L374" t="s">
        <v>366</v>
      </c>
    </row>
    <row r="375" spans="1:12" x14ac:dyDescent="0.25">
      <c r="A375" t="s">
        <v>249</v>
      </c>
      <c r="C375" t="s">
        <v>20</v>
      </c>
      <c r="D375" t="s">
        <v>242</v>
      </c>
      <c r="E375" s="2">
        <f t="shared" si="14"/>
        <v>3300000</v>
      </c>
      <c r="F375" s="2">
        <v>1000000</v>
      </c>
      <c r="I375" s="2">
        <f t="shared" si="16"/>
        <v>4300000</v>
      </c>
      <c r="J375" s="2">
        <v>4300000</v>
      </c>
      <c r="L375" t="s">
        <v>372</v>
      </c>
    </row>
    <row r="376" spans="1:12" x14ac:dyDescent="0.25">
      <c r="A376" t="s">
        <v>249</v>
      </c>
      <c r="C376" t="s">
        <v>20</v>
      </c>
      <c r="D376" t="s">
        <v>525</v>
      </c>
      <c r="E376" s="2">
        <f t="shared" si="14"/>
        <v>4000000</v>
      </c>
      <c r="F376" s="2">
        <v>1000000</v>
      </c>
      <c r="I376" s="2">
        <f t="shared" si="16"/>
        <v>5000000</v>
      </c>
      <c r="J376" s="2">
        <v>5000000</v>
      </c>
      <c r="L376" t="s">
        <v>372</v>
      </c>
    </row>
    <row r="377" spans="1:12" x14ac:dyDescent="0.25">
      <c r="A377" t="s">
        <v>249</v>
      </c>
      <c r="C377" t="s">
        <v>20</v>
      </c>
      <c r="D377" t="s">
        <v>622</v>
      </c>
      <c r="E377" s="2">
        <f t="shared" ref="E377:E440" si="17">+J377-F377</f>
        <v>700000</v>
      </c>
      <c r="F377" s="2">
        <v>0</v>
      </c>
      <c r="G377" s="2">
        <v>650000</v>
      </c>
      <c r="I377" s="2">
        <f t="shared" si="16"/>
        <v>1350000</v>
      </c>
      <c r="J377" s="2">
        <v>700000</v>
      </c>
      <c r="L377" t="s">
        <v>372</v>
      </c>
    </row>
    <row r="378" spans="1:12" x14ac:dyDescent="0.25">
      <c r="A378" t="s">
        <v>249</v>
      </c>
      <c r="C378" t="s">
        <v>20</v>
      </c>
      <c r="D378" t="s">
        <v>358</v>
      </c>
      <c r="E378" s="2">
        <f t="shared" si="17"/>
        <v>1400000</v>
      </c>
      <c r="F378" s="2">
        <v>0</v>
      </c>
      <c r="I378" s="2">
        <f t="shared" si="16"/>
        <v>1400000</v>
      </c>
      <c r="J378" s="2">
        <v>1400000</v>
      </c>
      <c r="L378" t="s">
        <v>372</v>
      </c>
    </row>
    <row r="379" spans="1:12" x14ac:dyDescent="0.25">
      <c r="A379" t="s">
        <v>249</v>
      </c>
      <c r="C379" t="s">
        <v>20</v>
      </c>
      <c r="D379" t="s">
        <v>384</v>
      </c>
      <c r="E379" s="2">
        <f t="shared" si="17"/>
        <v>1400000</v>
      </c>
      <c r="F379" s="2">
        <v>0</v>
      </c>
      <c r="I379" s="2">
        <f t="shared" si="16"/>
        <v>1400000</v>
      </c>
      <c r="J379" s="2">
        <v>1400000</v>
      </c>
      <c r="L379" t="s">
        <v>372</v>
      </c>
    </row>
    <row r="380" spans="1:12" x14ac:dyDescent="0.25">
      <c r="A380" t="s">
        <v>249</v>
      </c>
      <c r="C380" t="s">
        <v>20</v>
      </c>
      <c r="D380" t="s">
        <v>245</v>
      </c>
      <c r="E380" s="2">
        <f t="shared" si="17"/>
        <v>560000</v>
      </c>
      <c r="F380" s="2">
        <v>0</v>
      </c>
      <c r="I380" s="2">
        <f t="shared" si="16"/>
        <v>560000</v>
      </c>
      <c r="J380" s="2">
        <v>560000</v>
      </c>
      <c r="L380" t="s">
        <v>372</v>
      </c>
    </row>
    <row r="381" spans="1:12" x14ac:dyDescent="0.25">
      <c r="A381" t="s">
        <v>249</v>
      </c>
      <c r="C381" t="s">
        <v>20</v>
      </c>
      <c r="D381" t="s">
        <v>241</v>
      </c>
      <c r="E381" s="2">
        <f t="shared" si="17"/>
        <v>3300000</v>
      </c>
      <c r="F381" s="2">
        <v>1000000</v>
      </c>
      <c r="I381" s="2">
        <f t="shared" si="16"/>
        <v>4300000</v>
      </c>
      <c r="J381" s="2">
        <v>4300000</v>
      </c>
      <c r="L381" t="s">
        <v>372</v>
      </c>
    </row>
    <row r="382" spans="1:12" x14ac:dyDescent="0.25">
      <c r="A382" t="s">
        <v>249</v>
      </c>
      <c r="C382" t="s">
        <v>20</v>
      </c>
      <c r="D382" t="s">
        <v>424</v>
      </c>
      <c r="E382" s="2">
        <f t="shared" si="17"/>
        <v>0</v>
      </c>
      <c r="F382" s="2">
        <v>0</v>
      </c>
      <c r="I382" s="2">
        <f t="shared" si="16"/>
        <v>0</v>
      </c>
      <c r="J382" s="2">
        <v>0</v>
      </c>
      <c r="L382" t="s">
        <v>372</v>
      </c>
    </row>
    <row r="383" spans="1:12" x14ac:dyDescent="0.25">
      <c r="A383" t="s">
        <v>265</v>
      </c>
      <c r="C383" t="s">
        <v>20</v>
      </c>
      <c r="D383" t="s">
        <v>254</v>
      </c>
      <c r="E383" s="2">
        <f t="shared" si="17"/>
        <v>2100000</v>
      </c>
      <c r="F383" s="2">
        <v>1000000</v>
      </c>
      <c r="I383" s="2">
        <f t="shared" si="16"/>
        <v>3100000</v>
      </c>
      <c r="J383" s="2">
        <v>3100000</v>
      </c>
      <c r="L383" t="s">
        <v>371</v>
      </c>
    </row>
    <row r="384" spans="1:12" x14ac:dyDescent="0.25">
      <c r="A384" t="s">
        <v>265</v>
      </c>
      <c r="C384" t="s">
        <v>20</v>
      </c>
      <c r="D384" t="s">
        <v>255</v>
      </c>
      <c r="E384" s="2">
        <f t="shared" si="17"/>
        <v>2800000</v>
      </c>
      <c r="F384" s="2">
        <v>1000000</v>
      </c>
      <c r="I384" s="2">
        <f t="shared" si="16"/>
        <v>3800000</v>
      </c>
      <c r="J384" s="2">
        <v>3800000</v>
      </c>
      <c r="L384" t="s">
        <v>371</v>
      </c>
    </row>
    <row r="385" spans="1:12" x14ac:dyDescent="0.25">
      <c r="A385" t="s">
        <v>265</v>
      </c>
      <c r="C385" t="s">
        <v>20</v>
      </c>
      <c r="D385" t="s">
        <v>256</v>
      </c>
      <c r="E385" s="2">
        <f t="shared" si="17"/>
        <v>2520000</v>
      </c>
      <c r="F385" s="2">
        <v>1000000</v>
      </c>
      <c r="I385" s="2">
        <f t="shared" si="16"/>
        <v>3520000</v>
      </c>
      <c r="J385" s="2">
        <v>3520000</v>
      </c>
      <c r="L385" t="s">
        <v>251</v>
      </c>
    </row>
    <row r="386" spans="1:12" x14ac:dyDescent="0.25">
      <c r="A386" t="s">
        <v>265</v>
      </c>
      <c r="C386" t="s">
        <v>20</v>
      </c>
      <c r="D386" t="s">
        <v>559</v>
      </c>
      <c r="E386" s="2">
        <f t="shared" si="17"/>
        <v>2800000</v>
      </c>
      <c r="F386" s="2">
        <v>1000000</v>
      </c>
      <c r="I386" s="2">
        <f t="shared" si="16"/>
        <v>3800000</v>
      </c>
      <c r="J386" s="2">
        <v>3800000</v>
      </c>
      <c r="L386" t="s">
        <v>366</v>
      </c>
    </row>
    <row r="387" spans="1:12" x14ac:dyDescent="0.25">
      <c r="A387" t="s">
        <v>265</v>
      </c>
      <c r="C387" t="s">
        <v>20</v>
      </c>
      <c r="D387" t="s">
        <v>464</v>
      </c>
      <c r="E387" s="2">
        <f t="shared" si="17"/>
        <v>3220000</v>
      </c>
      <c r="F387" s="2">
        <v>1000000</v>
      </c>
      <c r="I387" s="2">
        <f t="shared" si="16"/>
        <v>4220000</v>
      </c>
      <c r="J387" s="2">
        <v>4220000</v>
      </c>
      <c r="L387" t="s">
        <v>371</v>
      </c>
    </row>
    <row r="388" spans="1:12" x14ac:dyDescent="0.25">
      <c r="A388" t="s">
        <v>265</v>
      </c>
      <c r="C388" t="s">
        <v>20</v>
      </c>
      <c r="D388" t="s">
        <v>560</v>
      </c>
      <c r="E388" s="2">
        <f t="shared" si="17"/>
        <v>2520000</v>
      </c>
      <c r="F388" s="2">
        <v>1000000</v>
      </c>
      <c r="I388" s="2">
        <f t="shared" si="16"/>
        <v>3520000</v>
      </c>
      <c r="J388" s="2">
        <v>3520000</v>
      </c>
      <c r="L388" t="s">
        <v>371</v>
      </c>
    </row>
    <row r="389" spans="1:12" x14ac:dyDescent="0.25">
      <c r="A389" t="s">
        <v>265</v>
      </c>
      <c r="C389" t="s">
        <v>20</v>
      </c>
      <c r="D389" t="s">
        <v>385</v>
      </c>
      <c r="E389" s="2">
        <f t="shared" si="17"/>
        <v>700000</v>
      </c>
      <c r="F389" s="2">
        <v>0</v>
      </c>
      <c r="I389" s="2">
        <f t="shared" si="16"/>
        <v>700000</v>
      </c>
      <c r="J389" s="2">
        <v>700000</v>
      </c>
      <c r="L389" t="s">
        <v>251</v>
      </c>
    </row>
    <row r="390" spans="1:12" x14ac:dyDescent="0.25">
      <c r="A390" t="s">
        <v>265</v>
      </c>
      <c r="C390" t="s">
        <v>20</v>
      </c>
      <c r="D390" t="s">
        <v>386</v>
      </c>
      <c r="E390" s="2">
        <f t="shared" si="17"/>
        <v>700000</v>
      </c>
      <c r="F390" s="2">
        <v>0</v>
      </c>
      <c r="I390" s="2">
        <f t="shared" si="16"/>
        <v>700000</v>
      </c>
      <c r="J390" s="2">
        <v>700000</v>
      </c>
      <c r="L390" t="s">
        <v>252</v>
      </c>
    </row>
    <row r="391" spans="1:12" x14ac:dyDescent="0.25">
      <c r="A391" t="s">
        <v>265</v>
      </c>
      <c r="C391" t="s">
        <v>20</v>
      </c>
      <c r="D391" t="s">
        <v>373</v>
      </c>
      <c r="E391" s="2">
        <f t="shared" si="17"/>
        <v>3220000</v>
      </c>
      <c r="F391" s="2">
        <v>1000000</v>
      </c>
      <c r="I391" s="2">
        <f t="shared" si="16"/>
        <v>4220000</v>
      </c>
      <c r="J391" s="2">
        <v>4220000</v>
      </c>
      <c r="L391" t="s">
        <v>366</v>
      </c>
    </row>
    <row r="392" spans="1:12" x14ac:dyDescent="0.25">
      <c r="A392" t="s">
        <v>265</v>
      </c>
      <c r="C392" t="s">
        <v>20</v>
      </c>
      <c r="D392" t="s">
        <v>63</v>
      </c>
      <c r="E392" s="2">
        <f t="shared" si="17"/>
        <v>700000</v>
      </c>
      <c r="F392" s="2">
        <v>0</v>
      </c>
      <c r="I392" s="2">
        <f t="shared" si="16"/>
        <v>700000</v>
      </c>
      <c r="J392" s="2">
        <v>700000</v>
      </c>
      <c r="L392" t="s">
        <v>371</v>
      </c>
    </row>
    <row r="393" spans="1:12" x14ac:dyDescent="0.25">
      <c r="A393" t="s">
        <v>265</v>
      </c>
      <c r="C393" t="s">
        <v>20</v>
      </c>
      <c r="D393" t="s">
        <v>14</v>
      </c>
      <c r="E393" s="2">
        <f t="shared" si="17"/>
        <v>700000</v>
      </c>
      <c r="F393" s="2">
        <v>0</v>
      </c>
      <c r="I393" s="2">
        <f t="shared" si="16"/>
        <v>700000</v>
      </c>
      <c r="J393" s="2">
        <v>700000</v>
      </c>
      <c r="L393" t="s">
        <v>366</v>
      </c>
    </row>
    <row r="394" spans="1:12" x14ac:dyDescent="0.25">
      <c r="A394" t="s">
        <v>265</v>
      </c>
      <c r="C394" t="s">
        <v>20</v>
      </c>
      <c r="D394" t="s">
        <v>387</v>
      </c>
      <c r="E394" s="2">
        <f t="shared" si="17"/>
        <v>700000</v>
      </c>
      <c r="F394" s="2">
        <v>0</v>
      </c>
      <c r="I394" s="2">
        <f t="shared" si="16"/>
        <v>700000</v>
      </c>
      <c r="J394" s="2">
        <v>700000</v>
      </c>
      <c r="L394" t="s">
        <v>371</v>
      </c>
    </row>
    <row r="395" spans="1:12" x14ac:dyDescent="0.25">
      <c r="A395" t="s">
        <v>265</v>
      </c>
      <c r="C395" t="s">
        <v>20</v>
      </c>
      <c r="D395" t="s">
        <v>466</v>
      </c>
      <c r="E395" s="2">
        <f t="shared" si="17"/>
        <v>700000</v>
      </c>
      <c r="F395" s="2">
        <v>0</v>
      </c>
      <c r="I395" s="2">
        <f t="shared" si="16"/>
        <v>700000</v>
      </c>
      <c r="J395" s="2">
        <v>700000</v>
      </c>
      <c r="L395" t="s">
        <v>371</v>
      </c>
    </row>
    <row r="396" spans="1:12" x14ac:dyDescent="0.25">
      <c r="A396" t="s">
        <v>265</v>
      </c>
      <c r="C396" t="s">
        <v>20</v>
      </c>
      <c r="D396" t="s">
        <v>257</v>
      </c>
      <c r="E396" s="2">
        <f t="shared" si="17"/>
        <v>700000</v>
      </c>
      <c r="F396" s="2">
        <v>0</v>
      </c>
      <c r="I396" s="2">
        <f t="shared" si="16"/>
        <v>700000</v>
      </c>
      <c r="J396" s="2">
        <v>700000</v>
      </c>
      <c r="L396" t="s">
        <v>251</v>
      </c>
    </row>
    <row r="397" spans="1:12" x14ac:dyDescent="0.25">
      <c r="A397" t="s">
        <v>265</v>
      </c>
      <c r="C397" t="s">
        <v>20</v>
      </c>
      <c r="D397" t="s">
        <v>531</v>
      </c>
      <c r="E397" s="2">
        <f t="shared" si="17"/>
        <v>700000</v>
      </c>
      <c r="F397" s="2">
        <v>0</v>
      </c>
      <c r="I397" s="2">
        <f t="shared" si="16"/>
        <v>700000</v>
      </c>
      <c r="J397" s="2">
        <v>700000</v>
      </c>
      <c r="L397" t="s">
        <v>252</v>
      </c>
    </row>
    <row r="398" spans="1:12" x14ac:dyDescent="0.25">
      <c r="A398" t="s">
        <v>265</v>
      </c>
      <c r="C398" t="s">
        <v>20</v>
      </c>
      <c r="D398" t="s">
        <v>528</v>
      </c>
      <c r="E398" s="2">
        <f t="shared" si="17"/>
        <v>1820000</v>
      </c>
      <c r="F398" s="2">
        <v>1000000</v>
      </c>
      <c r="I398" s="2">
        <f t="shared" si="16"/>
        <v>2820000</v>
      </c>
      <c r="J398" s="2">
        <v>2820000</v>
      </c>
      <c r="L398" t="s">
        <v>371</v>
      </c>
    </row>
    <row r="399" spans="1:12" x14ac:dyDescent="0.25">
      <c r="A399" t="s">
        <v>265</v>
      </c>
      <c r="C399" t="s">
        <v>20</v>
      </c>
      <c r="D399" t="s">
        <v>680</v>
      </c>
      <c r="E399" s="2">
        <f t="shared" si="17"/>
        <v>700000</v>
      </c>
      <c r="F399" s="2">
        <v>0</v>
      </c>
      <c r="G399" s="2">
        <v>1000000</v>
      </c>
      <c r="I399" s="2">
        <f t="shared" si="16"/>
        <v>1700000</v>
      </c>
      <c r="J399" s="2">
        <v>700000</v>
      </c>
      <c r="L399" t="s">
        <v>371</v>
      </c>
    </row>
    <row r="400" spans="1:12" x14ac:dyDescent="0.25">
      <c r="A400" t="s">
        <v>265</v>
      </c>
      <c r="C400" t="s">
        <v>20</v>
      </c>
      <c r="D400" t="s">
        <v>529</v>
      </c>
      <c r="E400" s="2">
        <f t="shared" si="17"/>
        <v>2100000</v>
      </c>
      <c r="F400" s="2">
        <v>1000000</v>
      </c>
      <c r="I400" s="2">
        <f t="shared" si="16"/>
        <v>3100000</v>
      </c>
      <c r="J400" s="2">
        <v>3100000</v>
      </c>
      <c r="L400" t="s">
        <v>366</v>
      </c>
    </row>
    <row r="401" spans="1:12" x14ac:dyDescent="0.25">
      <c r="A401" t="s">
        <v>265</v>
      </c>
      <c r="C401" t="s">
        <v>20</v>
      </c>
      <c r="D401" t="s">
        <v>258</v>
      </c>
      <c r="E401" s="2">
        <f t="shared" si="17"/>
        <v>3500000</v>
      </c>
      <c r="F401" s="2">
        <v>1000000</v>
      </c>
      <c r="I401" s="2">
        <f t="shared" si="16"/>
        <v>4500000</v>
      </c>
      <c r="J401" s="2">
        <v>4500000</v>
      </c>
      <c r="L401" t="s">
        <v>371</v>
      </c>
    </row>
    <row r="402" spans="1:12" x14ac:dyDescent="0.25">
      <c r="A402" t="s">
        <v>265</v>
      </c>
      <c r="C402" t="s">
        <v>20</v>
      </c>
      <c r="D402" t="s">
        <v>465</v>
      </c>
      <c r="E402" s="2">
        <f t="shared" si="17"/>
        <v>4000000</v>
      </c>
      <c r="F402" s="2">
        <v>1000000</v>
      </c>
      <c r="I402" s="2">
        <f t="shared" si="16"/>
        <v>5000000</v>
      </c>
      <c r="J402" s="2">
        <v>5000000</v>
      </c>
      <c r="L402" t="s">
        <v>366</v>
      </c>
    </row>
    <row r="403" spans="1:12" x14ac:dyDescent="0.25">
      <c r="A403" t="s">
        <v>265</v>
      </c>
      <c r="C403" t="s">
        <v>20</v>
      </c>
      <c r="D403" t="s">
        <v>259</v>
      </c>
      <c r="E403" s="2">
        <f t="shared" si="17"/>
        <v>0</v>
      </c>
      <c r="F403" s="2">
        <v>0</v>
      </c>
      <c r="I403" s="2">
        <f t="shared" si="16"/>
        <v>0</v>
      </c>
      <c r="J403" s="2">
        <v>0</v>
      </c>
      <c r="L403" t="s">
        <v>372</v>
      </c>
    </row>
    <row r="404" spans="1:12" x14ac:dyDescent="0.25">
      <c r="A404" t="s">
        <v>265</v>
      </c>
      <c r="C404" t="s">
        <v>20</v>
      </c>
      <c r="D404" t="s">
        <v>530</v>
      </c>
      <c r="E404" s="2">
        <f t="shared" si="17"/>
        <v>700000</v>
      </c>
      <c r="F404" s="2">
        <v>0</v>
      </c>
      <c r="I404" s="2">
        <f t="shared" si="16"/>
        <v>700000</v>
      </c>
      <c r="J404" s="2">
        <v>700000</v>
      </c>
      <c r="L404" t="s">
        <v>366</v>
      </c>
    </row>
    <row r="405" spans="1:12" x14ac:dyDescent="0.25">
      <c r="A405" t="s">
        <v>265</v>
      </c>
      <c r="C405" t="s">
        <v>20</v>
      </c>
      <c r="D405" t="s">
        <v>623</v>
      </c>
      <c r="E405" s="2">
        <f t="shared" si="17"/>
        <v>2520000</v>
      </c>
      <c r="F405" s="2">
        <v>1000000</v>
      </c>
      <c r="I405" s="2">
        <f t="shared" si="16"/>
        <v>3520000</v>
      </c>
      <c r="J405" s="2">
        <v>3520000</v>
      </c>
      <c r="L405" t="s">
        <v>372</v>
      </c>
    </row>
    <row r="406" spans="1:12" x14ac:dyDescent="0.25">
      <c r="A406" t="s">
        <v>265</v>
      </c>
      <c r="C406" t="s">
        <v>20</v>
      </c>
      <c r="D406" t="s">
        <v>561</v>
      </c>
      <c r="E406" s="2">
        <f t="shared" si="17"/>
        <v>1400000</v>
      </c>
      <c r="F406" s="2">
        <v>0</v>
      </c>
      <c r="I406" s="2">
        <f t="shared" si="16"/>
        <v>1400000</v>
      </c>
      <c r="J406" s="2">
        <v>1400000</v>
      </c>
      <c r="L406" t="s">
        <v>366</v>
      </c>
    </row>
    <row r="407" spans="1:12" x14ac:dyDescent="0.25">
      <c r="A407" t="s">
        <v>265</v>
      </c>
      <c r="C407" t="s">
        <v>20</v>
      </c>
      <c r="D407" t="s">
        <v>260</v>
      </c>
      <c r="E407" s="2">
        <f t="shared" si="17"/>
        <v>1260000</v>
      </c>
      <c r="F407" s="2">
        <v>0</v>
      </c>
      <c r="I407" s="2">
        <f t="shared" si="16"/>
        <v>1260000</v>
      </c>
      <c r="J407" s="2">
        <v>1260000</v>
      </c>
      <c r="L407" t="s">
        <v>372</v>
      </c>
    </row>
    <row r="408" spans="1:12" x14ac:dyDescent="0.25">
      <c r="A408" t="s">
        <v>265</v>
      </c>
      <c r="C408" t="s">
        <v>20</v>
      </c>
      <c r="D408" t="s">
        <v>681</v>
      </c>
      <c r="E408" s="2">
        <f t="shared" si="17"/>
        <v>700000</v>
      </c>
      <c r="F408" s="2">
        <v>0</v>
      </c>
      <c r="G408" s="2">
        <v>1000000</v>
      </c>
      <c r="I408" s="2">
        <f t="shared" si="16"/>
        <v>1700000</v>
      </c>
      <c r="J408" s="2">
        <v>700000</v>
      </c>
      <c r="L408" t="s">
        <v>372</v>
      </c>
    </row>
    <row r="409" spans="1:12" x14ac:dyDescent="0.25">
      <c r="A409" t="s">
        <v>265</v>
      </c>
      <c r="C409" t="s">
        <v>20</v>
      </c>
      <c r="D409" t="s">
        <v>682</v>
      </c>
      <c r="E409" s="2">
        <f t="shared" si="17"/>
        <v>700000</v>
      </c>
      <c r="F409" s="2">
        <v>0</v>
      </c>
      <c r="G409" s="2">
        <v>1000000</v>
      </c>
      <c r="I409" s="2">
        <f t="shared" si="16"/>
        <v>1700000</v>
      </c>
      <c r="J409" s="2">
        <v>700000</v>
      </c>
      <c r="L409" t="s">
        <v>366</v>
      </c>
    </row>
    <row r="410" spans="1:12" x14ac:dyDescent="0.25">
      <c r="A410" t="s">
        <v>265</v>
      </c>
      <c r="C410" t="s">
        <v>20</v>
      </c>
      <c r="D410" t="s">
        <v>683</v>
      </c>
      <c r="E410" s="2">
        <f t="shared" si="17"/>
        <v>700000</v>
      </c>
      <c r="F410" s="2">
        <v>0</v>
      </c>
      <c r="I410" s="2">
        <f t="shared" si="16"/>
        <v>700000</v>
      </c>
      <c r="J410" s="2">
        <v>700000</v>
      </c>
      <c r="L410" t="s">
        <v>372</v>
      </c>
    </row>
    <row r="411" spans="1:12" x14ac:dyDescent="0.25">
      <c r="A411" t="s">
        <v>265</v>
      </c>
      <c r="C411" t="s">
        <v>20</v>
      </c>
      <c r="D411" t="s">
        <v>532</v>
      </c>
      <c r="E411" s="2">
        <f t="shared" si="17"/>
        <v>3220000</v>
      </c>
      <c r="F411" s="2">
        <v>1000000</v>
      </c>
      <c r="I411" s="2">
        <f t="shared" ref="I411:I430" si="18">SUM(E411:G411)-H411</f>
        <v>4220000</v>
      </c>
      <c r="J411" s="2">
        <v>4220000</v>
      </c>
      <c r="L411" t="s">
        <v>366</v>
      </c>
    </row>
    <row r="412" spans="1:12" x14ac:dyDescent="0.25">
      <c r="A412" t="s">
        <v>265</v>
      </c>
      <c r="C412" t="s">
        <v>20</v>
      </c>
      <c r="D412" t="s">
        <v>624</v>
      </c>
      <c r="E412" s="2">
        <f t="shared" si="17"/>
        <v>560000</v>
      </c>
      <c r="F412" s="2">
        <v>0</v>
      </c>
      <c r="I412" s="2">
        <f t="shared" si="18"/>
        <v>560000</v>
      </c>
      <c r="J412" s="2">
        <v>560000</v>
      </c>
      <c r="L412" t="s">
        <v>372</v>
      </c>
    </row>
    <row r="413" spans="1:12" x14ac:dyDescent="0.25">
      <c r="A413" t="s">
        <v>265</v>
      </c>
      <c r="C413" t="s">
        <v>20</v>
      </c>
      <c r="D413" t="s">
        <v>527</v>
      </c>
      <c r="E413" s="2">
        <f t="shared" si="17"/>
        <v>560000</v>
      </c>
      <c r="F413" s="2">
        <v>0</v>
      </c>
      <c r="I413" s="2">
        <f t="shared" si="18"/>
        <v>560000</v>
      </c>
      <c r="J413" s="2">
        <v>560000</v>
      </c>
      <c r="L413" t="s">
        <v>372</v>
      </c>
    </row>
    <row r="414" spans="1:12" x14ac:dyDescent="0.25">
      <c r="A414" t="s">
        <v>265</v>
      </c>
      <c r="C414" t="s">
        <v>20</v>
      </c>
      <c r="D414" t="s">
        <v>261</v>
      </c>
      <c r="E414" s="2">
        <f t="shared" si="17"/>
        <v>0</v>
      </c>
      <c r="F414" s="2">
        <v>0</v>
      </c>
      <c r="I414" s="2">
        <f t="shared" si="18"/>
        <v>0</v>
      </c>
      <c r="J414" s="2">
        <v>0</v>
      </c>
      <c r="L414" t="s">
        <v>372</v>
      </c>
    </row>
    <row r="415" spans="1:12" x14ac:dyDescent="0.25">
      <c r="A415" t="s">
        <v>265</v>
      </c>
      <c r="C415" t="s">
        <v>20</v>
      </c>
      <c r="D415" t="s">
        <v>262</v>
      </c>
      <c r="E415" s="2">
        <f t="shared" si="17"/>
        <v>700000</v>
      </c>
      <c r="F415" s="2">
        <v>0</v>
      </c>
      <c r="I415" s="2">
        <f t="shared" si="18"/>
        <v>700000</v>
      </c>
      <c r="J415" s="2">
        <v>700000</v>
      </c>
      <c r="L415" t="s">
        <v>372</v>
      </c>
    </row>
    <row r="416" spans="1:12" x14ac:dyDescent="0.25">
      <c r="A416" t="s">
        <v>249</v>
      </c>
      <c r="C416" t="s">
        <v>37</v>
      </c>
      <c r="D416" t="s">
        <v>266</v>
      </c>
      <c r="E416" s="2">
        <f t="shared" si="17"/>
        <v>3680000</v>
      </c>
      <c r="F416" s="2">
        <v>700000</v>
      </c>
      <c r="I416" s="2">
        <f t="shared" si="18"/>
        <v>4380000</v>
      </c>
      <c r="J416" s="2">
        <v>4380000</v>
      </c>
    </row>
    <row r="417" spans="1:11" x14ac:dyDescent="0.25">
      <c r="A417" t="s">
        <v>249</v>
      </c>
      <c r="C417" t="s">
        <v>37</v>
      </c>
      <c r="D417" t="s">
        <v>267</v>
      </c>
      <c r="E417" s="2">
        <f t="shared" si="17"/>
        <v>900000</v>
      </c>
      <c r="F417" s="2">
        <v>0</v>
      </c>
      <c r="I417" s="2">
        <f t="shared" si="18"/>
        <v>900000</v>
      </c>
      <c r="J417" s="2">
        <v>900000</v>
      </c>
    </row>
    <row r="418" spans="1:11" x14ac:dyDescent="0.25">
      <c r="A418" t="s">
        <v>249</v>
      </c>
      <c r="C418" t="s">
        <v>37</v>
      </c>
      <c r="D418" t="s">
        <v>268</v>
      </c>
      <c r="E418" s="2">
        <f t="shared" si="17"/>
        <v>900000</v>
      </c>
      <c r="F418" s="2">
        <v>0</v>
      </c>
      <c r="I418" s="2">
        <f t="shared" si="18"/>
        <v>900000</v>
      </c>
      <c r="J418" s="2">
        <v>900000</v>
      </c>
    </row>
    <row r="419" spans="1:11" x14ac:dyDescent="0.25">
      <c r="A419" t="s">
        <v>249</v>
      </c>
      <c r="C419" t="s">
        <v>37</v>
      </c>
      <c r="D419" t="s">
        <v>269</v>
      </c>
      <c r="E419" s="2">
        <f t="shared" si="17"/>
        <v>3680000</v>
      </c>
      <c r="F419" s="2">
        <v>700000</v>
      </c>
      <c r="I419" s="2">
        <f t="shared" si="18"/>
        <v>4380000</v>
      </c>
      <c r="J419" s="2">
        <v>4380000</v>
      </c>
    </row>
    <row r="420" spans="1:11" x14ac:dyDescent="0.25">
      <c r="A420" t="s">
        <v>249</v>
      </c>
      <c r="C420" t="s">
        <v>37</v>
      </c>
      <c r="D420" t="s">
        <v>270</v>
      </c>
      <c r="E420" s="2">
        <f t="shared" si="17"/>
        <v>900000</v>
      </c>
      <c r="F420" s="2">
        <v>0</v>
      </c>
      <c r="I420" s="2">
        <f t="shared" si="18"/>
        <v>900000</v>
      </c>
      <c r="J420" s="2">
        <v>900000</v>
      </c>
    </row>
    <row r="421" spans="1:11" x14ac:dyDescent="0.25">
      <c r="A421" t="s">
        <v>249</v>
      </c>
      <c r="C421" t="s">
        <v>37</v>
      </c>
      <c r="D421" t="s">
        <v>237</v>
      </c>
      <c r="E421" s="2">
        <f t="shared" si="17"/>
        <v>900000</v>
      </c>
      <c r="F421" s="2">
        <v>0</v>
      </c>
      <c r="I421" s="2">
        <f t="shared" si="18"/>
        <v>900000</v>
      </c>
      <c r="J421" s="2">
        <v>900000</v>
      </c>
    </row>
    <row r="422" spans="1:11" x14ac:dyDescent="0.25">
      <c r="A422" t="s">
        <v>249</v>
      </c>
      <c r="C422" t="s">
        <v>37</v>
      </c>
      <c r="D422" t="s">
        <v>271</v>
      </c>
      <c r="E422" s="2">
        <f t="shared" si="17"/>
        <v>900000</v>
      </c>
      <c r="F422" s="2">
        <v>0</v>
      </c>
      <c r="I422" s="2">
        <f t="shared" si="18"/>
        <v>900000</v>
      </c>
      <c r="J422" s="2">
        <v>900000</v>
      </c>
    </row>
    <row r="423" spans="1:11" ht="12" customHeight="1" x14ac:dyDescent="0.25">
      <c r="A423" t="s">
        <v>265</v>
      </c>
      <c r="C423" t="s">
        <v>37</v>
      </c>
      <c r="D423" t="s">
        <v>264</v>
      </c>
      <c r="E423" s="2">
        <f t="shared" si="17"/>
        <v>900000</v>
      </c>
      <c r="F423" s="2">
        <v>0</v>
      </c>
      <c r="I423" s="2">
        <f t="shared" si="18"/>
        <v>900000</v>
      </c>
      <c r="J423" s="2">
        <v>900000</v>
      </c>
    </row>
    <row r="424" spans="1:11" x14ac:dyDescent="0.25">
      <c r="A424" t="s">
        <v>265</v>
      </c>
      <c r="C424" t="s">
        <v>37</v>
      </c>
      <c r="D424" t="s">
        <v>272</v>
      </c>
      <c r="E424" s="2">
        <f t="shared" si="17"/>
        <v>900000</v>
      </c>
      <c r="F424" s="2">
        <v>0</v>
      </c>
      <c r="I424" s="2">
        <f t="shared" si="18"/>
        <v>900000</v>
      </c>
      <c r="J424" s="2">
        <v>900000</v>
      </c>
    </row>
    <row r="425" spans="1:11" x14ac:dyDescent="0.25">
      <c r="A425" t="s">
        <v>265</v>
      </c>
      <c r="C425" t="s">
        <v>37</v>
      </c>
      <c r="D425" t="s">
        <v>273</v>
      </c>
      <c r="E425" s="2">
        <f t="shared" si="17"/>
        <v>1850000</v>
      </c>
      <c r="F425" s="2">
        <v>700000</v>
      </c>
      <c r="I425" s="2">
        <f t="shared" si="18"/>
        <v>2550000</v>
      </c>
      <c r="J425" s="2">
        <v>2550000</v>
      </c>
    </row>
    <row r="426" spans="1:11" x14ac:dyDescent="0.25">
      <c r="A426" t="s">
        <v>265</v>
      </c>
      <c r="C426" t="s">
        <v>37</v>
      </c>
      <c r="D426" t="s">
        <v>388</v>
      </c>
      <c r="E426" s="2">
        <f t="shared" si="17"/>
        <v>900000</v>
      </c>
      <c r="F426" s="2">
        <v>0</v>
      </c>
      <c r="I426" s="2">
        <f t="shared" si="18"/>
        <v>900000</v>
      </c>
      <c r="J426" s="2">
        <v>900000</v>
      </c>
    </row>
    <row r="427" spans="1:11" x14ac:dyDescent="0.25">
      <c r="A427" t="s">
        <v>265</v>
      </c>
      <c r="C427" t="s">
        <v>37</v>
      </c>
      <c r="D427" t="s">
        <v>263</v>
      </c>
      <c r="E427" s="2">
        <f t="shared" si="17"/>
        <v>1720000</v>
      </c>
      <c r="F427" s="2">
        <v>600000</v>
      </c>
      <c r="I427" s="2">
        <f t="shared" si="18"/>
        <v>2320000</v>
      </c>
      <c r="J427" s="2">
        <v>2320000</v>
      </c>
    </row>
    <row r="428" spans="1:11" x14ac:dyDescent="0.25">
      <c r="A428" t="s">
        <v>265</v>
      </c>
      <c r="C428" t="s">
        <v>37</v>
      </c>
      <c r="D428" t="s">
        <v>533</v>
      </c>
      <c r="E428" s="2">
        <f t="shared" si="17"/>
        <v>900000</v>
      </c>
      <c r="F428" s="2">
        <v>0</v>
      </c>
      <c r="I428" s="2">
        <f t="shared" si="18"/>
        <v>900000</v>
      </c>
      <c r="J428" s="2">
        <v>900000</v>
      </c>
    </row>
    <row r="429" spans="1:11" x14ac:dyDescent="0.25">
      <c r="A429" t="s">
        <v>249</v>
      </c>
      <c r="C429" t="s">
        <v>39</v>
      </c>
      <c r="D429" t="s">
        <v>274</v>
      </c>
      <c r="E429" s="2">
        <f t="shared" si="17"/>
        <v>900000</v>
      </c>
      <c r="F429" s="2">
        <v>0</v>
      </c>
      <c r="H429" s="2">
        <v>870000</v>
      </c>
      <c r="I429" s="2">
        <f t="shared" si="18"/>
        <v>30000</v>
      </c>
      <c r="J429" s="2">
        <v>900000</v>
      </c>
      <c r="K429" s="19" t="s">
        <v>639</v>
      </c>
    </row>
    <row r="430" spans="1:11" x14ac:dyDescent="0.25">
      <c r="A430" t="s">
        <v>265</v>
      </c>
      <c r="C430" t="s">
        <v>39</v>
      </c>
      <c r="D430" t="s">
        <v>80</v>
      </c>
      <c r="E430" s="2">
        <f t="shared" si="17"/>
        <v>900000</v>
      </c>
      <c r="F430" s="2">
        <v>0</v>
      </c>
      <c r="H430" s="2">
        <v>900000</v>
      </c>
      <c r="I430" s="2">
        <f t="shared" si="18"/>
        <v>0</v>
      </c>
      <c r="J430" s="2">
        <v>900000</v>
      </c>
      <c r="K430" s="19" t="s">
        <v>639</v>
      </c>
    </row>
    <row r="431" spans="1:11" s="1" customFormat="1" x14ac:dyDescent="0.25">
      <c r="A431" s="3"/>
      <c r="B431" s="3"/>
      <c r="C431" s="3"/>
      <c r="D431" s="3" t="s">
        <v>86</v>
      </c>
      <c r="E431" s="4">
        <f t="shared" ref="E431:J431" si="19">SUM(E347:E430)</f>
        <v>156450000</v>
      </c>
      <c r="F431" s="4">
        <f t="shared" si="19"/>
        <v>35700000</v>
      </c>
      <c r="G431" s="4">
        <f t="shared" si="19"/>
        <v>4650000</v>
      </c>
      <c r="H431" s="4">
        <f t="shared" si="19"/>
        <v>1770000</v>
      </c>
      <c r="I431" s="4">
        <f t="shared" si="19"/>
        <v>195030000</v>
      </c>
      <c r="J431" s="4">
        <f t="shared" si="19"/>
        <v>192150000</v>
      </c>
      <c r="K431" s="4"/>
    </row>
    <row r="432" spans="1:11" s="20" customFormat="1" x14ac:dyDescent="0.25">
      <c r="A432" s="20" t="s">
        <v>66</v>
      </c>
      <c r="C432" s="20" t="s">
        <v>20</v>
      </c>
      <c r="D432" s="20" t="s">
        <v>602</v>
      </c>
      <c r="E432" s="2">
        <f t="shared" si="17"/>
        <v>2800000</v>
      </c>
      <c r="F432" s="16">
        <v>1000000</v>
      </c>
      <c r="G432" s="16"/>
      <c r="H432" s="16"/>
      <c r="I432" s="16">
        <f t="shared" ref="I432:I495" si="20">SUM(E432:G432)-H432</f>
        <v>3800000</v>
      </c>
      <c r="J432" s="16">
        <v>3800000</v>
      </c>
      <c r="K432" s="16" t="s">
        <v>250</v>
      </c>
    </row>
    <row r="433" spans="1:11" s="20" customFormat="1" x14ac:dyDescent="0.25">
      <c r="A433" s="20" t="s">
        <v>66</v>
      </c>
      <c r="C433" s="20" t="s">
        <v>20</v>
      </c>
      <c r="D433" s="20" t="s">
        <v>467</v>
      </c>
      <c r="E433" s="2">
        <f t="shared" si="17"/>
        <v>2800000</v>
      </c>
      <c r="F433" s="16">
        <v>1000000</v>
      </c>
      <c r="G433" s="16"/>
      <c r="H433" s="16"/>
      <c r="I433" s="16">
        <f t="shared" si="20"/>
        <v>3800000</v>
      </c>
      <c r="J433" s="16">
        <v>3800000</v>
      </c>
      <c r="K433" s="16" t="s">
        <v>250</v>
      </c>
    </row>
    <row r="434" spans="1:11" s="20" customFormat="1" x14ac:dyDescent="0.25">
      <c r="A434" s="20" t="s">
        <v>66</v>
      </c>
      <c r="C434" s="20" t="s">
        <v>20</v>
      </c>
      <c r="D434" s="20" t="s">
        <v>278</v>
      </c>
      <c r="E434" s="2">
        <f t="shared" si="17"/>
        <v>2520000</v>
      </c>
      <c r="F434" s="16">
        <v>1000000</v>
      </c>
      <c r="G434" s="16"/>
      <c r="H434" s="16"/>
      <c r="I434" s="16">
        <f t="shared" si="20"/>
        <v>3520000</v>
      </c>
      <c r="J434" s="16">
        <v>3520000</v>
      </c>
      <c r="K434" s="16" t="s">
        <v>250</v>
      </c>
    </row>
    <row r="435" spans="1:11" s="20" customFormat="1" x14ac:dyDescent="0.25">
      <c r="A435" s="20" t="s">
        <v>66</v>
      </c>
      <c r="C435" s="20" t="s">
        <v>20</v>
      </c>
      <c r="D435" s="20" t="s">
        <v>562</v>
      </c>
      <c r="E435" s="2">
        <f t="shared" si="17"/>
        <v>2520000</v>
      </c>
      <c r="F435" s="16">
        <v>1000000</v>
      </c>
      <c r="G435" s="16"/>
      <c r="H435" s="16"/>
      <c r="I435" s="16">
        <f t="shared" si="20"/>
        <v>3520000</v>
      </c>
      <c r="J435" s="16">
        <v>3520000</v>
      </c>
      <c r="K435" s="16" t="s">
        <v>252</v>
      </c>
    </row>
    <row r="436" spans="1:11" s="20" customFormat="1" x14ac:dyDescent="0.25">
      <c r="A436" s="20" t="s">
        <v>66</v>
      </c>
      <c r="C436" s="20" t="s">
        <v>20</v>
      </c>
      <c r="D436" s="20" t="s">
        <v>684</v>
      </c>
      <c r="E436" s="2">
        <f t="shared" si="17"/>
        <v>1562000</v>
      </c>
      <c r="F436" s="16">
        <v>1000000</v>
      </c>
      <c r="G436" s="16">
        <v>700000</v>
      </c>
      <c r="H436" s="16"/>
      <c r="I436" s="16">
        <f t="shared" si="20"/>
        <v>3262000</v>
      </c>
      <c r="J436" s="16">
        <v>2562000</v>
      </c>
      <c r="K436" s="16" t="s">
        <v>250</v>
      </c>
    </row>
    <row r="437" spans="1:11" s="20" customFormat="1" x14ac:dyDescent="0.25">
      <c r="A437" s="20" t="s">
        <v>66</v>
      </c>
      <c r="C437" s="20" t="s">
        <v>20</v>
      </c>
      <c r="D437" s="20" t="s">
        <v>276</v>
      </c>
      <c r="E437" s="2">
        <f t="shared" si="17"/>
        <v>2800000</v>
      </c>
      <c r="F437" s="16">
        <v>1000000</v>
      </c>
      <c r="G437" s="16"/>
      <c r="H437" s="16"/>
      <c r="I437" s="16">
        <f t="shared" si="20"/>
        <v>3800000</v>
      </c>
      <c r="J437" s="16">
        <v>3800000</v>
      </c>
      <c r="K437" s="16" t="s">
        <v>250</v>
      </c>
    </row>
    <row r="438" spans="1:11" s="20" customFormat="1" x14ac:dyDescent="0.25">
      <c r="A438" s="20" t="s">
        <v>66</v>
      </c>
      <c r="C438" s="20" t="s">
        <v>20</v>
      </c>
      <c r="D438" s="20" t="s">
        <v>279</v>
      </c>
      <c r="E438" s="2">
        <f t="shared" si="17"/>
        <v>2800000</v>
      </c>
      <c r="F438" s="16">
        <v>1000000</v>
      </c>
      <c r="G438" s="16"/>
      <c r="H438" s="16"/>
      <c r="I438" s="16">
        <f t="shared" si="20"/>
        <v>3800000</v>
      </c>
      <c r="J438" s="16">
        <v>3800000</v>
      </c>
      <c r="K438" s="16" t="s">
        <v>251</v>
      </c>
    </row>
    <row r="439" spans="1:11" s="20" customFormat="1" x14ac:dyDescent="0.25">
      <c r="A439" s="20" t="s">
        <v>66</v>
      </c>
      <c r="C439" s="20" t="s">
        <v>20</v>
      </c>
      <c r="D439" s="20" t="s">
        <v>685</v>
      </c>
      <c r="E439" s="2">
        <f t="shared" si="17"/>
        <v>1562000</v>
      </c>
      <c r="F439" s="16">
        <v>1000000</v>
      </c>
      <c r="G439" s="16">
        <v>700000</v>
      </c>
      <c r="H439" s="16"/>
      <c r="I439" s="16">
        <f t="shared" si="20"/>
        <v>3262000</v>
      </c>
      <c r="J439" s="16">
        <v>2562000</v>
      </c>
      <c r="K439" s="16" t="s">
        <v>252</v>
      </c>
    </row>
    <row r="440" spans="1:11" s="20" customFormat="1" x14ac:dyDescent="0.25">
      <c r="A440" s="20" t="s">
        <v>66</v>
      </c>
      <c r="C440" s="20" t="s">
        <v>20</v>
      </c>
      <c r="D440" s="20" t="s">
        <v>534</v>
      </c>
      <c r="E440" s="2">
        <f t="shared" si="17"/>
        <v>3300000</v>
      </c>
      <c r="F440" s="16">
        <v>1000000</v>
      </c>
      <c r="G440" s="16"/>
      <c r="H440" s="16"/>
      <c r="I440" s="16">
        <f t="shared" si="20"/>
        <v>4300000</v>
      </c>
      <c r="J440" s="16">
        <v>4300000</v>
      </c>
      <c r="K440" s="16" t="s">
        <v>250</v>
      </c>
    </row>
    <row r="441" spans="1:11" s="20" customFormat="1" x14ac:dyDescent="0.25">
      <c r="A441" s="20" t="s">
        <v>66</v>
      </c>
      <c r="C441" s="20" t="s">
        <v>20</v>
      </c>
      <c r="D441" s="20" t="s">
        <v>535</v>
      </c>
      <c r="E441" s="2">
        <f t="shared" ref="E441:E504" si="21">+J441-F441</f>
        <v>3300000</v>
      </c>
      <c r="F441" s="16">
        <v>1000000</v>
      </c>
      <c r="G441" s="16"/>
      <c r="H441" s="16"/>
      <c r="I441" s="16">
        <f t="shared" si="20"/>
        <v>4300000</v>
      </c>
      <c r="J441" s="16">
        <v>4300000</v>
      </c>
      <c r="K441" s="16" t="s">
        <v>250</v>
      </c>
    </row>
    <row r="442" spans="1:11" s="20" customFormat="1" x14ac:dyDescent="0.25">
      <c r="A442" s="20" t="s">
        <v>66</v>
      </c>
      <c r="C442" s="20" t="s">
        <v>20</v>
      </c>
      <c r="D442" s="20" t="s">
        <v>563</v>
      </c>
      <c r="E442" s="2">
        <f t="shared" si="21"/>
        <v>3300000</v>
      </c>
      <c r="F442" s="16">
        <v>1000000</v>
      </c>
      <c r="G442" s="16"/>
      <c r="H442" s="16"/>
      <c r="I442" s="16">
        <f t="shared" si="20"/>
        <v>4300000</v>
      </c>
      <c r="J442" s="16">
        <v>4300000</v>
      </c>
      <c r="K442" s="16" t="s">
        <v>250</v>
      </c>
    </row>
    <row r="443" spans="1:11" s="20" customFormat="1" x14ac:dyDescent="0.25">
      <c r="A443" s="20" t="s">
        <v>66</v>
      </c>
      <c r="C443" s="20" t="s">
        <v>20</v>
      </c>
      <c r="D443" s="20" t="s">
        <v>643</v>
      </c>
      <c r="E443" s="2">
        <f t="shared" si="21"/>
        <v>3300000</v>
      </c>
      <c r="F443" s="16">
        <v>1000000</v>
      </c>
      <c r="G443" s="16">
        <v>1000000</v>
      </c>
      <c r="H443" s="16"/>
      <c r="I443" s="16">
        <f t="shared" si="20"/>
        <v>5300000</v>
      </c>
      <c r="J443" s="16">
        <v>4300000</v>
      </c>
      <c r="K443" s="16" t="s">
        <v>250</v>
      </c>
    </row>
    <row r="444" spans="1:11" s="20" customFormat="1" x14ac:dyDescent="0.25">
      <c r="A444" s="20" t="s">
        <v>66</v>
      </c>
      <c r="C444" s="20" t="s">
        <v>20</v>
      </c>
      <c r="D444" s="20" t="s">
        <v>644</v>
      </c>
      <c r="E444" s="2">
        <f t="shared" si="21"/>
        <v>3300000</v>
      </c>
      <c r="F444" s="16">
        <v>1000000</v>
      </c>
      <c r="G444" s="16">
        <v>1000000</v>
      </c>
      <c r="H444" s="16"/>
      <c r="I444" s="16">
        <f t="shared" si="20"/>
        <v>5300000</v>
      </c>
      <c r="J444" s="16">
        <v>4300000</v>
      </c>
      <c r="K444" s="16" t="s">
        <v>250</v>
      </c>
    </row>
    <row r="445" spans="1:11" s="20" customFormat="1" x14ac:dyDescent="0.25">
      <c r="A445" s="20" t="s">
        <v>66</v>
      </c>
      <c r="C445" s="20" t="s">
        <v>20</v>
      </c>
      <c r="D445" s="20" t="s">
        <v>645</v>
      </c>
      <c r="E445" s="2">
        <f t="shared" si="21"/>
        <v>2600000</v>
      </c>
      <c r="F445" s="16">
        <v>1000000</v>
      </c>
      <c r="G445" s="16">
        <v>1000000</v>
      </c>
      <c r="H445" s="16"/>
      <c r="I445" s="16">
        <f t="shared" si="20"/>
        <v>4600000</v>
      </c>
      <c r="J445" s="16">
        <v>3600000</v>
      </c>
      <c r="K445" s="16" t="s">
        <v>251</v>
      </c>
    </row>
    <row r="446" spans="1:11" s="20" customFormat="1" x14ac:dyDescent="0.25">
      <c r="A446" s="20" t="s">
        <v>66</v>
      </c>
      <c r="C446" s="20" t="s">
        <v>20</v>
      </c>
      <c r="D446" s="20" t="s">
        <v>564</v>
      </c>
      <c r="E446" s="2">
        <f t="shared" si="21"/>
        <v>2600000</v>
      </c>
      <c r="F446" s="16">
        <v>1000000</v>
      </c>
      <c r="G446" s="16"/>
      <c r="H446" s="16"/>
      <c r="I446" s="16">
        <f t="shared" si="20"/>
        <v>3600000</v>
      </c>
      <c r="J446" s="16">
        <v>3600000</v>
      </c>
      <c r="K446" s="16" t="s">
        <v>251</v>
      </c>
    </row>
    <row r="447" spans="1:11" s="20" customFormat="1" x14ac:dyDescent="0.25">
      <c r="A447" s="20" t="s">
        <v>66</v>
      </c>
      <c r="C447" s="20" t="s">
        <v>20</v>
      </c>
      <c r="D447" s="20" t="s">
        <v>425</v>
      </c>
      <c r="E447" s="2">
        <f t="shared" si="21"/>
        <v>3300000</v>
      </c>
      <c r="F447" s="16">
        <v>1000000</v>
      </c>
      <c r="G447" s="16"/>
      <c r="H447" s="16"/>
      <c r="I447" s="16">
        <f t="shared" si="20"/>
        <v>4300000</v>
      </c>
      <c r="J447" s="16">
        <v>4300000</v>
      </c>
      <c r="K447" s="16" t="s">
        <v>250</v>
      </c>
    </row>
    <row r="448" spans="1:11" s="20" customFormat="1" x14ac:dyDescent="0.25">
      <c r="A448" s="20" t="s">
        <v>66</v>
      </c>
      <c r="C448" s="20" t="s">
        <v>20</v>
      </c>
      <c r="D448" s="20" t="s">
        <v>646</v>
      </c>
      <c r="E448" s="2">
        <f t="shared" si="21"/>
        <v>3300000</v>
      </c>
      <c r="F448" s="16">
        <v>1000000</v>
      </c>
      <c r="G448" s="16">
        <v>1000000</v>
      </c>
      <c r="H448" s="16"/>
      <c r="I448" s="16">
        <f t="shared" si="20"/>
        <v>5300000</v>
      </c>
      <c r="J448" s="16">
        <v>4300000</v>
      </c>
      <c r="K448" s="16" t="s">
        <v>250</v>
      </c>
    </row>
    <row r="449" spans="1:12" s="20" customFormat="1" x14ac:dyDescent="0.25">
      <c r="A449" s="20" t="s">
        <v>66</v>
      </c>
      <c r="C449" s="20" t="s">
        <v>20</v>
      </c>
      <c r="D449" s="20" t="s">
        <v>625</v>
      </c>
      <c r="E449" s="2">
        <f t="shared" si="21"/>
        <v>3300000</v>
      </c>
      <c r="F449" s="16">
        <v>1000000</v>
      </c>
      <c r="G449" s="16">
        <v>950000</v>
      </c>
      <c r="H449" s="16"/>
      <c r="I449" s="16">
        <f t="shared" si="20"/>
        <v>5250000</v>
      </c>
      <c r="J449" s="16">
        <v>4300000</v>
      </c>
      <c r="K449" s="16" t="s">
        <v>250</v>
      </c>
    </row>
    <row r="450" spans="1:12" s="20" customFormat="1" x14ac:dyDescent="0.25">
      <c r="A450" s="20" t="s">
        <v>66</v>
      </c>
      <c r="C450" s="20" t="s">
        <v>20</v>
      </c>
      <c r="D450" s="20" t="s">
        <v>280</v>
      </c>
      <c r="E450" s="2">
        <f t="shared" si="21"/>
        <v>3300000</v>
      </c>
      <c r="F450" s="16">
        <v>1000000</v>
      </c>
      <c r="G450" s="16"/>
      <c r="H450" s="16"/>
      <c r="I450" s="16">
        <f t="shared" si="20"/>
        <v>4300000</v>
      </c>
      <c r="J450" s="16">
        <v>4300000</v>
      </c>
      <c r="K450" s="16" t="s">
        <v>251</v>
      </c>
    </row>
    <row r="451" spans="1:12" s="20" customFormat="1" x14ac:dyDescent="0.25">
      <c r="A451" s="20" t="s">
        <v>66</v>
      </c>
      <c r="C451" s="20" t="s">
        <v>20</v>
      </c>
      <c r="D451" s="20" t="s">
        <v>536</v>
      </c>
      <c r="E451" s="2">
        <f t="shared" si="21"/>
        <v>3300000</v>
      </c>
      <c r="F451" s="16">
        <v>1000000</v>
      </c>
      <c r="G451" s="16"/>
      <c r="H451" s="16"/>
      <c r="I451" s="16">
        <f t="shared" si="20"/>
        <v>4300000</v>
      </c>
      <c r="J451" s="16">
        <v>4300000</v>
      </c>
      <c r="K451" s="16" t="s">
        <v>252</v>
      </c>
    </row>
    <row r="452" spans="1:12" s="20" customFormat="1" x14ac:dyDescent="0.25">
      <c r="A452" s="20" t="s">
        <v>66</v>
      </c>
      <c r="C452" s="20" t="s">
        <v>20</v>
      </c>
      <c r="D452" s="20" t="s">
        <v>281</v>
      </c>
      <c r="E452" s="2">
        <f t="shared" si="21"/>
        <v>3500000</v>
      </c>
      <c r="F452" s="16">
        <v>1000000</v>
      </c>
      <c r="G452" s="16"/>
      <c r="H452" s="16"/>
      <c r="I452" s="16">
        <f t="shared" si="20"/>
        <v>4500000</v>
      </c>
      <c r="J452" s="16">
        <v>4500000</v>
      </c>
      <c r="K452" s="16" t="s">
        <v>250</v>
      </c>
    </row>
    <row r="453" spans="1:12" s="20" customFormat="1" x14ac:dyDescent="0.25">
      <c r="A453" s="20" t="s">
        <v>66</v>
      </c>
      <c r="C453" s="20" t="s">
        <v>20</v>
      </c>
      <c r="D453" s="20" t="s">
        <v>282</v>
      </c>
      <c r="E453" s="2">
        <f t="shared" si="21"/>
        <v>3500000</v>
      </c>
      <c r="F453" s="16">
        <v>1000000</v>
      </c>
      <c r="G453" s="16"/>
      <c r="H453" s="16"/>
      <c r="I453" s="16">
        <f t="shared" si="20"/>
        <v>4500000</v>
      </c>
      <c r="J453" s="16">
        <v>4500000</v>
      </c>
      <c r="K453" s="16" t="s">
        <v>250</v>
      </c>
    </row>
    <row r="454" spans="1:12" s="20" customFormat="1" x14ac:dyDescent="0.25">
      <c r="A454" s="20" t="s">
        <v>66</v>
      </c>
      <c r="C454" s="20" t="s">
        <v>20</v>
      </c>
      <c r="D454" s="20" t="s">
        <v>647</v>
      </c>
      <c r="E454" s="2">
        <f t="shared" si="21"/>
        <v>3500000</v>
      </c>
      <c r="F454" s="16">
        <v>1000000</v>
      </c>
      <c r="G454" s="16"/>
      <c r="H454" s="16"/>
      <c r="I454" s="16">
        <f t="shared" si="20"/>
        <v>4500000</v>
      </c>
      <c r="J454" s="16">
        <v>4500000</v>
      </c>
      <c r="K454" s="16" t="s">
        <v>250</v>
      </c>
    </row>
    <row r="455" spans="1:12" s="20" customFormat="1" x14ac:dyDescent="0.25">
      <c r="A455" s="20" t="s">
        <v>66</v>
      </c>
      <c r="C455" s="20" t="s">
        <v>20</v>
      </c>
      <c r="D455" s="20" t="s">
        <v>389</v>
      </c>
      <c r="E455" s="2">
        <f t="shared" si="21"/>
        <v>2800000</v>
      </c>
      <c r="F455" s="16">
        <v>1000000</v>
      </c>
      <c r="G455" s="16"/>
      <c r="H455" s="16"/>
      <c r="I455" s="16">
        <f t="shared" si="20"/>
        <v>3800000</v>
      </c>
      <c r="J455" s="16">
        <v>3800000</v>
      </c>
      <c r="K455" s="16" t="s">
        <v>250</v>
      </c>
    </row>
    <row r="456" spans="1:12" s="20" customFormat="1" x14ac:dyDescent="0.25">
      <c r="A456" s="20" t="s">
        <v>66</v>
      </c>
      <c r="C456" s="20" t="s">
        <v>20</v>
      </c>
      <c r="D456" s="20" t="s">
        <v>603</v>
      </c>
      <c r="E456" s="2">
        <f t="shared" si="21"/>
        <v>2100000</v>
      </c>
      <c r="F456" s="16">
        <v>1000000</v>
      </c>
      <c r="G456" s="16"/>
      <c r="H456" s="16"/>
      <c r="I456" s="16">
        <f t="shared" si="20"/>
        <v>3100000</v>
      </c>
      <c r="J456" s="16">
        <v>3100000</v>
      </c>
      <c r="K456" s="16" t="s">
        <v>250</v>
      </c>
    </row>
    <row r="457" spans="1:12" s="20" customFormat="1" x14ac:dyDescent="0.25">
      <c r="A457" s="20" t="s">
        <v>66</v>
      </c>
      <c r="C457" s="20" t="s">
        <v>20</v>
      </c>
      <c r="D457" s="20" t="s">
        <v>284</v>
      </c>
      <c r="E457" s="2">
        <f t="shared" si="21"/>
        <v>2660000</v>
      </c>
      <c r="F457" s="16">
        <v>1000000</v>
      </c>
      <c r="G457" s="16"/>
      <c r="H457" s="16"/>
      <c r="I457" s="16">
        <f t="shared" si="20"/>
        <v>3660000</v>
      </c>
      <c r="J457" s="16">
        <v>3660000</v>
      </c>
      <c r="K457" s="16" t="s">
        <v>250</v>
      </c>
    </row>
    <row r="458" spans="1:12" s="20" customFormat="1" x14ac:dyDescent="0.25">
      <c r="A458" s="20" t="s">
        <v>66</v>
      </c>
      <c r="C458" s="20" t="s">
        <v>20</v>
      </c>
      <c r="D458" s="20" t="s">
        <v>283</v>
      </c>
      <c r="E458" s="2">
        <f t="shared" si="21"/>
        <v>2800000</v>
      </c>
      <c r="F458" s="16">
        <v>1000000</v>
      </c>
      <c r="G458" s="16"/>
      <c r="H458" s="16"/>
      <c r="I458" s="16">
        <f t="shared" si="20"/>
        <v>3800000</v>
      </c>
      <c r="J458" s="16">
        <v>3800000</v>
      </c>
      <c r="K458" s="16" t="s">
        <v>288</v>
      </c>
    </row>
    <row r="459" spans="1:12" s="20" customFormat="1" ht="15.75" customHeight="1" x14ac:dyDescent="0.25">
      <c r="A459" s="20" t="s">
        <v>66</v>
      </c>
      <c r="C459" s="20" t="s">
        <v>20</v>
      </c>
      <c r="D459" s="20" t="s">
        <v>626</v>
      </c>
      <c r="E459" s="2">
        <f t="shared" si="21"/>
        <v>3500000</v>
      </c>
      <c r="F459" s="16">
        <v>1000000</v>
      </c>
      <c r="G459" s="16"/>
      <c r="H459" s="16"/>
      <c r="I459" s="16">
        <f t="shared" si="20"/>
        <v>4500000</v>
      </c>
      <c r="J459" s="16">
        <v>4500000</v>
      </c>
      <c r="K459" s="16" t="s">
        <v>288</v>
      </c>
    </row>
    <row r="460" spans="1:12" s="20" customFormat="1" x14ac:dyDescent="0.25">
      <c r="A460" s="20" t="s">
        <v>66</v>
      </c>
      <c r="C460" s="20" t="s">
        <v>20</v>
      </c>
      <c r="D460" s="20" t="s">
        <v>469</v>
      </c>
      <c r="E460" s="2">
        <f t="shared" si="21"/>
        <v>3500000</v>
      </c>
      <c r="F460" s="16">
        <v>1000000</v>
      </c>
      <c r="G460" s="16"/>
      <c r="H460" s="16"/>
      <c r="I460" s="16">
        <f t="shared" si="20"/>
        <v>4500000</v>
      </c>
      <c r="J460" s="16">
        <v>4500000</v>
      </c>
      <c r="K460" s="16" t="s">
        <v>250</v>
      </c>
      <c r="L460" s="16"/>
    </row>
    <row r="461" spans="1:12" s="24" customFormat="1" x14ac:dyDescent="0.25">
      <c r="A461" s="20" t="s">
        <v>66</v>
      </c>
      <c r="C461" s="21" t="s">
        <v>20</v>
      </c>
      <c r="D461" s="21" t="s">
        <v>627</v>
      </c>
      <c r="E461" s="2">
        <f t="shared" si="21"/>
        <v>1260000</v>
      </c>
      <c r="F461" s="25">
        <v>0</v>
      </c>
      <c r="G461" s="16"/>
      <c r="H461" s="25"/>
      <c r="I461" s="25">
        <f t="shared" si="20"/>
        <v>1260000</v>
      </c>
      <c r="J461" s="16">
        <v>1260000</v>
      </c>
      <c r="K461" s="25" t="s">
        <v>250</v>
      </c>
    </row>
    <row r="462" spans="1:12" s="20" customFormat="1" x14ac:dyDescent="0.25">
      <c r="A462" s="20" t="s">
        <v>66</v>
      </c>
      <c r="C462" s="20" t="s">
        <v>20</v>
      </c>
      <c r="D462" s="20" t="s">
        <v>604</v>
      </c>
      <c r="E462" s="2">
        <f t="shared" si="21"/>
        <v>2800000</v>
      </c>
      <c r="F462" s="16">
        <v>1000000</v>
      </c>
      <c r="G462" s="16"/>
      <c r="H462" s="16"/>
      <c r="I462" s="16">
        <f t="shared" si="20"/>
        <v>3800000</v>
      </c>
      <c r="J462" s="16">
        <v>3800000</v>
      </c>
      <c r="K462" s="16" t="s">
        <v>288</v>
      </c>
    </row>
    <row r="463" spans="1:12" s="20" customFormat="1" x14ac:dyDescent="0.25">
      <c r="A463" s="20" t="s">
        <v>66</v>
      </c>
      <c r="C463" s="20" t="s">
        <v>20</v>
      </c>
      <c r="D463" s="20" t="s">
        <v>285</v>
      </c>
      <c r="E463" s="2">
        <f t="shared" si="21"/>
        <v>3020000</v>
      </c>
      <c r="F463" s="16">
        <v>1000000</v>
      </c>
      <c r="G463" s="16"/>
      <c r="H463" s="16"/>
      <c r="I463" s="16">
        <f t="shared" si="20"/>
        <v>4020000</v>
      </c>
      <c r="J463" s="16">
        <v>4020000</v>
      </c>
      <c r="K463" s="16" t="s">
        <v>250</v>
      </c>
    </row>
    <row r="464" spans="1:12" s="20" customFormat="1" x14ac:dyDescent="0.25">
      <c r="A464" s="20" t="s">
        <v>66</v>
      </c>
      <c r="C464" s="20" t="s">
        <v>20</v>
      </c>
      <c r="D464" s="20" t="s">
        <v>686</v>
      </c>
      <c r="E464" s="2">
        <f t="shared" si="21"/>
        <v>2800000</v>
      </c>
      <c r="F464" s="16">
        <v>1000000</v>
      </c>
      <c r="G464" s="16">
        <v>1000000</v>
      </c>
      <c r="H464" s="16"/>
      <c r="I464" s="16">
        <f t="shared" si="20"/>
        <v>4800000</v>
      </c>
      <c r="J464" s="16">
        <v>3800000</v>
      </c>
      <c r="K464" s="16" t="s">
        <v>288</v>
      </c>
    </row>
    <row r="465" spans="1:11" s="20" customFormat="1" x14ac:dyDescent="0.25">
      <c r="A465" s="20" t="s">
        <v>66</v>
      </c>
      <c r="C465" s="20" t="s">
        <v>20</v>
      </c>
      <c r="D465" s="20" t="s">
        <v>565</v>
      </c>
      <c r="E465" s="2">
        <f t="shared" si="21"/>
        <v>0</v>
      </c>
      <c r="F465" s="16">
        <v>0</v>
      </c>
      <c r="G465" s="16"/>
      <c r="H465" s="16"/>
      <c r="I465" s="16">
        <f t="shared" si="20"/>
        <v>0</v>
      </c>
      <c r="J465" s="16">
        <v>0</v>
      </c>
      <c r="K465" s="16" t="s">
        <v>288</v>
      </c>
    </row>
    <row r="466" spans="1:11" s="20" customFormat="1" x14ac:dyDescent="0.25">
      <c r="A466" s="20" t="s">
        <v>66</v>
      </c>
      <c r="C466" s="20" t="s">
        <v>20</v>
      </c>
      <c r="D466" s="20" t="s">
        <v>687</v>
      </c>
      <c r="E466" s="2">
        <f t="shared" si="21"/>
        <v>980000</v>
      </c>
      <c r="F466" s="16">
        <v>850000</v>
      </c>
      <c r="G466" s="16">
        <v>1000000</v>
      </c>
      <c r="H466" s="16"/>
      <c r="I466" s="16">
        <f t="shared" si="20"/>
        <v>2830000</v>
      </c>
      <c r="J466" s="16">
        <v>1830000</v>
      </c>
      <c r="K466" s="16" t="s">
        <v>253</v>
      </c>
    </row>
    <row r="467" spans="1:11" s="20" customFormat="1" x14ac:dyDescent="0.25">
      <c r="A467" s="20" t="s">
        <v>66</v>
      </c>
      <c r="C467" s="20" t="s">
        <v>20</v>
      </c>
      <c r="D467" s="20" t="s">
        <v>628</v>
      </c>
      <c r="E467" s="2">
        <f t="shared" si="21"/>
        <v>700000</v>
      </c>
      <c r="F467" s="16">
        <v>0</v>
      </c>
      <c r="G467" s="16">
        <v>800000</v>
      </c>
      <c r="H467" s="16"/>
      <c r="I467" s="16">
        <f t="shared" si="20"/>
        <v>1500000</v>
      </c>
      <c r="J467" s="16">
        <v>700000</v>
      </c>
      <c r="K467" s="16" t="s">
        <v>253</v>
      </c>
    </row>
    <row r="468" spans="1:11" s="20" customFormat="1" x14ac:dyDescent="0.25">
      <c r="A468" s="20" t="s">
        <v>66</v>
      </c>
      <c r="C468" s="20" t="s">
        <v>20</v>
      </c>
      <c r="D468" s="20" t="s">
        <v>629</v>
      </c>
      <c r="E468" s="2">
        <f t="shared" si="21"/>
        <v>1400000</v>
      </c>
      <c r="F468" s="16">
        <v>0</v>
      </c>
      <c r="G468" s="16">
        <v>800000</v>
      </c>
      <c r="H468" s="16"/>
      <c r="I468" s="16">
        <f t="shared" si="20"/>
        <v>2200000</v>
      </c>
      <c r="J468" s="16">
        <v>1400000</v>
      </c>
      <c r="K468" s="16" t="s">
        <v>288</v>
      </c>
    </row>
    <row r="469" spans="1:11" s="20" customFormat="1" x14ac:dyDescent="0.25">
      <c r="A469" s="20" t="s">
        <v>66</v>
      </c>
      <c r="C469" s="20" t="s">
        <v>20</v>
      </c>
      <c r="D469" s="20" t="s">
        <v>286</v>
      </c>
      <c r="E469" s="2">
        <f t="shared" si="21"/>
        <v>700000</v>
      </c>
      <c r="F469" s="16">
        <v>0</v>
      </c>
      <c r="G469" s="16"/>
      <c r="H469" s="16"/>
      <c r="I469" s="16">
        <f t="shared" si="20"/>
        <v>700000</v>
      </c>
      <c r="J469" s="16">
        <v>700000</v>
      </c>
      <c r="K469" s="16" t="s">
        <v>253</v>
      </c>
    </row>
    <row r="470" spans="1:11" s="20" customFormat="1" x14ac:dyDescent="0.25">
      <c r="A470" s="20" t="s">
        <v>66</v>
      </c>
      <c r="C470" s="20" t="s">
        <v>20</v>
      </c>
      <c r="D470" s="20" t="s">
        <v>648</v>
      </c>
      <c r="E470" s="2">
        <f t="shared" si="21"/>
        <v>1400000</v>
      </c>
      <c r="F470" s="16">
        <v>0</v>
      </c>
      <c r="G470" s="16">
        <v>1000000</v>
      </c>
      <c r="H470" s="16"/>
      <c r="I470" s="16">
        <f t="shared" si="20"/>
        <v>2400000</v>
      </c>
      <c r="J470" s="16">
        <v>1400000</v>
      </c>
      <c r="K470" s="16" t="s">
        <v>288</v>
      </c>
    </row>
    <row r="471" spans="1:11" s="20" customFormat="1" x14ac:dyDescent="0.25">
      <c r="A471" s="20" t="s">
        <v>66</v>
      </c>
      <c r="C471" s="20" t="s">
        <v>20</v>
      </c>
      <c r="D471" s="20" t="s">
        <v>470</v>
      </c>
      <c r="E471" s="2">
        <f t="shared" si="21"/>
        <v>3300000</v>
      </c>
      <c r="F471" s="16">
        <v>1000000</v>
      </c>
      <c r="G471" s="16"/>
      <c r="H471" s="16"/>
      <c r="I471" s="16">
        <f t="shared" si="20"/>
        <v>4300000</v>
      </c>
      <c r="J471" s="16">
        <v>4300000</v>
      </c>
      <c r="K471" s="16" t="s">
        <v>253</v>
      </c>
    </row>
    <row r="472" spans="1:11" s="20" customFormat="1" x14ac:dyDescent="0.25">
      <c r="A472" s="20" t="s">
        <v>66</v>
      </c>
      <c r="C472" s="20" t="s">
        <v>20</v>
      </c>
      <c r="D472" s="20" t="s">
        <v>688</v>
      </c>
      <c r="E472" s="2">
        <f t="shared" si="21"/>
        <v>2800000</v>
      </c>
      <c r="F472" s="16">
        <v>1000000</v>
      </c>
      <c r="G472" s="16">
        <v>1000000</v>
      </c>
      <c r="H472" s="16"/>
      <c r="I472" s="16">
        <f t="shared" si="20"/>
        <v>4800000</v>
      </c>
      <c r="J472" s="16">
        <v>3800000</v>
      </c>
      <c r="K472" s="16" t="s">
        <v>288</v>
      </c>
    </row>
    <row r="473" spans="1:11" s="20" customFormat="1" x14ac:dyDescent="0.25">
      <c r="A473" s="20" t="s">
        <v>66</v>
      </c>
      <c r="C473" s="20" t="s">
        <v>20</v>
      </c>
      <c r="D473" s="20" t="s">
        <v>468</v>
      </c>
      <c r="E473" s="2">
        <f t="shared" si="21"/>
        <v>0</v>
      </c>
      <c r="F473" s="16">
        <v>0</v>
      </c>
      <c r="G473" s="16"/>
      <c r="H473" s="16"/>
      <c r="I473" s="16">
        <f t="shared" si="20"/>
        <v>0</v>
      </c>
      <c r="J473" s="16">
        <v>0</v>
      </c>
      <c r="K473" s="16" t="s">
        <v>253</v>
      </c>
    </row>
    <row r="474" spans="1:11" s="20" customFormat="1" x14ac:dyDescent="0.25">
      <c r="A474" s="20" t="s">
        <v>67</v>
      </c>
      <c r="C474" s="20" t="s">
        <v>20</v>
      </c>
      <c r="D474" s="20" t="s">
        <v>291</v>
      </c>
      <c r="E474" s="2">
        <f t="shared" si="21"/>
        <v>0</v>
      </c>
      <c r="F474" s="16">
        <v>0</v>
      </c>
      <c r="G474" s="16"/>
      <c r="H474" s="16"/>
      <c r="I474" s="16">
        <f t="shared" si="20"/>
        <v>0</v>
      </c>
      <c r="J474" s="16">
        <v>0</v>
      </c>
      <c r="K474" s="16" t="s">
        <v>250</v>
      </c>
    </row>
    <row r="475" spans="1:11" s="20" customFormat="1" x14ac:dyDescent="0.25">
      <c r="A475" s="20" t="s">
        <v>67</v>
      </c>
      <c r="C475" s="20" t="s">
        <v>20</v>
      </c>
      <c r="D475" s="20" t="s">
        <v>537</v>
      </c>
      <c r="E475" s="2">
        <f t="shared" si="21"/>
        <v>0</v>
      </c>
      <c r="F475" s="16">
        <v>0</v>
      </c>
      <c r="G475" s="16"/>
      <c r="H475" s="16"/>
      <c r="I475" s="16">
        <f t="shared" si="20"/>
        <v>0</v>
      </c>
      <c r="J475" s="16">
        <v>0</v>
      </c>
      <c r="K475" s="16" t="s">
        <v>251</v>
      </c>
    </row>
    <row r="476" spans="1:11" s="20" customFormat="1" x14ac:dyDescent="0.25">
      <c r="A476" s="20" t="s">
        <v>67</v>
      </c>
      <c r="C476" s="20" t="s">
        <v>20</v>
      </c>
      <c r="D476" s="20" t="s">
        <v>68</v>
      </c>
      <c r="E476" s="2">
        <f t="shared" si="21"/>
        <v>1960000</v>
      </c>
      <c r="F476" s="16">
        <v>1000000</v>
      </c>
      <c r="G476" s="16"/>
      <c r="H476" s="16"/>
      <c r="I476" s="16">
        <f t="shared" si="20"/>
        <v>2960000</v>
      </c>
      <c r="J476" s="16">
        <v>2960000</v>
      </c>
      <c r="K476" s="16" t="s">
        <v>288</v>
      </c>
    </row>
    <row r="477" spans="1:11" s="20" customFormat="1" x14ac:dyDescent="0.25">
      <c r="A477" s="20" t="s">
        <v>67</v>
      </c>
      <c r="C477" s="20" t="s">
        <v>20</v>
      </c>
      <c r="D477" s="20" t="s">
        <v>292</v>
      </c>
      <c r="E477" s="2">
        <f t="shared" si="21"/>
        <v>4000000</v>
      </c>
      <c r="F477" s="16">
        <v>1000000</v>
      </c>
      <c r="G477" s="16"/>
      <c r="H477" s="16"/>
      <c r="I477" s="16">
        <f t="shared" si="20"/>
        <v>5000000</v>
      </c>
      <c r="J477" s="16">
        <v>5000000</v>
      </c>
      <c r="K477" s="16" t="s">
        <v>250</v>
      </c>
    </row>
    <row r="478" spans="1:11" s="20" customFormat="1" x14ac:dyDescent="0.25">
      <c r="A478" s="20" t="s">
        <v>67</v>
      </c>
      <c r="C478" s="20" t="s">
        <v>20</v>
      </c>
      <c r="D478" s="20" t="s">
        <v>630</v>
      </c>
      <c r="E478" s="2">
        <f t="shared" si="21"/>
        <v>3300000</v>
      </c>
      <c r="F478" s="16">
        <v>1000000</v>
      </c>
      <c r="G478" s="16"/>
      <c r="H478" s="16"/>
      <c r="I478" s="16">
        <f t="shared" si="20"/>
        <v>4300000</v>
      </c>
      <c r="J478" s="16">
        <v>4300000</v>
      </c>
      <c r="K478" s="16" t="s">
        <v>250</v>
      </c>
    </row>
    <row r="479" spans="1:11" s="20" customFormat="1" x14ac:dyDescent="0.25">
      <c r="A479" s="20" t="s">
        <v>67</v>
      </c>
      <c r="C479" s="20" t="s">
        <v>20</v>
      </c>
      <c r="D479" s="20" t="s">
        <v>293</v>
      </c>
      <c r="E479" s="2">
        <f t="shared" si="21"/>
        <v>4000000</v>
      </c>
      <c r="F479" s="16">
        <v>1000000</v>
      </c>
      <c r="G479" s="16"/>
      <c r="H479" s="16"/>
      <c r="I479" s="16">
        <f t="shared" si="20"/>
        <v>5000000</v>
      </c>
      <c r="J479" s="16">
        <v>5000000</v>
      </c>
      <c r="K479" s="16" t="s">
        <v>251</v>
      </c>
    </row>
    <row r="480" spans="1:11" s="20" customFormat="1" x14ac:dyDescent="0.25">
      <c r="A480" s="20" t="s">
        <v>67</v>
      </c>
      <c r="C480" s="20" t="s">
        <v>20</v>
      </c>
      <c r="D480" s="20" t="s">
        <v>304</v>
      </c>
      <c r="E480" s="2">
        <f t="shared" si="21"/>
        <v>3300000</v>
      </c>
      <c r="F480" s="16">
        <v>1000000</v>
      </c>
      <c r="G480" s="16"/>
      <c r="H480" s="16"/>
      <c r="I480" s="16">
        <f t="shared" si="20"/>
        <v>4300000</v>
      </c>
      <c r="J480" s="16">
        <v>4300000</v>
      </c>
      <c r="K480" s="16" t="s">
        <v>288</v>
      </c>
    </row>
    <row r="481" spans="1:11" s="20" customFormat="1" x14ac:dyDescent="0.25">
      <c r="A481" s="20" t="s">
        <v>67</v>
      </c>
      <c r="C481" s="20" t="s">
        <v>20</v>
      </c>
      <c r="D481" s="20" t="s">
        <v>631</v>
      </c>
      <c r="E481" s="2">
        <f t="shared" si="21"/>
        <v>2600000</v>
      </c>
      <c r="F481" s="16">
        <v>1000000</v>
      </c>
      <c r="G481" s="16">
        <v>850000</v>
      </c>
      <c r="H481" s="16"/>
      <c r="I481" s="16">
        <f t="shared" si="20"/>
        <v>4450000</v>
      </c>
      <c r="J481" s="16">
        <v>3600000</v>
      </c>
      <c r="K481" s="16" t="s">
        <v>250</v>
      </c>
    </row>
    <row r="482" spans="1:11" s="20" customFormat="1" x14ac:dyDescent="0.25">
      <c r="A482" s="20" t="s">
        <v>67</v>
      </c>
      <c r="C482" s="20" t="s">
        <v>20</v>
      </c>
      <c r="D482" s="20" t="s">
        <v>632</v>
      </c>
      <c r="E482" s="2">
        <f t="shared" si="21"/>
        <v>2100000</v>
      </c>
      <c r="F482" s="16">
        <v>850000</v>
      </c>
      <c r="G482" s="16">
        <v>850000</v>
      </c>
      <c r="H482" s="16"/>
      <c r="I482" s="16">
        <f t="shared" si="20"/>
        <v>3800000</v>
      </c>
      <c r="J482" s="16">
        <v>2950000</v>
      </c>
      <c r="K482" s="16" t="s">
        <v>288</v>
      </c>
    </row>
    <row r="483" spans="1:11" s="20" customFormat="1" x14ac:dyDescent="0.25">
      <c r="A483" s="20" t="s">
        <v>67</v>
      </c>
      <c r="C483" s="20" t="s">
        <v>20</v>
      </c>
      <c r="D483" s="20" t="s">
        <v>689</v>
      </c>
      <c r="E483" s="2">
        <f t="shared" si="21"/>
        <v>0</v>
      </c>
      <c r="F483" s="16">
        <v>0</v>
      </c>
      <c r="G483" s="16">
        <v>200000</v>
      </c>
      <c r="H483" s="16"/>
      <c r="I483" s="16">
        <f t="shared" si="20"/>
        <v>200000</v>
      </c>
      <c r="J483" s="16">
        <v>0</v>
      </c>
      <c r="K483" s="16" t="s">
        <v>250</v>
      </c>
    </row>
    <row r="484" spans="1:11" s="20" customFormat="1" x14ac:dyDescent="0.25">
      <c r="A484" s="20" t="s">
        <v>67</v>
      </c>
      <c r="C484" s="20" t="s">
        <v>20</v>
      </c>
      <c r="D484" s="20" t="s">
        <v>296</v>
      </c>
      <c r="E484" s="2">
        <f t="shared" si="21"/>
        <v>3500000</v>
      </c>
      <c r="F484" s="16">
        <v>1000000</v>
      </c>
      <c r="G484" s="16"/>
      <c r="H484" s="16"/>
      <c r="I484" s="16">
        <f t="shared" si="20"/>
        <v>4500000</v>
      </c>
      <c r="J484" s="16">
        <v>4500000</v>
      </c>
      <c r="K484" s="16" t="s">
        <v>250</v>
      </c>
    </row>
    <row r="485" spans="1:11" s="20" customFormat="1" x14ac:dyDescent="0.25">
      <c r="A485" s="20" t="s">
        <v>67</v>
      </c>
      <c r="C485" s="20" t="s">
        <v>20</v>
      </c>
      <c r="D485" s="20" t="s">
        <v>298</v>
      </c>
      <c r="E485" s="2">
        <f t="shared" si="21"/>
        <v>3500000</v>
      </c>
      <c r="F485" s="16">
        <v>1000000</v>
      </c>
      <c r="G485" s="16"/>
      <c r="H485" s="16"/>
      <c r="I485" s="16">
        <f t="shared" si="20"/>
        <v>4500000</v>
      </c>
      <c r="J485" s="16">
        <v>4500000</v>
      </c>
      <c r="K485" s="16" t="s">
        <v>250</v>
      </c>
    </row>
    <row r="486" spans="1:11" s="20" customFormat="1" x14ac:dyDescent="0.25">
      <c r="A486" s="20" t="s">
        <v>67</v>
      </c>
      <c r="C486" s="20" t="s">
        <v>20</v>
      </c>
      <c r="D486" s="20" t="s">
        <v>297</v>
      </c>
      <c r="E486" s="2">
        <f t="shared" si="21"/>
        <v>1400000</v>
      </c>
      <c r="F486" s="16">
        <v>0</v>
      </c>
      <c r="G486" s="16"/>
      <c r="H486" s="16"/>
      <c r="I486" s="16">
        <f t="shared" si="20"/>
        <v>1400000</v>
      </c>
      <c r="J486" s="16">
        <v>1400000</v>
      </c>
      <c r="K486" s="16" t="s">
        <v>251</v>
      </c>
    </row>
    <row r="487" spans="1:11" s="20" customFormat="1" x14ac:dyDescent="0.25">
      <c r="A487" s="20" t="s">
        <v>67</v>
      </c>
      <c r="C487" s="20" t="s">
        <v>20</v>
      </c>
      <c r="D487" s="20" t="s">
        <v>295</v>
      </c>
      <c r="E487" s="2">
        <f t="shared" si="21"/>
        <v>3300000</v>
      </c>
      <c r="F487" s="16">
        <v>1000000</v>
      </c>
      <c r="G487" s="16"/>
      <c r="H487" s="16"/>
      <c r="I487" s="16">
        <f t="shared" si="20"/>
        <v>4300000</v>
      </c>
      <c r="J487" s="16">
        <v>4300000</v>
      </c>
      <c r="K487" s="16" t="s">
        <v>252</v>
      </c>
    </row>
    <row r="488" spans="1:11" s="20" customFormat="1" x14ac:dyDescent="0.25">
      <c r="A488" s="20" t="s">
        <v>67</v>
      </c>
      <c r="C488" s="20" t="s">
        <v>20</v>
      </c>
      <c r="D488" s="20" t="s">
        <v>305</v>
      </c>
      <c r="E488" s="2">
        <f t="shared" si="21"/>
        <v>3300000</v>
      </c>
      <c r="F488" s="16">
        <v>1000000</v>
      </c>
      <c r="G488" s="16"/>
      <c r="H488" s="16"/>
      <c r="I488" s="16">
        <f t="shared" si="20"/>
        <v>4300000</v>
      </c>
      <c r="J488" s="16">
        <v>4300000</v>
      </c>
      <c r="K488" s="16" t="s">
        <v>288</v>
      </c>
    </row>
    <row r="489" spans="1:11" s="20" customFormat="1" x14ac:dyDescent="0.25">
      <c r="A489" s="20" t="s">
        <v>67</v>
      </c>
      <c r="C489" s="20" t="s">
        <v>20</v>
      </c>
      <c r="D489" s="20" t="s">
        <v>360</v>
      </c>
      <c r="E489" s="2">
        <f t="shared" si="21"/>
        <v>3500000</v>
      </c>
      <c r="F489" s="16">
        <v>1000000</v>
      </c>
      <c r="G489" s="16"/>
      <c r="H489" s="16"/>
      <c r="I489" s="16">
        <f t="shared" si="20"/>
        <v>4500000</v>
      </c>
      <c r="J489" s="16">
        <v>4500000</v>
      </c>
      <c r="K489" s="16" t="s">
        <v>250</v>
      </c>
    </row>
    <row r="490" spans="1:11" s="20" customFormat="1" x14ac:dyDescent="0.25">
      <c r="A490" s="20" t="s">
        <v>67</v>
      </c>
      <c r="C490" s="20" t="s">
        <v>20</v>
      </c>
      <c r="D490" s="20" t="s">
        <v>299</v>
      </c>
      <c r="E490" s="2">
        <f t="shared" si="21"/>
        <v>1680000</v>
      </c>
      <c r="F490" s="16">
        <v>0</v>
      </c>
      <c r="G490" s="16"/>
      <c r="H490" s="16"/>
      <c r="I490" s="16">
        <f t="shared" si="20"/>
        <v>1680000</v>
      </c>
      <c r="J490" s="16">
        <v>1680000</v>
      </c>
      <c r="K490" s="16" t="s">
        <v>250</v>
      </c>
    </row>
    <row r="491" spans="1:11" s="20" customFormat="1" x14ac:dyDescent="0.25">
      <c r="A491" s="20" t="s">
        <v>67</v>
      </c>
      <c r="C491" s="20" t="s">
        <v>20</v>
      </c>
      <c r="D491" s="20" t="s">
        <v>306</v>
      </c>
      <c r="E491" s="2">
        <f t="shared" si="21"/>
        <v>2100000</v>
      </c>
      <c r="F491" s="16">
        <v>1000000</v>
      </c>
      <c r="G491" s="16"/>
      <c r="H491" s="16"/>
      <c r="I491" s="16">
        <f t="shared" si="20"/>
        <v>3100000</v>
      </c>
      <c r="J491" s="16">
        <v>3100000</v>
      </c>
      <c r="K491" s="16" t="s">
        <v>288</v>
      </c>
    </row>
    <row r="492" spans="1:11" s="20" customFormat="1" x14ac:dyDescent="0.25">
      <c r="A492" s="20" t="s">
        <v>67</v>
      </c>
      <c r="C492" s="20" t="s">
        <v>20</v>
      </c>
      <c r="D492" s="20" t="s">
        <v>633</v>
      </c>
      <c r="E492" s="2">
        <f t="shared" si="21"/>
        <v>3300000</v>
      </c>
      <c r="F492" s="16">
        <v>1000000</v>
      </c>
      <c r="G492" s="16">
        <v>200000</v>
      </c>
      <c r="H492" s="16"/>
      <c r="I492" s="16">
        <f t="shared" si="20"/>
        <v>4500000</v>
      </c>
      <c r="J492" s="16">
        <v>4300000</v>
      </c>
      <c r="K492" s="16" t="s">
        <v>250</v>
      </c>
    </row>
    <row r="493" spans="1:11" s="20" customFormat="1" x14ac:dyDescent="0.25">
      <c r="A493" s="20" t="s">
        <v>67</v>
      </c>
      <c r="C493" s="20" t="s">
        <v>20</v>
      </c>
      <c r="D493" s="20" t="s">
        <v>472</v>
      </c>
      <c r="E493" s="2">
        <f t="shared" si="21"/>
        <v>3300000</v>
      </c>
      <c r="F493" s="16">
        <v>1000000</v>
      </c>
      <c r="G493" s="16"/>
      <c r="H493" s="16"/>
      <c r="I493" s="16">
        <f t="shared" si="20"/>
        <v>4300000</v>
      </c>
      <c r="J493" s="16">
        <v>4300000</v>
      </c>
      <c r="K493" s="16" t="s">
        <v>250</v>
      </c>
    </row>
    <row r="494" spans="1:11" s="20" customFormat="1" x14ac:dyDescent="0.25">
      <c r="A494" s="20" t="s">
        <v>67</v>
      </c>
      <c r="C494" s="20" t="s">
        <v>20</v>
      </c>
      <c r="D494" s="20" t="s">
        <v>690</v>
      </c>
      <c r="E494" s="2">
        <f t="shared" si="21"/>
        <v>3300000</v>
      </c>
      <c r="F494" s="16">
        <v>1000000</v>
      </c>
      <c r="G494" s="16">
        <v>1000000</v>
      </c>
      <c r="H494" s="16"/>
      <c r="I494" s="16">
        <f t="shared" si="20"/>
        <v>5300000</v>
      </c>
      <c r="J494" s="16">
        <v>4300000</v>
      </c>
      <c r="K494" s="16" t="s">
        <v>250</v>
      </c>
    </row>
    <row r="495" spans="1:11" s="20" customFormat="1" x14ac:dyDescent="0.25">
      <c r="A495" s="20" t="s">
        <v>67</v>
      </c>
      <c r="C495" s="20" t="s">
        <v>20</v>
      </c>
      <c r="D495" s="20" t="s">
        <v>474</v>
      </c>
      <c r="E495" s="2">
        <f t="shared" si="21"/>
        <v>3300000</v>
      </c>
      <c r="F495" s="16">
        <v>1000000</v>
      </c>
      <c r="G495" s="16"/>
      <c r="H495" s="16"/>
      <c r="I495" s="16">
        <f t="shared" si="20"/>
        <v>4300000</v>
      </c>
      <c r="J495" s="16">
        <v>4300000</v>
      </c>
      <c r="K495" s="16" t="s">
        <v>288</v>
      </c>
    </row>
    <row r="496" spans="1:11" s="20" customFormat="1" x14ac:dyDescent="0.25">
      <c r="A496" s="20" t="s">
        <v>67</v>
      </c>
      <c r="C496" s="20" t="s">
        <v>20</v>
      </c>
      <c r="D496" s="20" t="s">
        <v>649</v>
      </c>
      <c r="E496" s="2">
        <f t="shared" si="21"/>
        <v>2100000</v>
      </c>
      <c r="F496" s="16">
        <v>1000000</v>
      </c>
      <c r="G496" s="16">
        <v>1000000</v>
      </c>
      <c r="H496" s="16"/>
      <c r="I496" s="16">
        <f t="shared" ref="I496:I592" si="22">SUM(E496:G496)-H496</f>
        <v>4100000</v>
      </c>
      <c r="J496" s="16">
        <v>3100000</v>
      </c>
      <c r="K496" s="16" t="s">
        <v>250</v>
      </c>
    </row>
    <row r="497" spans="1:12" s="20" customFormat="1" x14ac:dyDescent="0.25">
      <c r="A497" s="20" t="s">
        <v>67</v>
      </c>
      <c r="C497" s="20" t="s">
        <v>20</v>
      </c>
      <c r="D497" s="20" t="s">
        <v>650</v>
      </c>
      <c r="E497" s="2">
        <f t="shared" si="21"/>
        <v>1680000</v>
      </c>
      <c r="F497" s="16">
        <v>850000</v>
      </c>
      <c r="G497" s="16">
        <v>1000000</v>
      </c>
      <c r="H497" s="16"/>
      <c r="I497" s="16">
        <f t="shared" si="22"/>
        <v>3530000</v>
      </c>
      <c r="J497" s="16">
        <v>2530000</v>
      </c>
      <c r="K497" s="16" t="s">
        <v>250</v>
      </c>
    </row>
    <row r="498" spans="1:12" s="20" customFormat="1" x14ac:dyDescent="0.25">
      <c r="A498" s="20" t="s">
        <v>67</v>
      </c>
      <c r="C498" s="20" t="s">
        <v>20</v>
      </c>
      <c r="D498" s="20" t="s">
        <v>573</v>
      </c>
      <c r="E498" s="2">
        <f t="shared" si="21"/>
        <v>1820000</v>
      </c>
      <c r="F498" s="16">
        <v>1000000</v>
      </c>
      <c r="G498" s="16"/>
      <c r="H498" s="16"/>
      <c r="I498" s="16">
        <f t="shared" si="22"/>
        <v>2820000</v>
      </c>
      <c r="J498" s="16">
        <v>2820000</v>
      </c>
      <c r="K498" s="16" t="s">
        <v>288</v>
      </c>
    </row>
    <row r="499" spans="1:12" s="20" customFormat="1" x14ac:dyDescent="0.25">
      <c r="A499" s="20" t="s">
        <v>67</v>
      </c>
      <c r="C499" s="20" t="s">
        <v>20</v>
      </c>
      <c r="D499" s="20" t="s">
        <v>302</v>
      </c>
      <c r="E499" s="2">
        <f t="shared" si="21"/>
        <v>2800000</v>
      </c>
      <c r="F499" s="16">
        <v>1000000</v>
      </c>
      <c r="G499" s="16"/>
      <c r="H499" s="16"/>
      <c r="I499" s="16">
        <f t="shared" si="22"/>
        <v>3800000</v>
      </c>
      <c r="J499" s="16">
        <v>3800000</v>
      </c>
      <c r="K499" s="16" t="s">
        <v>250</v>
      </c>
    </row>
    <row r="500" spans="1:12" s="20" customFormat="1" x14ac:dyDescent="0.25">
      <c r="A500" s="20" t="s">
        <v>67</v>
      </c>
      <c r="C500" s="20" t="s">
        <v>20</v>
      </c>
      <c r="D500" s="20" t="s">
        <v>303</v>
      </c>
      <c r="E500" s="2">
        <f t="shared" si="21"/>
        <v>2800000</v>
      </c>
      <c r="F500" s="16">
        <v>1000000</v>
      </c>
      <c r="G500" s="16"/>
      <c r="H500" s="16"/>
      <c r="I500" s="16">
        <f t="shared" si="22"/>
        <v>3800000</v>
      </c>
      <c r="J500" s="16">
        <v>3800000</v>
      </c>
      <c r="K500" s="16" t="s">
        <v>250</v>
      </c>
    </row>
    <row r="501" spans="1:12" s="20" customFormat="1" x14ac:dyDescent="0.25">
      <c r="A501" s="20" t="s">
        <v>67</v>
      </c>
      <c r="C501" s="20" t="s">
        <v>20</v>
      </c>
      <c r="D501" s="20" t="s">
        <v>301</v>
      </c>
      <c r="E501" s="2">
        <f t="shared" si="21"/>
        <v>2800000</v>
      </c>
      <c r="F501" s="16">
        <v>1000000</v>
      </c>
      <c r="G501" s="16"/>
      <c r="H501" s="16"/>
      <c r="I501" s="16">
        <f t="shared" si="22"/>
        <v>3800000</v>
      </c>
      <c r="J501" s="16">
        <v>3800000</v>
      </c>
      <c r="K501" s="16" t="s">
        <v>252</v>
      </c>
    </row>
    <row r="502" spans="1:12" s="20" customFormat="1" x14ac:dyDescent="0.25">
      <c r="A502" s="20" t="s">
        <v>67</v>
      </c>
      <c r="C502" s="20" t="s">
        <v>20</v>
      </c>
      <c r="D502" s="20" t="s">
        <v>691</v>
      </c>
      <c r="E502" s="2">
        <f t="shared" si="21"/>
        <v>3500000</v>
      </c>
      <c r="F502" s="16">
        <v>1000000</v>
      </c>
      <c r="G502" s="16">
        <v>1000000</v>
      </c>
      <c r="H502" s="16"/>
      <c r="I502" s="16">
        <f t="shared" si="22"/>
        <v>5500000</v>
      </c>
      <c r="J502" s="16">
        <v>4500000</v>
      </c>
      <c r="K502" s="16" t="s">
        <v>250</v>
      </c>
    </row>
    <row r="503" spans="1:12" s="20" customFormat="1" x14ac:dyDescent="0.25">
      <c r="A503" s="20" t="s">
        <v>67</v>
      </c>
      <c r="C503" s="20" t="s">
        <v>20</v>
      </c>
      <c r="D503" s="20" t="s">
        <v>692</v>
      </c>
      <c r="E503" s="2">
        <f t="shared" si="21"/>
        <v>3500000</v>
      </c>
      <c r="F503" s="16">
        <v>1000000</v>
      </c>
      <c r="G503" s="16">
        <v>1000000</v>
      </c>
      <c r="H503" s="16"/>
      <c r="I503" s="16">
        <f t="shared" si="22"/>
        <v>5500000</v>
      </c>
      <c r="J503" s="16">
        <v>4500000</v>
      </c>
      <c r="K503" s="16" t="s">
        <v>253</v>
      </c>
    </row>
    <row r="504" spans="1:12" s="20" customFormat="1" x14ac:dyDescent="0.25">
      <c r="A504" s="20" t="s">
        <v>67</v>
      </c>
      <c r="C504" s="20" t="s">
        <v>20</v>
      </c>
      <c r="D504" s="21" t="s">
        <v>539</v>
      </c>
      <c r="E504" s="2">
        <f t="shared" si="21"/>
        <v>700000</v>
      </c>
      <c r="F504" s="16">
        <v>0</v>
      </c>
      <c r="G504" s="16"/>
      <c r="H504" s="16"/>
      <c r="I504" s="16">
        <f t="shared" si="22"/>
        <v>700000</v>
      </c>
      <c r="J504" s="16">
        <v>700000</v>
      </c>
      <c r="K504" s="16" t="s">
        <v>253</v>
      </c>
    </row>
    <row r="505" spans="1:12" s="20" customFormat="1" x14ac:dyDescent="0.25">
      <c r="A505" s="20" t="s">
        <v>67</v>
      </c>
      <c r="C505" s="20" t="s">
        <v>20</v>
      </c>
      <c r="D505" s="21" t="s">
        <v>307</v>
      </c>
      <c r="E505" s="2">
        <f t="shared" ref="E505:E565" si="23">+J505-F505</f>
        <v>700000</v>
      </c>
      <c r="F505" s="16">
        <v>0</v>
      </c>
      <c r="G505" s="16"/>
      <c r="H505" s="16"/>
      <c r="I505" s="16">
        <f t="shared" si="22"/>
        <v>700000</v>
      </c>
      <c r="J505" s="16">
        <v>700000</v>
      </c>
      <c r="K505" s="16" t="s">
        <v>288</v>
      </c>
    </row>
    <row r="506" spans="1:12" s="20" customFormat="1" ht="15.75" customHeight="1" x14ac:dyDescent="0.25">
      <c r="A506" s="20" t="s">
        <v>67</v>
      </c>
      <c r="C506" s="20" t="s">
        <v>20</v>
      </c>
      <c r="D506" s="21" t="s">
        <v>693</v>
      </c>
      <c r="E506" s="2">
        <f t="shared" si="23"/>
        <v>2100000</v>
      </c>
      <c r="F506" s="16">
        <v>1000000</v>
      </c>
      <c r="G506" s="16">
        <v>1000000</v>
      </c>
      <c r="H506" s="16"/>
      <c r="I506" s="16">
        <f t="shared" si="22"/>
        <v>4100000</v>
      </c>
      <c r="J506" s="16">
        <v>3100000</v>
      </c>
      <c r="K506" s="16" t="s">
        <v>253</v>
      </c>
    </row>
    <row r="507" spans="1:12" s="20" customFormat="1" x14ac:dyDescent="0.25">
      <c r="A507" s="20" t="s">
        <v>67</v>
      </c>
      <c r="C507" s="20" t="s">
        <v>20</v>
      </c>
      <c r="D507" s="21" t="s">
        <v>473</v>
      </c>
      <c r="E507" s="2">
        <f t="shared" si="23"/>
        <v>2100000</v>
      </c>
      <c r="F507" s="16">
        <v>850000</v>
      </c>
      <c r="G507" s="16"/>
      <c r="H507" s="16"/>
      <c r="I507" s="16">
        <f t="shared" si="22"/>
        <v>2950000</v>
      </c>
      <c r="J507" s="16">
        <v>2950000</v>
      </c>
      <c r="K507" s="16" t="s">
        <v>288</v>
      </c>
      <c r="L507" s="16"/>
    </row>
    <row r="508" spans="1:12" s="24" customFormat="1" x14ac:dyDescent="0.25">
      <c r="A508" s="20" t="s">
        <v>67</v>
      </c>
      <c r="C508" s="20" t="s">
        <v>20</v>
      </c>
      <c r="D508" s="21" t="s">
        <v>294</v>
      </c>
      <c r="E508" s="2">
        <f t="shared" si="23"/>
        <v>700000</v>
      </c>
      <c r="F508" s="25">
        <v>0</v>
      </c>
      <c r="G508" s="16"/>
      <c r="H508" s="25"/>
      <c r="I508" s="25">
        <f t="shared" si="22"/>
        <v>700000</v>
      </c>
      <c r="J508" s="16">
        <v>700000</v>
      </c>
      <c r="K508" s="25" t="s">
        <v>250</v>
      </c>
    </row>
    <row r="509" spans="1:12" s="20" customFormat="1" x14ac:dyDescent="0.25">
      <c r="A509" s="20" t="s">
        <v>67</v>
      </c>
      <c r="C509" s="20" t="s">
        <v>20</v>
      </c>
      <c r="D509" s="21" t="s">
        <v>694</v>
      </c>
      <c r="E509" s="2">
        <f t="shared" si="23"/>
        <v>700000</v>
      </c>
      <c r="F509" s="16">
        <v>0</v>
      </c>
      <c r="G509" s="16">
        <v>1000000</v>
      </c>
      <c r="H509" s="16"/>
      <c r="I509" s="16">
        <f t="shared" si="22"/>
        <v>1700000</v>
      </c>
      <c r="J509" s="16">
        <v>700000</v>
      </c>
      <c r="K509" s="16" t="s">
        <v>251</v>
      </c>
    </row>
    <row r="510" spans="1:12" s="20" customFormat="1" x14ac:dyDescent="0.25">
      <c r="A510" s="20" t="s">
        <v>67</v>
      </c>
      <c r="C510" s="20" t="s">
        <v>20</v>
      </c>
      <c r="D510" s="21" t="s">
        <v>538</v>
      </c>
      <c r="E510" s="2">
        <f t="shared" si="23"/>
        <v>3300000</v>
      </c>
      <c r="F510" s="16">
        <v>1000000</v>
      </c>
      <c r="G510" s="16"/>
      <c r="H510" s="16"/>
      <c r="I510" s="16">
        <f t="shared" si="22"/>
        <v>4300000</v>
      </c>
      <c r="J510" s="16">
        <v>4300000</v>
      </c>
      <c r="K510" s="16" t="s">
        <v>252</v>
      </c>
    </row>
    <row r="511" spans="1:12" s="20" customFormat="1" x14ac:dyDescent="0.25">
      <c r="A511" s="20" t="s">
        <v>67</v>
      </c>
      <c r="C511" s="20" t="s">
        <v>20</v>
      </c>
      <c r="D511" s="21" t="s">
        <v>431</v>
      </c>
      <c r="E511" s="2">
        <f t="shared" si="23"/>
        <v>3300000</v>
      </c>
      <c r="F511" s="16">
        <v>850000</v>
      </c>
      <c r="G511" s="16"/>
      <c r="H511" s="16"/>
      <c r="I511" s="16">
        <f t="shared" si="22"/>
        <v>4150000</v>
      </c>
      <c r="J511" s="16">
        <v>4150000</v>
      </c>
      <c r="K511" s="16" t="s">
        <v>288</v>
      </c>
    </row>
    <row r="512" spans="1:12" s="20" customFormat="1" x14ac:dyDescent="0.25">
      <c r="A512" s="20" t="s">
        <v>67</v>
      </c>
      <c r="C512" s="20" t="s">
        <v>20</v>
      </c>
      <c r="D512" s="21" t="s">
        <v>651</v>
      </c>
      <c r="E512" s="2">
        <f t="shared" si="23"/>
        <v>3020000</v>
      </c>
      <c r="F512" s="16">
        <v>1000000</v>
      </c>
      <c r="G512" s="16">
        <v>1000000</v>
      </c>
      <c r="H512" s="16"/>
      <c r="I512" s="16">
        <f t="shared" si="22"/>
        <v>5020000</v>
      </c>
      <c r="J512" s="16">
        <v>4020000</v>
      </c>
      <c r="K512" s="16" t="s">
        <v>253</v>
      </c>
    </row>
    <row r="513" spans="1:11" s="20" customFormat="1" x14ac:dyDescent="0.25">
      <c r="A513" s="20" t="s">
        <v>67</v>
      </c>
      <c r="C513" s="20" t="s">
        <v>20</v>
      </c>
      <c r="D513" s="21" t="s">
        <v>652</v>
      </c>
      <c r="E513" s="2">
        <f t="shared" si="23"/>
        <v>1400000</v>
      </c>
      <c r="F513" s="16">
        <v>0</v>
      </c>
      <c r="G513" s="16">
        <v>1000000</v>
      </c>
      <c r="H513" s="16"/>
      <c r="I513" s="16">
        <f t="shared" si="22"/>
        <v>2400000</v>
      </c>
      <c r="J513" s="16">
        <v>1400000</v>
      </c>
      <c r="K513" s="16" t="s">
        <v>250</v>
      </c>
    </row>
    <row r="514" spans="1:11" s="20" customFormat="1" x14ac:dyDescent="0.25">
      <c r="A514" s="20" t="s">
        <v>67</v>
      </c>
      <c r="C514" s="20" t="s">
        <v>20</v>
      </c>
      <c r="D514" s="20" t="s">
        <v>653</v>
      </c>
      <c r="E514" s="2">
        <f t="shared" si="23"/>
        <v>2800000</v>
      </c>
      <c r="F514" s="16">
        <v>1000000</v>
      </c>
      <c r="G514" s="16">
        <v>1000000</v>
      </c>
      <c r="H514" s="16"/>
      <c r="I514" s="16">
        <f t="shared" si="22"/>
        <v>4800000</v>
      </c>
      <c r="J514" s="16">
        <v>3800000</v>
      </c>
      <c r="K514" s="16" t="s">
        <v>250</v>
      </c>
    </row>
    <row r="515" spans="1:11" s="20" customFormat="1" x14ac:dyDescent="0.25">
      <c r="A515" s="20" t="s">
        <v>67</v>
      </c>
      <c r="C515" s="20" t="s">
        <v>20</v>
      </c>
      <c r="D515" s="20" t="s">
        <v>654</v>
      </c>
      <c r="E515" s="2">
        <f t="shared" si="23"/>
        <v>700000</v>
      </c>
      <c r="F515" s="16">
        <v>0</v>
      </c>
      <c r="G515" s="16">
        <v>1000000</v>
      </c>
      <c r="H515" s="16"/>
      <c r="I515" s="16">
        <f t="shared" si="22"/>
        <v>1700000</v>
      </c>
      <c r="J515" s="16">
        <v>700000</v>
      </c>
      <c r="K515" s="16" t="s">
        <v>288</v>
      </c>
    </row>
    <row r="516" spans="1:11" s="20" customFormat="1" x14ac:dyDescent="0.25">
      <c r="A516" s="20" t="s">
        <v>67</v>
      </c>
      <c r="C516" s="20" t="s">
        <v>20</v>
      </c>
      <c r="D516" s="20" t="s">
        <v>540</v>
      </c>
      <c r="E516" s="2">
        <f t="shared" si="23"/>
        <v>700000</v>
      </c>
      <c r="F516" s="16">
        <v>0</v>
      </c>
      <c r="G516" s="16"/>
      <c r="H516" s="16"/>
      <c r="I516" s="16">
        <f t="shared" si="22"/>
        <v>700000</v>
      </c>
      <c r="J516" s="16">
        <v>700000</v>
      </c>
      <c r="K516" s="16" t="s">
        <v>253</v>
      </c>
    </row>
    <row r="517" spans="1:11" s="20" customFormat="1" x14ac:dyDescent="0.25">
      <c r="A517" s="20" t="s">
        <v>67</v>
      </c>
      <c r="C517" s="20" t="s">
        <v>20</v>
      </c>
      <c r="D517" s="20" t="s">
        <v>541</v>
      </c>
      <c r="E517" s="2">
        <f t="shared" si="23"/>
        <v>700000</v>
      </c>
      <c r="F517" s="16">
        <v>0</v>
      </c>
      <c r="G517" s="16"/>
      <c r="H517" s="16"/>
      <c r="I517" s="16">
        <f t="shared" si="22"/>
        <v>700000</v>
      </c>
      <c r="J517" s="16">
        <v>700000</v>
      </c>
      <c r="K517" s="16" t="s">
        <v>288</v>
      </c>
    </row>
    <row r="518" spans="1:11" s="20" customFormat="1" x14ac:dyDescent="0.25">
      <c r="A518" s="20" t="s">
        <v>128</v>
      </c>
      <c r="C518" s="20" t="s">
        <v>20</v>
      </c>
      <c r="D518" s="20" t="s">
        <v>312</v>
      </c>
      <c r="E518" s="2">
        <f t="shared" si="23"/>
        <v>4000000</v>
      </c>
      <c r="F518" s="16">
        <v>1000000</v>
      </c>
      <c r="G518" s="16"/>
      <c r="H518" s="16"/>
      <c r="I518" s="16">
        <f t="shared" si="22"/>
        <v>5000000</v>
      </c>
      <c r="J518" s="16">
        <v>5000000</v>
      </c>
      <c r="K518" s="16" t="s">
        <v>250</v>
      </c>
    </row>
    <row r="519" spans="1:11" s="20" customFormat="1" x14ac:dyDescent="0.25">
      <c r="A519" s="20" t="s">
        <v>128</v>
      </c>
      <c r="C519" s="20" t="s">
        <v>20</v>
      </c>
      <c r="D519" s="20" t="s">
        <v>313</v>
      </c>
      <c r="E519" s="2">
        <f t="shared" si="23"/>
        <v>4000000</v>
      </c>
      <c r="F519" s="16">
        <v>1000000</v>
      </c>
      <c r="G519" s="16"/>
      <c r="H519" s="16"/>
      <c r="I519" s="16">
        <f t="shared" si="22"/>
        <v>5000000</v>
      </c>
      <c r="J519" s="16">
        <v>5000000</v>
      </c>
      <c r="K519" s="16" t="s">
        <v>250</v>
      </c>
    </row>
    <row r="520" spans="1:11" s="20" customFormat="1" x14ac:dyDescent="0.25">
      <c r="A520" s="20" t="s">
        <v>128</v>
      </c>
      <c r="C520" s="20" t="s">
        <v>20</v>
      </c>
      <c r="D520" s="20" t="s">
        <v>333</v>
      </c>
      <c r="E520" s="2">
        <f t="shared" si="23"/>
        <v>4000000</v>
      </c>
      <c r="F520" s="16">
        <v>1000000</v>
      </c>
      <c r="G520" s="16"/>
      <c r="H520" s="16"/>
      <c r="I520" s="16">
        <f t="shared" si="22"/>
        <v>5000000</v>
      </c>
      <c r="J520" s="16">
        <v>5000000</v>
      </c>
      <c r="K520" s="16" t="s">
        <v>250</v>
      </c>
    </row>
    <row r="521" spans="1:11" s="20" customFormat="1" x14ac:dyDescent="0.25">
      <c r="A521" s="20" t="s">
        <v>128</v>
      </c>
      <c r="C521" s="20" t="s">
        <v>20</v>
      </c>
      <c r="D521" s="20" t="s">
        <v>403</v>
      </c>
      <c r="E521" s="2">
        <f t="shared" si="23"/>
        <v>4000000</v>
      </c>
      <c r="F521" s="16">
        <v>1000000</v>
      </c>
      <c r="G521" s="16"/>
      <c r="H521" s="16"/>
      <c r="I521" s="16">
        <f t="shared" si="22"/>
        <v>5000000</v>
      </c>
      <c r="J521" s="16">
        <v>5000000</v>
      </c>
      <c r="K521" s="16" t="s">
        <v>250</v>
      </c>
    </row>
    <row r="522" spans="1:11" s="20" customFormat="1" x14ac:dyDescent="0.25">
      <c r="A522" s="20" t="s">
        <v>128</v>
      </c>
      <c r="C522" s="20" t="s">
        <v>20</v>
      </c>
      <c r="D522" s="20" t="s">
        <v>605</v>
      </c>
      <c r="E522" s="2">
        <f t="shared" si="23"/>
        <v>4000000</v>
      </c>
      <c r="F522" s="16">
        <v>1000000</v>
      </c>
      <c r="G522" s="16"/>
      <c r="H522" s="16"/>
      <c r="I522" s="16">
        <f t="shared" si="22"/>
        <v>5000000</v>
      </c>
      <c r="J522" s="16">
        <v>5000000</v>
      </c>
      <c r="K522" s="16" t="s">
        <v>251</v>
      </c>
    </row>
    <row r="523" spans="1:11" s="20" customFormat="1" x14ac:dyDescent="0.25">
      <c r="A523" s="20" t="s">
        <v>128</v>
      </c>
      <c r="C523" s="20" t="s">
        <v>20</v>
      </c>
      <c r="D523" s="20" t="s">
        <v>314</v>
      </c>
      <c r="E523" s="2">
        <f t="shared" si="23"/>
        <v>4000000</v>
      </c>
      <c r="F523" s="16">
        <v>1000000</v>
      </c>
      <c r="G523" s="16"/>
      <c r="H523" s="16"/>
      <c r="I523" s="16">
        <f t="shared" si="22"/>
        <v>5000000</v>
      </c>
      <c r="J523" s="16">
        <v>5000000</v>
      </c>
      <c r="K523" s="16" t="s">
        <v>288</v>
      </c>
    </row>
    <row r="524" spans="1:11" s="20" customFormat="1" x14ac:dyDescent="0.25">
      <c r="A524" s="20" t="s">
        <v>128</v>
      </c>
      <c r="C524" s="20" t="s">
        <v>20</v>
      </c>
      <c r="D524" s="20" t="s">
        <v>315</v>
      </c>
      <c r="E524" s="2">
        <f t="shared" si="23"/>
        <v>700000</v>
      </c>
      <c r="F524" s="16">
        <v>0</v>
      </c>
      <c r="G524" s="16"/>
      <c r="H524" s="16"/>
      <c r="I524" s="16">
        <f t="shared" si="22"/>
        <v>700000</v>
      </c>
      <c r="J524" s="16">
        <v>700000</v>
      </c>
      <c r="K524" s="16" t="s">
        <v>250</v>
      </c>
    </row>
    <row r="525" spans="1:11" s="20" customFormat="1" x14ac:dyDescent="0.25">
      <c r="A525" s="20" t="s">
        <v>128</v>
      </c>
      <c r="C525" s="20" t="s">
        <v>20</v>
      </c>
      <c r="D525" s="20" t="s">
        <v>634</v>
      </c>
      <c r="E525" s="2">
        <f t="shared" si="23"/>
        <v>700000</v>
      </c>
      <c r="F525" s="16">
        <v>0</v>
      </c>
      <c r="G525" s="16"/>
      <c r="H525" s="16"/>
      <c r="I525" s="16">
        <f t="shared" si="22"/>
        <v>700000</v>
      </c>
      <c r="J525" s="16">
        <v>700000</v>
      </c>
      <c r="K525" s="16" t="s">
        <v>252</v>
      </c>
    </row>
    <row r="526" spans="1:11" s="20" customFormat="1" x14ac:dyDescent="0.25">
      <c r="A526" s="20" t="s">
        <v>128</v>
      </c>
      <c r="C526" s="20" t="s">
        <v>20</v>
      </c>
      <c r="D526" s="20" t="s">
        <v>334</v>
      </c>
      <c r="E526" s="2">
        <f t="shared" si="23"/>
        <v>700000</v>
      </c>
      <c r="F526" s="16">
        <v>0</v>
      </c>
      <c r="G526" s="16"/>
      <c r="H526" s="16"/>
      <c r="I526" s="16">
        <f t="shared" si="22"/>
        <v>700000</v>
      </c>
      <c r="J526" s="16">
        <v>700000</v>
      </c>
      <c r="K526" s="16" t="s">
        <v>288</v>
      </c>
    </row>
    <row r="527" spans="1:11" s="20" customFormat="1" x14ac:dyDescent="0.25">
      <c r="A527" s="20" t="s">
        <v>128</v>
      </c>
      <c r="C527" s="20" t="s">
        <v>20</v>
      </c>
      <c r="D527" s="20" t="s">
        <v>316</v>
      </c>
      <c r="E527" s="2">
        <f t="shared" si="23"/>
        <v>700000</v>
      </c>
      <c r="F527" s="16">
        <v>0</v>
      </c>
      <c r="G527" s="16"/>
      <c r="H527" s="16"/>
      <c r="I527" s="16">
        <f t="shared" si="22"/>
        <v>700000</v>
      </c>
      <c r="J527" s="16">
        <v>700000</v>
      </c>
      <c r="K527" s="16" t="s">
        <v>250</v>
      </c>
    </row>
    <row r="528" spans="1:11" s="20" customFormat="1" x14ac:dyDescent="0.25">
      <c r="A528" s="20" t="s">
        <v>128</v>
      </c>
      <c r="C528" s="20" t="s">
        <v>20</v>
      </c>
      <c r="D528" s="20" t="s">
        <v>475</v>
      </c>
      <c r="E528" s="2">
        <f t="shared" si="23"/>
        <v>700000</v>
      </c>
      <c r="F528" s="16">
        <v>0</v>
      </c>
      <c r="G528" s="16"/>
      <c r="H528" s="16"/>
      <c r="I528" s="16">
        <f t="shared" si="22"/>
        <v>700000</v>
      </c>
      <c r="J528" s="16">
        <v>700000</v>
      </c>
      <c r="K528" s="16" t="s">
        <v>250</v>
      </c>
    </row>
    <row r="529" spans="1:11" s="20" customFormat="1" x14ac:dyDescent="0.25">
      <c r="A529" s="20" t="s">
        <v>128</v>
      </c>
      <c r="C529" s="20" t="s">
        <v>20</v>
      </c>
      <c r="D529" s="20" t="s">
        <v>335</v>
      </c>
      <c r="E529" s="2">
        <f t="shared" si="23"/>
        <v>700000</v>
      </c>
      <c r="F529" s="16">
        <v>0</v>
      </c>
      <c r="G529" s="16"/>
      <c r="H529" s="16"/>
      <c r="I529" s="16">
        <f t="shared" si="22"/>
        <v>700000</v>
      </c>
      <c r="J529" s="16">
        <v>700000</v>
      </c>
      <c r="K529" s="16" t="s">
        <v>288</v>
      </c>
    </row>
    <row r="530" spans="1:11" s="20" customFormat="1" x14ac:dyDescent="0.25">
      <c r="A530" s="20" t="s">
        <v>128</v>
      </c>
      <c r="C530" s="20" t="s">
        <v>20</v>
      </c>
      <c r="D530" s="20" t="s">
        <v>317</v>
      </c>
      <c r="E530" s="2">
        <f t="shared" si="23"/>
        <v>2100000</v>
      </c>
      <c r="F530" s="16">
        <v>1000000</v>
      </c>
      <c r="G530" s="16"/>
      <c r="H530" s="16"/>
      <c r="I530" s="16">
        <f t="shared" si="22"/>
        <v>3100000</v>
      </c>
      <c r="J530" s="16">
        <v>3100000</v>
      </c>
      <c r="K530" s="16" t="s">
        <v>250</v>
      </c>
    </row>
    <row r="531" spans="1:11" s="20" customFormat="1" x14ac:dyDescent="0.25">
      <c r="A531" s="20" t="s">
        <v>128</v>
      </c>
      <c r="C531" s="20" t="s">
        <v>20</v>
      </c>
      <c r="D531" s="20" t="s">
        <v>566</v>
      </c>
      <c r="E531" s="2">
        <f t="shared" si="23"/>
        <v>0</v>
      </c>
      <c r="F531" s="16">
        <v>0</v>
      </c>
      <c r="G531" s="16"/>
      <c r="H531" s="16"/>
      <c r="I531" s="16">
        <f t="shared" si="22"/>
        <v>0</v>
      </c>
      <c r="J531" s="16">
        <v>0</v>
      </c>
      <c r="K531" s="16" t="s">
        <v>250</v>
      </c>
    </row>
    <row r="532" spans="1:11" s="20" customFormat="1" x14ac:dyDescent="0.25">
      <c r="A532" s="20" t="s">
        <v>128</v>
      </c>
      <c r="C532" s="20" t="s">
        <v>20</v>
      </c>
      <c r="D532" s="20" t="s">
        <v>567</v>
      </c>
      <c r="E532" s="2">
        <f t="shared" si="23"/>
        <v>700000</v>
      </c>
      <c r="F532" s="16">
        <v>0</v>
      </c>
      <c r="G532" s="16"/>
      <c r="H532" s="16"/>
      <c r="I532" s="16">
        <f t="shared" si="22"/>
        <v>700000</v>
      </c>
      <c r="J532" s="16">
        <v>700000</v>
      </c>
      <c r="K532" s="16" t="s">
        <v>288</v>
      </c>
    </row>
    <row r="533" spans="1:11" s="20" customFormat="1" x14ac:dyDescent="0.25">
      <c r="A533" s="20" t="s">
        <v>128</v>
      </c>
      <c r="C533" s="20" t="s">
        <v>20</v>
      </c>
      <c r="D533" s="20" t="s">
        <v>318</v>
      </c>
      <c r="E533" s="2">
        <f t="shared" si="23"/>
        <v>1820000</v>
      </c>
      <c r="F533" s="16">
        <v>1000000</v>
      </c>
      <c r="G533" s="16"/>
      <c r="H533" s="16"/>
      <c r="I533" s="16">
        <f t="shared" si="22"/>
        <v>2820000</v>
      </c>
      <c r="J533" s="16">
        <v>2820000</v>
      </c>
      <c r="K533" s="16" t="s">
        <v>250</v>
      </c>
    </row>
    <row r="534" spans="1:11" s="20" customFormat="1" x14ac:dyDescent="0.25">
      <c r="A534" s="20" t="s">
        <v>128</v>
      </c>
      <c r="C534" s="20" t="s">
        <v>20</v>
      </c>
      <c r="D534" s="20" t="s">
        <v>390</v>
      </c>
      <c r="E534" s="2">
        <f t="shared" si="23"/>
        <v>2100000</v>
      </c>
      <c r="F534" s="16">
        <v>1000000</v>
      </c>
      <c r="G534" s="16"/>
      <c r="H534" s="16"/>
      <c r="I534" s="16">
        <f t="shared" si="22"/>
        <v>3100000</v>
      </c>
      <c r="J534" s="16">
        <v>3100000</v>
      </c>
      <c r="K534" s="16" t="s">
        <v>250</v>
      </c>
    </row>
    <row r="535" spans="1:11" s="20" customFormat="1" x14ac:dyDescent="0.25">
      <c r="A535" s="20" t="s">
        <v>128</v>
      </c>
      <c r="C535" s="20" t="s">
        <v>20</v>
      </c>
      <c r="D535" s="20" t="s">
        <v>330</v>
      </c>
      <c r="E535" s="2">
        <f t="shared" si="23"/>
        <v>1820000</v>
      </c>
      <c r="F535" s="16">
        <v>1000000</v>
      </c>
      <c r="G535" s="16"/>
      <c r="H535" s="16"/>
      <c r="I535" s="16">
        <f t="shared" si="22"/>
        <v>2820000</v>
      </c>
      <c r="J535" s="16">
        <v>2820000</v>
      </c>
      <c r="K535" s="16" t="s">
        <v>288</v>
      </c>
    </row>
    <row r="536" spans="1:11" s="20" customFormat="1" x14ac:dyDescent="0.25">
      <c r="A536" s="20" t="s">
        <v>128</v>
      </c>
      <c r="C536" s="20" t="s">
        <v>20</v>
      </c>
      <c r="D536" s="20" t="s">
        <v>319</v>
      </c>
      <c r="E536" s="2">
        <f t="shared" si="23"/>
        <v>700000</v>
      </c>
      <c r="F536" s="16">
        <v>0</v>
      </c>
      <c r="G536" s="16"/>
      <c r="H536" s="16"/>
      <c r="I536" s="16">
        <f t="shared" si="22"/>
        <v>700000</v>
      </c>
      <c r="J536" s="16">
        <v>700000</v>
      </c>
      <c r="K536" s="16" t="s">
        <v>250</v>
      </c>
    </row>
    <row r="537" spans="1:11" s="20" customFormat="1" x14ac:dyDescent="0.25">
      <c r="A537" s="20" t="s">
        <v>128</v>
      </c>
      <c r="C537" s="20" t="s">
        <v>20</v>
      </c>
      <c r="D537" s="20" t="s">
        <v>320</v>
      </c>
      <c r="E537" s="2">
        <f t="shared" si="23"/>
        <v>700000</v>
      </c>
      <c r="F537" s="16">
        <v>0</v>
      </c>
      <c r="G537" s="16"/>
      <c r="H537" s="16"/>
      <c r="I537" s="16">
        <f t="shared" si="22"/>
        <v>700000</v>
      </c>
      <c r="J537" s="16">
        <v>700000</v>
      </c>
      <c r="K537" s="16" t="s">
        <v>250</v>
      </c>
    </row>
    <row r="538" spans="1:11" s="20" customFormat="1" x14ac:dyDescent="0.25">
      <c r="A538" s="20" t="s">
        <v>128</v>
      </c>
      <c r="C538" s="20" t="s">
        <v>20</v>
      </c>
      <c r="D538" s="20" t="s">
        <v>321</v>
      </c>
      <c r="E538" s="2">
        <f t="shared" si="23"/>
        <v>1400000</v>
      </c>
      <c r="F538" s="16">
        <v>0</v>
      </c>
      <c r="G538" s="16"/>
      <c r="H538" s="16"/>
      <c r="I538" s="16">
        <f t="shared" si="22"/>
        <v>1400000</v>
      </c>
      <c r="J538" s="16">
        <v>1400000</v>
      </c>
      <c r="K538" s="16" t="s">
        <v>250</v>
      </c>
    </row>
    <row r="539" spans="1:11" s="20" customFormat="1" x14ac:dyDescent="0.25">
      <c r="A539" s="20" t="s">
        <v>128</v>
      </c>
      <c r="C539" s="20" t="s">
        <v>20</v>
      </c>
      <c r="D539" s="20" t="s">
        <v>331</v>
      </c>
      <c r="E539" s="2">
        <f t="shared" si="23"/>
        <v>2800000</v>
      </c>
      <c r="F539" s="16">
        <v>1000000</v>
      </c>
      <c r="G539" s="16"/>
      <c r="H539" s="16"/>
      <c r="I539" s="16">
        <f t="shared" si="22"/>
        <v>3800000</v>
      </c>
      <c r="J539" s="16">
        <v>3800000</v>
      </c>
      <c r="K539" s="16" t="s">
        <v>288</v>
      </c>
    </row>
    <row r="540" spans="1:11" s="20" customFormat="1" x14ac:dyDescent="0.25">
      <c r="A540" s="20" t="s">
        <v>128</v>
      </c>
      <c r="C540" s="20" t="s">
        <v>20</v>
      </c>
      <c r="D540" s="20" t="s">
        <v>635</v>
      </c>
      <c r="E540" s="2">
        <f t="shared" si="23"/>
        <v>1400000</v>
      </c>
      <c r="F540" s="16">
        <v>0</v>
      </c>
      <c r="G540" s="16">
        <v>850000</v>
      </c>
      <c r="H540" s="16"/>
      <c r="I540" s="16">
        <f t="shared" si="22"/>
        <v>2250000</v>
      </c>
      <c r="J540" s="16">
        <v>1400000</v>
      </c>
      <c r="K540" s="16" t="s">
        <v>253</v>
      </c>
    </row>
    <row r="541" spans="1:11" s="20" customFormat="1" x14ac:dyDescent="0.25">
      <c r="A541" s="20" t="s">
        <v>128</v>
      </c>
      <c r="C541" s="20" t="s">
        <v>20</v>
      </c>
      <c r="D541" s="20" t="s">
        <v>322</v>
      </c>
      <c r="E541" s="2">
        <f t="shared" si="23"/>
        <v>700000</v>
      </c>
      <c r="F541" s="16">
        <v>0</v>
      </c>
      <c r="G541" s="16"/>
      <c r="H541" s="16"/>
      <c r="I541" s="16">
        <f t="shared" si="22"/>
        <v>700000</v>
      </c>
      <c r="J541" s="16">
        <v>700000</v>
      </c>
      <c r="K541" s="16" t="s">
        <v>250</v>
      </c>
    </row>
    <row r="542" spans="1:11" s="20" customFormat="1" x14ac:dyDescent="0.25">
      <c r="A542" s="20" t="s">
        <v>128</v>
      </c>
      <c r="C542" s="20" t="s">
        <v>20</v>
      </c>
      <c r="D542" s="20" t="s">
        <v>323</v>
      </c>
      <c r="E542" s="2">
        <f t="shared" si="23"/>
        <v>700000</v>
      </c>
      <c r="F542" s="16">
        <v>0</v>
      </c>
      <c r="G542" s="16"/>
      <c r="H542" s="16"/>
      <c r="I542" s="16">
        <f t="shared" si="22"/>
        <v>700000</v>
      </c>
      <c r="J542" s="16">
        <v>700000</v>
      </c>
      <c r="K542" s="16" t="s">
        <v>250</v>
      </c>
    </row>
    <row r="543" spans="1:11" s="20" customFormat="1" x14ac:dyDescent="0.25">
      <c r="A543" s="20" t="s">
        <v>128</v>
      </c>
      <c r="C543" s="20" t="s">
        <v>20</v>
      </c>
      <c r="D543" s="20" t="s">
        <v>324</v>
      </c>
      <c r="E543" s="2">
        <f t="shared" si="23"/>
        <v>700000</v>
      </c>
      <c r="F543" s="16">
        <v>0</v>
      </c>
      <c r="G543" s="16"/>
      <c r="H543" s="16"/>
      <c r="I543" s="16">
        <f t="shared" si="22"/>
        <v>700000</v>
      </c>
      <c r="J543" s="16">
        <v>700000</v>
      </c>
      <c r="K543" s="16" t="s">
        <v>252</v>
      </c>
    </row>
    <row r="544" spans="1:11" s="20" customFormat="1" x14ac:dyDescent="0.25">
      <c r="A544" s="20" t="s">
        <v>128</v>
      </c>
      <c r="C544" s="20" t="s">
        <v>20</v>
      </c>
      <c r="D544" s="20" t="s">
        <v>332</v>
      </c>
      <c r="E544" s="2">
        <f t="shared" si="23"/>
        <v>3500000</v>
      </c>
      <c r="F544" s="16">
        <v>1000000</v>
      </c>
      <c r="G544" s="16"/>
      <c r="H544" s="16"/>
      <c r="I544" s="16">
        <f t="shared" si="22"/>
        <v>4500000</v>
      </c>
      <c r="J544" s="16">
        <v>4500000</v>
      </c>
      <c r="K544" s="16" t="s">
        <v>288</v>
      </c>
    </row>
    <row r="545" spans="1:11" s="20" customFormat="1" x14ac:dyDescent="0.25">
      <c r="A545" s="20" t="s">
        <v>128</v>
      </c>
      <c r="C545" s="20" t="s">
        <v>20</v>
      </c>
      <c r="D545" s="20" t="s">
        <v>542</v>
      </c>
      <c r="E545" s="2">
        <f t="shared" si="23"/>
        <v>560000</v>
      </c>
      <c r="F545" s="16">
        <v>0</v>
      </c>
      <c r="G545" s="16"/>
      <c r="H545" s="16"/>
      <c r="I545" s="16">
        <f t="shared" si="22"/>
        <v>560000</v>
      </c>
      <c r="J545" s="16">
        <v>560000</v>
      </c>
      <c r="K545" s="16" t="s">
        <v>251</v>
      </c>
    </row>
    <row r="546" spans="1:11" s="20" customFormat="1" x14ac:dyDescent="0.25">
      <c r="A546" s="20" t="s">
        <v>128</v>
      </c>
      <c r="C546" s="20" t="s">
        <v>20</v>
      </c>
      <c r="D546" s="20" t="s">
        <v>543</v>
      </c>
      <c r="E546" s="2">
        <f t="shared" si="23"/>
        <v>2100000</v>
      </c>
      <c r="F546" s="16">
        <v>1000000</v>
      </c>
      <c r="G546" s="16"/>
      <c r="H546" s="16"/>
      <c r="I546" s="16">
        <f t="shared" si="22"/>
        <v>3100000</v>
      </c>
      <c r="J546" s="16">
        <v>3100000</v>
      </c>
      <c r="K546" s="16" t="s">
        <v>250</v>
      </c>
    </row>
    <row r="547" spans="1:11" s="20" customFormat="1" x14ac:dyDescent="0.25">
      <c r="A547" s="20" t="s">
        <v>128</v>
      </c>
      <c r="C547" s="20" t="s">
        <v>20</v>
      </c>
      <c r="D547" s="20" t="s">
        <v>369</v>
      </c>
      <c r="E547" s="2">
        <f t="shared" si="23"/>
        <v>560000</v>
      </c>
      <c r="F547" s="16">
        <v>0</v>
      </c>
      <c r="G547" s="16"/>
      <c r="H547" s="16"/>
      <c r="I547" s="16">
        <f t="shared" si="22"/>
        <v>560000</v>
      </c>
      <c r="J547" s="16">
        <v>560000</v>
      </c>
      <c r="K547" s="16" t="s">
        <v>288</v>
      </c>
    </row>
    <row r="548" spans="1:11" s="20" customFormat="1" x14ac:dyDescent="0.25">
      <c r="A548" s="20" t="s">
        <v>128</v>
      </c>
      <c r="C548" s="20" t="s">
        <v>20</v>
      </c>
      <c r="D548" s="20" t="s">
        <v>544</v>
      </c>
      <c r="E548" s="2">
        <f t="shared" si="23"/>
        <v>700000</v>
      </c>
      <c r="F548" s="16">
        <v>0</v>
      </c>
      <c r="G548" s="16"/>
      <c r="H548" s="16"/>
      <c r="I548" s="16">
        <f t="shared" si="22"/>
        <v>700000</v>
      </c>
      <c r="J548" s="16">
        <v>700000</v>
      </c>
      <c r="K548" s="16" t="s">
        <v>288</v>
      </c>
    </row>
    <row r="549" spans="1:11" s="20" customFormat="1" x14ac:dyDescent="0.25">
      <c r="A549" s="20" t="s">
        <v>128</v>
      </c>
      <c r="C549" s="20" t="s">
        <v>20</v>
      </c>
      <c r="D549" s="20" t="s">
        <v>325</v>
      </c>
      <c r="E549" s="2">
        <f t="shared" si="23"/>
        <v>2800000</v>
      </c>
      <c r="F549" s="16">
        <v>1000000</v>
      </c>
      <c r="G549" s="16"/>
      <c r="H549" s="16"/>
      <c r="I549" s="16">
        <f t="shared" si="22"/>
        <v>3800000</v>
      </c>
      <c r="J549" s="16">
        <v>3800000</v>
      </c>
      <c r="K549" s="16" t="s">
        <v>253</v>
      </c>
    </row>
    <row r="550" spans="1:11" s="20" customFormat="1" x14ac:dyDescent="0.25">
      <c r="A550" s="20" t="s">
        <v>128</v>
      </c>
      <c r="C550" s="20" t="s">
        <v>20</v>
      </c>
      <c r="D550" s="20" t="s">
        <v>478</v>
      </c>
      <c r="E550" s="2">
        <f t="shared" si="23"/>
        <v>2800000</v>
      </c>
      <c r="F550" s="16">
        <v>1000000</v>
      </c>
      <c r="G550" s="16"/>
      <c r="H550" s="16"/>
      <c r="I550" s="16">
        <f t="shared" si="22"/>
        <v>3800000</v>
      </c>
      <c r="J550" s="16">
        <v>3800000</v>
      </c>
      <c r="K550" s="16" t="s">
        <v>253</v>
      </c>
    </row>
    <row r="551" spans="1:11" s="20" customFormat="1" x14ac:dyDescent="0.25">
      <c r="A551" s="20" t="s">
        <v>128</v>
      </c>
      <c r="C551" s="20" t="s">
        <v>20</v>
      </c>
      <c r="D551" s="20" t="s">
        <v>545</v>
      </c>
      <c r="E551" s="2">
        <f t="shared" si="23"/>
        <v>2800000</v>
      </c>
      <c r="F551" s="16">
        <v>1000000</v>
      </c>
      <c r="G551" s="16"/>
      <c r="H551" s="16"/>
      <c r="I551" s="16">
        <f t="shared" si="22"/>
        <v>3800000</v>
      </c>
      <c r="J551" s="16">
        <v>3800000</v>
      </c>
      <c r="K551" s="16" t="s">
        <v>288</v>
      </c>
    </row>
    <row r="552" spans="1:11" s="20" customFormat="1" x14ac:dyDescent="0.25">
      <c r="A552" s="20" t="s">
        <v>128</v>
      </c>
      <c r="C552" s="20" t="s">
        <v>20</v>
      </c>
      <c r="D552" s="20" t="s">
        <v>327</v>
      </c>
      <c r="E552" s="2">
        <f t="shared" si="23"/>
        <v>2800000</v>
      </c>
      <c r="F552" s="16">
        <v>1000000</v>
      </c>
      <c r="G552" s="16"/>
      <c r="H552" s="16"/>
      <c r="I552" s="16">
        <f t="shared" si="22"/>
        <v>3800000</v>
      </c>
      <c r="J552" s="16">
        <v>3800000</v>
      </c>
      <c r="K552" s="16" t="s">
        <v>253</v>
      </c>
    </row>
    <row r="553" spans="1:11" s="20" customFormat="1" x14ac:dyDescent="0.25">
      <c r="A553" s="20" t="s">
        <v>128</v>
      </c>
      <c r="C553" s="20" t="s">
        <v>20</v>
      </c>
      <c r="D553" s="20" t="s">
        <v>326</v>
      </c>
      <c r="E553" s="2">
        <f t="shared" si="23"/>
        <v>2800000</v>
      </c>
      <c r="F553" s="16">
        <v>1000000</v>
      </c>
      <c r="G553" s="16"/>
      <c r="H553" s="16"/>
      <c r="I553" s="16">
        <f t="shared" si="22"/>
        <v>3800000</v>
      </c>
      <c r="J553" s="16">
        <v>3800000</v>
      </c>
      <c r="K553" s="16" t="s">
        <v>253</v>
      </c>
    </row>
    <row r="554" spans="1:11" s="20" customFormat="1" x14ac:dyDescent="0.25">
      <c r="A554" s="20" t="s">
        <v>128</v>
      </c>
      <c r="C554" s="20" t="s">
        <v>20</v>
      </c>
      <c r="D554" s="20" t="s">
        <v>606</v>
      </c>
      <c r="E554" s="2">
        <f t="shared" si="23"/>
        <v>700000</v>
      </c>
      <c r="F554" s="16">
        <v>0</v>
      </c>
      <c r="G554" s="16"/>
      <c r="H554" s="16"/>
      <c r="I554" s="16">
        <f t="shared" si="22"/>
        <v>700000</v>
      </c>
      <c r="J554" s="16">
        <v>700000</v>
      </c>
      <c r="K554" s="16" t="s">
        <v>253</v>
      </c>
    </row>
    <row r="555" spans="1:11" s="20" customFormat="1" x14ac:dyDescent="0.25">
      <c r="A555" s="20" t="s">
        <v>128</v>
      </c>
      <c r="C555" s="20" t="s">
        <v>20</v>
      </c>
      <c r="D555" s="20" t="s">
        <v>329</v>
      </c>
      <c r="E555" s="2">
        <f t="shared" si="23"/>
        <v>2100000</v>
      </c>
      <c r="F555" s="16">
        <v>0</v>
      </c>
      <c r="G555" s="16"/>
      <c r="H555" s="16"/>
      <c r="I555" s="16">
        <f t="shared" si="22"/>
        <v>2100000</v>
      </c>
      <c r="J555" s="16">
        <v>2100000</v>
      </c>
      <c r="K555" s="16" t="s">
        <v>253</v>
      </c>
    </row>
    <row r="556" spans="1:11" s="20" customFormat="1" x14ac:dyDescent="0.25">
      <c r="A556" s="20" t="s">
        <v>128</v>
      </c>
      <c r="C556" s="20" t="s">
        <v>20</v>
      </c>
      <c r="D556" s="20" t="s">
        <v>607</v>
      </c>
      <c r="E556" s="2">
        <f t="shared" si="23"/>
        <v>1400000</v>
      </c>
      <c r="F556" s="16">
        <v>0</v>
      </c>
      <c r="G556" s="16"/>
      <c r="H556" s="16"/>
      <c r="I556" s="16">
        <f t="shared" si="22"/>
        <v>1400000</v>
      </c>
      <c r="J556" s="16">
        <v>1400000</v>
      </c>
      <c r="K556" s="16" t="s">
        <v>288</v>
      </c>
    </row>
    <row r="557" spans="1:11" s="20" customFormat="1" x14ac:dyDescent="0.25">
      <c r="A557" s="20" t="s">
        <v>128</v>
      </c>
      <c r="C557" s="20" t="s">
        <v>20</v>
      </c>
      <c r="D557" s="20" t="s">
        <v>476</v>
      </c>
      <c r="E557" s="2">
        <f t="shared" si="23"/>
        <v>0</v>
      </c>
      <c r="F557" s="16">
        <v>0</v>
      </c>
      <c r="G557" s="16"/>
      <c r="H557" s="16"/>
      <c r="I557" s="16">
        <f t="shared" si="22"/>
        <v>0</v>
      </c>
      <c r="J557" s="16">
        <v>0</v>
      </c>
      <c r="K557" s="16" t="s">
        <v>253</v>
      </c>
    </row>
    <row r="558" spans="1:11" s="20" customFormat="1" x14ac:dyDescent="0.25">
      <c r="A558" s="20" t="s">
        <v>128</v>
      </c>
      <c r="C558" s="20" t="s">
        <v>20</v>
      </c>
      <c r="D558" s="20" t="s">
        <v>479</v>
      </c>
      <c r="E558" s="2">
        <f t="shared" si="23"/>
        <v>0</v>
      </c>
      <c r="F558" s="16">
        <v>0</v>
      </c>
      <c r="G558" s="16"/>
      <c r="H558" s="16"/>
      <c r="I558" s="16">
        <f t="shared" si="22"/>
        <v>0</v>
      </c>
      <c r="J558" s="16">
        <v>0</v>
      </c>
      <c r="K558" s="16" t="s">
        <v>288</v>
      </c>
    </row>
    <row r="559" spans="1:11" s="20" customFormat="1" x14ac:dyDescent="0.25">
      <c r="A559" s="20" t="s">
        <v>128</v>
      </c>
      <c r="C559" s="20" t="s">
        <v>20</v>
      </c>
      <c r="D559" s="20" t="s">
        <v>636</v>
      </c>
      <c r="E559" s="2">
        <f t="shared" si="23"/>
        <v>700000</v>
      </c>
      <c r="F559" s="16">
        <v>0</v>
      </c>
      <c r="G559" s="16">
        <v>900000</v>
      </c>
      <c r="H559" s="16"/>
      <c r="I559" s="16">
        <f t="shared" si="22"/>
        <v>1600000</v>
      </c>
      <c r="J559" s="16">
        <v>700000</v>
      </c>
      <c r="K559" s="16" t="s">
        <v>253</v>
      </c>
    </row>
    <row r="560" spans="1:11" s="20" customFormat="1" x14ac:dyDescent="0.25">
      <c r="A560" s="20" t="s">
        <v>128</v>
      </c>
      <c r="C560" s="20" t="s">
        <v>20</v>
      </c>
      <c r="D560" s="20" t="s">
        <v>637</v>
      </c>
      <c r="E560" s="2">
        <f t="shared" si="23"/>
        <v>700000</v>
      </c>
      <c r="F560" s="16">
        <v>0</v>
      </c>
      <c r="G560" s="16">
        <v>900000</v>
      </c>
      <c r="H560" s="16"/>
      <c r="I560" s="16">
        <f t="shared" si="22"/>
        <v>1600000</v>
      </c>
      <c r="J560" s="16">
        <v>700000</v>
      </c>
      <c r="K560" s="16" t="s">
        <v>288</v>
      </c>
    </row>
    <row r="561" spans="1:11" s="20" customFormat="1" x14ac:dyDescent="0.25">
      <c r="A561" s="20" t="s">
        <v>128</v>
      </c>
      <c r="C561" s="20" t="s">
        <v>20</v>
      </c>
      <c r="D561" s="20" t="s">
        <v>546</v>
      </c>
      <c r="E561" s="2">
        <f t="shared" si="23"/>
        <v>2100000</v>
      </c>
      <c r="F561" s="16">
        <v>0</v>
      </c>
      <c r="G561" s="16"/>
      <c r="H561" s="16"/>
      <c r="I561" s="16">
        <f t="shared" si="22"/>
        <v>2100000</v>
      </c>
      <c r="J561" s="16">
        <v>2100000</v>
      </c>
      <c r="K561" s="16" t="s">
        <v>253</v>
      </c>
    </row>
    <row r="562" spans="1:11" s="20" customFormat="1" x14ac:dyDescent="0.25">
      <c r="A562" s="20" t="s">
        <v>128</v>
      </c>
      <c r="C562" s="20" t="s">
        <v>20</v>
      </c>
      <c r="D562" s="20" t="s">
        <v>655</v>
      </c>
      <c r="E562" s="2">
        <f t="shared" si="23"/>
        <v>700000</v>
      </c>
      <c r="F562" s="16">
        <v>0</v>
      </c>
      <c r="G562" s="16">
        <v>1000000</v>
      </c>
      <c r="H562" s="16"/>
      <c r="I562" s="16">
        <f t="shared" si="22"/>
        <v>1700000</v>
      </c>
      <c r="J562" s="16">
        <v>700000</v>
      </c>
      <c r="K562" s="16" t="s">
        <v>253</v>
      </c>
    </row>
    <row r="563" spans="1:11" s="20" customFormat="1" x14ac:dyDescent="0.25">
      <c r="A563" s="20" t="s">
        <v>128</v>
      </c>
      <c r="C563" s="20" t="s">
        <v>20</v>
      </c>
      <c r="D563" s="20" t="s">
        <v>568</v>
      </c>
      <c r="E563" s="2">
        <f t="shared" si="23"/>
        <v>1400000</v>
      </c>
      <c r="F563" s="16">
        <v>0</v>
      </c>
      <c r="G563" s="16"/>
      <c r="H563" s="16"/>
      <c r="I563" s="16">
        <f t="shared" si="22"/>
        <v>1400000</v>
      </c>
      <c r="J563" s="16">
        <v>1400000</v>
      </c>
      <c r="K563" s="16" t="s">
        <v>288</v>
      </c>
    </row>
    <row r="564" spans="1:11" s="20" customFormat="1" x14ac:dyDescent="0.25">
      <c r="A564" s="20" t="s">
        <v>128</v>
      </c>
      <c r="C564" s="20" t="s">
        <v>20</v>
      </c>
      <c r="D564" s="20" t="s">
        <v>328</v>
      </c>
      <c r="E564" s="2">
        <f t="shared" si="23"/>
        <v>2800000</v>
      </c>
      <c r="F564" s="16">
        <v>1000000</v>
      </c>
      <c r="G564" s="16"/>
      <c r="H564" s="16"/>
      <c r="I564" s="16">
        <f t="shared" si="22"/>
        <v>3800000</v>
      </c>
      <c r="J564" s="16">
        <v>3800000</v>
      </c>
      <c r="K564" s="16" t="s">
        <v>253</v>
      </c>
    </row>
    <row r="565" spans="1:11" s="20" customFormat="1" x14ac:dyDescent="0.25">
      <c r="A565" s="20" t="s">
        <v>128</v>
      </c>
      <c r="C565" s="20" t="s">
        <v>20</v>
      </c>
      <c r="D565" s="20" t="s">
        <v>656</v>
      </c>
      <c r="E565" s="2">
        <f t="shared" si="23"/>
        <v>700000</v>
      </c>
      <c r="F565" s="16">
        <v>0</v>
      </c>
      <c r="G565" s="16">
        <v>1000000</v>
      </c>
      <c r="H565" s="16"/>
      <c r="I565" s="16">
        <f t="shared" si="22"/>
        <v>1700000</v>
      </c>
      <c r="J565" s="16">
        <v>700000</v>
      </c>
      <c r="K565" s="16" t="s">
        <v>253</v>
      </c>
    </row>
    <row r="566" spans="1:11" s="20" customFormat="1" x14ac:dyDescent="0.25">
      <c r="A566" s="20" t="s">
        <v>128</v>
      </c>
      <c r="C566" s="20" t="s">
        <v>20</v>
      </c>
      <c r="E566" s="16"/>
      <c r="F566" s="16"/>
      <c r="G566" s="16"/>
      <c r="H566" s="16"/>
      <c r="I566" s="16">
        <f t="shared" si="22"/>
        <v>0</v>
      </c>
      <c r="J566" s="16"/>
      <c r="K566" s="16"/>
    </row>
    <row r="567" spans="1:11" s="20" customFormat="1" x14ac:dyDescent="0.25">
      <c r="A567" s="20" t="s">
        <v>66</v>
      </c>
      <c r="C567" s="20" t="s">
        <v>37</v>
      </c>
      <c r="D567" s="20" t="s">
        <v>289</v>
      </c>
      <c r="E567" s="2">
        <f t="shared" ref="E567:E621" si="24">+J567-F567</f>
        <v>2280000</v>
      </c>
      <c r="F567" s="16">
        <v>700000</v>
      </c>
      <c r="G567" s="16"/>
      <c r="H567" s="16"/>
      <c r="I567" s="16">
        <f t="shared" si="22"/>
        <v>2980000</v>
      </c>
      <c r="J567" s="16">
        <v>2980000</v>
      </c>
      <c r="K567" s="16"/>
    </row>
    <row r="568" spans="1:11" s="20" customFormat="1" x14ac:dyDescent="0.25">
      <c r="A568" s="20" t="s">
        <v>66</v>
      </c>
      <c r="C568" s="20" t="s">
        <v>37</v>
      </c>
      <c r="D568" s="20" t="s">
        <v>657</v>
      </c>
      <c r="E568" s="2">
        <f t="shared" si="24"/>
        <v>3680000</v>
      </c>
      <c r="F568" s="22">
        <v>700000</v>
      </c>
      <c r="G568" s="16"/>
      <c r="H568" s="16"/>
      <c r="I568" s="16">
        <f t="shared" si="22"/>
        <v>4380000</v>
      </c>
      <c r="J568" s="16">
        <v>4380000</v>
      </c>
      <c r="K568" s="16"/>
    </row>
    <row r="569" spans="1:11" s="20" customFormat="1" x14ac:dyDescent="0.25">
      <c r="A569" s="20" t="s">
        <v>66</v>
      </c>
      <c r="C569" s="20" t="s">
        <v>37</v>
      </c>
      <c r="D569" s="20" t="s">
        <v>658</v>
      </c>
      <c r="E569" s="2">
        <f t="shared" si="24"/>
        <v>3600000</v>
      </c>
      <c r="F569" s="16">
        <v>700000</v>
      </c>
      <c r="G569" s="16"/>
      <c r="H569" s="16"/>
      <c r="I569" s="16">
        <f t="shared" si="22"/>
        <v>4300000</v>
      </c>
      <c r="J569" s="16">
        <v>4300000</v>
      </c>
      <c r="K569" s="16"/>
    </row>
    <row r="570" spans="1:11" s="20" customFormat="1" x14ac:dyDescent="0.25">
      <c r="A570" s="20" t="s">
        <v>66</v>
      </c>
      <c r="C570" s="20" t="s">
        <v>37</v>
      </c>
      <c r="D570" s="20" t="s">
        <v>290</v>
      </c>
      <c r="E570" s="2">
        <f t="shared" si="24"/>
        <v>5000000</v>
      </c>
      <c r="F570" s="22">
        <v>700000</v>
      </c>
      <c r="G570" s="16"/>
      <c r="H570" s="16"/>
      <c r="I570" s="16">
        <f t="shared" si="22"/>
        <v>5700000</v>
      </c>
      <c r="J570" s="16">
        <v>5700000</v>
      </c>
      <c r="K570" s="16"/>
    </row>
    <row r="571" spans="1:11" s="20" customFormat="1" x14ac:dyDescent="0.25">
      <c r="A571" s="20" t="s">
        <v>66</v>
      </c>
      <c r="C571" s="20" t="s">
        <v>37</v>
      </c>
      <c r="D571" s="20" t="s">
        <v>287</v>
      </c>
      <c r="E571" s="2">
        <f t="shared" si="24"/>
        <v>900000</v>
      </c>
      <c r="F571" s="16">
        <v>0</v>
      </c>
      <c r="G571" s="16"/>
      <c r="H571" s="16"/>
      <c r="I571" s="16">
        <f t="shared" si="22"/>
        <v>900000</v>
      </c>
      <c r="J571" s="16">
        <v>900000</v>
      </c>
      <c r="K571" s="16"/>
    </row>
    <row r="572" spans="1:11" s="20" customFormat="1" x14ac:dyDescent="0.25">
      <c r="A572" s="20" t="s">
        <v>66</v>
      </c>
      <c r="C572" s="20" t="s">
        <v>37</v>
      </c>
      <c r="D572" s="20" t="s">
        <v>277</v>
      </c>
      <c r="E572" s="2">
        <f t="shared" si="24"/>
        <v>3600000</v>
      </c>
      <c r="F572" s="22">
        <v>700000</v>
      </c>
      <c r="G572" s="16"/>
      <c r="H572" s="16"/>
      <c r="I572" s="16">
        <f t="shared" si="22"/>
        <v>4300000</v>
      </c>
      <c r="J572" s="16">
        <v>4300000</v>
      </c>
      <c r="K572" s="16"/>
    </row>
    <row r="573" spans="1:11" s="20" customFormat="1" x14ac:dyDescent="0.25">
      <c r="A573" s="20" t="s">
        <v>66</v>
      </c>
      <c r="C573" s="20" t="s">
        <v>37</v>
      </c>
      <c r="D573" s="20" t="s">
        <v>569</v>
      </c>
      <c r="E573" s="2">
        <f t="shared" si="24"/>
        <v>0</v>
      </c>
      <c r="F573" s="16">
        <v>0</v>
      </c>
      <c r="G573" s="16"/>
      <c r="H573" s="16"/>
      <c r="I573" s="16">
        <f t="shared" si="22"/>
        <v>0</v>
      </c>
      <c r="J573" s="16">
        <v>0</v>
      </c>
      <c r="K573" s="16"/>
    </row>
    <row r="574" spans="1:11" s="20" customFormat="1" x14ac:dyDescent="0.25">
      <c r="A574" s="20" t="s">
        <v>66</v>
      </c>
      <c r="C574" s="20" t="s">
        <v>37</v>
      </c>
      <c r="D574" s="20" t="s">
        <v>570</v>
      </c>
      <c r="E574" s="2">
        <f t="shared" si="24"/>
        <v>2220000</v>
      </c>
      <c r="F574" s="22">
        <v>0</v>
      </c>
      <c r="G574" s="16"/>
      <c r="H574" s="16"/>
      <c r="I574" s="16">
        <f t="shared" si="22"/>
        <v>2220000</v>
      </c>
      <c r="J574" s="16">
        <v>2220000</v>
      </c>
      <c r="K574" s="16"/>
    </row>
    <row r="575" spans="1:11" s="20" customFormat="1" x14ac:dyDescent="0.25">
      <c r="A575" s="20" t="s">
        <v>66</v>
      </c>
      <c r="C575" s="20" t="s">
        <v>37</v>
      </c>
      <c r="D575" s="20" t="s">
        <v>308</v>
      </c>
      <c r="E575" s="2">
        <f t="shared" si="24"/>
        <v>900000</v>
      </c>
      <c r="F575" s="16">
        <v>0</v>
      </c>
      <c r="G575" s="16"/>
      <c r="H575" s="16"/>
      <c r="I575" s="16">
        <f t="shared" si="22"/>
        <v>900000</v>
      </c>
      <c r="J575" s="16">
        <v>900000</v>
      </c>
      <c r="K575" s="16"/>
    </row>
    <row r="576" spans="1:11" s="20" customFormat="1" x14ac:dyDescent="0.25">
      <c r="A576" s="20" t="s">
        <v>67</v>
      </c>
      <c r="C576" s="20" t="s">
        <v>37</v>
      </c>
      <c r="D576" s="20" t="s">
        <v>608</v>
      </c>
      <c r="E576" s="2">
        <f t="shared" si="24"/>
        <v>3600000</v>
      </c>
      <c r="F576" s="22">
        <v>700000</v>
      </c>
      <c r="G576" s="16"/>
      <c r="H576" s="16"/>
      <c r="I576" s="16">
        <f t="shared" si="22"/>
        <v>4300000</v>
      </c>
      <c r="J576" s="16">
        <v>4300000</v>
      </c>
      <c r="K576" s="16"/>
    </row>
    <row r="577" spans="1:12" s="20" customFormat="1" x14ac:dyDescent="0.25">
      <c r="A577" s="20" t="s">
        <v>67</v>
      </c>
      <c r="C577" s="20" t="s">
        <v>37</v>
      </c>
      <c r="D577" s="20" t="s">
        <v>480</v>
      </c>
      <c r="E577" s="2">
        <f t="shared" si="24"/>
        <v>900000</v>
      </c>
      <c r="F577" s="16">
        <v>0</v>
      </c>
      <c r="G577" s="16"/>
      <c r="H577" s="16"/>
      <c r="I577" s="16">
        <f t="shared" si="22"/>
        <v>900000</v>
      </c>
      <c r="J577" s="16">
        <v>900000</v>
      </c>
      <c r="K577" s="16"/>
    </row>
    <row r="578" spans="1:12" s="20" customFormat="1" x14ac:dyDescent="0.25">
      <c r="A578" s="20" t="s">
        <v>67</v>
      </c>
      <c r="C578" s="20" t="s">
        <v>37</v>
      </c>
      <c r="D578" s="20" t="s">
        <v>309</v>
      </c>
      <c r="E578" s="2">
        <f t="shared" si="24"/>
        <v>1720000</v>
      </c>
      <c r="F578" s="22">
        <v>0</v>
      </c>
      <c r="G578" s="16"/>
      <c r="H578" s="16"/>
      <c r="I578" s="16">
        <f t="shared" si="22"/>
        <v>1720000</v>
      </c>
      <c r="J578" s="16">
        <v>1720000</v>
      </c>
      <c r="K578" s="16"/>
    </row>
    <row r="579" spans="1:12" s="20" customFormat="1" x14ac:dyDescent="0.25">
      <c r="A579" s="20" t="s">
        <v>67</v>
      </c>
      <c r="C579" s="20" t="s">
        <v>37</v>
      </c>
      <c r="D579" s="20" t="s">
        <v>310</v>
      </c>
      <c r="E579" s="2">
        <f t="shared" si="24"/>
        <v>900000</v>
      </c>
      <c r="F579" s="16">
        <v>0</v>
      </c>
      <c r="G579" s="16"/>
      <c r="H579" s="16"/>
      <c r="I579" s="16">
        <f t="shared" si="22"/>
        <v>900000</v>
      </c>
      <c r="J579" s="16">
        <v>900000</v>
      </c>
      <c r="K579" s="16"/>
    </row>
    <row r="580" spans="1:12" s="20" customFormat="1" x14ac:dyDescent="0.25">
      <c r="A580" s="20" t="s">
        <v>67</v>
      </c>
      <c r="C580" s="20" t="s">
        <v>37</v>
      </c>
      <c r="D580" s="20" t="s">
        <v>659</v>
      </c>
      <c r="E580" s="2">
        <f t="shared" si="24"/>
        <v>950000</v>
      </c>
      <c r="F580" s="22">
        <v>600000</v>
      </c>
      <c r="G580" s="16"/>
      <c r="H580" s="16"/>
      <c r="I580" s="16">
        <f t="shared" si="22"/>
        <v>1550000</v>
      </c>
      <c r="J580" s="16">
        <v>1550000</v>
      </c>
      <c r="K580" s="16"/>
    </row>
    <row r="581" spans="1:12" s="20" customFormat="1" x14ac:dyDescent="0.25">
      <c r="A581" s="20" t="s">
        <v>67</v>
      </c>
      <c r="C581" s="20" t="s">
        <v>37</v>
      </c>
      <c r="D581" s="20" t="s">
        <v>638</v>
      </c>
      <c r="E581" s="2">
        <f t="shared" si="24"/>
        <v>5000000</v>
      </c>
      <c r="F581" s="16">
        <v>700000</v>
      </c>
      <c r="G581" s="16"/>
      <c r="H581" s="16"/>
      <c r="I581" s="16">
        <f t="shared" si="22"/>
        <v>5700000</v>
      </c>
      <c r="J581" s="16">
        <v>5700000</v>
      </c>
      <c r="K581" s="16"/>
    </row>
    <row r="582" spans="1:12" s="20" customFormat="1" x14ac:dyDescent="0.25">
      <c r="A582" s="20" t="s">
        <v>67</v>
      </c>
      <c r="C582" s="20" t="s">
        <v>37</v>
      </c>
      <c r="D582" s="20" t="s">
        <v>336</v>
      </c>
      <c r="E582" s="2">
        <f t="shared" si="24"/>
        <v>4250000</v>
      </c>
      <c r="F582" s="22">
        <v>600000</v>
      </c>
      <c r="G582" s="16"/>
      <c r="H582" s="16"/>
      <c r="I582" s="16">
        <f t="shared" si="22"/>
        <v>4850000</v>
      </c>
      <c r="J582" s="16">
        <v>4850000</v>
      </c>
      <c r="K582" s="16"/>
    </row>
    <row r="583" spans="1:12" s="20" customFormat="1" x14ac:dyDescent="0.25">
      <c r="A583" s="20" t="s">
        <v>128</v>
      </c>
      <c r="C583" s="20" t="s">
        <v>37</v>
      </c>
      <c r="D583" s="20" t="s">
        <v>571</v>
      </c>
      <c r="E583" s="2">
        <f t="shared" si="24"/>
        <v>900000</v>
      </c>
      <c r="F583" s="16">
        <v>0</v>
      </c>
      <c r="G583" s="16"/>
      <c r="H583" s="16"/>
      <c r="I583" s="16">
        <f t="shared" si="22"/>
        <v>900000</v>
      </c>
      <c r="J583" s="16">
        <v>900000</v>
      </c>
      <c r="K583" s="16"/>
    </row>
    <row r="584" spans="1:12" s="20" customFormat="1" x14ac:dyDescent="0.25">
      <c r="A584" s="20" t="s">
        <v>128</v>
      </c>
      <c r="C584" s="20" t="s">
        <v>37</v>
      </c>
      <c r="D584" s="20" t="s">
        <v>577</v>
      </c>
      <c r="E584" s="2">
        <f t="shared" si="24"/>
        <v>900000</v>
      </c>
      <c r="F584" s="22">
        <v>0</v>
      </c>
      <c r="G584" s="16"/>
      <c r="H584" s="16"/>
      <c r="I584" s="16">
        <f t="shared" si="22"/>
        <v>900000</v>
      </c>
      <c r="J584" s="16">
        <v>900000</v>
      </c>
      <c r="K584" s="16"/>
    </row>
    <row r="585" spans="1:12" s="20" customFormat="1" x14ac:dyDescent="0.25">
      <c r="A585" s="20" t="s">
        <v>128</v>
      </c>
      <c r="C585" s="20" t="s">
        <v>37</v>
      </c>
      <c r="D585" s="20" t="s">
        <v>338</v>
      </c>
      <c r="E585" s="2">
        <f t="shared" si="24"/>
        <v>0</v>
      </c>
      <c r="F585" s="16">
        <v>0</v>
      </c>
      <c r="G585" s="16"/>
      <c r="H585" s="16"/>
      <c r="I585" s="16">
        <f t="shared" si="22"/>
        <v>0</v>
      </c>
      <c r="J585" s="16">
        <v>0</v>
      </c>
      <c r="K585" s="16"/>
    </row>
    <row r="586" spans="1:12" s="20" customFormat="1" x14ac:dyDescent="0.25">
      <c r="A586" s="20" t="s">
        <v>128</v>
      </c>
      <c r="C586" s="20" t="s">
        <v>37</v>
      </c>
      <c r="D586" s="20" t="s">
        <v>339</v>
      </c>
      <c r="E586" s="2">
        <f t="shared" si="24"/>
        <v>900000</v>
      </c>
      <c r="F586" s="22">
        <v>0</v>
      </c>
      <c r="G586" s="16"/>
      <c r="H586" s="16"/>
      <c r="I586" s="16">
        <f t="shared" si="22"/>
        <v>900000</v>
      </c>
      <c r="J586" s="16">
        <v>900000</v>
      </c>
      <c r="K586" s="16"/>
    </row>
    <row r="587" spans="1:12" s="20" customFormat="1" x14ac:dyDescent="0.25">
      <c r="A587" s="20" t="s">
        <v>128</v>
      </c>
      <c r="C587" s="20" t="s">
        <v>37</v>
      </c>
      <c r="D587" s="20" t="s">
        <v>340</v>
      </c>
      <c r="E587" s="2">
        <f t="shared" si="24"/>
        <v>900000</v>
      </c>
      <c r="F587" s="22">
        <v>0</v>
      </c>
      <c r="G587" s="16"/>
      <c r="H587" s="16"/>
      <c r="I587" s="16">
        <f t="shared" si="22"/>
        <v>900000</v>
      </c>
      <c r="J587" s="16">
        <v>900000</v>
      </c>
      <c r="K587" s="16"/>
    </row>
    <row r="588" spans="1:12" s="20" customFormat="1" x14ac:dyDescent="0.25">
      <c r="A588" s="20" t="s">
        <v>128</v>
      </c>
      <c r="C588" s="20" t="s">
        <v>37</v>
      </c>
      <c r="D588" s="20" t="s">
        <v>572</v>
      </c>
      <c r="E588" s="2">
        <f t="shared" si="24"/>
        <v>900000</v>
      </c>
      <c r="F588" s="16">
        <v>0</v>
      </c>
      <c r="G588" s="16"/>
      <c r="H588" s="16"/>
      <c r="I588" s="16">
        <f t="shared" si="22"/>
        <v>900000</v>
      </c>
      <c r="J588" s="16">
        <v>900000</v>
      </c>
      <c r="K588" s="16"/>
    </row>
    <row r="589" spans="1:12" s="20" customFormat="1" x14ac:dyDescent="0.25">
      <c r="A589" s="20" t="s">
        <v>128</v>
      </c>
      <c r="C589" s="20" t="s">
        <v>37</v>
      </c>
      <c r="D589" s="20" t="s">
        <v>337</v>
      </c>
      <c r="E589" s="2">
        <f t="shared" si="24"/>
        <v>3600000</v>
      </c>
      <c r="F589" s="22">
        <v>700000</v>
      </c>
      <c r="G589" s="16"/>
      <c r="H589" s="16"/>
      <c r="I589" s="16">
        <f t="shared" si="22"/>
        <v>4300000</v>
      </c>
      <c r="J589" s="16">
        <v>4300000</v>
      </c>
      <c r="K589" s="16"/>
    </row>
    <row r="590" spans="1:12" s="20" customFormat="1" x14ac:dyDescent="0.25">
      <c r="A590" s="20" t="s">
        <v>66</v>
      </c>
      <c r="C590" s="20" t="s">
        <v>39</v>
      </c>
      <c r="D590" s="20" t="s">
        <v>341</v>
      </c>
      <c r="E590" s="2">
        <f t="shared" si="24"/>
        <v>30000</v>
      </c>
      <c r="F590" s="16">
        <v>600000</v>
      </c>
      <c r="G590" s="16"/>
      <c r="H590" s="16"/>
      <c r="I590" s="16">
        <f t="shared" si="22"/>
        <v>630000</v>
      </c>
      <c r="J590" s="16">
        <v>630000</v>
      </c>
      <c r="K590" s="16"/>
      <c r="L590"/>
    </row>
    <row r="591" spans="1:12" s="20" customFormat="1" x14ac:dyDescent="0.25">
      <c r="A591" s="20" t="s">
        <v>67</v>
      </c>
      <c r="C591" s="20" t="s">
        <v>39</v>
      </c>
      <c r="D591" s="20" t="s">
        <v>311</v>
      </c>
      <c r="E591" s="2">
        <f t="shared" si="24"/>
        <v>30000</v>
      </c>
      <c r="F591" s="16">
        <v>0</v>
      </c>
      <c r="G591" s="16"/>
      <c r="H591" s="16"/>
      <c r="I591" s="16">
        <f t="shared" si="22"/>
        <v>30000</v>
      </c>
      <c r="J591" s="16">
        <v>30000</v>
      </c>
      <c r="K591" s="16"/>
      <c r="L591"/>
    </row>
    <row r="592" spans="1:12" s="20" customFormat="1" x14ac:dyDescent="0.25">
      <c r="A592" s="20" t="s">
        <v>128</v>
      </c>
      <c r="C592" s="20" t="s">
        <v>39</v>
      </c>
      <c r="D592" s="20" t="s">
        <v>660</v>
      </c>
      <c r="E592" s="2">
        <f t="shared" si="24"/>
        <v>0</v>
      </c>
      <c r="F592" s="16">
        <v>0</v>
      </c>
      <c r="G592" s="16"/>
      <c r="H592" s="16"/>
      <c r="I592" s="16">
        <f t="shared" si="22"/>
        <v>0</v>
      </c>
      <c r="J592" s="16">
        <v>0</v>
      </c>
      <c r="K592" s="16"/>
      <c r="L592"/>
    </row>
    <row r="593" spans="1:11" s="1" customFormat="1" x14ac:dyDescent="0.25">
      <c r="A593" s="3"/>
      <c r="B593" s="3"/>
      <c r="C593" s="3"/>
      <c r="D593" s="3" t="s">
        <v>275</v>
      </c>
      <c r="E593" s="4">
        <f t="shared" ref="E593:J593" si="25">SUM(E432:E592)</f>
        <v>335464000</v>
      </c>
      <c r="F593" s="4">
        <f t="shared" si="25"/>
        <v>91650000</v>
      </c>
      <c r="G593" s="4">
        <f t="shared" si="25"/>
        <v>29700000</v>
      </c>
      <c r="H593" s="4">
        <f t="shared" si="25"/>
        <v>0</v>
      </c>
      <c r="I593" s="4">
        <f t="shared" si="25"/>
        <v>456814000</v>
      </c>
      <c r="J593" s="4">
        <f t="shared" si="25"/>
        <v>427114000</v>
      </c>
      <c r="K593" s="4"/>
    </row>
    <row r="594" spans="1:11" x14ac:dyDescent="0.25">
      <c r="A594" t="s">
        <v>71</v>
      </c>
      <c r="C594" t="s">
        <v>70</v>
      </c>
      <c r="D594" t="s">
        <v>143</v>
      </c>
      <c r="E594" s="2">
        <f t="shared" si="24"/>
        <v>4000000</v>
      </c>
      <c r="F594" s="2">
        <v>1000000</v>
      </c>
      <c r="I594" s="2">
        <f>SUM(E594:G594)-H594</f>
        <v>5000000</v>
      </c>
      <c r="J594" s="2">
        <v>5000000</v>
      </c>
    </row>
    <row r="595" spans="1:11" x14ac:dyDescent="0.25">
      <c r="A595" t="s">
        <v>71</v>
      </c>
      <c r="C595" t="s">
        <v>70</v>
      </c>
      <c r="D595" t="s">
        <v>573</v>
      </c>
      <c r="E595" s="2">
        <f t="shared" si="24"/>
        <v>4000000</v>
      </c>
      <c r="F595" s="2">
        <v>1000000</v>
      </c>
      <c r="I595" s="2">
        <f t="shared" ref="I595:I621" si="26">SUM(E595:G595)-H595</f>
        <v>5000000</v>
      </c>
      <c r="J595" s="2">
        <v>5000000</v>
      </c>
    </row>
    <row r="596" spans="1:11" x14ac:dyDescent="0.25">
      <c r="A596" t="s">
        <v>71</v>
      </c>
      <c r="C596" t="s">
        <v>70</v>
      </c>
      <c r="D596" t="s">
        <v>144</v>
      </c>
      <c r="E596" s="2">
        <f t="shared" si="24"/>
        <v>4000000</v>
      </c>
      <c r="F596" s="2">
        <v>1000000</v>
      </c>
      <c r="I596" s="2">
        <f t="shared" si="26"/>
        <v>5000000</v>
      </c>
      <c r="J596" s="2">
        <v>5000000</v>
      </c>
    </row>
    <row r="597" spans="1:11" x14ac:dyDescent="0.25">
      <c r="A597" t="s">
        <v>71</v>
      </c>
      <c r="C597" t="s">
        <v>70</v>
      </c>
      <c r="D597" t="s">
        <v>145</v>
      </c>
      <c r="E597" s="2">
        <f t="shared" si="24"/>
        <v>4000000</v>
      </c>
      <c r="F597" s="2">
        <v>1000000</v>
      </c>
      <c r="I597" s="2">
        <f t="shared" si="26"/>
        <v>5000000</v>
      </c>
      <c r="J597" s="2">
        <v>5000000</v>
      </c>
    </row>
    <row r="598" spans="1:11" x14ac:dyDescent="0.25">
      <c r="A598" t="s">
        <v>71</v>
      </c>
      <c r="C598" t="s">
        <v>70</v>
      </c>
      <c r="D598" t="s">
        <v>146</v>
      </c>
      <c r="E598" s="2">
        <f t="shared" si="24"/>
        <v>4000000</v>
      </c>
      <c r="F598" s="2">
        <v>1000000</v>
      </c>
      <c r="I598" s="2">
        <f t="shared" si="26"/>
        <v>5000000</v>
      </c>
      <c r="J598" s="19">
        <v>5000000</v>
      </c>
      <c r="K598"/>
    </row>
    <row r="599" spans="1:11" x14ac:dyDescent="0.25">
      <c r="A599" t="s">
        <v>71</v>
      </c>
      <c r="C599" t="s">
        <v>70</v>
      </c>
      <c r="D599" t="s">
        <v>147</v>
      </c>
      <c r="E599" s="2">
        <f t="shared" si="24"/>
        <v>4000000</v>
      </c>
      <c r="F599" s="2">
        <v>1000000</v>
      </c>
      <c r="I599" s="2">
        <f t="shared" si="26"/>
        <v>5000000</v>
      </c>
      <c r="J599" s="19">
        <v>5000000</v>
      </c>
      <c r="K599"/>
    </row>
    <row r="600" spans="1:11" x14ac:dyDescent="0.25">
      <c r="A600" t="s">
        <v>71</v>
      </c>
      <c r="C600" t="s">
        <v>70</v>
      </c>
      <c r="D600" t="s">
        <v>574</v>
      </c>
      <c r="E600" s="2">
        <f t="shared" si="24"/>
        <v>4000000</v>
      </c>
      <c r="F600" s="2">
        <v>1000000</v>
      </c>
      <c r="I600" s="2">
        <f t="shared" si="26"/>
        <v>5000000</v>
      </c>
      <c r="J600" s="19">
        <v>5000000</v>
      </c>
      <c r="K600"/>
    </row>
    <row r="601" spans="1:11" x14ac:dyDescent="0.25">
      <c r="A601" t="s">
        <v>71</v>
      </c>
      <c r="C601" t="s">
        <v>70</v>
      </c>
      <c r="D601" t="s">
        <v>391</v>
      </c>
      <c r="E601" s="2">
        <f t="shared" si="24"/>
        <v>4000000</v>
      </c>
      <c r="F601" s="2">
        <v>1000000</v>
      </c>
      <c r="I601" s="2">
        <f t="shared" si="26"/>
        <v>5000000</v>
      </c>
      <c r="J601" s="19">
        <v>5000000</v>
      </c>
      <c r="K601"/>
    </row>
    <row r="602" spans="1:11" x14ac:dyDescent="0.25">
      <c r="A602" t="s">
        <v>71</v>
      </c>
      <c r="C602" t="s">
        <v>70</v>
      </c>
      <c r="D602" t="s">
        <v>481</v>
      </c>
      <c r="E602" s="2">
        <f t="shared" si="24"/>
        <v>4000000</v>
      </c>
      <c r="F602" s="2">
        <v>1000000</v>
      </c>
      <c r="I602" s="2">
        <f t="shared" si="26"/>
        <v>5000000</v>
      </c>
      <c r="J602" s="19">
        <v>5000000</v>
      </c>
      <c r="K602"/>
    </row>
    <row r="603" spans="1:11" x14ac:dyDescent="0.25">
      <c r="A603" t="s">
        <v>71</v>
      </c>
      <c r="C603" t="s">
        <v>70</v>
      </c>
      <c r="D603" t="s">
        <v>361</v>
      </c>
      <c r="E603" s="2">
        <f t="shared" si="24"/>
        <v>4000000</v>
      </c>
      <c r="F603" s="2">
        <v>1000000</v>
      </c>
      <c r="I603" s="2">
        <f t="shared" si="26"/>
        <v>5000000</v>
      </c>
      <c r="J603" s="19">
        <v>5000000</v>
      </c>
      <c r="K603"/>
    </row>
    <row r="604" spans="1:11" x14ac:dyDescent="0.25">
      <c r="A604" t="s">
        <v>71</v>
      </c>
      <c r="C604" t="s">
        <v>70</v>
      </c>
      <c r="D604" t="s">
        <v>148</v>
      </c>
      <c r="E604" s="2">
        <f t="shared" si="24"/>
        <v>4000000</v>
      </c>
      <c r="F604" s="2">
        <v>1000000</v>
      </c>
      <c r="I604" s="2">
        <f t="shared" si="26"/>
        <v>5000000</v>
      </c>
      <c r="J604" s="19">
        <v>5000000</v>
      </c>
      <c r="K604"/>
    </row>
    <row r="605" spans="1:11" x14ac:dyDescent="0.25">
      <c r="A605" t="s">
        <v>71</v>
      </c>
      <c r="C605" t="s">
        <v>70</v>
      </c>
      <c r="D605" t="s">
        <v>149</v>
      </c>
      <c r="E605" s="2">
        <f t="shared" si="24"/>
        <v>4000000</v>
      </c>
      <c r="F605" s="2">
        <v>1000000</v>
      </c>
      <c r="I605" s="2">
        <f t="shared" si="26"/>
        <v>5000000</v>
      </c>
      <c r="J605" s="19">
        <v>5000000</v>
      </c>
      <c r="K605"/>
    </row>
    <row r="606" spans="1:11" x14ac:dyDescent="0.25">
      <c r="A606" t="s">
        <v>71</v>
      </c>
      <c r="C606" t="s">
        <v>70</v>
      </c>
      <c r="D606" t="s">
        <v>150</v>
      </c>
      <c r="E606" s="2">
        <f t="shared" si="24"/>
        <v>2400000</v>
      </c>
      <c r="F606" s="2">
        <v>0</v>
      </c>
      <c r="I606" s="2">
        <f t="shared" si="26"/>
        <v>2400000</v>
      </c>
      <c r="J606" s="19">
        <v>2400000</v>
      </c>
      <c r="K606"/>
    </row>
    <row r="607" spans="1:11" x14ac:dyDescent="0.25">
      <c r="A607" t="s">
        <v>71</v>
      </c>
      <c r="C607" t="s">
        <v>70</v>
      </c>
      <c r="D607" t="s">
        <v>151</v>
      </c>
      <c r="E607" s="2">
        <f t="shared" si="24"/>
        <v>4000000</v>
      </c>
      <c r="F607" s="2">
        <v>1000000</v>
      </c>
      <c r="I607" s="2">
        <f t="shared" si="26"/>
        <v>5000000</v>
      </c>
      <c r="J607" s="19">
        <v>5000000</v>
      </c>
      <c r="K607"/>
    </row>
    <row r="608" spans="1:11" x14ac:dyDescent="0.25">
      <c r="A608" t="s">
        <v>71</v>
      </c>
      <c r="C608" t="s">
        <v>70</v>
      </c>
      <c r="D608" t="s">
        <v>69</v>
      </c>
      <c r="E608" s="2">
        <f t="shared" si="24"/>
        <v>4000000</v>
      </c>
      <c r="F608" s="2">
        <v>1000000</v>
      </c>
      <c r="I608" s="2">
        <f t="shared" si="26"/>
        <v>5000000</v>
      </c>
      <c r="J608" s="19">
        <v>5000000</v>
      </c>
      <c r="K608"/>
    </row>
    <row r="609" spans="1:11" x14ac:dyDescent="0.25">
      <c r="A609" t="s">
        <v>71</v>
      </c>
      <c r="C609" t="s">
        <v>70</v>
      </c>
      <c r="D609" t="s">
        <v>609</v>
      </c>
      <c r="E609" s="2">
        <f t="shared" si="24"/>
        <v>2400000</v>
      </c>
      <c r="F609" s="2">
        <v>0</v>
      </c>
      <c r="I609" s="2">
        <f t="shared" si="26"/>
        <v>2400000</v>
      </c>
      <c r="J609" s="19">
        <v>2400000</v>
      </c>
      <c r="K609"/>
    </row>
    <row r="610" spans="1:11" x14ac:dyDescent="0.25">
      <c r="A610" t="s">
        <v>71</v>
      </c>
      <c r="C610" t="s">
        <v>70</v>
      </c>
      <c r="D610" t="s">
        <v>575</v>
      </c>
      <c r="E610" s="2">
        <f t="shared" si="24"/>
        <v>2400000</v>
      </c>
      <c r="F610" s="2">
        <v>0</v>
      </c>
      <c r="I610" s="2">
        <f t="shared" si="26"/>
        <v>2400000</v>
      </c>
      <c r="J610" s="19">
        <v>2400000</v>
      </c>
      <c r="K610"/>
    </row>
    <row r="611" spans="1:11" x14ac:dyDescent="0.25">
      <c r="A611" t="s">
        <v>71</v>
      </c>
      <c r="C611" t="s">
        <v>70</v>
      </c>
      <c r="D611" t="s">
        <v>482</v>
      </c>
      <c r="E611" s="2">
        <f t="shared" si="24"/>
        <v>4000000</v>
      </c>
      <c r="F611" s="2">
        <v>1000000</v>
      </c>
      <c r="I611" s="2">
        <f t="shared" si="26"/>
        <v>5000000</v>
      </c>
      <c r="J611" s="19">
        <v>5000000</v>
      </c>
      <c r="K611"/>
    </row>
    <row r="612" spans="1:11" x14ac:dyDescent="0.25">
      <c r="A612" t="s">
        <v>71</v>
      </c>
      <c r="C612" t="s">
        <v>70</v>
      </c>
      <c r="D612" t="s">
        <v>153</v>
      </c>
      <c r="E612" s="2">
        <f t="shared" si="24"/>
        <v>4000000</v>
      </c>
      <c r="F612" s="2">
        <v>1000000</v>
      </c>
      <c r="I612" s="2">
        <f t="shared" si="26"/>
        <v>5000000</v>
      </c>
      <c r="J612" s="19">
        <v>5000000</v>
      </c>
      <c r="K612"/>
    </row>
    <row r="613" spans="1:11" x14ac:dyDescent="0.25">
      <c r="A613" t="s">
        <v>71</v>
      </c>
      <c r="C613" t="s">
        <v>70</v>
      </c>
      <c r="D613" t="s">
        <v>576</v>
      </c>
      <c r="E613" s="2">
        <f t="shared" si="24"/>
        <v>2400000</v>
      </c>
      <c r="F613" s="2">
        <v>0</v>
      </c>
      <c r="I613" s="2">
        <f t="shared" si="26"/>
        <v>2400000</v>
      </c>
      <c r="J613" s="19">
        <v>2400000</v>
      </c>
      <c r="K613"/>
    </row>
    <row r="614" spans="1:11" x14ac:dyDescent="0.25">
      <c r="A614" t="s">
        <v>71</v>
      </c>
      <c r="C614" t="s">
        <v>70</v>
      </c>
      <c r="D614" t="s">
        <v>610</v>
      </c>
      <c r="E614" s="2">
        <f t="shared" si="24"/>
        <v>4000000</v>
      </c>
      <c r="F614" s="2">
        <v>1000000</v>
      </c>
      <c r="I614" s="2">
        <f>SUM(E614:G614)-H614</f>
        <v>5000000</v>
      </c>
      <c r="J614" s="2">
        <v>5000000</v>
      </c>
    </row>
    <row r="615" spans="1:11" x14ac:dyDescent="0.25">
      <c r="A615" t="s">
        <v>71</v>
      </c>
      <c r="C615" t="s">
        <v>70</v>
      </c>
      <c r="D615" t="s">
        <v>394</v>
      </c>
      <c r="E615" s="2">
        <f t="shared" si="24"/>
        <v>4000000</v>
      </c>
      <c r="F615" s="2">
        <v>1000000</v>
      </c>
      <c r="I615" s="2">
        <f t="shared" si="26"/>
        <v>5000000</v>
      </c>
      <c r="J615" s="2">
        <v>5000000</v>
      </c>
    </row>
    <row r="616" spans="1:11" x14ac:dyDescent="0.25">
      <c r="A616" t="s">
        <v>71</v>
      </c>
      <c r="C616" t="s">
        <v>74</v>
      </c>
      <c r="D616" t="s">
        <v>154</v>
      </c>
      <c r="E616" s="2">
        <f t="shared" si="24"/>
        <v>5000000</v>
      </c>
      <c r="F616" s="19">
        <v>700000</v>
      </c>
      <c r="I616" s="2">
        <f t="shared" si="26"/>
        <v>5700000</v>
      </c>
      <c r="J616" s="2">
        <v>5700000</v>
      </c>
    </row>
    <row r="617" spans="1:11" x14ac:dyDescent="0.25">
      <c r="A617" t="s">
        <v>71</v>
      </c>
      <c r="C617" t="s">
        <v>74</v>
      </c>
      <c r="D617" t="s">
        <v>155</v>
      </c>
      <c r="E617" s="2">
        <f t="shared" si="24"/>
        <v>5000000</v>
      </c>
      <c r="F617" s="2">
        <v>700000</v>
      </c>
      <c r="I617" s="2">
        <f t="shared" si="26"/>
        <v>5700000</v>
      </c>
      <c r="J617" s="2">
        <v>5700000</v>
      </c>
    </row>
    <row r="618" spans="1:11" x14ac:dyDescent="0.25">
      <c r="A618" t="s">
        <v>71</v>
      </c>
      <c r="C618" t="s">
        <v>74</v>
      </c>
      <c r="D618" t="s">
        <v>81</v>
      </c>
      <c r="E618" s="2">
        <f t="shared" si="24"/>
        <v>4400000</v>
      </c>
      <c r="F618" s="19">
        <v>0</v>
      </c>
      <c r="I618" s="2">
        <f t="shared" si="26"/>
        <v>4400000</v>
      </c>
      <c r="J618" s="2">
        <v>4400000</v>
      </c>
    </row>
    <row r="619" spans="1:11" x14ac:dyDescent="0.25">
      <c r="A619" t="s">
        <v>71</v>
      </c>
      <c r="C619" t="s">
        <v>74</v>
      </c>
      <c r="D619" t="s">
        <v>152</v>
      </c>
      <c r="E619" s="2">
        <f t="shared" si="24"/>
        <v>4000000</v>
      </c>
      <c r="F619" s="2">
        <v>0</v>
      </c>
      <c r="I619" s="2">
        <f t="shared" si="26"/>
        <v>4000000</v>
      </c>
      <c r="J619" s="2">
        <v>4000000</v>
      </c>
    </row>
    <row r="620" spans="1:11" x14ac:dyDescent="0.25">
      <c r="A620" t="s">
        <v>71</v>
      </c>
      <c r="C620" t="s">
        <v>75</v>
      </c>
      <c r="D620" t="s">
        <v>72</v>
      </c>
      <c r="E620" s="2">
        <f t="shared" si="24"/>
        <v>8000000</v>
      </c>
      <c r="F620" s="19">
        <v>0</v>
      </c>
      <c r="I620" s="2">
        <f t="shared" si="26"/>
        <v>8000000</v>
      </c>
      <c r="J620" s="2">
        <v>8000000</v>
      </c>
    </row>
    <row r="621" spans="1:11" x14ac:dyDescent="0.25">
      <c r="A621" t="s">
        <v>71</v>
      </c>
      <c r="C621" t="s">
        <v>75</v>
      </c>
      <c r="D621" t="s">
        <v>73</v>
      </c>
      <c r="E621" s="2">
        <f t="shared" si="24"/>
        <v>10000000</v>
      </c>
      <c r="F621" s="2">
        <v>700000</v>
      </c>
      <c r="I621" s="2">
        <f t="shared" si="26"/>
        <v>10700000</v>
      </c>
      <c r="J621" s="2">
        <v>10700000</v>
      </c>
    </row>
    <row r="622" spans="1:11" s="1" customFormat="1" x14ac:dyDescent="0.25">
      <c r="A622" s="3"/>
      <c r="B622" s="3"/>
      <c r="C622" s="3"/>
      <c r="D622" s="3" t="s">
        <v>87</v>
      </c>
      <c r="E622" s="4">
        <f t="shared" ref="E622:J622" si="27">SUM(E594:E621)</f>
        <v>118000000</v>
      </c>
      <c r="F622" s="4">
        <f t="shared" si="27"/>
        <v>20100000</v>
      </c>
      <c r="G622" s="4">
        <f t="shared" si="27"/>
        <v>0</v>
      </c>
      <c r="H622" s="4">
        <f t="shared" si="27"/>
        <v>0</v>
      </c>
      <c r="I622" s="4">
        <f t="shared" si="27"/>
        <v>138100000</v>
      </c>
      <c r="J622" s="4">
        <f t="shared" si="27"/>
        <v>138100000</v>
      </c>
      <c r="K622" s="4">
        <f>SUM(K509:K621)</f>
        <v>0</v>
      </c>
    </row>
    <row r="623" spans="1:11" x14ac:dyDescent="0.25">
      <c r="E623" s="2">
        <f t="shared" ref="E623:K623" si="28">SUM(E119,E239,E346,E431,E593,E622)</f>
        <v>1125744000</v>
      </c>
      <c r="F623" s="2">
        <f t="shared" si="28"/>
        <v>277100000</v>
      </c>
      <c r="G623" s="2">
        <f t="shared" si="28"/>
        <v>56600000</v>
      </c>
      <c r="H623" s="2">
        <f t="shared" si="28"/>
        <v>6790000</v>
      </c>
      <c r="I623" s="2">
        <f t="shared" si="28"/>
        <v>1452654000</v>
      </c>
      <c r="J623" s="2">
        <f t="shared" si="28"/>
        <v>1402844000</v>
      </c>
      <c r="K623" s="2">
        <f t="shared" si="28"/>
        <v>0</v>
      </c>
    </row>
    <row r="624" spans="1:11" x14ac:dyDescent="0.25">
      <c r="D624" s="2"/>
      <c r="I624" s="2">
        <f>+SUM(E624:G624)-H624</f>
        <v>0</v>
      </c>
      <c r="K624"/>
    </row>
    <row r="625" spans="1:11" x14ac:dyDescent="0.25">
      <c r="D625" s="2"/>
      <c r="I625" s="2">
        <f>+SUM(E625:G625)-H625</f>
        <v>0</v>
      </c>
      <c r="K625"/>
    </row>
    <row r="626" spans="1:11" x14ac:dyDescent="0.25">
      <c r="I626" s="2">
        <f>SUM(I623:I625)</f>
        <v>1452654000</v>
      </c>
      <c r="K626"/>
    </row>
    <row r="628" spans="1:11" s="2" customFormat="1" x14ac:dyDescent="0.25">
      <c r="A628"/>
      <c r="B628"/>
      <c r="C628" t="s">
        <v>20</v>
      </c>
      <c r="D628"/>
      <c r="E628" s="2">
        <f t="shared" ref="E628:J634" si="29">SUMIF($C$4:$C$621,$C628,E$4:E$621)</f>
        <v>842344000</v>
      </c>
      <c r="F628" s="2">
        <f t="shared" si="29"/>
        <v>236500000</v>
      </c>
      <c r="G628" s="2">
        <f t="shared" si="29"/>
        <v>56600000</v>
      </c>
      <c r="H628" s="2">
        <f t="shared" si="29"/>
        <v>0</v>
      </c>
      <c r="I628" s="2">
        <f t="shared" si="29"/>
        <v>1135444000</v>
      </c>
      <c r="J628" s="2">
        <f t="shared" si="29"/>
        <v>1078844000</v>
      </c>
    </row>
    <row r="629" spans="1:11" s="2" customFormat="1" x14ac:dyDescent="0.25">
      <c r="A629"/>
      <c r="B629"/>
      <c r="C629" t="s">
        <v>37</v>
      </c>
      <c r="D629"/>
      <c r="E629" s="2">
        <f t="shared" si="29"/>
        <v>156340000</v>
      </c>
      <c r="F629" s="2">
        <f t="shared" si="29"/>
        <v>19900000</v>
      </c>
      <c r="G629" s="2">
        <f t="shared" si="29"/>
        <v>0</v>
      </c>
      <c r="H629" s="2">
        <f t="shared" si="29"/>
        <v>0</v>
      </c>
      <c r="I629" s="2">
        <f t="shared" si="29"/>
        <v>176240000</v>
      </c>
      <c r="J629" s="2">
        <f t="shared" si="29"/>
        <v>176240000</v>
      </c>
    </row>
    <row r="630" spans="1:11" s="2" customFormat="1" x14ac:dyDescent="0.25">
      <c r="A630"/>
      <c r="B630"/>
      <c r="C630" t="s">
        <v>38</v>
      </c>
      <c r="D630"/>
      <c r="E630" s="2">
        <f t="shared" si="29"/>
        <v>0</v>
      </c>
      <c r="F630" s="2">
        <f t="shared" si="29"/>
        <v>0</v>
      </c>
      <c r="G630" s="2">
        <f t="shared" si="29"/>
        <v>0</v>
      </c>
      <c r="H630" s="2">
        <f t="shared" si="29"/>
        <v>0</v>
      </c>
      <c r="I630" s="2">
        <f t="shared" si="29"/>
        <v>0</v>
      </c>
      <c r="J630" s="2">
        <f t="shared" si="29"/>
        <v>0</v>
      </c>
    </row>
    <row r="631" spans="1:11" s="2" customFormat="1" x14ac:dyDescent="0.25">
      <c r="A631"/>
      <c r="B631"/>
      <c r="C631" t="s">
        <v>39</v>
      </c>
      <c r="D631"/>
      <c r="E631" s="2">
        <f t="shared" si="29"/>
        <v>8160000</v>
      </c>
      <c r="F631" s="2">
        <f t="shared" si="29"/>
        <v>600000</v>
      </c>
      <c r="G631" s="2">
        <f t="shared" si="29"/>
        <v>0</v>
      </c>
      <c r="H631" s="2">
        <f t="shared" si="29"/>
        <v>5890000</v>
      </c>
      <c r="I631" s="2">
        <f t="shared" si="29"/>
        <v>2870000</v>
      </c>
      <c r="J631" s="2">
        <f t="shared" si="29"/>
        <v>8760000</v>
      </c>
    </row>
    <row r="632" spans="1:11" s="2" customFormat="1" x14ac:dyDescent="0.25">
      <c r="A632"/>
      <c r="B632"/>
      <c r="C632" t="s">
        <v>75</v>
      </c>
      <c r="D632"/>
      <c r="E632" s="2">
        <f t="shared" si="29"/>
        <v>18000000</v>
      </c>
      <c r="F632" s="2">
        <f t="shared" si="29"/>
        <v>700000</v>
      </c>
      <c r="G632" s="2">
        <f t="shared" si="29"/>
        <v>0</v>
      </c>
      <c r="H632" s="2">
        <f t="shared" si="29"/>
        <v>0</v>
      </c>
      <c r="I632" s="2">
        <f t="shared" si="29"/>
        <v>18700000</v>
      </c>
      <c r="J632" s="2">
        <f t="shared" si="29"/>
        <v>18700000</v>
      </c>
    </row>
    <row r="633" spans="1:11" s="2" customFormat="1" x14ac:dyDescent="0.25">
      <c r="A633"/>
      <c r="B633"/>
      <c r="C633" t="s">
        <v>70</v>
      </c>
      <c r="D633"/>
      <c r="E633" s="2">
        <f t="shared" si="29"/>
        <v>81600000</v>
      </c>
      <c r="F633" s="2">
        <f t="shared" si="29"/>
        <v>18000000</v>
      </c>
      <c r="G633" s="2">
        <f t="shared" si="29"/>
        <v>0</v>
      </c>
      <c r="H633" s="2">
        <f t="shared" si="29"/>
        <v>0</v>
      </c>
      <c r="I633" s="2">
        <f t="shared" si="29"/>
        <v>99600000</v>
      </c>
      <c r="J633" s="2">
        <f t="shared" si="29"/>
        <v>99600000</v>
      </c>
    </row>
    <row r="634" spans="1:11" s="2" customFormat="1" x14ac:dyDescent="0.25">
      <c r="A634"/>
      <c r="B634"/>
      <c r="C634" t="s">
        <v>74</v>
      </c>
      <c r="D634"/>
      <c r="E634" s="2">
        <f t="shared" si="29"/>
        <v>18400000</v>
      </c>
      <c r="F634" s="2">
        <f t="shared" si="29"/>
        <v>1400000</v>
      </c>
      <c r="G634" s="2">
        <f t="shared" si="29"/>
        <v>0</v>
      </c>
      <c r="H634" s="2">
        <f t="shared" si="29"/>
        <v>0</v>
      </c>
      <c r="I634" s="2">
        <f t="shared" si="29"/>
        <v>19800000</v>
      </c>
      <c r="J634" s="2">
        <f t="shared" si="29"/>
        <v>19800000</v>
      </c>
    </row>
    <row r="635" spans="1:11" s="2" customFormat="1" x14ac:dyDescent="0.25">
      <c r="A635"/>
      <c r="B635"/>
      <c r="C635"/>
      <c r="D635"/>
    </row>
    <row r="636" spans="1:11" s="2" customFormat="1" x14ac:dyDescent="0.25">
      <c r="A636"/>
      <c r="B636"/>
      <c r="C636" t="s">
        <v>20</v>
      </c>
      <c r="D636"/>
      <c r="E636" s="2">
        <f>+E633+E628</f>
        <v>923944000</v>
      </c>
      <c r="F636" s="2">
        <f t="shared" ref="F636:J637" si="30">+F633+F628</f>
        <v>254500000</v>
      </c>
      <c r="G636" s="2">
        <f t="shared" si="30"/>
        <v>56600000</v>
      </c>
      <c r="H636" s="2">
        <f t="shared" si="30"/>
        <v>0</v>
      </c>
      <c r="I636" s="2">
        <f t="shared" si="30"/>
        <v>1235044000</v>
      </c>
      <c r="J636" s="2">
        <f t="shared" si="30"/>
        <v>1178444000</v>
      </c>
    </row>
    <row r="637" spans="1:11" s="2" customFormat="1" x14ac:dyDescent="0.25">
      <c r="A637"/>
      <c r="B637"/>
      <c r="C637" t="s">
        <v>37</v>
      </c>
      <c r="D637"/>
      <c r="E637" s="2">
        <f>+E634+E629</f>
        <v>174740000</v>
      </c>
      <c r="F637" s="2">
        <f t="shared" si="30"/>
        <v>21300000</v>
      </c>
      <c r="G637" s="2">
        <f t="shared" si="30"/>
        <v>0</v>
      </c>
      <c r="H637" s="2">
        <f t="shared" si="30"/>
        <v>0</v>
      </c>
      <c r="I637" s="2">
        <f t="shared" si="30"/>
        <v>196040000</v>
      </c>
      <c r="J637" s="2">
        <f t="shared" si="30"/>
        <v>196040000</v>
      </c>
    </row>
    <row r="638" spans="1:11" s="2" customFormat="1" x14ac:dyDescent="0.25">
      <c r="A638"/>
      <c r="B638"/>
      <c r="C638" t="s">
        <v>38</v>
      </c>
      <c r="D638"/>
      <c r="E638" s="2">
        <f t="shared" ref="E638:J638" si="31">+E630</f>
        <v>0</v>
      </c>
      <c r="F638" s="2">
        <f t="shared" si="31"/>
        <v>0</v>
      </c>
      <c r="G638" s="2">
        <f t="shared" si="31"/>
        <v>0</v>
      </c>
      <c r="H638" s="2">
        <f t="shared" si="31"/>
        <v>0</v>
      </c>
      <c r="I638" s="2">
        <f t="shared" si="31"/>
        <v>0</v>
      </c>
      <c r="J638" s="2">
        <f t="shared" si="31"/>
        <v>0</v>
      </c>
    </row>
    <row r="639" spans="1:11" s="2" customFormat="1" x14ac:dyDescent="0.25">
      <c r="A639"/>
      <c r="B639"/>
      <c r="C639" t="s">
        <v>39</v>
      </c>
      <c r="D639"/>
      <c r="E639" s="2">
        <f t="shared" ref="E639:J639" si="32">+E632+E631</f>
        <v>26160000</v>
      </c>
      <c r="F639" s="2">
        <f t="shared" si="32"/>
        <v>1300000</v>
      </c>
      <c r="G639" s="2">
        <f t="shared" si="32"/>
        <v>0</v>
      </c>
      <c r="H639" s="2">
        <f t="shared" si="32"/>
        <v>5890000</v>
      </c>
      <c r="I639" s="2">
        <f t="shared" si="32"/>
        <v>21570000</v>
      </c>
      <c r="J639" s="2">
        <f t="shared" si="32"/>
        <v>27460000</v>
      </c>
    </row>
    <row r="640" spans="1:11" s="2" customFormat="1" x14ac:dyDescent="0.25">
      <c r="A640"/>
      <c r="B640"/>
      <c r="C640"/>
      <c r="D640"/>
      <c r="E640" s="15">
        <f t="shared" ref="E640:J640" si="33">SUM(E636:E639)</f>
        <v>1124844000</v>
      </c>
      <c r="F640" s="15">
        <f t="shared" si="33"/>
        <v>277100000</v>
      </c>
      <c r="G640" s="15">
        <f t="shared" si="33"/>
        <v>56600000</v>
      </c>
      <c r="H640" s="15">
        <f t="shared" si="33"/>
        <v>5890000</v>
      </c>
      <c r="I640" s="15">
        <f t="shared" si="33"/>
        <v>1452654000</v>
      </c>
      <c r="J640" s="15">
        <f t="shared" si="33"/>
        <v>1401944000</v>
      </c>
    </row>
    <row r="641" spans="1:11" s="2" customFormat="1" x14ac:dyDescent="0.25">
      <c r="A641"/>
      <c r="B641"/>
      <c r="C641"/>
      <c r="D641"/>
    </row>
    <row r="642" spans="1:11" s="2" customFormat="1" x14ac:dyDescent="0.25">
      <c r="A642"/>
      <c r="B642" t="s">
        <v>28</v>
      </c>
      <c r="C642" t="s">
        <v>20</v>
      </c>
      <c r="D642"/>
      <c r="E642" s="2">
        <f t="shared" ref="E642:I651" si="34">SUMPRODUCT(($A$4:$A$622=$B642)*($C$4:$C$622=$C642)*(E$4:E$622))</f>
        <v>0</v>
      </c>
      <c r="F642" s="2">
        <f t="shared" si="34"/>
        <v>0</v>
      </c>
      <c r="G642" s="2">
        <f t="shared" si="34"/>
        <v>0</v>
      </c>
      <c r="H642" s="2">
        <f t="shared" si="34"/>
        <v>0</v>
      </c>
      <c r="I642" s="2">
        <f t="shared" si="34"/>
        <v>0</v>
      </c>
      <c r="J642" s="2">
        <f t="shared" ref="J642:J668" si="35">SUMPRODUCT(($A$4:$A$622=$B642)*($C$4:$C$622=$C642)*($J$4:$J$622))</f>
        <v>0</v>
      </c>
    </row>
    <row r="643" spans="1:11" s="2" customFormat="1" x14ac:dyDescent="0.25">
      <c r="A643"/>
      <c r="B643" t="s">
        <v>28</v>
      </c>
      <c r="C643" t="s">
        <v>37</v>
      </c>
      <c r="D643"/>
      <c r="E643" s="2">
        <f t="shared" si="34"/>
        <v>0</v>
      </c>
      <c r="F643" s="2">
        <f t="shared" si="34"/>
        <v>0</v>
      </c>
      <c r="G643" s="2">
        <f t="shared" si="34"/>
        <v>0</v>
      </c>
      <c r="H643" s="2">
        <f t="shared" si="34"/>
        <v>0</v>
      </c>
      <c r="I643" s="2">
        <f t="shared" si="34"/>
        <v>0</v>
      </c>
      <c r="J643" s="2">
        <f t="shared" si="35"/>
        <v>0</v>
      </c>
    </row>
    <row r="644" spans="1:11" s="2" customFormat="1" x14ac:dyDescent="0.25">
      <c r="A644"/>
      <c r="B644" t="s">
        <v>28</v>
      </c>
      <c r="C644" t="s">
        <v>38</v>
      </c>
      <c r="D644"/>
      <c r="E644" s="2">
        <f t="shared" si="34"/>
        <v>0</v>
      </c>
      <c r="F644" s="2">
        <f t="shared" si="34"/>
        <v>0</v>
      </c>
      <c r="G644" s="2">
        <f t="shared" si="34"/>
        <v>0</v>
      </c>
      <c r="H644" s="2">
        <f t="shared" si="34"/>
        <v>0</v>
      </c>
      <c r="I644" s="2">
        <f t="shared" si="34"/>
        <v>0</v>
      </c>
      <c r="J644" s="2">
        <f t="shared" si="35"/>
        <v>0</v>
      </c>
      <c r="K644" s="2">
        <f>+SUM(E642:G645)</f>
        <v>1700000</v>
      </c>
    </row>
    <row r="645" spans="1:11" s="2" customFormat="1" x14ac:dyDescent="0.25">
      <c r="A645"/>
      <c r="B645" t="s">
        <v>28</v>
      </c>
      <c r="C645" t="s">
        <v>39</v>
      </c>
      <c r="D645"/>
      <c r="E645" s="2">
        <f t="shared" si="34"/>
        <v>1700000</v>
      </c>
      <c r="F645" s="2">
        <f t="shared" si="34"/>
        <v>0</v>
      </c>
      <c r="G645" s="2">
        <f t="shared" si="34"/>
        <v>0</v>
      </c>
      <c r="H645" s="2">
        <f t="shared" si="34"/>
        <v>0</v>
      </c>
      <c r="I645" s="2">
        <f t="shared" si="34"/>
        <v>1700000</v>
      </c>
      <c r="J645" s="2">
        <f t="shared" si="35"/>
        <v>1700000</v>
      </c>
    </row>
    <row r="646" spans="1:11" s="2" customFormat="1" x14ac:dyDescent="0.25">
      <c r="A646"/>
      <c r="B646" t="s">
        <v>64</v>
      </c>
      <c r="C646" t="s">
        <v>20</v>
      </c>
      <c r="D646"/>
      <c r="E646" s="2">
        <f t="shared" si="34"/>
        <v>0</v>
      </c>
      <c r="F646" s="2">
        <f t="shared" si="34"/>
        <v>0</v>
      </c>
      <c r="G646" s="2">
        <f t="shared" si="34"/>
        <v>0</v>
      </c>
      <c r="H646" s="2">
        <f t="shared" si="34"/>
        <v>0</v>
      </c>
      <c r="I646" s="2">
        <f t="shared" si="34"/>
        <v>0</v>
      </c>
      <c r="J646" s="2">
        <f t="shared" si="35"/>
        <v>0</v>
      </c>
    </row>
    <row r="647" spans="1:11" s="2" customFormat="1" x14ac:dyDescent="0.25">
      <c r="A647"/>
      <c r="B647" t="s">
        <v>64</v>
      </c>
      <c r="C647" t="s">
        <v>37</v>
      </c>
      <c r="D647"/>
      <c r="E647" s="2">
        <f t="shared" si="34"/>
        <v>0</v>
      </c>
      <c r="F647" s="2">
        <f t="shared" si="34"/>
        <v>0</v>
      </c>
      <c r="G647" s="2">
        <f t="shared" si="34"/>
        <v>0</v>
      </c>
      <c r="H647" s="2">
        <f t="shared" si="34"/>
        <v>0</v>
      </c>
      <c r="I647" s="2">
        <f t="shared" si="34"/>
        <v>0</v>
      </c>
      <c r="J647" s="2">
        <f t="shared" si="35"/>
        <v>0</v>
      </c>
    </row>
    <row r="648" spans="1:11" s="2" customFormat="1" x14ac:dyDescent="0.25">
      <c r="A648"/>
      <c r="B648" t="s">
        <v>64</v>
      </c>
      <c r="C648" t="s">
        <v>38</v>
      </c>
      <c r="D648"/>
      <c r="E648" s="2">
        <f t="shared" si="34"/>
        <v>0</v>
      </c>
      <c r="F648" s="2">
        <f t="shared" si="34"/>
        <v>0</v>
      </c>
      <c r="G648" s="2">
        <f t="shared" si="34"/>
        <v>0</v>
      </c>
      <c r="H648" s="2">
        <f t="shared" si="34"/>
        <v>0</v>
      </c>
      <c r="I648" s="2">
        <f t="shared" si="34"/>
        <v>0</v>
      </c>
      <c r="J648" s="2">
        <f t="shared" si="35"/>
        <v>0</v>
      </c>
    </row>
    <row r="649" spans="1:11" s="2" customFormat="1" x14ac:dyDescent="0.25">
      <c r="A649"/>
      <c r="B649" t="s">
        <v>64</v>
      </c>
      <c r="C649" t="s">
        <v>39</v>
      </c>
      <c r="D649"/>
      <c r="E649" s="2">
        <f t="shared" si="34"/>
        <v>0</v>
      </c>
      <c r="F649" s="2">
        <f t="shared" si="34"/>
        <v>0</v>
      </c>
      <c r="G649" s="2">
        <f t="shared" si="34"/>
        <v>0</v>
      </c>
      <c r="H649" s="2">
        <f t="shared" si="34"/>
        <v>0</v>
      </c>
      <c r="I649" s="2">
        <f t="shared" si="34"/>
        <v>0</v>
      </c>
      <c r="J649" s="2">
        <f t="shared" si="35"/>
        <v>0</v>
      </c>
    </row>
    <row r="650" spans="1:11" s="2" customFormat="1" x14ac:dyDescent="0.25">
      <c r="A650"/>
      <c r="B650" t="s">
        <v>40</v>
      </c>
      <c r="C650" t="s">
        <v>20</v>
      </c>
      <c r="D650"/>
      <c r="E650" s="2">
        <f t="shared" si="34"/>
        <v>0</v>
      </c>
      <c r="F650" s="2">
        <f t="shared" si="34"/>
        <v>0</v>
      </c>
      <c r="G650" s="2">
        <f t="shared" si="34"/>
        <v>0</v>
      </c>
      <c r="H650" s="2">
        <f t="shared" si="34"/>
        <v>0</v>
      </c>
      <c r="I650" s="2">
        <f t="shared" si="34"/>
        <v>0</v>
      </c>
      <c r="J650" s="2">
        <f t="shared" si="35"/>
        <v>0</v>
      </c>
    </row>
    <row r="651" spans="1:11" s="2" customFormat="1" x14ac:dyDescent="0.25">
      <c r="A651"/>
      <c r="B651" t="s">
        <v>40</v>
      </c>
      <c r="C651" t="s">
        <v>37</v>
      </c>
      <c r="D651"/>
      <c r="E651" s="2">
        <f t="shared" si="34"/>
        <v>0</v>
      </c>
      <c r="F651" s="2">
        <f t="shared" si="34"/>
        <v>0</v>
      </c>
      <c r="G651" s="2">
        <f t="shared" si="34"/>
        <v>0</v>
      </c>
      <c r="H651" s="2">
        <f t="shared" si="34"/>
        <v>0</v>
      </c>
      <c r="I651" s="2">
        <f t="shared" si="34"/>
        <v>0</v>
      </c>
      <c r="J651" s="2">
        <f t="shared" si="35"/>
        <v>0</v>
      </c>
    </row>
    <row r="652" spans="1:11" s="2" customFormat="1" x14ac:dyDescent="0.25">
      <c r="A652"/>
      <c r="B652" t="s">
        <v>40</v>
      </c>
      <c r="C652" t="s">
        <v>38</v>
      </c>
      <c r="D652"/>
      <c r="E652" s="2">
        <f t="shared" ref="E652:I661" si="36">SUMPRODUCT(($A$4:$A$622=$B652)*($C$4:$C$622=$C652)*(E$4:E$622))</f>
        <v>0</v>
      </c>
      <c r="F652" s="2">
        <f t="shared" si="36"/>
        <v>0</v>
      </c>
      <c r="G652" s="2">
        <f t="shared" si="36"/>
        <v>0</v>
      </c>
      <c r="H652" s="2">
        <f t="shared" si="36"/>
        <v>0</v>
      </c>
      <c r="I652" s="2">
        <f t="shared" si="36"/>
        <v>0</v>
      </c>
      <c r="J652" s="2">
        <f t="shared" si="35"/>
        <v>0</v>
      </c>
    </row>
    <row r="653" spans="1:11" s="2" customFormat="1" x14ac:dyDescent="0.25">
      <c r="A653"/>
      <c r="B653" t="s">
        <v>40</v>
      </c>
      <c r="C653" t="s">
        <v>39</v>
      </c>
      <c r="D653"/>
      <c r="E653" s="2">
        <f t="shared" si="36"/>
        <v>0</v>
      </c>
      <c r="F653" s="2">
        <f t="shared" si="36"/>
        <v>0</v>
      </c>
      <c r="G653" s="2">
        <f t="shared" si="36"/>
        <v>0</v>
      </c>
      <c r="H653" s="2">
        <f t="shared" si="36"/>
        <v>0</v>
      </c>
      <c r="I653" s="2">
        <f t="shared" si="36"/>
        <v>0</v>
      </c>
      <c r="J653" s="2">
        <f t="shared" si="35"/>
        <v>0</v>
      </c>
    </row>
    <row r="654" spans="1:11" s="2" customFormat="1" x14ac:dyDescent="0.25">
      <c r="A654"/>
      <c r="B654" t="s">
        <v>61</v>
      </c>
      <c r="C654" t="s">
        <v>20</v>
      </c>
      <c r="D654"/>
      <c r="E654" s="2">
        <f t="shared" si="36"/>
        <v>0</v>
      </c>
      <c r="F654" s="2">
        <f t="shared" si="36"/>
        <v>0</v>
      </c>
      <c r="G654" s="2">
        <f t="shared" si="36"/>
        <v>0</v>
      </c>
      <c r="H654" s="2">
        <f t="shared" si="36"/>
        <v>0</v>
      </c>
      <c r="I654" s="2">
        <f t="shared" si="36"/>
        <v>0</v>
      </c>
      <c r="J654" s="2">
        <f t="shared" si="35"/>
        <v>0</v>
      </c>
    </row>
    <row r="655" spans="1:11" s="2" customFormat="1" x14ac:dyDescent="0.25">
      <c r="A655"/>
      <c r="B655" t="s">
        <v>61</v>
      </c>
      <c r="C655" t="s">
        <v>37</v>
      </c>
      <c r="D655"/>
      <c r="E655" s="2">
        <f t="shared" si="36"/>
        <v>0</v>
      </c>
      <c r="F655" s="2">
        <f t="shared" si="36"/>
        <v>0</v>
      </c>
      <c r="G655" s="2">
        <f t="shared" si="36"/>
        <v>0</v>
      </c>
      <c r="H655" s="2">
        <f t="shared" si="36"/>
        <v>0</v>
      </c>
      <c r="I655" s="2">
        <f t="shared" si="36"/>
        <v>0</v>
      </c>
      <c r="J655" s="2">
        <f t="shared" si="35"/>
        <v>0</v>
      </c>
    </row>
    <row r="656" spans="1:11" s="2" customFormat="1" x14ac:dyDescent="0.25">
      <c r="A656"/>
      <c r="B656" t="s">
        <v>61</v>
      </c>
      <c r="C656" t="s">
        <v>38</v>
      </c>
      <c r="D656"/>
      <c r="E656" s="2">
        <f t="shared" si="36"/>
        <v>0</v>
      </c>
      <c r="F656" s="2">
        <f t="shared" si="36"/>
        <v>0</v>
      </c>
      <c r="G656" s="2">
        <f t="shared" si="36"/>
        <v>0</v>
      </c>
      <c r="H656" s="2">
        <f t="shared" si="36"/>
        <v>0</v>
      </c>
      <c r="I656" s="2">
        <f t="shared" si="36"/>
        <v>0</v>
      </c>
      <c r="J656" s="2">
        <f t="shared" si="35"/>
        <v>0</v>
      </c>
    </row>
    <row r="657" spans="1:12" s="2" customFormat="1" x14ac:dyDescent="0.25">
      <c r="A657"/>
      <c r="B657" t="s">
        <v>61</v>
      </c>
      <c r="C657" t="s">
        <v>39</v>
      </c>
      <c r="D657"/>
      <c r="E657" s="2">
        <f t="shared" si="36"/>
        <v>0</v>
      </c>
      <c r="F657" s="2">
        <f t="shared" si="36"/>
        <v>0</v>
      </c>
      <c r="G657" s="2">
        <f t="shared" si="36"/>
        <v>0</v>
      </c>
      <c r="H657" s="2">
        <f t="shared" si="36"/>
        <v>0</v>
      </c>
      <c r="I657" s="2">
        <f t="shared" si="36"/>
        <v>0</v>
      </c>
      <c r="J657" s="2">
        <f t="shared" si="35"/>
        <v>0</v>
      </c>
    </row>
    <row r="658" spans="1:12" s="2" customFormat="1" x14ac:dyDescent="0.25">
      <c r="A658"/>
      <c r="B658" t="s">
        <v>67</v>
      </c>
      <c r="C658" t="s">
        <v>20</v>
      </c>
      <c r="D658"/>
      <c r="E658" s="2">
        <f t="shared" si="36"/>
        <v>100660000</v>
      </c>
      <c r="F658" s="2">
        <f t="shared" si="36"/>
        <v>30400000</v>
      </c>
      <c r="G658" s="2">
        <f t="shared" si="36"/>
        <v>13100000</v>
      </c>
      <c r="H658" s="2">
        <f t="shared" si="36"/>
        <v>0</v>
      </c>
      <c r="I658" s="2">
        <f t="shared" si="36"/>
        <v>144160000</v>
      </c>
      <c r="J658" s="2">
        <f t="shared" si="35"/>
        <v>131060000</v>
      </c>
    </row>
    <row r="659" spans="1:12" s="2" customFormat="1" x14ac:dyDescent="0.25">
      <c r="A659"/>
      <c r="B659" t="s">
        <v>67</v>
      </c>
      <c r="C659" t="s">
        <v>37</v>
      </c>
      <c r="D659"/>
      <c r="E659" s="2">
        <f t="shared" si="36"/>
        <v>17320000</v>
      </c>
      <c r="F659" s="2">
        <f t="shared" si="36"/>
        <v>2600000</v>
      </c>
      <c r="G659" s="2">
        <f t="shared" si="36"/>
        <v>0</v>
      </c>
      <c r="H659" s="2">
        <f t="shared" si="36"/>
        <v>0</v>
      </c>
      <c r="I659" s="2">
        <f t="shared" si="36"/>
        <v>19920000</v>
      </c>
      <c r="J659" s="2">
        <f t="shared" si="35"/>
        <v>19920000</v>
      </c>
    </row>
    <row r="660" spans="1:12" s="2" customFormat="1" x14ac:dyDescent="0.25">
      <c r="A660"/>
      <c r="B660" t="s">
        <v>67</v>
      </c>
      <c r="C660" t="s">
        <v>38</v>
      </c>
      <c r="D660"/>
      <c r="E660" s="2">
        <f t="shared" si="36"/>
        <v>0</v>
      </c>
      <c r="F660" s="2">
        <f t="shared" si="36"/>
        <v>0</v>
      </c>
      <c r="G660" s="2">
        <f t="shared" si="36"/>
        <v>0</v>
      </c>
      <c r="H660" s="2">
        <f t="shared" si="36"/>
        <v>0</v>
      </c>
      <c r="I660" s="2">
        <f t="shared" si="36"/>
        <v>0</v>
      </c>
      <c r="J660" s="2">
        <f t="shared" si="35"/>
        <v>0</v>
      </c>
    </row>
    <row r="661" spans="1:12" s="2" customFormat="1" x14ac:dyDescent="0.25">
      <c r="A661"/>
      <c r="B661" t="s">
        <v>67</v>
      </c>
      <c r="C661" t="s">
        <v>39</v>
      </c>
      <c r="D661"/>
      <c r="E661" s="2">
        <f t="shared" si="36"/>
        <v>30000</v>
      </c>
      <c r="F661" s="2">
        <f t="shared" si="36"/>
        <v>0</v>
      </c>
      <c r="G661" s="2">
        <f t="shared" si="36"/>
        <v>0</v>
      </c>
      <c r="H661" s="2">
        <f t="shared" si="36"/>
        <v>0</v>
      </c>
      <c r="I661" s="2">
        <f t="shared" si="36"/>
        <v>30000</v>
      </c>
      <c r="J661" s="2">
        <f t="shared" si="35"/>
        <v>30000</v>
      </c>
    </row>
    <row r="662" spans="1:12" s="2" customFormat="1" x14ac:dyDescent="0.25">
      <c r="A662"/>
      <c r="B662" t="s">
        <v>66</v>
      </c>
      <c r="C662" t="s">
        <v>20</v>
      </c>
      <c r="D662"/>
      <c r="E662" s="2">
        <f t="shared" ref="E662:I668" si="37">SUMPRODUCT(($A$4:$A$622=$B662)*($C$4:$C$622=$C662)*(E$4:E$622))</f>
        <v>106584000</v>
      </c>
      <c r="F662" s="2">
        <f t="shared" si="37"/>
        <v>34850000</v>
      </c>
      <c r="G662" s="2">
        <f t="shared" si="37"/>
        <v>11950000</v>
      </c>
      <c r="H662" s="2">
        <f t="shared" si="37"/>
        <v>0</v>
      </c>
      <c r="I662" s="2">
        <f t="shared" si="37"/>
        <v>153384000</v>
      </c>
      <c r="J662" s="2">
        <f t="shared" si="35"/>
        <v>141434000</v>
      </c>
    </row>
    <row r="663" spans="1:12" s="2" customFormat="1" x14ac:dyDescent="0.25">
      <c r="A663"/>
      <c r="B663" t="s">
        <v>66</v>
      </c>
      <c r="C663" t="s">
        <v>37</v>
      </c>
      <c r="D663"/>
      <c r="E663" s="2">
        <f t="shared" si="37"/>
        <v>22180000</v>
      </c>
      <c r="F663" s="2">
        <f t="shared" si="37"/>
        <v>3500000</v>
      </c>
      <c r="G663" s="2">
        <f t="shared" si="37"/>
        <v>0</v>
      </c>
      <c r="H663" s="2">
        <f t="shared" si="37"/>
        <v>0</v>
      </c>
      <c r="I663" s="2">
        <f t="shared" si="37"/>
        <v>25680000</v>
      </c>
      <c r="J663" s="2">
        <f t="shared" si="35"/>
        <v>25680000</v>
      </c>
    </row>
    <row r="664" spans="1:12" s="2" customFormat="1" x14ac:dyDescent="0.25">
      <c r="A664"/>
      <c r="B664" t="s">
        <v>66</v>
      </c>
      <c r="C664" t="s">
        <v>38</v>
      </c>
      <c r="D664"/>
      <c r="E664" s="2">
        <f t="shared" si="37"/>
        <v>0</v>
      </c>
      <c r="F664" s="2">
        <f t="shared" si="37"/>
        <v>0</v>
      </c>
      <c r="G664" s="2">
        <f t="shared" si="37"/>
        <v>0</v>
      </c>
      <c r="H664" s="2">
        <f t="shared" si="37"/>
        <v>0</v>
      </c>
      <c r="I664" s="2">
        <f t="shared" si="37"/>
        <v>0</v>
      </c>
      <c r="J664" s="2">
        <f t="shared" si="35"/>
        <v>0</v>
      </c>
    </row>
    <row r="665" spans="1:12" s="2" customFormat="1" x14ac:dyDescent="0.25">
      <c r="A665"/>
      <c r="B665" t="s">
        <v>66</v>
      </c>
      <c r="C665" t="s">
        <v>39</v>
      </c>
      <c r="D665"/>
      <c r="E665" s="2">
        <f t="shared" si="37"/>
        <v>30000</v>
      </c>
      <c r="F665" s="2">
        <f t="shared" si="37"/>
        <v>600000</v>
      </c>
      <c r="G665" s="2">
        <f t="shared" si="37"/>
        <v>0</v>
      </c>
      <c r="H665" s="2">
        <f t="shared" si="37"/>
        <v>0</v>
      </c>
      <c r="I665" s="2">
        <f t="shared" si="37"/>
        <v>630000</v>
      </c>
      <c r="J665" s="2">
        <f t="shared" si="35"/>
        <v>630000</v>
      </c>
    </row>
    <row r="666" spans="1:12" s="2" customFormat="1" x14ac:dyDescent="0.25">
      <c r="A666"/>
      <c r="B666" t="s">
        <v>71</v>
      </c>
      <c r="C666" t="s">
        <v>70</v>
      </c>
      <c r="D666"/>
      <c r="E666" s="2">
        <f t="shared" si="37"/>
        <v>81600000</v>
      </c>
      <c r="F666" s="2">
        <f t="shared" si="37"/>
        <v>18000000</v>
      </c>
      <c r="G666" s="2">
        <f t="shared" si="37"/>
        <v>0</v>
      </c>
      <c r="H666" s="2">
        <f t="shared" si="37"/>
        <v>0</v>
      </c>
      <c r="I666" s="2">
        <f t="shared" si="37"/>
        <v>99600000</v>
      </c>
      <c r="J666" s="2">
        <f t="shared" si="35"/>
        <v>99600000</v>
      </c>
    </row>
    <row r="667" spans="1:12" s="2" customFormat="1" x14ac:dyDescent="0.25">
      <c r="A667"/>
      <c r="B667" t="s">
        <v>71</v>
      </c>
      <c r="C667" t="s">
        <v>74</v>
      </c>
      <c r="D667"/>
      <c r="E667" s="2">
        <f t="shared" si="37"/>
        <v>18400000</v>
      </c>
      <c r="F667" s="2">
        <f t="shared" si="37"/>
        <v>1400000</v>
      </c>
      <c r="G667" s="2">
        <f t="shared" si="37"/>
        <v>0</v>
      </c>
      <c r="H667" s="2">
        <f t="shared" si="37"/>
        <v>0</v>
      </c>
      <c r="I667" s="2">
        <f t="shared" si="37"/>
        <v>19800000</v>
      </c>
      <c r="J667" s="2">
        <f t="shared" si="35"/>
        <v>19800000</v>
      </c>
    </row>
    <row r="668" spans="1:12" s="2" customFormat="1" x14ac:dyDescent="0.25">
      <c r="A668"/>
      <c r="B668" t="s">
        <v>71</v>
      </c>
      <c r="C668" t="s">
        <v>75</v>
      </c>
      <c r="D668"/>
      <c r="E668" s="2">
        <f t="shared" si="37"/>
        <v>18000000</v>
      </c>
      <c r="F668" s="2">
        <f t="shared" si="37"/>
        <v>700000</v>
      </c>
      <c r="G668" s="2">
        <f t="shared" si="37"/>
        <v>0</v>
      </c>
      <c r="H668" s="2">
        <f t="shared" si="37"/>
        <v>0</v>
      </c>
      <c r="I668" s="2">
        <f t="shared" si="37"/>
        <v>18700000</v>
      </c>
      <c r="J668" s="2">
        <f t="shared" si="35"/>
        <v>18700000</v>
      </c>
    </row>
    <row r="670" spans="1:12" x14ac:dyDescent="0.25">
      <c r="B670" t="s">
        <v>110</v>
      </c>
      <c r="C670" t="s">
        <v>20</v>
      </c>
      <c r="D670" t="s">
        <v>111</v>
      </c>
      <c r="E670" s="2" t="s">
        <v>115</v>
      </c>
      <c r="F670"/>
      <c r="K670"/>
    </row>
    <row r="671" spans="1:12" x14ac:dyDescent="0.25">
      <c r="D671" t="s">
        <v>112</v>
      </c>
      <c r="E671" s="2" t="s">
        <v>124</v>
      </c>
      <c r="F671"/>
      <c r="K671"/>
    </row>
    <row r="672" spans="1:12" s="2" customFormat="1" x14ac:dyDescent="0.25">
      <c r="A672"/>
      <c r="B672"/>
      <c r="C672"/>
      <c r="D672" t="s">
        <v>113</v>
      </c>
      <c r="E672" s="2" t="s">
        <v>114</v>
      </c>
      <c r="F672"/>
      <c r="L672"/>
    </row>
    <row r="673" spans="1:12" x14ac:dyDescent="0.25">
      <c r="F673"/>
    </row>
    <row r="674" spans="1:12" s="2" customFormat="1" x14ac:dyDescent="0.25">
      <c r="A674"/>
      <c r="B674"/>
      <c r="C674" t="s">
        <v>37</v>
      </c>
      <c r="D674" t="s">
        <v>111</v>
      </c>
      <c r="E674" s="2" t="s">
        <v>116</v>
      </c>
      <c r="F674"/>
      <c r="L674"/>
    </row>
    <row r="675" spans="1:12" s="2" customFormat="1" x14ac:dyDescent="0.25">
      <c r="A675"/>
      <c r="B675"/>
      <c r="C675"/>
      <c r="D675" t="s">
        <v>112</v>
      </c>
      <c r="E675" s="2" t="s">
        <v>123</v>
      </c>
      <c r="F675"/>
      <c r="L675"/>
    </row>
    <row r="676" spans="1:12" s="2" customFormat="1" x14ac:dyDescent="0.25">
      <c r="A676"/>
      <c r="B676"/>
      <c r="C676"/>
      <c r="D676" t="s">
        <v>113</v>
      </c>
      <c r="E676" s="2" t="s">
        <v>117</v>
      </c>
      <c r="F676"/>
      <c r="L676"/>
    </row>
    <row r="677" spans="1:12" x14ac:dyDescent="0.25">
      <c r="F677"/>
    </row>
    <row r="678" spans="1:12" s="2" customFormat="1" x14ac:dyDescent="0.25">
      <c r="A678"/>
      <c r="B678"/>
      <c r="C678" t="s">
        <v>38</v>
      </c>
      <c r="D678" t="s">
        <v>111</v>
      </c>
      <c r="E678" s="2" t="s">
        <v>120</v>
      </c>
      <c r="F678"/>
      <c r="L678"/>
    </row>
    <row r="679" spans="1:12" s="2" customFormat="1" x14ac:dyDescent="0.25">
      <c r="A679"/>
      <c r="B679"/>
      <c r="C679"/>
      <c r="D679" t="s">
        <v>112</v>
      </c>
      <c r="E679" s="2" t="s">
        <v>122</v>
      </c>
      <c r="F679"/>
      <c r="L679"/>
    </row>
    <row r="680" spans="1:12" s="2" customFormat="1" x14ac:dyDescent="0.25">
      <c r="A680"/>
      <c r="B680"/>
      <c r="C680"/>
      <c r="D680" t="s">
        <v>113</v>
      </c>
      <c r="E680" s="2" t="s">
        <v>121</v>
      </c>
      <c r="F680"/>
      <c r="L680"/>
    </row>
    <row r="681" spans="1:12" x14ac:dyDescent="0.25">
      <c r="F681"/>
    </row>
    <row r="682" spans="1:12" s="2" customFormat="1" x14ac:dyDescent="0.25">
      <c r="A682"/>
      <c r="B682"/>
      <c r="C682" t="s">
        <v>39</v>
      </c>
      <c r="D682" t="s">
        <v>111</v>
      </c>
      <c r="F682"/>
      <c r="L682"/>
    </row>
    <row r="683" spans="1:12" s="2" customFormat="1" x14ac:dyDescent="0.25">
      <c r="A683"/>
      <c r="B683"/>
      <c r="C683"/>
      <c r="D683" t="s">
        <v>112</v>
      </c>
      <c r="E683" s="2" t="s">
        <v>119</v>
      </c>
      <c r="F683"/>
      <c r="L683"/>
    </row>
    <row r="684" spans="1:12" s="2" customFormat="1" x14ac:dyDescent="0.25">
      <c r="A684"/>
      <c r="B684"/>
      <c r="C684"/>
      <c r="D684" t="s">
        <v>113</v>
      </c>
      <c r="E684" s="2" t="s">
        <v>118</v>
      </c>
      <c r="F684"/>
      <c r="L684"/>
    </row>
  </sheetData>
  <autoFilter ref="A3:J52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9"/>
  <sheetViews>
    <sheetView zoomScale="72" zoomScaleNormal="72" workbookViewId="0">
      <pane xSplit="4" ySplit="5" topLeftCell="E6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9.140625" defaultRowHeight="15" outlineLevelRow="1" outlineLevelCol="1" x14ac:dyDescent="0.25"/>
  <cols>
    <col min="1" max="1" width="12.140625" style="19" customWidth="1"/>
    <col min="2" max="2" width="7.5703125" style="19" customWidth="1"/>
    <col min="3" max="3" width="15.85546875" style="47" customWidth="1"/>
    <col min="4" max="4" width="26.42578125" style="19" customWidth="1"/>
    <col min="5" max="5" width="17.5703125" style="2" customWidth="1"/>
    <col min="6" max="6" width="18.28515625" style="2" customWidth="1"/>
    <col min="7" max="10" width="18.140625" style="2" customWidth="1"/>
    <col min="11" max="11" width="20.7109375" style="2" customWidth="1"/>
    <col min="12" max="12" width="23.85546875" style="2" hidden="1" customWidth="1" outlineLevel="1"/>
    <col min="13" max="13" width="15.28515625" style="37" customWidth="1" collapsed="1"/>
    <col min="14" max="14" width="18.42578125" style="19" hidden="1" customWidth="1"/>
    <col min="15" max="15" width="15.85546875" style="19" hidden="1" customWidth="1"/>
    <col min="16" max="16" width="18.42578125" style="19" hidden="1" customWidth="1"/>
    <col min="17" max="17" width="15.85546875" style="19" hidden="1" customWidth="1"/>
    <col min="18" max="18" width="21.7109375" style="19" customWidth="1"/>
    <col min="19" max="19" width="13.7109375" style="19" bestFit="1" customWidth="1"/>
    <col min="20" max="16384" width="9.140625" style="19"/>
  </cols>
  <sheetData>
    <row r="1" spans="1:20" x14ac:dyDescent="0.25">
      <c r="H1" s="2">
        <f>+SUM(H4:H105)</f>
        <v>0</v>
      </c>
    </row>
    <row r="2" spans="1:20" ht="9" customHeight="1" x14ac:dyDescent="0.25">
      <c r="G2" s="19" t="s">
        <v>671</v>
      </c>
    </row>
    <row r="3" spans="1:20" s="34" customFormat="1" ht="30.75" customHeight="1" x14ac:dyDescent="0.25">
      <c r="A3" s="7" t="s">
        <v>21</v>
      </c>
      <c r="B3" s="7" t="s">
        <v>23</v>
      </c>
      <c r="C3" s="7" t="s">
        <v>22</v>
      </c>
      <c r="D3" s="7" t="s">
        <v>24</v>
      </c>
      <c r="E3" s="7" t="s">
        <v>25</v>
      </c>
      <c r="F3" s="7" t="s">
        <v>132</v>
      </c>
      <c r="G3" s="7" t="s">
        <v>26</v>
      </c>
      <c r="H3" s="7" t="s">
        <v>2250</v>
      </c>
      <c r="I3" s="7" t="s">
        <v>2340</v>
      </c>
      <c r="J3" s="7" t="s">
        <v>2007</v>
      </c>
      <c r="K3" s="7" t="s">
        <v>27</v>
      </c>
      <c r="L3" s="7" t="s">
        <v>672</v>
      </c>
      <c r="M3" s="38" t="s">
        <v>1334</v>
      </c>
      <c r="N3" s="34" t="s">
        <v>20</v>
      </c>
      <c r="O3" s="34" t="s">
        <v>37</v>
      </c>
      <c r="P3" s="34" t="s">
        <v>39</v>
      </c>
      <c r="Q3" s="34" t="s">
        <v>1230</v>
      </c>
    </row>
    <row r="4" spans="1:20" hidden="1" outlineLevel="1" x14ac:dyDescent="0.25">
      <c r="A4" s="19" t="s">
        <v>130</v>
      </c>
      <c r="B4" s="19" t="s">
        <v>20</v>
      </c>
      <c r="C4" s="2" t="s">
        <v>1231</v>
      </c>
      <c r="D4" s="2" t="s">
        <v>349</v>
      </c>
      <c r="E4" s="2">
        <f>+L4-F4-J4-I4</f>
        <v>0</v>
      </c>
      <c r="F4" s="2">
        <v>0</v>
      </c>
      <c r="K4" s="2">
        <f>SUM(E4:G4)-H4+I4+J4</f>
        <v>0</v>
      </c>
      <c r="L4" s="2">
        <v>0</v>
      </c>
      <c r="M4" s="2" t="s">
        <v>371</v>
      </c>
      <c r="S4" s="19">
        <f>IFERROR(SUMIF([3]PIVOT!$A$9:$A$634,C4,[3]PIVOT!$C$9:$C$634),0)</f>
        <v>0</v>
      </c>
      <c r="T4" s="19">
        <f>+S4-K4</f>
        <v>0</v>
      </c>
    </row>
    <row r="5" spans="1:20" hidden="1" outlineLevel="1" x14ac:dyDescent="0.25">
      <c r="A5" s="19" t="s">
        <v>130</v>
      </c>
      <c r="B5" s="19" t="s">
        <v>20</v>
      </c>
      <c r="C5" s="2" t="s">
        <v>1232</v>
      </c>
      <c r="D5" s="2" t="s">
        <v>929</v>
      </c>
      <c r="E5" s="2">
        <f t="shared" ref="E5:E68" si="0">+L5-F5-J5-I5</f>
        <v>0</v>
      </c>
      <c r="F5" s="2">
        <v>0</v>
      </c>
      <c r="K5" s="2">
        <f t="shared" ref="K5:K68" si="1">SUM(E5:G5)-H5+I5+J5</f>
        <v>0</v>
      </c>
      <c r="L5" s="2">
        <v>0</v>
      </c>
      <c r="M5" s="2" t="s">
        <v>371</v>
      </c>
      <c r="S5" s="19">
        <f>IFERROR(SUMIF([3]PIVOT!$A$9:$A$634,C5,[3]PIVOT!$C$9:$C$634),0)</f>
        <v>0</v>
      </c>
      <c r="T5" s="19">
        <f t="shared" ref="T5:T68" si="2">+S5-K5</f>
        <v>0</v>
      </c>
    </row>
    <row r="6" spans="1:20" hidden="1" outlineLevel="1" x14ac:dyDescent="0.25">
      <c r="A6" s="19" t="s">
        <v>130</v>
      </c>
      <c r="B6" s="19" t="s">
        <v>20</v>
      </c>
      <c r="C6" s="19" t="s">
        <v>2341</v>
      </c>
      <c r="D6" s="19" t="s">
        <v>2342</v>
      </c>
      <c r="E6" s="2">
        <f t="shared" si="0"/>
        <v>0</v>
      </c>
      <c r="F6" s="19">
        <v>0</v>
      </c>
      <c r="G6" s="2">
        <v>730769.23076923075</v>
      </c>
      <c r="H6" s="19"/>
      <c r="I6" s="19"/>
      <c r="J6" s="19"/>
      <c r="K6" s="2">
        <f t="shared" si="1"/>
        <v>730769.23076923075</v>
      </c>
      <c r="L6" s="19">
        <v>0</v>
      </c>
      <c r="M6" s="19" t="s">
        <v>371</v>
      </c>
      <c r="S6" s="19">
        <f>IFERROR(SUMIF([3]PIVOT!$A$9:$A$634,C6,[3]PIVOT!$C$9:$C$634),0)</f>
        <v>0</v>
      </c>
      <c r="T6" s="19">
        <f t="shared" si="2"/>
        <v>-730769.23076923075</v>
      </c>
    </row>
    <row r="7" spans="1:20" hidden="1" outlineLevel="1" x14ac:dyDescent="0.25">
      <c r="A7" s="19" t="s">
        <v>130</v>
      </c>
      <c r="B7" s="19" t="s">
        <v>20</v>
      </c>
      <c r="C7" s="2" t="s">
        <v>1335</v>
      </c>
      <c r="D7" s="2" t="s">
        <v>133</v>
      </c>
      <c r="E7" s="2">
        <f t="shared" si="0"/>
        <v>0</v>
      </c>
      <c r="F7" s="2">
        <v>0</v>
      </c>
      <c r="K7" s="2">
        <f t="shared" si="1"/>
        <v>0</v>
      </c>
      <c r="L7" s="2">
        <v>0</v>
      </c>
      <c r="M7" s="2" t="s">
        <v>371</v>
      </c>
      <c r="S7" s="19">
        <f>IFERROR(SUMIF([3]PIVOT!$A$9:$A$634,C7,[3]PIVOT!$C$9:$C$634),0)</f>
        <v>0</v>
      </c>
      <c r="T7" s="19">
        <f t="shared" si="2"/>
        <v>0</v>
      </c>
    </row>
    <row r="8" spans="1:20" hidden="1" outlineLevel="1" x14ac:dyDescent="0.25">
      <c r="A8" s="19" t="s">
        <v>130</v>
      </c>
      <c r="B8" s="19" t="s">
        <v>20</v>
      </c>
      <c r="C8" s="2" t="s">
        <v>1233</v>
      </c>
      <c r="D8" s="2" t="s">
        <v>0</v>
      </c>
      <c r="E8" s="2">
        <f t="shared" si="0"/>
        <v>0</v>
      </c>
      <c r="F8" s="2">
        <v>0</v>
      </c>
      <c r="K8" s="2">
        <f t="shared" si="1"/>
        <v>0</v>
      </c>
      <c r="L8" s="2">
        <v>0</v>
      </c>
      <c r="M8" s="2" t="s">
        <v>371</v>
      </c>
      <c r="S8" s="19">
        <f>IFERROR(SUMIF([3]PIVOT!$A$9:$A$634,C8,[3]PIVOT!$C$9:$C$634),0)</f>
        <v>0</v>
      </c>
      <c r="T8" s="19">
        <f t="shared" si="2"/>
        <v>0</v>
      </c>
    </row>
    <row r="9" spans="1:20" hidden="1" outlineLevel="1" x14ac:dyDescent="0.25">
      <c r="A9" s="19" t="s">
        <v>130</v>
      </c>
      <c r="B9" s="19" t="s">
        <v>20</v>
      </c>
      <c r="C9" s="2"/>
      <c r="D9" s="2" t="s">
        <v>2343</v>
      </c>
      <c r="E9" s="2">
        <f t="shared" si="0"/>
        <v>0</v>
      </c>
      <c r="F9" s="2">
        <v>0</v>
      </c>
      <c r="K9" s="2">
        <f t="shared" si="1"/>
        <v>0</v>
      </c>
      <c r="L9" s="2">
        <v>0</v>
      </c>
      <c r="M9" s="2" t="s">
        <v>371</v>
      </c>
      <c r="S9" s="19">
        <f>IFERROR(SUMIF([3]PIVOT!$A$9:$A$634,C9,[3]PIVOT!$C$9:$C$634),0)</f>
        <v>0</v>
      </c>
      <c r="T9" s="19">
        <f t="shared" si="2"/>
        <v>0</v>
      </c>
    </row>
    <row r="10" spans="1:20" hidden="1" outlineLevel="1" x14ac:dyDescent="0.25">
      <c r="A10" s="19" t="s">
        <v>130</v>
      </c>
      <c r="B10" s="19" t="s">
        <v>20</v>
      </c>
      <c r="C10" s="2"/>
      <c r="D10" s="2" t="s">
        <v>2344</v>
      </c>
      <c r="E10" s="2">
        <f t="shared" si="0"/>
        <v>0</v>
      </c>
      <c r="F10" s="2">
        <v>0</v>
      </c>
      <c r="K10" s="2">
        <f t="shared" si="1"/>
        <v>0</v>
      </c>
      <c r="L10" s="2">
        <v>0</v>
      </c>
      <c r="M10" s="2" t="s">
        <v>371</v>
      </c>
      <c r="S10" s="19">
        <f>IFERROR(SUMIF([3]PIVOT!$A$9:$A$634,C10,[3]PIVOT!$C$9:$C$634),0)</f>
        <v>0</v>
      </c>
      <c r="T10" s="19">
        <f t="shared" si="2"/>
        <v>0</v>
      </c>
    </row>
    <row r="11" spans="1:20" hidden="1" outlineLevel="1" x14ac:dyDescent="0.25">
      <c r="A11" s="19" t="s">
        <v>130</v>
      </c>
      <c r="B11" s="19" t="s">
        <v>20</v>
      </c>
      <c r="C11" s="2"/>
      <c r="D11" s="2" t="s">
        <v>2345</v>
      </c>
      <c r="E11" s="2">
        <f t="shared" si="0"/>
        <v>0</v>
      </c>
      <c r="F11" s="2">
        <v>0</v>
      </c>
      <c r="K11" s="2">
        <f t="shared" si="1"/>
        <v>0</v>
      </c>
      <c r="L11" s="2">
        <v>0</v>
      </c>
      <c r="M11" s="2" t="s">
        <v>371</v>
      </c>
      <c r="S11" s="19">
        <f>IFERROR(SUMIF([3]PIVOT!$A$9:$A$634,C11,[3]PIVOT!$C$9:$C$634),0)</f>
        <v>0</v>
      </c>
      <c r="T11" s="19">
        <f t="shared" si="2"/>
        <v>0</v>
      </c>
    </row>
    <row r="12" spans="1:20" hidden="1" outlineLevel="1" x14ac:dyDescent="0.25">
      <c r="A12" s="19" t="s">
        <v>130</v>
      </c>
      <c r="B12" s="19" t="s">
        <v>20</v>
      </c>
      <c r="C12" s="2" t="s">
        <v>2346</v>
      </c>
      <c r="D12" s="2" t="s">
        <v>2347</v>
      </c>
      <c r="E12" s="2">
        <f t="shared" si="0"/>
        <v>0</v>
      </c>
      <c r="F12" s="2">
        <v>0</v>
      </c>
      <c r="G12" s="2">
        <v>1000000</v>
      </c>
      <c r="K12" s="2">
        <f t="shared" si="1"/>
        <v>1000000</v>
      </c>
      <c r="L12" s="2">
        <v>0</v>
      </c>
      <c r="M12" s="2" t="s">
        <v>371</v>
      </c>
      <c r="S12" s="19">
        <f>IFERROR(SUMIF([3]PIVOT!$A$9:$A$634,C12,[3]PIVOT!$C$9:$C$634),0)</f>
        <v>0</v>
      </c>
      <c r="T12" s="19">
        <f t="shared" si="2"/>
        <v>-1000000</v>
      </c>
    </row>
    <row r="13" spans="1:20" hidden="1" outlineLevel="1" x14ac:dyDescent="0.25">
      <c r="A13" s="19" t="s">
        <v>130</v>
      </c>
      <c r="B13" s="19" t="s">
        <v>20</v>
      </c>
      <c r="C13" s="2" t="s">
        <v>1237</v>
      </c>
      <c r="D13" s="2" t="s">
        <v>3</v>
      </c>
      <c r="E13" s="2">
        <f t="shared" si="0"/>
        <v>0</v>
      </c>
      <c r="F13" s="2">
        <v>0</v>
      </c>
      <c r="K13" s="2">
        <f t="shared" si="1"/>
        <v>0</v>
      </c>
      <c r="L13" s="2">
        <v>0</v>
      </c>
      <c r="M13" s="2" t="s">
        <v>371</v>
      </c>
      <c r="S13" s="19">
        <f>IFERROR(SUMIF([3]PIVOT!$A$9:$A$634,C13,[3]PIVOT!$C$9:$C$634),0)</f>
        <v>0</v>
      </c>
      <c r="T13" s="19">
        <f t="shared" si="2"/>
        <v>0</v>
      </c>
    </row>
    <row r="14" spans="1:20" hidden="1" outlineLevel="1" x14ac:dyDescent="0.25">
      <c r="A14" s="19" t="s">
        <v>130</v>
      </c>
      <c r="B14" s="19" t="s">
        <v>20</v>
      </c>
      <c r="C14" s="2"/>
      <c r="D14" s="2" t="s">
        <v>2348</v>
      </c>
      <c r="E14" s="2">
        <f t="shared" si="0"/>
        <v>0</v>
      </c>
      <c r="F14" s="2">
        <v>0</v>
      </c>
      <c r="K14" s="2">
        <f t="shared" si="1"/>
        <v>0</v>
      </c>
      <c r="L14" s="2">
        <v>0</v>
      </c>
      <c r="M14" s="2" t="s">
        <v>371</v>
      </c>
      <c r="S14" s="19">
        <f>IFERROR(SUMIF([3]PIVOT!$A$9:$A$634,C14,[3]PIVOT!$C$9:$C$634),0)</f>
        <v>0</v>
      </c>
      <c r="T14" s="19">
        <f t="shared" si="2"/>
        <v>0</v>
      </c>
    </row>
    <row r="15" spans="1:20" hidden="1" outlineLevel="1" x14ac:dyDescent="0.25">
      <c r="A15" s="19" t="s">
        <v>130</v>
      </c>
      <c r="B15" s="19" t="s">
        <v>20</v>
      </c>
      <c r="C15" s="2" t="s">
        <v>1238</v>
      </c>
      <c r="D15" s="2" t="s">
        <v>108</v>
      </c>
      <c r="E15" s="2">
        <f t="shared" si="0"/>
        <v>0</v>
      </c>
      <c r="F15" s="2">
        <v>0</v>
      </c>
      <c r="K15" s="2">
        <f t="shared" si="1"/>
        <v>0</v>
      </c>
      <c r="L15" s="2">
        <v>0</v>
      </c>
      <c r="M15" s="2" t="s">
        <v>371</v>
      </c>
      <c r="S15" s="19">
        <f>IFERROR(SUMIF([3]PIVOT!$A$9:$A$634,C15,[3]PIVOT!$C$9:$C$634),0)</f>
        <v>0</v>
      </c>
      <c r="T15" s="19">
        <f t="shared" si="2"/>
        <v>0</v>
      </c>
    </row>
    <row r="16" spans="1:20" hidden="1" outlineLevel="1" x14ac:dyDescent="0.25">
      <c r="A16" s="19" t="s">
        <v>130</v>
      </c>
      <c r="B16" s="19" t="s">
        <v>20</v>
      </c>
      <c r="C16" s="2" t="s">
        <v>1239</v>
      </c>
      <c r="D16" s="2" t="s">
        <v>4</v>
      </c>
      <c r="E16" s="2">
        <f t="shared" si="0"/>
        <v>0</v>
      </c>
      <c r="F16" s="2">
        <v>0</v>
      </c>
      <c r="K16" s="2">
        <f t="shared" si="1"/>
        <v>0</v>
      </c>
      <c r="L16" s="2">
        <v>0</v>
      </c>
      <c r="M16" s="2" t="s">
        <v>371</v>
      </c>
      <c r="S16" s="19">
        <f>IFERROR(SUMIF([3]PIVOT!$A$9:$A$634,C16,[3]PIVOT!$C$9:$C$634),0)</f>
        <v>0</v>
      </c>
      <c r="T16" s="19">
        <f t="shared" si="2"/>
        <v>0</v>
      </c>
    </row>
    <row r="17" spans="1:20" hidden="1" outlineLevel="1" x14ac:dyDescent="0.25">
      <c r="A17" s="19" t="s">
        <v>130</v>
      </c>
      <c r="B17" s="19" t="s">
        <v>20</v>
      </c>
      <c r="C17" s="2"/>
      <c r="D17" s="2" t="s">
        <v>2349</v>
      </c>
      <c r="E17" s="2">
        <f t="shared" si="0"/>
        <v>0</v>
      </c>
      <c r="F17" s="2">
        <v>0</v>
      </c>
      <c r="K17" s="2">
        <f t="shared" si="1"/>
        <v>0</v>
      </c>
      <c r="L17" s="2">
        <v>0</v>
      </c>
      <c r="M17" s="2" t="s">
        <v>371</v>
      </c>
      <c r="S17" s="19">
        <f>IFERROR(SUMIF([3]PIVOT!$A$9:$A$634,C17,[3]PIVOT!$C$9:$C$634),0)</f>
        <v>0</v>
      </c>
      <c r="T17" s="19">
        <f t="shared" si="2"/>
        <v>0</v>
      </c>
    </row>
    <row r="18" spans="1:20" hidden="1" outlineLevel="1" x14ac:dyDescent="0.25">
      <c r="A18" s="19" t="s">
        <v>130</v>
      </c>
      <c r="B18" s="19" t="s">
        <v>20</v>
      </c>
      <c r="C18" s="2" t="s">
        <v>2350</v>
      </c>
      <c r="D18" s="2" t="s">
        <v>2351</v>
      </c>
      <c r="E18" s="2">
        <f t="shared" si="0"/>
        <v>300000</v>
      </c>
      <c r="F18" s="2">
        <v>0</v>
      </c>
      <c r="G18" s="2">
        <v>730769.23076923075</v>
      </c>
      <c r="K18" s="2">
        <f t="shared" si="1"/>
        <v>1030769.2307692308</v>
      </c>
      <c r="L18" s="2">
        <v>300000</v>
      </c>
      <c r="M18" s="2" t="s">
        <v>371</v>
      </c>
      <c r="S18" s="19">
        <f>IFERROR(SUMIF([3]PIVOT!$A$9:$A$634,C18,[3]PIVOT!$C$9:$C$634),0)</f>
        <v>0</v>
      </c>
      <c r="T18" s="19">
        <f t="shared" si="2"/>
        <v>-1030769.2307692308</v>
      </c>
    </row>
    <row r="19" spans="1:20" hidden="1" outlineLevel="1" x14ac:dyDescent="0.25">
      <c r="A19" s="19" t="s">
        <v>130</v>
      </c>
      <c r="B19" s="19" t="s">
        <v>20</v>
      </c>
      <c r="C19" s="2" t="s">
        <v>2352</v>
      </c>
      <c r="D19" s="2" t="s">
        <v>2353</v>
      </c>
      <c r="E19" s="2">
        <f t="shared" si="0"/>
        <v>2200000</v>
      </c>
      <c r="F19" s="2">
        <v>2500000</v>
      </c>
      <c r="G19" s="2">
        <v>730769.23076923075</v>
      </c>
      <c r="K19" s="2">
        <f t="shared" si="1"/>
        <v>5430769.230769231</v>
      </c>
      <c r="L19" s="2">
        <v>4700000</v>
      </c>
      <c r="M19" s="2" t="s">
        <v>371</v>
      </c>
      <c r="S19" s="19">
        <f>IFERROR(SUMIF([3]PIVOT!$A$9:$A$634,C19,[3]PIVOT!$C$9:$C$634),0)</f>
        <v>0</v>
      </c>
      <c r="T19" s="19">
        <f t="shared" si="2"/>
        <v>-5430769.230769231</v>
      </c>
    </row>
    <row r="20" spans="1:20" hidden="1" outlineLevel="1" x14ac:dyDescent="0.25">
      <c r="A20" s="19" t="s">
        <v>130</v>
      </c>
      <c r="B20" s="19" t="s">
        <v>20</v>
      </c>
      <c r="C20" s="2" t="s">
        <v>2354</v>
      </c>
      <c r="D20" s="2" t="s">
        <v>2355</v>
      </c>
      <c r="E20" s="2">
        <f t="shared" si="0"/>
        <v>2200000</v>
      </c>
      <c r="F20" s="2">
        <v>2500000</v>
      </c>
      <c r="G20" s="2">
        <v>692307.69230769225</v>
      </c>
      <c r="K20" s="2">
        <f t="shared" si="1"/>
        <v>5392307.692307692</v>
      </c>
      <c r="L20" s="2">
        <v>4700000</v>
      </c>
      <c r="M20" s="2" t="s">
        <v>371</v>
      </c>
      <c r="S20" s="19">
        <f>IFERROR(SUMIF([3]PIVOT!$A$9:$A$634,C20,[3]PIVOT!$C$9:$C$634),0)</f>
        <v>0</v>
      </c>
      <c r="T20" s="19">
        <f t="shared" si="2"/>
        <v>-5392307.692307692</v>
      </c>
    </row>
    <row r="21" spans="1:20" hidden="1" outlineLevel="1" x14ac:dyDescent="0.25">
      <c r="A21" s="19" t="s">
        <v>130</v>
      </c>
      <c r="B21" s="19" t="s">
        <v>20</v>
      </c>
      <c r="C21" s="2" t="s">
        <v>2356</v>
      </c>
      <c r="D21" s="2" t="s">
        <v>2357</v>
      </c>
      <c r="E21" s="2">
        <f t="shared" si="0"/>
        <v>2200000</v>
      </c>
      <c r="F21" s="2">
        <v>2500000</v>
      </c>
      <c r="G21" s="2">
        <v>692307.69230769225</v>
      </c>
      <c r="K21" s="2">
        <f t="shared" si="1"/>
        <v>5392307.692307692</v>
      </c>
      <c r="L21" s="2">
        <v>4700000</v>
      </c>
      <c r="M21" s="2" t="s">
        <v>371</v>
      </c>
      <c r="S21" s="19">
        <f>IFERROR(SUMIF([3]PIVOT!$A$9:$A$634,C21,[3]PIVOT!$C$9:$C$634),0)</f>
        <v>0</v>
      </c>
      <c r="T21" s="19">
        <f t="shared" si="2"/>
        <v>-5392307.692307692</v>
      </c>
    </row>
    <row r="22" spans="1:20" hidden="1" outlineLevel="1" x14ac:dyDescent="0.25">
      <c r="A22" s="19" t="s">
        <v>130</v>
      </c>
      <c r="B22" s="19" t="s">
        <v>20</v>
      </c>
      <c r="C22" s="2" t="s">
        <v>2358</v>
      </c>
      <c r="D22" s="2" t="s">
        <v>2359</v>
      </c>
      <c r="E22" s="2">
        <f t="shared" si="0"/>
        <v>150000</v>
      </c>
      <c r="F22" s="2">
        <v>0</v>
      </c>
      <c r="G22" s="2">
        <v>346153.84615384613</v>
      </c>
      <c r="K22" s="2">
        <f t="shared" si="1"/>
        <v>496153.84615384613</v>
      </c>
      <c r="L22" s="2">
        <v>150000</v>
      </c>
      <c r="M22" s="2" t="s">
        <v>371</v>
      </c>
      <c r="S22" s="19">
        <f>IFERROR(SUMIF([3]PIVOT!$A$9:$A$634,C22,[3]PIVOT!$C$9:$C$634),0)</f>
        <v>0</v>
      </c>
      <c r="T22" s="19">
        <f t="shared" si="2"/>
        <v>-496153.84615384613</v>
      </c>
    </row>
    <row r="23" spans="1:20" hidden="1" outlineLevel="1" x14ac:dyDescent="0.25">
      <c r="A23" s="19" t="s">
        <v>130</v>
      </c>
      <c r="B23" s="19" t="s">
        <v>20</v>
      </c>
      <c r="C23" s="2" t="s">
        <v>2360</v>
      </c>
      <c r="D23" s="2" t="s">
        <v>2361</v>
      </c>
      <c r="E23" s="2">
        <f t="shared" si="0"/>
        <v>0</v>
      </c>
      <c r="F23" s="2">
        <v>0</v>
      </c>
      <c r="G23" s="2">
        <v>153846.15384615384</v>
      </c>
      <c r="K23" s="2">
        <f t="shared" si="1"/>
        <v>153846.15384615384</v>
      </c>
      <c r="L23" s="2">
        <v>0</v>
      </c>
      <c r="M23" s="2" t="s">
        <v>371</v>
      </c>
      <c r="S23" s="19">
        <f>IFERROR(SUMIF([3]PIVOT!$A$9:$A$634,C23,[3]PIVOT!$C$9:$C$634),0)</f>
        <v>0</v>
      </c>
      <c r="T23" s="19">
        <f t="shared" si="2"/>
        <v>-153846.15384615384</v>
      </c>
    </row>
    <row r="24" spans="1:20" hidden="1" outlineLevel="1" x14ac:dyDescent="0.25">
      <c r="A24" s="19" t="s">
        <v>130</v>
      </c>
      <c r="B24" s="19" t="s">
        <v>20</v>
      </c>
      <c r="C24" s="2" t="s">
        <v>2362</v>
      </c>
      <c r="D24" s="2" t="s">
        <v>2363</v>
      </c>
      <c r="E24" s="2">
        <f t="shared" si="0"/>
        <v>0</v>
      </c>
      <c r="F24" s="2">
        <v>0</v>
      </c>
      <c r="G24" s="2">
        <v>307692.30769230769</v>
      </c>
      <c r="K24" s="2">
        <f t="shared" si="1"/>
        <v>307692.30769230769</v>
      </c>
      <c r="L24" s="2">
        <v>0</v>
      </c>
      <c r="M24" s="2" t="s">
        <v>371</v>
      </c>
      <c r="S24" s="19">
        <f>IFERROR(SUMIF([3]PIVOT!$A$9:$A$634,C24,[3]PIVOT!$C$9:$C$634),0)</f>
        <v>0</v>
      </c>
      <c r="T24" s="19">
        <f t="shared" si="2"/>
        <v>-307692.30769230769</v>
      </c>
    </row>
    <row r="25" spans="1:20" hidden="1" outlineLevel="1" x14ac:dyDescent="0.25">
      <c r="A25" s="19" t="s">
        <v>130</v>
      </c>
      <c r="B25" s="19" t="s">
        <v>20</v>
      </c>
      <c r="C25" s="2" t="s">
        <v>2364</v>
      </c>
      <c r="D25" s="2" t="s">
        <v>2365</v>
      </c>
      <c r="E25" s="2">
        <f t="shared" si="0"/>
        <v>900000</v>
      </c>
      <c r="F25" s="2">
        <v>0</v>
      </c>
      <c r="G25" s="2">
        <v>1000000</v>
      </c>
      <c r="K25" s="2">
        <f t="shared" si="1"/>
        <v>1900000</v>
      </c>
      <c r="L25" s="2">
        <v>900000</v>
      </c>
      <c r="M25" s="2" t="s">
        <v>371</v>
      </c>
      <c r="S25" s="19">
        <f>IFERROR(SUMIF([3]PIVOT!$A$9:$A$634,C25,[3]PIVOT!$C$9:$C$634),0)</f>
        <v>0</v>
      </c>
      <c r="T25" s="19">
        <f t="shared" si="2"/>
        <v>-1900000</v>
      </c>
    </row>
    <row r="26" spans="1:20" hidden="1" outlineLevel="1" x14ac:dyDescent="0.25">
      <c r="A26" s="19" t="s">
        <v>130</v>
      </c>
      <c r="B26" s="19" t="s">
        <v>20</v>
      </c>
      <c r="C26" s="2" t="s">
        <v>2366</v>
      </c>
      <c r="D26" s="2" t="s">
        <v>2367</v>
      </c>
      <c r="E26" s="2">
        <f t="shared" si="0"/>
        <v>900000</v>
      </c>
      <c r="F26" s="2">
        <v>0</v>
      </c>
      <c r="G26" s="2">
        <v>769230.76923076925</v>
      </c>
      <c r="K26" s="2">
        <f t="shared" si="1"/>
        <v>1669230.7692307692</v>
      </c>
      <c r="L26" s="2">
        <v>900000</v>
      </c>
      <c r="M26" s="2" t="s">
        <v>371</v>
      </c>
      <c r="S26" s="19">
        <f>IFERROR(SUMIF([3]PIVOT!$A$9:$A$634,C26,[3]PIVOT!$C$9:$C$634),0)</f>
        <v>0</v>
      </c>
      <c r="T26" s="19">
        <f t="shared" si="2"/>
        <v>-1669230.7692307692</v>
      </c>
    </row>
    <row r="27" spans="1:20" hidden="1" outlineLevel="1" x14ac:dyDescent="0.25">
      <c r="A27" s="19" t="s">
        <v>130</v>
      </c>
      <c r="B27" s="19" t="s">
        <v>20</v>
      </c>
      <c r="C27" s="2"/>
      <c r="D27" s="2" t="s">
        <v>2368</v>
      </c>
      <c r="E27" s="2">
        <f t="shared" si="0"/>
        <v>0</v>
      </c>
      <c r="F27" s="2">
        <v>0</v>
      </c>
      <c r="K27" s="2">
        <f t="shared" si="1"/>
        <v>0</v>
      </c>
      <c r="L27" s="2">
        <v>0</v>
      </c>
      <c r="M27" s="2" t="s">
        <v>371</v>
      </c>
      <c r="S27" s="19">
        <f>IFERROR(SUMIF([3]PIVOT!$A$9:$A$634,C27,[3]PIVOT!$C$9:$C$634),0)</f>
        <v>0</v>
      </c>
      <c r="T27" s="19">
        <f t="shared" si="2"/>
        <v>0</v>
      </c>
    </row>
    <row r="28" spans="1:20" hidden="1" outlineLevel="1" x14ac:dyDescent="0.25">
      <c r="A28" s="19" t="s">
        <v>130</v>
      </c>
      <c r="B28" s="19" t="s">
        <v>20</v>
      </c>
      <c r="C28" s="2"/>
      <c r="D28" s="2" t="s">
        <v>2369</v>
      </c>
      <c r="E28" s="2">
        <f t="shared" si="0"/>
        <v>0</v>
      </c>
      <c r="F28" s="2">
        <v>0</v>
      </c>
      <c r="K28" s="2">
        <f t="shared" si="1"/>
        <v>0</v>
      </c>
      <c r="L28" s="2">
        <v>0</v>
      </c>
      <c r="M28" s="2" t="s">
        <v>371</v>
      </c>
      <c r="S28" s="19">
        <f>IFERROR(SUMIF([3]PIVOT!$A$9:$A$634,C28,[3]PIVOT!$C$9:$C$634),0)</f>
        <v>0</v>
      </c>
      <c r="T28" s="19">
        <f t="shared" si="2"/>
        <v>0</v>
      </c>
    </row>
    <row r="29" spans="1:20" hidden="1" outlineLevel="1" x14ac:dyDescent="0.25">
      <c r="A29" s="19" t="s">
        <v>130</v>
      </c>
      <c r="B29" s="19" t="s">
        <v>20</v>
      </c>
      <c r="C29" s="2"/>
      <c r="D29" s="2" t="s">
        <v>2370</v>
      </c>
      <c r="E29" s="2">
        <f t="shared" si="0"/>
        <v>0</v>
      </c>
      <c r="F29" s="2">
        <v>0</v>
      </c>
      <c r="K29" s="2">
        <f t="shared" si="1"/>
        <v>0</v>
      </c>
      <c r="L29" s="2">
        <v>0</v>
      </c>
      <c r="M29" s="2" t="s">
        <v>371</v>
      </c>
      <c r="S29" s="19">
        <f>IFERROR(SUMIF([3]PIVOT!$A$9:$A$634,C29,[3]PIVOT!$C$9:$C$634),0)</f>
        <v>0</v>
      </c>
      <c r="T29" s="19">
        <f t="shared" si="2"/>
        <v>0</v>
      </c>
    </row>
    <row r="30" spans="1:20" hidden="1" outlineLevel="1" x14ac:dyDescent="0.25">
      <c r="A30" s="19" t="s">
        <v>130</v>
      </c>
      <c r="B30" s="19" t="s">
        <v>20</v>
      </c>
      <c r="C30" s="2" t="s">
        <v>2371</v>
      </c>
      <c r="D30" s="2" t="s">
        <v>1561</v>
      </c>
      <c r="E30" s="2">
        <f t="shared" si="0"/>
        <v>2440000</v>
      </c>
      <c r="F30" s="2">
        <v>2500000</v>
      </c>
      <c r="G30" s="2">
        <v>1000000</v>
      </c>
      <c r="K30" s="2">
        <f t="shared" si="1"/>
        <v>5940000</v>
      </c>
      <c r="L30" s="2">
        <v>4940000</v>
      </c>
      <c r="M30" s="2" t="s">
        <v>371</v>
      </c>
      <c r="S30" s="19">
        <f>IFERROR(SUMIF([3]PIVOT!$A$9:$A$634,C30,[3]PIVOT!$C$9:$C$634),0)</f>
        <v>0</v>
      </c>
      <c r="T30" s="19">
        <f t="shared" si="2"/>
        <v>-5940000</v>
      </c>
    </row>
    <row r="31" spans="1:20" hidden="1" outlineLevel="1" x14ac:dyDescent="0.25">
      <c r="A31" s="19" t="s">
        <v>130</v>
      </c>
      <c r="B31" s="19" t="s">
        <v>20</v>
      </c>
      <c r="C31" s="2" t="s">
        <v>1252</v>
      </c>
      <c r="D31" s="2" t="s">
        <v>104</v>
      </c>
      <c r="E31" s="2">
        <f t="shared" si="0"/>
        <v>2000000</v>
      </c>
      <c r="F31" s="2">
        <v>2500000</v>
      </c>
      <c r="K31" s="2">
        <f t="shared" si="1"/>
        <v>4500000</v>
      </c>
      <c r="L31" s="2">
        <v>4500000</v>
      </c>
      <c r="M31" s="2" t="s">
        <v>371</v>
      </c>
      <c r="S31" s="19">
        <f>IFERROR(SUMIF([3]PIVOT!$A$9:$A$634,C31,[3]PIVOT!$C$9:$C$634),0)</f>
        <v>0</v>
      </c>
      <c r="T31" s="19">
        <f t="shared" si="2"/>
        <v>-4500000</v>
      </c>
    </row>
    <row r="32" spans="1:20" hidden="1" outlineLevel="1" x14ac:dyDescent="0.25">
      <c r="A32" s="19" t="s">
        <v>130</v>
      </c>
      <c r="B32" s="19" t="s">
        <v>20</v>
      </c>
      <c r="C32" s="2" t="s">
        <v>2372</v>
      </c>
      <c r="D32" s="2" t="s">
        <v>2373</v>
      </c>
      <c r="E32" s="2">
        <f t="shared" si="0"/>
        <v>2440000</v>
      </c>
      <c r="F32" s="2">
        <v>2500000</v>
      </c>
      <c r="G32" s="2">
        <v>1000000</v>
      </c>
      <c r="K32" s="2">
        <f t="shared" si="1"/>
        <v>5940000</v>
      </c>
      <c r="L32" s="2">
        <v>4940000</v>
      </c>
      <c r="M32" s="2" t="s">
        <v>371</v>
      </c>
      <c r="S32" s="19">
        <f>IFERROR(SUMIF([3]PIVOT!$A$9:$A$634,C32,[3]PIVOT!$C$9:$C$634),0)</f>
        <v>0</v>
      </c>
      <c r="T32" s="19">
        <f t="shared" si="2"/>
        <v>-5940000</v>
      </c>
    </row>
    <row r="33" spans="1:20" hidden="1" outlineLevel="1" x14ac:dyDescent="0.25">
      <c r="A33" s="19" t="s">
        <v>130</v>
      </c>
      <c r="B33" s="19" t="s">
        <v>20</v>
      </c>
      <c r="C33" s="2" t="s">
        <v>2374</v>
      </c>
      <c r="D33" s="2" t="s">
        <v>2375</v>
      </c>
      <c r="E33" s="2">
        <f t="shared" si="0"/>
        <v>2200000</v>
      </c>
      <c r="F33" s="2">
        <v>2500000</v>
      </c>
      <c r="G33" s="2">
        <v>1000000</v>
      </c>
      <c r="K33" s="2">
        <f t="shared" si="1"/>
        <v>5700000</v>
      </c>
      <c r="L33" s="2">
        <v>4700000</v>
      </c>
      <c r="M33" s="2" t="s">
        <v>371</v>
      </c>
      <c r="S33" s="19">
        <f>IFERROR(SUMIF([3]PIVOT!$A$9:$A$634,C33,[3]PIVOT!$C$9:$C$634),0)</f>
        <v>0</v>
      </c>
      <c r="T33" s="19">
        <f t="shared" si="2"/>
        <v>-5700000</v>
      </c>
    </row>
    <row r="34" spans="1:20" hidden="1" outlineLevel="1" x14ac:dyDescent="0.25">
      <c r="A34" s="19" t="s">
        <v>130</v>
      </c>
      <c r="B34" s="19" t="s">
        <v>20</v>
      </c>
      <c r="C34" s="2"/>
      <c r="D34" s="2" t="s">
        <v>2376</v>
      </c>
      <c r="E34" s="2">
        <f t="shared" si="0"/>
        <v>0</v>
      </c>
      <c r="F34" s="2">
        <v>0</v>
      </c>
      <c r="K34" s="2">
        <f t="shared" si="1"/>
        <v>0</v>
      </c>
      <c r="L34" s="2">
        <v>0</v>
      </c>
      <c r="M34" s="2" t="s">
        <v>371</v>
      </c>
      <c r="S34" s="19">
        <f>IFERROR(SUMIF([3]PIVOT!$A$9:$A$634,C34,[3]PIVOT!$C$9:$C$634),0)</f>
        <v>0</v>
      </c>
      <c r="T34" s="19">
        <f t="shared" si="2"/>
        <v>0</v>
      </c>
    </row>
    <row r="35" spans="1:20" hidden="1" outlineLevel="1" x14ac:dyDescent="0.25">
      <c r="A35" s="19" t="s">
        <v>130</v>
      </c>
      <c r="B35" s="19" t="s">
        <v>20</v>
      </c>
      <c r="C35" s="2" t="s">
        <v>2377</v>
      </c>
      <c r="D35" s="2" t="s">
        <v>2378</v>
      </c>
      <c r="E35" s="2">
        <f t="shared" si="0"/>
        <v>0</v>
      </c>
      <c r="F35" s="2">
        <v>0</v>
      </c>
      <c r="G35" s="2">
        <v>538461.5384615385</v>
      </c>
      <c r="K35" s="2">
        <f t="shared" si="1"/>
        <v>538461.5384615385</v>
      </c>
      <c r="L35" s="2">
        <v>0</v>
      </c>
      <c r="M35" s="2" t="s">
        <v>371</v>
      </c>
      <c r="S35" s="19">
        <f>IFERROR(SUMIF([3]PIVOT!$A$9:$A$634,C35,[3]PIVOT!$C$9:$C$634),0)</f>
        <v>0</v>
      </c>
      <c r="T35" s="19">
        <f t="shared" si="2"/>
        <v>-538461.5384615385</v>
      </c>
    </row>
    <row r="36" spans="1:20" hidden="1" outlineLevel="1" x14ac:dyDescent="0.25">
      <c r="A36" s="19" t="s">
        <v>130</v>
      </c>
      <c r="B36" s="19" t="s">
        <v>20</v>
      </c>
      <c r="C36" s="2" t="s">
        <v>1256</v>
      </c>
      <c r="D36" s="2" t="s">
        <v>29</v>
      </c>
      <c r="E36" s="2">
        <f t="shared" si="0"/>
        <v>0</v>
      </c>
      <c r="F36" s="2">
        <v>0</v>
      </c>
      <c r="K36" s="2">
        <f t="shared" si="1"/>
        <v>0</v>
      </c>
      <c r="L36" s="2">
        <v>0</v>
      </c>
      <c r="M36" s="2" t="s">
        <v>371</v>
      </c>
      <c r="S36" s="19">
        <f>IFERROR(SUMIF([3]PIVOT!$A$9:$A$634,C36,[3]PIVOT!$C$9:$C$634),0)</f>
        <v>0</v>
      </c>
      <c r="T36" s="19">
        <f t="shared" si="2"/>
        <v>0</v>
      </c>
    </row>
    <row r="37" spans="1:20" hidden="1" outlineLevel="1" x14ac:dyDescent="0.25">
      <c r="A37" s="19" t="s">
        <v>130</v>
      </c>
      <c r="B37" s="19" t="s">
        <v>20</v>
      </c>
      <c r="C37" s="2" t="s">
        <v>2379</v>
      </c>
      <c r="D37" s="2" t="s">
        <v>2380</v>
      </c>
      <c r="E37" s="2">
        <f t="shared" si="0"/>
        <v>1200000</v>
      </c>
      <c r="F37" s="2">
        <v>0</v>
      </c>
      <c r="G37" s="2">
        <v>346153.84615384613</v>
      </c>
      <c r="K37" s="2">
        <f t="shared" si="1"/>
        <v>1546153.846153846</v>
      </c>
      <c r="L37" s="2">
        <v>1200000</v>
      </c>
      <c r="M37" s="2" t="s">
        <v>371</v>
      </c>
      <c r="S37" s="19">
        <f>IFERROR(SUMIF([3]PIVOT!$A$9:$A$634,C37,[3]PIVOT!$C$9:$C$634),0)</f>
        <v>0</v>
      </c>
      <c r="T37" s="19">
        <f t="shared" si="2"/>
        <v>-1546153.846153846</v>
      </c>
    </row>
    <row r="38" spans="1:20" hidden="1" outlineLevel="1" x14ac:dyDescent="0.25">
      <c r="A38" s="19" t="s">
        <v>130</v>
      </c>
      <c r="B38" s="19" t="s">
        <v>20</v>
      </c>
      <c r="C38" s="2"/>
      <c r="D38" s="2" t="s">
        <v>2381</v>
      </c>
      <c r="E38" s="2">
        <f t="shared" si="0"/>
        <v>0</v>
      </c>
      <c r="F38" s="2">
        <v>0</v>
      </c>
      <c r="K38" s="2">
        <f t="shared" si="1"/>
        <v>0</v>
      </c>
      <c r="L38" s="2">
        <v>0</v>
      </c>
      <c r="M38" s="2" t="s">
        <v>371</v>
      </c>
      <c r="S38" s="19">
        <f>IFERROR(SUMIF([3]PIVOT!$A$9:$A$634,C38,[3]PIVOT!$C$9:$C$634),0)</f>
        <v>0</v>
      </c>
      <c r="T38" s="19">
        <f t="shared" si="2"/>
        <v>0</v>
      </c>
    </row>
    <row r="39" spans="1:20" hidden="1" outlineLevel="1" x14ac:dyDescent="0.25">
      <c r="A39" s="19" t="s">
        <v>130</v>
      </c>
      <c r="B39" s="19" t="s">
        <v>20</v>
      </c>
      <c r="C39" s="2"/>
      <c r="D39" s="2" t="s">
        <v>2382</v>
      </c>
      <c r="E39" s="2">
        <f t="shared" si="0"/>
        <v>0</v>
      </c>
      <c r="F39" s="2">
        <v>0</v>
      </c>
      <c r="K39" s="2">
        <f t="shared" si="1"/>
        <v>0</v>
      </c>
      <c r="L39" s="2">
        <v>0</v>
      </c>
      <c r="M39" s="2" t="s">
        <v>371</v>
      </c>
      <c r="S39" s="19">
        <f>IFERROR(SUMIF([3]PIVOT!$A$9:$A$634,C39,[3]PIVOT!$C$9:$C$634),0)</f>
        <v>0</v>
      </c>
      <c r="T39" s="19">
        <f t="shared" si="2"/>
        <v>0</v>
      </c>
    </row>
    <row r="40" spans="1:20" hidden="1" outlineLevel="1" x14ac:dyDescent="0.25">
      <c r="A40" s="19" t="s">
        <v>130</v>
      </c>
      <c r="B40" s="19" t="s">
        <v>20</v>
      </c>
      <c r="C40" s="2"/>
      <c r="D40" s="2" t="s">
        <v>2383</v>
      </c>
      <c r="E40" s="2">
        <f t="shared" si="0"/>
        <v>0</v>
      </c>
      <c r="F40" s="2">
        <v>0</v>
      </c>
      <c r="K40" s="2">
        <f t="shared" si="1"/>
        <v>0</v>
      </c>
      <c r="L40" s="2">
        <v>0</v>
      </c>
      <c r="M40" s="2" t="s">
        <v>371</v>
      </c>
      <c r="S40" s="19">
        <f>IFERROR(SUMIF([3]PIVOT!$A$9:$A$634,C40,[3]PIVOT!$C$9:$C$634),0)</f>
        <v>0</v>
      </c>
      <c r="T40" s="19">
        <f t="shared" si="2"/>
        <v>0</v>
      </c>
    </row>
    <row r="41" spans="1:20" hidden="1" outlineLevel="1" x14ac:dyDescent="0.25">
      <c r="A41" s="19" t="s">
        <v>130</v>
      </c>
      <c r="B41" s="19" t="s">
        <v>20</v>
      </c>
      <c r="C41" s="2" t="s">
        <v>1263</v>
      </c>
      <c r="D41" s="2" t="s">
        <v>832</v>
      </c>
      <c r="E41" s="2">
        <f t="shared" si="0"/>
        <v>1466000</v>
      </c>
      <c r="F41" s="2">
        <v>0</v>
      </c>
      <c r="K41" s="2">
        <f t="shared" si="1"/>
        <v>1466000</v>
      </c>
      <c r="L41" s="2">
        <v>1466000</v>
      </c>
      <c r="M41" s="2" t="s">
        <v>251</v>
      </c>
      <c r="S41" s="19">
        <f>IFERROR(SUMIF([3]PIVOT!$A$9:$A$634,C41,[3]PIVOT!$C$9:$C$634),0)</f>
        <v>0</v>
      </c>
      <c r="T41" s="19">
        <f t="shared" si="2"/>
        <v>-1466000</v>
      </c>
    </row>
    <row r="42" spans="1:20" hidden="1" outlineLevel="1" x14ac:dyDescent="0.25">
      <c r="A42" s="19" t="s">
        <v>130</v>
      </c>
      <c r="B42" s="19" t="s">
        <v>20</v>
      </c>
      <c r="C42" s="2" t="s">
        <v>1264</v>
      </c>
      <c r="D42" s="2" t="s">
        <v>107</v>
      </c>
      <c r="E42" s="2">
        <f t="shared" si="0"/>
        <v>1460000</v>
      </c>
      <c r="F42" s="2">
        <v>0</v>
      </c>
      <c r="K42" s="2">
        <f t="shared" si="1"/>
        <v>1460000</v>
      </c>
      <c r="L42" s="2">
        <v>1460000</v>
      </c>
      <c r="M42" s="2" t="s">
        <v>251</v>
      </c>
      <c r="S42" s="19">
        <f>IFERROR(SUMIF([3]PIVOT!$A$9:$A$634,C42,[3]PIVOT!$C$9:$C$634),0)</f>
        <v>0</v>
      </c>
      <c r="T42" s="19">
        <f t="shared" si="2"/>
        <v>-1460000</v>
      </c>
    </row>
    <row r="43" spans="1:20" hidden="1" outlineLevel="1" x14ac:dyDescent="0.25">
      <c r="A43" s="19" t="s">
        <v>130</v>
      </c>
      <c r="B43" s="19" t="s">
        <v>20</v>
      </c>
      <c r="C43" s="2" t="s">
        <v>1265</v>
      </c>
      <c r="D43" s="2" t="s">
        <v>548</v>
      </c>
      <c r="E43" s="2">
        <f t="shared" si="0"/>
        <v>6190000</v>
      </c>
      <c r="F43" s="2">
        <v>2500000</v>
      </c>
      <c r="K43" s="2">
        <f t="shared" si="1"/>
        <v>8690000</v>
      </c>
      <c r="L43" s="2">
        <v>8690000</v>
      </c>
      <c r="M43" s="2" t="s">
        <v>251</v>
      </c>
      <c r="S43" s="19">
        <f>IFERROR(SUMIF([3]PIVOT!$A$9:$A$634,C43,[3]PIVOT!$C$9:$C$634),0)</f>
        <v>0</v>
      </c>
      <c r="T43" s="19">
        <f t="shared" si="2"/>
        <v>-8690000</v>
      </c>
    </row>
    <row r="44" spans="1:20" hidden="1" outlineLevel="1" x14ac:dyDescent="0.25">
      <c r="A44" s="19" t="s">
        <v>130</v>
      </c>
      <c r="B44" s="19" t="s">
        <v>20</v>
      </c>
      <c r="C44" s="2" t="s">
        <v>1266</v>
      </c>
      <c r="D44" s="2" t="s">
        <v>484</v>
      </c>
      <c r="E44" s="2">
        <f t="shared" si="0"/>
        <v>1460000</v>
      </c>
      <c r="F44" s="2">
        <v>0</v>
      </c>
      <c r="K44" s="2">
        <f t="shared" si="1"/>
        <v>1460000</v>
      </c>
      <c r="L44" s="2">
        <v>1460000</v>
      </c>
      <c r="M44" s="2" t="s">
        <v>251</v>
      </c>
      <c r="S44" s="19">
        <f>IFERROR(SUMIF([3]PIVOT!$A$9:$A$634,C44,[3]PIVOT!$C$9:$C$634),0)</f>
        <v>0</v>
      </c>
      <c r="T44" s="19">
        <f t="shared" si="2"/>
        <v>-1460000</v>
      </c>
    </row>
    <row r="45" spans="1:20" hidden="1" outlineLevel="1" x14ac:dyDescent="0.25">
      <c r="A45" s="19" t="s">
        <v>130</v>
      </c>
      <c r="B45" s="19" t="s">
        <v>20</v>
      </c>
      <c r="C45" s="2" t="s">
        <v>1267</v>
      </c>
      <c r="D45" s="2" t="s">
        <v>547</v>
      </c>
      <c r="E45" s="2">
        <f t="shared" si="0"/>
        <v>1460000</v>
      </c>
      <c r="F45" s="2">
        <v>0</v>
      </c>
      <c r="K45" s="2">
        <f t="shared" si="1"/>
        <v>1460000</v>
      </c>
      <c r="L45" s="2">
        <v>1460000</v>
      </c>
      <c r="M45" s="2" t="s">
        <v>251</v>
      </c>
      <c r="S45" s="19">
        <f>IFERROR(SUMIF([3]PIVOT!$A$9:$A$634,C45,[3]PIVOT!$C$9:$C$634),0)</f>
        <v>0</v>
      </c>
      <c r="T45" s="19">
        <f t="shared" si="2"/>
        <v>-1460000</v>
      </c>
    </row>
    <row r="46" spans="1:20" hidden="1" outlineLevel="1" x14ac:dyDescent="0.25">
      <c r="A46" s="19" t="s">
        <v>130</v>
      </c>
      <c r="B46" s="19" t="s">
        <v>20</v>
      </c>
      <c r="C46" s="2" t="s">
        <v>1241</v>
      </c>
      <c r="D46" s="2" t="s">
        <v>5</v>
      </c>
      <c r="E46" s="2">
        <f t="shared" si="0"/>
        <v>1468000</v>
      </c>
      <c r="F46" s="2">
        <v>0</v>
      </c>
      <c r="K46" s="2">
        <f t="shared" si="1"/>
        <v>1468000</v>
      </c>
      <c r="L46" s="2">
        <v>1468000</v>
      </c>
      <c r="M46" s="2" t="s">
        <v>251</v>
      </c>
      <c r="S46" s="19">
        <f>IFERROR(SUMIF([3]PIVOT!$A$9:$A$634,C46,[3]PIVOT!$C$9:$C$634),0)</f>
        <v>0</v>
      </c>
      <c r="T46" s="19">
        <f t="shared" si="2"/>
        <v>-1468000</v>
      </c>
    </row>
    <row r="47" spans="1:20" hidden="1" outlineLevel="1" x14ac:dyDescent="0.25">
      <c r="A47" s="19" t="s">
        <v>130</v>
      </c>
      <c r="B47" s="19" t="s">
        <v>20</v>
      </c>
      <c r="C47" s="2" t="s">
        <v>1274</v>
      </c>
      <c r="D47" s="2" t="s">
        <v>1275</v>
      </c>
      <c r="E47" s="2">
        <f t="shared" si="0"/>
        <v>1460000</v>
      </c>
      <c r="F47" s="2">
        <v>0</v>
      </c>
      <c r="K47" s="2">
        <f t="shared" si="1"/>
        <v>1460000</v>
      </c>
      <c r="L47" s="2">
        <v>1460000</v>
      </c>
      <c r="M47" s="2" t="s">
        <v>251</v>
      </c>
      <c r="S47" s="19">
        <f>IFERROR(SUMIF([3]PIVOT!$A$9:$A$634,C47,[3]PIVOT!$C$9:$C$634),0)</f>
        <v>0</v>
      </c>
      <c r="T47" s="19">
        <f t="shared" si="2"/>
        <v>-1460000</v>
      </c>
    </row>
    <row r="48" spans="1:20" hidden="1" outlineLevel="1" x14ac:dyDescent="0.25">
      <c r="A48" s="19" t="s">
        <v>130</v>
      </c>
      <c r="B48" s="19" t="s">
        <v>20</v>
      </c>
      <c r="C48" s="19" t="s">
        <v>1270</v>
      </c>
      <c r="D48" s="19" t="s">
        <v>1271</v>
      </c>
      <c r="E48" s="2">
        <f t="shared" si="0"/>
        <v>1460000</v>
      </c>
      <c r="F48" s="19">
        <v>0</v>
      </c>
      <c r="H48" s="19"/>
      <c r="I48" s="19"/>
      <c r="J48" s="19"/>
      <c r="K48" s="2">
        <f t="shared" si="1"/>
        <v>1460000</v>
      </c>
      <c r="L48" s="19">
        <v>1460000</v>
      </c>
      <c r="M48" s="19" t="s">
        <v>251</v>
      </c>
      <c r="S48" s="19">
        <f>IFERROR(SUMIF([3]PIVOT!$A$9:$A$634,C48,[3]PIVOT!$C$9:$C$634),0)</f>
        <v>0</v>
      </c>
      <c r="T48" s="19">
        <f t="shared" si="2"/>
        <v>-1460000</v>
      </c>
    </row>
    <row r="49" spans="1:20" hidden="1" outlineLevel="1" x14ac:dyDescent="0.25">
      <c r="A49" s="19" t="s">
        <v>130</v>
      </c>
      <c r="B49" s="19" t="s">
        <v>20</v>
      </c>
      <c r="C49" s="2" t="s">
        <v>2384</v>
      </c>
      <c r="D49" s="2" t="s">
        <v>2385</v>
      </c>
      <c r="E49" s="2">
        <f t="shared" si="0"/>
        <v>2068000</v>
      </c>
      <c r="F49" s="2">
        <v>2500000</v>
      </c>
      <c r="G49" s="2">
        <v>153846.15384615384</v>
      </c>
      <c r="K49" s="2">
        <f t="shared" si="1"/>
        <v>4721846.153846154</v>
      </c>
      <c r="L49" s="2">
        <v>4568000</v>
      </c>
      <c r="M49" s="2" t="s">
        <v>252</v>
      </c>
      <c r="S49" s="19">
        <f>IFERROR(SUMIF([3]PIVOT!$A$9:$A$634,C49,[3]PIVOT!$C$9:$C$634),0)</f>
        <v>0</v>
      </c>
      <c r="T49" s="19">
        <f t="shared" si="2"/>
        <v>-4721846.153846154</v>
      </c>
    </row>
    <row r="50" spans="1:20" hidden="1" outlineLevel="1" x14ac:dyDescent="0.25">
      <c r="A50" s="19" t="s">
        <v>130</v>
      </c>
      <c r="B50" s="19" t="s">
        <v>20</v>
      </c>
      <c r="C50" s="2" t="s">
        <v>2194</v>
      </c>
      <c r="D50" s="2" t="s">
        <v>2218</v>
      </c>
      <c r="E50" s="2">
        <f t="shared" si="0"/>
        <v>2545000</v>
      </c>
      <c r="F50" s="2">
        <v>2500000</v>
      </c>
      <c r="G50" s="2">
        <v>1000000</v>
      </c>
      <c r="K50" s="2">
        <f t="shared" si="1"/>
        <v>6045000</v>
      </c>
      <c r="L50" s="2">
        <v>5045000</v>
      </c>
      <c r="M50" s="2" t="s">
        <v>252</v>
      </c>
      <c r="S50" s="19">
        <f>IFERROR(SUMIF([3]PIVOT!$A$9:$A$634,C50,[3]PIVOT!$C$9:$C$634),0)</f>
        <v>0</v>
      </c>
      <c r="T50" s="19">
        <f t="shared" si="2"/>
        <v>-6045000</v>
      </c>
    </row>
    <row r="51" spans="1:20" hidden="1" outlineLevel="1" x14ac:dyDescent="0.25">
      <c r="A51" s="19" t="s">
        <v>130</v>
      </c>
      <c r="B51" s="19" t="s">
        <v>20</v>
      </c>
      <c r="C51" s="2" t="s">
        <v>2012</v>
      </c>
      <c r="D51" s="2" t="s">
        <v>2022</v>
      </c>
      <c r="E51" s="2">
        <f t="shared" si="0"/>
        <v>1611000</v>
      </c>
      <c r="F51" s="2">
        <v>2500000</v>
      </c>
      <c r="G51" s="2">
        <v>346153.84615384613</v>
      </c>
      <c r="K51" s="2">
        <f t="shared" si="1"/>
        <v>4457153.846153846</v>
      </c>
      <c r="L51" s="2">
        <v>4111000</v>
      </c>
      <c r="M51" s="2" t="s">
        <v>252</v>
      </c>
      <c r="S51" s="19">
        <f>IFERROR(SUMIF([3]PIVOT!$A$9:$A$634,C51,[3]PIVOT!$C$9:$C$634),0)</f>
        <v>0</v>
      </c>
      <c r="T51" s="19">
        <f t="shared" si="2"/>
        <v>-4457153.846153846</v>
      </c>
    </row>
    <row r="52" spans="1:20" hidden="1" outlineLevel="1" x14ac:dyDescent="0.25">
      <c r="A52" s="19" t="s">
        <v>130</v>
      </c>
      <c r="B52" s="19" t="s">
        <v>20</v>
      </c>
      <c r="C52" s="2" t="s">
        <v>1276</v>
      </c>
      <c r="D52" s="2" t="s">
        <v>30</v>
      </c>
      <c r="E52" s="2">
        <f t="shared" si="0"/>
        <v>1575000</v>
      </c>
      <c r="F52" s="2">
        <v>2500000</v>
      </c>
      <c r="K52" s="2">
        <f t="shared" si="1"/>
        <v>4075000</v>
      </c>
      <c r="L52" s="2">
        <v>4075000</v>
      </c>
      <c r="M52" s="2" t="s">
        <v>252</v>
      </c>
      <c r="S52" s="19">
        <f>IFERROR(SUMIF([3]PIVOT!$A$9:$A$634,C52,[3]PIVOT!$C$9:$C$634),0)</f>
        <v>0</v>
      </c>
      <c r="T52" s="19">
        <f t="shared" si="2"/>
        <v>-4075000</v>
      </c>
    </row>
    <row r="53" spans="1:20" hidden="1" outlineLevel="1" x14ac:dyDescent="0.25">
      <c r="A53" s="19" t="s">
        <v>126</v>
      </c>
      <c r="B53" s="19" t="s">
        <v>20</v>
      </c>
      <c r="C53" s="2" t="s">
        <v>1277</v>
      </c>
      <c r="D53" s="2" t="s">
        <v>6</v>
      </c>
      <c r="E53" s="2">
        <f t="shared" si="0"/>
        <v>0</v>
      </c>
      <c r="F53" s="2">
        <v>0</v>
      </c>
      <c r="K53" s="2">
        <f t="shared" si="1"/>
        <v>0</v>
      </c>
      <c r="L53" s="2">
        <v>0</v>
      </c>
      <c r="M53" s="2" t="s">
        <v>371</v>
      </c>
      <c r="S53" s="19">
        <f>IFERROR(SUMIF([3]PIVOT!$A$9:$A$634,C53,[3]PIVOT!$C$9:$C$634),0)</f>
        <v>0</v>
      </c>
      <c r="T53" s="19">
        <f t="shared" si="2"/>
        <v>0</v>
      </c>
    </row>
    <row r="54" spans="1:20" hidden="1" outlineLevel="1" x14ac:dyDescent="0.25">
      <c r="A54" s="19" t="s">
        <v>126</v>
      </c>
      <c r="B54" s="19" t="s">
        <v>20</v>
      </c>
      <c r="C54" s="2" t="s">
        <v>1278</v>
      </c>
      <c r="D54" s="2" t="s">
        <v>100</v>
      </c>
      <c r="E54" s="2">
        <f t="shared" si="0"/>
        <v>1000000</v>
      </c>
      <c r="F54" s="2">
        <v>1500000</v>
      </c>
      <c r="K54" s="2">
        <f t="shared" si="1"/>
        <v>2500000</v>
      </c>
      <c r="L54" s="2">
        <v>2500000</v>
      </c>
      <c r="M54" s="2" t="s">
        <v>371</v>
      </c>
      <c r="S54" s="19">
        <f>IFERROR(SUMIF([3]PIVOT!$A$9:$A$634,C54,[3]PIVOT!$C$9:$C$634),0)</f>
        <v>0</v>
      </c>
      <c r="T54" s="19">
        <f t="shared" si="2"/>
        <v>-2500000</v>
      </c>
    </row>
    <row r="55" spans="1:20" hidden="1" outlineLevel="1" x14ac:dyDescent="0.25">
      <c r="A55" s="19" t="s">
        <v>126</v>
      </c>
      <c r="B55" s="19" t="s">
        <v>20</v>
      </c>
      <c r="C55" s="2" t="s">
        <v>1279</v>
      </c>
      <c r="D55" s="2" t="s">
        <v>7</v>
      </c>
      <c r="E55" s="2">
        <f t="shared" si="0"/>
        <v>0</v>
      </c>
      <c r="F55" s="2">
        <v>0</v>
      </c>
      <c r="K55" s="2">
        <f t="shared" si="1"/>
        <v>0</v>
      </c>
      <c r="L55" s="2">
        <v>0</v>
      </c>
      <c r="M55" s="2" t="s">
        <v>371</v>
      </c>
      <c r="S55" s="19">
        <f>IFERROR(SUMIF([3]PIVOT!$A$9:$A$634,C55,[3]PIVOT!$C$9:$C$634),0)</f>
        <v>0</v>
      </c>
      <c r="T55" s="19">
        <f t="shared" si="2"/>
        <v>0</v>
      </c>
    </row>
    <row r="56" spans="1:20" hidden="1" outlineLevel="1" x14ac:dyDescent="0.25">
      <c r="A56" s="19" t="s">
        <v>126</v>
      </c>
      <c r="B56" s="19" t="s">
        <v>20</v>
      </c>
      <c r="C56" s="2" t="s">
        <v>2386</v>
      </c>
      <c r="D56" s="2" t="s">
        <v>2387</v>
      </c>
      <c r="E56" s="2">
        <f t="shared" si="0"/>
        <v>1040000</v>
      </c>
      <c r="F56" s="2">
        <v>0</v>
      </c>
      <c r="G56" s="2">
        <v>1000000</v>
      </c>
      <c r="K56" s="2">
        <f t="shared" si="1"/>
        <v>2040000</v>
      </c>
      <c r="L56" s="2">
        <v>1040000</v>
      </c>
      <c r="M56" s="2" t="s">
        <v>371</v>
      </c>
      <c r="S56" s="19">
        <f>IFERROR(SUMIF([3]PIVOT!$A$9:$A$634,C56,[3]PIVOT!$C$9:$C$634),0)</f>
        <v>0</v>
      </c>
      <c r="T56" s="19">
        <f t="shared" si="2"/>
        <v>-2040000</v>
      </c>
    </row>
    <row r="57" spans="1:20" hidden="1" outlineLevel="1" x14ac:dyDescent="0.25">
      <c r="A57" s="19" t="s">
        <v>126</v>
      </c>
      <c r="B57" s="19" t="s">
        <v>20</v>
      </c>
      <c r="C57" s="2" t="s">
        <v>1282</v>
      </c>
      <c r="D57" s="2" t="s">
        <v>105</v>
      </c>
      <c r="E57" s="2">
        <f t="shared" si="0"/>
        <v>1000000</v>
      </c>
      <c r="F57" s="2">
        <v>500000</v>
      </c>
      <c r="K57" s="2">
        <f t="shared" si="1"/>
        <v>1500000</v>
      </c>
      <c r="L57" s="2">
        <v>1500000</v>
      </c>
      <c r="M57" s="2" t="s">
        <v>371</v>
      </c>
      <c r="S57" s="19">
        <f>IFERROR(SUMIF([3]PIVOT!$A$9:$A$634,C57,[3]PIVOT!$C$9:$C$634),0)</f>
        <v>0</v>
      </c>
      <c r="T57" s="19">
        <f t="shared" si="2"/>
        <v>-1500000</v>
      </c>
    </row>
    <row r="58" spans="1:20" hidden="1" outlineLevel="1" x14ac:dyDescent="0.25">
      <c r="A58" s="19" t="s">
        <v>126</v>
      </c>
      <c r="B58" s="19" t="s">
        <v>20</v>
      </c>
      <c r="C58" s="2" t="s">
        <v>1283</v>
      </c>
      <c r="D58" s="2" t="s">
        <v>830</v>
      </c>
      <c r="E58" s="2">
        <f t="shared" si="0"/>
        <v>1000000</v>
      </c>
      <c r="F58" s="2">
        <v>500000</v>
      </c>
      <c r="K58" s="2">
        <f t="shared" si="1"/>
        <v>1500000</v>
      </c>
      <c r="L58" s="2">
        <v>1500000</v>
      </c>
      <c r="M58" s="2" t="s">
        <v>371</v>
      </c>
      <c r="S58" s="19">
        <f>IFERROR(SUMIF([3]PIVOT!$A$9:$A$634,C58,[3]PIVOT!$C$9:$C$634),0)</f>
        <v>0</v>
      </c>
      <c r="T58" s="19">
        <f t="shared" si="2"/>
        <v>-1500000</v>
      </c>
    </row>
    <row r="59" spans="1:20" hidden="1" outlineLevel="1" x14ac:dyDescent="0.25">
      <c r="A59" s="19" t="s">
        <v>126</v>
      </c>
      <c r="B59" s="19" t="s">
        <v>20</v>
      </c>
      <c r="C59" s="2" t="s">
        <v>1284</v>
      </c>
      <c r="D59" s="2" t="s">
        <v>699</v>
      </c>
      <c r="E59" s="2">
        <f t="shared" si="0"/>
        <v>1000000</v>
      </c>
      <c r="F59" s="2">
        <v>500000</v>
      </c>
      <c r="K59" s="2">
        <f t="shared" si="1"/>
        <v>1500000</v>
      </c>
      <c r="L59" s="2">
        <v>1500000</v>
      </c>
      <c r="M59" s="2" t="s">
        <v>371</v>
      </c>
      <c r="S59" s="19">
        <f>IFERROR(SUMIF([3]PIVOT!$A$9:$A$634,C59,[3]PIVOT!$C$9:$C$634),0)</f>
        <v>0</v>
      </c>
      <c r="T59" s="19">
        <f t="shared" si="2"/>
        <v>-1500000</v>
      </c>
    </row>
    <row r="60" spans="1:20" hidden="1" outlineLevel="1" x14ac:dyDescent="0.25">
      <c r="A60" s="19" t="s">
        <v>126</v>
      </c>
      <c r="B60" s="19" t="s">
        <v>20</v>
      </c>
      <c r="C60" s="2" t="s">
        <v>2388</v>
      </c>
      <c r="D60" s="2" t="s">
        <v>2389</v>
      </c>
      <c r="E60" s="2">
        <f t="shared" si="0"/>
        <v>2400000</v>
      </c>
      <c r="F60" s="2">
        <v>500000</v>
      </c>
      <c r="G60" s="2">
        <v>769230.76923076925</v>
      </c>
      <c r="K60" s="2">
        <f t="shared" si="1"/>
        <v>3669230.769230769</v>
      </c>
      <c r="L60" s="2">
        <v>2900000</v>
      </c>
      <c r="M60" s="2" t="s">
        <v>371</v>
      </c>
      <c r="S60" s="19">
        <f>IFERROR(SUMIF([3]PIVOT!$A$9:$A$634,C60,[3]PIVOT!$C$9:$C$634),0)</f>
        <v>0</v>
      </c>
      <c r="T60" s="19">
        <f t="shared" si="2"/>
        <v>-3669230.769230769</v>
      </c>
    </row>
    <row r="61" spans="1:20" hidden="1" outlineLevel="1" x14ac:dyDescent="0.25">
      <c r="A61" s="19" t="s">
        <v>126</v>
      </c>
      <c r="B61" s="19" t="s">
        <v>20</v>
      </c>
      <c r="C61" s="2" t="s">
        <v>1822</v>
      </c>
      <c r="D61" s="2" t="s">
        <v>1823</v>
      </c>
      <c r="E61" s="2">
        <f t="shared" si="0"/>
        <v>3344000</v>
      </c>
      <c r="F61" s="2">
        <v>2500000</v>
      </c>
      <c r="K61" s="2">
        <f t="shared" si="1"/>
        <v>5844000</v>
      </c>
      <c r="L61" s="2">
        <v>5844000</v>
      </c>
      <c r="M61" s="2" t="s">
        <v>371</v>
      </c>
      <c r="S61" s="19">
        <f>IFERROR(SUMIF([3]PIVOT!$A$9:$A$634,C61,[3]PIVOT!$C$9:$C$634),0)</f>
        <v>0</v>
      </c>
      <c r="T61" s="19">
        <f t="shared" si="2"/>
        <v>-5844000</v>
      </c>
    </row>
    <row r="62" spans="1:20" hidden="1" outlineLevel="1" x14ac:dyDescent="0.25">
      <c r="A62" s="19" t="s">
        <v>126</v>
      </c>
      <c r="B62" s="19" t="s">
        <v>20</v>
      </c>
      <c r="C62" s="2"/>
      <c r="D62" s="2" t="s">
        <v>2390</v>
      </c>
      <c r="E62" s="2">
        <f t="shared" si="0"/>
        <v>0</v>
      </c>
      <c r="F62" s="2">
        <v>0</v>
      </c>
      <c r="K62" s="2">
        <f t="shared" si="1"/>
        <v>0</v>
      </c>
      <c r="L62" s="2">
        <v>0</v>
      </c>
      <c r="M62" s="2" t="s">
        <v>371</v>
      </c>
      <c r="S62" s="19">
        <f>IFERROR(SUMIF([3]PIVOT!$A$9:$A$634,C62,[3]PIVOT!$C$9:$C$634),0)</f>
        <v>0</v>
      </c>
      <c r="T62" s="19">
        <f t="shared" si="2"/>
        <v>0</v>
      </c>
    </row>
    <row r="63" spans="1:20" hidden="1" outlineLevel="1" x14ac:dyDescent="0.25">
      <c r="A63" s="19" t="s">
        <v>126</v>
      </c>
      <c r="B63" s="19" t="s">
        <v>20</v>
      </c>
      <c r="C63" s="2" t="s">
        <v>1287</v>
      </c>
      <c r="D63" s="2" t="s">
        <v>836</v>
      </c>
      <c r="E63" s="2">
        <f t="shared" si="0"/>
        <v>0</v>
      </c>
      <c r="F63" s="2">
        <v>0</v>
      </c>
      <c r="G63" s="2">
        <v>500000</v>
      </c>
      <c r="K63" s="2">
        <f t="shared" si="1"/>
        <v>500000</v>
      </c>
      <c r="L63" s="2">
        <v>0</v>
      </c>
      <c r="M63" s="2" t="s">
        <v>371</v>
      </c>
      <c r="S63" s="19">
        <f>IFERROR(SUMIF([3]PIVOT!$A$9:$A$634,C63,[3]PIVOT!$C$9:$C$634),0)</f>
        <v>0</v>
      </c>
      <c r="T63" s="19">
        <f t="shared" si="2"/>
        <v>-500000</v>
      </c>
    </row>
    <row r="64" spans="1:20" hidden="1" outlineLevel="1" x14ac:dyDescent="0.25">
      <c r="A64" s="19" t="s">
        <v>126</v>
      </c>
      <c r="B64" s="19" t="s">
        <v>20</v>
      </c>
      <c r="C64" s="2" t="s">
        <v>1289</v>
      </c>
      <c r="D64" s="2" t="s">
        <v>101</v>
      </c>
      <c r="E64" s="2">
        <f t="shared" si="0"/>
        <v>0</v>
      </c>
      <c r="F64" s="2">
        <v>0</v>
      </c>
      <c r="G64" s="2">
        <v>500000</v>
      </c>
      <c r="K64" s="2">
        <f t="shared" si="1"/>
        <v>500000</v>
      </c>
      <c r="L64" s="2">
        <v>0</v>
      </c>
      <c r="M64" s="2" t="s">
        <v>371</v>
      </c>
      <c r="S64" s="19">
        <f>IFERROR(SUMIF([3]PIVOT!$A$9:$A$634,C64,[3]PIVOT!$C$9:$C$634),0)</f>
        <v>0</v>
      </c>
      <c r="T64" s="19">
        <f t="shared" si="2"/>
        <v>-500000</v>
      </c>
    </row>
    <row r="65" spans="1:20" hidden="1" outlineLevel="1" x14ac:dyDescent="0.25">
      <c r="A65" s="19" t="s">
        <v>126</v>
      </c>
      <c r="B65" s="19" t="s">
        <v>20</v>
      </c>
      <c r="C65" s="2" t="s">
        <v>1291</v>
      </c>
      <c r="D65" s="2" t="s">
        <v>1292</v>
      </c>
      <c r="E65" s="2">
        <f t="shared" si="0"/>
        <v>600000</v>
      </c>
      <c r="F65" s="2">
        <v>0</v>
      </c>
      <c r="G65" s="2">
        <v>500000</v>
      </c>
      <c r="K65" s="2">
        <f t="shared" si="1"/>
        <v>1100000</v>
      </c>
      <c r="L65" s="2">
        <v>600000</v>
      </c>
      <c r="M65" s="2" t="s">
        <v>371</v>
      </c>
      <c r="S65" s="19">
        <f>IFERROR(SUMIF([3]PIVOT!$A$9:$A$634,C65,[3]PIVOT!$C$9:$C$634),0)</f>
        <v>0</v>
      </c>
      <c r="T65" s="19">
        <f t="shared" si="2"/>
        <v>-1100000</v>
      </c>
    </row>
    <row r="66" spans="1:20" hidden="1" outlineLevel="1" x14ac:dyDescent="0.25">
      <c r="A66" s="19" t="s">
        <v>126</v>
      </c>
      <c r="B66" s="19" t="s">
        <v>20</v>
      </c>
      <c r="C66" s="2" t="s">
        <v>2013</v>
      </c>
      <c r="D66" s="2" t="s">
        <v>2023</v>
      </c>
      <c r="E66" s="2">
        <f t="shared" si="0"/>
        <v>600000</v>
      </c>
      <c r="F66" s="2">
        <v>0</v>
      </c>
      <c r="G66" s="2">
        <v>500000</v>
      </c>
      <c r="K66" s="2">
        <f t="shared" si="1"/>
        <v>1100000</v>
      </c>
      <c r="L66" s="2">
        <v>600000</v>
      </c>
      <c r="M66" s="2" t="s">
        <v>371</v>
      </c>
      <c r="S66" s="19">
        <f>IFERROR(SUMIF([3]PIVOT!$A$9:$A$634,C66,[3]PIVOT!$C$9:$C$634),0)</f>
        <v>0</v>
      </c>
      <c r="T66" s="19">
        <f t="shared" si="2"/>
        <v>-1100000</v>
      </c>
    </row>
    <row r="67" spans="1:20" hidden="1" outlineLevel="1" x14ac:dyDescent="0.25">
      <c r="A67" s="19" t="s">
        <v>126</v>
      </c>
      <c r="B67" s="19" t="s">
        <v>20</v>
      </c>
      <c r="C67" s="2" t="s">
        <v>2391</v>
      </c>
      <c r="D67" s="2" t="s">
        <v>2392</v>
      </c>
      <c r="E67" s="2">
        <f t="shared" si="0"/>
        <v>600000</v>
      </c>
      <c r="F67" s="2">
        <v>0</v>
      </c>
      <c r="G67" s="2">
        <v>461538.4615384615</v>
      </c>
      <c r="K67" s="2">
        <f t="shared" si="1"/>
        <v>1061538.4615384615</v>
      </c>
      <c r="L67" s="2">
        <v>600000</v>
      </c>
      <c r="M67" s="2" t="s">
        <v>371</v>
      </c>
      <c r="S67" s="19">
        <f>IFERROR(SUMIF([3]PIVOT!$A$9:$A$634,C67,[3]PIVOT!$C$9:$C$634),0)</f>
        <v>0</v>
      </c>
      <c r="T67" s="19">
        <f t="shared" si="2"/>
        <v>-1061538.4615384615</v>
      </c>
    </row>
    <row r="68" spans="1:20" hidden="1" outlineLevel="1" x14ac:dyDescent="0.25">
      <c r="A68" s="19" t="s">
        <v>126</v>
      </c>
      <c r="B68" s="19" t="s">
        <v>20</v>
      </c>
      <c r="C68" s="2" t="s">
        <v>2393</v>
      </c>
      <c r="D68" s="2" t="s">
        <v>2394</v>
      </c>
      <c r="E68" s="2">
        <f t="shared" si="0"/>
        <v>0</v>
      </c>
      <c r="F68" s="2">
        <v>0</v>
      </c>
      <c r="G68" s="2">
        <v>461538.4615384615</v>
      </c>
      <c r="K68" s="2">
        <f t="shared" si="1"/>
        <v>461538.4615384615</v>
      </c>
      <c r="L68" s="2">
        <v>0</v>
      </c>
      <c r="M68" s="2" t="s">
        <v>371</v>
      </c>
      <c r="S68" s="19">
        <f>IFERROR(SUMIF([3]PIVOT!$A$9:$A$634,C68,[3]PIVOT!$C$9:$C$634),0)</f>
        <v>0</v>
      </c>
      <c r="T68" s="19">
        <f t="shared" si="2"/>
        <v>-461538.4615384615</v>
      </c>
    </row>
    <row r="69" spans="1:20" hidden="1" outlineLevel="1" x14ac:dyDescent="0.25">
      <c r="A69" s="19" t="s">
        <v>126</v>
      </c>
      <c r="B69" s="19" t="s">
        <v>20</v>
      </c>
      <c r="C69" s="2" t="s">
        <v>2395</v>
      </c>
      <c r="D69" s="2" t="s">
        <v>2396</v>
      </c>
      <c r="E69" s="2">
        <f t="shared" ref="E69:E132" si="3">+L69-F69-J69-I69</f>
        <v>0</v>
      </c>
      <c r="F69" s="2">
        <v>0</v>
      </c>
      <c r="G69" s="2">
        <v>461538.4615384615</v>
      </c>
      <c r="K69" s="2">
        <f t="shared" ref="K69:K140" si="4">SUM(E69:G69)-H69+I69+J69</f>
        <v>461538.4615384615</v>
      </c>
      <c r="L69" s="2">
        <v>0</v>
      </c>
      <c r="M69" s="2" t="s">
        <v>371</v>
      </c>
      <c r="S69" s="19">
        <f>IFERROR(SUMIF([3]PIVOT!$A$9:$A$634,C69,[3]PIVOT!$C$9:$C$634),0)</f>
        <v>0</v>
      </c>
      <c r="T69" s="19">
        <f t="shared" ref="T69:T132" si="5">+S69-K69</f>
        <v>-461538.4615384615</v>
      </c>
    </row>
    <row r="70" spans="1:20" hidden="1" outlineLevel="1" x14ac:dyDescent="0.25">
      <c r="A70" s="19" t="s">
        <v>126</v>
      </c>
      <c r="B70" s="19" t="s">
        <v>20</v>
      </c>
      <c r="C70" s="2" t="s">
        <v>2197</v>
      </c>
      <c r="D70" s="2" t="s">
        <v>2224</v>
      </c>
      <c r="E70" s="2">
        <f t="shared" si="3"/>
        <v>2440000</v>
      </c>
      <c r="F70" s="2">
        <v>2500000</v>
      </c>
      <c r="G70" s="2">
        <v>1000000</v>
      </c>
      <c r="K70" s="2">
        <f t="shared" si="4"/>
        <v>5940000</v>
      </c>
      <c r="L70" s="2">
        <v>4940000</v>
      </c>
      <c r="M70" s="2" t="s">
        <v>371</v>
      </c>
      <c r="S70" s="19">
        <f>IFERROR(SUMIF([3]PIVOT!$A$9:$A$634,C70,[3]PIVOT!$C$9:$C$634),0)</f>
        <v>0</v>
      </c>
      <c r="T70" s="19">
        <f t="shared" si="5"/>
        <v>-5940000</v>
      </c>
    </row>
    <row r="71" spans="1:20" hidden="1" outlineLevel="1" x14ac:dyDescent="0.25">
      <c r="A71" s="19" t="s">
        <v>126</v>
      </c>
      <c r="B71" s="19" t="s">
        <v>20</v>
      </c>
      <c r="C71" s="2" t="s">
        <v>2198</v>
      </c>
      <c r="D71" s="2" t="s">
        <v>2225</v>
      </c>
      <c r="E71" s="2">
        <f t="shared" si="3"/>
        <v>2440000</v>
      </c>
      <c r="F71" s="2">
        <v>2500000</v>
      </c>
      <c r="G71" s="2">
        <v>1000000</v>
      </c>
      <c r="K71" s="2">
        <f t="shared" si="4"/>
        <v>5940000</v>
      </c>
      <c r="L71" s="2">
        <v>4940000</v>
      </c>
      <c r="M71" s="2" t="s">
        <v>371</v>
      </c>
      <c r="S71" s="19">
        <f>IFERROR(SUMIF([3]PIVOT!$A$9:$A$634,C71,[3]PIVOT!$C$9:$C$634),0)</f>
        <v>0</v>
      </c>
      <c r="T71" s="19">
        <f t="shared" si="5"/>
        <v>-5940000</v>
      </c>
    </row>
    <row r="72" spans="1:20" hidden="1" outlineLevel="1" x14ac:dyDescent="0.25">
      <c r="A72" s="19" t="s">
        <v>126</v>
      </c>
      <c r="B72" s="19" t="s">
        <v>20</v>
      </c>
      <c r="C72" s="2" t="s">
        <v>2397</v>
      </c>
      <c r="D72" s="2" t="s">
        <v>2398</v>
      </c>
      <c r="E72" s="2">
        <f t="shared" si="3"/>
        <v>0</v>
      </c>
      <c r="F72" s="2">
        <v>0</v>
      </c>
      <c r="G72" s="2">
        <v>423076.92307692306</v>
      </c>
      <c r="K72" s="2">
        <f t="shared" si="4"/>
        <v>423076.92307692306</v>
      </c>
      <c r="L72" s="2">
        <v>0</v>
      </c>
      <c r="M72" s="2" t="s">
        <v>371</v>
      </c>
      <c r="S72" s="19">
        <f>IFERROR(SUMIF([3]PIVOT!$A$9:$A$634,C72,[3]PIVOT!$C$9:$C$634),0)</f>
        <v>0</v>
      </c>
      <c r="T72" s="19">
        <f t="shared" si="5"/>
        <v>-423076.92307692306</v>
      </c>
    </row>
    <row r="73" spans="1:20" hidden="1" outlineLevel="1" x14ac:dyDescent="0.25">
      <c r="A73" s="19" t="s">
        <v>126</v>
      </c>
      <c r="B73" s="19" t="s">
        <v>20</v>
      </c>
      <c r="C73" s="2" t="s">
        <v>2014</v>
      </c>
      <c r="D73" s="2" t="s">
        <v>2026</v>
      </c>
      <c r="E73" s="2">
        <f t="shared" si="3"/>
        <v>2440000</v>
      </c>
      <c r="F73" s="2">
        <v>2500000</v>
      </c>
      <c r="G73" s="2">
        <v>230769.23076923075</v>
      </c>
      <c r="K73" s="2">
        <f t="shared" si="4"/>
        <v>5170769.230769231</v>
      </c>
      <c r="L73" s="2">
        <v>4940000</v>
      </c>
      <c r="M73" s="2" t="s">
        <v>371</v>
      </c>
      <c r="S73" s="19">
        <f>IFERROR(SUMIF([3]PIVOT!$A$9:$A$634,C73,[3]PIVOT!$C$9:$C$634),0)</f>
        <v>0</v>
      </c>
      <c r="T73" s="19">
        <f t="shared" si="5"/>
        <v>-5170769.230769231</v>
      </c>
    </row>
    <row r="74" spans="1:20" hidden="1" outlineLevel="1" x14ac:dyDescent="0.25">
      <c r="A74" s="19" t="s">
        <v>126</v>
      </c>
      <c r="B74" s="19" t="s">
        <v>20</v>
      </c>
      <c r="C74" s="2" t="s">
        <v>2399</v>
      </c>
      <c r="D74" s="2" t="s">
        <v>2400</v>
      </c>
      <c r="E74" s="2">
        <f t="shared" si="3"/>
        <v>150000</v>
      </c>
      <c r="F74" s="2">
        <v>0</v>
      </c>
      <c r="G74" s="2">
        <v>653846.15384615387</v>
      </c>
      <c r="K74" s="2">
        <f t="shared" si="4"/>
        <v>803846.15384615387</v>
      </c>
      <c r="L74" s="2">
        <v>150000</v>
      </c>
      <c r="M74" s="2" t="s">
        <v>371</v>
      </c>
      <c r="S74" s="19">
        <f>IFERROR(SUMIF([3]PIVOT!$A$9:$A$634,C74,[3]PIVOT!$C$9:$C$634),0)</f>
        <v>0</v>
      </c>
      <c r="T74" s="19">
        <f t="shared" si="5"/>
        <v>-803846.15384615387</v>
      </c>
    </row>
    <row r="75" spans="1:20" hidden="1" outlineLevel="1" x14ac:dyDescent="0.25">
      <c r="A75" s="19" t="s">
        <v>126</v>
      </c>
      <c r="B75" s="19" t="s">
        <v>20</v>
      </c>
      <c r="C75" s="2" t="s">
        <v>2199</v>
      </c>
      <c r="D75" s="2" t="s">
        <v>2226</v>
      </c>
      <c r="E75" s="2">
        <f t="shared" si="3"/>
        <v>2440000</v>
      </c>
      <c r="F75" s="2">
        <v>2500000</v>
      </c>
      <c r="G75" s="2">
        <v>1000000</v>
      </c>
      <c r="K75" s="2">
        <f t="shared" si="4"/>
        <v>5940000</v>
      </c>
      <c r="L75" s="2">
        <v>4940000</v>
      </c>
      <c r="M75" s="2" t="s">
        <v>371</v>
      </c>
      <c r="S75" s="19">
        <f>IFERROR(SUMIF([3]PIVOT!$A$9:$A$634,C75,[3]PIVOT!$C$9:$C$634),0)</f>
        <v>0</v>
      </c>
      <c r="T75" s="19">
        <f t="shared" si="5"/>
        <v>-5940000</v>
      </c>
    </row>
    <row r="76" spans="1:20" hidden="1" outlineLevel="1" x14ac:dyDescent="0.25">
      <c r="A76" s="19" t="s">
        <v>126</v>
      </c>
      <c r="B76" s="19" t="s">
        <v>20</v>
      </c>
      <c r="C76" s="2" t="s">
        <v>2401</v>
      </c>
      <c r="D76" s="2" t="s">
        <v>2402</v>
      </c>
      <c r="E76" s="2">
        <f t="shared" si="3"/>
        <v>150000</v>
      </c>
      <c r="F76" s="2">
        <v>0</v>
      </c>
      <c r="G76" s="2">
        <v>653846.15384615387</v>
      </c>
      <c r="K76" s="2">
        <f t="shared" si="4"/>
        <v>803846.15384615387</v>
      </c>
      <c r="L76" s="2">
        <v>150000</v>
      </c>
      <c r="M76" s="2" t="s">
        <v>371</v>
      </c>
      <c r="S76" s="19">
        <f>IFERROR(SUMIF([3]PIVOT!$A$9:$A$634,C76,[3]PIVOT!$C$9:$C$634),0)</f>
        <v>0</v>
      </c>
      <c r="T76" s="19">
        <f t="shared" si="5"/>
        <v>-803846.15384615387</v>
      </c>
    </row>
    <row r="77" spans="1:20" hidden="1" outlineLevel="1" x14ac:dyDescent="0.25">
      <c r="A77" s="19" t="s">
        <v>126</v>
      </c>
      <c r="B77" s="19" t="s">
        <v>20</v>
      </c>
      <c r="C77" s="2" t="s">
        <v>2403</v>
      </c>
      <c r="D77" s="2" t="s">
        <v>2404</v>
      </c>
      <c r="E77" s="2">
        <f t="shared" si="3"/>
        <v>0</v>
      </c>
      <c r="F77" s="2">
        <v>0</v>
      </c>
      <c r="G77" s="2">
        <v>307692.30769230769</v>
      </c>
      <c r="K77" s="2">
        <f t="shared" si="4"/>
        <v>307692.30769230769</v>
      </c>
      <c r="L77" s="2">
        <v>0</v>
      </c>
      <c r="M77" s="2" t="s">
        <v>371</v>
      </c>
      <c r="S77" s="19">
        <f>IFERROR(SUMIF([3]PIVOT!$A$9:$A$634,C77,[3]PIVOT!$C$9:$C$634),0)</f>
        <v>0</v>
      </c>
      <c r="T77" s="19">
        <f t="shared" si="5"/>
        <v>-307692.30769230769</v>
      </c>
    </row>
    <row r="78" spans="1:20" hidden="1" outlineLevel="1" x14ac:dyDescent="0.25">
      <c r="A78" s="19" t="s">
        <v>126</v>
      </c>
      <c r="B78" s="19" t="s">
        <v>20</v>
      </c>
      <c r="C78" s="2" t="s">
        <v>2405</v>
      </c>
      <c r="D78" s="2" t="s">
        <v>2406</v>
      </c>
      <c r="E78" s="2">
        <f t="shared" si="3"/>
        <v>300000</v>
      </c>
      <c r="F78" s="2">
        <v>0</v>
      </c>
      <c r="G78" s="2">
        <v>653846.15384615387</v>
      </c>
      <c r="K78" s="2">
        <f t="shared" si="4"/>
        <v>953846.15384615387</v>
      </c>
      <c r="L78" s="2">
        <v>300000</v>
      </c>
      <c r="M78" s="2" t="s">
        <v>371</v>
      </c>
      <c r="S78" s="19">
        <f>IFERROR(SUMIF([3]PIVOT!$A$9:$A$634,C78,[3]PIVOT!$C$9:$C$634),0)</f>
        <v>0</v>
      </c>
      <c r="T78" s="19">
        <f t="shared" si="5"/>
        <v>-953846.15384615387</v>
      </c>
    </row>
    <row r="79" spans="1:20" hidden="1" outlineLevel="1" x14ac:dyDescent="0.25">
      <c r="A79" s="19" t="s">
        <v>126</v>
      </c>
      <c r="B79" s="19" t="s">
        <v>20</v>
      </c>
      <c r="C79" s="2" t="s">
        <v>2407</v>
      </c>
      <c r="D79" s="2" t="s">
        <v>2408</v>
      </c>
      <c r="E79" s="2">
        <f t="shared" si="3"/>
        <v>450000</v>
      </c>
      <c r="F79" s="2">
        <v>0</v>
      </c>
      <c r="G79" s="2">
        <v>538461.5384615385</v>
      </c>
      <c r="K79" s="2">
        <f t="shared" si="4"/>
        <v>988461.5384615385</v>
      </c>
      <c r="L79" s="2">
        <v>450000</v>
      </c>
      <c r="M79" s="2" t="s">
        <v>371</v>
      </c>
      <c r="S79" s="19">
        <f>IFERROR(SUMIF([3]PIVOT!$A$9:$A$634,C79,[3]PIVOT!$C$9:$C$634),0)</f>
        <v>0</v>
      </c>
      <c r="T79" s="19">
        <f t="shared" si="5"/>
        <v>-988461.5384615385</v>
      </c>
    </row>
    <row r="80" spans="1:20" hidden="1" outlineLevel="1" x14ac:dyDescent="0.25">
      <c r="A80" s="19" t="s">
        <v>126</v>
      </c>
      <c r="B80" s="19" t="s">
        <v>20</v>
      </c>
      <c r="C80" s="2" t="s">
        <v>2409</v>
      </c>
      <c r="D80" s="2" t="s">
        <v>2410</v>
      </c>
      <c r="E80" s="2">
        <f t="shared" si="3"/>
        <v>600000</v>
      </c>
      <c r="F80" s="2">
        <v>0</v>
      </c>
      <c r="G80" s="2">
        <v>1000000</v>
      </c>
      <c r="K80" s="2">
        <f t="shared" si="4"/>
        <v>1600000</v>
      </c>
      <c r="L80" s="2">
        <v>600000</v>
      </c>
      <c r="M80" s="2" t="s">
        <v>371</v>
      </c>
      <c r="S80" s="19">
        <f>IFERROR(SUMIF([3]PIVOT!$A$9:$A$634,C80,[3]PIVOT!$C$9:$C$634),0)</f>
        <v>0</v>
      </c>
      <c r="T80" s="19">
        <f t="shared" si="5"/>
        <v>-1600000</v>
      </c>
    </row>
    <row r="81" spans="1:20" hidden="1" outlineLevel="1" x14ac:dyDescent="0.25">
      <c r="A81" s="19" t="s">
        <v>126</v>
      </c>
      <c r="B81" s="19" t="s">
        <v>20</v>
      </c>
      <c r="C81" s="2" t="s">
        <v>2411</v>
      </c>
      <c r="D81" s="2" t="s">
        <v>2412</v>
      </c>
      <c r="E81" s="2">
        <f t="shared" si="3"/>
        <v>150000</v>
      </c>
      <c r="F81" s="2">
        <v>0</v>
      </c>
      <c r="G81" s="2">
        <v>346153.84615384613</v>
      </c>
      <c r="K81" s="2">
        <f t="shared" si="4"/>
        <v>496153.84615384613</v>
      </c>
      <c r="L81" s="2">
        <v>150000</v>
      </c>
      <c r="M81" s="2" t="s">
        <v>371</v>
      </c>
      <c r="S81" s="19">
        <f>IFERROR(SUMIF([3]PIVOT!$A$9:$A$634,C81,[3]PIVOT!$C$9:$C$634),0)</f>
        <v>0</v>
      </c>
      <c r="T81" s="19">
        <f t="shared" si="5"/>
        <v>-496153.84615384613</v>
      </c>
    </row>
    <row r="82" spans="1:20" hidden="1" outlineLevel="1" x14ac:dyDescent="0.25">
      <c r="A82" s="19" t="s">
        <v>126</v>
      </c>
      <c r="B82" s="19" t="s">
        <v>20</v>
      </c>
      <c r="C82" s="2"/>
      <c r="D82" s="2" t="s">
        <v>2413</v>
      </c>
      <c r="E82" s="2">
        <f t="shared" si="3"/>
        <v>0</v>
      </c>
      <c r="F82" s="2">
        <v>0</v>
      </c>
      <c r="K82" s="2">
        <f t="shared" si="4"/>
        <v>0</v>
      </c>
      <c r="L82" s="2">
        <v>0</v>
      </c>
      <c r="M82" s="2" t="s">
        <v>371</v>
      </c>
      <c r="S82" s="19">
        <f>IFERROR(SUMIF([3]PIVOT!$A$9:$A$634,C82,[3]PIVOT!$C$9:$C$634),0)</f>
        <v>0</v>
      </c>
      <c r="T82" s="19">
        <f t="shared" si="5"/>
        <v>0</v>
      </c>
    </row>
    <row r="83" spans="1:20" hidden="1" outlineLevel="1" x14ac:dyDescent="0.25">
      <c r="A83" s="19" t="s">
        <v>126</v>
      </c>
      <c r="B83" s="19" t="s">
        <v>20</v>
      </c>
      <c r="C83" s="2" t="s">
        <v>2414</v>
      </c>
      <c r="D83" s="2" t="s">
        <v>2415</v>
      </c>
      <c r="E83" s="2">
        <f t="shared" si="3"/>
        <v>450000</v>
      </c>
      <c r="F83" s="2">
        <v>0</v>
      </c>
      <c r="G83" s="2">
        <v>576923.07692307688</v>
      </c>
      <c r="K83" s="2">
        <f t="shared" si="4"/>
        <v>1026923.0769230769</v>
      </c>
      <c r="L83" s="2">
        <v>450000</v>
      </c>
      <c r="M83" s="2" t="s">
        <v>371</v>
      </c>
      <c r="S83" s="19">
        <f>IFERROR(SUMIF([3]PIVOT!$A$9:$A$634,C83,[3]PIVOT!$C$9:$C$634),0)</f>
        <v>0</v>
      </c>
      <c r="T83" s="19">
        <f t="shared" si="5"/>
        <v>-1026923.0769230769</v>
      </c>
    </row>
    <row r="84" spans="1:20" hidden="1" outlineLevel="1" x14ac:dyDescent="0.25">
      <c r="A84" s="19" t="s">
        <v>126</v>
      </c>
      <c r="B84" s="19" t="s">
        <v>20</v>
      </c>
      <c r="C84" s="2"/>
      <c r="D84" s="2" t="s">
        <v>2416</v>
      </c>
      <c r="E84" s="2">
        <f t="shared" si="3"/>
        <v>0</v>
      </c>
      <c r="F84" s="2">
        <v>0</v>
      </c>
      <c r="K84" s="2">
        <f t="shared" si="4"/>
        <v>0</v>
      </c>
      <c r="L84" s="2">
        <v>0</v>
      </c>
      <c r="M84" s="2" t="s">
        <v>371</v>
      </c>
      <c r="S84" s="19">
        <f>IFERROR(SUMIF([3]PIVOT!$A$9:$A$634,C84,[3]PIVOT!$C$9:$C$634),0)</f>
        <v>0</v>
      </c>
      <c r="T84" s="19">
        <f t="shared" si="5"/>
        <v>0</v>
      </c>
    </row>
    <row r="85" spans="1:20" hidden="1" outlineLevel="1" x14ac:dyDescent="0.25">
      <c r="A85" s="19" t="s">
        <v>126</v>
      </c>
      <c r="B85" s="19" t="s">
        <v>20</v>
      </c>
      <c r="C85" s="2" t="s">
        <v>2417</v>
      </c>
      <c r="D85" s="2" t="s">
        <v>2418</v>
      </c>
      <c r="E85" s="2">
        <f t="shared" si="3"/>
        <v>0</v>
      </c>
      <c r="F85" s="2">
        <v>0</v>
      </c>
      <c r="G85" s="2">
        <v>730769.23076923075</v>
      </c>
      <c r="K85" s="2">
        <f t="shared" si="4"/>
        <v>730769.23076923075</v>
      </c>
      <c r="L85" s="2">
        <v>0</v>
      </c>
      <c r="M85" s="2" t="s">
        <v>371</v>
      </c>
      <c r="S85" s="19">
        <f>IFERROR(SUMIF([3]PIVOT!$A$9:$A$634,C85,[3]PIVOT!$C$9:$C$634),0)</f>
        <v>0</v>
      </c>
      <c r="T85" s="19">
        <f t="shared" si="5"/>
        <v>-730769.23076923075</v>
      </c>
    </row>
    <row r="86" spans="1:20" hidden="1" outlineLevel="1" x14ac:dyDescent="0.25">
      <c r="A86" s="19" t="s">
        <v>126</v>
      </c>
      <c r="B86" s="19" t="s">
        <v>20</v>
      </c>
      <c r="C86" s="2" t="s">
        <v>2419</v>
      </c>
      <c r="D86" s="2" t="s">
        <v>2420</v>
      </c>
      <c r="E86" s="2">
        <f t="shared" si="3"/>
        <v>800000</v>
      </c>
      <c r="F86" s="2">
        <v>0</v>
      </c>
      <c r="G86" s="2">
        <v>1000000</v>
      </c>
      <c r="K86" s="2">
        <f t="shared" si="4"/>
        <v>1800000</v>
      </c>
      <c r="L86" s="2">
        <v>800000</v>
      </c>
      <c r="M86" s="2" t="s">
        <v>371</v>
      </c>
      <c r="S86" s="19">
        <f>IFERROR(SUMIF([3]PIVOT!$A$9:$A$634,C86,[3]PIVOT!$C$9:$C$634),0)</f>
        <v>0</v>
      </c>
      <c r="T86" s="19">
        <f t="shared" si="5"/>
        <v>-1800000</v>
      </c>
    </row>
    <row r="87" spans="1:20" hidden="1" outlineLevel="1" x14ac:dyDescent="0.25">
      <c r="A87" s="19" t="s">
        <v>126</v>
      </c>
      <c r="B87" s="19" t="s">
        <v>20</v>
      </c>
      <c r="C87" s="2" t="s">
        <v>2421</v>
      </c>
      <c r="D87" s="2" t="s">
        <v>2422</v>
      </c>
      <c r="E87" s="2">
        <f t="shared" si="3"/>
        <v>0</v>
      </c>
      <c r="F87" s="2">
        <v>0</v>
      </c>
      <c r="G87" s="2">
        <v>692307.69230769225</v>
      </c>
      <c r="K87" s="2">
        <f t="shared" si="4"/>
        <v>692307.69230769225</v>
      </c>
      <c r="L87" s="2">
        <v>0</v>
      </c>
      <c r="M87" s="2" t="s">
        <v>371</v>
      </c>
      <c r="S87" s="19">
        <f>IFERROR(SUMIF([3]PIVOT!$A$9:$A$634,C87,[3]PIVOT!$C$9:$C$634),0)</f>
        <v>0</v>
      </c>
      <c r="T87" s="19">
        <f t="shared" si="5"/>
        <v>-692307.69230769225</v>
      </c>
    </row>
    <row r="88" spans="1:20" hidden="1" outlineLevel="1" x14ac:dyDescent="0.25">
      <c r="A88" s="19" t="s">
        <v>126</v>
      </c>
      <c r="B88" s="19" t="s">
        <v>20</v>
      </c>
      <c r="C88" s="2" t="s">
        <v>2423</v>
      </c>
      <c r="D88" s="2" t="s">
        <v>2424</v>
      </c>
      <c r="E88" s="2">
        <f t="shared" si="3"/>
        <v>0</v>
      </c>
      <c r="F88" s="2">
        <v>0</v>
      </c>
      <c r="G88" s="2">
        <v>615384.61538461538</v>
      </c>
      <c r="K88" s="2">
        <f t="shared" si="4"/>
        <v>615384.61538461538</v>
      </c>
      <c r="L88" s="2">
        <v>0</v>
      </c>
      <c r="M88" s="2" t="s">
        <v>371</v>
      </c>
      <c r="S88" s="19">
        <f>IFERROR(SUMIF([3]PIVOT!$A$9:$A$634,C88,[3]PIVOT!$C$9:$C$634),0)</f>
        <v>0</v>
      </c>
      <c r="T88" s="19">
        <f t="shared" si="5"/>
        <v>-615384.61538461538</v>
      </c>
    </row>
    <row r="89" spans="1:20" hidden="1" outlineLevel="1" x14ac:dyDescent="0.25">
      <c r="A89" s="19" t="s">
        <v>126</v>
      </c>
      <c r="B89" s="19" t="s">
        <v>20</v>
      </c>
      <c r="C89" s="2" t="s">
        <v>2425</v>
      </c>
      <c r="D89" s="2" t="s">
        <v>2426</v>
      </c>
      <c r="E89" s="2">
        <f t="shared" si="3"/>
        <v>0</v>
      </c>
      <c r="F89" s="2">
        <v>0</v>
      </c>
      <c r="G89" s="2">
        <v>769230.76923076925</v>
      </c>
      <c r="K89" s="2">
        <f t="shared" si="4"/>
        <v>769230.76923076925</v>
      </c>
      <c r="L89" s="2">
        <v>0</v>
      </c>
      <c r="M89" s="2" t="s">
        <v>371</v>
      </c>
      <c r="S89" s="19">
        <f>IFERROR(SUMIF([3]PIVOT!$A$9:$A$634,C89,[3]PIVOT!$C$9:$C$634),0)</f>
        <v>0</v>
      </c>
      <c r="T89" s="19">
        <f t="shared" si="5"/>
        <v>-769230.76923076925</v>
      </c>
    </row>
    <row r="90" spans="1:20" hidden="1" outlineLevel="1" x14ac:dyDescent="0.25">
      <c r="A90" s="19" t="s">
        <v>126</v>
      </c>
      <c r="B90" s="19" t="s">
        <v>20</v>
      </c>
      <c r="C90" s="2" t="s">
        <v>2427</v>
      </c>
      <c r="D90" s="2" t="s">
        <v>2428</v>
      </c>
      <c r="E90" s="2">
        <f t="shared" si="3"/>
        <v>0</v>
      </c>
      <c r="F90" s="2">
        <v>0</v>
      </c>
      <c r="G90" s="2">
        <v>500000</v>
      </c>
      <c r="K90" s="2">
        <f t="shared" si="4"/>
        <v>500000</v>
      </c>
      <c r="L90" s="2">
        <v>0</v>
      </c>
      <c r="M90" s="2" t="s">
        <v>371</v>
      </c>
      <c r="S90" s="19">
        <f>IFERROR(SUMIF([3]PIVOT!$A$9:$A$634,C90,[3]PIVOT!$C$9:$C$634),0)</f>
        <v>0</v>
      </c>
      <c r="T90" s="19">
        <f t="shared" si="5"/>
        <v>-500000</v>
      </c>
    </row>
    <row r="91" spans="1:20" hidden="1" outlineLevel="1" x14ac:dyDescent="0.25">
      <c r="A91" s="19" t="s">
        <v>126</v>
      </c>
      <c r="B91" s="19" t="s">
        <v>20</v>
      </c>
      <c r="C91" s="2" t="s">
        <v>2200</v>
      </c>
      <c r="D91" s="2" t="s">
        <v>2232</v>
      </c>
      <c r="E91" s="2">
        <f t="shared" si="3"/>
        <v>1040000</v>
      </c>
      <c r="F91" s="2">
        <v>0</v>
      </c>
      <c r="G91" s="2">
        <v>1000000</v>
      </c>
      <c r="K91" s="2">
        <f t="shared" si="4"/>
        <v>2040000</v>
      </c>
      <c r="L91" s="2">
        <v>1040000</v>
      </c>
      <c r="M91" s="2" t="s">
        <v>371</v>
      </c>
      <c r="S91" s="19">
        <f>IFERROR(SUMIF([3]PIVOT!$A$9:$A$634,C91,[3]PIVOT!$C$9:$C$634),0)</f>
        <v>0</v>
      </c>
      <c r="T91" s="19">
        <f t="shared" si="5"/>
        <v>-2040000</v>
      </c>
    </row>
    <row r="92" spans="1:20" hidden="1" outlineLevel="1" x14ac:dyDescent="0.25">
      <c r="A92" s="19" t="s">
        <v>126</v>
      </c>
      <c r="B92" s="19" t="s">
        <v>20</v>
      </c>
      <c r="C92" s="2" t="s">
        <v>1311</v>
      </c>
      <c r="D92" s="2" t="s">
        <v>435</v>
      </c>
      <c r="E92" s="2">
        <f t="shared" si="3"/>
        <v>0</v>
      </c>
      <c r="F92" s="2">
        <v>0</v>
      </c>
      <c r="K92" s="2">
        <f t="shared" si="4"/>
        <v>0</v>
      </c>
      <c r="L92" s="2">
        <v>0</v>
      </c>
      <c r="M92" s="2" t="s">
        <v>371</v>
      </c>
      <c r="S92" s="19">
        <f>IFERROR(SUMIF([3]PIVOT!$A$9:$A$634,C92,[3]PIVOT!$C$9:$C$634),0)</f>
        <v>0</v>
      </c>
      <c r="T92" s="19">
        <f t="shared" si="5"/>
        <v>0</v>
      </c>
    </row>
    <row r="93" spans="1:20" hidden="1" outlineLevel="1" x14ac:dyDescent="0.25">
      <c r="A93" s="19" t="s">
        <v>126</v>
      </c>
      <c r="B93" s="19" t="s">
        <v>20</v>
      </c>
      <c r="C93" s="2"/>
      <c r="D93" s="2" t="s">
        <v>2429</v>
      </c>
      <c r="E93" s="2">
        <f t="shared" si="3"/>
        <v>0</v>
      </c>
      <c r="F93" s="2">
        <v>0</v>
      </c>
      <c r="K93" s="2">
        <f t="shared" si="4"/>
        <v>0</v>
      </c>
      <c r="L93" s="2">
        <v>0</v>
      </c>
      <c r="M93" s="2" t="s">
        <v>371</v>
      </c>
      <c r="S93" s="19">
        <f>IFERROR(SUMIF([3]PIVOT!$A$9:$A$634,C93,[3]PIVOT!$C$9:$C$634),0)</f>
        <v>0</v>
      </c>
      <c r="T93" s="19">
        <f t="shared" si="5"/>
        <v>0</v>
      </c>
    </row>
    <row r="94" spans="1:20" hidden="1" outlineLevel="1" x14ac:dyDescent="0.25">
      <c r="A94" s="19" t="s">
        <v>126</v>
      </c>
      <c r="B94" s="19" t="s">
        <v>20</v>
      </c>
      <c r="C94" s="2"/>
      <c r="D94" s="2" t="s">
        <v>2430</v>
      </c>
      <c r="E94" s="2">
        <f t="shared" si="3"/>
        <v>0</v>
      </c>
      <c r="F94" s="2">
        <v>0</v>
      </c>
      <c r="K94" s="2">
        <f t="shared" si="4"/>
        <v>0</v>
      </c>
      <c r="L94" s="2">
        <v>0</v>
      </c>
      <c r="M94" s="2" t="s">
        <v>371</v>
      </c>
      <c r="S94" s="19">
        <f>IFERROR(SUMIF([3]PIVOT!$A$9:$A$634,C94,[3]PIVOT!$C$9:$C$634),0)</f>
        <v>0</v>
      </c>
      <c r="T94" s="19">
        <f t="shared" si="5"/>
        <v>0</v>
      </c>
    </row>
    <row r="95" spans="1:20" hidden="1" outlineLevel="1" x14ac:dyDescent="0.25">
      <c r="A95" s="19" t="s">
        <v>126</v>
      </c>
      <c r="B95" s="19" t="s">
        <v>20</v>
      </c>
      <c r="C95" s="2" t="s">
        <v>2431</v>
      </c>
      <c r="D95" s="2" t="s">
        <v>2432</v>
      </c>
      <c r="E95" s="2">
        <f t="shared" si="3"/>
        <v>1200000</v>
      </c>
      <c r="F95" s="2">
        <v>0</v>
      </c>
      <c r="G95" s="2">
        <v>884615.38461538462</v>
      </c>
      <c r="K95" s="2">
        <f t="shared" si="4"/>
        <v>2084615.3846153845</v>
      </c>
      <c r="L95" s="2">
        <v>1200000</v>
      </c>
      <c r="M95" s="2" t="s">
        <v>371</v>
      </c>
      <c r="S95" s="19">
        <f>IFERROR(SUMIF([3]PIVOT!$A$9:$A$634,C95,[3]PIVOT!$C$9:$C$634),0)</f>
        <v>0</v>
      </c>
      <c r="T95" s="19">
        <f t="shared" si="5"/>
        <v>-2084615.3846153845</v>
      </c>
    </row>
    <row r="96" spans="1:20" hidden="1" outlineLevel="1" x14ac:dyDescent="0.25">
      <c r="A96" s="19" t="s">
        <v>126</v>
      </c>
      <c r="B96" s="19" t="s">
        <v>20</v>
      </c>
      <c r="C96" s="19"/>
      <c r="D96" s="19" t="s">
        <v>2433</v>
      </c>
      <c r="E96" s="16">
        <f t="shared" si="3"/>
        <v>0</v>
      </c>
      <c r="F96" s="19">
        <v>0</v>
      </c>
      <c r="H96" s="19"/>
      <c r="I96" s="19"/>
      <c r="J96" s="19"/>
      <c r="K96" s="2">
        <f t="shared" si="4"/>
        <v>0</v>
      </c>
      <c r="L96" s="19">
        <v>0</v>
      </c>
      <c r="M96" s="19" t="s">
        <v>371</v>
      </c>
      <c r="S96" s="19">
        <f>IFERROR(SUMIF([3]PIVOT!$A$9:$A$634,C96,[3]PIVOT!$C$9:$C$634),0)</f>
        <v>0</v>
      </c>
      <c r="T96" s="19">
        <f t="shared" si="5"/>
        <v>0</v>
      </c>
    </row>
    <row r="97" spans="1:20" hidden="1" outlineLevel="1" x14ac:dyDescent="0.25">
      <c r="A97" s="19" t="s">
        <v>126</v>
      </c>
      <c r="B97" s="19" t="s">
        <v>20</v>
      </c>
      <c r="C97" s="19" t="s">
        <v>1316</v>
      </c>
      <c r="D97" s="19" t="s">
        <v>18</v>
      </c>
      <c r="E97" s="16">
        <f t="shared" si="3"/>
        <v>1800000</v>
      </c>
      <c r="F97" s="19">
        <v>0</v>
      </c>
      <c r="G97" s="2">
        <v>500000</v>
      </c>
      <c r="H97" s="19"/>
      <c r="I97" s="19"/>
      <c r="J97" s="19"/>
      <c r="K97" s="2">
        <f t="shared" si="4"/>
        <v>2300000</v>
      </c>
      <c r="L97" s="19">
        <v>1800000</v>
      </c>
      <c r="M97" s="19" t="s">
        <v>371</v>
      </c>
      <c r="S97" s="19">
        <f>IFERROR(SUMIF([3]PIVOT!$A$9:$A$634,C97,[3]PIVOT!$C$9:$C$634),0)</f>
        <v>0</v>
      </c>
      <c r="T97" s="19">
        <f t="shared" si="5"/>
        <v>-2300000</v>
      </c>
    </row>
    <row r="98" spans="1:20" hidden="1" outlineLevel="1" x14ac:dyDescent="0.25">
      <c r="A98" s="19" t="s">
        <v>126</v>
      </c>
      <c r="B98" s="19" t="s">
        <v>20</v>
      </c>
      <c r="C98" s="19" t="s">
        <v>1319</v>
      </c>
      <c r="D98" s="19" t="s">
        <v>1320</v>
      </c>
      <c r="E98" s="16">
        <f t="shared" si="3"/>
        <v>2160000</v>
      </c>
      <c r="F98" s="19">
        <v>2500000</v>
      </c>
      <c r="G98" s="2">
        <v>384615.38461538462</v>
      </c>
      <c r="H98" s="19"/>
      <c r="I98" s="19"/>
      <c r="J98" s="19"/>
      <c r="K98" s="2">
        <f t="shared" si="4"/>
        <v>5044615.384615385</v>
      </c>
      <c r="L98" s="19">
        <v>4660000</v>
      </c>
      <c r="M98" s="19" t="s">
        <v>371</v>
      </c>
      <c r="S98" s="19">
        <f>IFERROR(SUMIF([3]PIVOT!$A$9:$A$634,C98,[3]PIVOT!$C$9:$C$634),0)</f>
        <v>0</v>
      </c>
      <c r="T98" s="19">
        <f t="shared" si="5"/>
        <v>-5044615.384615385</v>
      </c>
    </row>
    <row r="99" spans="1:20" hidden="1" outlineLevel="1" x14ac:dyDescent="0.25">
      <c r="A99" s="19" t="s">
        <v>126</v>
      </c>
      <c r="B99" s="19" t="s">
        <v>20</v>
      </c>
      <c r="C99" s="19" t="s">
        <v>1318</v>
      </c>
      <c r="D99" s="19" t="s">
        <v>838</v>
      </c>
      <c r="E99" s="16">
        <f t="shared" si="3"/>
        <v>2000000</v>
      </c>
      <c r="F99" s="19">
        <v>2500000</v>
      </c>
      <c r="H99" s="19"/>
      <c r="I99" s="19"/>
      <c r="J99" s="19"/>
      <c r="K99" s="2">
        <f t="shared" si="4"/>
        <v>4500000</v>
      </c>
      <c r="L99" s="19">
        <v>4500000</v>
      </c>
      <c r="M99" s="19" t="s">
        <v>371</v>
      </c>
      <c r="S99" s="19">
        <f>IFERROR(SUMIF([3]PIVOT!$A$9:$A$634,C99,[3]PIVOT!$C$9:$C$634),0)</f>
        <v>0</v>
      </c>
      <c r="T99" s="19">
        <f t="shared" si="5"/>
        <v>-4500000</v>
      </c>
    </row>
    <row r="100" spans="1:20" hidden="1" outlineLevel="1" x14ac:dyDescent="0.25">
      <c r="A100" s="19" t="s">
        <v>126</v>
      </c>
      <c r="B100" s="19" t="s">
        <v>20</v>
      </c>
      <c r="C100" s="19" t="s">
        <v>2434</v>
      </c>
      <c r="D100" s="19" t="s">
        <v>2435</v>
      </c>
      <c r="E100" s="2">
        <f t="shared" si="3"/>
        <v>2200000</v>
      </c>
      <c r="F100" s="19">
        <v>2500000</v>
      </c>
      <c r="G100" s="2">
        <v>384615.38461538462</v>
      </c>
      <c r="H100" s="19"/>
      <c r="I100" s="19"/>
      <c r="J100" s="19"/>
      <c r="K100" s="2">
        <f t="shared" si="4"/>
        <v>5084615.384615385</v>
      </c>
      <c r="L100" s="19">
        <v>4700000</v>
      </c>
      <c r="M100" s="19" t="s">
        <v>371</v>
      </c>
      <c r="S100" s="19">
        <f>IFERROR(SUMIF([3]PIVOT!$A$9:$A$634,C100,[3]PIVOT!$C$9:$C$634),0)</f>
        <v>0</v>
      </c>
      <c r="T100" s="19">
        <f t="shared" si="5"/>
        <v>-5084615.384615385</v>
      </c>
    </row>
    <row r="101" spans="1:20" hidden="1" outlineLevel="1" x14ac:dyDescent="0.25">
      <c r="A101" s="19" t="s">
        <v>126</v>
      </c>
      <c r="B101" s="19" t="s">
        <v>20</v>
      </c>
      <c r="C101" s="19"/>
      <c r="D101" s="19" t="s">
        <v>2436</v>
      </c>
      <c r="E101" s="2">
        <f t="shared" si="3"/>
        <v>0</v>
      </c>
      <c r="F101" s="19">
        <v>0</v>
      </c>
      <c r="H101" s="19"/>
      <c r="I101" s="19"/>
      <c r="J101" s="19"/>
      <c r="K101" s="2">
        <f t="shared" si="4"/>
        <v>0</v>
      </c>
      <c r="L101" s="19">
        <v>0</v>
      </c>
      <c r="M101" s="19" t="s">
        <v>371</v>
      </c>
      <c r="S101" s="19">
        <f>IFERROR(SUMIF([3]PIVOT!$A$9:$A$634,C101,[3]PIVOT!$C$9:$C$634),0)</f>
        <v>0</v>
      </c>
      <c r="T101" s="19">
        <f t="shared" si="5"/>
        <v>0</v>
      </c>
    </row>
    <row r="102" spans="1:20" hidden="1" outlineLevel="1" x14ac:dyDescent="0.25">
      <c r="A102" s="19" t="s">
        <v>126</v>
      </c>
      <c r="B102" s="19" t="s">
        <v>20</v>
      </c>
      <c r="C102" s="19" t="s">
        <v>1321</v>
      </c>
      <c r="D102" s="19" t="s">
        <v>374</v>
      </c>
      <c r="E102" s="2">
        <f t="shared" si="3"/>
        <v>5952000</v>
      </c>
      <c r="F102" s="19">
        <v>2500000</v>
      </c>
      <c r="H102" s="19"/>
      <c r="I102" s="19"/>
      <c r="J102" s="19"/>
      <c r="K102" s="2">
        <f t="shared" si="4"/>
        <v>8452000</v>
      </c>
      <c r="L102" s="19">
        <v>8452000</v>
      </c>
      <c r="M102" s="19" t="s">
        <v>251</v>
      </c>
      <c r="S102" s="19">
        <f>IFERROR(SUMIF([3]PIVOT!$A$9:$A$634,C102,[3]PIVOT!$C$9:$C$634),0)</f>
        <v>0</v>
      </c>
      <c r="T102" s="19">
        <f t="shared" si="5"/>
        <v>-8452000</v>
      </c>
    </row>
    <row r="103" spans="1:20" hidden="1" outlineLevel="1" x14ac:dyDescent="0.25">
      <c r="A103" s="19" t="s">
        <v>126</v>
      </c>
      <c r="B103" s="19" t="s">
        <v>20</v>
      </c>
      <c r="C103" s="19" t="s">
        <v>1322</v>
      </c>
      <c r="D103" s="19" t="s">
        <v>33</v>
      </c>
      <c r="E103" s="2">
        <f t="shared" si="3"/>
        <v>4908000</v>
      </c>
      <c r="F103" s="19">
        <v>2500000</v>
      </c>
      <c r="H103" s="19"/>
      <c r="I103" s="19"/>
      <c r="J103" s="19"/>
      <c r="K103" s="2">
        <f t="shared" si="4"/>
        <v>7408000</v>
      </c>
      <c r="L103" s="19">
        <v>7408000</v>
      </c>
      <c r="M103" s="19" t="s">
        <v>251</v>
      </c>
      <c r="S103" s="19">
        <f>IFERROR(SUMIF([3]PIVOT!$A$9:$A$634,C103,[3]PIVOT!$C$9:$C$634),0)</f>
        <v>0</v>
      </c>
      <c r="T103" s="19">
        <f t="shared" si="5"/>
        <v>-7408000</v>
      </c>
    </row>
    <row r="104" spans="1:20" hidden="1" outlineLevel="1" x14ac:dyDescent="0.25">
      <c r="A104" s="19" t="s">
        <v>126</v>
      </c>
      <c r="B104" s="19" t="s">
        <v>20</v>
      </c>
      <c r="C104" s="19" t="s">
        <v>1323</v>
      </c>
      <c r="D104" s="19" t="s">
        <v>404</v>
      </c>
      <c r="E104" s="2">
        <f t="shared" si="3"/>
        <v>1580000</v>
      </c>
      <c r="F104" s="19">
        <v>0</v>
      </c>
      <c r="H104" s="19"/>
      <c r="I104" s="19"/>
      <c r="J104" s="19"/>
      <c r="K104" s="2">
        <f t="shared" si="4"/>
        <v>1580000</v>
      </c>
      <c r="L104" s="19">
        <v>1580000</v>
      </c>
      <c r="M104" s="19" t="s">
        <v>251</v>
      </c>
      <c r="S104" s="19">
        <f>IFERROR(SUMIF([3]PIVOT!$A$9:$A$634,C104,[3]PIVOT!$C$9:$C$634),0)</f>
        <v>0</v>
      </c>
      <c r="T104" s="19">
        <f t="shared" si="5"/>
        <v>-1580000</v>
      </c>
    </row>
    <row r="105" spans="1:20" hidden="1" outlineLevel="1" x14ac:dyDescent="0.25">
      <c r="A105" s="19" t="s">
        <v>126</v>
      </c>
      <c r="B105" s="19" t="s">
        <v>20</v>
      </c>
      <c r="C105" s="19" t="s">
        <v>1324</v>
      </c>
      <c r="D105" s="19" t="s">
        <v>582</v>
      </c>
      <c r="E105" s="2">
        <f t="shared" si="3"/>
        <v>1726000</v>
      </c>
      <c r="F105" s="19">
        <v>0</v>
      </c>
      <c r="H105" s="19"/>
      <c r="I105" s="19"/>
      <c r="J105" s="19"/>
      <c r="K105" s="2">
        <f t="shared" si="4"/>
        <v>1726000</v>
      </c>
      <c r="L105" s="19">
        <v>1726000</v>
      </c>
      <c r="M105" s="19" t="s">
        <v>251</v>
      </c>
      <c r="S105" s="19">
        <f>IFERROR(SUMIF([3]PIVOT!$A$9:$A$634,C105,[3]PIVOT!$C$9:$C$634),0)</f>
        <v>0</v>
      </c>
      <c r="T105" s="19">
        <f t="shared" si="5"/>
        <v>-1726000</v>
      </c>
    </row>
    <row r="106" spans="1:20" hidden="1" outlineLevel="1" x14ac:dyDescent="0.25">
      <c r="A106" s="19" t="s">
        <v>126</v>
      </c>
      <c r="B106" s="19" t="s">
        <v>20</v>
      </c>
      <c r="C106" s="19" t="s">
        <v>1325</v>
      </c>
      <c r="D106" s="19" t="s">
        <v>32</v>
      </c>
      <c r="E106" s="2">
        <f t="shared" si="3"/>
        <v>0</v>
      </c>
      <c r="F106" s="19">
        <v>0</v>
      </c>
      <c r="H106" s="19"/>
      <c r="I106" s="19"/>
      <c r="J106" s="19"/>
      <c r="K106" s="2">
        <f t="shared" si="4"/>
        <v>0</v>
      </c>
      <c r="L106" s="19">
        <v>0</v>
      </c>
      <c r="M106" s="19" t="s">
        <v>251</v>
      </c>
      <c r="S106" s="19">
        <f>IFERROR(SUMIF([3]PIVOT!$A$9:$A$634,C106,[3]PIVOT!$C$9:$C$634),0)</f>
        <v>0</v>
      </c>
      <c r="T106" s="19">
        <f t="shared" si="5"/>
        <v>0</v>
      </c>
    </row>
    <row r="107" spans="1:20" hidden="1" outlineLevel="1" x14ac:dyDescent="0.25">
      <c r="A107" s="19" t="s">
        <v>126</v>
      </c>
      <c r="B107" s="19" t="s">
        <v>20</v>
      </c>
      <c r="C107" s="19" t="s">
        <v>1326</v>
      </c>
      <c r="D107" s="19" t="s">
        <v>36</v>
      </c>
      <c r="E107" s="2">
        <f t="shared" si="3"/>
        <v>5818000</v>
      </c>
      <c r="F107" s="19">
        <v>2500000</v>
      </c>
      <c r="H107" s="19"/>
      <c r="I107" s="19"/>
      <c r="J107" s="19"/>
      <c r="K107" s="2">
        <f t="shared" si="4"/>
        <v>8318000</v>
      </c>
      <c r="L107" s="19">
        <v>8318000</v>
      </c>
      <c r="M107" s="19" t="s">
        <v>251</v>
      </c>
      <c r="S107" s="19">
        <f>IFERROR(SUMIF([3]PIVOT!$A$9:$A$634,C107,[3]PIVOT!$C$9:$C$634),0)</f>
        <v>0</v>
      </c>
      <c r="T107" s="19">
        <f t="shared" si="5"/>
        <v>-8318000</v>
      </c>
    </row>
    <row r="108" spans="1:20" hidden="1" outlineLevel="1" x14ac:dyDescent="0.25">
      <c r="A108" s="19" t="s">
        <v>126</v>
      </c>
      <c r="B108" s="19" t="s">
        <v>20</v>
      </c>
      <c r="C108" s="19" t="s">
        <v>1327</v>
      </c>
      <c r="D108" s="19" t="s">
        <v>35</v>
      </c>
      <c r="E108" s="2">
        <f t="shared" si="3"/>
        <v>5812000</v>
      </c>
      <c r="F108" s="19">
        <v>2500000</v>
      </c>
      <c r="H108" s="19"/>
      <c r="I108" s="19"/>
      <c r="J108" s="19"/>
      <c r="K108" s="2">
        <f t="shared" si="4"/>
        <v>8312000</v>
      </c>
      <c r="L108" s="19">
        <v>8312000</v>
      </c>
      <c r="M108" s="19" t="s">
        <v>251</v>
      </c>
      <c r="S108" s="19">
        <f>IFERROR(SUMIF([3]PIVOT!$A$9:$A$634,C108,[3]PIVOT!$C$9:$C$634),0)</f>
        <v>0</v>
      </c>
      <c r="T108" s="19">
        <f t="shared" si="5"/>
        <v>-8312000</v>
      </c>
    </row>
    <row r="109" spans="1:20" hidden="1" outlineLevel="1" x14ac:dyDescent="0.25">
      <c r="A109" s="19" t="s">
        <v>126</v>
      </c>
      <c r="B109" s="19" t="s">
        <v>20</v>
      </c>
      <c r="C109" s="19" t="s">
        <v>1297</v>
      </c>
      <c r="D109" s="19" t="s">
        <v>17</v>
      </c>
      <c r="E109" s="2">
        <f t="shared" si="3"/>
        <v>6218000</v>
      </c>
      <c r="F109" s="19">
        <v>2500000</v>
      </c>
      <c r="H109" s="19"/>
      <c r="I109" s="19"/>
      <c r="J109" s="19"/>
      <c r="K109" s="2">
        <f t="shared" si="4"/>
        <v>8718000</v>
      </c>
      <c r="L109" s="19">
        <v>8718000</v>
      </c>
      <c r="M109" s="19" t="s">
        <v>251</v>
      </c>
      <c r="S109" s="19">
        <f>IFERROR(SUMIF([3]PIVOT!$A$9:$A$634,C109,[3]PIVOT!$C$9:$C$634),0)</f>
        <v>0</v>
      </c>
      <c r="T109" s="19">
        <f t="shared" si="5"/>
        <v>-8718000</v>
      </c>
    </row>
    <row r="110" spans="1:20" hidden="1" outlineLevel="1" x14ac:dyDescent="0.25">
      <c r="A110" s="19" t="s">
        <v>126</v>
      </c>
      <c r="B110" s="19" t="s">
        <v>20</v>
      </c>
      <c r="C110" s="19" t="s">
        <v>1834</v>
      </c>
      <c r="D110" s="19" t="s">
        <v>1835</v>
      </c>
      <c r="E110" s="2">
        <f t="shared" si="3"/>
        <v>2169000</v>
      </c>
      <c r="F110" s="19">
        <v>2500000</v>
      </c>
      <c r="H110" s="19"/>
      <c r="I110" s="19"/>
      <c r="J110" s="19"/>
      <c r="K110" s="2">
        <f t="shared" si="4"/>
        <v>4669000</v>
      </c>
      <c r="L110" s="19">
        <v>4669000</v>
      </c>
      <c r="M110" s="19" t="s">
        <v>252</v>
      </c>
      <c r="S110" s="19">
        <f>IFERROR(SUMIF([3]PIVOT!$A$9:$A$634,C110,[3]PIVOT!$C$9:$C$634),0)</f>
        <v>0</v>
      </c>
      <c r="T110" s="19">
        <f t="shared" si="5"/>
        <v>-4669000</v>
      </c>
    </row>
    <row r="111" spans="1:20" hidden="1" outlineLevel="1" x14ac:dyDescent="0.25">
      <c r="A111" s="19" t="s">
        <v>126</v>
      </c>
      <c r="B111" s="19" t="s">
        <v>20</v>
      </c>
      <c r="C111" s="19" t="s">
        <v>2011</v>
      </c>
      <c r="D111" s="19" t="s">
        <v>2020</v>
      </c>
      <c r="E111" s="2">
        <f t="shared" si="3"/>
        <v>5136000</v>
      </c>
      <c r="F111" s="19">
        <v>2500000</v>
      </c>
      <c r="H111" s="19"/>
      <c r="I111" s="19"/>
      <c r="J111" s="19"/>
      <c r="K111" s="2">
        <f t="shared" si="4"/>
        <v>7636000</v>
      </c>
      <c r="L111" s="19">
        <v>7636000</v>
      </c>
      <c r="M111" s="19" t="s">
        <v>252</v>
      </c>
      <c r="S111" s="19">
        <f>IFERROR(SUMIF([3]PIVOT!$A$9:$A$634,C111,[3]PIVOT!$C$9:$C$634),0)</f>
        <v>0</v>
      </c>
      <c r="T111" s="19">
        <f t="shared" si="5"/>
        <v>-7636000</v>
      </c>
    </row>
    <row r="112" spans="1:20" hidden="1" outlineLevel="1" x14ac:dyDescent="0.25">
      <c r="A112" s="19" t="s">
        <v>126</v>
      </c>
      <c r="B112" s="19" t="s">
        <v>20</v>
      </c>
      <c r="C112" s="19" t="s">
        <v>1331</v>
      </c>
      <c r="D112" s="19" t="s">
        <v>1332</v>
      </c>
      <c r="E112" s="2">
        <f t="shared" si="3"/>
        <v>3466000</v>
      </c>
      <c r="F112" s="19">
        <v>2500000</v>
      </c>
      <c r="H112" s="19"/>
      <c r="I112" s="19"/>
      <c r="J112" s="19"/>
      <c r="K112" s="2">
        <f t="shared" si="4"/>
        <v>5966000</v>
      </c>
      <c r="L112" s="19">
        <v>5966000</v>
      </c>
      <c r="M112" s="19" t="s">
        <v>252</v>
      </c>
      <c r="S112" s="19">
        <f>IFERROR(SUMIF([3]PIVOT!$A$9:$A$634,C112,[3]PIVOT!$C$9:$C$634),0)</f>
        <v>0</v>
      </c>
      <c r="T112" s="19">
        <f t="shared" si="5"/>
        <v>-5966000</v>
      </c>
    </row>
    <row r="113" spans="1:20" hidden="1" outlineLevel="1" x14ac:dyDescent="0.25">
      <c r="A113" s="19" t="s">
        <v>126</v>
      </c>
      <c r="B113" s="19" t="s">
        <v>20</v>
      </c>
      <c r="C113" s="19" t="s">
        <v>1299</v>
      </c>
      <c r="D113" s="19" t="s">
        <v>13</v>
      </c>
      <c r="E113" s="2">
        <f t="shared" si="3"/>
        <v>2049000</v>
      </c>
      <c r="F113" s="19">
        <v>2500000</v>
      </c>
      <c r="H113" s="19"/>
      <c r="I113" s="19"/>
      <c r="J113" s="19"/>
      <c r="K113" s="2">
        <f t="shared" si="4"/>
        <v>4549000</v>
      </c>
      <c r="L113" s="19">
        <v>4549000</v>
      </c>
      <c r="M113" s="19" t="s">
        <v>252</v>
      </c>
      <c r="S113" s="19">
        <f>IFERROR(SUMIF([3]PIVOT!$A$9:$A$634,C113,[3]PIVOT!$C$9:$C$634),0)</f>
        <v>0</v>
      </c>
      <c r="T113" s="19">
        <f t="shared" si="5"/>
        <v>-4549000</v>
      </c>
    </row>
    <row r="114" spans="1:20" hidden="1" outlineLevel="1" x14ac:dyDescent="0.25">
      <c r="A114" s="19" t="s">
        <v>130</v>
      </c>
      <c r="B114" s="19" t="s">
        <v>37</v>
      </c>
      <c r="C114" s="19" t="s">
        <v>2437</v>
      </c>
      <c r="D114" s="19" t="s">
        <v>2438</v>
      </c>
      <c r="E114" s="2">
        <f t="shared" ref="E114:E122" si="6">+L114-F114-J114-I114</f>
        <v>0</v>
      </c>
      <c r="F114" s="19">
        <v>0</v>
      </c>
      <c r="G114" s="19"/>
      <c r="H114" s="19">
        <v>0</v>
      </c>
      <c r="I114" s="19"/>
      <c r="J114" s="19"/>
      <c r="K114" s="2">
        <f t="shared" ref="K114:K122" si="7">SUM(E114:G114)-H114+I114+J114</f>
        <v>0</v>
      </c>
      <c r="L114" s="19">
        <v>0</v>
      </c>
      <c r="M114" s="19"/>
      <c r="S114" s="19">
        <f>IFERROR(SUMIF([3]PIVOT!$A$9:$A$634,C114,[3]PIVOT!$C$9:$C$634),0)</f>
        <v>0</v>
      </c>
      <c r="T114" s="19">
        <f t="shared" si="5"/>
        <v>0</v>
      </c>
    </row>
    <row r="115" spans="1:20" hidden="1" outlineLevel="1" x14ac:dyDescent="0.25">
      <c r="A115" s="19" t="s">
        <v>130</v>
      </c>
      <c r="B115" s="19" t="s">
        <v>37</v>
      </c>
      <c r="C115" s="19" t="s">
        <v>2249</v>
      </c>
      <c r="D115" s="19" t="s">
        <v>2244</v>
      </c>
      <c r="E115" s="2">
        <f t="shared" si="6"/>
        <v>0</v>
      </c>
      <c r="F115" s="19">
        <v>0</v>
      </c>
      <c r="G115" s="19"/>
      <c r="H115" s="19">
        <v>0</v>
      </c>
      <c r="I115" s="19"/>
      <c r="J115" s="19"/>
      <c r="K115" s="2">
        <f t="shared" si="7"/>
        <v>0</v>
      </c>
      <c r="L115" s="19">
        <v>0</v>
      </c>
      <c r="M115" s="19"/>
      <c r="S115" s="19">
        <f>IFERROR(SUMIF([3]PIVOT!$A$9:$A$634,C115,[3]PIVOT!$C$9:$C$634),0)</f>
        <v>0</v>
      </c>
      <c r="T115" s="19">
        <f t="shared" si="5"/>
        <v>0</v>
      </c>
    </row>
    <row r="116" spans="1:20" hidden="1" outlineLevel="1" x14ac:dyDescent="0.25">
      <c r="A116" s="19" t="s">
        <v>130</v>
      </c>
      <c r="B116" s="19" t="s">
        <v>37</v>
      </c>
      <c r="C116" s="2" t="s">
        <v>2439</v>
      </c>
      <c r="D116" s="2" t="s">
        <v>586</v>
      </c>
      <c r="E116" s="2">
        <f t="shared" si="6"/>
        <v>0</v>
      </c>
      <c r="F116" s="2">
        <v>0</v>
      </c>
      <c r="H116" s="19">
        <v>0</v>
      </c>
      <c r="K116" s="2">
        <f t="shared" si="7"/>
        <v>0</v>
      </c>
      <c r="L116" s="2">
        <v>0</v>
      </c>
      <c r="M116" s="2"/>
      <c r="S116" s="19">
        <f>IFERROR(SUMIF([3]PIVOT!$A$9:$A$634,C116,[3]PIVOT!$C$9:$C$634),0)</f>
        <v>0</v>
      </c>
      <c r="T116" s="19">
        <f t="shared" si="5"/>
        <v>0</v>
      </c>
    </row>
    <row r="117" spans="1:20" hidden="1" outlineLevel="1" x14ac:dyDescent="0.25">
      <c r="A117" s="19" t="s">
        <v>130</v>
      </c>
      <c r="B117" s="19" t="s">
        <v>37</v>
      </c>
      <c r="C117" s="2" t="s">
        <v>2440</v>
      </c>
      <c r="D117" s="2" t="s">
        <v>2441</v>
      </c>
      <c r="E117" s="2">
        <f t="shared" si="6"/>
        <v>0</v>
      </c>
      <c r="F117" s="2">
        <v>0</v>
      </c>
      <c r="H117" s="19">
        <v>0</v>
      </c>
      <c r="K117" s="2">
        <f t="shared" si="7"/>
        <v>0</v>
      </c>
      <c r="L117" s="2">
        <v>0</v>
      </c>
      <c r="M117" s="2"/>
      <c r="S117" s="19">
        <f>IFERROR(SUMIF([3]PIVOT!$A$9:$A$634,C117,[3]PIVOT!$C$9:$C$634),0)</f>
        <v>0</v>
      </c>
      <c r="T117" s="19">
        <f t="shared" si="5"/>
        <v>0</v>
      </c>
    </row>
    <row r="118" spans="1:20" hidden="1" outlineLevel="1" x14ac:dyDescent="0.25">
      <c r="A118" s="19" t="s">
        <v>130</v>
      </c>
      <c r="B118" s="19" t="s">
        <v>37</v>
      </c>
      <c r="C118" s="2" t="s">
        <v>1338</v>
      </c>
      <c r="D118" s="2" t="s">
        <v>8</v>
      </c>
      <c r="E118" s="2">
        <f t="shared" si="6"/>
        <v>3700000</v>
      </c>
      <c r="F118" s="2">
        <v>3000000</v>
      </c>
      <c r="H118" s="19">
        <v>278392.88642322196</v>
      </c>
      <c r="K118" s="2">
        <f t="shared" si="7"/>
        <v>6421607.1135767782</v>
      </c>
      <c r="L118" s="2">
        <v>6700000</v>
      </c>
      <c r="M118" s="2"/>
      <c r="S118" s="19">
        <f>IFERROR(SUMIF([3]PIVOT!$A$9:$A$634,C118,[3]PIVOT!$C$9:$C$634),0)</f>
        <v>0</v>
      </c>
      <c r="T118" s="19">
        <f t="shared" si="5"/>
        <v>-6421607.1135767782</v>
      </c>
    </row>
    <row r="119" spans="1:20" hidden="1" outlineLevel="1" x14ac:dyDescent="0.25">
      <c r="A119" s="19" t="s">
        <v>130</v>
      </c>
      <c r="B119" s="19" t="s">
        <v>37</v>
      </c>
      <c r="C119" s="2" t="s">
        <v>2442</v>
      </c>
      <c r="D119" s="2" t="s">
        <v>2443</v>
      </c>
      <c r="E119" s="2">
        <f t="shared" si="6"/>
        <v>0</v>
      </c>
      <c r="F119" s="2">
        <v>0</v>
      </c>
      <c r="H119" s="19">
        <v>0</v>
      </c>
      <c r="K119" s="2">
        <f t="shared" si="7"/>
        <v>0</v>
      </c>
      <c r="L119" s="2">
        <v>0</v>
      </c>
      <c r="M119" s="2"/>
      <c r="S119" s="19">
        <f>IFERROR(SUMIF([3]PIVOT!$A$9:$A$634,C119,[3]PIVOT!$C$9:$C$634),0)</f>
        <v>0</v>
      </c>
      <c r="T119" s="19">
        <f t="shared" si="5"/>
        <v>0</v>
      </c>
    </row>
    <row r="120" spans="1:20" hidden="1" outlineLevel="1" x14ac:dyDescent="0.25">
      <c r="A120" s="19" t="s">
        <v>130</v>
      </c>
      <c r="B120" s="19" t="s">
        <v>37</v>
      </c>
      <c r="C120" s="2" t="s">
        <v>1340</v>
      </c>
      <c r="D120" s="2" t="s">
        <v>138</v>
      </c>
      <c r="E120" s="2">
        <f t="shared" si="6"/>
        <v>500000</v>
      </c>
      <c r="F120" s="2">
        <v>0</v>
      </c>
      <c r="H120" s="19">
        <v>0</v>
      </c>
      <c r="K120" s="2">
        <f t="shared" si="7"/>
        <v>500000</v>
      </c>
      <c r="L120" s="2">
        <v>500000</v>
      </c>
      <c r="M120" s="2"/>
      <c r="S120" s="19">
        <f>IFERROR(SUMIF([3]PIVOT!$A$9:$A$634,C120,[3]PIVOT!$C$9:$C$634),0)</f>
        <v>0</v>
      </c>
      <c r="T120" s="19">
        <f t="shared" si="5"/>
        <v>-500000</v>
      </c>
    </row>
    <row r="121" spans="1:20" hidden="1" outlineLevel="1" x14ac:dyDescent="0.25">
      <c r="A121" s="19" t="s">
        <v>130</v>
      </c>
      <c r="B121" s="19" t="s">
        <v>37</v>
      </c>
      <c r="C121" s="19" t="s">
        <v>2245</v>
      </c>
      <c r="D121" s="19" t="s">
        <v>2239</v>
      </c>
      <c r="E121" s="2">
        <f t="shared" si="6"/>
        <v>4200000</v>
      </c>
      <c r="F121" s="19">
        <v>3000000</v>
      </c>
      <c r="G121" s="19"/>
      <c r="H121" s="19">
        <v>0</v>
      </c>
      <c r="I121" s="19"/>
      <c r="J121" s="19"/>
      <c r="K121" s="2">
        <f t="shared" si="7"/>
        <v>7200000</v>
      </c>
      <c r="L121" s="19">
        <v>7200000</v>
      </c>
      <c r="M121" s="19"/>
      <c r="S121" s="19">
        <f>IFERROR(SUMIF([3]PIVOT!$A$9:$A$634,C121,[3]PIVOT!$C$9:$C$634),0)</f>
        <v>0</v>
      </c>
      <c r="T121" s="19">
        <f t="shared" si="5"/>
        <v>-7200000</v>
      </c>
    </row>
    <row r="122" spans="1:20" hidden="1" outlineLevel="1" x14ac:dyDescent="0.25">
      <c r="A122" s="19" t="s">
        <v>126</v>
      </c>
      <c r="B122" s="19" t="s">
        <v>37</v>
      </c>
      <c r="C122" s="2" t="s">
        <v>2246</v>
      </c>
      <c r="D122" s="2" t="s">
        <v>2240</v>
      </c>
      <c r="E122" s="16">
        <f t="shared" si="6"/>
        <v>700000</v>
      </c>
      <c r="F122" s="2">
        <v>0</v>
      </c>
      <c r="H122" s="19">
        <v>0</v>
      </c>
      <c r="K122" s="2">
        <f t="shared" si="7"/>
        <v>700000</v>
      </c>
      <c r="L122" s="2">
        <v>700000</v>
      </c>
      <c r="M122" s="2"/>
      <c r="S122" s="19">
        <f>IFERROR(SUMIF([3]PIVOT!$A$9:$A$634,C122,[3]PIVOT!$C$9:$C$634),0)</f>
        <v>0</v>
      </c>
      <c r="T122" s="19">
        <f t="shared" si="5"/>
        <v>-700000</v>
      </c>
    </row>
    <row r="123" spans="1:20" hidden="1" outlineLevel="1" x14ac:dyDescent="0.25">
      <c r="A123" s="19" t="s">
        <v>126</v>
      </c>
      <c r="B123" s="19" t="s">
        <v>37</v>
      </c>
      <c r="C123" s="19" t="s">
        <v>1343</v>
      </c>
      <c r="D123" s="19" t="s">
        <v>137</v>
      </c>
      <c r="E123" s="2">
        <f t="shared" si="3"/>
        <v>0</v>
      </c>
      <c r="F123" s="19">
        <v>0</v>
      </c>
      <c r="G123" s="19"/>
      <c r="H123" s="19">
        <v>1099390.0336563434</v>
      </c>
      <c r="I123" s="19"/>
      <c r="J123" s="19"/>
      <c r="K123" s="2">
        <f t="shared" si="4"/>
        <v>-1099390.0336563434</v>
      </c>
      <c r="L123" s="19">
        <v>0</v>
      </c>
      <c r="M123" s="19"/>
      <c r="S123" s="19">
        <f>IFERROR(SUMIF([3]PIVOT!$A$9:$A$634,C123,[3]PIVOT!$C$9:$C$634),0)</f>
        <v>0</v>
      </c>
      <c r="T123" s="19">
        <f t="shared" si="5"/>
        <v>1099390.0336563434</v>
      </c>
    </row>
    <row r="124" spans="1:20" hidden="1" outlineLevel="1" x14ac:dyDescent="0.25">
      <c r="A124" s="19" t="s">
        <v>126</v>
      </c>
      <c r="B124" s="19" t="s">
        <v>37</v>
      </c>
      <c r="C124" s="19" t="s">
        <v>1296</v>
      </c>
      <c r="D124" s="19" t="s">
        <v>9</v>
      </c>
      <c r="E124" s="2">
        <f t="shared" si="3"/>
        <v>1600000</v>
      </c>
      <c r="F124" s="19">
        <v>2000000</v>
      </c>
      <c r="G124" s="19"/>
      <c r="H124" s="19">
        <v>0</v>
      </c>
      <c r="I124" s="19"/>
      <c r="J124" s="19"/>
      <c r="K124" s="2">
        <f t="shared" si="4"/>
        <v>3600000</v>
      </c>
      <c r="L124" s="19">
        <v>3600000</v>
      </c>
      <c r="M124" s="19"/>
      <c r="S124" s="19">
        <f>IFERROR(SUMIF([3]PIVOT!$A$9:$A$634,C124,[3]PIVOT!$C$9:$C$634),0)</f>
        <v>0</v>
      </c>
      <c r="T124" s="19">
        <f t="shared" si="5"/>
        <v>-3600000</v>
      </c>
    </row>
    <row r="125" spans="1:20" hidden="1" outlineLevel="1" x14ac:dyDescent="0.25">
      <c r="A125" s="19" t="s">
        <v>126</v>
      </c>
      <c r="B125" s="19" t="s">
        <v>37</v>
      </c>
      <c r="C125" s="2" t="s">
        <v>2444</v>
      </c>
      <c r="D125" s="2" t="s">
        <v>2445</v>
      </c>
      <c r="E125" s="2">
        <f t="shared" si="3"/>
        <v>600000</v>
      </c>
      <c r="F125" s="2">
        <v>0</v>
      </c>
      <c r="H125" s="19">
        <v>0</v>
      </c>
      <c r="K125" s="2">
        <f t="shared" si="4"/>
        <v>600000</v>
      </c>
      <c r="L125" s="2">
        <v>600000</v>
      </c>
      <c r="M125" s="2"/>
      <c r="S125" s="19">
        <f>IFERROR(SUMIF([3]PIVOT!$A$9:$A$634,C125,[3]PIVOT!$C$9:$C$634),0)</f>
        <v>0</v>
      </c>
      <c r="T125" s="19">
        <f t="shared" si="5"/>
        <v>-600000</v>
      </c>
    </row>
    <row r="126" spans="1:20" hidden="1" outlineLevel="1" x14ac:dyDescent="0.25">
      <c r="A126" s="19" t="s">
        <v>126</v>
      </c>
      <c r="B126" s="19" t="s">
        <v>37</v>
      </c>
      <c r="C126" s="2"/>
      <c r="D126" s="2" t="s">
        <v>1</v>
      </c>
      <c r="E126" s="2">
        <f t="shared" si="3"/>
        <v>0</v>
      </c>
      <c r="F126" s="2">
        <v>0</v>
      </c>
      <c r="H126" s="19">
        <v>0</v>
      </c>
      <c r="K126" s="2">
        <f t="shared" si="4"/>
        <v>0</v>
      </c>
      <c r="L126" s="2">
        <v>0</v>
      </c>
      <c r="M126" s="2"/>
      <c r="S126" s="19">
        <f>IFERROR(SUMIF([3]PIVOT!$A$9:$A$634,C126,[3]PIVOT!$C$9:$C$634),0)</f>
        <v>0</v>
      </c>
      <c r="T126" s="19">
        <f t="shared" si="5"/>
        <v>0</v>
      </c>
    </row>
    <row r="127" spans="1:20" hidden="1" outlineLevel="1" x14ac:dyDescent="0.25">
      <c r="A127" s="19" t="s">
        <v>126</v>
      </c>
      <c r="B127" s="19" t="s">
        <v>37</v>
      </c>
      <c r="C127" s="2" t="s">
        <v>2248</v>
      </c>
      <c r="D127" s="2" t="s">
        <v>2243</v>
      </c>
      <c r="E127" s="2">
        <f t="shared" si="3"/>
        <v>0</v>
      </c>
      <c r="F127" s="2">
        <v>0</v>
      </c>
      <c r="H127" s="19">
        <v>0</v>
      </c>
      <c r="K127" s="2">
        <f t="shared" si="4"/>
        <v>0</v>
      </c>
      <c r="L127" s="2">
        <v>0</v>
      </c>
      <c r="M127" s="2"/>
      <c r="S127" s="19">
        <f>IFERROR(SUMIF([3]PIVOT!$A$9:$A$634,C127,[3]PIVOT!$C$9:$C$634),0)</f>
        <v>0</v>
      </c>
      <c r="T127" s="19">
        <f t="shared" si="5"/>
        <v>0</v>
      </c>
    </row>
    <row r="128" spans="1:20" hidden="1" outlineLevel="1" x14ac:dyDescent="0.25">
      <c r="A128" s="19" t="s">
        <v>126</v>
      </c>
      <c r="B128" s="19" t="s">
        <v>37</v>
      </c>
      <c r="C128" s="2" t="s">
        <v>1349</v>
      </c>
      <c r="D128" s="2" t="s">
        <v>139</v>
      </c>
      <c r="E128" s="2">
        <f t="shared" si="3"/>
        <v>2300000</v>
      </c>
      <c r="F128" s="2">
        <v>2000000</v>
      </c>
      <c r="H128" s="19">
        <v>570725.77926806349</v>
      </c>
      <c r="K128" s="2">
        <f t="shared" si="4"/>
        <v>3729274.2207319364</v>
      </c>
      <c r="L128" s="2">
        <v>4300000</v>
      </c>
      <c r="M128" s="2"/>
      <c r="S128" s="19">
        <f>IFERROR(SUMIF([3]PIVOT!$A$9:$A$634,C128,[3]PIVOT!$C$9:$C$634),0)</f>
        <v>0</v>
      </c>
      <c r="T128" s="19">
        <f t="shared" si="5"/>
        <v>-3729274.2207319364</v>
      </c>
    </row>
    <row r="129" spans="1:20" hidden="1" outlineLevel="1" x14ac:dyDescent="0.25">
      <c r="A129" s="19" t="s">
        <v>126</v>
      </c>
      <c r="B129" s="19" t="s">
        <v>37</v>
      </c>
      <c r="C129" s="2" t="s">
        <v>1350</v>
      </c>
      <c r="D129" s="2" t="s">
        <v>141</v>
      </c>
      <c r="E129" s="2">
        <f t="shared" si="3"/>
        <v>500000</v>
      </c>
      <c r="F129" s="2">
        <v>0</v>
      </c>
      <c r="H129" s="19">
        <v>0</v>
      </c>
      <c r="K129" s="2">
        <f t="shared" si="4"/>
        <v>500000</v>
      </c>
      <c r="L129" s="2">
        <v>500000</v>
      </c>
      <c r="M129" s="2"/>
      <c r="S129" s="19">
        <f>IFERROR(SUMIF([3]PIVOT!$A$9:$A$634,C129,[3]PIVOT!$C$9:$C$634),0)</f>
        <v>0</v>
      </c>
      <c r="T129" s="19">
        <f t="shared" si="5"/>
        <v>-500000</v>
      </c>
    </row>
    <row r="130" spans="1:20" hidden="1" outlineLevel="1" x14ac:dyDescent="0.25">
      <c r="A130" s="19" t="s">
        <v>126</v>
      </c>
      <c r="B130" s="19" t="s">
        <v>37</v>
      </c>
      <c r="C130" s="19" t="s">
        <v>1351</v>
      </c>
      <c r="D130" s="19" t="s">
        <v>1352</v>
      </c>
      <c r="E130" s="2">
        <f t="shared" si="3"/>
        <v>5000000</v>
      </c>
      <c r="F130" s="19">
        <v>3000000</v>
      </c>
      <c r="G130" s="19"/>
      <c r="H130" s="19">
        <v>0</v>
      </c>
      <c r="I130" s="19"/>
      <c r="J130" s="19"/>
      <c r="K130" s="2">
        <f t="shared" si="4"/>
        <v>8000000</v>
      </c>
      <c r="L130" s="19">
        <v>8000000</v>
      </c>
      <c r="M130" s="19"/>
      <c r="S130" s="19">
        <f>IFERROR(SUMIF([3]PIVOT!$A$9:$A$634,C130,[3]PIVOT!$C$9:$C$634),0)</f>
        <v>0</v>
      </c>
      <c r="T130" s="19">
        <f t="shared" si="5"/>
        <v>-8000000</v>
      </c>
    </row>
    <row r="131" spans="1:20" hidden="1" outlineLevel="1" x14ac:dyDescent="0.25">
      <c r="A131" s="19" t="s">
        <v>130</v>
      </c>
      <c r="B131" s="19" t="s">
        <v>39</v>
      </c>
      <c r="C131" s="2" t="s">
        <v>1803</v>
      </c>
      <c r="D131" s="2" t="s">
        <v>344</v>
      </c>
      <c r="E131" s="16">
        <f t="shared" si="3"/>
        <v>0</v>
      </c>
      <c r="H131" s="19">
        <v>3098324.3961920319</v>
      </c>
      <c r="K131" s="2">
        <f t="shared" si="4"/>
        <v>-3098324.3961920319</v>
      </c>
      <c r="L131" s="2">
        <v>0</v>
      </c>
      <c r="M131" s="2"/>
      <c r="S131" s="19">
        <f>IFERROR(SUMIF([3]PIVOT!$A$9:$A$634,C131,[3]PIVOT!$C$9:$C$634),0)</f>
        <v>0</v>
      </c>
      <c r="T131" s="19">
        <f t="shared" si="5"/>
        <v>3098324.3961920319</v>
      </c>
    </row>
    <row r="132" spans="1:20" hidden="1" outlineLevel="1" x14ac:dyDescent="0.25">
      <c r="A132" s="19" t="s">
        <v>126</v>
      </c>
      <c r="B132" s="19" t="s">
        <v>39</v>
      </c>
      <c r="C132" s="2" t="s">
        <v>1353</v>
      </c>
      <c r="D132" s="2" t="s">
        <v>142</v>
      </c>
      <c r="E132" s="16">
        <f t="shared" si="3"/>
        <v>0</v>
      </c>
      <c r="H132" s="19">
        <v>0</v>
      </c>
      <c r="K132" s="2">
        <f t="shared" si="4"/>
        <v>0</v>
      </c>
      <c r="L132" s="2">
        <v>0</v>
      </c>
      <c r="M132" s="2"/>
      <c r="S132" s="19">
        <f>IFERROR(SUMIF([3]PIVOT!$A$9:$A$634,C132,[3]PIVOT!$C$9:$C$634),0)</f>
        <v>0</v>
      </c>
      <c r="T132" s="19">
        <f t="shared" si="5"/>
        <v>0</v>
      </c>
    </row>
    <row r="133" spans="1:20" s="35" customFormat="1" collapsed="1" x14ac:dyDescent="0.25">
      <c r="A133" s="4"/>
      <c r="B133" s="4"/>
      <c r="C133" s="50"/>
      <c r="D133" s="4" t="s">
        <v>83</v>
      </c>
      <c r="E133" s="4">
        <f t="shared" ref="E133:J133" si="8">+SUM(E4:E132)</f>
        <v>143081000</v>
      </c>
      <c r="F133" s="4">
        <f t="shared" si="8"/>
        <v>89000000</v>
      </c>
      <c r="G133" s="4">
        <f t="shared" si="8"/>
        <v>33538461.538461532</v>
      </c>
      <c r="H133" s="4">
        <f t="shared" si="8"/>
        <v>5046833.0955396611</v>
      </c>
      <c r="I133" s="4">
        <f t="shared" si="8"/>
        <v>0</v>
      </c>
      <c r="J133" s="4">
        <f t="shared" si="8"/>
        <v>0</v>
      </c>
      <c r="K133" s="4">
        <f t="shared" si="4"/>
        <v>260572628.44292188</v>
      </c>
      <c r="L133" s="4">
        <f>+SUM(L4:L132)</f>
        <v>232081000</v>
      </c>
      <c r="M133" s="4">
        <f>+SUM(M4:M132)</f>
        <v>0</v>
      </c>
      <c r="N133" s="35">
        <v>199981000</v>
      </c>
      <c r="O133" s="19">
        <v>32100000</v>
      </c>
      <c r="P133" s="35">
        <v>0</v>
      </c>
      <c r="Q133" s="35">
        <v>33538461.538461529</v>
      </c>
      <c r="R133" s="35">
        <f>+SUM(N133:Q133)-K133</f>
        <v>5046833.0955396593</v>
      </c>
      <c r="S133" s="19">
        <f>IFERROR(SUMIF([3]PIVOT!$A$9:$A$634,C133,[3]PIVOT!$C$9:$C$634),0)</f>
        <v>0</v>
      </c>
      <c r="T133" s="19">
        <f t="shared" ref="T133:T196" si="9">+S133-K133</f>
        <v>-260572628.44292188</v>
      </c>
    </row>
    <row r="134" spans="1:20" hidden="1" outlineLevel="1" x14ac:dyDescent="0.25">
      <c r="A134" s="19" t="s">
        <v>179</v>
      </c>
      <c r="B134" s="19" t="s">
        <v>20</v>
      </c>
      <c r="C134" s="19" t="s">
        <v>1530</v>
      </c>
      <c r="D134" s="19" t="s">
        <v>41</v>
      </c>
      <c r="E134" s="16">
        <f t="shared" ref="E134:E197" si="10">+L134-F134-J134-I134</f>
        <v>3344000</v>
      </c>
      <c r="F134" s="19">
        <v>2500000</v>
      </c>
      <c r="G134" s="19"/>
      <c r="H134" s="19"/>
      <c r="I134" s="19"/>
      <c r="J134" s="19"/>
      <c r="K134" s="2">
        <f t="shared" si="4"/>
        <v>5844000</v>
      </c>
      <c r="L134" s="19">
        <v>5844000</v>
      </c>
      <c r="M134" s="19" t="s">
        <v>250</v>
      </c>
      <c r="S134" s="19">
        <f>IFERROR(SUMIF([3]PIVOT!$A$9:$A$634,C134,[3]PIVOT!$C$9:$C$634),0)</f>
        <v>0</v>
      </c>
      <c r="T134" s="19">
        <f t="shared" si="9"/>
        <v>-5844000</v>
      </c>
    </row>
    <row r="135" spans="1:20" hidden="1" outlineLevel="1" x14ac:dyDescent="0.25">
      <c r="A135" s="19" t="s">
        <v>179</v>
      </c>
      <c r="B135" s="19" t="s">
        <v>20</v>
      </c>
      <c r="C135" s="19" t="s">
        <v>1531</v>
      </c>
      <c r="D135" s="19" t="s">
        <v>375</v>
      </c>
      <c r="E135" s="16">
        <f t="shared" si="10"/>
        <v>3344000</v>
      </c>
      <c r="F135" s="19">
        <v>2500000</v>
      </c>
      <c r="G135" s="19"/>
      <c r="H135" s="19"/>
      <c r="I135" s="19"/>
      <c r="J135" s="19"/>
      <c r="K135" s="2">
        <f t="shared" si="4"/>
        <v>5844000</v>
      </c>
      <c r="L135" s="19">
        <v>5844000</v>
      </c>
      <c r="M135" s="19" t="s">
        <v>250</v>
      </c>
      <c r="S135" s="19">
        <f>IFERROR(SUMIF([3]PIVOT!$A$9:$A$634,C135,[3]PIVOT!$C$9:$C$634),0)</f>
        <v>0</v>
      </c>
      <c r="T135" s="19">
        <f t="shared" si="9"/>
        <v>-5844000</v>
      </c>
    </row>
    <row r="136" spans="1:20" hidden="1" outlineLevel="1" x14ac:dyDescent="0.25">
      <c r="A136" s="19" t="s">
        <v>179</v>
      </c>
      <c r="B136" s="19" t="s">
        <v>20</v>
      </c>
      <c r="C136" s="19" t="s">
        <v>1532</v>
      </c>
      <c r="D136" s="19" t="s">
        <v>156</v>
      </c>
      <c r="E136" s="16">
        <f t="shared" si="10"/>
        <v>3960000</v>
      </c>
      <c r="F136" s="19">
        <v>2500000</v>
      </c>
      <c r="G136" s="19"/>
      <c r="H136" s="19"/>
      <c r="I136" s="19"/>
      <c r="J136" s="19"/>
      <c r="K136" s="2">
        <f t="shared" si="4"/>
        <v>6460000</v>
      </c>
      <c r="L136" s="19">
        <v>6460000</v>
      </c>
      <c r="M136" s="19" t="s">
        <v>288</v>
      </c>
      <c r="S136" s="19">
        <f>IFERROR(SUMIF([3]PIVOT!$A$9:$A$634,C136,[3]PIVOT!$C$9:$C$634),0)</f>
        <v>0</v>
      </c>
      <c r="T136" s="19">
        <f t="shared" si="9"/>
        <v>-6460000</v>
      </c>
    </row>
    <row r="137" spans="1:20" hidden="1" outlineLevel="1" x14ac:dyDescent="0.25">
      <c r="A137" s="19" t="s">
        <v>179</v>
      </c>
      <c r="B137" s="19" t="s">
        <v>20</v>
      </c>
      <c r="C137" s="19" t="s">
        <v>1533</v>
      </c>
      <c r="D137" s="19" t="s">
        <v>42</v>
      </c>
      <c r="E137" s="16">
        <f t="shared" si="10"/>
        <v>3344000</v>
      </c>
      <c r="F137" s="19">
        <v>2500000</v>
      </c>
      <c r="G137" s="19"/>
      <c r="H137" s="19"/>
      <c r="I137" s="19"/>
      <c r="J137" s="19"/>
      <c r="K137" s="2">
        <f t="shared" si="4"/>
        <v>5844000</v>
      </c>
      <c r="L137" s="19">
        <v>5844000</v>
      </c>
      <c r="M137" s="19" t="s">
        <v>250</v>
      </c>
      <c r="S137" s="19">
        <f>IFERROR(SUMIF([3]PIVOT!$A$9:$A$634,C137,[3]PIVOT!$C$9:$C$634),0)</f>
        <v>0</v>
      </c>
      <c r="T137" s="19">
        <f t="shared" si="9"/>
        <v>-5844000</v>
      </c>
    </row>
    <row r="138" spans="1:20" hidden="1" outlineLevel="1" x14ac:dyDescent="0.25">
      <c r="A138" s="19" t="s">
        <v>179</v>
      </c>
      <c r="B138" s="19" t="s">
        <v>20</v>
      </c>
      <c r="C138" s="19" t="s">
        <v>2251</v>
      </c>
      <c r="D138" s="19" t="s">
        <v>2252</v>
      </c>
      <c r="E138" s="16">
        <f t="shared" si="10"/>
        <v>2440000</v>
      </c>
      <c r="F138" s="19">
        <v>2500000</v>
      </c>
      <c r="G138" s="19">
        <v>1000000</v>
      </c>
      <c r="H138" s="19"/>
      <c r="I138" s="19"/>
      <c r="J138" s="19"/>
      <c r="K138" s="2">
        <f t="shared" si="4"/>
        <v>5940000</v>
      </c>
      <c r="L138" s="19">
        <v>4940000</v>
      </c>
      <c r="M138" s="19" t="s">
        <v>250</v>
      </c>
      <c r="S138" s="19">
        <f>IFERROR(SUMIF([3]PIVOT!$A$9:$A$634,C138,[3]PIVOT!$C$9:$C$634),0)</f>
        <v>0</v>
      </c>
      <c r="T138" s="19">
        <f t="shared" si="9"/>
        <v>-5940000</v>
      </c>
    </row>
    <row r="139" spans="1:20" hidden="1" outlineLevel="1" x14ac:dyDescent="0.25">
      <c r="A139" s="19" t="s">
        <v>179</v>
      </c>
      <c r="B139" s="19" t="s">
        <v>20</v>
      </c>
      <c r="C139" s="19" t="s">
        <v>2031</v>
      </c>
      <c r="D139" s="19" t="s">
        <v>2032</v>
      </c>
      <c r="E139" s="16">
        <f t="shared" si="10"/>
        <v>3344000</v>
      </c>
      <c r="F139" s="19">
        <v>2500000</v>
      </c>
      <c r="G139" s="19"/>
      <c r="H139" s="19"/>
      <c r="I139" s="19"/>
      <c r="J139" s="19"/>
      <c r="K139" s="2">
        <f t="shared" si="4"/>
        <v>5844000</v>
      </c>
      <c r="L139" s="19">
        <v>5844000</v>
      </c>
      <c r="M139" s="19" t="s">
        <v>250</v>
      </c>
      <c r="S139" s="19">
        <f>IFERROR(SUMIF([3]PIVOT!$A$9:$A$634,C139,[3]PIVOT!$C$9:$C$634),0)</f>
        <v>0</v>
      </c>
      <c r="T139" s="19">
        <f t="shared" si="9"/>
        <v>-5844000</v>
      </c>
    </row>
    <row r="140" spans="1:20" hidden="1" outlineLevel="1" x14ac:dyDescent="0.25">
      <c r="A140" s="19" t="s">
        <v>179</v>
      </c>
      <c r="B140" s="19" t="s">
        <v>20</v>
      </c>
      <c r="C140" s="19" t="s">
        <v>1535</v>
      </c>
      <c r="D140" s="19" t="s">
        <v>989</v>
      </c>
      <c r="E140" s="16">
        <f t="shared" si="10"/>
        <v>5960000</v>
      </c>
      <c r="F140" s="19">
        <v>2500000</v>
      </c>
      <c r="G140" s="19"/>
      <c r="H140" s="19"/>
      <c r="I140" s="19"/>
      <c r="J140" s="19"/>
      <c r="K140" s="2">
        <f t="shared" si="4"/>
        <v>8460000</v>
      </c>
      <c r="L140" s="19">
        <v>8460000</v>
      </c>
      <c r="M140" s="19" t="s">
        <v>251</v>
      </c>
      <c r="S140" s="19">
        <f>IFERROR(SUMIF([3]PIVOT!$A$9:$A$634,C140,[3]PIVOT!$C$9:$C$634),0)</f>
        <v>0</v>
      </c>
      <c r="T140" s="19">
        <f t="shared" si="9"/>
        <v>-8460000</v>
      </c>
    </row>
    <row r="141" spans="1:20" hidden="1" outlineLevel="1" x14ac:dyDescent="0.25">
      <c r="A141" s="19" t="s">
        <v>179</v>
      </c>
      <c r="B141" s="19" t="s">
        <v>20</v>
      </c>
      <c r="C141" s="19" t="s">
        <v>2033</v>
      </c>
      <c r="D141" s="19" t="s">
        <v>2446</v>
      </c>
      <c r="E141" s="16">
        <f t="shared" si="10"/>
        <v>5960000</v>
      </c>
      <c r="F141" s="19">
        <v>2500000</v>
      </c>
      <c r="G141" s="19"/>
      <c r="H141" s="19"/>
      <c r="I141" s="19"/>
      <c r="J141" s="19"/>
      <c r="K141" s="2">
        <f t="shared" ref="K141:K204" si="11">SUM(E141:G141)-H141+I141+J141</f>
        <v>8460000</v>
      </c>
      <c r="L141" s="19">
        <v>8460000</v>
      </c>
      <c r="M141" s="19" t="s">
        <v>251</v>
      </c>
      <c r="S141" s="19">
        <f>IFERROR(SUMIF([3]PIVOT!$A$9:$A$634,C141,[3]PIVOT!$C$9:$C$634),0)</f>
        <v>0</v>
      </c>
      <c r="T141" s="19">
        <f t="shared" si="9"/>
        <v>-8460000</v>
      </c>
    </row>
    <row r="142" spans="1:20" hidden="1" outlineLevel="1" x14ac:dyDescent="0.25">
      <c r="A142" s="19" t="s">
        <v>179</v>
      </c>
      <c r="B142" s="19" t="s">
        <v>20</v>
      </c>
      <c r="C142" s="19" t="s">
        <v>1536</v>
      </c>
      <c r="D142" s="19" t="s">
        <v>992</v>
      </c>
      <c r="E142" s="16">
        <f t="shared" si="10"/>
        <v>3960000</v>
      </c>
      <c r="F142" s="19">
        <v>2500000</v>
      </c>
      <c r="G142" s="19"/>
      <c r="H142" s="19"/>
      <c r="I142" s="19"/>
      <c r="J142" s="19"/>
      <c r="K142" s="2">
        <f t="shared" si="11"/>
        <v>6460000</v>
      </c>
      <c r="L142" s="19">
        <v>6460000</v>
      </c>
      <c r="M142" s="19" t="s">
        <v>288</v>
      </c>
      <c r="S142" s="19">
        <f>IFERROR(SUMIF([3]PIVOT!$A$9:$A$634,C142,[3]PIVOT!$C$9:$C$634),0)</f>
        <v>0</v>
      </c>
      <c r="T142" s="19">
        <f t="shared" si="9"/>
        <v>-6460000</v>
      </c>
    </row>
    <row r="143" spans="1:20" hidden="1" outlineLevel="1" x14ac:dyDescent="0.25">
      <c r="A143" s="19" t="s">
        <v>179</v>
      </c>
      <c r="B143" s="19" t="s">
        <v>20</v>
      </c>
      <c r="C143" s="19" t="s">
        <v>2447</v>
      </c>
      <c r="D143" s="19" t="s">
        <v>2448</v>
      </c>
      <c r="E143" s="16">
        <f t="shared" si="10"/>
        <v>696142.85714285728</v>
      </c>
      <c r="F143" s="19">
        <v>2500000</v>
      </c>
      <c r="G143" s="19">
        <v>653846.15384615387</v>
      </c>
      <c r="H143" s="19"/>
      <c r="I143" s="19"/>
      <c r="J143" s="19"/>
      <c r="K143" s="2">
        <f t="shared" si="11"/>
        <v>3849989.0109890113</v>
      </c>
      <c r="L143" s="19">
        <v>3196142.8571428573</v>
      </c>
      <c r="M143" s="19" t="s">
        <v>252</v>
      </c>
      <c r="S143" s="19">
        <f>IFERROR(SUMIF([3]PIVOT!$A$9:$A$634,C143,[3]PIVOT!$C$9:$C$634),0)</f>
        <v>0</v>
      </c>
      <c r="T143" s="19">
        <f t="shared" si="9"/>
        <v>-3849989.0109890113</v>
      </c>
    </row>
    <row r="144" spans="1:20" hidden="1" outlineLevel="1" x14ac:dyDescent="0.25">
      <c r="A144" s="19" t="s">
        <v>179</v>
      </c>
      <c r="B144" s="19" t="s">
        <v>20</v>
      </c>
      <c r="C144" s="19" t="s">
        <v>2035</v>
      </c>
      <c r="D144" s="19" t="s">
        <v>2036</v>
      </c>
      <c r="E144" s="16">
        <f t="shared" si="10"/>
        <v>2360000</v>
      </c>
      <c r="F144" s="19">
        <v>2500000</v>
      </c>
      <c r="G144" s="19">
        <v>38461.538461538461</v>
      </c>
      <c r="H144" s="19"/>
      <c r="I144" s="19"/>
      <c r="J144" s="19"/>
      <c r="K144" s="2">
        <f t="shared" si="11"/>
        <v>4898461.538461538</v>
      </c>
      <c r="L144" s="19">
        <v>4860000</v>
      </c>
      <c r="M144" s="19" t="s">
        <v>250</v>
      </c>
      <c r="S144" s="19">
        <f>IFERROR(SUMIF([3]PIVOT!$A$9:$A$634,C144,[3]PIVOT!$C$9:$C$634),0)</f>
        <v>0</v>
      </c>
      <c r="T144" s="19">
        <f t="shared" si="9"/>
        <v>-4898461.538461538</v>
      </c>
    </row>
    <row r="145" spans="1:20" hidden="1" outlineLevel="1" x14ac:dyDescent="0.25">
      <c r="A145" s="19" t="s">
        <v>179</v>
      </c>
      <c r="B145" s="19" t="s">
        <v>20</v>
      </c>
      <c r="C145" s="19" t="s">
        <v>2037</v>
      </c>
      <c r="D145" s="19" t="s">
        <v>2038</v>
      </c>
      <c r="E145" s="16">
        <f t="shared" si="10"/>
        <v>2360000</v>
      </c>
      <c r="F145" s="19">
        <v>2500000</v>
      </c>
      <c r="G145" s="19">
        <v>38461.538461538461</v>
      </c>
      <c r="H145" s="19"/>
      <c r="I145" s="19"/>
      <c r="J145" s="19"/>
      <c r="K145" s="2">
        <f t="shared" si="11"/>
        <v>4898461.538461538</v>
      </c>
      <c r="L145" s="19">
        <v>4860000</v>
      </c>
      <c r="M145" s="19" t="s">
        <v>250</v>
      </c>
      <c r="S145" s="19">
        <f>IFERROR(SUMIF([3]PIVOT!$A$9:$A$634,C145,[3]PIVOT!$C$9:$C$634),0)</f>
        <v>0</v>
      </c>
      <c r="T145" s="19">
        <f t="shared" si="9"/>
        <v>-4898461.538461538</v>
      </c>
    </row>
    <row r="146" spans="1:20" hidden="1" outlineLevel="1" x14ac:dyDescent="0.25">
      <c r="A146" s="19" t="s">
        <v>179</v>
      </c>
      <c r="B146" s="19" t="s">
        <v>20</v>
      </c>
      <c r="C146" s="19" t="s">
        <v>2039</v>
      </c>
      <c r="D146" s="19" t="s">
        <v>2040</v>
      </c>
      <c r="E146" s="16">
        <f t="shared" si="10"/>
        <v>2360000</v>
      </c>
      <c r="F146" s="19">
        <v>2500000</v>
      </c>
      <c r="G146" s="19">
        <v>38461.538461538461</v>
      </c>
      <c r="H146" s="19"/>
      <c r="I146" s="19"/>
      <c r="J146" s="19"/>
      <c r="K146" s="2">
        <f t="shared" si="11"/>
        <v>4898461.538461538</v>
      </c>
      <c r="L146" s="19">
        <v>4860000</v>
      </c>
      <c r="M146" s="19" t="s">
        <v>288</v>
      </c>
      <c r="S146" s="19">
        <f>IFERROR(SUMIF([3]PIVOT!$A$9:$A$634,C146,[3]PIVOT!$C$9:$C$634),0)</f>
        <v>0</v>
      </c>
      <c r="T146" s="19">
        <f t="shared" si="9"/>
        <v>-4898461.538461538</v>
      </c>
    </row>
    <row r="147" spans="1:20" hidden="1" outlineLevel="1" x14ac:dyDescent="0.25">
      <c r="A147" s="19" t="s">
        <v>179</v>
      </c>
      <c r="B147" s="19" t="s">
        <v>20</v>
      </c>
      <c r="C147" s="19" t="s">
        <v>2449</v>
      </c>
      <c r="D147" s="19" t="s">
        <v>2450</v>
      </c>
      <c r="E147" s="16">
        <f t="shared" si="10"/>
        <v>640000</v>
      </c>
      <c r="F147" s="19">
        <v>0</v>
      </c>
      <c r="G147" s="19">
        <v>730769.23076923075</v>
      </c>
      <c r="H147" s="19"/>
      <c r="I147" s="19"/>
      <c r="J147" s="19"/>
      <c r="K147" s="2">
        <f t="shared" si="11"/>
        <v>1370769.2307692308</v>
      </c>
      <c r="L147" s="19">
        <v>640000</v>
      </c>
      <c r="M147" s="19" t="s">
        <v>250</v>
      </c>
      <c r="S147" s="19">
        <f>IFERROR(SUMIF([3]PIVOT!$A$9:$A$634,C147,[3]PIVOT!$C$9:$C$634),0)</f>
        <v>0</v>
      </c>
      <c r="T147" s="19">
        <f t="shared" si="9"/>
        <v>-1370769.2307692308</v>
      </c>
    </row>
    <row r="148" spans="1:20" hidden="1" outlineLevel="1" x14ac:dyDescent="0.25">
      <c r="A148" s="19" t="s">
        <v>179</v>
      </c>
      <c r="B148" s="19" t="s">
        <v>20</v>
      </c>
      <c r="C148" s="19" t="s">
        <v>1543</v>
      </c>
      <c r="D148" s="19" t="s">
        <v>1544</v>
      </c>
      <c r="E148" s="16">
        <f t="shared" si="10"/>
        <v>5960000</v>
      </c>
      <c r="F148" s="19">
        <v>2500000</v>
      </c>
      <c r="G148" s="19"/>
      <c r="H148" s="19"/>
      <c r="I148" s="19"/>
      <c r="J148" s="19"/>
      <c r="K148" s="2">
        <f t="shared" si="11"/>
        <v>8460000</v>
      </c>
      <c r="L148" s="19">
        <v>8460000</v>
      </c>
      <c r="M148" s="19" t="s">
        <v>251</v>
      </c>
      <c r="S148" s="19">
        <f>IFERROR(SUMIF([3]PIVOT!$A$9:$A$634,C148,[3]PIVOT!$C$9:$C$634),0)</f>
        <v>0</v>
      </c>
      <c r="T148" s="19">
        <f t="shared" si="9"/>
        <v>-8460000</v>
      </c>
    </row>
    <row r="149" spans="1:20" hidden="1" outlineLevel="1" x14ac:dyDescent="0.25">
      <c r="A149" s="19" t="s">
        <v>179</v>
      </c>
      <c r="B149" s="19" t="s">
        <v>20</v>
      </c>
      <c r="C149" s="19" t="s">
        <v>1547</v>
      </c>
      <c r="D149" s="19" t="s">
        <v>446</v>
      </c>
      <c r="E149" s="16">
        <f t="shared" si="10"/>
        <v>3625000</v>
      </c>
      <c r="F149" s="19">
        <v>2500000</v>
      </c>
      <c r="G149" s="19"/>
      <c r="H149" s="19"/>
      <c r="I149" s="19"/>
      <c r="J149" s="19"/>
      <c r="K149" s="2">
        <f t="shared" si="11"/>
        <v>6125000</v>
      </c>
      <c r="L149" s="19">
        <v>6125000</v>
      </c>
      <c r="M149" s="19" t="s">
        <v>252</v>
      </c>
      <c r="S149" s="19">
        <f>IFERROR(SUMIF([3]PIVOT!$A$9:$A$634,C149,[3]PIVOT!$C$9:$C$634),0)</f>
        <v>0</v>
      </c>
      <c r="T149" s="19">
        <f t="shared" si="9"/>
        <v>-6125000</v>
      </c>
    </row>
    <row r="150" spans="1:20" hidden="1" outlineLevel="1" x14ac:dyDescent="0.25">
      <c r="A150" s="19" t="s">
        <v>179</v>
      </c>
      <c r="B150" s="19" t="s">
        <v>20</v>
      </c>
      <c r="C150" s="19" t="s">
        <v>1546</v>
      </c>
      <c r="D150" s="19" t="s">
        <v>158</v>
      </c>
      <c r="E150" s="16">
        <f t="shared" si="10"/>
        <v>3960000</v>
      </c>
      <c r="F150" s="19">
        <v>500000</v>
      </c>
      <c r="G150" s="19"/>
      <c r="H150" s="19"/>
      <c r="I150" s="19"/>
      <c r="J150" s="19"/>
      <c r="K150" s="2">
        <f t="shared" si="11"/>
        <v>4460000</v>
      </c>
      <c r="L150" s="19">
        <v>4460000</v>
      </c>
      <c r="M150" s="19" t="s">
        <v>288</v>
      </c>
      <c r="S150" s="19">
        <f>IFERROR(SUMIF([3]PIVOT!$A$9:$A$634,C150,[3]PIVOT!$C$9:$C$634),0)</f>
        <v>0</v>
      </c>
      <c r="T150" s="19">
        <f t="shared" si="9"/>
        <v>-4460000</v>
      </c>
    </row>
    <row r="151" spans="1:20" hidden="1" outlineLevel="1" x14ac:dyDescent="0.25">
      <c r="A151" s="19" t="s">
        <v>179</v>
      </c>
      <c r="B151" s="19" t="s">
        <v>20</v>
      </c>
      <c r="C151" s="19" t="s">
        <v>2253</v>
      </c>
      <c r="D151" s="19" t="s">
        <v>2254</v>
      </c>
      <c r="E151" s="16">
        <f t="shared" si="10"/>
        <v>1540000</v>
      </c>
      <c r="F151" s="19">
        <v>0</v>
      </c>
      <c r="G151" s="19">
        <v>1000000</v>
      </c>
      <c r="H151" s="19"/>
      <c r="I151" s="19"/>
      <c r="J151" s="19"/>
      <c r="K151" s="2">
        <f t="shared" si="11"/>
        <v>2540000</v>
      </c>
      <c r="L151" s="19">
        <v>1540000</v>
      </c>
      <c r="M151" s="19" t="s">
        <v>250</v>
      </c>
      <c r="S151" s="19">
        <f>IFERROR(SUMIF([3]PIVOT!$A$9:$A$634,C151,[3]PIVOT!$C$9:$C$634),0)</f>
        <v>0</v>
      </c>
      <c r="T151" s="19">
        <f t="shared" si="9"/>
        <v>-2540000</v>
      </c>
    </row>
    <row r="152" spans="1:20" hidden="1" outlineLevel="1" x14ac:dyDescent="0.25">
      <c r="A152" s="19" t="s">
        <v>179</v>
      </c>
      <c r="B152" s="19" t="s">
        <v>20</v>
      </c>
      <c r="C152" s="19" t="s">
        <v>1548</v>
      </c>
      <c r="D152" s="19" t="s">
        <v>1549</v>
      </c>
      <c r="E152" s="16">
        <f t="shared" si="10"/>
        <v>1344000</v>
      </c>
      <c r="F152" s="19">
        <v>0</v>
      </c>
      <c r="G152" s="19"/>
      <c r="H152" s="19"/>
      <c r="I152" s="19"/>
      <c r="J152" s="19"/>
      <c r="K152" s="2">
        <f t="shared" si="11"/>
        <v>1344000</v>
      </c>
      <c r="L152" s="19">
        <v>1344000</v>
      </c>
      <c r="M152" s="19" t="s">
        <v>250</v>
      </c>
      <c r="S152" s="19">
        <f>IFERROR(SUMIF([3]PIVOT!$A$9:$A$634,C152,[3]PIVOT!$C$9:$C$634),0)</f>
        <v>0</v>
      </c>
      <c r="T152" s="19">
        <f t="shared" si="9"/>
        <v>-1344000</v>
      </c>
    </row>
    <row r="153" spans="1:20" hidden="1" outlineLevel="1" x14ac:dyDescent="0.25">
      <c r="A153" s="19" t="s">
        <v>179</v>
      </c>
      <c r="B153" s="19" t="s">
        <v>20</v>
      </c>
      <c r="C153" s="19" t="s">
        <v>1551</v>
      </c>
      <c r="D153" s="19" t="s">
        <v>45</v>
      </c>
      <c r="E153" s="16">
        <f t="shared" si="10"/>
        <v>1960000</v>
      </c>
      <c r="F153" s="19">
        <v>0</v>
      </c>
      <c r="G153" s="19"/>
      <c r="H153" s="19"/>
      <c r="I153" s="19"/>
      <c r="J153" s="19"/>
      <c r="K153" s="2">
        <f t="shared" si="11"/>
        <v>1960000</v>
      </c>
      <c r="L153" s="19">
        <v>1960000</v>
      </c>
      <c r="M153" s="19" t="s">
        <v>288</v>
      </c>
      <c r="S153" s="19">
        <f>IFERROR(SUMIF([3]PIVOT!$A$9:$A$634,C153,[3]PIVOT!$C$9:$C$634),0)</f>
        <v>0</v>
      </c>
      <c r="T153" s="19">
        <f t="shared" si="9"/>
        <v>-1960000</v>
      </c>
    </row>
    <row r="154" spans="1:20" hidden="1" outlineLevel="1" x14ac:dyDescent="0.25">
      <c r="A154" s="19" t="s">
        <v>179</v>
      </c>
      <c r="B154" s="19" t="s">
        <v>20</v>
      </c>
      <c r="C154" s="19" t="s">
        <v>1552</v>
      </c>
      <c r="D154" s="19" t="s">
        <v>411</v>
      </c>
      <c r="E154" s="16">
        <f t="shared" si="10"/>
        <v>1344000</v>
      </c>
      <c r="F154" s="19">
        <v>0</v>
      </c>
      <c r="G154" s="19"/>
      <c r="H154" s="19"/>
      <c r="I154" s="19"/>
      <c r="J154" s="19"/>
      <c r="K154" s="2">
        <f t="shared" si="11"/>
        <v>1344000</v>
      </c>
      <c r="L154" s="19">
        <v>1344000</v>
      </c>
      <c r="M154" s="19" t="s">
        <v>250</v>
      </c>
      <c r="S154" s="19">
        <f>IFERROR(SUMIF([3]PIVOT!$A$9:$A$634,C154,[3]PIVOT!$C$9:$C$634),0)</f>
        <v>0</v>
      </c>
      <c r="T154" s="19">
        <f t="shared" si="9"/>
        <v>-1344000</v>
      </c>
    </row>
    <row r="155" spans="1:20" hidden="1" outlineLevel="1" x14ac:dyDescent="0.25">
      <c r="A155" s="19" t="s">
        <v>179</v>
      </c>
      <c r="B155" s="19" t="s">
        <v>20</v>
      </c>
      <c r="C155" s="19" t="s">
        <v>2451</v>
      </c>
      <c r="D155" s="19" t="s">
        <v>2452</v>
      </c>
      <c r="E155" s="16">
        <f t="shared" si="10"/>
        <v>0</v>
      </c>
      <c r="F155" s="19">
        <v>0</v>
      </c>
      <c r="G155" s="19">
        <v>423076.92307692306</v>
      </c>
      <c r="H155" s="19"/>
      <c r="I155" s="19"/>
      <c r="J155" s="19"/>
      <c r="K155" s="2">
        <f t="shared" si="11"/>
        <v>423076.92307692306</v>
      </c>
      <c r="L155" s="19">
        <v>0</v>
      </c>
      <c r="M155" s="19" t="s">
        <v>250</v>
      </c>
      <c r="S155" s="19">
        <f>IFERROR(SUMIF([3]PIVOT!$A$9:$A$634,C155,[3]PIVOT!$C$9:$C$634),0)</f>
        <v>0</v>
      </c>
      <c r="T155" s="19">
        <f t="shared" si="9"/>
        <v>-423076.92307692306</v>
      </c>
    </row>
    <row r="156" spans="1:20" hidden="1" outlineLevel="1" x14ac:dyDescent="0.25">
      <c r="A156" s="19" t="s">
        <v>179</v>
      </c>
      <c r="B156" s="19" t="s">
        <v>20</v>
      </c>
      <c r="C156" s="19" t="s">
        <v>1553</v>
      </c>
      <c r="D156" s="19" t="s">
        <v>79</v>
      </c>
      <c r="E156" s="16">
        <f t="shared" si="10"/>
        <v>5960000</v>
      </c>
      <c r="F156" s="19">
        <v>2500000</v>
      </c>
      <c r="G156" s="19"/>
      <c r="H156" s="19"/>
      <c r="I156" s="19"/>
      <c r="J156" s="19"/>
      <c r="K156" s="2">
        <f t="shared" si="11"/>
        <v>8460000</v>
      </c>
      <c r="L156" s="19">
        <v>8460000</v>
      </c>
      <c r="M156" s="19" t="s">
        <v>251</v>
      </c>
      <c r="S156" s="19">
        <f>IFERROR(SUMIF([3]PIVOT!$A$9:$A$634,C156,[3]PIVOT!$C$9:$C$634),0)</f>
        <v>0</v>
      </c>
      <c r="T156" s="19">
        <f t="shared" si="9"/>
        <v>-8460000</v>
      </c>
    </row>
    <row r="157" spans="1:20" hidden="1" outlineLevel="1" x14ac:dyDescent="0.25">
      <c r="A157" s="19" t="s">
        <v>179</v>
      </c>
      <c r="B157" s="19" t="s">
        <v>20</v>
      </c>
      <c r="C157" s="19" t="s">
        <v>2453</v>
      </c>
      <c r="D157" s="19" t="s">
        <v>2454</v>
      </c>
      <c r="E157" s="16">
        <f t="shared" si="10"/>
        <v>760000</v>
      </c>
      <c r="F157" s="19">
        <v>0</v>
      </c>
      <c r="G157" s="19">
        <v>615384.61538461538</v>
      </c>
      <c r="H157" s="19"/>
      <c r="I157" s="19"/>
      <c r="J157" s="19"/>
      <c r="K157" s="2">
        <f t="shared" si="11"/>
        <v>1375384.6153846155</v>
      </c>
      <c r="L157" s="19">
        <v>760000</v>
      </c>
      <c r="M157" s="19" t="s">
        <v>250</v>
      </c>
      <c r="S157" s="19">
        <f>IFERROR(SUMIF([3]PIVOT!$A$9:$A$634,C157,[3]PIVOT!$C$9:$C$634),0)</f>
        <v>0</v>
      </c>
      <c r="T157" s="19">
        <f t="shared" si="9"/>
        <v>-1375384.6153846155</v>
      </c>
    </row>
    <row r="158" spans="1:20" hidden="1" outlineLevel="1" x14ac:dyDescent="0.25">
      <c r="A158" s="19" t="s">
        <v>179</v>
      </c>
      <c r="B158" s="19" t="s">
        <v>20</v>
      </c>
      <c r="C158" s="19" t="s">
        <v>2455</v>
      </c>
      <c r="D158" s="19" t="s">
        <v>2456</v>
      </c>
      <c r="E158" s="16">
        <f t="shared" si="10"/>
        <v>1040000</v>
      </c>
      <c r="F158" s="19">
        <v>0</v>
      </c>
      <c r="G158" s="19">
        <v>1000000</v>
      </c>
      <c r="H158" s="19"/>
      <c r="I158" s="19"/>
      <c r="J158" s="19"/>
      <c r="K158" s="2">
        <f t="shared" si="11"/>
        <v>2040000</v>
      </c>
      <c r="L158" s="19">
        <v>1040000</v>
      </c>
      <c r="M158" s="19" t="s">
        <v>250</v>
      </c>
      <c r="S158" s="19">
        <f>IFERROR(SUMIF([3]PIVOT!$A$9:$A$634,C158,[3]PIVOT!$C$9:$C$634),0)</f>
        <v>0</v>
      </c>
      <c r="T158" s="19">
        <f t="shared" si="9"/>
        <v>-2040000</v>
      </c>
    </row>
    <row r="159" spans="1:20" hidden="1" outlineLevel="1" x14ac:dyDescent="0.25">
      <c r="A159" s="19" t="s">
        <v>179</v>
      </c>
      <c r="B159" s="19" t="s">
        <v>20</v>
      </c>
      <c r="C159" s="19" t="s">
        <v>1556</v>
      </c>
      <c r="D159" s="19" t="s">
        <v>758</v>
      </c>
      <c r="E159" s="16">
        <f t="shared" si="10"/>
        <v>1960000</v>
      </c>
      <c r="F159" s="19">
        <v>0</v>
      </c>
      <c r="G159" s="19"/>
      <c r="H159" s="19"/>
      <c r="I159" s="19"/>
      <c r="J159" s="19"/>
      <c r="K159" s="2">
        <f t="shared" si="11"/>
        <v>1960000</v>
      </c>
      <c r="L159" s="19">
        <v>1960000</v>
      </c>
      <c r="M159" s="19" t="s">
        <v>251</v>
      </c>
      <c r="S159" s="19">
        <f>IFERROR(SUMIF([3]PIVOT!$A$9:$A$634,C159,[3]PIVOT!$C$9:$C$634),0)</f>
        <v>0</v>
      </c>
      <c r="T159" s="19">
        <f t="shared" si="9"/>
        <v>-1960000</v>
      </c>
    </row>
    <row r="160" spans="1:20" hidden="1" outlineLevel="1" x14ac:dyDescent="0.25">
      <c r="A160" s="19" t="s">
        <v>179</v>
      </c>
      <c r="B160" s="19" t="s">
        <v>20</v>
      </c>
      <c r="C160" s="19" t="s">
        <v>1554</v>
      </c>
      <c r="D160" s="19" t="s">
        <v>593</v>
      </c>
      <c r="E160" s="16">
        <f t="shared" si="10"/>
        <v>3208000</v>
      </c>
      <c r="F160" s="19">
        <v>2500000</v>
      </c>
      <c r="G160" s="19"/>
      <c r="H160" s="19"/>
      <c r="I160" s="19"/>
      <c r="J160" s="19"/>
      <c r="K160" s="2">
        <f t="shared" si="11"/>
        <v>5708000</v>
      </c>
      <c r="L160" s="19">
        <v>5708000</v>
      </c>
      <c r="M160" s="19" t="s">
        <v>2265</v>
      </c>
      <c r="S160" s="19">
        <f>IFERROR(SUMIF([3]PIVOT!$A$9:$A$634,C160,[3]PIVOT!$C$9:$C$634),0)</f>
        <v>0</v>
      </c>
      <c r="T160" s="19">
        <f t="shared" si="9"/>
        <v>-5708000</v>
      </c>
    </row>
    <row r="161" spans="1:20" hidden="1" outlineLevel="1" x14ac:dyDescent="0.25">
      <c r="A161" s="19" t="s">
        <v>179</v>
      </c>
      <c r="B161" s="19" t="s">
        <v>20</v>
      </c>
      <c r="C161" s="19" t="s">
        <v>2457</v>
      </c>
      <c r="D161" s="19" t="s">
        <v>2458</v>
      </c>
      <c r="E161" s="16">
        <f t="shared" si="10"/>
        <v>0</v>
      </c>
      <c r="F161" s="19">
        <v>0</v>
      </c>
      <c r="G161" s="19">
        <v>346153.84615384613</v>
      </c>
      <c r="H161" s="19"/>
      <c r="I161" s="19"/>
      <c r="J161" s="19"/>
      <c r="K161" s="2">
        <f t="shared" si="11"/>
        <v>346153.84615384613</v>
      </c>
      <c r="L161" s="19">
        <v>0</v>
      </c>
      <c r="M161" s="19" t="s">
        <v>288</v>
      </c>
      <c r="S161" s="19">
        <f>IFERROR(SUMIF([3]PIVOT!$A$9:$A$634,C161,[3]PIVOT!$C$9:$C$634),0)</f>
        <v>0</v>
      </c>
      <c r="T161" s="19">
        <f t="shared" si="9"/>
        <v>-346153.84615384613</v>
      </c>
    </row>
    <row r="162" spans="1:20" hidden="1" outlineLevel="1" x14ac:dyDescent="0.25">
      <c r="A162" s="19" t="s">
        <v>179</v>
      </c>
      <c r="B162" s="19" t="s">
        <v>20</v>
      </c>
      <c r="C162" s="19" t="s">
        <v>1562</v>
      </c>
      <c r="D162" s="19" t="s">
        <v>496</v>
      </c>
      <c r="E162" s="16">
        <f t="shared" si="10"/>
        <v>3344000</v>
      </c>
      <c r="F162" s="19">
        <v>2500000</v>
      </c>
      <c r="G162" s="19"/>
      <c r="H162" s="19"/>
      <c r="I162" s="19"/>
      <c r="J162" s="19"/>
      <c r="K162" s="2">
        <f t="shared" si="11"/>
        <v>5844000</v>
      </c>
      <c r="L162" s="19">
        <v>5844000</v>
      </c>
      <c r="M162" s="19" t="s">
        <v>250</v>
      </c>
      <c r="S162" s="19">
        <f>IFERROR(SUMIF([3]PIVOT!$A$9:$A$634,C162,[3]PIVOT!$C$9:$C$634),0)</f>
        <v>0</v>
      </c>
      <c r="T162" s="19">
        <f t="shared" si="9"/>
        <v>-5844000</v>
      </c>
    </row>
    <row r="163" spans="1:20" hidden="1" outlineLevel="1" x14ac:dyDescent="0.25">
      <c r="A163" s="19" t="s">
        <v>179</v>
      </c>
      <c r="B163" s="19" t="s">
        <v>20</v>
      </c>
      <c r="C163" s="19" t="s">
        <v>2459</v>
      </c>
      <c r="D163" s="19" t="s">
        <v>2460</v>
      </c>
      <c r="E163" s="16">
        <f t="shared" si="10"/>
        <v>2440000</v>
      </c>
      <c r="F163" s="19">
        <v>2500000</v>
      </c>
      <c r="G163" s="19">
        <v>1000000</v>
      </c>
      <c r="H163" s="19"/>
      <c r="I163" s="19"/>
      <c r="J163" s="19"/>
      <c r="K163" s="2">
        <f t="shared" si="11"/>
        <v>5940000</v>
      </c>
      <c r="L163" s="19">
        <v>4940000</v>
      </c>
      <c r="M163" s="19" t="s">
        <v>250</v>
      </c>
      <c r="S163" s="19">
        <f>IFERROR(SUMIF([3]PIVOT!$A$9:$A$634,C163,[3]PIVOT!$C$9:$C$634),0)</f>
        <v>0</v>
      </c>
      <c r="T163" s="19">
        <f t="shared" si="9"/>
        <v>-5940000</v>
      </c>
    </row>
    <row r="164" spans="1:20" hidden="1" outlineLevel="1" x14ac:dyDescent="0.25">
      <c r="A164" s="19" t="s">
        <v>179</v>
      </c>
      <c r="B164" s="19" t="s">
        <v>20</v>
      </c>
      <c r="C164" s="19" t="s">
        <v>2461</v>
      </c>
      <c r="D164" s="19" t="s">
        <v>2462</v>
      </c>
      <c r="E164" s="16">
        <f t="shared" si="10"/>
        <v>2440000</v>
      </c>
      <c r="F164" s="19">
        <v>2500000</v>
      </c>
      <c r="G164" s="19">
        <v>1000000</v>
      </c>
      <c r="H164" s="19"/>
      <c r="I164" s="19"/>
      <c r="J164" s="19"/>
      <c r="K164" s="2">
        <f t="shared" si="11"/>
        <v>5940000</v>
      </c>
      <c r="L164" s="19">
        <v>4940000</v>
      </c>
      <c r="M164" s="19" t="s">
        <v>251</v>
      </c>
      <c r="S164" s="19">
        <f>IFERROR(SUMIF([3]PIVOT!$A$9:$A$634,C164,[3]PIVOT!$C$9:$C$634),0)</f>
        <v>0</v>
      </c>
      <c r="T164" s="19">
        <f t="shared" si="9"/>
        <v>-5940000</v>
      </c>
    </row>
    <row r="165" spans="1:20" hidden="1" outlineLevel="1" x14ac:dyDescent="0.25">
      <c r="A165" s="19" t="s">
        <v>179</v>
      </c>
      <c r="B165" s="19" t="s">
        <v>20</v>
      </c>
      <c r="C165" s="19" t="s">
        <v>2463</v>
      </c>
      <c r="D165" s="19" t="s">
        <v>2464</v>
      </c>
      <c r="E165" s="16">
        <f t="shared" si="10"/>
        <v>2440000</v>
      </c>
      <c r="F165" s="19">
        <v>2500000</v>
      </c>
      <c r="G165" s="19">
        <v>1000000</v>
      </c>
      <c r="H165" s="19"/>
      <c r="I165" s="19"/>
      <c r="J165" s="19"/>
      <c r="K165" s="2">
        <f t="shared" si="11"/>
        <v>5940000</v>
      </c>
      <c r="L165" s="19">
        <v>4940000</v>
      </c>
      <c r="M165" s="19" t="s">
        <v>288</v>
      </c>
      <c r="S165" s="19">
        <f>IFERROR(SUMIF([3]PIVOT!$A$9:$A$634,C165,[3]PIVOT!$C$9:$C$634),0)</f>
        <v>0</v>
      </c>
      <c r="T165" s="19">
        <f t="shared" si="9"/>
        <v>-5940000</v>
      </c>
    </row>
    <row r="166" spans="1:20" hidden="1" outlineLevel="1" x14ac:dyDescent="0.25">
      <c r="A166" s="19" t="s">
        <v>179</v>
      </c>
      <c r="B166" s="19" t="s">
        <v>20</v>
      </c>
      <c r="C166" s="19" t="s">
        <v>1567</v>
      </c>
      <c r="D166" s="19" t="s">
        <v>52</v>
      </c>
      <c r="E166" s="16">
        <f t="shared" si="10"/>
        <v>0</v>
      </c>
      <c r="F166" s="19">
        <v>0</v>
      </c>
      <c r="G166" s="19"/>
      <c r="H166" s="19"/>
      <c r="I166" s="19"/>
      <c r="J166" s="19"/>
      <c r="K166" s="2">
        <f t="shared" si="11"/>
        <v>0</v>
      </c>
      <c r="L166" s="19">
        <v>0</v>
      </c>
      <c r="M166" s="19" t="s">
        <v>250</v>
      </c>
      <c r="S166" s="19">
        <f>IFERROR(SUMIF([3]PIVOT!$A$9:$A$634,C166,[3]PIVOT!$C$9:$C$634),0)</f>
        <v>0</v>
      </c>
      <c r="T166" s="19">
        <f t="shared" si="9"/>
        <v>0</v>
      </c>
    </row>
    <row r="167" spans="1:20" hidden="1" outlineLevel="1" x14ac:dyDescent="0.25">
      <c r="A167" s="19" t="s">
        <v>179</v>
      </c>
      <c r="B167" s="19" t="s">
        <v>20</v>
      </c>
      <c r="C167" s="19" t="s">
        <v>1568</v>
      </c>
      <c r="D167" s="19" t="s">
        <v>754</v>
      </c>
      <c r="E167" s="16">
        <f t="shared" si="10"/>
        <v>5960000</v>
      </c>
      <c r="F167" s="19">
        <v>2500000</v>
      </c>
      <c r="G167" s="19"/>
      <c r="H167" s="19"/>
      <c r="I167" s="19"/>
      <c r="J167" s="19"/>
      <c r="K167" s="2">
        <f t="shared" si="11"/>
        <v>8460000</v>
      </c>
      <c r="L167" s="19">
        <v>8460000</v>
      </c>
      <c r="M167" s="19" t="s">
        <v>251</v>
      </c>
      <c r="S167" s="19">
        <f>IFERROR(SUMIF([3]PIVOT!$A$9:$A$634,C167,[3]PIVOT!$C$9:$C$634),0)</f>
        <v>0</v>
      </c>
      <c r="T167" s="19">
        <f t="shared" si="9"/>
        <v>-8460000</v>
      </c>
    </row>
    <row r="168" spans="1:20" hidden="1" outlineLevel="1" x14ac:dyDescent="0.25">
      <c r="A168" s="19" t="s">
        <v>179</v>
      </c>
      <c r="B168" s="19" t="s">
        <v>20</v>
      </c>
      <c r="C168" s="19"/>
      <c r="D168" s="19" t="s">
        <v>1</v>
      </c>
      <c r="E168" s="16">
        <f t="shared" si="10"/>
        <v>0</v>
      </c>
      <c r="F168" s="19">
        <v>0</v>
      </c>
      <c r="G168" s="19"/>
      <c r="H168" s="19"/>
      <c r="I168" s="19"/>
      <c r="J168" s="19"/>
      <c r="K168" s="2">
        <f t="shared" si="11"/>
        <v>0</v>
      </c>
      <c r="L168" s="19">
        <v>0</v>
      </c>
      <c r="M168" s="19" t="s">
        <v>250</v>
      </c>
      <c r="S168" s="19">
        <f>IFERROR(SUMIF([3]PIVOT!$A$9:$A$634,C168,[3]PIVOT!$C$9:$C$634),0)</f>
        <v>0</v>
      </c>
      <c r="T168" s="19">
        <f t="shared" si="9"/>
        <v>0</v>
      </c>
    </row>
    <row r="169" spans="1:20" hidden="1" outlineLevel="1" x14ac:dyDescent="0.25">
      <c r="A169" s="19" t="s">
        <v>179</v>
      </c>
      <c r="B169" s="19" t="s">
        <v>20</v>
      </c>
      <c r="C169" s="19" t="s">
        <v>2465</v>
      </c>
      <c r="D169" s="19" t="s">
        <v>2466</v>
      </c>
      <c r="E169" s="16">
        <f t="shared" si="10"/>
        <v>1040000</v>
      </c>
      <c r="F169" s="19">
        <v>0</v>
      </c>
      <c r="G169" s="19">
        <v>1000000</v>
      </c>
      <c r="H169" s="19"/>
      <c r="I169" s="19"/>
      <c r="J169" s="19"/>
      <c r="K169" s="2">
        <f t="shared" si="11"/>
        <v>2040000</v>
      </c>
      <c r="L169" s="19">
        <v>1040000</v>
      </c>
      <c r="M169" s="19" t="s">
        <v>288</v>
      </c>
      <c r="S169" s="19">
        <f>IFERROR(SUMIF([3]PIVOT!$A$9:$A$634,C169,[3]PIVOT!$C$9:$C$634),0)</f>
        <v>0</v>
      </c>
      <c r="T169" s="19">
        <f t="shared" si="9"/>
        <v>-2040000</v>
      </c>
    </row>
    <row r="170" spans="1:20" hidden="1" outlineLevel="1" x14ac:dyDescent="0.25">
      <c r="A170" s="19" t="s">
        <v>179</v>
      </c>
      <c r="B170" s="19" t="s">
        <v>20</v>
      </c>
      <c r="C170" s="19" t="s">
        <v>2467</v>
      </c>
      <c r="D170" s="19" t="s">
        <v>2468</v>
      </c>
      <c r="E170" s="16">
        <f t="shared" si="10"/>
        <v>160000</v>
      </c>
      <c r="F170" s="19">
        <v>0</v>
      </c>
      <c r="G170" s="19">
        <v>346153.84615384613</v>
      </c>
      <c r="H170" s="19"/>
      <c r="I170" s="19"/>
      <c r="J170" s="19"/>
      <c r="K170" s="2">
        <f t="shared" si="11"/>
        <v>506153.84615384613</v>
      </c>
      <c r="L170" s="19">
        <v>160000</v>
      </c>
      <c r="M170" s="19" t="s">
        <v>250</v>
      </c>
      <c r="S170" s="19">
        <f>IFERROR(SUMIF([3]PIVOT!$A$9:$A$634,C170,[3]PIVOT!$C$9:$C$634),0)</f>
        <v>0</v>
      </c>
      <c r="T170" s="19">
        <f t="shared" si="9"/>
        <v>-506153.84615384613</v>
      </c>
    </row>
    <row r="171" spans="1:20" hidden="1" outlineLevel="1" x14ac:dyDescent="0.25">
      <c r="A171" s="19" t="s">
        <v>179</v>
      </c>
      <c r="B171" s="19" t="s">
        <v>20</v>
      </c>
      <c r="C171" s="19"/>
      <c r="D171" s="19" t="s">
        <v>1</v>
      </c>
      <c r="E171" s="16">
        <f t="shared" si="10"/>
        <v>0</v>
      </c>
      <c r="F171" s="19">
        <v>0</v>
      </c>
      <c r="G171" s="19"/>
      <c r="H171" s="19"/>
      <c r="I171" s="19"/>
      <c r="J171" s="19"/>
      <c r="K171" s="2">
        <f t="shared" si="11"/>
        <v>0</v>
      </c>
      <c r="L171" s="19">
        <v>0</v>
      </c>
      <c r="M171" s="19" t="s">
        <v>253</v>
      </c>
      <c r="S171" s="19">
        <f>IFERROR(SUMIF([3]PIVOT!$A$9:$A$634,C171,[3]PIVOT!$C$9:$C$634),0)</f>
        <v>0</v>
      </c>
      <c r="T171" s="19">
        <f t="shared" si="9"/>
        <v>0</v>
      </c>
    </row>
    <row r="172" spans="1:20" hidden="1" outlineLevel="1" x14ac:dyDescent="0.25">
      <c r="A172" s="19" t="s">
        <v>179</v>
      </c>
      <c r="B172" s="19" t="s">
        <v>20</v>
      </c>
      <c r="C172" s="19"/>
      <c r="D172" s="19" t="s">
        <v>1</v>
      </c>
      <c r="E172" s="16">
        <f t="shared" si="10"/>
        <v>0</v>
      </c>
      <c r="F172" s="19">
        <v>0</v>
      </c>
      <c r="G172" s="19"/>
      <c r="H172" s="19"/>
      <c r="I172" s="19"/>
      <c r="J172" s="19"/>
      <c r="K172" s="2">
        <f t="shared" si="11"/>
        <v>0</v>
      </c>
      <c r="L172" s="19">
        <v>0</v>
      </c>
      <c r="M172" s="19" t="s">
        <v>288</v>
      </c>
      <c r="S172" s="19">
        <f>IFERROR(SUMIF([3]PIVOT!$A$9:$A$634,C172,[3]PIVOT!$C$9:$C$634),0)</f>
        <v>0</v>
      </c>
      <c r="T172" s="19">
        <f t="shared" si="9"/>
        <v>0</v>
      </c>
    </row>
    <row r="173" spans="1:20" hidden="1" outlineLevel="1" x14ac:dyDescent="0.25">
      <c r="A173" s="19" t="s">
        <v>179</v>
      </c>
      <c r="B173" s="19" t="s">
        <v>20</v>
      </c>
      <c r="C173" s="19" t="s">
        <v>1559</v>
      </c>
      <c r="D173" s="19" t="s">
        <v>590</v>
      </c>
      <c r="E173" s="16">
        <f t="shared" si="10"/>
        <v>1960000</v>
      </c>
      <c r="F173" s="19">
        <v>0</v>
      </c>
      <c r="G173" s="19"/>
      <c r="H173" s="19"/>
      <c r="I173" s="19"/>
      <c r="J173" s="19"/>
      <c r="K173" s="2">
        <f t="shared" si="11"/>
        <v>1960000</v>
      </c>
      <c r="L173" s="19">
        <v>1960000</v>
      </c>
      <c r="M173" s="19" t="s">
        <v>2480</v>
      </c>
      <c r="S173" s="19">
        <f>IFERROR(SUMIF([3]PIVOT!$A$9:$A$634,C173,[3]PIVOT!$C$9:$C$634),0)</f>
        <v>0</v>
      </c>
      <c r="T173" s="19">
        <f t="shared" si="9"/>
        <v>-1960000</v>
      </c>
    </row>
    <row r="174" spans="1:20" hidden="1" outlineLevel="1" x14ac:dyDescent="0.25">
      <c r="A174" s="19" t="s">
        <v>179</v>
      </c>
      <c r="B174" s="19" t="s">
        <v>20</v>
      </c>
      <c r="C174" s="19" t="s">
        <v>1560</v>
      </c>
      <c r="D174" s="19" t="s">
        <v>1561</v>
      </c>
      <c r="E174" s="16">
        <f t="shared" si="10"/>
        <v>1344000</v>
      </c>
      <c r="F174" s="19">
        <v>0</v>
      </c>
      <c r="G174" s="19"/>
      <c r="H174" s="19"/>
      <c r="I174" s="19"/>
      <c r="J174" s="19"/>
      <c r="K174" s="2">
        <f t="shared" si="11"/>
        <v>1344000</v>
      </c>
      <c r="L174" s="19">
        <v>1344000</v>
      </c>
      <c r="M174" s="19" t="s">
        <v>250</v>
      </c>
      <c r="S174" s="19">
        <f>IFERROR(SUMIF([3]PIVOT!$A$9:$A$634,C174,[3]PIVOT!$C$9:$C$634),0)</f>
        <v>0</v>
      </c>
      <c r="T174" s="19">
        <f t="shared" si="9"/>
        <v>-1344000</v>
      </c>
    </row>
    <row r="175" spans="1:20" hidden="1" outlineLevel="1" x14ac:dyDescent="0.25">
      <c r="A175" s="19" t="s">
        <v>179</v>
      </c>
      <c r="B175" s="19" t="s">
        <v>20</v>
      </c>
      <c r="C175" s="19" t="s">
        <v>2259</v>
      </c>
      <c r="D175" s="19" t="s">
        <v>2260</v>
      </c>
      <c r="E175" s="16">
        <f t="shared" si="10"/>
        <v>2440000</v>
      </c>
      <c r="F175" s="19">
        <v>2500000</v>
      </c>
      <c r="G175" s="19">
        <v>1000000</v>
      </c>
      <c r="H175" s="19"/>
      <c r="I175" s="19"/>
      <c r="J175" s="19"/>
      <c r="K175" s="2">
        <f t="shared" si="11"/>
        <v>5940000</v>
      </c>
      <c r="L175" s="19">
        <v>4940000</v>
      </c>
      <c r="M175" s="19" t="s">
        <v>250</v>
      </c>
      <c r="S175" s="19">
        <f>IFERROR(SUMIF([3]PIVOT!$A$9:$A$634,C175,[3]PIVOT!$C$9:$C$634),0)</f>
        <v>0</v>
      </c>
      <c r="T175" s="19">
        <f t="shared" si="9"/>
        <v>-5940000</v>
      </c>
    </row>
    <row r="176" spans="1:20" hidden="1" outlineLevel="1" x14ac:dyDescent="0.25">
      <c r="A176" s="19" t="s">
        <v>179</v>
      </c>
      <c r="B176" s="19" t="s">
        <v>20</v>
      </c>
      <c r="C176" s="19" t="s">
        <v>2053</v>
      </c>
      <c r="D176" s="19" t="s">
        <v>2054</v>
      </c>
      <c r="E176" s="16">
        <f t="shared" si="10"/>
        <v>3344000</v>
      </c>
      <c r="F176" s="19">
        <v>2500000</v>
      </c>
      <c r="G176" s="19"/>
      <c r="H176" s="19"/>
      <c r="I176" s="19"/>
      <c r="J176" s="19"/>
      <c r="K176" s="2">
        <f t="shared" si="11"/>
        <v>5844000</v>
      </c>
      <c r="L176" s="19">
        <v>5844000</v>
      </c>
      <c r="M176" s="19" t="s">
        <v>253</v>
      </c>
      <c r="S176" s="19">
        <f>IFERROR(SUMIF([3]PIVOT!$A$9:$A$634,C176,[3]PIVOT!$C$9:$C$634),0)</f>
        <v>0</v>
      </c>
      <c r="T176" s="19">
        <f t="shared" si="9"/>
        <v>-5844000</v>
      </c>
    </row>
    <row r="177" spans="1:20" hidden="1" outlineLevel="1" x14ac:dyDescent="0.25">
      <c r="A177" s="19" t="s">
        <v>179</v>
      </c>
      <c r="B177" s="19" t="s">
        <v>20</v>
      </c>
      <c r="C177" s="19" t="s">
        <v>2055</v>
      </c>
      <c r="D177" s="19" t="s">
        <v>2056</v>
      </c>
      <c r="E177" s="16">
        <f t="shared" si="10"/>
        <v>2460000</v>
      </c>
      <c r="F177" s="19">
        <v>2500000</v>
      </c>
      <c r="G177" s="19">
        <v>76923.076923076922</v>
      </c>
      <c r="H177" s="19"/>
      <c r="I177" s="19"/>
      <c r="J177" s="19"/>
      <c r="K177" s="2">
        <f t="shared" si="11"/>
        <v>5036923.076923077</v>
      </c>
      <c r="L177" s="19">
        <v>4960000</v>
      </c>
      <c r="M177" s="19" t="s">
        <v>250</v>
      </c>
      <c r="S177" s="19">
        <f>IFERROR(SUMIF([3]PIVOT!$A$9:$A$634,C177,[3]PIVOT!$C$9:$C$634),0)</f>
        <v>0</v>
      </c>
      <c r="T177" s="19">
        <f t="shared" si="9"/>
        <v>-5036923.076923077</v>
      </c>
    </row>
    <row r="178" spans="1:20" hidden="1" outlineLevel="1" x14ac:dyDescent="0.25">
      <c r="A178" s="19" t="s">
        <v>179</v>
      </c>
      <c r="B178" s="19" t="s">
        <v>20</v>
      </c>
      <c r="C178" s="19" t="s">
        <v>2057</v>
      </c>
      <c r="D178" s="19" t="s">
        <v>2058</v>
      </c>
      <c r="E178" s="16">
        <f t="shared" si="10"/>
        <v>2462000</v>
      </c>
      <c r="F178" s="19">
        <v>2500000</v>
      </c>
      <c r="G178" s="19">
        <v>653846.15384615387</v>
      </c>
      <c r="H178" s="19"/>
      <c r="I178" s="19"/>
      <c r="J178" s="19"/>
      <c r="K178" s="2">
        <f t="shared" si="11"/>
        <v>5615846.153846154</v>
      </c>
      <c r="L178" s="19">
        <v>4962000</v>
      </c>
      <c r="M178" s="19" t="s">
        <v>250</v>
      </c>
      <c r="S178" s="19">
        <f>IFERROR(SUMIF([3]PIVOT!$A$9:$A$634,C178,[3]PIVOT!$C$9:$C$634),0)</f>
        <v>0</v>
      </c>
      <c r="T178" s="19">
        <f t="shared" si="9"/>
        <v>-5615846.153846154</v>
      </c>
    </row>
    <row r="179" spans="1:20" hidden="1" outlineLevel="1" x14ac:dyDescent="0.25">
      <c r="A179" s="19" t="s">
        <v>179</v>
      </c>
      <c r="B179" s="19" t="s">
        <v>20</v>
      </c>
      <c r="C179" s="19" t="s">
        <v>1587</v>
      </c>
      <c r="D179" s="19" t="s">
        <v>1001</v>
      </c>
      <c r="E179" s="16">
        <f t="shared" si="10"/>
        <v>3366000</v>
      </c>
      <c r="F179" s="19">
        <v>2500000</v>
      </c>
      <c r="G179" s="19"/>
      <c r="H179" s="19"/>
      <c r="I179" s="19"/>
      <c r="J179" s="19"/>
      <c r="K179" s="2">
        <f t="shared" si="11"/>
        <v>5866000</v>
      </c>
      <c r="L179" s="19">
        <v>5866000</v>
      </c>
      <c r="M179" s="19" t="s">
        <v>250</v>
      </c>
      <c r="S179" s="19">
        <f>IFERROR(SUMIF([3]PIVOT!$A$9:$A$634,C179,[3]PIVOT!$C$9:$C$634),0)</f>
        <v>0</v>
      </c>
      <c r="T179" s="19">
        <f t="shared" si="9"/>
        <v>-5866000</v>
      </c>
    </row>
    <row r="180" spans="1:20" hidden="1" outlineLevel="1" x14ac:dyDescent="0.25">
      <c r="A180" s="19" t="s">
        <v>179</v>
      </c>
      <c r="B180" s="19" t="s">
        <v>20</v>
      </c>
      <c r="C180" s="19" t="s">
        <v>2001</v>
      </c>
      <c r="D180" s="19" t="s">
        <v>2002</v>
      </c>
      <c r="E180" s="16">
        <f t="shared" si="10"/>
        <v>4008000</v>
      </c>
      <c r="F180" s="19">
        <v>2500000</v>
      </c>
      <c r="G180" s="19"/>
      <c r="H180" s="19"/>
      <c r="I180" s="19"/>
      <c r="J180" s="19"/>
      <c r="K180" s="2">
        <f t="shared" si="11"/>
        <v>6508000</v>
      </c>
      <c r="L180" s="19">
        <v>6508000</v>
      </c>
      <c r="M180" s="19" t="s">
        <v>251</v>
      </c>
      <c r="S180" s="19">
        <f>IFERROR(SUMIF([3]PIVOT!$A$9:$A$634,C180,[3]PIVOT!$C$9:$C$634),0)</f>
        <v>0</v>
      </c>
      <c r="T180" s="19">
        <f t="shared" si="9"/>
        <v>-6508000</v>
      </c>
    </row>
    <row r="181" spans="1:20" hidden="1" outlineLevel="1" x14ac:dyDescent="0.25">
      <c r="A181" s="19" t="s">
        <v>179</v>
      </c>
      <c r="B181" s="19" t="s">
        <v>20</v>
      </c>
      <c r="C181" s="19" t="s">
        <v>1589</v>
      </c>
      <c r="D181" s="19" t="s">
        <v>1000</v>
      </c>
      <c r="E181" s="16">
        <f t="shared" si="10"/>
        <v>3970000</v>
      </c>
      <c r="F181" s="19">
        <v>2500000</v>
      </c>
      <c r="G181" s="19"/>
      <c r="H181" s="19"/>
      <c r="I181" s="19"/>
      <c r="J181" s="19"/>
      <c r="K181" s="2">
        <f t="shared" si="11"/>
        <v>6470000</v>
      </c>
      <c r="L181" s="19">
        <v>6470000</v>
      </c>
      <c r="M181" s="19" t="s">
        <v>288</v>
      </c>
      <c r="S181" s="19">
        <f>IFERROR(SUMIF([3]PIVOT!$A$9:$A$634,C181,[3]PIVOT!$C$9:$C$634),0)</f>
        <v>0</v>
      </c>
      <c r="T181" s="19">
        <f t="shared" si="9"/>
        <v>-6470000</v>
      </c>
    </row>
    <row r="182" spans="1:20" hidden="1" outlineLevel="1" x14ac:dyDescent="0.25">
      <c r="A182" s="19" t="s">
        <v>179</v>
      </c>
      <c r="B182" s="19" t="s">
        <v>20</v>
      </c>
      <c r="C182" s="19" t="s">
        <v>2469</v>
      </c>
      <c r="D182" s="19" t="s">
        <v>2470</v>
      </c>
      <c r="E182" s="16">
        <f t="shared" si="10"/>
        <v>2440000</v>
      </c>
      <c r="F182" s="19">
        <v>2500000</v>
      </c>
      <c r="G182" s="19">
        <v>1000000</v>
      </c>
      <c r="H182" s="19"/>
      <c r="I182" s="19"/>
      <c r="J182" s="19"/>
      <c r="K182" s="2">
        <f t="shared" si="11"/>
        <v>5940000</v>
      </c>
      <c r="L182" s="19">
        <v>4940000</v>
      </c>
      <c r="M182" s="19" t="s">
        <v>250</v>
      </c>
      <c r="S182" s="19">
        <f>IFERROR(SUMIF([3]PIVOT!$A$9:$A$634,C182,[3]PIVOT!$C$9:$C$634),0)</f>
        <v>0</v>
      </c>
      <c r="T182" s="19">
        <f t="shared" si="9"/>
        <v>-5940000</v>
      </c>
    </row>
    <row r="183" spans="1:20" hidden="1" outlineLevel="1" x14ac:dyDescent="0.25">
      <c r="A183" s="19" t="s">
        <v>179</v>
      </c>
      <c r="B183" s="19" t="s">
        <v>20</v>
      </c>
      <c r="C183" s="19" t="s">
        <v>2584</v>
      </c>
      <c r="D183" s="19" t="s">
        <v>2335</v>
      </c>
      <c r="E183" s="16">
        <f t="shared" si="10"/>
        <v>2440000</v>
      </c>
      <c r="F183" s="19">
        <v>2500000</v>
      </c>
      <c r="G183" s="19">
        <v>1000000</v>
      </c>
      <c r="H183" s="19"/>
      <c r="I183" s="19"/>
      <c r="J183" s="19"/>
      <c r="K183" s="2">
        <f t="shared" si="11"/>
        <v>5940000</v>
      </c>
      <c r="L183" s="19">
        <v>4940000</v>
      </c>
      <c r="M183" s="19" t="s">
        <v>250</v>
      </c>
      <c r="S183" s="19">
        <f>IFERROR(SUMIF([3]PIVOT!$A$9:$A$634,C183,[3]PIVOT!$C$9:$C$634),0)</f>
        <v>0</v>
      </c>
      <c r="T183" s="19">
        <f t="shared" si="9"/>
        <v>-5940000</v>
      </c>
    </row>
    <row r="184" spans="1:20" hidden="1" outlineLevel="1" x14ac:dyDescent="0.25">
      <c r="A184" s="19" t="s">
        <v>179</v>
      </c>
      <c r="B184" s="19" t="s">
        <v>20</v>
      </c>
      <c r="C184" s="19" t="s">
        <v>1590</v>
      </c>
      <c r="D184" s="19" t="s">
        <v>983</v>
      </c>
      <c r="E184" s="16">
        <f t="shared" si="10"/>
        <v>0</v>
      </c>
      <c r="F184" s="19">
        <v>0</v>
      </c>
      <c r="G184" s="19"/>
      <c r="H184" s="19"/>
      <c r="I184" s="19"/>
      <c r="J184" s="19"/>
      <c r="K184" s="2">
        <f t="shared" si="11"/>
        <v>0</v>
      </c>
      <c r="L184" s="19">
        <v>0</v>
      </c>
      <c r="M184" s="19" t="s">
        <v>250</v>
      </c>
      <c r="S184" s="19">
        <f>IFERROR(SUMIF([3]PIVOT!$A$9:$A$634,C184,[3]PIVOT!$C$9:$C$634),0)</f>
        <v>0</v>
      </c>
      <c r="T184" s="19">
        <f t="shared" si="9"/>
        <v>0</v>
      </c>
    </row>
    <row r="185" spans="1:20" hidden="1" outlineLevel="1" x14ac:dyDescent="0.25">
      <c r="A185" s="19" t="s">
        <v>179</v>
      </c>
      <c r="B185" s="19" t="s">
        <v>20</v>
      </c>
      <c r="C185" s="19"/>
      <c r="D185" s="19" t="s">
        <v>1</v>
      </c>
      <c r="E185" s="16">
        <f t="shared" si="10"/>
        <v>0</v>
      </c>
      <c r="F185" s="19">
        <v>0</v>
      </c>
      <c r="G185" s="19"/>
      <c r="H185" s="19"/>
      <c r="I185" s="19"/>
      <c r="J185" s="19"/>
      <c r="K185" s="2">
        <f t="shared" si="11"/>
        <v>0</v>
      </c>
      <c r="L185" s="19">
        <v>0</v>
      </c>
      <c r="M185" s="19" t="s">
        <v>250</v>
      </c>
      <c r="S185" s="19">
        <f>IFERROR(SUMIF([3]PIVOT!$A$9:$A$634,C185,[3]PIVOT!$C$9:$C$634),0)</f>
        <v>0</v>
      </c>
      <c r="T185" s="19">
        <f t="shared" si="9"/>
        <v>0</v>
      </c>
    </row>
    <row r="186" spans="1:20" hidden="1" outlineLevel="1" x14ac:dyDescent="0.25">
      <c r="A186" s="19" t="s">
        <v>179</v>
      </c>
      <c r="B186" s="19" t="s">
        <v>20</v>
      </c>
      <c r="C186" s="19"/>
      <c r="D186" s="19" t="s">
        <v>1</v>
      </c>
      <c r="E186" s="16">
        <f t="shared" si="10"/>
        <v>0</v>
      </c>
      <c r="F186" s="19">
        <v>0</v>
      </c>
      <c r="G186" s="19"/>
      <c r="H186" s="19"/>
      <c r="I186" s="19"/>
      <c r="J186" s="19"/>
      <c r="K186" s="2">
        <f t="shared" si="11"/>
        <v>0</v>
      </c>
      <c r="L186" s="19">
        <v>0</v>
      </c>
      <c r="M186" s="19" t="s">
        <v>250</v>
      </c>
      <c r="S186" s="19">
        <f>IFERROR(SUMIF([3]PIVOT!$A$9:$A$634,C186,[3]PIVOT!$C$9:$C$634),0)</f>
        <v>0</v>
      </c>
      <c r="T186" s="19">
        <f t="shared" si="9"/>
        <v>0</v>
      </c>
    </row>
    <row r="187" spans="1:20" hidden="1" outlineLevel="1" x14ac:dyDescent="0.25">
      <c r="A187" s="19" t="s">
        <v>179</v>
      </c>
      <c r="B187" s="19" t="s">
        <v>20</v>
      </c>
      <c r="C187" s="19" t="s">
        <v>2471</v>
      </c>
      <c r="D187" s="19" t="s">
        <v>2472</v>
      </c>
      <c r="E187" s="16">
        <f t="shared" si="10"/>
        <v>880000</v>
      </c>
      <c r="F187" s="19">
        <v>0</v>
      </c>
      <c r="G187" s="19">
        <v>730769.23076923075</v>
      </c>
      <c r="H187" s="19"/>
      <c r="I187" s="19"/>
      <c r="J187" s="19"/>
      <c r="K187" s="2">
        <f t="shared" si="11"/>
        <v>1610769.2307692308</v>
      </c>
      <c r="L187" s="19">
        <v>880000</v>
      </c>
      <c r="M187" s="19" t="s">
        <v>250</v>
      </c>
      <c r="S187" s="19">
        <f>IFERROR(SUMIF([3]PIVOT!$A$9:$A$634,C187,[3]PIVOT!$C$9:$C$634),0)</f>
        <v>0</v>
      </c>
      <c r="T187" s="19">
        <f t="shared" si="9"/>
        <v>-1610769.2307692308</v>
      </c>
    </row>
    <row r="188" spans="1:20" hidden="1" outlineLevel="1" x14ac:dyDescent="0.25">
      <c r="A188" s="19" t="s">
        <v>179</v>
      </c>
      <c r="B188" s="19" t="s">
        <v>20</v>
      </c>
      <c r="C188" s="19" t="s">
        <v>2003</v>
      </c>
      <c r="D188" s="19" t="s">
        <v>2004</v>
      </c>
      <c r="E188" s="16">
        <f t="shared" si="10"/>
        <v>1344000</v>
      </c>
      <c r="F188" s="19">
        <v>0</v>
      </c>
      <c r="G188" s="19"/>
      <c r="H188" s="19"/>
      <c r="I188" s="19"/>
      <c r="J188" s="19"/>
      <c r="K188" s="2">
        <f t="shared" si="11"/>
        <v>1344000</v>
      </c>
      <c r="L188" s="19">
        <v>1344000</v>
      </c>
      <c r="M188" s="19" t="s">
        <v>250</v>
      </c>
      <c r="S188" s="19">
        <f>IFERROR(SUMIF([3]PIVOT!$A$9:$A$634,C188,[3]PIVOT!$C$9:$C$634),0)</f>
        <v>0</v>
      </c>
      <c r="T188" s="19">
        <f t="shared" si="9"/>
        <v>-1344000</v>
      </c>
    </row>
    <row r="189" spans="1:20" hidden="1" outlineLevel="1" x14ac:dyDescent="0.25">
      <c r="A189" s="19" t="s">
        <v>179</v>
      </c>
      <c r="B189" s="19" t="s">
        <v>20</v>
      </c>
      <c r="C189" s="19" t="s">
        <v>1597</v>
      </c>
      <c r="D189" s="19" t="s">
        <v>46</v>
      </c>
      <c r="E189" s="16">
        <f t="shared" si="10"/>
        <v>1960000</v>
      </c>
      <c r="F189" s="19">
        <v>0</v>
      </c>
      <c r="G189" s="19"/>
      <c r="H189" s="19"/>
      <c r="I189" s="19"/>
      <c r="J189" s="19"/>
      <c r="K189" s="2">
        <f t="shared" si="11"/>
        <v>1960000</v>
      </c>
      <c r="L189" s="19">
        <v>1960000</v>
      </c>
      <c r="M189" s="19" t="s">
        <v>251</v>
      </c>
      <c r="S189" s="19">
        <f>IFERROR(SUMIF([3]PIVOT!$A$9:$A$634,C189,[3]PIVOT!$C$9:$C$634),0)</f>
        <v>0</v>
      </c>
      <c r="T189" s="19">
        <f t="shared" si="9"/>
        <v>-1960000</v>
      </c>
    </row>
    <row r="190" spans="1:20" hidden="1" outlineLevel="1" x14ac:dyDescent="0.25">
      <c r="A190" s="19" t="s">
        <v>179</v>
      </c>
      <c r="B190" s="19" t="s">
        <v>20</v>
      </c>
      <c r="C190" s="19" t="s">
        <v>2473</v>
      </c>
      <c r="D190" s="19" t="s">
        <v>2474</v>
      </c>
      <c r="E190" s="16">
        <f t="shared" si="10"/>
        <v>760000</v>
      </c>
      <c r="F190" s="19">
        <v>0</v>
      </c>
      <c r="G190" s="19">
        <v>576923.07692307688</v>
      </c>
      <c r="H190" s="19"/>
      <c r="I190" s="19"/>
      <c r="J190" s="19"/>
      <c r="K190" s="2">
        <f t="shared" si="11"/>
        <v>1336923.076923077</v>
      </c>
      <c r="L190" s="19">
        <v>760000</v>
      </c>
      <c r="M190" s="19" t="s">
        <v>288</v>
      </c>
      <c r="S190" s="19">
        <f>IFERROR(SUMIF([3]PIVOT!$A$9:$A$634,C190,[3]PIVOT!$C$9:$C$634),0)</f>
        <v>0</v>
      </c>
      <c r="T190" s="19">
        <f t="shared" si="9"/>
        <v>-1336923.076923077</v>
      </c>
    </row>
    <row r="191" spans="1:20" hidden="1" outlineLevel="1" x14ac:dyDescent="0.25">
      <c r="A191" s="19" t="s">
        <v>179</v>
      </c>
      <c r="B191" s="19" t="s">
        <v>20</v>
      </c>
      <c r="C191" s="19" t="s">
        <v>1595</v>
      </c>
      <c r="D191" s="19" t="s">
        <v>500</v>
      </c>
      <c r="E191" s="16">
        <f t="shared" si="10"/>
        <v>2380000</v>
      </c>
      <c r="F191" s="19">
        <v>0</v>
      </c>
      <c r="G191" s="19"/>
      <c r="H191" s="19"/>
      <c r="I191" s="19"/>
      <c r="J191" s="19"/>
      <c r="K191" s="2">
        <f t="shared" si="11"/>
        <v>2380000</v>
      </c>
      <c r="L191" s="19">
        <v>2380000</v>
      </c>
      <c r="M191" s="19" t="s">
        <v>288</v>
      </c>
      <c r="S191" s="19">
        <f>IFERROR(SUMIF([3]PIVOT!$A$9:$A$634,C191,[3]PIVOT!$C$9:$C$634),0)</f>
        <v>0</v>
      </c>
      <c r="T191" s="19">
        <f t="shared" si="9"/>
        <v>-2380000</v>
      </c>
    </row>
    <row r="192" spans="1:20" hidden="1" outlineLevel="1" x14ac:dyDescent="0.25">
      <c r="A192" s="19" t="s">
        <v>180</v>
      </c>
      <c r="B192" s="19" t="s">
        <v>20</v>
      </c>
      <c r="C192" s="19" t="s">
        <v>1664</v>
      </c>
      <c r="D192" s="19" t="s">
        <v>1665</v>
      </c>
      <c r="E192" s="16">
        <f t="shared" si="10"/>
        <v>3344000</v>
      </c>
      <c r="F192" s="19">
        <v>2500000</v>
      </c>
      <c r="G192" s="19"/>
      <c r="H192" s="19"/>
      <c r="I192" s="19"/>
      <c r="J192" s="19"/>
      <c r="K192" s="2">
        <f t="shared" si="11"/>
        <v>5844000</v>
      </c>
      <c r="L192" s="19">
        <v>5844000</v>
      </c>
      <c r="M192" s="19" t="s">
        <v>250</v>
      </c>
      <c r="S192" s="19">
        <f>IFERROR(SUMIF([3]PIVOT!$A$9:$A$634,C192,[3]PIVOT!$C$9:$C$634),0)</f>
        <v>0</v>
      </c>
      <c r="T192" s="19">
        <f t="shared" si="9"/>
        <v>-5844000</v>
      </c>
    </row>
    <row r="193" spans="1:20" hidden="1" outlineLevel="1" x14ac:dyDescent="0.25">
      <c r="A193" s="19" t="s">
        <v>180</v>
      </c>
      <c r="B193" s="19" t="s">
        <v>20</v>
      </c>
      <c r="C193" s="19"/>
      <c r="D193" s="19" t="s">
        <v>1</v>
      </c>
      <c r="E193" s="16">
        <f t="shared" si="10"/>
        <v>0</v>
      </c>
      <c r="F193" s="19">
        <v>0</v>
      </c>
      <c r="G193" s="19"/>
      <c r="H193" s="19"/>
      <c r="I193" s="19"/>
      <c r="J193" s="19"/>
      <c r="K193" s="2">
        <f t="shared" si="11"/>
        <v>0</v>
      </c>
      <c r="L193" s="19">
        <v>0</v>
      </c>
      <c r="M193" s="19" t="s">
        <v>250</v>
      </c>
      <c r="S193" s="19">
        <f>IFERROR(SUMIF([3]PIVOT!$A$9:$A$634,C193,[3]PIVOT!$C$9:$C$634),0)</f>
        <v>0</v>
      </c>
      <c r="T193" s="19">
        <f t="shared" si="9"/>
        <v>0</v>
      </c>
    </row>
    <row r="194" spans="1:20" hidden="1" outlineLevel="1" x14ac:dyDescent="0.25">
      <c r="A194" s="19" t="s">
        <v>180</v>
      </c>
      <c r="B194" s="19" t="s">
        <v>20</v>
      </c>
      <c r="C194" s="19" t="s">
        <v>2475</v>
      </c>
      <c r="D194" s="19" t="s">
        <v>855</v>
      </c>
      <c r="E194" s="16">
        <f t="shared" si="10"/>
        <v>350000</v>
      </c>
      <c r="F194" s="19">
        <v>2500000</v>
      </c>
      <c r="G194" s="19">
        <v>576923.07692307688</v>
      </c>
      <c r="H194" s="19"/>
      <c r="I194" s="19"/>
      <c r="J194" s="19"/>
      <c r="K194" s="2">
        <f t="shared" si="11"/>
        <v>3426923.076923077</v>
      </c>
      <c r="L194" s="19">
        <v>2850000</v>
      </c>
      <c r="M194" s="19" t="s">
        <v>251</v>
      </c>
      <c r="S194" s="19">
        <f>IFERROR(SUMIF([3]PIVOT!$A$9:$A$634,C194,[3]PIVOT!$C$9:$C$634),0)</f>
        <v>0</v>
      </c>
      <c r="T194" s="19">
        <f t="shared" si="9"/>
        <v>-3426923.076923077</v>
      </c>
    </row>
    <row r="195" spans="1:20" hidden="1" outlineLevel="1" x14ac:dyDescent="0.25">
      <c r="A195" s="19" t="s">
        <v>180</v>
      </c>
      <c r="B195" s="19" t="s">
        <v>20</v>
      </c>
      <c r="C195" s="19" t="s">
        <v>2061</v>
      </c>
      <c r="D195" s="19" t="s">
        <v>2062</v>
      </c>
      <c r="E195" s="16">
        <f t="shared" si="10"/>
        <v>3562000</v>
      </c>
      <c r="F195" s="19">
        <v>2500000</v>
      </c>
      <c r="G195" s="19"/>
      <c r="H195" s="19"/>
      <c r="I195" s="19"/>
      <c r="J195" s="19"/>
      <c r="K195" s="2">
        <f t="shared" si="11"/>
        <v>6062000</v>
      </c>
      <c r="L195" s="19">
        <v>6062000</v>
      </c>
      <c r="M195" s="19" t="s">
        <v>252</v>
      </c>
      <c r="S195" s="19">
        <f>IFERROR(SUMIF([3]PIVOT!$A$9:$A$634,C195,[3]PIVOT!$C$9:$C$634),0)</f>
        <v>0</v>
      </c>
      <c r="T195" s="19">
        <f t="shared" si="9"/>
        <v>-6062000</v>
      </c>
    </row>
    <row r="196" spans="1:20" hidden="1" outlineLevel="1" x14ac:dyDescent="0.25">
      <c r="A196" s="19" t="s">
        <v>180</v>
      </c>
      <c r="B196" s="19" t="s">
        <v>20</v>
      </c>
      <c r="C196" s="19" t="s">
        <v>1602</v>
      </c>
      <c r="D196" s="19" t="s">
        <v>502</v>
      </c>
      <c r="E196" s="16">
        <f t="shared" si="10"/>
        <v>3960000</v>
      </c>
      <c r="F196" s="19">
        <v>2500000</v>
      </c>
      <c r="G196" s="19"/>
      <c r="H196" s="19"/>
      <c r="I196" s="19"/>
      <c r="J196" s="19"/>
      <c r="K196" s="2">
        <f t="shared" si="11"/>
        <v>6460000</v>
      </c>
      <c r="L196" s="19">
        <v>6460000</v>
      </c>
      <c r="M196" s="19" t="s">
        <v>288</v>
      </c>
      <c r="S196" s="19">
        <f>IFERROR(SUMIF([3]PIVOT!$A$9:$A$634,C196,[3]PIVOT!$C$9:$C$634),0)</f>
        <v>0</v>
      </c>
      <c r="T196" s="19">
        <f t="shared" si="9"/>
        <v>-6460000</v>
      </c>
    </row>
    <row r="197" spans="1:20" hidden="1" outlineLevel="1" x14ac:dyDescent="0.25">
      <c r="A197" s="19" t="s">
        <v>180</v>
      </c>
      <c r="B197" s="19" t="s">
        <v>20</v>
      </c>
      <c r="C197" s="19" t="s">
        <v>2063</v>
      </c>
      <c r="D197" s="19" t="s">
        <v>2064</v>
      </c>
      <c r="E197" s="16">
        <f t="shared" si="10"/>
        <v>1344000</v>
      </c>
      <c r="F197" s="19">
        <v>0</v>
      </c>
      <c r="G197" s="19"/>
      <c r="H197" s="19"/>
      <c r="I197" s="19"/>
      <c r="J197" s="19"/>
      <c r="K197" s="2">
        <f t="shared" si="11"/>
        <v>1344000</v>
      </c>
      <c r="L197" s="19">
        <v>1344000</v>
      </c>
      <c r="M197" s="19" t="s">
        <v>250</v>
      </c>
      <c r="S197" s="19">
        <f>IFERROR(SUMIF([3]PIVOT!$A$9:$A$634,C197,[3]PIVOT!$C$9:$C$634),0)</f>
        <v>0</v>
      </c>
      <c r="T197" s="19">
        <f t="shared" ref="T197:T260" si="12">+S197-K197</f>
        <v>-1344000</v>
      </c>
    </row>
    <row r="198" spans="1:20" hidden="1" outlineLevel="1" x14ac:dyDescent="0.25">
      <c r="A198" s="19" t="s">
        <v>180</v>
      </c>
      <c r="B198" s="19" t="s">
        <v>20</v>
      </c>
      <c r="C198" s="19" t="s">
        <v>1605</v>
      </c>
      <c r="D198" s="19" t="s">
        <v>50</v>
      </c>
      <c r="E198" s="16">
        <f t="shared" ref="E198:E256" si="13">+L198-F198-J198-I198</f>
        <v>2344000</v>
      </c>
      <c r="F198" s="19">
        <v>2500000</v>
      </c>
      <c r="G198" s="19"/>
      <c r="H198" s="19"/>
      <c r="I198" s="19"/>
      <c r="J198" s="19"/>
      <c r="K198" s="2">
        <f t="shared" si="11"/>
        <v>4844000</v>
      </c>
      <c r="L198" s="19">
        <v>4844000</v>
      </c>
      <c r="M198" s="19" t="s">
        <v>250</v>
      </c>
      <c r="S198" s="19">
        <f>IFERROR(SUMIF([3]PIVOT!$A$9:$A$634,C198,[3]PIVOT!$C$9:$C$634),0)</f>
        <v>0</v>
      </c>
      <c r="T198" s="19">
        <f t="shared" si="12"/>
        <v>-4844000</v>
      </c>
    </row>
    <row r="199" spans="1:20" hidden="1" outlineLevel="1" x14ac:dyDescent="0.25">
      <c r="A199" s="19" t="s">
        <v>180</v>
      </c>
      <c r="B199" s="19" t="s">
        <v>20</v>
      </c>
      <c r="C199" s="19"/>
      <c r="D199" s="19" t="s">
        <v>1</v>
      </c>
      <c r="E199" s="16">
        <f t="shared" si="13"/>
        <v>0</v>
      </c>
      <c r="F199" s="19">
        <v>0</v>
      </c>
      <c r="G199" s="19"/>
      <c r="H199" s="19"/>
      <c r="I199" s="19"/>
      <c r="J199" s="19"/>
      <c r="K199" s="2">
        <f t="shared" si="11"/>
        <v>0</v>
      </c>
      <c r="L199" s="19">
        <v>0</v>
      </c>
      <c r="M199" s="19" t="s">
        <v>250</v>
      </c>
      <c r="S199" s="19">
        <f>IFERROR(SUMIF([3]PIVOT!$A$9:$A$634,C199,[3]PIVOT!$C$9:$C$634),0)</f>
        <v>0</v>
      </c>
      <c r="T199" s="19">
        <f t="shared" si="12"/>
        <v>0</v>
      </c>
    </row>
    <row r="200" spans="1:20" hidden="1" outlineLevel="1" x14ac:dyDescent="0.25">
      <c r="A200" s="19" t="s">
        <v>180</v>
      </c>
      <c r="B200" s="19" t="s">
        <v>20</v>
      </c>
      <c r="C200" s="19" t="s">
        <v>1607</v>
      </c>
      <c r="D200" s="19" t="s">
        <v>395</v>
      </c>
      <c r="E200" s="16">
        <f t="shared" si="13"/>
        <v>1344000</v>
      </c>
      <c r="F200" s="19">
        <v>0</v>
      </c>
      <c r="G200" s="19"/>
      <c r="H200" s="19"/>
      <c r="I200" s="19"/>
      <c r="J200" s="19"/>
      <c r="K200" s="2">
        <f t="shared" si="11"/>
        <v>1344000</v>
      </c>
      <c r="L200" s="19">
        <v>1344000</v>
      </c>
      <c r="M200" s="19" t="s">
        <v>250</v>
      </c>
      <c r="S200" s="19">
        <f>IFERROR(SUMIF([3]PIVOT!$A$9:$A$634,C200,[3]PIVOT!$C$9:$C$634),0)</f>
        <v>0</v>
      </c>
      <c r="T200" s="19">
        <f t="shared" si="12"/>
        <v>-1344000</v>
      </c>
    </row>
    <row r="201" spans="1:20" hidden="1" outlineLevel="1" x14ac:dyDescent="0.25">
      <c r="A201" s="19" t="s">
        <v>180</v>
      </c>
      <c r="B201" s="19" t="s">
        <v>20</v>
      </c>
      <c r="C201" s="19" t="s">
        <v>1608</v>
      </c>
      <c r="D201" s="19" t="s">
        <v>503</v>
      </c>
      <c r="E201" s="16">
        <f t="shared" si="13"/>
        <v>2344000</v>
      </c>
      <c r="F201" s="19">
        <v>500000</v>
      </c>
      <c r="G201" s="19"/>
      <c r="H201" s="19"/>
      <c r="I201" s="19"/>
      <c r="J201" s="19"/>
      <c r="K201" s="2">
        <f t="shared" si="11"/>
        <v>2844000</v>
      </c>
      <c r="L201" s="19">
        <v>2844000</v>
      </c>
      <c r="M201" s="19" t="s">
        <v>250</v>
      </c>
      <c r="S201" s="19">
        <f>IFERROR(SUMIF([3]PIVOT!$A$9:$A$634,C201,[3]PIVOT!$C$9:$C$634),0)</f>
        <v>0</v>
      </c>
      <c r="T201" s="19">
        <f t="shared" si="12"/>
        <v>-2844000</v>
      </c>
    </row>
    <row r="202" spans="1:20" hidden="1" outlineLevel="1" x14ac:dyDescent="0.25">
      <c r="A202" s="19" t="s">
        <v>180</v>
      </c>
      <c r="B202" s="19" t="s">
        <v>20</v>
      </c>
      <c r="C202" s="19" t="s">
        <v>1609</v>
      </c>
      <c r="D202" s="19" t="s">
        <v>166</v>
      </c>
      <c r="E202" s="16">
        <f t="shared" si="13"/>
        <v>3960000</v>
      </c>
      <c r="F202" s="19">
        <v>2500000</v>
      </c>
      <c r="G202" s="19"/>
      <c r="H202" s="19"/>
      <c r="I202" s="19"/>
      <c r="J202" s="19"/>
      <c r="K202" s="2">
        <f t="shared" si="11"/>
        <v>6460000</v>
      </c>
      <c r="L202" s="19">
        <v>6460000</v>
      </c>
      <c r="M202" s="19" t="s">
        <v>288</v>
      </c>
      <c r="S202" s="19">
        <f>IFERROR(SUMIF([3]PIVOT!$A$9:$A$634,C202,[3]PIVOT!$C$9:$C$634),0)</f>
        <v>0</v>
      </c>
      <c r="T202" s="19">
        <f t="shared" si="12"/>
        <v>-6460000</v>
      </c>
    </row>
    <row r="203" spans="1:20" hidden="1" outlineLevel="1" x14ac:dyDescent="0.25">
      <c r="A203" s="19" t="s">
        <v>180</v>
      </c>
      <c r="B203" s="19" t="s">
        <v>20</v>
      </c>
      <c r="C203" s="19" t="s">
        <v>1610</v>
      </c>
      <c r="D203" s="19" t="s">
        <v>167</v>
      </c>
      <c r="E203" s="16">
        <f t="shared" si="13"/>
        <v>2344000</v>
      </c>
      <c r="F203" s="19">
        <v>500000</v>
      </c>
      <c r="G203" s="19"/>
      <c r="H203" s="19"/>
      <c r="I203" s="19"/>
      <c r="J203" s="19"/>
      <c r="K203" s="2">
        <f t="shared" si="11"/>
        <v>2844000</v>
      </c>
      <c r="L203" s="19">
        <v>2844000</v>
      </c>
      <c r="M203" s="19" t="s">
        <v>250</v>
      </c>
      <c r="S203" s="19">
        <f>IFERROR(SUMIF([3]PIVOT!$A$9:$A$634,C203,[3]PIVOT!$C$9:$C$634),0)</f>
        <v>0</v>
      </c>
      <c r="T203" s="19">
        <f t="shared" si="12"/>
        <v>-2844000</v>
      </c>
    </row>
    <row r="204" spans="1:20" hidden="1" outlineLevel="1" x14ac:dyDescent="0.25">
      <c r="A204" s="19" t="s">
        <v>180</v>
      </c>
      <c r="B204" s="19" t="s">
        <v>20</v>
      </c>
      <c r="C204" s="19" t="s">
        <v>1611</v>
      </c>
      <c r="D204" s="19" t="s">
        <v>397</v>
      </c>
      <c r="E204" s="16">
        <f t="shared" si="13"/>
        <v>1344000</v>
      </c>
      <c r="F204" s="19">
        <v>0</v>
      </c>
      <c r="G204" s="19"/>
      <c r="H204" s="19"/>
      <c r="I204" s="19"/>
      <c r="J204" s="19"/>
      <c r="K204" s="2">
        <f t="shared" si="11"/>
        <v>1344000</v>
      </c>
      <c r="L204" s="19">
        <v>1344000</v>
      </c>
      <c r="M204" s="19" t="s">
        <v>250</v>
      </c>
      <c r="S204" s="19">
        <f>IFERROR(SUMIF([3]PIVOT!$A$9:$A$634,C204,[3]PIVOT!$C$9:$C$634),0)</f>
        <v>0</v>
      </c>
      <c r="T204" s="19">
        <f t="shared" si="12"/>
        <v>-1344000</v>
      </c>
    </row>
    <row r="205" spans="1:20" hidden="1" outlineLevel="1" x14ac:dyDescent="0.25">
      <c r="A205" s="19" t="s">
        <v>180</v>
      </c>
      <c r="B205" s="19" t="s">
        <v>20</v>
      </c>
      <c r="C205" s="19" t="s">
        <v>1612</v>
      </c>
      <c r="D205" s="19" t="s">
        <v>595</v>
      </c>
      <c r="E205" s="16">
        <f t="shared" si="13"/>
        <v>3344000</v>
      </c>
      <c r="F205" s="19">
        <v>1500000</v>
      </c>
      <c r="G205" s="19"/>
      <c r="H205" s="19"/>
      <c r="I205" s="19"/>
      <c r="J205" s="19"/>
      <c r="K205" s="2">
        <f t="shared" ref="K205:K268" si="14">SUM(E205:G205)-H205+I205+J205</f>
        <v>4844000</v>
      </c>
      <c r="L205" s="19">
        <v>4844000</v>
      </c>
      <c r="M205" s="19" t="s">
        <v>250</v>
      </c>
      <c r="S205" s="19">
        <f>IFERROR(SUMIF([3]PIVOT!$A$9:$A$634,C205,[3]PIVOT!$C$9:$C$634),0)</f>
        <v>0</v>
      </c>
      <c r="T205" s="19">
        <f t="shared" si="12"/>
        <v>-4844000</v>
      </c>
    </row>
    <row r="206" spans="1:20" hidden="1" outlineLevel="1" x14ac:dyDescent="0.25">
      <c r="A206" s="19" t="s">
        <v>180</v>
      </c>
      <c r="B206" s="19" t="s">
        <v>20</v>
      </c>
      <c r="C206" s="19" t="s">
        <v>1613</v>
      </c>
      <c r="D206" s="19" t="s">
        <v>47</v>
      </c>
      <c r="E206" s="16">
        <f t="shared" si="13"/>
        <v>1344000</v>
      </c>
      <c r="F206" s="19">
        <v>0</v>
      </c>
      <c r="G206" s="19"/>
      <c r="H206" s="19"/>
      <c r="I206" s="19"/>
      <c r="J206" s="19"/>
      <c r="K206" s="2">
        <f t="shared" si="14"/>
        <v>1344000</v>
      </c>
      <c r="L206" s="19">
        <v>1344000</v>
      </c>
      <c r="M206" s="19" t="s">
        <v>250</v>
      </c>
      <c r="S206" s="19">
        <f>IFERROR(SUMIF([3]PIVOT!$A$9:$A$634,C206,[3]PIVOT!$C$9:$C$634),0)</f>
        <v>0</v>
      </c>
      <c r="T206" s="19">
        <f t="shared" si="12"/>
        <v>-1344000</v>
      </c>
    </row>
    <row r="207" spans="1:20" hidden="1" outlineLevel="1" x14ac:dyDescent="0.25">
      <c r="A207" s="19" t="s">
        <v>180</v>
      </c>
      <c r="B207" s="19" t="s">
        <v>20</v>
      </c>
      <c r="C207" s="19" t="s">
        <v>1614</v>
      </c>
      <c r="D207" s="19" t="s">
        <v>396</v>
      </c>
      <c r="E207" s="16">
        <f t="shared" si="13"/>
        <v>3960000</v>
      </c>
      <c r="F207" s="19">
        <v>2500000</v>
      </c>
      <c r="G207" s="19"/>
      <c r="H207" s="19"/>
      <c r="I207" s="19"/>
      <c r="J207" s="19"/>
      <c r="K207" s="2">
        <f t="shared" si="14"/>
        <v>6460000</v>
      </c>
      <c r="L207" s="19">
        <v>6460000</v>
      </c>
      <c r="M207" s="19" t="s">
        <v>288</v>
      </c>
      <c r="S207" s="19">
        <f>IFERROR(SUMIF([3]PIVOT!$A$9:$A$634,C207,[3]PIVOT!$C$9:$C$634),0)</f>
        <v>0</v>
      </c>
      <c r="T207" s="19">
        <f t="shared" si="12"/>
        <v>-6460000</v>
      </c>
    </row>
    <row r="208" spans="1:20" hidden="1" outlineLevel="1" x14ac:dyDescent="0.25">
      <c r="A208" s="19" t="s">
        <v>180</v>
      </c>
      <c r="B208" s="19" t="s">
        <v>20</v>
      </c>
      <c r="C208" s="19" t="s">
        <v>1842</v>
      </c>
      <c r="D208" s="19" t="s">
        <v>1843</v>
      </c>
      <c r="E208" s="16">
        <f t="shared" si="13"/>
        <v>1344000</v>
      </c>
      <c r="F208" s="19">
        <v>0</v>
      </c>
      <c r="G208" s="19"/>
      <c r="H208" s="19"/>
      <c r="I208" s="19"/>
      <c r="J208" s="19"/>
      <c r="K208" s="2">
        <f t="shared" si="14"/>
        <v>1344000</v>
      </c>
      <c r="L208" s="19">
        <v>1344000</v>
      </c>
      <c r="M208" s="19" t="s">
        <v>250</v>
      </c>
      <c r="S208" s="19">
        <f>IFERROR(SUMIF([3]PIVOT!$A$9:$A$634,C208,[3]PIVOT!$C$9:$C$634),0)</f>
        <v>0</v>
      </c>
      <c r="T208" s="19">
        <f t="shared" si="12"/>
        <v>-1344000</v>
      </c>
    </row>
    <row r="209" spans="1:20" hidden="1" outlineLevel="1" x14ac:dyDescent="0.25">
      <c r="A209" s="19" t="s">
        <v>180</v>
      </c>
      <c r="B209" s="19" t="s">
        <v>20</v>
      </c>
      <c r="C209" s="19" t="s">
        <v>2261</v>
      </c>
      <c r="D209" s="19" t="s">
        <v>2262</v>
      </c>
      <c r="E209" s="16">
        <f t="shared" si="13"/>
        <v>2440000</v>
      </c>
      <c r="F209" s="19">
        <v>2500000</v>
      </c>
      <c r="G209" s="19">
        <v>653846.15384615387</v>
      </c>
      <c r="H209" s="19"/>
      <c r="I209" s="19"/>
      <c r="J209" s="19"/>
      <c r="K209" s="2">
        <f t="shared" si="14"/>
        <v>5593846.153846154</v>
      </c>
      <c r="L209" s="19">
        <v>4940000</v>
      </c>
      <c r="M209" s="19" t="s">
        <v>288</v>
      </c>
      <c r="S209" s="19">
        <f>IFERROR(SUMIF([3]PIVOT!$A$9:$A$634,C209,[3]PIVOT!$C$9:$C$634),0)</f>
        <v>0</v>
      </c>
      <c r="T209" s="19">
        <f t="shared" si="12"/>
        <v>-5593846.153846154</v>
      </c>
    </row>
    <row r="210" spans="1:20" hidden="1" outlineLevel="1" x14ac:dyDescent="0.25">
      <c r="A210" s="19" t="s">
        <v>180</v>
      </c>
      <c r="B210" s="19" t="s">
        <v>20</v>
      </c>
      <c r="C210" s="19" t="s">
        <v>1844</v>
      </c>
      <c r="D210" s="19" t="s">
        <v>1845</v>
      </c>
      <c r="E210" s="16">
        <f t="shared" si="13"/>
        <v>3344000</v>
      </c>
      <c r="F210" s="19">
        <v>2500000</v>
      </c>
      <c r="G210" s="19"/>
      <c r="H210" s="19"/>
      <c r="I210" s="19"/>
      <c r="J210" s="19"/>
      <c r="K210" s="2">
        <f t="shared" si="14"/>
        <v>5844000</v>
      </c>
      <c r="L210" s="19">
        <v>5844000</v>
      </c>
      <c r="M210" s="19" t="s">
        <v>250</v>
      </c>
      <c r="S210" s="19">
        <f>IFERROR(SUMIF([3]PIVOT!$A$9:$A$634,C210,[3]PIVOT!$C$9:$C$634),0)</f>
        <v>0</v>
      </c>
      <c r="T210" s="19">
        <f t="shared" si="12"/>
        <v>-5844000</v>
      </c>
    </row>
    <row r="211" spans="1:20" hidden="1" outlineLevel="1" x14ac:dyDescent="0.25">
      <c r="A211" s="19" t="s">
        <v>180</v>
      </c>
      <c r="B211" s="19" t="s">
        <v>20</v>
      </c>
      <c r="C211" s="19" t="s">
        <v>1617</v>
      </c>
      <c r="D211" s="19" t="s">
        <v>1473</v>
      </c>
      <c r="E211" s="16">
        <f t="shared" si="13"/>
        <v>3344000</v>
      </c>
      <c r="F211" s="19">
        <v>2500000</v>
      </c>
      <c r="G211" s="19"/>
      <c r="H211" s="19"/>
      <c r="I211" s="19"/>
      <c r="J211" s="19"/>
      <c r="K211" s="2">
        <f t="shared" si="14"/>
        <v>5844000</v>
      </c>
      <c r="L211" s="19">
        <v>5844000</v>
      </c>
      <c r="M211" s="19" t="s">
        <v>250</v>
      </c>
      <c r="S211" s="19">
        <f>IFERROR(SUMIF([3]PIVOT!$A$9:$A$634,C211,[3]PIVOT!$C$9:$C$634),0)</f>
        <v>0</v>
      </c>
      <c r="T211" s="19">
        <f t="shared" si="12"/>
        <v>-5844000</v>
      </c>
    </row>
    <row r="212" spans="1:20" hidden="1" outlineLevel="1" x14ac:dyDescent="0.25">
      <c r="A212" s="19" t="s">
        <v>180</v>
      </c>
      <c r="B212" s="19" t="s">
        <v>20</v>
      </c>
      <c r="C212" s="19" t="s">
        <v>1618</v>
      </c>
      <c r="D212" s="19" t="s">
        <v>448</v>
      </c>
      <c r="E212" s="16">
        <f t="shared" si="13"/>
        <v>1969000</v>
      </c>
      <c r="F212" s="19">
        <v>0</v>
      </c>
      <c r="G212" s="19"/>
      <c r="H212" s="19"/>
      <c r="I212" s="19"/>
      <c r="J212" s="19"/>
      <c r="K212" s="2">
        <f t="shared" si="14"/>
        <v>1969000</v>
      </c>
      <c r="L212" s="19">
        <v>1969000</v>
      </c>
      <c r="M212" s="19" t="s">
        <v>252</v>
      </c>
      <c r="S212" s="19">
        <f>IFERROR(SUMIF([3]PIVOT!$A$9:$A$634,C212,[3]PIVOT!$C$9:$C$634),0)</f>
        <v>0</v>
      </c>
      <c r="T212" s="19">
        <f t="shared" si="12"/>
        <v>-1969000</v>
      </c>
    </row>
    <row r="213" spans="1:20" hidden="1" outlineLevel="1" x14ac:dyDescent="0.25">
      <c r="A213" s="19" t="s">
        <v>180</v>
      </c>
      <c r="B213" s="19" t="s">
        <v>20</v>
      </c>
      <c r="C213" s="19" t="s">
        <v>1846</v>
      </c>
      <c r="D213" s="19" t="s">
        <v>1847</v>
      </c>
      <c r="E213" s="16">
        <f t="shared" si="13"/>
        <v>3960000</v>
      </c>
      <c r="F213" s="19">
        <v>2500000</v>
      </c>
      <c r="G213" s="19"/>
      <c r="H213" s="19"/>
      <c r="I213" s="19"/>
      <c r="J213" s="19"/>
      <c r="K213" s="2">
        <f t="shared" si="14"/>
        <v>6460000</v>
      </c>
      <c r="L213" s="19">
        <v>6460000</v>
      </c>
      <c r="M213" s="19" t="s">
        <v>288</v>
      </c>
      <c r="S213" s="19">
        <f>IFERROR(SUMIF([3]PIVOT!$A$9:$A$634,C213,[3]PIVOT!$C$9:$C$634),0)</f>
        <v>0</v>
      </c>
      <c r="T213" s="19">
        <f t="shared" si="12"/>
        <v>-6460000</v>
      </c>
    </row>
    <row r="214" spans="1:20" hidden="1" outlineLevel="1" x14ac:dyDescent="0.25">
      <c r="A214" s="19" t="s">
        <v>180</v>
      </c>
      <c r="B214" s="19" t="s">
        <v>20</v>
      </c>
      <c r="C214" s="19" t="s">
        <v>2263</v>
      </c>
      <c r="D214" s="19" t="s">
        <v>2264</v>
      </c>
      <c r="E214" s="16">
        <f t="shared" si="13"/>
        <v>1540000</v>
      </c>
      <c r="F214" s="19">
        <v>0</v>
      </c>
      <c r="G214" s="19">
        <v>1000000</v>
      </c>
      <c r="H214" s="19"/>
      <c r="I214" s="19"/>
      <c r="J214" s="19"/>
      <c r="K214" s="2">
        <f t="shared" si="14"/>
        <v>2540000</v>
      </c>
      <c r="L214" s="19">
        <v>1540000</v>
      </c>
      <c r="M214" s="19" t="s">
        <v>250</v>
      </c>
      <c r="S214" s="19">
        <f>IFERROR(SUMIF([3]PIVOT!$A$9:$A$634,C214,[3]PIVOT!$C$9:$C$634),0)</f>
        <v>0</v>
      </c>
      <c r="T214" s="19">
        <f t="shared" si="12"/>
        <v>-2540000</v>
      </c>
    </row>
    <row r="215" spans="1:20" hidden="1" outlineLevel="1" x14ac:dyDescent="0.25">
      <c r="A215" s="19" t="s">
        <v>180</v>
      </c>
      <c r="B215" s="19" t="s">
        <v>20</v>
      </c>
      <c r="C215" s="19" t="s">
        <v>1622</v>
      </c>
      <c r="D215" s="19" t="s">
        <v>1623</v>
      </c>
      <c r="E215" s="16">
        <f t="shared" si="13"/>
        <v>1344000</v>
      </c>
      <c r="F215" s="19">
        <v>0</v>
      </c>
      <c r="G215" s="19"/>
      <c r="H215" s="19"/>
      <c r="I215" s="19"/>
      <c r="J215" s="19"/>
      <c r="K215" s="2">
        <f t="shared" si="14"/>
        <v>1344000</v>
      </c>
      <c r="L215" s="19">
        <v>1344000</v>
      </c>
      <c r="M215" s="19" t="s">
        <v>250</v>
      </c>
      <c r="S215" s="19">
        <f>IFERROR(SUMIF([3]PIVOT!$A$9:$A$634,C215,[3]PIVOT!$C$9:$C$634),0)</f>
        <v>0</v>
      </c>
      <c r="T215" s="19">
        <f t="shared" si="12"/>
        <v>-1344000</v>
      </c>
    </row>
    <row r="216" spans="1:20" hidden="1" outlineLevel="1" x14ac:dyDescent="0.25">
      <c r="A216" s="19" t="s">
        <v>180</v>
      </c>
      <c r="B216" s="19" t="s">
        <v>20</v>
      </c>
      <c r="C216" s="19" t="s">
        <v>1624</v>
      </c>
      <c r="D216" s="19" t="s">
        <v>443</v>
      </c>
      <c r="E216" s="16">
        <f t="shared" si="13"/>
        <v>1960000</v>
      </c>
      <c r="F216" s="19">
        <v>0</v>
      </c>
      <c r="G216" s="19"/>
      <c r="H216" s="19"/>
      <c r="I216" s="19"/>
      <c r="J216" s="19"/>
      <c r="K216" s="2">
        <f t="shared" si="14"/>
        <v>1960000</v>
      </c>
      <c r="L216" s="19">
        <v>1960000</v>
      </c>
      <c r="M216" s="19" t="s">
        <v>288</v>
      </c>
      <c r="S216" s="19">
        <f>IFERROR(SUMIF([3]PIVOT!$A$9:$A$634,C216,[3]PIVOT!$C$9:$C$634),0)</f>
        <v>0</v>
      </c>
      <c r="T216" s="19">
        <f t="shared" si="12"/>
        <v>-1960000</v>
      </c>
    </row>
    <row r="217" spans="1:20" hidden="1" outlineLevel="1" x14ac:dyDescent="0.25">
      <c r="A217" s="19" t="s">
        <v>180</v>
      </c>
      <c r="B217" s="19" t="s">
        <v>20</v>
      </c>
      <c r="C217" s="19" t="s">
        <v>1625</v>
      </c>
      <c r="D217" s="19" t="s">
        <v>168</v>
      </c>
      <c r="E217" s="16">
        <f t="shared" si="13"/>
        <v>3344000</v>
      </c>
      <c r="F217" s="19">
        <v>2500000</v>
      </c>
      <c r="G217" s="19"/>
      <c r="H217" s="19"/>
      <c r="I217" s="19"/>
      <c r="J217" s="19"/>
      <c r="K217" s="2">
        <f t="shared" si="14"/>
        <v>5844000</v>
      </c>
      <c r="L217" s="19">
        <v>5844000</v>
      </c>
      <c r="M217" s="19" t="s">
        <v>250</v>
      </c>
      <c r="S217" s="19">
        <f>IFERROR(SUMIF([3]PIVOT!$A$9:$A$634,C217,[3]PIVOT!$C$9:$C$634),0)</f>
        <v>0</v>
      </c>
      <c r="T217" s="19">
        <f t="shared" si="12"/>
        <v>-5844000</v>
      </c>
    </row>
    <row r="218" spans="1:20" hidden="1" outlineLevel="1" x14ac:dyDescent="0.25">
      <c r="A218" s="19" t="s">
        <v>180</v>
      </c>
      <c r="B218" s="19" t="s">
        <v>20</v>
      </c>
      <c r="C218" s="19" t="s">
        <v>2476</v>
      </c>
      <c r="D218" s="19" t="s">
        <v>2477</v>
      </c>
      <c r="E218" s="16">
        <f t="shared" si="13"/>
        <v>1040000</v>
      </c>
      <c r="F218" s="19">
        <v>0</v>
      </c>
      <c r="G218" s="19">
        <v>1000000</v>
      </c>
      <c r="H218" s="19"/>
      <c r="I218" s="19"/>
      <c r="J218" s="19"/>
      <c r="K218" s="2">
        <f t="shared" si="14"/>
        <v>2040000</v>
      </c>
      <c r="L218" s="19">
        <v>1040000</v>
      </c>
      <c r="M218" s="19" t="s">
        <v>250</v>
      </c>
      <c r="S218" s="19">
        <f>IFERROR(SUMIF([3]PIVOT!$A$9:$A$634,C218,[3]PIVOT!$C$9:$C$634),0)</f>
        <v>0</v>
      </c>
      <c r="T218" s="19">
        <f t="shared" si="12"/>
        <v>-2040000</v>
      </c>
    </row>
    <row r="219" spans="1:20" hidden="1" outlineLevel="1" x14ac:dyDescent="0.25">
      <c r="A219" s="19" t="s">
        <v>180</v>
      </c>
      <c r="B219" s="19" t="s">
        <v>20</v>
      </c>
      <c r="C219" s="19" t="s">
        <v>1642</v>
      </c>
      <c r="D219" s="19" t="s">
        <v>444</v>
      </c>
      <c r="E219" s="16">
        <f t="shared" si="13"/>
        <v>1344000</v>
      </c>
      <c r="F219" s="19">
        <v>0</v>
      </c>
      <c r="G219" s="19"/>
      <c r="H219" s="19"/>
      <c r="I219" s="19"/>
      <c r="J219" s="19"/>
      <c r="K219" s="2">
        <f t="shared" si="14"/>
        <v>1344000</v>
      </c>
      <c r="L219" s="19">
        <v>1344000</v>
      </c>
      <c r="M219" s="19" t="s">
        <v>250</v>
      </c>
      <c r="S219" s="19">
        <f>IFERROR(SUMIF([3]PIVOT!$A$9:$A$634,C219,[3]PIVOT!$C$9:$C$634),0)</f>
        <v>0</v>
      </c>
      <c r="T219" s="19">
        <f t="shared" si="12"/>
        <v>-1344000</v>
      </c>
    </row>
    <row r="220" spans="1:20" hidden="1" outlineLevel="1" x14ac:dyDescent="0.25">
      <c r="A220" s="19" t="s">
        <v>180</v>
      </c>
      <c r="B220" s="19" t="s">
        <v>20</v>
      </c>
      <c r="C220" s="19" t="s">
        <v>2478</v>
      </c>
      <c r="D220" s="19" t="s">
        <v>2479</v>
      </c>
      <c r="E220" s="16">
        <f t="shared" si="13"/>
        <v>1040000</v>
      </c>
      <c r="F220" s="19">
        <v>0</v>
      </c>
      <c r="G220" s="19">
        <v>1000000</v>
      </c>
      <c r="H220" s="19"/>
      <c r="I220" s="19"/>
      <c r="J220" s="19"/>
      <c r="K220" s="2">
        <f t="shared" si="14"/>
        <v>2040000</v>
      </c>
      <c r="L220" s="19">
        <v>1040000</v>
      </c>
      <c r="M220" s="19" t="s">
        <v>250</v>
      </c>
      <c r="S220" s="19">
        <f>IFERROR(SUMIF([3]PIVOT!$A$9:$A$634,C220,[3]PIVOT!$C$9:$C$634),0)</f>
        <v>0</v>
      </c>
      <c r="T220" s="19">
        <f t="shared" si="12"/>
        <v>-2040000</v>
      </c>
    </row>
    <row r="221" spans="1:20" hidden="1" outlineLevel="1" x14ac:dyDescent="0.25">
      <c r="A221" s="19" t="s">
        <v>180</v>
      </c>
      <c r="B221" s="19" t="s">
        <v>20</v>
      </c>
      <c r="C221" s="19" t="s">
        <v>1632</v>
      </c>
      <c r="D221" s="19" t="s">
        <v>762</v>
      </c>
      <c r="E221" s="16">
        <f t="shared" si="13"/>
        <v>3344000</v>
      </c>
      <c r="F221" s="19">
        <v>2500000</v>
      </c>
      <c r="G221" s="19"/>
      <c r="H221" s="19"/>
      <c r="I221" s="19"/>
      <c r="J221" s="19"/>
      <c r="K221" s="2">
        <f t="shared" si="14"/>
        <v>5844000</v>
      </c>
      <c r="L221" s="19">
        <v>5844000</v>
      </c>
      <c r="M221" s="19" t="s">
        <v>250</v>
      </c>
      <c r="S221" s="19">
        <f>IFERROR(SUMIF([3]PIVOT!$A$9:$A$634,C221,[3]PIVOT!$C$9:$C$634),0)</f>
        <v>0</v>
      </c>
      <c r="T221" s="19">
        <f t="shared" si="12"/>
        <v>-5844000</v>
      </c>
    </row>
    <row r="222" spans="1:20" hidden="1" outlineLevel="1" x14ac:dyDescent="0.25">
      <c r="A222" s="19" t="s">
        <v>180</v>
      </c>
      <c r="B222" s="19" t="s">
        <v>20</v>
      </c>
      <c r="C222" s="19" t="s">
        <v>1633</v>
      </c>
      <c r="D222" s="19" t="s">
        <v>171</v>
      </c>
      <c r="E222" s="16">
        <f t="shared" si="13"/>
        <v>1960000</v>
      </c>
      <c r="F222" s="19">
        <v>0</v>
      </c>
      <c r="G222" s="19"/>
      <c r="H222" s="19"/>
      <c r="I222" s="19"/>
      <c r="J222" s="19"/>
      <c r="K222" s="2">
        <f t="shared" si="14"/>
        <v>1960000</v>
      </c>
      <c r="L222" s="19">
        <v>1960000</v>
      </c>
      <c r="M222" s="19" t="s">
        <v>288</v>
      </c>
      <c r="S222" s="19">
        <f>IFERROR(SUMIF([3]PIVOT!$A$9:$A$634,C222,[3]PIVOT!$C$9:$C$634),0)</f>
        <v>0</v>
      </c>
      <c r="T222" s="19">
        <f t="shared" si="12"/>
        <v>-1960000</v>
      </c>
    </row>
    <row r="223" spans="1:20" hidden="1" outlineLevel="1" x14ac:dyDescent="0.25">
      <c r="A223" s="19" t="s">
        <v>180</v>
      </c>
      <c r="B223" s="19" t="s">
        <v>20</v>
      </c>
      <c r="C223" s="19" t="s">
        <v>1634</v>
      </c>
      <c r="D223" s="19" t="s">
        <v>51</v>
      </c>
      <c r="E223" s="16">
        <f t="shared" si="13"/>
        <v>1344000</v>
      </c>
      <c r="F223" s="19">
        <v>0</v>
      </c>
      <c r="G223" s="19"/>
      <c r="H223" s="19"/>
      <c r="I223" s="19"/>
      <c r="J223" s="19"/>
      <c r="K223" s="2">
        <f t="shared" si="14"/>
        <v>1344000</v>
      </c>
      <c r="L223" s="19">
        <v>1344000</v>
      </c>
      <c r="M223" s="19" t="s">
        <v>250</v>
      </c>
      <c r="S223" s="19">
        <f>IFERROR(SUMIF([3]PIVOT!$A$9:$A$634,C223,[3]PIVOT!$C$9:$C$634),0)</f>
        <v>0</v>
      </c>
      <c r="T223" s="19">
        <f t="shared" si="12"/>
        <v>-1344000</v>
      </c>
    </row>
    <row r="224" spans="1:20" hidden="1" outlineLevel="1" x14ac:dyDescent="0.25">
      <c r="A224" s="19" t="s">
        <v>180</v>
      </c>
      <c r="B224" s="19" t="s">
        <v>20</v>
      </c>
      <c r="C224" s="19" t="s">
        <v>1635</v>
      </c>
      <c r="D224" s="19" t="s">
        <v>173</v>
      </c>
      <c r="E224" s="16">
        <f t="shared" si="13"/>
        <v>1344000</v>
      </c>
      <c r="F224" s="19">
        <v>0</v>
      </c>
      <c r="G224" s="19"/>
      <c r="H224" s="19"/>
      <c r="I224" s="19"/>
      <c r="J224" s="19"/>
      <c r="K224" s="2">
        <f t="shared" si="14"/>
        <v>1344000</v>
      </c>
      <c r="L224" s="19">
        <v>1344000</v>
      </c>
      <c r="M224" s="19" t="s">
        <v>250</v>
      </c>
      <c r="S224" s="19">
        <f>IFERROR(SUMIF([3]PIVOT!$A$9:$A$634,C224,[3]PIVOT!$C$9:$C$634),0)</f>
        <v>0</v>
      </c>
      <c r="T224" s="19">
        <f t="shared" si="12"/>
        <v>-1344000</v>
      </c>
    </row>
    <row r="225" spans="1:20" hidden="1" outlineLevel="1" x14ac:dyDescent="0.25">
      <c r="A225" s="19" t="s">
        <v>180</v>
      </c>
      <c r="B225" s="19" t="s">
        <v>20</v>
      </c>
      <c r="C225" s="19" t="s">
        <v>1636</v>
      </c>
      <c r="D225" s="19" t="s">
        <v>415</v>
      </c>
      <c r="E225" s="16">
        <f t="shared" si="13"/>
        <v>3960000</v>
      </c>
      <c r="F225" s="19">
        <v>2500000</v>
      </c>
      <c r="G225" s="19"/>
      <c r="H225" s="19"/>
      <c r="I225" s="19"/>
      <c r="J225" s="19"/>
      <c r="K225" s="2">
        <f t="shared" si="14"/>
        <v>6460000</v>
      </c>
      <c r="L225" s="19">
        <v>6460000</v>
      </c>
      <c r="M225" s="19" t="s">
        <v>288</v>
      </c>
      <c r="S225" s="19">
        <f>IFERROR(SUMIF([3]PIVOT!$A$9:$A$634,C225,[3]PIVOT!$C$9:$C$634),0)</f>
        <v>0</v>
      </c>
      <c r="T225" s="19">
        <f t="shared" si="12"/>
        <v>-6460000</v>
      </c>
    </row>
    <row r="226" spans="1:20" hidden="1" outlineLevel="1" x14ac:dyDescent="0.25">
      <c r="A226" s="19" t="s">
        <v>180</v>
      </c>
      <c r="B226" s="19" t="s">
        <v>20</v>
      </c>
      <c r="C226" s="19" t="s">
        <v>1637</v>
      </c>
      <c r="D226" s="19" t="s">
        <v>596</v>
      </c>
      <c r="E226" s="16">
        <f t="shared" si="13"/>
        <v>1344000</v>
      </c>
      <c r="F226" s="19">
        <v>0</v>
      </c>
      <c r="G226" s="19"/>
      <c r="H226" s="19"/>
      <c r="I226" s="19"/>
      <c r="J226" s="19"/>
      <c r="K226" s="2">
        <f t="shared" si="14"/>
        <v>1344000</v>
      </c>
      <c r="L226" s="19">
        <v>1344000</v>
      </c>
      <c r="M226" s="19" t="s">
        <v>250</v>
      </c>
      <c r="S226" s="19">
        <f>IFERROR(SUMIF([3]PIVOT!$A$9:$A$634,C226,[3]PIVOT!$C$9:$C$634),0)</f>
        <v>0</v>
      </c>
      <c r="T226" s="19">
        <f t="shared" si="12"/>
        <v>-1344000</v>
      </c>
    </row>
    <row r="227" spans="1:20" hidden="1" outlineLevel="1" x14ac:dyDescent="0.25">
      <c r="A227" s="19" t="s">
        <v>180</v>
      </c>
      <c r="B227" s="19" t="s">
        <v>20</v>
      </c>
      <c r="C227" s="19" t="s">
        <v>1856</v>
      </c>
      <c r="D227" s="19" t="s">
        <v>1857</v>
      </c>
      <c r="E227" s="16">
        <f t="shared" si="13"/>
        <v>3344000</v>
      </c>
      <c r="F227" s="19">
        <v>2500000</v>
      </c>
      <c r="G227" s="19"/>
      <c r="H227" s="19"/>
      <c r="I227" s="19"/>
      <c r="J227" s="19"/>
      <c r="K227" s="2">
        <f t="shared" si="14"/>
        <v>5844000</v>
      </c>
      <c r="L227" s="19">
        <v>5844000</v>
      </c>
      <c r="M227" s="19" t="s">
        <v>253</v>
      </c>
      <c r="S227" s="19">
        <f>IFERROR(SUMIF([3]PIVOT!$A$9:$A$634,C227,[3]PIVOT!$C$9:$C$634),0)</f>
        <v>0</v>
      </c>
      <c r="T227" s="19">
        <f t="shared" si="12"/>
        <v>-5844000</v>
      </c>
    </row>
    <row r="228" spans="1:20" hidden="1" outlineLevel="1" x14ac:dyDescent="0.25">
      <c r="A228" s="19" t="s">
        <v>180</v>
      </c>
      <c r="B228" s="19" t="s">
        <v>20</v>
      </c>
      <c r="C228" s="19" t="s">
        <v>1639</v>
      </c>
      <c r="D228" s="19" t="s">
        <v>447</v>
      </c>
      <c r="E228" s="16">
        <f t="shared" si="13"/>
        <v>0</v>
      </c>
      <c r="F228" s="19">
        <v>0</v>
      </c>
      <c r="G228" s="19"/>
      <c r="H228" s="19"/>
      <c r="I228" s="19"/>
      <c r="J228" s="19"/>
      <c r="K228" s="2">
        <f t="shared" si="14"/>
        <v>0</v>
      </c>
      <c r="L228" s="19">
        <v>0</v>
      </c>
      <c r="M228" s="19" t="s">
        <v>253</v>
      </c>
      <c r="S228" s="19">
        <f>IFERROR(SUMIF([3]PIVOT!$A$9:$A$634,C228,[3]PIVOT!$C$9:$C$634),0)</f>
        <v>0</v>
      </c>
      <c r="T228" s="19">
        <f t="shared" si="12"/>
        <v>0</v>
      </c>
    </row>
    <row r="229" spans="1:20" hidden="1" outlineLevel="1" x14ac:dyDescent="0.25">
      <c r="A229" s="19" t="s">
        <v>180</v>
      </c>
      <c r="B229" s="19" t="s">
        <v>20</v>
      </c>
      <c r="C229" s="19" t="s">
        <v>1640</v>
      </c>
      <c r="D229" s="19" t="s">
        <v>400</v>
      </c>
      <c r="E229" s="16">
        <f t="shared" si="13"/>
        <v>1960000</v>
      </c>
      <c r="F229" s="19">
        <v>0</v>
      </c>
      <c r="G229" s="19"/>
      <c r="H229" s="19"/>
      <c r="I229" s="19"/>
      <c r="J229" s="19"/>
      <c r="K229" s="2">
        <f t="shared" si="14"/>
        <v>1960000</v>
      </c>
      <c r="L229" s="19">
        <v>1960000</v>
      </c>
      <c r="M229" s="19" t="s">
        <v>288</v>
      </c>
      <c r="S229" s="19">
        <f>IFERROR(SUMIF([3]PIVOT!$A$9:$A$634,C229,[3]PIVOT!$C$9:$C$634),0)</f>
        <v>0</v>
      </c>
      <c r="T229" s="19">
        <f t="shared" si="12"/>
        <v>-1960000</v>
      </c>
    </row>
    <row r="230" spans="1:20" hidden="1" outlineLevel="1" x14ac:dyDescent="0.25">
      <c r="A230" s="19" t="s">
        <v>180</v>
      </c>
      <c r="B230" s="19" t="s">
        <v>20</v>
      </c>
      <c r="C230" s="19" t="s">
        <v>1643</v>
      </c>
      <c r="D230" s="19" t="s">
        <v>504</v>
      </c>
      <c r="E230" s="16">
        <f t="shared" si="13"/>
        <v>1344000</v>
      </c>
      <c r="F230" s="19">
        <v>0</v>
      </c>
      <c r="G230" s="19"/>
      <c r="H230" s="19"/>
      <c r="I230" s="19"/>
      <c r="J230" s="19"/>
      <c r="K230" s="2">
        <f t="shared" si="14"/>
        <v>1344000</v>
      </c>
      <c r="L230" s="19">
        <v>1344000</v>
      </c>
      <c r="M230" s="19" t="s">
        <v>253</v>
      </c>
      <c r="S230" s="19">
        <f>IFERROR(SUMIF([3]PIVOT!$A$9:$A$634,C230,[3]PIVOT!$C$9:$C$634),0)</f>
        <v>0</v>
      </c>
      <c r="T230" s="19">
        <f t="shared" si="12"/>
        <v>-1344000</v>
      </c>
    </row>
    <row r="231" spans="1:20" hidden="1" outlineLevel="1" x14ac:dyDescent="0.25">
      <c r="A231" s="19" t="s">
        <v>180</v>
      </c>
      <c r="B231" s="19" t="s">
        <v>20</v>
      </c>
      <c r="C231" s="19" t="s">
        <v>1644</v>
      </c>
      <c r="D231" s="19" t="s">
        <v>711</v>
      </c>
      <c r="E231" s="16">
        <f t="shared" si="13"/>
        <v>0</v>
      </c>
      <c r="F231" s="19">
        <v>0</v>
      </c>
      <c r="G231" s="19"/>
      <c r="H231" s="19"/>
      <c r="I231" s="19"/>
      <c r="J231" s="19"/>
      <c r="K231" s="2">
        <f t="shared" si="14"/>
        <v>0</v>
      </c>
      <c r="L231" s="19">
        <v>0</v>
      </c>
      <c r="M231" s="19" t="s">
        <v>253</v>
      </c>
      <c r="S231" s="19">
        <f>IFERROR(SUMIF([3]PIVOT!$A$9:$A$634,C231,[3]PIVOT!$C$9:$C$634),0)</f>
        <v>0</v>
      </c>
      <c r="T231" s="19">
        <f t="shared" si="12"/>
        <v>0</v>
      </c>
    </row>
    <row r="232" spans="1:20" hidden="1" outlineLevel="1" x14ac:dyDescent="0.25">
      <c r="A232" s="19" t="s">
        <v>180</v>
      </c>
      <c r="B232" s="19" t="s">
        <v>20</v>
      </c>
      <c r="C232" s="19" t="s">
        <v>1571</v>
      </c>
      <c r="D232" s="19" t="s">
        <v>1572</v>
      </c>
      <c r="E232" s="16">
        <f t="shared" si="13"/>
        <v>1344000</v>
      </c>
      <c r="F232" s="19">
        <v>0</v>
      </c>
      <c r="G232" s="19"/>
      <c r="H232" s="19"/>
      <c r="I232" s="19"/>
      <c r="J232" s="19"/>
      <c r="K232" s="2">
        <f t="shared" si="14"/>
        <v>1344000</v>
      </c>
      <c r="L232" s="19">
        <v>1344000</v>
      </c>
      <c r="M232" s="19" t="s">
        <v>250</v>
      </c>
      <c r="S232" s="19">
        <f>IFERROR(SUMIF([3]PIVOT!$A$9:$A$634,C232,[3]PIVOT!$C$9:$C$634),0)</f>
        <v>0</v>
      </c>
      <c r="T232" s="19">
        <f t="shared" si="12"/>
        <v>-1344000</v>
      </c>
    </row>
    <row r="233" spans="1:20" hidden="1" outlineLevel="1" x14ac:dyDescent="0.25">
      <c r="A233" s="19" t="s">
        <v>180</v>
      </c>
      <c r="B233" s="19" t="s">
        <v>20</v>
      </c>
      <c r="C233" s="19" t="s">
        <v>1574</v>
      </c>
      <c r="D233" s="19" t="s">
        <v>1575</v>
      </c>
      <c r="E233" s="16">
        <f t="shared" si="13"/>
        <v>1344000</v>
      </c>
      <c r="F233" s="19">
        <v>1500000</v>
      </c>
      <c r="G233" s="19"/>
      <c r="H233" s="19"/>
      <c r="I233" s="19"/>
      <c r="J233" s="19"/>
      <c r="K233" s="2">
        <f t="shared" si="14"/>
        <v>2844000</v>
      </c>
      <c r="L233" s="19">
        <v>2844000</v>
      </c>
      <c r="M233" s="19" t="s">
        <v>250</v>
      </c>
      <c r="S233" s="19">
        <f>IFERROR(SUMIF([3]PIVOT!$A$9:$A$634,C233,[3]PIVOT!$C$9:$C$634),0)</f>
        <v>0</v>
      </c>
      <c r="T233" s="19">
        <f t="shared" si="12"/>
        <v>-2844000</v>
      </c>
    </row>
    <row r="234" spans="1:20" hidden="1" outlineLevel="1" x14ac:dyDescent="0.25">
      <c r="A234" s="19" t="s">
        <v>180</v>
      </c>
      <c r="B234" s="19" t="s">
        <v>20</v>
      </c>
      <c r="C234" s="19" t="s">
        <v>1573</v>
      </c>
      <c r="D234" s="19" t="s">
        <v>160</v>
      </c>
      <c r="E234" s="16">
        <f t="shared" si="13"/>
        <v>3960000</v>
      </c>
      <c r="F234" s="19">
        <v>1500000</v>
      </c>
      <c r="G234" s="19"/>
      <c r="H234" s="19"/>
      <c r="I234" s="19"/>
      <c r="J234" s="19"/>
      <c r="K234" s="2">
        <f t="shared" si="14"/>
        <v>5460000</v>
      </c>
      <c r="L234" s="19">
        <v>5460000</v>
      </c>
      <c r="M234" s="19" t="s">
        <v>288</v>
      </c>
      <c r="S234" s="19">
        <f>IFERROR(SUMIF([3]PIVOT!$A$9:$A$634,C234,[3]PIVOT!$C$9:$C$634),0)</f>
        <v>0</v>
      </c>
      <c r="T234" s="19">
        <f t="shared" si="12"/>
        <v>-5460000</v>
      </c>
    </row>
    <row r="235" spans="1:20" hidden="1" outlineLevel="1" x14ac:dyDescent="0.25">
      <c r="A235" s="19" t="s">
        <v>180</v>
      </c>
      <c r="B235" s="19" t="s">
        <v>20</v>
      </c>
      <c r="C235" s="19" t="s">
        <v>1584</v>
      </c>
      <c r="D235" s="19" t="s">
        <v>993</v>
      </c>
      <c r="E235" s="16">
        <f t="shared" si="13"/>
        <v>1344000</v>
      </c>
      <c r="F235" s="19">
        <v>0</v>
      </c>
      <c r="G235" s="19"/>
      <c r="H235" s="19"/>
      <c r="I235" s="19"/>
      <c r="J235" s="19"/>
      <c r="K235" s="2">
        <f t="shared" si="14"/>
        <v>1344000</v>
      </c>
      <c r="L235" s="19">
        <v>1344000</v>
      </c>
      <c r="M235" s="19" t="s">
        <v>250</v>
      </c>
      <c r="S235" s="19">
        <f>IFERROR(SUMIF([3]PIVOT!$A$9:$A$634,C235,[3]PIVOT!$C$9:$C$634),0)</f>
        <v>0</v>
      </c>
      <c r="T235" s="19">
        <f t="shared" si="12"/>
        <v>-1344000</v>
      </c>
    </row>
    <row r="236" spans="1:20" hidden="1" outlineLevel="1" x14ac:dyDescent="0.25">
      <c r="A236" s="19" t="s">
        <v>180</v>
      </c>
      <c r="B236" s="19" t="s">
        <v>20</v>
      </c>
      <c r="C236" s="19" t="s">
        <v>2257</v>
      </c>
      <c r="D236" s="19" t="s">
        <v>2258</v>
      </c>
      <c r="E236" s="16">
        <f t="shared" si="13"/>
        <v>2040000</v>
      </c>
      <c r="F236" s="19">
        <v>2500000</v>
      </c>
      <c r="G236" s="19">
        <v>1000000</v>
      </c>
      <c r="H236" s="19"/>
      <c r="I236" s="19"/>
      <c r="J236" s="19"/>
      <c r="K236" s="2">
        <f t="shared" si="14"/>
        <v>5540000</v>
      </c>
      <c r="L236" s="19">
        <v>4540000</v>
      </c>
      <c r="M236" s="19" t="s">
        <v>253</v>
      </c>
      <c r="S236" s="19">
        <f>IFERROR(SUMIF([3]PIVOT!$A$9:$A$634,C236,[3]PIVOT!$C$9:$C$634),0)</f>
        <v>0</v>
      </c>
      <c r="T236" s="19">
        <f t="shared" si="12"/>
        <v>-5540000</v>
      </c>
    </row>
    <row r="237" spans="1:20" hidden="1" outlineLevel="1" x14ac:dyDescent="0.25">
      <c r="A237" s="19" t="s">
        <v>180</v>
      </c>
      <c r="B237" s="19" t="s">
        <v>20</v>
      </c>
      <c r="C237" s="19" t="s">
        <v>1583</v>
      </c>
      <c r="D237" s="19" t="s">
        <v>987</v>
      </c>
      <c r="E237" s="16">
        <f t="shared" si="13"/>
        <v>3960000</v>
      </c>
      <c r="F237" s="19">
        <v>1500000</v>
      </c>
      <c r="G237" s="19"/>
      <c r="H237" s="19"/>
      <c r="I237" s="19"/>
      <c r="J237" s="19"/>
      <c r="K237" s="2">
        <f t="shared" si="14"/>
        <v>5460000</v>
      </c>
      <c r="L237" s="19">
        <v>5460000</v>
      </c>
      <c r="M237" s="19" t="s">
        <v>288</v>
      </c>
      <c r="S237" s="19">
        <f>IFERROR(SUMIF([3]PIVOT!$A$9:$A$634,C237,[3]PIVOT!$C$9:$C$634),0)</f>
        <v>0</v>
      </c>
      <c r="T237" s="19">
        <f t="shared" si="12"/>
        <v>-5460000</v>
      </c>
    </row>
    <row r="238" spans="1:20" hidden="1" outlineLevel="1" x14ac:dyDescent="0.25">
      <c r="A238" s="19" t="s">
        <v>180</v>
      </c>
      <c r="B238" s="19" t="s">
        <v>20</v>
      </c>
      <c r="C238" s="19"/>
      <c r="D238" s="19" t="s">
        <v>1</v>
      </c>
      <c r="E238" s="16">
        <f t="shared" si="13"/>
        <v>0</v>
      </c>
      <c r="F238" s="19">
        <v>0</v>
      </c>
      <c r="G238" s="19"/>
      <c r="H238" s="19"/>
      <c r="I238" s="19"/>
      <c r="J238" s="19"/>
      <c r="K238" s="2">
        <f t="shared" si="14"/>
        <v>0</v>
      </c>
      <c r="L238" s="19">
        <v>0</v>
      </c>
      <c r="M238" s="19" t="s">
        <v>253</v>
      </c>
      <c r="S238" s="19">
        <f>IFERROR(SUMIF([3]PIVOT!$A$9:$A$634,C238,[3]PIVOT!$C$9:$C$634),0)</f>
        <v>0</v>
      </c>
      <c r="T238" s="19">
        <f t="shared" si="12"/>
        <v>0</v>
      </c>
    </row>
    <row r="239" spans="1:20" hidden="1" outlineLevel="1" x14ac:dyDescent="0.25">
      <c r="A239" s="19" t="s">
        <v>179</v>
      </c>
      <c r="B239" s="19" t="s">
        <v>37</v>
      </c>
      <c r="C239" s="19" t="s">
        <v>1647</v>
      </c>
      <c r="D239" s="19" t="s">
        <v>505</v>
      </c>
      <c r="E239" s="16">
        <f t="shared" si="13"/>
        <v>5100000</v>
      </c>
      <c r="F239" s="19">
        <v>3000000</v>
      </c>
      <c r="G239" s="19"/>
      <c r="H239" s="19">
        <v>400263.02684887289</v>
      </c>
      <c r="I239" s="19"/>
      <c r="J239" s="19"/>
      <c r="K239" s="2">
        <f t="shared" si="14"/>
        <v>7699736.9731511269</v>
      </c>
      <c r="L239" s="19">
        <v>8100000</v>
      </c>
      <c r="M239" s="19"/>
      <c r="S239" s="19">
        <f>IFERROR(SUMIF([3]PIVOT!$A$9:$A$634,C239,[3]PIVOT!$C$9:$C$634),0)</f>
        <v>0</v>
      </c>
      <c r="T239" s="19">
        <f t="shared" si="12"/>
        <v>-7699736.9731511269</v>
      </c>
    </row>
    <row r="240" spans="1:20" hidden="1" outlineLevel="1" x14ac:dyDescent="0.25">
      <c r="A240" s="19" t="s">
        <v>179</v>
      </c>
      <c r="B240" s="19" t="s">
        <v>37</v>
      </c>
      <c r="C240" s="19" t="s">
        <v>1648</v>
      </c>
      <c r="D240" s="19" t="s">
        <v>175</v>
      </c>
      <c r="E240" s="16">
        <f t="shared" si="13"/>
        <v>600000</v>
      </c>
      <c r="F240" s="19">
        <v>0</v>
      </c>
      <c r="G240" s="19"/>
      <c r="H240" s="19">
        <v>856059.58610026818</v>
      </c>
      <c r="I240" s="19"/>
      <c r="J240" s="19"/>
      <c r="K240" s="2">
        <f t="shared" si="14"/>
        <v>-256059.58610026818</v>
      </c>
      <c r="L240" s="19">
        <v>600000</v>
      </c>
      <c r="M240" s="19"/>
      <c r="S240" s="19">
        <f>IFERROR(SUMIF([3]PIVOT!$A$9:$A$634,C240,[3]PIVOT!$C$9:$C$634),0)</f>
        <v>0</v>
      </c>
      <c r="T240" s="19">
        <f t="shared" si="12"/>
        <v>256059.58610026818</v>
      </c>
    </row>
    <row r="241" spans="1:20" hidden="1" outlineLevel="1" x14ac:dyDescent="0.25">
      <c r="A241" s="19" t="s">
        <v>179</v>
      </c>
      <c r="B241" s="19" t="s">
        <v>37</v>
      </c>
      <c r="C241" s="19" t="s">
        <v>2482</v>
      </c>
      <c r="D241" s="19" t="s">
        <v>2481</v>
      </c>
      <c r="E241" s="16">
        <f t="shared" si="13"/>
        <v>3700000</v>
      </c>
      <c r="F241" s="19">
        <v>3000000</v>
      </c>
      <c r="G241" s="19"/>
      <c r="H241" s="19">
        <v>0</v>
      </c>
      <c r="I241" s="19"/>
      <c r="J241" s="19"/>
      <c r="K241" s="2">
        <f t="shared" si="14"/>
        <v>6700000</v>
      </c>
      <c r="L241" s="19">
        <v>6700000</v>
      </c>
      <c r="M241" s="19"/>
      <c r="S241" s="19">
        <f>IFERROR(SUMIF([3]PIVOT!$A$9:$A$634,C241,[3]PIVOT!$C$9:$C$634),0)</f>
        <v>0</v>
      </c>
      <c r="T241" s="19">
        <f t="shared" si="12"/>
        <v>-6700000</v>
      </c>
    </row>
    <row r="242" spans="1:20" hidden="1" outlineLevel="1" x14ac:dyDescent="0.25">
      <c r="A242" s="19" t="s">
        <v>179</v>
      </c>
      <c r="B242" s="19" t="s">
        <v>37</v>
      </c>
      <c r="C242" s="19" t="s">
        <v>2484</v>
      </c>
      <c r="D242" s="19" t="s">
        <v>2483</v>
      </c>
      <c r="E242" s="16">
        <f t="shared" si="13"/>
        <v>3800000</v>
      </c>
      <c r="F242" s="19">
        <v>3000000</v>
      </c>
      <c r="G242" s="19"/>
      <c r="H242" s="19">
        <v>0</v>
      </c>
      <c r="I242" s="19"/>
      <c r="J242" s="19"/>
      <c r="K242" s="2">
        <f t="shared" si="14"/>
        <v>6800000</v>
      </c>
      <c r="L242" s="19">
        <v>6800000</v>
      </c>
      <c r="M242" s="19"/>
      <c r="S242" s="19">
        <f>IFERROR(SUMIF([3]PIVOT!$A$9:$A$634,C242,[3]PIVOT!$C$9:$C$634),0)</f>
        <v>0</v>
      </c>
      <c r="T242" s="19">
        <f t="shared" si="12"/>
        <v>-6800000</v>
      </c>
    </row>
    <row r="243" spans="1:20" hidden="1" outlineLevel="1" x14ac:dyDescent="0.25">
      <c r="A243" s="19" t="s">
        <v>179</v>
      </c>
      <c r="B243" s="19" t="s">
        <v>37</v>
      </c>
      <c r="C243" s="19" t="s">
        <v>1649</v>
      </c>
      <c r="D243" s="19" t="s">
        <v>43</v>
      </c>
      <c r="E243" s="16">
        <f t="shared" si="13"/>
        <v>2000000</v>
      </c>
      <c r="F243" s="19">
        <v>1000000</v>
      </c>
      <c r="G243" s="19"/>
      <c r="H243" s="19">
        <v>732036.88884051098</v>
      </c>
      <c r="I243" s="19"/>
      <c r="J243" s="19"/>
      <c r="K243" s="2">
        <f t="shared" si="14"/>
        <v>2267963.111159489</v>
      </c>
      <c r="L243" s="19">
        <v>3000000</v>
      </c>
      <c r="M243" s="19"/>
      <c r="S243" s="19">
        <f>IFERROR(SUMIF([3]PIVOT!$A$9:$A$634,C243,[3]PIVOT!$C$9:$C$634),0)</f>
        <v>0</v>
      </c>
      <c r="T243" s="19">
        <f t="shared" si="12"/>
        <v>-2267963.111159489</v>
      </c>
    </row>
    <row r="244" spans="1:20" hidden="1" outlineLevel="1" x14ac:dyDescent="0.25">
      <c r="A244" s="19" t="s">
        <v>179</v>
      </c>
      <c r="B244" s="19" t="s">
        <v>37</v>
      </c>
      <c r="C244" s="19"/>
      <c r="D244" s="19" t="s">
        <v>2485</v>
      </c>
      <c r="E244" s="16">
        <f t="shared" si="13"/>
        <v>0</v>
      </c>
      <c r="F244" s="19">
        <v>0</v>
      </c>
      <c r="G244" s="19"/>
      <c r="H244" s="19">
        <v>0</v>
      </c>
      <c r="I244" s="19"/>
      <c r="J244" s="19"/>
      <c r="K244" s="2">
        <f t="shared" si="14"/>
        <v>0</v>
      </c>
      <c r="L244" s="19">
        <v>0</v>
      </c>
      <c r="M244" s="19"/>
      <c r="S244" s="19">
        <f>IFERROR(SUMIF([3]PIVOT!$A$9:$A$634,C244,[3]PIVOT!$C$9:$C$634),0)</f>
        <v>0</v>
      </c>
      <c r="T244" s="19">
        <f t="shared" si="12"/>
        <v>0</v>
      </c>
    </row>
    <row r="245" spans="1:20" hidden="1" outlineLevel="1" x14ac:dyDescent="0.25">
      <c r="A245" s="19" t="s">
        <v>179</v>
      </c>
      <c r="B245" s="19" t="s">
        <v>37</v>
      </c>
      <c r="C245" s="19" t="s">
        <v>1651</v>
      </c>
      <c r="D245" s="19" t="s">
        <v>1645</v>
      </c>
      <c r="E245" s="16">
        <f t="shared" si="13"/>
        <v>800000</v>
      </c>
      <c r="F245" s="19">
        <v>0</v>
      </c>
      <c r="G245" s="19"/>
      <c r="H245" s="19">
        <v>626523.42613314709</v>
      </c>
      <c r="I245" s="19"/>
      <c r="J245" s="19"/>
      <c r="K245" s="2">
        <f t="shared" si="14"/>
        <v>173476.57386685291</v>
      </c>
      <c r="L245" s="19">
        <v>800000</v>
      </c>
      <c r="M245" s="19"/>
      <c r="S245" s="19">
        <f>IFERROR(SUMIF([3]PIVOT!$A$9:$A$634,C245,[3]PIVOT!$C$9:$C$634),0)</f>
        <v>0</v>
      </c>
      <c r="T245" s="19">
        <f t="shared" si="12"/>
        <v>-173476.57386685291</v>
      </c>
    </row>
    <row r="246" spans="1:20" hidden="1" outlineLevel="1" x14ac:dyDescent="0.25">
      <c r="A246" s="19" t="s">
        <v>179</v>
      </c>
      <c r="B246" s="19" t="s">
        <v>37</v>
      </c>
      <c r="C246" s="19" t="s">
        <v>1653</v>
      </c>
      <c r="D246" s="19" t="s">
        <v>997</v>
      </c>
      <c r="E246" s="16">
        <f t="shared" si="13"/>
        <v>200000</v>
      </c>
      <c r="F246" s="19">
        <v>0</v>
      </c>
      <c r="G246" s="19"/>
      <c r="H246" s="19">
        <v>536832.35935224546</v>
      </c>
      <c r="I246" s="19"/>
      <c r="J246" s="19"/>
      <c r="K246" s="2">
        <f t="shared" si="14"/>
        <v>-336832.35935224546</v>
      </c>
      <c r="L246" s="19">
        <v>200000</v>
      </c>
      <c r="M246" s="19"/>
      <c r="S246" s="19">
        <f>IFERROR(SUMIF([3]PIVOT!$A$9:$A$634,C246,[3]PIVOT!$C$9:$C$634),0)</f>
        <v>0</v>
      </c>
      <c r="T246" s="19">
        <f t="shared" si="12"/>
        <v>336832.35935224546</v>
      </c>
    </row>
    <row r="247" spans="1:20" s="22" customFormat="1" hidden="1" outlineLevel="1" x14ac:dyDescent="0.25">
      <c r="A247" s="22" t="s">
        <v>180</v>
      </c>
      <c r="B247" s="22" t="s">
        <v>37</v>
      </c>
      <c r="C247" s="22" t="s">
        <v>1656</v>
      </c>
      <c r="D247" s="22" t="s">
        <v>507</v>
      </c>
      <c r="E247" s="16">
        <f t="shared" si="13"/>
        <v>0</v>
      </c>
      <c r="F247" s="22">
        <v>0</v>
      </c>
      <c r="H247" s="19">
        <v>534816.05274995801</v>
      </c>
      <c r="K247" s="2">
        <f t="shared" si="14"/>
        <v>-534816.05274995801</v>
      </c>
      <c r="L247" s="22">
        <v>0</v>
      </c>
      <c r="S247" s="19">
        <f>IFERROR(SUMIF([3]PIVOT!$A$9:$A$634,C247,[3]PIVOT!$C$9:$C$634),0)</f>
        <v>0</v>
      </c>
      <c r="T247" s="19">
        <f t="shared" si="12"/>
        <v>534816.05274995801</v>
      </c>
    </row>
    <row r="248" spans="1:20" hidden="1" outlineLevel="1" x14ac:dyDescent="0.25">
      <c r="A248" s="19" t="s">
        <v>180</v>
      </c>
      <c r="B248" s="19" t="s">
        <v>37</v>
      </c>
      <c r="C248" s="19" t="s">
        <v>2487</v>
      </c>
      <c r="D248" s="19" t="s">
        <v>2486</v>
      </c>
      <c r="E248" s="16">
        <f t="shared" si="13"/>
        <v>2500000</v>
      </c>
      <c r="F248" s="19">
        <v>2000000</v>
      </c>
      <c r="G248" s="19"/>
      <c r="H248" s="19">
        <v>0</v>
      </c>
      <c r="I248" s="19"/>
      <c r="J248" s="19"/>
      <c r="K248" s="2">
        <f t="shared" si="14"/>
        <v>4500000</v>
      </c>
      <c r="L248" s="19">
        <v>4500000</v>
      </c>
      <c r="M248" s="19"/>
      <c r="S248" s="19">
        <f>IFERROR(SUMIF([3]PIVOT!$A$9:$A$634,C248,[3]PIVOT!$C$9:$C$634),0)</f>
        <v>0</v>
      </c>
      <c r="T248" s="19">
        <f t="shared" si="12"/>
        <v>-4500000</v>
      </c>
    </row>
    <row r="249" spans="1:20" hidden="1" outlineLevel="1" x14ac:dyDescent="0.25">
      <c r="A249" s="19" t="s">
        <v>180</v>
      </c>
      <c r="B249" s="19" t="s">
        <v>37</v>
      </c>
      <c r="C249" s="19" t="s">
        <v>1657</v>
      </c>
      <c r="D249" s="19" t="s">
        <v>177</v>
      </c>
      <c r="E249" s="16">
        <f t="shared" si="13"/>
        <v>3000000</v>
      </c>
      <c r="F249" s="19">
        <v>2000000</v>
      </c>
      <c r="G249" s="19"/>
      <c r="H249" s="19">
        <v>287147.493647439</v>
      </c>
      <c r="I249" s="19"/>
      <c r="J249" s="19"/>
      <c r="K249" s="2">
        <f t="shared" si="14"/>
        <v>4712852.5063525606</v>
      </c>
      <c r="L249" s="19">
        <v>5000000</v>
      </c>
      <c r="M249" s="19"/>
      <c r="S249" s="19">
        <f>IFERROR(SUMIF([3]PIVOT!$A$9:$A$634,C249,[3]PIVOT!$C$9:$C$634),0)</f>
        <v>0</v>
      </c>
      <c r="T249" s="19">
        <f t="shared" si="12"/>
        <v>-4712852.5063525606</v>
      </c>
    </row>
    <row r="250" spans="1:20" hidden="1" outlineLevel="1" x14ac:dyDescent="0.25">
      <c r="A250" s="19" t="s">
        <v>180</v>
      </c>
      <c r="B250" s="19" t="s">
        <v>37</v>
      </c>
      <c r="C250" s="19" t="s">
        <v>1658</v>
      </c>
      <c r="D250" s="19" t="s">
        <v>369</v>
      </c>
      <c r="E250" s="16">
        <f t="shared" si="13"/>
        <v>1900000</v>
      </c>
      <c r="F250" s="19">
        <v>0</v>
      </c>
      <c r="G250" s="19"/>
      <c r="H250" s="19">
        <v>610718.56532506144</v>
      </c>
      <c r="I250" s="19"/>
      <c r="J250" s="19"/>
      <c r="K250" s="2">
        <f t="shared" si="14"/>
        <v>1289281.4346749387</v>
      </c>
      <c r="L250" s="19">
        <v>1900000</v>
      </c>
      <c r="M250" s="19"/>
      <c r="S250" s="19">
        <f>IFERROR(SUMIF([3]PIVOT!$A$9:$A$634,C250,[3]PIVOT!$C$9:$C$634),0)</f>
        <v>0</v>
      </c>
      <c r="T250" s="19">
        <f t="shared" si="12"/>
        <v>-1289281.4346749387</v>
      </c>
    </row>
    <row r="251" spans="1:20" hidden="1" outlineLevel="1" x14ac:dyDescent="0.25">
      <c r="A251" s="19" t="s">
        <v>180</v>
      </c>
      <c r="B251" s="19" t="s">
        <v>37</v>
      </c>
      <c r="C251" s="19" t="s">
        <v>1619</v>
      </c>
      <c r="D251" s="19" t="s">
        <v>827</v>
      </c>
      <c r="E251" s="16">
        <f t="shared" si="13"/>
        <v>1700000</v>
      </c>
      <c r="F251" s="19">
        <v>0</v>
      </c>
      <c r="G251" s="19"/>
      <c r="H251" s="19">
        <v>748000</v>
      </c>
      <c r="I251" s="19"/>
      <c r="J251" s="19"/>
      <c r="K251" s="2">
        <f t="shared" si="14"/>
        <v>952000</v>
      </c>
      <c r="L251" s="19">
        <v>1700000</v>
      </c>
      <c r="M251" s="19"/>
      <c r="S251" s="19">
        <f>IFERROR(SUMIF([3]PIVOT!$A$9:$A$634,C251,[3]PIVOT!$C$9:$C$634),0)</f>
        <v>0</v>
      </c>
      <c r="T251" s="19">
        <f t="shared" si="12"/>
        <v>-952000</v>
      </c>
    </row>
    <row r="252" spans="1:20" hidden="1" outlineLevel="1" x14ac:dyDescent="0.25">
      <c r="A252" s="19" t="s">
        <v>180</v>
      </c>
      <c r="B252" s="19" t="s">
        <v>37</v>
      </c>
      <c r="C252" s="19" t="s">
        <v>1660</v>
      </c>
      <c r="D252" s="19" t="s">
        <v>172</v>
      </c>
      <c r="E252" s="16">
        <f t="shared" si="13"/>
        <v>500000</v>
      </c>
      <c r="F252" s="19">
        <v>0</v>
      </c>
      <c r="G252" s="19"/>
      <c r="H252" s="19">
        <v>573859.69439229951</v>
      </c>
      <c r="I252" s="19"/>
      <c r="J252" s="19"/>
      <c r="K252" s="2">
        <f t="shared" si="14"/>
        <v>-73859.694392299512</v>
      </c>
      <c r="L252" s="19">
        <v>500000</v>
      </c>
      <c r="M252" s="19"/>
      <c r="S252" s="19">
        <f>IFERROR(SUMIF([3]PIVOT!$A$9:$A$634,C252,[3]PIVOT!$C$9:$C$634),0)</f>
        <v>0</v>
      </c>
      <c r="T252" s="19">
        <f t="shared" si="12"/>
        <v>73859.694392299512</v>
      </c>
    </row>
    <row r="253" spans="1:20" s="22" customFormat="1" hidden="1" outlineLevel="1" x14ac:dyDescent="0.25">
      <c r="A253" s="22" t="s">
        <v>180</v>
      </c>
      <c r="B253" s="22" t="s">
        <v>37</v>
      </c>
      <c r="C253" s="22" t="s">
        <v>1861</v>
      </c>
      <c r="D253" s="22" t="s">
        <v>1860</v>
      </c>
      <c r="E253" s="16">
        <f t="shared" si="13"/>
        <v>1700000</v>
      </c>
      <c r="F253" s="22">
        <v>0</v>
      </c>
      <c r="H253" s="19">
        <v>330921.49398798443</v>
      </c>
      <c r="K253" s="2">
        <f t="shared" si="14"/>
        <v>1369078.5060120155</v>
      </c>
      <c r="L253" s="22">
        <v>1700000</v>
      </c>
      <c r="S253" s="19">
        <f>IFERROR(SUMIF([3]PIVOT!$A$9:$A$634,C253,[3]PIVOT!$C$9:$C$634),0)</f>
        <v>0</v>
      </c>
      <c r="T253" s="19">
        <f t="shared" si="12"/>
        <v>-1369078.5060120155</v>
      </c>
    </row>
    <row r="254" spans="1:20" hidden="1" outlineLevel="1" x14ac:dyDescent="0.25">
      <c r="A254" s="19" t="s">
        <v>180</v>
      </c>
      <c r="B254" s="19" t="s">
        <v>37</v>
      </c>
      <c r="C254" s="19" t="s">
        <v>2069</v>
      </c>
      <c r="D254" s="19" t="s">
        <v>2067</v>
      </c>
      <c r="E254" s="16">
        <f t="shared" si="13"/>
        <v>0</v>
      </c>
      <c r="F254" s="19">
        <v>0</v>
      </c>
      <c r="G254" s="19"/>
      <c r="H254" s="19">
        <v>997583.8513151214</v>
      </c>
      <c r="I254" s="19"/>
      <c r="J254" s="19"/>
      <c r="K254" s="2">
        <f t="shared" si="14"/>
        <v>-997583.8513151214</v>
      </c>
      <c r="L254" s="19">
        <v>0</v>
      </c>
      <c r="M254" s="19"/>
      <c r="S254" s="19">
        <f>IFERROR(SUMIF([3]PIVOT!$A$9:$A$634,C254,[3]PIVOT!$C$9:$C$634),0)</f>
        <v>0</v>
      </c>
      <c r="T254" s="19">
        <f t="shared" si="12"/>
        <v>997583.8513151214</v>
      </c>
    </row>
    <row r="255" spans="1:20" hidden="1" outlineLevel="1" x14ac:dyDescent="0.25">
      <c r="A255" s="19" t="s">
        <v>180</v>
      </c>
      <c r="B255" s="19" t="s">
        <v>37</v>
      </c>
      <c r="C255" s="19" t="s">
        <v>1659</v>
      </c>
      <c r="D255" s="19" t="s">
        <v>178</v>
      </c>
      <c r="E255" s="16">
        <f t="shared" si="13"/>
        <v>3700000</v>
      </c>
      <c r="F255" s="19">
        <v>3000000</v>
      </c>
      <c r="G255" s="19"/>
      <c r="H255" s="19">
        <v>0</v>
      </c>
      <c r="I255" s="19"/>
      <c r="J255" s="19"/>
      <c r="K255" s="2">
        <f t="shared" si="14"/>
        <v>6700000</v>
      </c>
      <c r="L255" s="19">
        <v>6700000</v>
      </c>
      <c r="M255" s="19"/>
      <c r="N255" s="35"/>
      <c r="P255" s="35"/>
      <c r="S255" s="19">
        <f>IFERROR(SUMIF([3]PIVOT!$A$9:$A$634,C255,[3]PIVOT!$C$9:$C$634),0)</f>
        <v>0</v>
      </c>
      <c r="T255" s="19">
        <f t="shared" si="12"/>
        <v>-6700000</v>
      </c>
    </row>
    <row r="256" spans="1:20" hidden="1" outlineLevel="1" x14ac:dyDescent="0.25">
      <c r="A256" s="19" t="s">
        <v>179</v>
      </c>
      <c r="B256" s="19" t="s">
        <v>39</v>
      </c>
      <c r="C256" s="19" t="s">
        <v>1662</v>
      </c>
      <c r="D256" s="19" t="s">
        <v>859</v>
      </c>
      <c r="E256" s="16">
        <f t="shared" si="13"/>
        <v>1000000</v>
      </c>
      <c r="F256" s="19"/>
      <c r="G256" s="19"/>
      <c r="H256" s="19">
        <v>2456210.8092741962</v>
      </c>
      <c r="I256" s="19"/>
      <c r="J256" s="19"/>
      <c r="K256" s="2">
        <f t="shared" si="14"/>
        <v>-1456210.8092741962</v>
      </c>
      <c r="L256" s="19">
        <v>1000000</v>
      </c>
      <c r="M256" s="19"/>
      <c r="S256" s="19">
        <f>IFERROR(SUMIF([3]PIVOT!$A$9:$A$634,C256,[3]PIVOT!$C$9:$C$634),0)</f>
        <v>0</v>
      </c>
      <c r="T256" s="19">
        <f t="shared" si="12"/>
        <v>1456210.8092741962</v>
      </c>
    </row>
    <row r="257" spans="1:20" hidden="1" outlineLevel="1" x14ac:dyDescent="0.25">
      <c r="A257" s="19" t="s">
        <v>180</v>
      </c>
      <c r="B257" s="19" t="s">
        <v>39</v>
      </c>
      <c r="C257" s="19" t="s">
        <v>2267</v>
      </c>
      <c r="D257" s="19" t="s">
        <v>223</v>
      </c>
      <c r="E257" s="16">
        <f t="shared" ref="E257" si="15">+L257-F257</f>
        <v>0</v>
      </c>
      <c r="F257" s="19"/>
      <c r="G257" s="19"/>
      <c r="H257" s="19">
        <v>2355475.7211638181</v>
      </c>
      <c r="I257" s="19"/>
      <c r="J257" s="19"/>
      <c r="K257" s="2">
        <f t="shared" si="14"/>
        <v>-2355475.7211638181</v>
      </c>
      <c r="L257" s="19">
        <v>0</v>
      </c>
      <c r="M257" s="19"/>
      <c r="N257" s="35"/>
      <c r="P257" s="35"/>
      <c r="S257" s="19">
        <f>IFERROR(SUMIF([3]PIVOT!$A$9:$A$634,C257,[3]PIVOT!$C$9:$C$634),0)</f>
        <v>0</v>
      </c>
      <c r="T257" s="19">
        <f t="shared" si="12"/>
        <v>2355475.7211638181</v>
      </c>
    </row>
    <row r="258" spans="1:20" s="35" customFormat="1" collapsed="1" x14ac:dyDescent="0.25">
      <c r="A258" s="4"/>
      <c r="B258" s="4"/>
      <c r="C258" s="50"/>
      <c r="D258" s="4" t="s">
        <v>84</v>
      </c>
      <c r="E258" s="4">
        <f t="shared" ref="E258:J258" si="16">SUM(E134:E257)</f>
        <v>261152142.85714287</v>
      </c>
      <c r="F258" s="4">
        <f t="shared" si="16"/>
        <v>142000000</v>
      </c>
      <c r="G258" s="4">
        <f t="shared" si="16"/>
        <v>20499999.999999996</v>
      </c>
      <c r="H258" s="4">
        <f t="shared" si="16"/>
        <v>12046448.969130922</v>
      </c>
      <c r="I258" s="4">
        <f t="shared" si="16"/>
        <v>0</v>
      </c>
      <c r="J258" s="4">
        <f t="shared" si="16"/>
        <v>0</v>
      </c>
      <c r="K258" s="4">
        <f t="shared" si="14"/>
        <v>411605693.88801193</v>
      </c>
      <c r="L258" s="4">
        <f>SUM(L145:L257)</f>
        <v>336940000</v>
      </c>
      <c r="M258" s="41"/>
      <c r="N258" s="35">
        <v>353952142.85714287</v>
      </c>
      <c r="O258" s="19">
        <v>48200000</v>
      </c>
      <c r="P258" s="35">
        <v>1000000</v>
      </c>
      <c r="Q258" s="35">
        <v>20500000</v>
      </c>
      <c r="R258" s="35">
        <f>+SUM(N258:Q258)-K258</f>
        <v>12046448.969130933</v>
      </c>
      <c r="S258" s="19">
        <f>IFERROR(SUMIF([3]PIVOT!$A$9:$A$634,C258,[3]PIVOT!$C$9:$C$634),0)</f>
        <v>0</v>
      </c>
      <c r="T258" s="19">
        <f t="shared" si="12"/>
        <v>-411605693.88801193</v>
      </c>
    </row>
    <row r="259" spans="1:20" hidden="1" outlineLevel="1" x14ac:dyDescent="0.25">
      <c r="A259" s="19" t="s">
        <v>229</v>
      </c>
      <c r="B259" s="19" t="s">
        <v>20</v>
      </c>
      <c r="C259" s="19" t="s">
        <v>1667</v>
      </c>
      <c r="D259" s="19" t="s">
        <v>1668</v>
      </c>
      <c r="E259" s="2">
        <f t="shared" ref="E259:E322" si="17">+L259-F259-J259-I259</f>
        <v>1344000</v>
      </c>
      <c r="F259" s="19">
        <v>0</v>
      </c>
      <c r="G259" s="19"/>
      <c r="H259" s="19"/>
      <c r="I259" s="19"/>
      <c r="J259" s="19"/>
      <c r="K259" s="2">
        <f t="shared" si="14"/>
        <v>1344000</v>
      </c>
      <c r="L259" s="19">
        <v>1344000</v>
      </c>
      <c r="M259" s="19" t="s">
        <v>250</v>
      </c>
      <c r="S259" s="19">
        <f>IFERROR(SUMIF([3]PIVOT!$A$9:$A$634,C259,[3]PIVOT!$C$9:$C$634),0)</f>
        <v>0</v>
      </c>
      <c r="T259" s="19">
        <f t="shared" si="12"/>
        <v>-1344000</v>
      </c>
    </row>
    <row r="260" spans="1:20" hidden="1" outlineLevel="1" x14ac:dyDescent="0.25">
      <c r="A260" s="19" t="s">
        <v>229</v>
      </c>
      <c r="B260" s="19" t="s">
        <v>20</v>
      </c>
      <c r="C260" s="19" t="s">
        <v>1671</v>
      </c>
      <c r="D260" s="19" t="s">
        <v>1672</v>
      </c>
      <c r="E260" s="2">
        <f t="shared" si="17"/>
        <v>3344000</v>
      </c>
      <c r="F260" s="19">
        <v>2500000</v>
      </c>
      <c r="G260" s="19"/>
      <c r="H260" s="19"/>
      <c r="I260" s="19"/>
      <c r="J260" s="19"/>
      <c r="K260" s="2">
        <f t="shared" si="14"/>
        <v>5844000</v>
      </c>
      <c r="L260" s="19">
        <v>5844000</v>
      </c>
      <c r="M260" s="19" t="s">
        <v>250</v>
      </c>
      <c r="S260" s="19">
        <f>IFERROR(SUMIF([3]PIVOT!$A$9:$A$634,C260,[3]PIVOT!$C$9:$C$634),0)</f>
        <v>0</v>
      </c>
      <c r="T260" s="19">
        <f t="shared" si="12"/>
        <v>-5844000</v>
      </c>
    </row>
    <row r="261" spans="1:20" hidden="1" outlineLevel="1" x14ac:dyDescent="0.25">
      <c r="A261" s="19" t="s">
        <v>229</v>
      </c>
      <c r="B261" s="19" t="s">
        <v>20</v>
      </c>
      <c r="C261" s="19" t="s">
        <v>1862</v>
      </c>
      <c r="D261" s="19" t="s">
        <v>1863</v>
      </c>
      <c r="E261" s="2">
        <f t="shared" si="17"/>
        <v>1344000</v>
      </c>
      <c r="F261" s="19">
        <v>0</v>
      </c>
      <c r="G261" s="19"/>
      <c r="H261" s="19"/>
      <c r="I261" s="19"/>
      <c r="J261" s="19"/>
      <c r="K261" s="2">
        <f t="shared" si="14"/>
        <v>1344000</v>
      </c>
      <c r="L261" s="19">
        <v>1344000</v>
      </c>
      <c r="M261" s="19" t="s">
        <v>250</v>
      </c>
      <c r="S261" s="19">
        <f>IFERROR(SUMIF([3]PIVOT!$A$9:$A$634,C261,[3]PIVOT!$C$9:$C$634),0)</f>
        <v>0</v>
      </c>
      <c r="T261" s="19">
        <f t="shared" ref="T261:T324" si="18">+S261-K261</f>
        <v>-1344000</v>
      </c>
    </row>
    <row r="262" spans="1:20" hidden="1" outlineLevel="1" x14ac:dyDescent="0.25">
      <c r="A262" s="19" t="s">
        <v>229</v>
      </c>
      <c r="B262" s="19" t="s">
        <v>20</v>
      </c>
      <c r="C262" s="19" t="s">
        <v>1669</v>
      </c>
      <c r="D262" s="19" t="s">
        <v>181</v>
      </c>
      <c r="E262" s="2">
        <f t="shared" si="17"/>
        <v>1460000</v>
      </c>
      <c r="F262" s="19">
        <v>0</v>
      </c>
      <c r="G262" s="19"/>
      <c r="H262" s="19"/>
      <c r="I262" s="19"/>
      <c r="J262" s="19"/>
      <c r="K262" s="2">
        <f t="shared" si="14"/>
        <v>1460000</v>
      </c>
      <c r="L262" s="19">
        <v>1460000</v>
      </c>
      <c r="M262" s="19" t="s">
        <v>251</v>
      </c>
      <c r="S262" s="19">
        <f>IFERROR(SUMIF([3]PIVOT!$A$9:$A$634,C262,[3]PIVOT!$C$9:$C$634),0)</f>
        <v>0</v>
      </c>
      <c r="T262" s="19">
        <f t="shared" si="18"/>
        <v>-1460000</v>
      </c>
    </row>
    <row r="263" spans="1:20" hidden="1" outlineLevel="1" x14ac:dyDescent="0.25">
      <c r="A263" s="19" t="s">
        <v>229</v>
      </c>
      <c r="B263" s="19" t="s">
        <v>20</v>
      </c>
      <c r="C263" s="19" t="s">
        <v>2268</v>
      </c>
      <c r="D263" s="19" t="s">
        <v>2269</v>
      </c>
      <c r="E263" s="2">
        <f t="shared" si="17"/>
        <v>2440000</v>
      </c>
      <c r="F263" s="19">
        <v>2500000</v>
      </c>
      <c r="G263" s="19">
        <v>1000000</v>
      </c>
      <c r="H263" s="19"/>
      <c r="I263" s="19"/>
      <c r="J263" s="19"/>
      <c r="K263" s="2">
        <f t="shared" si="14"/>
        <v>5940000</v>
      </c>
      <c r="L263" s="19">
        <v>4940000</v>
      </c>
      <c r="M263" s="19" t="s">
        <v>288</v>
      </c>
      <c r="S263" s="19">
        <f>IFERROR(SUMIF([3]PIVOT!$A$9:$A$634,C263,[3]PIVOT!$C$9:$C$634),0)</f>
        <v>0</v>
      </c>
      <c r="T263" s="19">
        <f t="shared" si="18"/>
        <v>-5940000</v>
      </c>
    </row>
    <row r="264" spans="1:20" hidden="1" outlineLevel="1" x14ac:dyDescent="0.25">
      <c r="A264" s="19" t="s">
        <v>229</v>
      </c>
      <c r="B264" s="19" t="s">
        <v>20</v>
      </c>
      <c r="C264" s="19" t="s">
        <v>1866</v>
      </c>
      <c r="D264" s="19" t="s">
        <v>1867</v>
      </c>
      <c r="E264" s="2">
        <f t="shared" si="17"/>
        <v>1344000</v>
      </c>
      <c r="F264" s="19">
        <v>0</v>
      </c>
      <c r="G264" s="19"/>
      <c r="H264" s="19"/>
      <c r="I264" s="19"/>
      <c r="J264" s="19"/>
      <c r="K264" s="2">
        <f t="shared" si="14"/>
        <v>1344000</v>
      </c>
      <c r="L264" s="19">
        <v>1344000</v>
      </c>
      <c r="M264" s="19" t="s">
        <v>250</v>
      </c>
      <c r="S264" s="19">
        <f>IFERROR(SUMIF([3]PIVOT!$A$9:$A$634,C264,[3]PIVOT!$C$9:$C$634),0)</f>
        <v>0</v>
      </c>
      <c r="T264" s="19">
        <f t="shared" si="18"/>
        <v>-1344000</v>
      </c>
    </row>
    <row r="265" spans="1:20" hidden="1" outlineLevel="1" x14ac:dyDescent="0.25">
      <c r="A265" s="19" t="s">
        <v>229</v>
      </c>
      <c r="B265" s="19" t="s">
        <v>20</v>
      </c>
      <c r="C265" s="19" t="s">
        <v>1868</v>
      </c>
      <c r="D265" s="19" t="s">
        <v>1869</v>
      </c>
      <c r="E265" s="2">
        <f t="shared" si="17"/>
        <v>3344000</v>
      </c>
      <c r="F265" s="19">
        <v>2500000</v>
      </c>
      <c r="G265" s="19"/>
      <c r="H265" s="19"/>
      <c r="I265" s="19"/>
      <c r="J265" s="19"/>
      <c r="K265" s="2">
        <f t="shared" si="14"/>
        <v>5844000</v>
      </c>
      <c r="L265" s="19">
        <v>5844000</v>
      </c>
      <c r="M265" s="19" t="s">
        <v>250</v>
      </c>
      <c r="S265" s="19">
        <f>IFERROR(SUMIF([3]PIVOT!$A$9:$A$634,C265,[3]PIVOT!$C$9:$C$634),0)</f>
        <v>0</v>
      </c>
      <c r="T265" s="19">
        <f t="shared" si="18"/>
        <v>-5844000</v>
      </c>
    </row>
    <row r="266" spans="1:20" hidden="1" outlineLevel="1" x14ac:dyDescent="0.25">
      <c r="A266" s="19" t="s">
        <v>229</v>
      </c>
      <c r="B266" s="19" t="s">
        <v>20</v>
      </c>
      <c r="C266" s="19" t="s">
        <v>1870</v>
      </c>
      <c r="D266" s="19" t="s">
        <v>13</v>
      </c>
      <c r="E266" s="2">
        <f t="shared" si="17"/>
        <v>3344000</v>
      </c>
      <c r="F266" s="19">
        <v>2500000</v>
      </c>
      <c r="G266" s="19"/>
      <c r="H266" s="19"/>
      <c r="I266" s="19"/>
      <c r="J266" s="19"/>
      <c r="K266" s="2">
        <f t="shared" si="14"/>
        <v>5844000</v>
      </c>
      <c r="L266" s="19">
        <v>5844000</v>
      </c>
      <c r="M266" s="19" t="s">
        <v>250</v>
      </c>
      <c r="S266" s="19">
        <f>IFERROR(SUMIF([3]PIVOT!$A$9:$A$634,C266,[3]PIVOT!$C$9:$C$634),0)</f>
        <v>0</v>
      </c>
      <c r="T266" s="19">
        <f t="shared" si="18"/>
        <v>-5844000</v>
      </c>
    </row>
    <row r="267" spans="1:20" hidden="1" outlineLevel="1" x14ac:dyDescent="0.25">
      <c r="A267" s="19" t="s">
        <v>229</v>
      </c>
      <c r="B267" s="19" t="s">
        <v>20</v>
      </c>
      <c r="C267" s="19" t="s">
        <v>1673</v>
      </c>
      <c r="D267" s="19" t="s">
        <v>189</v>
      </c>
      <c r="E267" s="2">
        <f t="shared" si="17"/>
        <v>3960000</v>
      </c>
      <c r="F267" s="19">
        <v>2500000</v>
      </c>
      <c r="G267" s="19"/>
      <c r="H267" s="19"/>
      <c r="I267" s="19"/>
      <c r="J267" s="19"/>
      <c r="K267" s="2">
        <f t="shared" si="14"/>
        <v>6460000</v>
      </c>
      <c r="L267" s="19">
        <v>6460000</v>
      </c>
      <c r="M267" s="19" t="s">
        <v>288</v>
      </c>
      <c r="S267" s="19">
        <f>IFERROR(SUMIF([3]PIVOT!$A$9:$A$634,C267,[3]PIVOT!$C$9:$C$634),0)</f>
        <v>0</v>
      </c>
      <c r="T267" s="19">
        <f t="shared" si="18"/>
        <v>-6460000</v>
      </c>
    </row>
    <row r="268" spans="1:20" hidden="1" outlineLevel="1" x14ac:dyDescent="0.25">
      <c r="A268" s="19" t="s">
        <v>229</v>
      </c>
      <c r="B268" s="19" t="s">
        <v>20</v>
      </c>
      <c r="C268" s="19" t="s">
        <v>1679</v>
      </c>
      <c r="D268" s="19" t="s">
        <v>450</v>
      </c>
      <c r="E268" s="2">
        <f t="shared" si="17"/>
        <v>3344000</v>
      </c>
      <c r="F268" s="19">
        <v>2500000</v>
      </c>
      <c r="G268" s="19"/>
      <c r="H268" s="19"/>
      <c r="I268" s="19"/>
      <c r="J268" s="19"/>
      <c r="K268" s="2">
        <f t="shared" si="14"/>
        <v>5844000</v>
      </c>
      <c r="L268" s="19">
        <v>5844000</v>
      </c>
      <c r="M268" s="19" t="s">
        <v>250</v>
      </c>
      <c r="S268" s="19">
        <f>IFERROR(SUMIF([3]PIVOT!$A$9:$A$634,C268,[3]PIVOT!$C$9:$C$634),0)</f>
        <v>0</v>
      </c>
      <c r="T268" s="19">
        <f t="shared" si="18"/>
        <v>-5844000</v>
      </c>
    </row>
    <row r="269" spans="1:20" hidden="1" outlineLevel="1" x14ac:dyDescent="0.25">
      <c r="A269" s="19" t="s">
        <v>229</v>
      </c>
      <c r="B269" s="19" t="s">
        <v>20</v>
      </c>
      <c r="C269" s="19" t="s">
        <v>1678</v>
      </c>
      <c r="D269" s="19" t="s">
        <v>185</v>
      </c>
      <c r="E269" s="2">
        <f t="shared" si="17"/>
        <v>5460000</v>
      </c>
      <c r="F269" s="19">
        <v>2500000</v>
      </c>
      <c r="G269" s="19"/>
      <c r="H269" s="19"/>
      <c r="I269" s="19"/>
      <c r="J269" s="19"/>
      <c r="K269" s="2">
        <f t="shared" ref="K269:K332" si="19">SUM(E269:G269)-H269+I269+J269</f>
        <v>7960000</v>
      </c>
      <c r="L269" s="19">
        <v>7960000</v>
      </c>
      <c r="M269" s="19" t="s">
        <v>251</v>
      </c>
      <c r="S269" s="19">
        <f>IFERROR(SUMIF([3]PIVOT!$A$9:$A$634,C269,[3]PIVOT!$C$9:$C$634),0)</f>
        <v>0</v>
      </c>
      <c r="T269" s="19">
        <f t="shared" si="18"/>
        <v>-7960000</v>
      </c>
    </row>
    <row r="270" spans="1:20" hidden="1" outlineLevel="1" x14ac:dyDescent="0.25">
      <c r="A270" s="19" t="s">
        <v>229</v>
      </c>
      <c r="B270" s="19" t="s">
        <v>20</v>
      </c>
      <c r="C270" s="19" t="s">
        <v>1681</v>
      </c>
      <c r="D270" s="19" t="s">
        <v>508</v>
      </c>
      <c r="E270" s="2">
        <f t="shared" si="17"/>
        <v>4039000</v>
      </c>
      <c r="F270" s="19">
        <v>2500000</v>
      </c>
      <c r="G270" s="19"/>
      <c r="H270" s="19"/>
      <c r="I270" s="19"/>
      <c r="J270" s="19"/>
      <c r="K270" s="2">
        <f t="shared" si="19"/>
        <v>6539000</v>
      </c>
      <c r="L270" s="19">
        <v>6539000</v>
      </c>
      <c r="M270" s="19" t="s">
        <v>252</v>
      </c>
      <c r="S270" s="19">
        <f>IFERROR(SUMIF([3]PIVOT!$A$9:$A$634,C270,[3]PIVOT!$C$9:$C$634),0)</f>
        <v>0</v>
      </c>
      <c r="T270" s="19">
        <f t="shared" si="18"/>
        <v>-6539000</v>
      </c>
    </row>
    <row r="271" spans="1:20" hidden="1" outlineLevel="1" x14ac:dyDescent="0.25">
      <c r="A271" s="19" t="s">
        <v>229</v>
      </c>
      <c r="B271" s="19" t="s">
        <v>20</v>
      </c>
      <c r="C271" s="19" t="s">
        <v>1680</v>
      </c>
      <c r="D271" s="19" t="s">
        <v>521</v>
      </c>
      <c r="E271" s="2">
        <f t="shared" si="17"/>
        <v>3960000</v>
      </c>
      <c r="F271" s="19">
        <v>2500000</v>
      </c>
      <c r="G271" s="19"/>
      <c r="H271" s="19"/>
      <c r="I271" s="19"/>
      <c r="J271" s="19"/>
      <c r="K271" s="2">
        <f t="shared" si="19"/>
        <v>6460000</v>
      </c>
      <c r="L271" s="19">
        <v>6460000</v>
      </c>
      <c r="M271" s="19" t="s">
        <v>288</v>
      </c>
      <c r="S271" s="19">
        <f>IFERROR(SUMIF([3]PIVOT!$A$9:$A$634,C271,[3]PIVOT!$C$9:$C$634),0)</f>
        <v>0</v>
      </c>
      <c r="T271" s="19">
        <f t="shared" si="18"/>
        <v>-6460000</v>
      </c>
    </row>
    <row r="272" spans="1:20" hidden="1" outlineLevel="1" x14ac:dyDescent="0.25">
      <c r="A272" s="19" t="s">
        <v>229</v>
      </c>
      <c r="B272" s="19" t="s">
        <v>20</v>
      </c>
      <c r="C272" s="19" t="s">
        <v>1682</v>
      </c>
      <c r="D272" s="19" t="s">
        <v>187</v>
      </c>
      <c r="E272" s="2">
        <f t="shared" si="17"/>
        <v>2844000</v>
      </c>
      <c r="F272" s="19">
        <v>2500000</v>
      </c>
      <c r="G272" s="19"/>
      <c r="H272" s="19"/>
      <c r="I272" s="19"/>
      <c r="J272" s="19"/>
      <c r="K272" s="2">
        <f t="shared" si="19"/>
        <v>5344000</v>
      </c>
      <c r="L272" s="19">
        <v>5344000</v>
      </c>
      <c r="M272" s="19" t="s">
        <v>250</v>
      </c>
      <c r="S272" s="19">
        <f>IFERROR(SUMIF([3]PIVOT!$A$9:$A$634,C272,[3]PIVOT!$C$9:$C$634),0)</f>
        <v>0</v>
      </c>
      <c r="T272" s="19">
        <f t="shared" si="18"/>
        <v>-5344000</v>
      </c>
    </row>
    <row r="273" spans="1:20" hidden="1" outlineLevel="1" x14ac:dyDescent="0.25">
      <c r="A273" s="19" t="s">
        <v>229</v>
      </c>
      <c r="B273" s="19" t="s">
        <v>20</v>
      </c>
      <c r="C273" s="19" t="s">
        <v>1683</v>
      </c>
      <c r="D273" s="19" t="s">
        <v>451</v>
      </c>
      <c r="E273" s="2">
        <f t="shared" si="17"/>
        <v>2844000</v>
      </c>
      <c r="F273" s="19">
        <v>2500000</v>
      </c>
      <c r="G273" s="19"/>
      <c r="H273" s="19"/>
      <c r="I273" s="19"/>
      <c r="J273" s="19"/>
      <c r="K273" s="2">
        <f t="shared" si="19"/>
        <v>5344000</v>
      </c>
      <c r="L273" s="19">
        <v>5344000</v>
      </c>
      <c r="M273" s="19" t="s">
        <v>250</v>
      </c>
      <c r="S273" s="19">
        <f>IFERROR(SUMIF([3]PIVOT!$A$9:$A$634,C273,[3]PIVOT!$C$9:$C$634),0)</f>
        <v>0</v>
      </c>
      <c r="T273" s="19">
        <f t="shared" si="18"/>
        <v>-5344000</v>
      </c>
    </row>
    <row r="274" spans="1:20" hidden="1" outlineLevel="1" x14ac:dyDescent="0.25">
      <c r="A274" s="19" t="s">
        <v>229</v>
      </c>
      <c r="B274" s="19" t="s">
        <v>20</v>
      </c>
      <c r="C274" s="19" t="s">
        <v>1871</v>
      </c>
      <c r="D274" s="19" t="s">
        <v>1872</v>
      </c>
      <c r="E274" s="2">
        <f t="shared" si="17"/>
        <v>1960000</v>
      </c>
      <c r="F274" s="19">
        <v>0</v>
      </c>
      <c r="G274" s="19"/>
      <c r="H274" s="19"/>
      <c r="I274" s="19"/>
      <c r="J274" s="19"/>
      <c r="K274" s="2">
        <f t="shared" si="19"/>
        <v>1960000</v>
      </c>
      <c r="L274" s="19">
        <v>1960000</v>
      </c>
      <c r="M274" s="19" t="s">
        <v>288</v>
      </c>
      <c r="S274" s="19">
        <f>IFERROR(SUMIF([3]PIVOT!$A$9:$A$634,C274,[3]PIVOT!$C$9:$C$634),0)</f>
        <v>0</v>
      </c>
      <c r="T274" s="19">
        <f t="shared" si="18"/>
        <v>-1960000</v>
      </c>
    </row>
    <row r="275" spans="1:20" hidden="1" outlineLevel="1" x14ac:dyDescent="0.25">
      <c r="A275" s="19" t="s">
        <v>229</v>
      </c>
      <c r="B275" s="19" t="s">
        <v>20</v>
      </c>
      <c r="C275" s="19" t="s">
        <v>1684</v>
      </c>
      <c r="D275" s="19" t="s">
        <v>1685</v>
      </c>
      <c r="E275" s="2">
        <f t="shared" si="17"/>
        <v>4330000</v>
      </c>
      <c r="F275" s="19">
        <v>2500000</v>
      </c>
      <c r="G275" s="19"/>
      <c r="H275" s="19"/>
      <c r="I275" s="19"/>
      <c r="J275" s="19"/>
      <c r="K275" s="2">
        <f t="shared" si="19"/>
        <v>6830000</v>
      </c>
      <c r="L275" s="19">
        <v>6830000</v>
      </c>
      <c r="M275" s="19" t="s">
        <v>250</v>
      </c>
      <c r="S275" s="19">
        <f>IFERROR(SUMIF([3]PIVOT!$A$9:$A$634,C275,[3]PIVOT!$C$9:$C$634),0)</f>
        <v>0</v>
      </c>
      <c r="T275" s="19">
        <f t="shared" si="18"/>
        <v>-6830000</v>
      </c>
    </row>
    <row r="276" spans="1:20" hidden="1" outlineLevel="1" x14ac:dyDescent="0.25">
      <c r="A276" s="19" t="s">
        <v>229</v>
      </c>
      <c r="B276" s="19" t="s">
        <v>20</v>
      </c>
      <c r="C276" s="19" t="s">
        <v>2488</v>
      </c>
      <c r="D276" s="19" t="s">
        <v>2489</v>
      </c>
      <c r="E276" s="2">
        <f t="shared" si="17"/>
        <v>1924615.3846153845</v>
      </c>
      <c r="F276" s="19">
        <v>0</v>
      </c>
      <c r="G276" s="19">
        <v>769230.76923076925</v>
      </c>
      <c r="H276" s="19"/>
      <c r="I276" s="19"/>
      <c r="J276" s="19"/>
      <c r="K276" s="2">
        <f t="shared" si="19"/>
        <v>2693846.153846154</v>
      </c>
      <c r="L276" s="19">
        <v>1924615.3846153845</v>
      </c>
      <c r="M276" s="19" t="s">
        <v>250</v>
      </c>
      <c r="S276" s="19">
        <f>IFERROR(SUMIF([3]PIVOT!$A$9:$A$634,C276,[3]PIVOT!$C$9:$C$634),0)</f>
        <v>0</v>
      </c>
      <c r="T276" s="19">
        <f t="shared" si="18"/>
        <v>-2693846.153846154</v>
      </c>
    </row>
    <row r="277" spans="1:20" hidden="1" outlineLevel="1" x14ac:dyDescent="0.25">
      <c r="A277" s="19" t="s">
        <v>229</v>
      </c>
      <c r="B277" s="19" t="s">
        <v>20</v>
      </c>
      <c r="C277" s="19" t="s">
        <v>1687</v>
      </c>
      <c r="D277" s="19" t="s">
        <v>57</v>
      </c>
      <c r="E277" s="2">
        <f t="shared" si="17"/>
        <v>488000</v>
      </c>
      <c r="F277" s="19">
        <v>0</v>
      </c>
      <c r="G277" s="19"/>
      <c r="H277" s="19"/>
      <c r="I277" s="19"/>
      <c r="J277" s="19"/>
      <c r="K277" s="2">
        <f t="shared" si="19"/>
        <v>488000</v>
      </c>
      <c r="L277" s="19">
        <v>488000</v>
      </c>
      <c r="M277" s="19" t="s">
        <v>251</v>
      </c>
      <c r="S277" s="19">
        <f>IFERROR(SUMIF([3]PIVOT!$A$9:$A$634,C277,[3]PIVOT!$C$9:$C$634),0)</f>
        <v>0</v>
      </c>
      <c r="T277" s="19">
        <f t="shared" si="18"/>
        <v>-488000</v>
      </c>
    </row>
    <row r="278" spans="1:20" hidden="1" outlineLevel="1" x14ac:dyDescent="0.25">
      <c r="A278" s="19" t="s">
        <v>229</v>
      </c>
      <c r="B278" s="19" t="s">
        <v>20</v>
      </c>
      <c r="C278" s="19" t="s">
        <v>1688</v>
      </c>
      <c r="D278" s="19" t="s">
        <v>190</v>
      </c>
      <c r="E278" s="2">
        <f t="shared" si="17"/>
        <v>4896000</v>
      </c>
      <c r="F278" s="19">
        <v>2500000</v>
      </c>
      <c r="G278" s="19"/>
      <c r="H278" s="19"/>
      <c r="I278" s="19"/>
      <c r="J278" s="19"/>
      <c r="K278" s="2">
        <f t="shared" si="19"/>
        <v>7396000</v>
      </c>
      <c r="L278" s="19">
        <v>7396000</v>
      </c>
      <c r="M278" s="19" t="s">
        <v>288</v>
      </c>
      <c r="S278" s="19">
        <f>IFERROR(SUMIF([3]PIVOT!$A$9:$A$634,C278,[3]PIVOT!$C$9:$C$634),0)</f>
        <v>0</v>
      </c>
      <c r="T278" s="19">
        <f t="shared" si="18"/>
        <v>-7396000</v>
      </c>
    </row>
    <row r="279" spans="1:20" hidden="1" outlineLevel="1" x14ac:dyDescent="0.25">
      <c r="A279" s="19" t="s">
        <v>229</v>
      </c>
      <c r="B279" s="19" t="s">
        <v>20</v>
      </c>
      <c r="C279" s="19" t="s">
        <v>1690</v>
      </c>
      <c r="D279" s="19" t="s">
        <v>862</v>
      </c>
      <c r="E279" s="2">
        <f t="shared" si="17"/>
        <v>3344000</v>
      </c>
      <c r="F279" s="19">
        <v>2500000</v>
      </c>
      <c r="G279" s="19"/>
      <c r="H279" s="19"/>
      <c r="I279" s="19"/>
      <c r="J279" s="19"/>
      <c r="K279" s="2">
        <f t="shared" si="19"/>
        <v>5844000</v>
      </c>
      <c r="L279" s="19">
        <v>5844000</v>
      </c>
      <c r="M279" s="19" t="s">
        <v>250</v>
      </c>
      <c r="S279" s="19">
        <f>IFERROR(SUMIF([3]PIVOT!$A$9:$A$634,C279,[3]PIVOT!$C$9:$C$634),0)</f>
        <v>0</v>
      </c>
      <c r="T279" s="19">
        <f t="shared" si="18"/>
        <v>-5844000</v>
      </c>
    </row>
    <row r="280" spans="1:20" hidden="1" outlineLevel="1" x14ac:dyDescent="0.25">
      <c r="A280" s="19" t="s">
        <v>229</v>
      </c>
      <c r="B280" s="19" t="s">
        <v>20</v>
      </c>
      <c r="C280" s="19" t="s">
        <v>2490</v>
      </c>
      <c r="D280" s="19" t="s">
        <v>2491</v>
      </c>
      <c r="E280" s="2">
        <f t="shared" si="17"/>
        <v>1300000</v>
      </c>
      <c r="F280" s="19">
        <v>2500000</v>
      </c>
      <c r="G280" s="19">
        <v>769230.76923076925</v>
      </c>
      <c r="H280" s="19"/>
      <c r="I280" s="19"/>
      <c r="J280" s="19"/>
      <c r="K280" s="2">
        <f t="shared" si="19"/>
        <v>4569230.769230769</v>
      </c>
      <c r="L280" s="19">
        <v>3800000</v>
      </c>
      <c r="M280" s="19" t="s">
        <v>250</v>
      </c>
      <c r="S280" s="19">
        <f>IFERROR(SUMIF([3]PIVOT!$A$9:$A$634,C280,[3]PIVOT!$C$9:$C$634),0)</f>
        <v>0</v>
      </c>
      <c r="T280" s="19">
        <f t="shared" si="18"/>
        <v>-4569230.769230769</v>
      </c>
    </row>
    <row r="281" spans="1:20" hidden="1" outlineLevel="1" x14ac:dyDescent="0.25">
      <c r="A281" s="19" t="s">
        <v>229</v>
      </c>
      <c r="B281" s="19" t="s">
        <v>20</v>
      </c>
      <c r="C281" s="19" t="s">
        <v>1691</v>
      </c>
      <c r="D281" s="19" t="s">
        <v>353</v>
      </c>
      <c r="E281" s="2">
        <f t="shared" si="17"/>
        <v>1460000</v>
      </c>
      <c r="F281" s="19">
        <v>0</v>
      </c>
      <c r="G281" s="19"/>
      <c r="H281" s="19"/>
      <c r="I281" s="19"/>
      <c r="J281" s="19"/>
      <c r="K281" s="2">
        <f t="shared" si="19"/>
        <v>1460000</v>
      </c>
      <c r="L281" s="19">
        <v>1460000</v>
      </c>
      <c r="M281" s="19" t="s">
        <v>251</v>
      </c>
      <c r="S281" s="19">
        <f>IFERROR(SUMIF([3]PIVOT!$A$9:$A$634,C281,[3]PIVOT!$C$9:$C$634),0)</f>
        <v>0</v>
      </c>
      <c r="T281" s="19">
        <f t="shared" si="18"/>
        <v>-1460000</v>
      </c>
    </row>
    <row r="282" spans="1:20" hidden="1" outlineLevel="1" x14ac:dyDescent="0.25">
      <c r="A282" s="19" t="s">
        <v>229</v>
      </c>
      <c r="B282" s="19" t="s">
        <v>20</v>
      </c>
      <c r="C282" s="19" t="s">
        <v>1693</v>
      </c>
      <c r="D282" s="19" t="s">
        <v>863</v>
      </c>
      <c r="E282" s="2">
        <f t="shared" si="17"/>
        <v>3960000</v>
      </c>
      <c r="F282" s="19">
        <v>2500000</v>
      </c>
      <c r="G282" s="19"/>
      <c r="H282" s="19"/>
      <c r="I282" s="19"/>
      <c r="J282" s="19"/>
      <c r="K282" s="2">
        <f t="shared" si="19"/>
        <v>6460000</v>
      </c>
      <c r="L282" s="19">
        <v>6460000</v>
      </c>
      <c r="M282" s="19" t="s">
        <v>288</v>
      </c>
      <c r="S282" s="19">
        <f>IFERROR(SUMIF([3]PIVOT!$A$9:$A$634,C282,[3]PIVOT!$C$9:$C$634),0)</f>
        <v>0</v>
      </c>
      <c r="T282" s="19">
        <f t="shared" si="18"/>
        <v>-6460000</v>
      </c>
    </row>
    <row r="283" spans="1:20" hidden="1" outlineLevel="1" x14ac:dyDescent="0.25">
      <c r="A283" s="19" t="s">
        <v>229</v>
      </c>
      <c r="B283" s="19" t="s">
        <v>20</v>
      </c>
      <c r="C283" s="19" t="s">
        <v>1694</v>
      </c>
      <c r="D283" s="19" t="s">
        <v>509</v>
      </c>
      <c r="E283" s="2">
        <f t="shared" si="17"/>
        <v>0</v>
      </c>
      <c r="F283" s="19">
        <v>0</v>
      </c>
      <c r="G283" s="19"/>
      <c r="H283" s="19"/>
      <c r="I283" s="19"/>
      <c r="J283" s="19"/>
      <c r="K283" s="2">
        <f t="shared" si="19"/>
        <v>0</v>
      </c>
      <c r="L283" s="19">
        <v>0</v>
      </c>
      <c r="M283" s="19" t="s">
        <v>250</v>
      </c>
      <c r="S283" s="19">
        <f>IFERROR(SUMIF([3]PIVOT!$A$9:$A$634,C283,[3]PIVOT!$C$9:$C$634),0)</f>
        <v>0</v>
      </c>
      <c r="T283" s="19">
        <f t="shared" si="18"/>
        <v>0</v>
      </c>
    </row>
    <row r="284" spans="1:20" hidden="1" outlineLevel="1" x14ac:dyDescent="0.25">
      <c r="A284" s="19" t="s">
        <v>229</v>
      </c>
      <c r="B284" s="19" t="s">
        <v>20</v>
      </c>
      <c r="C284" s="19" t="s">
        <v>2272</v>
      </c>
      <c r="D284" s="19" t="s">
        <v>2273</v>
      </c>
      <c r="E284" s="2">
        <f t="shared" si="17"/>
        <v>1040000</v>
      </c>
      <c r="F284" s="19">
        <v>0</v>
      </c>
      <c r="G284" s="19">
        <v>1000000</v>
      </c>
      <c r="H284" s="19"/>
      <c r="I284" s="19"/>
      <c r="J284" s="19"/>
      <c r="K284" s="2">
        <f t="shared" si="19"/>
        <v>2040000</v>
      </c>
      <c r="L284" s="19">
        <v>1040000</v>
      </c>
      <c r="M284" s="19" t="s">
        <v>250</v>
      </c>
      <c r="S284" s="19">
        <f>IFERROR(SUMIF([3]PIVOT!$A$9:$A$634,C284,[3]PIVOT!$C$9:$C$634),0)</f>
        <v>0</v>
      </c>
      <c r="T284" s="19">
        <f t="shared" si="18"/>
        <v>-2040000</v>
      </c>
    </row>
    <row r="285" spans="1:20" hidden="1" outlineLevel="1" x14ac:dyDescent="0.25">
      <c r="A285" s="19" t="s">
        <v>229</v>
      </c>
      <c r="B285" s="19" t="s">
        <v>20</v>
      </c>
      <c r="C285" s="19" t="s">
        <v>1698</v>
      </c>
      <c r="D285" s="19" t="s">
        <v>194</v>
      </c>
      <c r="E285" s="2">
        <f t="shared" si="17"/>
        <v>1960000</v>
      </c>
      <c r="F285" s="19">
        <v>0</v>
      </c>
      <c r="G285" s="19"/>
      <c r="H285" s="19"/>
      <c r="I285" s="19"/>
      <c r="J285" s="19"/>
      <c r="K285" s="2">
        <f t="shared" si="19"/>
        <v>1960000</v>
      </c>
      <c r="L285" s="19">
        <v>1960000</v>
      </c>
      <c r="M285" s="19" t="s">
        <v>288</v>
      </c>
      <c r="S285" s="19">
        <f>IFERROR(SUMIF([3]PIVOT!$A$9:$A$634,C285,[3]PIVOT!$C$9:$C$634),0)</f>
        <v>0</v>
      </c>
      <c r="T285" s="19">
        <f t="shared" si="18"/>
        <v>-1960000</v>
      </c>
    </row>
    <row r="286" spans="1:20" hidden="1" outlineLevel="1" x14ac:dyDescent="0.25">
      <c r="A286" s="19" t="s">
        <v>229</v>
      </c>
      <c r="B286" s="19" t="s">
        <v>20</v>
      </c>
      <c r="C286" s="19" t="s">
        <v>1696</v>
      </c>
      <c r="D286" s="19" t="s">
        <v>1697</v>
      </c>
      <c r="E286" s="2">
        <f t="shared" si="17"/>
        <v>0</v>
      </c>
      <c r="F286" s="19">
        <v>0</v>
      </c>
      <c r="G286" s="19"/>
      <c r="H286" s="19"/>
      <c r="I286" s="19"/>
      <c r="J286" s="19"/>
      <c r="K286" s="2">
        <f t="shared" si="19"/>
        <v>0</v>
      </c>
      <c r="L286" s="19">
        <v>0</v>
      </c>
      <c r="M286" s="19" t="s">
        <v>250</v>
      </c>
      <c r="S286" s="19">
        <f>IFERROR(SUMIF([3]PIVOT!$A$9:$A$634,C286,[3]PIVOT!$C$9:$C$634),0)</f>
        <v>0</v>
      </c>
      <c r="T286" s="19">
        <f t="shared" si="18"/>
        <v>0</v>
      </c>
    </row>
    <row r="287" spans="1:20" hidden="1" outlineLevel="1" x14ac:dyDescent="0.25">
      <c r="A287" s="19" t="s">
        <v>229</v>
      </c>
      <c r="B287" s="19" t="s">
        <v>20</v>
      </c>
      <c r="C287" s="19" t="s">
        <v>1699</v>
      </c>
      <c r="D287" s="19" t="s">
        <v>59</v>
      </c>
      <c r="E287" s="2">
        <f t="shared" si="17"/>
        <v>3344000</v>
      </c>
      <c r="F287" s="19">
        <v>2500000</v>
      </c>
      <c r="G287" s="19"/>
      <c r="H287" s="19"/>
      <c r="I287" s="19"/>
      <c r="J287" s="19"/>
      <c r="K287" s="2">
        <f t="shared" si="19"/>
        <v>5844000</v>
      </c>
      <c r="L287" s="19">
        <v>5844000</v>
      </c>
      <c r="M287" s="19" t="s">
        <v>250</v>
      </c>
      <c r="S287" s="19">
        <f>IFERROR(SUMIF([3]PIVOT!$A$9:$A$634,C287,[3]PIVOT!$C$9:$C$634),0)</f>
        <v>0</v>
      </c>
      <c r="T287" s="19">
        <f t="shared" si="18"/>
        <v>-5844000</v>
      </c>
    </row>
    <row r="288" spans="1:20" hidden="1" outlineLevel="1" x14ac:dyDescent="0.25">
      <c r="A288" s="19" t="s">
        <v>229</v>
      </c>
      <c r="B288" s="19" t="s">
        <v>20</v>
      </c>
      <c r="C288" s="19" t="s">
        <v>1700</v>
      </c>
      <c r="D288" s="19" t="s">
        <v>1007</v>
      </c>
      <c r="E288" s="2">
        <f t="shared" si="17"/>
        <v>1344000</v>
      </c>
      <c r="F288" s="19">
        <v>0</v>
      </c>
      <c r="G288" s="19"/>
      <c r="H288" s="19"/>
      <c r="I288" s="19"/>
      <c r="J288" s="19"/>
      <c r="K288" s="2">
        <f t="shared" si="19"/>
        <v>1344000</v>
      </c>
      <c r="L288" s="19">
        <v>1344000</v>
      </c>
      <c r="M288" s="19" t="s">
        <v>250</v>
      </c>
      <c r="S288" s="19">
        <f>IFERROR(SUMIF([3]PIVOT!$A$9:$A$634,C288,[3]PIVOT!$C$9:$C$634),0)</f>
        <v>0</v>
      </c>
      <c r="T288" s="19">
        <f t="shared" si="18"/>
        <v>-1344000</v>
      </c>
    </row>
    <row r="289" spans="1:20" hidden="1" outlineLevel="1" x14ac:dyDescent="0.25">
      <c r="A289" s="19" t="s">
        <v>229</v>
      </c>
      <c r="B289" s="19" t="s">
        <v>20</v>
      </c>
      <c r="C289" s="19" t="s">
        <v>1701</v>
      </c>
      <c r="D289" s="19" t="s">
        <v>510</v>
      </c>
      <c r="E289" s="2">
        <f t="shared" si="17"/>
        <v>1344000</v>
      </c>
      <c r="F289" s="19">
        <v>0</v>
      </c>
      <c r="G289" s="19"/>
      <c r="H289" s="19"/>
      <c r="I289" s="19"/>
      <c r="J289" s="19"/>
      <c r="K289" s="2">
        <f t="shared" si="19"/>
        <v>1344000</v>
      </c>
      <c r="L289" s="19">
        <v>1344000</v>
      </c>
      <c r="M289" s="19" t="s">
        <v>250</v>
      </c>
      <c r="S289" s="19">
        <f>IFERROR(SUMIF([3]PIVOT!$A$9:$A$634,C289,[3]PIVOT!$C$9:$C$634),0)</f>
        <v>0</v>
      </c>
      <c r="T289" s="19">
        <f t="shared" si="18"/>
        <v>-1344000</v>
      </c>
    </row>
    <row r="290" spans="1:20" hidden="1" outlineLevel="1" x14ac:dyDescent="0.25">
      <c r="A290" s="19" t="s">
        <v>229</v>
      </c>
      <c r="B290" s="19" t="s">
        <v>20</v>
      </c>
      <c r="C290" s="19" t="s">
        <v>1702</v>
      </c>
      <c r="D290" s="19" t="s">
        <v>195</v>
      </c>
      <c r="E290" s="2">
        <f t="shared" si="17"/>
        <v>3344000</v>
      </c>
      <c r="F290" s="19">
        <v>2500000</v>
      </c>
      <c r="G290" s="19"/>
      <c r="H290" s="19"/>
      <c r="I290" s="19"/>
      <c r="J290" s="19"/>
      <c r="K290" s="2">
        <f t="shared" si="19"/>
        <v>5844000</v>
      </c>
      <c r="L290" s="19">
        <v>5844000</v>
      </c>
      <c r="M290" s="19" t="s">
        <v>250</v>
      </c>
      <c r="S290" s="19">
        <f>IFERROR(SUMIF([3]PIVOT!$A$9:$A$634,C290,[3]PIVOT!$C$9:$C$634),0)</f>
        <v>0</v>
      </c>
      <c r="T290" s="19">
        <f t="shared" si="18"/>
        <v>-5844000</v>
      </c>
    </row>
    <row r="291" spans="1:20" hidden="1" outlineLevel="1" x14ac:dyDescent="0.25">
      <c r="A291" s="19" t="s">
        <v>229</v>
      </c>
      <c r="B291" s="19" t="s">
        <v>20</v>
      </c>
      <c r="C291" s="19" t="s">
        <v>1703</v>
      </c>
      <c r="D291" s="19" t="s">
        <v>1008</v>
      </c>
      <c r="E291" s="2">
        <f t="shared" si="17"/>
        <v>3344000</v>
      </c>
      <c r="F291" s="19">
        <v>2500000</v>
      </c>
      <c r="G291" s="19"/>
      <c r="H291" s="19"/>
      <c r="I291" s="19"/>
      <c r="J291" s="19"/>
      <c r="K291" s="2">
        <f t="shared" si="19"/>
        <v>5844000</v>
      </c>
      <c r="L291" s="19">
        <v>5844000</v>
      </c>
      <c r="M291" s="19" t="s">
        <v>250</v>
      </c>
      <c r="S291" s="19">
        <f>IFERROR(SUMIF([3]PIVOT!$A$9:$A$634,C291,[3]PIVOT!$C$9:$C$634),0)</f>
        <v>0</v>
      </c>
      <c r="T291" s="19">
        <f t="shared" si="18"/>
        <v>-5844000</v>
      </c>
    </row>
    <row r="292" spans="1:20" hidden="1" outlineLevel="1" x14ac:dyDescent="0.25">
      <c r="A292" s="19" t="s">
        <v>229</v>
      </c>
      <c r="B292" s="19" t="s">
        <v>20</v>
      </c>
      <c r="C292" s="19" t="s">
        <v>1704</v>
      </c>
      <c r="D292" s="19" t="s">
        <v>769</v>
      </c>
      <c r="E292" s="2">
        <f t="shared" si="17"/>
        <v>3960000</v>
      </c>
      <c r="F292" s="19">
        <v>2500000</v>
      </c>
      <c r="G292" s="19"/>
      <c r="H292" s="19"/>
      <c r="I292" s="19"/>
      <c r="J292" s="19"/>
      <c r="K292" s="2">
        <f t="shared" si="19"/>
        <v>6460000</v>
      </c>
      <c r="L292" s="19">
        <v>6460000</v>
      </c>
      <c r="M292" s="19" t="s">
        <v>288</v>
      </c>
      <c r="S292" s="19">
        <f>IFERROR(SUMIF([3]PIVOT!$A$9:$A$634,C292,[3]PIVOT!$C$9:$C$634),0)</f>
        <v>0</v>
      </c>
      <c r="T292" s="19">
        <f t="shared" si="18"/>
        <v>-6460000</v>
      </c>
    </row>
    <row r="293" spans="1:20" hidden="1" outlineLevel="1" x14ac:dyDescent="0.25">
      <c r="A293" s="19" t="s">
        <v>229</v>
      </c>
      <c r="B293" s="19" t="s">
        <v>20</v>
      </c>
      <c r="C293" s="19" t="s">
        <v>1705</v>
      </c>
      <c r="D293" s="19" t="s">
        <v>197</v>
      </c>
      <c r="E293" s="2">
        <f t="shared" si="17"/>
        <v>3960000</v>
      </c>
      <c r="F293" s="19">
        <v>2500000</v>
      </c>
      <c r="G293" s="19"/>
      <c r="H293" s="19"/>
      <c r="I293" s="19"/>
      <c r="J293" s="19"/>
      <c r="K293" s="2">
        <f t="shared" si="19"/>
        <v>6460000</v>
      </c>
      <c r="L293" s="19">
        <v>6460000</v>
      </c>
      <c r="M293" s="19" t="s">
        <v>288</v>
      </c>
      <c r="S293" s="19">
        <f>IFERROR(SUMIF([3]PIVOT!$A$9:$A$634,C293,[3]PIVOT!$C$9:$C$634),0)</f>
        <v>0</v>
      </c>
      <c r="T293" s="19">
        <f t="shared" si="18"/>
        <v>-6460000</v>
      </c>
    </row>
    <row r="294" spans="1:20" hidden="1" outlineLevel="1" x14ac:dyDescent="0.25">
      <c r="A294" s="19" t="s">
        <v>229</v>
      </c>
      <c r="B294" s="19" t="s">
        <v>20</v>
      </c>
      <c r="C294" s="19" t="s">
        <v>1706</v>
      </c>
      <c r="D294" s="19" t="s">
        <v>770</v>
      </c>
      <c r="E294" s="2">
        <f t="shared" si="17"/>
        <v>3730000</v>
      </c>
      <c r="F294" s="19">
        <v>2500000</v>
      </c>
      <c r="G294" s="19"/>
      <c r="H294" s="19"/>
      <c r="I294" s="19"/>
      <c r="J294" s="19"/>
      <c r="K294" s="2">
        <f t="shared" si="19"/>
        <v>6230000</v>
      </c>
      <c r="L294" s="19">
        <v>6230000</v>
      </c>
      <c r="M294" s="19" t="s">
        <v>253</v>
      </c>
      <c r="S294" s="19">
        <f>IFERROR(SUMIF([3]PIVOT!$A$9:$A$634,C294,[3]PIVOT!$C$9:$C$634),0)</f>
        <v>0</v>
      </c>
      <c r="T294" s="19">
        <f t="shared" si="18"/>
        <v>-6230000</v>
      </c>
    </row>
    <row r="295" spans="1:20" hidden="1" outlineLevel="1" x14ac:dyDescent="0.25">
      <c r="A295" s="19" t="s">
        <v>229</v>
      </c>
      <c r="B295" s="19" t="s">
        <v>20</v>
      </c>
      <c r="C295" s="19" t="s">
        <v>1707</v>
      </c>
      <c r="D295" s="19" t="s">
        <v>370</v>
      </c>
      <c r="E295" s="2">
        <f t="shared" si="17"/>
        <v>4846000</v>
      </c>
      <c r="F295" s="19">
        <v>2500000</v>
      </c>
      <c r="G295" s="19"/>
      <c r="H295" s="19"/>
      <c r="I295" s="19"/>
      <c r="J295" s="19"/>
      <c r="K295" s="2">
        <f t="shared" si="19"/>
        <v>7346000</v>
      </c>
      <c r="L295" s="19">
        <v>7346000</v>
      </c>
      <c r="M295" s="19" t="s">
        <v>288</v>
      </c>
      <c r="S295" s="19">
        <f>IFERROR(SUMIF([3]PIVOT!$A$9:$A$634,C295,[3]PIVOT!$C$9:$C$634),0)</f>
        <v>0</v>
      </c>
      <c r="T295" s="19">
        <f t="shared" si="18"/>
        <v>-7346000</v>
      </c>
    </row>
    <row r="296" spans="1:20" hidden="1" outlineLevel="1" x14ac:dyDescent="0.25">
      <c r="A296" s="19" t="s">
        <v>229</v>
      </c>
      <c r="B296" s="19" t="s">
        <v>20</v>
      </c>
      <c r="C296" s="19" t="s">
        <v>1873</v>
      </c>
      <c r="D296" s="19" t="s">
        <v>1874</v>
      </c>
      <c r="E296" s="2">
        <f t="shared" si="17"/>
        <v>1000000</v>
      </c>
      <c r="F296" s="19">
        <v>2500000</v>
      </c>
      <c r="G296" s="19"/>
      <c r="H296" s="19"/>
      <c r="I296" s="19"/>
      <c r="J296" s="19"/>
      <c r="K296" s="2">
        <f t="shared" si="19"/>
        <v>3500000</v>
      </c>
      <c r="L296" s="19">
        <v>3500000</v>
      </c>
      <c r="M296" s="19" t="s">
        <v>253</v>
      </c>
      <c r="S296" s="19">
        <f>IFERROR(SUMIF([3]PIVOT!$A$9:$A$634,C296,[3]PIVOT!$C$9:$C$634),0)</f>
        <v>0</v>
      </c>
      <c r="T296" s="19">
        <f t="shared" si="18"/>
        <v>-3500000</v>
      </c>
    </row>
    <row r="297" spans="1:20" hidden="1" outlineLevel="1" x14ac:dyDescent="0.25">
      <c r="A297" s="19" t="s">
        <v>229</v>
      </c>
      <c r="B297" s="19" t="s">
        <v>20</v>
      </c>
      <c r="C297" s="19" t="s">
        <v>2274</v>
      </c>
      <c r="D297" s="19" t="s">
        <v>2275</v>
      </c>
      <c r="E297" s="2">
        <f t="shared" si="17"/>
        <v>1540000</v>
      </c>
      <c r="F297" s="19">
        <v>0</v>
      </c>
      <c r="G297" s="19">
        <v>1000000</v>
      </c>
      <c r="H297" s="19"/>
      <c r="I297" s="19"/>
      <c r="J297" s="19"/>
      <c r="K297" s="2">
        <f t="shared" si="19"/>
        <v>2540000</v>
      </c>
      <c r="L297" s="19">
        <v>1540000</v>
      </c>
      <c r="M297" s="19" t="s">
        <v>288</v>
      </c>
      <c r="S297" s="19">
        <f>IFERROR(SUMIF([3]PIVOT!$A$9:$A$634,C297,[3]PIVOT!$C$9:$C$634),0)</f>
        <v>0</v>
      </c>
      <c r="T297" s="19">
        <f t="shared" si="18"/>
        <v>-2540000</v>
      </c>
    </row>
    <row r="298" spans="1:20" hidden="1" outlineLevel="1" x14ac:dyDescent="0.25">
      <c r="A298" s="19" t="s">
        <v>229</v>
      </c>
      <c r="B298" s="19" t="s">
        <v>20</v>
      </c>
      <c r="C298" s="19" t="s">
        <v>2072</v>
      </c>
      <c r="D298" s="19" t="s">
        <v>2084</v>
      </c>
      <c r="E298" s="2">
        <f t="shared" si="17"/>
        <v>2440000</v>
      </c>
      <c r="F298" s="19">
        <v>2500000</v>
      </c>
      <c r="G298" s="19">
        <v>576923.07692307688</v>
      </c>
      <c r="H298" s="19"/>
      <c r="I298" s="19"/>
      <c r="J298" s="19"/>
      <c r="K298" s="2">
        <f t="shared" si="19"/>
        <v>5516923.076923077</v>
      </c>
      <c r="L298" s="19">
        <v>4940000</v>
      </c>
      <c r="M298" s="19" t="s">
        <v>253</v>
      </c>
      <c r="S298" s="19">
        <f>IFERROR(SUMIF([3]PIVOT!$A$9:$A$634,C298,[3]PIVOT!$C$9:$C$634),0)</f>
        <v>0</v>
      </c>
      <c r="T298" s="19">
        <f t="shared" si="18"/>
        <v>-5516923.076923077</v>
      </c>
    </row>
    <row r="299" spans="1:20" hidden="1" outlineLevel="1" x14ac:dyDescent="0.25">
      <c r="A299" s="19" t="s">
        <v>229</v>
      </c>
      <c r="B299" s="19" t="s">
        <v>20</v>
      </c>
      <c r="C299" s="19" t="s">
        <v>1712</v>
      </c>
      <c r="D299" s="19" t="s">
        <v>200</v>
      </c>
      <c r="E299" s="2">
        <f t="shared" si="17"/>
        <v>1960000</v>
      </c>
      <c r="F299" s="19">
        <v>0</v>
      </c>
      <c r="G299" s="19"/>
      <c r="H299" s="19"/>
      <c r="I299" s="19"/>
      <c r="J299" s="19"/>
      <c r="K299" s="2">
        <f t="shared" si="19"/>
        <v>1960000</v>
      </c>
      <c r="L299" s="19">
        <v>1960000</v>
      </c>
      <c r="M299" s="19" t="s">
        <v>288</v>
      </c>
      <c r="S299" s="19">
        <f>IFERROR(SUMIF([3]PIVOT!$A$9:$A$634,C299,[3]PIVOT!$C$9:$C$634),0)</f>
        <v>0</v>
      </c>
      <c r="T299" s="19">
        <f t="shared" si="18"/>
        <v>-1960000</v>
      </c>
    </row>
    <row r="300" spans="1:20" hidden="1" outlineLevel="1" x14ac:dyDescent="0.25">
      <c r="A300" s="19" t="s">
        <v>229</v>
      </c>
      <c r="B300" s="19" t="s">
        <v>20</v>
      </c>
      <c r="C300" s="19" t="s">
        <v>1714</v>
      </c>
      <c r="D300" s="19" t="s">
        <v>455</v>
      </c>
      <c r="E300" s="2">
        <f t="shared" si="17"/>
        <v>1344000</v>
      </c>
      <c r="F300" s="19">
        <v>0</v>
      </c>
      <c r="G300" s="19"/>
      <c r="H300" s="19"/>
      <c r="I300" s="19"/>
      <c r="J300" s="19"/>
      <c r="K300" s="2">
        <f t="shared" si="19"/>
        <v>1344000</v>
      </c>
      <c r="L300" s="19">
        <v>1344000</v>
      </c>
      <c r="M300" s="19" t="s">
        <v>250</v>
      </c>
      <c r="S300" s="19">
        <f>IFERROR(SUMIF([3]PIVOT!$A$9:$A$634,C300,[3]PIVOT!$C$9:$C$634),0)</f>
        <v>0</v>
      </c>
      <c r="T300" s="19">
        <f t="shared" si="18"/>
        <v>-1344000</v>
      </c>
    </row>
    <row r="301" spans="1:20" hidden="1" outlineLevel="1" x14ac:dyDescent="0.25">
      <c r="A301" s="19" t="s">
        <v>229</v>
      </c>
      <c r="B301" s="19" t="s">
        <v>20</v>
      </c>
      <c r="C301" s="19" t="s">
        <v>1715</v>
      </c>
      <c r="D301" s="19" t="s">
        <v>556</v>
      </c>
      <c r="E301" s="2">
        <f t="shared" si="17"/>
        <v>3344000</v>
      </c>
      <c r="F301" s="19">
        <v>2500000</v>
      </c>
      <c r="G301" s="19"/>
      <c r="H301" s="19"/>
      <c r="I301" s="19"/>
      <c r="J301" s="19"/>
      <c r="K301" s="2">
        <f t="shared" si="19"/>
        <v>5844000</v>
      </c>
      <c r="L301" s="19">
        <v>5844000</v>
      </c>
      <c r="M301" s="19" t="s">
        <v>253</v>
      </c>
      <c r="S301" s="19">
        <f>IFERROR(SUMIF([3]PIVOT!$A$9:$A$634,C301,[3]PIVOT!$C$9:$C$634),0)</f>
        <v>0</v>
      </c>
      <c r="T301" s="19">
        <f t="shared" si="18"/>
        <v>-5844000</v>
      </c>
    </row>
    <row r="302" spans="1:20" hidden="1" outlineLevel="1" x14ac:dyDescent="0.25">
      <c r="A302" s="19" t="s">
        <v>229</v>
      </c>
      <c r="B302" s="19" t="s">
        <v>20</v>
      </c>
      <c r="C302" s="19" t="s">
        <v>1875</v>
      </c>
      <c r="D302" s="19" t="s">
        <v>1876</v>
      </c>
      <c r="E302" s="2">
        <f t="shared" si="17"/>
        <v>2744000</v>
      </c>
      <c r="F302" s="19">
        <v>2500000</v>
      </c>
      <c r="G302" s="19"/>
      <c r="H302" s="19"/>
      <c r="I302" s="19"/>
      <c r="J302" s="19"/>
      <c r="K302" s="2">
        <f t="shared" si="19"/>
        <v>5244000</v>
      </c>
      <c r="L302" s="19">
        <v>5244000</v>
      </c>
      <c r="M302" s="19" t="s">
        <v>253</v>
      </c>
      <c r="S302" s="19">
        <f>IFERROR(SUMIF([3]PIVOT!$A$9:$A$634,C302,[3]PIVOT!$C$9:$C$634),0)</f>
        <v>0</v>
      </c>
      <c r="T302" s="19">
        <f t="shared" si="18"/>
        <v>-5244000</v>
      </c>
    </row>
    <row r="303" spans="1:20" hidden="1" outlineLevel="1" x14ac:dyDescent="0.25">
      <c r="A303" s="19" t="s">
        <v>229</v>
      </c>
      <c r="B303" s="19" t="s">
        <v>20</v>
      </c>
      <c r="C303" s="19" t="s">
        <v>1717</v>
      </c>
      <c r="D303" s="19" t="s">
        <v>771</v>
      </c>
      <c r="E303" s="2">
        <f t="shared" si="17"/>
        <v>3344000</v>
      </c>
      <c r="F303" s="19">
        <v>2500000</v>
      </c>
      <c r="G303" s="19"/>
      <c r="H303" s="19"/>
      <c r="I303" s="19"/>
      <c r="J303" s="19"/>
      <c r="K303" s="2">
        <f t="shared" si="19"/>
        <v>5844000</v>
      </c>
      <c r="L303" s="19">
        <v>5844000</v>
      </c>
      <c r="M303" s="19" t="s">
        <v>253</v>
      </c>
      <c r="S303" s="19">
        <f>IFERROR(SUMIF([3]PIVOT!$A$9:$A$634,C303,[3]PIVOT!$C$9:$C$634),0)</f>
        <v>0</v>
      </c>
      <c r="T303" s="19">
        <f t="shared" si="18"/>
        <v>-5844000</v>
      </c>
    </row>
    <row r="304" spans="1:20" hidden="1" outlineLevel="1" x14ac:dyDescent="0.25">
      <c r="A304" s="19" t="s">
        <v>229</v>
      </c>
      <c r="B304" s="19" t="s">
        <v>20</v>
      </c>
      <c r="C304" s="19" t="s">
        <v>1718</v>
      </c>
      <c r="D304" s="19" t="s">
        <v>196</v>
      </c>
      <c r="E304" s="2">
        <f t="shared" si="17"/>
        <v>3344000</v>
      </c>
      <c r="F304" s="19">
        <v>2500000</v>
      </c>
      <c r="G304" s="19"/>
      <c r="H304" s="19"/>
      <c r="I304" s="19"/>
      <c r="J304" s="19"/>
      <c r="K304" s="2">
        <f t="shared" si="19"/>
        <v>5844000</v>
      </c>
      <c r="L304" s="19">
        <v>5844000</v>
      </c>
      <c r="M304" s="19" t="s">
        <v>253</v>
      </c>
      <c r="S304" s="19">
        <f>IFERROR(SUMIF([3]PIVOT!$A$9:$A$634,C304,[3]PIVOT!$C$9:$C$634),0)</f>
        <v>0</v>
      </c>
      <c r="T304" s="19">
        <f t="shared" si="18"/>
        <v>-5844000</v>
      </c>
    </row>
    <row r="305" spans="1:20" hidden="1" outlineLevel="1" x14ac:dyDescent="0.25">
      <c r="A305" s="19" t="s">
        <v>230</v>
      </c>
      <c r="B305" s="19" t="s">
        <v>20</v>
      </c>
      <c r="C305" s="19" t="s">
        <v>1719</v>
      </c>
      <c r="D305" s="19" t="s">
        <v>866</v>
      </c>
      <c r="E305" s="2">
        <f t="shared" si="17"/>
        <v>3344000</v>
      </c>
      <c r="F305" s="19">
        <v>2500000</v>
      </c>
      <c r="G305" s="19"/>
      <c r="H305" s="19"/>
      <c r="I305" s="19"/>
      <c r="J305" s="19"/>
      <c r="K305" s="2">
        <f t="shared" si="19"/>
        <v>5844000</v>
      </c>
      <c r="L305" s="19">
        <v>5844000</v>
      </c>
      <c r="M305" s="19" t="s">
        <v>250</v>
      </c>
      <c r="S305" s="19">
        <f>IFERROR(SUMIF([3]PIVOT!$A$9:$A$634,C305,[3]PIVOT!$C$9:$C$634),0)</f>
        <v>0</v>
      </c>
      <c r="T305" s="19">
        <f t="shared" si="18"/>
        <v>-5844000</v>
      </c>
    </row>
    <row r="306" spans="1:20" hidden="1" outlineLevel="1" x14ac:dyDescent="0.25">
      <c r="A306" s="19" t="s">
        <v>230</v>
      </c>
      <c r="B306" s="19" t="s">
        <v>20</v>
      </c>
      <c r="C306" s="19" t="s">
        <v>2073</v>
      </c>
      <c r="D306" s="19" t="s">
        <v>2085</v>
      </c>
      <c r="E306" s="2">
        <f t="shared" si="17"/>
        <v>3344000</v>
      </c>
      <c r="F306" s="19">
        <v>2500000</v>
      </c>
      <c r="G306" s="19"/>
      <c r="H306" s="19"/>
      <c r="I306" s="19"/>
      <c r="J306" s="19"/>
      <c r="K306" s="2">
        <f t="shared" si="19"/>
        <v>5844000</v>
      </c>
      <c r="L306" s="19">
        <v>5844000</v>
      </c>
      <c r="M306" s="19" t="s">
        <v>250</v>
      </c>
      <c r="S306" s="19">
        <f>IFERROR(SUMIF([3]PIVOT!$A$9:$A$634,C306,[3]PIVOT!$C$9:$C$634),0)</f>
        <v>0</v>
      </c>
      <c r="T306" s="19">
        <f t="shared" si="18"/>
        <v>-5844000</v>
      </c>
    </row>
    <row r="307" spans="1:20" hidden="1" outlineLevel="1" x14ac:dyDescent="0.25">
      <c r="A307" s="19" t="s">
        <v>230</v>
      </c>
      <c r="B307" s="19" t="s">
        <v>20</v>
      </c>
      <c r="C307" s="19" t="s">
        <v>1723</v>
      </c>
      <c r="D307" s="19" t="s">
        <v>201</v>
      </c>
      <c r="E307" s="2">
        <f t="shared" si="17"/>
        <v>3961000</v>
      </c>
      <c r="F307" s="19">
        <v>2500000</v>
      </c>
      <c r="G307" s="19"/>
      <c r="H307" s="19"/>
      <c r="I307" s="19"/>
      <c r="J307" s="19"/>
      <c r="K307" s="2">
        <f t="shared" si="19"/>
        <v>6461000</v>
      </c>
      <c r="L307" s="19">
        <v>6461000</v>
      </c>
      <c r="M307" s="19" t="s">
        <v>252</v>
      </c>
      <c r="S307" s="19">
        <f>IFERROR(SUMIF([3]PIVOT!$A$9:$A$634,C307,[3]PIVOT!$C$9:$C$634),0)</f>
        <v>0</v>
      </c>
      <c r="T307" s="19">
        <f t="shared" si="18"/>
        <v>-6461000</v>
      </c>
    </row>
    <row r="308" spans="1:20" hidden="1" outlineLevel="1" x14ac:dyDescent="0.25">
      <c r="A308" s="19" t="s">
        <v>230</v>
      </c>
      <c r="B308" s="19" t="s">
        <v>20</v>
      </c>
      <c r="C308" s="19" t="s">
        <v>1721</v>
      </c>
      <c r="D308" s="19" t="s">
        <v>1722</v>
      </c>
      <c r="E308" s="2">
        <f t="shared" si="17"/>
        <v>2000000</v>
      </c>
      <c r="F308" s="19">
        <v>2500000</v>
      </c>
      <c r="G308" s="19"/>
      <c r="H308" s="19"/>
      <c r="I308" s="19"/>
      <c r="J308" s="19"/>
      <c r="K308" s="2">
        <f t="shared" si="19"/>
        <v>4500000</v>
      </c>
      <c r="L308" s="19">
        <v>4500000</v>
      </c>
      <c r="M308" s="19" t="s">
        <v>288</v>
      </c>
      <c r="S308" s="19">
        <f>IFERROR(SUMIF([3]PIVOT!$A$9:$A$634,C308,[3]PIVOT!$C$9:$C$634),0)</f>
        <v>0</v>
      </c>
      <c r="T308" s="19">
        <f t="shared" si="18"/>
        <v>-4500000</v>
      </c>
    </row>
    <row r="309" spans="1:20" hidden="1" outlineLevel="1" x14ac:dyDescent="0.25">
      <c r="A309" s="19" t="s">
        <v>230</v>
      </c>
      <c r="B309" s="19" t="s">
        <v>20</v>
      </c>
      <c r="C309" s="19" t="s">
        <v>2074</v>
      </c>
      <c r="D309" s="19" t="s">
        <v>36</v>
      </c>
      <c r="E309" s="2">
        <f t="shared" si="17"/>
        <v>2440000</v>
      </c>
      <c r="F309" s="19">
        <v>2500000</v>
      </c>
      <c r="G309" s="19">
        <v>423076.92307692306</v>
      </c>
      <c r="H309" s="19"/>
      <c r="I309" s="19"/>
      <c r="J309" s="19"/>
      <c r="K309" s="2">
        <f t="shared" si="19"/>
        <v>5363076.923076923</v>
      </c>
      <c r="L309" s="19">
        <v>4940000</v>
      </c>
      <c r="M309" s="19" t="s">
        <v>250</v>
      </c>
      <c r="S309" s="19">
        <f>IFERROR(SUMIF([3]PIVOT!$A$9:$A$634,C309,[3]PIVOT!$C$9:$C$634),0)</f>
        <v>0</v>
      </c>
      <c r="T309" s="19">
        <f t="shared" si="18"/>
        <v>-5363076.923076923</v>
      </c>
    </row>
    <row r="310" spans="1:20" hidden="1" outlineLevel="1" x14ac:dyDescent="0.25">
      <c r="A310" s="19" t="s">
        <v>230</v>
      </c>
      <c r="B310" s="19" t="s">
        <v>20</v>
      </c>
      <c r="C310" s="19" t="s">
        <v>2075</v>
      </c>
      <c r="D310" s="19" t="s">
        <v>2086</v>
      </c>
      <c r="E310" s="2">
        <f t="shared" si="17"/>
        <v>2440000</v>
      </c>
      <c r="F310" s="19">
        <v>500000</v>
      </c>
      <c r="G310" s="19">
        <v>423076.92307692306</v>
      </c>
      <c r="H310" s="19"/>
      <c r="I310" s="19"/>
      <c r="J310" s="19"/>
      <c r="K310" s="2">
        <f t="shared" si="19"/>
        <v>3363076.923076923</v>
      </c>
      <c r="L310" s="19">
        <v>2940000</v>
      </c>
      <c r="M310" s="19" t="s">
        <v>250</v>
      </c>
      <c r="S310" s="19">
        <f>IFERROR(SUMIF([3]PIVOT!$A$9:$A$634,C310,[3]PIVOT!$C$9:$C$634),0)</f>
        <v>0</v>
      </c>
      <c r="T310" s="19">
        <f t="shared" si="18"/>
        <v>-3363076.923076923</v>
      </c>
    </row>
    <row r="311" spans="1:20" hidden="1" outlineLevel="1" x14ac:dyDescent="0.25">
      <c r="A311" s="19" t="s">
        <v>230</v>
      </c>
      <c r="B311" s="19" t="s">
        <v>20</v>
      </c>
      <c r="C311" s="19" t="s">
        <v>1725</v>
      </c>
      <c r="D311" s="19" t="s">
        <v>203</v>
      </c>
      <c r="E311" s="2">
        <f t="shared" si="17"/>
        <v>3960000</v>
      </c>
      <c r="F311" s="19">
        <v>0</v>
      </c>
      <c r="G311" s="19"/>
      <c r="H311" s="19"/>
      <c r="I311" s="19"/>
      <c r="J311" s="19"/>
      <c r="K311" s="2">
        <f t="shared" si="19"/>
        <v>3960000</v>
      </c>
      <c r="L311" s="19">
        <v>3960000</v>
      </c>
      <c r="M311" s="19" t="s">
        <v>288</v>
      </c>
      <c r="S311" s="19">
        <f>IFERROR(SUMIF([3]PIVOT!$A$9:$A$634,C311,[3]PIVOT!$C$9:$C$634),0)</f>
        <v>0</v>
      </c>
      <c r="T311" s="19">
        <f t="shared" si="18"/>
        <v>-3960000</v>
      </c>
    </row>
    <row r="312" spans="1:20" hidden="1" outlineLevel="1" x14ac:dyDescent="0.25">
      <c r="A312" s="19" t="s">
        <v>230</v>
      </c>
      <c r="B312" s="19" t="s">
        <v>20</v>
      </c>
      <c r="C312" s="19" t="s">
        <v>1724</v>
      </c>
      <c r="D312" s="19" t="s">
        <v>418</v>
      </c>
      <c r="E312" s="2">
        <f t="shared" si="17"/>
        <v>1960000</v>
      </c>
      <c r="F312" s="19">
        <v>0</v>
      </c>
      <c r="G312" s="19"/>
      <c r="H312" s="19"/>
      <c r="I312" s="19"/>
      <c r="J312" s="19"/>
      <c r="K312" s="2">
        <f t="shared" si="19"/>
        <v>1960000</v>
      </c>
      <c r="L312" s="19">
        <v>1960000</v>
      </c>
      <c r="M312" s="19" t="s">
        <v>288</v>
      </c>
      <c r="S312" s="19">
        <f>IFERROR(SUMIF([3]PIVOT!$A$9:$A$634,C312,[3]PIVOT!$C$9:$C$634),0)</f>
        <v>0</v>
      </c>
      <c r="T312" s="19">
        <f t="shared" si="18"/>
        <v>-1960000</v>
      </c>
    </row>
    <row r="313" spans="1:20" hidden="1" outlineLevel="1" x14ac:dyDescent="0.25">
      <c r="A313" s="19" t="s">
        <v>230</v>
      </c>
      <c r="B313" s="19" t="s">
        <v>20</v>
      </c>
      <c r="C313" s="19" t="s">
        <v>1729</v>
      </c>
      <c r="D313" s="19" t="s">
        <v>1730</v>
      </c>
      <c r="E313" s="2">
        <f t="shared" si="17"/>
        <v>1460000</v>
      </c>
      <c r="F313" s="19">
        <v>0</v>
      </c>
      <c r="G313" s="19"/>
      <c r="H313" s="19"/>
      <c r="I313" s="19"/>
      <c r="J313" s="19"/>
      <c r="K313" s="2">
        <f t="shared" si="19"/>
        <v>1460000</v>
      </c>
      <c r="L313" s="19">
        <v>1460000</v>
      </c>
      <c r="M313" s="19" t="s">
        <v>251</v>
      </c>
      <c r="S313" s="19">
        <f>IFERROR(SUMIF([3]PIVOT!$A$9:$A$634,C313,[3]PIVOT!$C$9:$C$634),0)</f>
        <v>0</v>
      </c>
      <c r="T313" s="19">
        <f t="shared" si="18"/>
        <v>-1460000</v>
      </c>
    </row>
    <row r="314" spans="1:20" hidden="1" outlineLevel="1" x14ac:dyDescent="0.25">
      <c r="A314" s="19" t="s">
        <v>230</v>
      </c>
      <c r="B314" s="19" t="s">
        <v>20</v>
      </c>
      <c r="C314" s="19" t="s">
        <v>2076</v>
      </c>
      <c r="D314" s="19" t="s">
        <v>2087</v>
      </c>
      <c r="E314" s="2">
        <f t="shared" si="17"/>
        <v>3910000</v>
      </c>
      <c r="F314" s="19">
        <v>2500000</v>
      </c>
      <c r="G314" s="19"/>
      <c r="H314" s="19"/>
      <c r="I314" s="19"/>
      <c r="J314" s="19"/>
      <c r="K314" s="2">
        <f t="shared" si="19"/>
        <v>6410000</v>
      </c>
      <c r="L314" s="19">
        <v>6410000</v>
      </c>
      <c r="M314" s="19" t="s">
        <v>252</v>
      </c>
      <c r="S314" s="19">
        <f>IFERROR(SUMIF([3]PIVOT!$A$9:$A$634,C314,[3]PIVOT!$C$9:$C$634),0)</f>
        <v>0</v>
      </c>
      <c r="T314" s="19">
        <f t="shared" si="18"/>
        <v>-6410000</v>
      </c>
    </row>
    <row r="315" spans="1:20" hidden="1" outlineLevel="1" x14ac:dyDescent="0.25">
      <c r="A315" s="19" t="s">
        <v>230</v>
      </c>
      <c r="B315" s="19" t="s">
        <v>20</v>
      </c>
      <c r="C315" s="19" t="s">
        <v>1731</v>
      </c>
      <c r="D315" s="19" t="s">
        <v>867</v>
      </c>
      <c r="E315" s="2">
        <f t="shared" si="17"/>
        <v>2844000</v>
      </c>
      <c r="F315" s="19">
        <v>2500000</v>
      </c>
      <c r="G315" s="19"/>
      <c r="H315" s="19"/>
      <c r="I315" s="19"/>
      <c r="J315" s="19"/>
      <c r="K315" s="2">
        <f t="shared" si="19"/>
        <v>5344000</v>
      </c>
      <c r="L315" s="19">
        <v>5344000</v>
      </c>
      <c r="M315" s="19" t="s">
        <v>250</v>
      </c>
      <c r="S315" s="19">
        <f>IFERROR(SUMIF([3]PIVOT!$A$9:$A$634,C315,[3]PIVOT!$C$9:$C$634),0)</f>
        <v>0</v>
      </c>
      <c r="T315" s="19">
        <f t="shared" si="18"/>
        <v>-5344000</v>
      </c>
    </row>
    <row r="316" spans="1:20" hidden="1" outlineLevel="1" x14ac:dyDescent="0.25">
      <c r="A316" s="19" t="s">
        <v>230</v>
      </c>
      <c r="B316" s="19" t="s">
        <v>20</v>
      </c>
      <c r="C316" s="19" t="s">
        <v>1732</v>
      </c>
      <c r="D316" s="19" t="s">
        <v>1733</v>
      </c>
      <c r="E316" s="2">
        <f t="shared" si="17"/>
        <v>3960000</v>
      </c>
      <c r="F316" s="19">
        <v>2500000</v>
      </c>
      <c r="G316" s="19"/>
      <c r="H316" s="19"/>
      <c r="I316" s="19"/>
      <c r="J316" s="19"/>
      <c r="K316" s="2">
        <f t="shared" si="19"/>
        <v>6460000</v>
      </c>
      <c r="L316" s="19">
        <v>6460000</v>
      </c>
      <c r="M316" s="19" t="s">
        <v>288</v>
      </c>
      <c r="S316" s="19">
        <f>IFERROR(SUMIF([3]PIVOT!$A$9:$A$634,C316,[3]PIVOT!$C$9:$C$634),0)</f>
        <v>0</v>
      </c>
      <c r="T316" s="19">
        <f t="shared" si="18"/>
        <v>-6460000</v>
      </c>
    </row>
    <row r="317" spans="1:20" hidden="1" outlineLevel="1" x14ac:dyDescent="0.25">
      <c r="A317" s="19" t="s">
        <v>230</v>
      </c>
      <c r="B317" s="19" t="s">
        <v>20</v>
      </c>
      <c r="C317" s="19" t="s">
        <v>2279</v>
      </c>
      <c r="D317" s="19" t="s">
        <v>2280</v>
      </c>
      <c r="E317" s="2">
        <f t="shared" si="17"/>
        <v>2440000</v>
      </c>
      <c r="F317" s="19">
        <v>2500000</v>
      </c>
      <c r="G317" s="19">
        <v>1000000</v>
      </c>
      <c r="H317" s="19"/>
      <c r="I317" s="19"/>
      <c r="J317" s="19"/>
      <c r="K317" s="2">
        <f t="shared" si="19"/>
        <v>5940000</v>
      </c>
      <c r="L317" s="19">
        <v>4940000</v>
      </c>
      <c r="M317" s="19" t="s">
        <v>253</v>
      </c>
      <c r="S317" s="19">
        <f>IFERROR(SUMIF([3]PIVOT!$A$9:$A$634,C317,[3]PIVOT!$C$9:$C$634),0)</f>
        <v>0</v>
      </c>
      <c r="T317" s="19">
        <f t="shared" si="18"/>
        <v>-5940000</v>
      </c>
    </row>
    <row r="318" spans="1:20" hidden="1" outlineLevel="1" x14ac:dyDescent="0.25">
      <c r="A318" s="19" t="s">
        <v>230</v>
      </c>
      <c r="B318" s="19" t="s">
        <v>20</v>
      </c>
      <c r="C318" s="19" t="s">
        <v>1736</v>
      </c>
      <c r="D318" s="19" t="s">
        <v>56</v>
      </c>
      <c r="E318" s="2">
        <f t="shared" si="17"/>
        <v>2844000</v>
      </c>
      <c r="F318" s="19">
        <v>2500000</v>
      </c>
      <c r="G318" s="19"/>
      <c r="H318" s="19"/>
      <c r="I318" s="19"/>
      <c r="J318" s="19"/>
      <c r="K318" s="2">
        <f t="shared" si="19"/>
        <v>5344000</v>
      </c>
      <c r="L318" s="19">
        <v>5344000</v>
      </c>
      <c r="M318" s="19" t="s">
        <v>250</v>
      </c>
      <c r="S318" s="19">
        <f>IFERROR(SUMIF([3]PIVOT!$A$9:$A$634,C318,[3]PIVOT!$C$9:$C$634),0)</f>
        <v>0</v>
      </c>
      <c r="T318" s="19">
        <f t="shared" si="18"/>
        <v>-5344000</v>
      </c>
    </row>
    <row r="319" spans="1:20" hidden="1" outlineLevel="1" x14ac:dyDescent="0.25">
      <c r="A319" s="19" t="s">
        <v>230</v>
      </c>
      <c r="B319" s="19" t="s">
        <v>20</v>
      </c>
      <c r="C319" s="19" t="s">
        <v>1737</v>
      </c>
      <c r="D319" s="19" t="s">
        <v>1009</v>
      </c>
      <c r="E319" s="2">
        <f t="shared" si="17"/>
        <v>2844000</v>
      </c>
      <c r="F319" s="19">
        <v>2500000</v>
      </c>
      <c r="G319" s="19"/>
      <c r="H319" s="19"/>
      <c r="I319" s="19"/>
      <c r="J319" s="19"/>
      <c r="K319" s="2">
        <f t="shared" si="19"/>
        <v>5344000</v>
      </c>
      <c r="L319" s="19">
        <v>5344000</v>
      </c>
      <c r="M319" s="19" t="s">
        <v>250</v>
      </c>
      <c r="S319" s="19">
        <f>IFERROR(SUMIF([3]PIVOT!$A$9:$A$634,C319,[3]PIVOT!$C$9:$C$634),0)</f>
        <v>0</v>
      </c>
      <c r="T319" s="19">
        <f t="shared" si="18"/>
        <v>-5344000</v>
      </c>
    </row>
    <row r="320" spans="1:20" hidden="1" outlineLevel="1" x14ac:dyDescent="0.25">
      <c r="A320" s="19" t="s">
        <v>230</v>
      </c>
      <c r="B320" s="19" t="s">
        <v>20</v>
      </c>
      <c r="C320" s="19" t="s">
        <v>1734</v>
      </c>
      <c r="D320" s="19" t="s">
        <v>2276</v>
      </c>
      <c r="E320" s="2">
        <f t="shared" si="17"/>
        <v>1460000</v>
      </c>
      <c r="F320" s="19">
        <v>0</v>
      </c>
      <c r="G320" s="19"/>
      <c r="H320" s="19"/>
      <c r="I320" s="19"/>
      <c r="J320" s="19"/>
      <c r="K320" s="2">
        <f t="shared" si="19"/>
        <v>1460000</v>
      </c>
      <c r="L320" s="19">
        <v>1460000</v>
      </c>
      <c r="M320" s="19" t="s">
        <v>251</v>
      </c>
      <c r="S320" s="19">
        <f>IFERROR(SUMIF([3]PIVOT!$A$9:$A$634,C320,[3]PIVOT!$C$9:$C$634),0)</f>
        <v>0</v>
      </c>
      <c r="T320" s="19">
        <f t="shared" si="18"/>
        <v>-1460000</v>
      </c>
    </row>
    <row r="321" spans="1:20" hidden="1" outlineLevel="1" x14ac:dyDescent="0.25">
      <c r="A321" s="19" t="s">
        <v>230</v>
      </c>
      <c r="B321" s="19" t="s">
        <v>20</v>
      </c>
      <c r="C321" s="19" t="s">
        <v>1738</v>
      </c>
      <c r="D321" s="19" t="s">
        <v>1739</v>
      </c>
      <c r="E321" s="2">
        <f t="shared" si="17"/>
        <v>3344000</v>
      </c>
      <c r="F321" s="19">
        <v>2500000</v>
      </c>
      <c r="G321" s="19"/>
      <c r="H321" s="19"/>
      <c r="I321" s="19"/>
      <c r="J321" s="19"/>
      <c r="K321" s="2">
        <f t="shared" si="19"/>
        <v>5844000</v>
      </c>
      <c r="L321" s="19">
        <v>5844000</v>
      </c>
      <c r="M321" s="19" t="s">
        <v>250</v>
      </c>
      <c r="S321" s="19">
        <f>IFERROR(SUMIF([3]PIVOT!$A$9:$A$634,C321,[3]PIVOT!$C$9:$C$634),0)</f>
        <v>0</v>
      </c>
      <c r="T321" s="19">
        <f t="shared" si="18"/>
        <v>-5844000</v>
      </c>
    </row>
    <row r="322" spans="1:20" hidden="1" outlineLevel="1" x14ac:dyDescent="0.25">
      <c r="A322" s="19" t="s">
        <v>230</v>
      </c>
      <c r="B322" s="19" t="s">
        <v>20</v>
      </c>
      <c r="C322" s="19" t="s">
        <v>1740</v>
      </c>
      <c r="D322" s="19" t="s">
        <v>868</v>
      </c>
      <c r="E322" s="2">
        <f t="shared" si="17"/>
        <v>3344000</v>
      </c>
      <c r="F322" s="19">
        <v>2500000</v>
      </c>
      <c r="G322" s="19"/>
      <c r="H322" s="19"/>
      <c r="I322" s="19"/>
      <c r="J322" s="19"/>
      <c r="K322" s="2">
        <f t="shared" si="19"/>
        <v>5844000</v>
      </c>
      <c r="L322" s="19">
        <v>5844000</v>
      </c>
      <c r="M322" s="19" t="s">
        <v>250</v>
      </c>
      <c r="S322" s="19">
        <f>IFERROR(SUMIF([3]PIVOT!$A$9:$A$634,C322,[3]PIVOT!$C$9:$C$634),0)</f>
        <v>0</v>
      </c>
      <c r="T322" s="19">
        <f t="shared" si="18"/>
        <v>-5844000</v>
      </c>
    </row>
    <row r="323" spans="1:20" hidden="1" outlineLevel="1" x14ac:dyDescent="0.25">
      <c r="A323" s="19" t="s">
        <v>230</v>
      </c>
      <c r="B323" s="19" t="s">
        <v>20</v>
      </c>
      <c r="C323" s="19" t="s">
        <v>1878</v>
      </c>
      <c r="D323" s="19" t="s">
        <v>1879</v>
      </c>
      <c r="E323" s="2">
        <f t="shared" ref="E323:E378" si="20">+L323-F323-J323-I323</f>
        <v>0</v>
      </c>
      <c r="F323" s="19">
        <v>0</v>
      </c>
      <c r="G323" s="19"/>
      <c r="H323" s="19"/>
      <c r="I323" s="19"/>
      <c r="J323" s="19"/>
      <c r="K323" s="2">
        <f t="shared" si="19"/>
        <v>0</v>
      </c>
      <c r="L323" s="19">
        <v>0</v>
      </c>
      <c r="M323" s="19" t="s">
        <v>250</v>
      </c>
      <c r="S323" s="19">
        <f>IFERROR(SUMIF([3]PIVOT!$A$9:$A$634,C323,[3]PIVOT!$C$9:$C$634),0)</f>
        <v>0</v>
      </c>
      <c r="T323" s="19">
        <f t="shared" si="18"/>
        <v>0</v>
      </c>
    </row>
    <row r="324" spans="1:20" hidden="1" outlineLevel="1" x14ac:dyDescent="0.25">
      <c r="A324" s="19" t="s">
        <v>230</v>
      </c>
      <c r="B324" s="19" t="s">
        <v>20</v>
      </c>
      <c r="C324" s="19" t="s">
        <v>1880</v>
      </c>
      <c r="D324" s="19" t="s">
        <v>2088</v>
      </c>
      <c r="E324" s="2">
        <f t="shared" si="20"/>
        <v>0</v>
      </c>
      <c r="F324" s="19">
        <v>0</v>
      </c>
      <c r="G324" s="19"/>
      <c r="H324" s="19"/>
      <c r="I324" s="19"/>
      <c r="J324" s="19"/>
      <c r="K324" s="2">
        <f t="shared" si="19"/>
        <v>0</v>
      </c>
      <c r="L324" s="19">
        <v>0</v>
      </c>
      <c r="M324" s="19" t="s">
        <v>250</v>
      </c>
      <c r="S324" s="19">
        <f>IFERROR(SUMIF([3]PIVOT!$A$9:$A$634,C324,[3]PIVOT!$C$9:$C$634),0)</f>
        <v>0</v>
      </c>
      <c r="T324" s="19">
        <f t="shared" si="18"/>
        <v>0</v>
      </c>
    </row>
    <row r="325" spans="1:20" hidden="1" outlineLevel="1" x14ac:dyDescent="0.25">
      <c r="A325" s="19" t="s">
        <v>230</v>
      </c>
      <c r="B325" s="19" t="s">
        <v>20</v>
      </c>
      <c r="C325" s="19" t="s">
        <v>1884</v>
      </c>
      <c r="D325" s="19" t="s">
        <v>1885</v>
      </c>
      <c r="E325" s="2">
        <f t="shared" si="20"/>
        <v>0</v>
      </c>
      <c r="F325" s="19">
        <v>0</v>
      </c>
      <c r="G325" s="19"/>
      <c r="H325" s="19"/>
      <c r="I325" s="19"/>
      <c r="J325" s="19"/>
      <c r="K325" s="2">
        <f t="shared" si="19"/>
        <v>0</v>
      </c>
      <c r="L325" s="19">
        <v>0</v>
      </c>
      <c r="M325" s="19" t="s">
        <v>250</v>
      </c>
      <c r="S325" s="19">
        <f>IFERROR(SUMIF([3]PIVOT!$A$9:$A$634,C325,[3]PIVOT!$C$9:$C$634),0)</f>
        <v>0</v>
      </c>
      <c r="T325" s="19">
        <f t="shared" ref="T325:T388" si="21">+S325-K325</f>
        <v>0</v>
      </c>
    </row>
    <row r="326" spans="1:20" hidden="1" outlineLevel="1" x14ac:dyDescent="0.25">
      <c r="A326" s="19" t="s">
        <v>230</v>
      </c>
      <c r="B326" s="19" t="s">
        <v>20</v>
      </c>
      <c r="C326" s="19" t="s">
        <v>1882</v>
      </c>
      <c r="D326" s="19" t="s">
        <v>457</v>
      </c>
      <c r="E326" s="2">
        <f t="shared" si="20"/>
        <v>3344000</v>
      </c>
      <c r="F326" s="19">
        <v>2500000</v>
      </c>
      <c r="G326" s="19"/>
      <c r="H326" s="19"/>
      <c r="I326" s="19"/>
      <c r="J326" s="19"/>
      <c r="K326" s="2">
        <f t="shared" si="19"/>
        <v>5844000</v>
      </c>
      <c r="L326" s="19">
        <v>5844000</v>
      </c>
      <c r="M326" s="19" t="s">
        <v>250</v>
      </c>
      <c r="S326" s="19">
        <f>IFERROR(SUMIF([3]PIVOT!$A$9:$A$634,C326,[3]PIVOT!$C$9:$C$634),0)</f>
        <v>0</v>
      </c>
      <c r="T326" s="19">
        <f t="shared" si="21"/>
        <v>-5844000</v>
      </c>
    </row>
    <row r="327" spans="1:20" hidden="1" outlineLevel="1" x14ac:dyDescent="0.25">
      <c r="A327" s="19" t="s">
        <v>230</v>
      </c>
      <c r="B327" s="19" t="s">
        <v>20</v>
      </c>
      <c r="C327" s="19" t="s">
        <v>2078</v>
      </c>
      <c r="D327" s="19" t="s">
        <v>2492</v>
      </c>
      <c r="E327" s="2">
        <f t="shared" si="20"/>
        <v>2844000</v>
      </c>
      <c r="F327" s="19">
        <v>2500000</v>
      </c>
      <c r="G327" s="19"/>
      <c r="H327" s="19"/>
      <c r="I327" s="19"/>
      <c r="J327" s="19"/>
      <c r="K327" s="2">
        <f t="shared" si="19"/>
        <v>5344000</v>
      </c>
      <c r="L327" s="19">
        <v>5344000</v>
      </c>
      <c r="M327" s="19" t="s">
        <v>250</v>
      </c>
      <c r="S327" s="19">
        <f>IFERROR(SUMIF([3]PIVOT!$A$9:$A$634,C327,[3]PIVOT!$C$9:$C$634),0)</f>
        <v>0</v>
      </c>
      <c r="T327" s="19">
        <f t="shared" si="21"/>
        <v>-5344000</v>
      </c>
    </row>
    <row r="328" spans="1:20" hidden="1" outlineLevel="1" x14ac:dyDescent="0.25">
      <c r="A328" s="19" t="s">
        <v>230</v>
      </c>
      <c r="B328" s="19" t="s">
        <v>20</v>
      </c>
      <c r="C328" s="19" t="s">
        <v>2079</v>
      </c>
      <c r="D328" s="19" t="s">
        <v>2493</v>
      </c>
      <c r="E328" s="2">
        <f t="shared" si="20"/>
        <v>1460000</v>
      </c>
      <c r="F328" s="19">
        <v>0</v>
      </c>
      <c r="G328" s="19"/>
      <c r="H328" s="19"/>
      <c r="I328" s="19"/>
      <c r="J328" s="19"/>
      <c r="K328" s="2">
        <f t="shared" si="19"/>
        <v>1460000</v>
      </c>
      <c r="L328" s="19">
        <v>1460000</v>
      </c>
      <c r="M328" s="19" t="s">
        <v>251</v>
      </c>
      <c r="S328" s="19">
        <f>IFERROR(SUMIF([3]PIVOT!$A$9:$A$634,C328,[3]PIVOT!$C$9:$C$634),0)</f>
        <v>0</v>
      </c>
      <c r="T328" s="19">
        <f t="shared" si="21"/>
        <v>-1460000</v>
      </c>
    </row>
    <row r="329" spans="1:20" hidden="1" outlineLevel="1" x14ac:dyDescent="0.25">
      <c r="A329" s="19" t="s">
        <v>230</v>
      </c>
      <c r="B329" s="19" t="s">
        <v>20</v>
      </c>
      <c r="C329" s="19" t="s">
        <v>1886</v>
      </c>
      <c r="D329" s="19" t="s">
        <v>1887</v>
      </c>
      <c r="E329" s="2">
        <f t="shared" si="20"/>
        <v>0</v>
      </c>
      <c r="F329" s="19">
        <v>0</v>
      </c>
      <c r="G329" s="19"/>
      <c r="H329" s="19"/>
      <c r="I329" s="19"/>
      <c r="J329" s="19"/>
      <c r="K329" s="2">
        <f t="shared" si="19"/>
        <v>0</v>
      </c>
      <c r="L329" s="19">
        <v>0</v>
      </c>
      <c r="M329" s="19" t="s">
        <v>288</v>
      </c>
      <c r="S329" s="19">
        <f>IFERROR(SUMIF([3]PIVOT!$A$9:$A$634,C329,[3]PIVOT!$C$9:$C$634),0)</f>
        <v>0</v>
      </c>
      <c r="T329" s="19">
        <f t="shared" si="21"/>
        <v>0</v>
      </c>
    </row>
    <row r="330" spans="1:20" hidden="1" outlineLevel="1" x14ac:dyDescent="0.25">
      <c r="A330" s="19" t="s">
        <v>230</v>
      </c>
      <c r="B330" s="19" t="s">
        <v>20</v>
      </c>
      <c r="C330" s="19" t="s">
        <v>1745</v>
      </c>
      <c r="D330" s="19" t="s">
        <v>1010</v>
      </c>
      <c r="E330" s="2">
        <f t="shared" si="20"/>
        <v>0</v>
      </c>
      <c r="F330" s="19">
        <v>0</v>
      </c>
      <c r="G330" s="19"/>
      <c r="H330" s="19"/>
      <c r="I330" s="19"/>
      <c r="J330" s="19"/>
      <c r="K330" s="2">
        <f t="shared" si="19"/>
        <v>0</v>
      </c>
      <c r="L330" s="19">
        <v>0</v>
      </c>
      <c r="M330" s="19" t="s">
        <v>250</v>
      </c>
      <c r="S330" s="19">
        <f>IFERROR(SUMIF([3]PIVOT!$A$9:$A$634,C330,[3]PIVOT!$C$9:$C$634),0)</f>
        <v>0</v>
      </c>
      <c r="T330" s="19">
        <f t="shared" si="21"/>
        <v>0</v>
      </c>
    </row>
    <row r="331" spans="1:20" hidden="1" outlineLevel="1" x14ac:dyDescent="0.25">
      <c r="A331" s="19" t="s">
        <v>230</v>
      </c>
      <c r="B331" s="19" t="s">
        <v>20</v>
      </c>
      <c r="C331" s="19" t="s">
        <v>1747</v>
      </c>
      <c r="D331" s="19" t="s">
        <v>1021</v>
      </c>
      <c r="E331" s="2">
        <f t="shared" si="20"/>
        <v>0</v>
      </c>
      <c r="F331" s="19">
        <v>0</v>
      </c>
      <c r="G331" s="19"/>
      <c r="H331" s="19"/>
      <c r="I331" s="19"/>
      <c r="J331" s="19"/>
      <c r="K331" s="2">
        <f t="shared" si="19"/>
        <v>0</v>
      </c>
      <c r="L331" s="19">
        <v>0</v>
      </c>
      <c r="M331" s="19" t="s">
        <v>288</v>
      </c>
      <c r="S331" s="19">
        <f>IFERROR(SUMIF([3]PIVOT!$A$9:$A$634,C331,[3]PIVOT!$C$9:$C$634),0)</f>
        <v>0</v>
      </c>
      <c r="T331" s="19">
        <f t="shared" si="21"/>
        <v>0</v>
      </c>
    </row>
    <row r="332" spans="1:20" hidden="1" outlineLevel="1" x14ac:dyDescent="0.25">
      <c r="A332" s="19" t="s">
        <v>230</v>
      </c>
      <c r="B332" s="19" t="s">
        <v>20</v>
      </c>
      <c r="C332" s="19"/>
      <c r="D332" s="19" t="s">
        <v>1</v>
      </c>
      <c r="E332" s="2">
        <f t="shared" si="20"/>
        <v>0</v>
      </c>
      <c r="F332" s="19">
        <v>0</v>
      </c>
      <c r="G332" s="19"/>
      <c r="H332" s="19"/>
      <c r="I332" s="19"/>
      <c r="J332" s="19"/>
      <c r="K332" s="2">
        <f t="shared" si="19"/>
        <v>0</v>
      </c>
      <c r="L332" s="19">
        <v>0</v>
      </c>
      <c r="M332" s="19" t="s">
        <v>250</v>
      </c>
      <c r="S332" s="19">
        <f>IFERROR(SUMIF([3]PIVOT!$A$9:$A$634,C332,[3]PIVOT!$C$9:$C$634),0)</f>
        <v>0</v>
      </c>
      <c r="T332" s="19">
        <f t="shared" si="21"/>
        <v>0</v>
      </c>
    </row>
    <row r="333" spans="1:20" hidden="1" outlineLevel="1" x14ac:dyDescent="0.25">
      <c r="A333" s="19" t="s">
        <v>230</v>
      </c>
      <c r="B333" s="19" t="s">
        <v>20</v>
      </c>
      <c r="C333" s="19"/>
      <c r="D333" s="19" t="s">
        <v>1</v>
      </c>
      <c r="E333" s="2">
        <f t="shared" si="20"/>
        <v>0</v>
      </c>
      <c r="F333" s="19">
        <v>0</v>
      </c>
      <c r="G333" s="19"/>
      <c r="H333" s="19"/>
      <c r="I333" s="19"/>
      <c r="J333" s="19"/>
      <c r="K333" s="2">
        <f t="shared" ref="K333:K380" si="22">SUM(E333:G333)-H333+I333+J333</f>
        <v>0</v>
      </c>
      <c r="L333" s="19">
        <v>0</v>
      </c>
      <c r="M333" s="19" t="s">
        <v>250</v>
      </c>
      <c r="S333" s="19">
        <f>IFERROR(SUMIF([3]PIVOT!$A$9:$A$634,C333,[3]PIVOT!$C$9:$C$634),0)</f>
        <v>0</v>
      </c>
      <c r="T333" s="19">
        <f t="shared" si="21"/>
        <v>0</v>
      </c>
    </row>
    <row r="334" spans="1:20" hidden="1" outlineLevel="1" x14ac:dyDescent="0.25">
      <c r="A334" s="19" t="s">
        <v>230</v>
      </c>
      <c r="B334" s="19" t="s">
        <v>20</v>
      </c>
      <c r="C334" s="19" t="s">
        <v>2080</v>
      </c>
      <c r="D334" s="19" t="s">
        <v>58</v>
      </c>
      <c r="E334" s="2">
        <f t="shared" si="20"/>
        <v>5460000</v>
      </c>
      <c r="F334" s="19">
        <v>500000</v>
      </c>
      <c r="G334" s="19"/>
      <c r="H334" s="19"/>
      <c r="I334" s="19"/>
      <c r="J334" s="19"/>
      <c r="K334" s="2">
        <f t="shared" si="22"/>
        <v>5960000</v>
      </c>
      <c r="L334" s="19">
        <v>5960000</v>
      </c>
      <c r="M334" s="19" t="s">
        <v>251</v>
      </c>
      <c r="S334" s="19">
        <f>IFERROR(SUMIF([3]PIVOT!$A$9:$A$634,C334,[3]PIVOT!$C$9:$C$634),0)</f>
        <v>0</v>
      </c>
      <c r="T334" s="19">
        <f t="shared" si="21"/>
        <v>-5960000</v>
      </c>
    </row>
    <row r="335" spans="1:20" hidden="1" outlineLevel="1" x14ac:dyDescent="0.25">
      <c r="A335" s="19" t="s">
        <v>230</v>
      </c>
      <c r="B335" s="19" t="s">
        <v>20</v>
      </c>
      <c r="C335" s="19" t="s">
        <v>2494</v>
      </c>
      <c r="D335" s="19" t="s">
        <v>2495</v>
      </c>
      <c r="E335" s="2">
        <f t="shared" si="20"/>
        <v>-110000</v>
      </c>
      <c r="F335" s="19">
        <v>2500000</v>
      </c>
      <c r="G335" s="19">
        <v>346153.84615384613</v>
      </c>
      <c r="H335" s="19"/>
      <c r="I335" s="19"/>
      <c r="J335" s="19"/>
      <c r="K335" s="2">
        <f t="shared" si="22"/>
        <v>2736153.846153846</v>
      </c>
      <c r="L335" s="19">
        <v>2390000</v>
      </c>
      <c r="M335" s="19" t="s">
        <v>288</v>
      </c>
      <c r="S335" s="19">
        <f>IFERROR(SUMIF([3]PIVOT!$A$9:$A$634,C335,[3]PIVOT!$C$9:$C$634),0)</f>
        <v>0</v>
      </c>
      <c r="T335" s="19">
        <f t="shared" si="21"/>
        <v>-2736153.846153846</v>
      </c>
    </row>
    <row r="336" spans="1:20" hidden="1" outlineLevel="1" x14ac:dyDescent="0.25">
      <c r="A336" s="19" t="s">
        <v>230</v>
      </c>
      <c r="B336" s="19" t="s">
        <v>20</v>
      </c>
      <c r="C336" s="19" t="s">
        <v>1890</v>
      </c>
      <c r="D336" s="19" t="s">
        <v>1891</v>
      </c>
      <c r="E336" s="2">
        <f t="shared" si="20"/>
        <v>3871000</v>
      </c>
      <c r="F336" s="19">
        <v>2500000</v>
      </c>
      <c r="G336" s="19"/>
      <c r="H336" s="19"/>
      <c r="I336" s="19"/>
      <c r="J336" s="19"/>
      <c r="K336" s="2">
        <f t="shared" si="22"/>
        <v>6371000</v>
      </c>
      <c r="L336" s="19">
        <v>6371000</v>
      </c>
      <c r="M336" s="19" t="s">
        <v>252</v>
      </c>
      <c r="S336" s="19">
        <f>IFERROR(SUMIF([3]PIVOT!$A$9:$A$634,C336,[3]PIVOT!$C$9:$C$634),0)</f>
        <v>0</v>
      </c>
      <c r="T336" s="19">
        <f t="shared" si="21"/>
        <v>-6371000</v>
      </c>
    </row>
    <row r="337" spans="1:20" hidden="1" outlineLevel="1" x14ac:dyDescent="0.25">
      <c r="A337" s="19" t="s">
        <v>230</v>
      </c>
      <c r="B337" s="19" t="s">
        <v>20</v>
      </c>
      <c r="C337" s="19" t="s">
        <v>1758</v>
      </c>
      <c r="D337" s="19" t="s">
        <v>1759</v>
      </c>
      <c r="E337" s="2">
        <f t="shared" si="20"/>
        <v>2844000</v>
      </c>
      <c r="F337" s="19">
        <v>2500000</v>
      </c>
      <c r="G337" s="19"/>
      <c r="H337" s="19"/>
      <c r="I337" s="19"/>
      <c r="J337" s="19"/>
      <c r="K337" s="2">
        <f t="shared" si="22"/>
        <v>5344000</v>
      </c>
      <c r="L337" s="19">
        <v>5344000</v>
      </c>
      <c r="M337" s="19" t="s">
        <v>250</v>
      </c>
      <c r="S337" s="19">
        <f>IFERROR(SUMIF([3]PIVOT!$A$9:$A$634,C337,[3]PIVOT!$C$9:$C$634),0)</f>
        <v>0</v>
      </c>
      <c r="T337" s="19">
        <f t="shared" si="21"/>
        <v>-5344000</v>
      </c>
    </row>
    <row r="338" spans="1:20" hidden="1" outlineLevel="1" x14ac:dyDescent="0.25">
      <c r="A338" s="19" t="s">
        <v>230</v>
      </c>
      <c r="B338" s="19" t="s">
        <v>20</v>
      </c>
      <c r="C338" s="19" t="s">
        <v>2277</v>
      </c>
      <c r="D338" s="19" t="s">
        <v>2278</v>
      </c>
      <c r="E338" s="2">
        <f t="shared" si="20"/>
        <v>2440000</v>
      </c>
      <c r="F338" s="19">
        <v>2500000</v>
      </c>
      <c r="G338" s="19">
        <v>1000000</v>
      </c>
      <c r="H338" s="19"/>
      <c r="I338" s="19"/>
      <c r="J338" s="19"/>
      <c r="K338" s="2">
        <f t="shared" si="22"/>
        <v>5940000</v>
      </c>
      <c r="L338" s="19">
        <v>4940000</v>
      </c>
      <c r="M338" s="19" t="s">
        <v>250</v>
      </c>
      <c r="S338" s="19">
        <f>IFERROR(SUMIF([3]PIVOT!$A$9:$A$634,C338,[3]PIVOT!$C$9:$C$634),0)</f>
        <v>0</v>
      </c>
      <c r="T338" s="19">
        <f t="shared" si="21"/>
        <v>-5940000</v>
      </c>
    </row>
    <row r="339" spans="1:20" hidden="1" outlineLevel="1" x14ac:dyDescent="0.25">
      <c r="A339" s="19" t="s">
        <v>230</v>
      </c>
      <c r="B339" s="19" t="s">
        <v>20</v>
      </c>
      <c r="C339" s="19" t="s">
        <v>2081</v>
      </c>
      <c r="D339" s="19" t="s">
        <v>2091</v>
      </c>
      <c r="E339" s="2">
        <f t="shared" si="20"/>
        <v>2440000</v>
      </c>
      <c r="F339" s="19">
        <v>2500000</v>
      </c>
      <c r="G339" s="19">
        <v>346153.84615384613</v>
      </c>
      <c r="H339" s="19"/>
      <c r="I339" s="19"/>
      <c r="J339" s="19"/>
      <c r="K339" s="2">
        <f t="shared" si="22"/>
        <v>5286153.846153846</v>
      </c>
      <c r="L339" s="19">
        <v>4940000</v>
      </c>
      <c r="M339" s="19" t="s">
        <v>251</v>
      </c>
      <c r="S339" s="19">
        <f>IFERROR(SUMIF([3]PIVOT!$A$9:$A$634,C339,[3]PIVOT!$C$9:$C$634),0)</f>
        <v>0</v>
      </c>
      <c r="T339" s="19">
        <f t="shared" si="21"/>
        <v>-5286153.846153846</v>
      </c>
    </row>
    <row r="340" spans="1:20" hidden="1" outlineLevel="1" x14ac:dyDescent="0.25">
      <c r="A340" s="19" t="s">
        <v>230</v>
      </c>
      <c r="B340" s="19" t="s">
        <v>20</v>
      </c>
      <c r="C340" s="19" t="s">
        <v>1892</v>
      </c>
      <c r="D340" s="19" t="s">
        <v>1893</v>
      </c>
      <c r="E340" s="2">
        <f t="shared" si="20"/>
        <v>4012000</v>
      </c>
      <c r="F340" s="19">
        <v>2500000</v>
      </c>
      <c r="G340" s="19"/>
      <c r="H340" s="19"/>
      <c r="I340" s="19"/>
      <c r="J340" s="19"/>
      <c r="K340" s="2">
        <f t="shared" si="22"/>
        <v>6512000</v>
      </c>
      <c r="L340" s="19">
        <v>6512000</v>
      </c>
      <c r="M340" s="19" t="s">
        <v>252</v>
      </c>
      <c r="S340" s="19">
        <f>IFERROR(SUMIF([3]PIVOT!$A$9:$A$634,C340,[3]PIVOT!$C$9:$C$634),0)</f>
        <v>0</v>
      </c>
      <c r="T340" s="19">
        <f t="shared" si="21"/>
        <v>-6512000</v>
      </c>
    </row>
    <row r="341" spans="1:20" hidden="1" outlineLevel="1" x14ac:dyDescent="0.25">
      <c r="A341" s="19" t="s">
        <v>230</v>
      </c>
      <c r="B341" s="19" t="s">
        <v>20</v>
      </c>
      <c r="C341" s="19" t="s">
        <v>1763</v>
      </c>
      <c r="D341" s="19" t="s">
        <v>215</v>
      </c>
      <c r="E341" s="2">
        <f t="shared" si="20"/>
        <v>3960000</v>
      </c>
      <c r="F341" s="19">
        <v>2500000</v>
      </c>
      <c r="G341" s="19"/>
      <c r="H341" s="19"/>
      <c r="I341" s="19"/>
      <c r="J341" s="19"/>
      <c r="K341" s="2">
        <f t="shared" si="22"/>
        <v>6460000</v>
      </c>
      <c r="L341" s="19">
        <v>6460000</v>
      </c>
      <c r="M341" s="19" t="s">
        <v>288</v>
      </c>
      <c r="S341" s="19">
        <f>IFERROR(SUMIF([3]PIVOT!$A$9:$A$634,C341,[3]PIVOT!$C$9:$C$634),0)</f>
        <v>0</v>
      </c>
      <c r="T341" s="19">
        <f t="shared" si="21"/>
        <v>-6460000</v>
      </c>
    </row>
    <row r="342" spans="1:20" hidden="1" outlineLevel="1" x14ac:dyDescent="0.25">
      <c r="A342" s="19" t="s">
        <v>230</v>
      </c>
      <c r="B342" s="19" t="s">
        <v>20</v>
      </c>
      <c r="C342" s="19" t="s">
        <v>2496</v>
      </c>
      <c r="D342" s="19" t="s">
        <v>2497</v>
      </c>
      <c r="E342" s="2">
        <f t="shared" si="20"/>
        <v>2400000</v>
      </c>
      <c r="F342" s="19">
        <v>2500000</v>
      </c>
      <c r="G342" s="19">
        <v>1000000</v>
      </c>
      <c r="H342" s="19"/>
      <c r="I342" s="19"/>
      <c r="J342" s="19"/>
      <c r="K342" s="2">
        <f t="shared" si="22"/>
        <v>5900000</v>
      </c>
      <c r="L342" s="19">
        <v>4900000</v>
      </c>
      <c r="M342" s="19" t="s">
        <v>250</v>
      </c>
      <c r="S342" s="19">
        <f>IFERROR(SUMIF([3]PIVOT!$A$9:$A$634,C342,[3]PIVOT!$C$9:$C$634),0)</f>
        <v>0</v>
      </c>
      <c r="T342" s="19">
        <f t="shared" si="21"/>
        <v>-5900000</v>
      </c>
    </row>
    <row r="343" spans="1:20" hidden="1" outlineLevel="1" x14ac:dyDescent="0.25">
      <c r="A343" s="19" t="s">
        <v>230</v>
      </c>
      <c r="B343" s="19" t="s">
        <v>20</v>
      </c>
      <c r="C343" s="19" t="s">
        <v>2498</v>
      </c>
      <c r="D343" s="19" t="s">
        <v>2499</v>
      </c>
      <c r="E343" s="2">
        <f t="shared" si="20"/>
        <v>1309230.7692307692</v>
      </c>
      <c r="F343" s="19">
        <v>0</v>
      </c>
      <c r="G343" s="19">
        <v>538461.5384615385</v>
      </c>
      <c r="H343" s="19"/>
      <c r="I343" s="19"/>
      <c r="J343" s="19"/>
      <c r="K343" s="2">
        <f t="shared" si="22"/>
        <v>1847692.3076923077</v>
      </c>
      <c r="L343" s="19">
        <v>1309230.7692307692</v>
      </c>
      <c r="M343" s="19" t="s">
        <v>250</v>
      </c>
      <c r="S343" s="19">
        <f>IFERROR(SUMIF([3]PIVOT!$A$9:$A$634,C343,[3]PIVOT!$C$9:$C$634),0)</f>
        <v>0</v>
      </c>
      <c r="T343" s="19">
        <f t="shared" si="21"/>
        <v>-1847692.3076923077</v>
      </c>
    </row>
    <row r="344" spans="1:20" hidden="1" outlineLevel="1" x14ac:dyDescent="0.25">
      <c r="A344" s="19" t="s">
        <v>230</v>
      </c>
      <c r="B344" s="19" t="s">
        <v>20</v>
      </c>
      <c r="C344" s="19" t="s">
        <v>2500</v>
      </c>
      <c r="D344" s="19" t="s">
        <v>2501</v>
      </c>
      <c r="E344" s="2">
        <f t="shared" si="20"/>
        <v>520000</v>
      </c>
      <c r="F344" s="19">
        <v>0</v>
      </c>
      <c r="G344" s="19">
        <v>538461.5384615385</v>
      </c>
      <c r="H344" s="19"/>
      <c r="I344" s="19"/>
      <c r="J344" s="19"/>
      <c r="K344" s="2">
        <f t="shared" si="22"/>
        <v>1058461.5384615385</v>
      </c>
      <c r="L344" s="19">
        <v>520000</v>
      </c>
      <c r="M344" s="19" t="s">
        <v>250</v>
      </c>
      <c r="S344" s="19">
        <f>IFERROR(SUMIF([3]PIVOT!$A$9:$A$634,C344,[3]PIVOT!$C$9:$C$634),0)</f>
        <v>0</v>
      </c>
      <c r="T344" s="19">
        <f t="shared" si="21"/>
        <v>-1058461.5384615385</v>
      </c>
    </row>
    <row r="345" spans="1:20" hidden="1" outlineLevel="1" x14ac:dyDescent="0.25">
      <c r="A345" s="19" t="s">
        <v>230</v>
      </c>
      <c r="B345" s="19" t="s">
        <v>20</v>
      </c>
      <c r="C345" s="19" t="s">
        <v>2502</v>
      </c>
      <c r="D345" s="19" t="s">
        <v>557</v>
      </c>
      <c r="E345" s="2">
        <f t="shared" si="20"/>
        <v>520000</v>
      </c>
      <c r="F345" s="19">
        <v>0</v>
      </c>
      <c r="G345" s="19">
        <v>1000000</v>
      </c>
      <c r="H345" s="19"/>
      <c r="I345" s="19"/>
      <c r="J345" s="19"/>
      <c r="K345" s="2">
        <f t="shared" si="22"/>
        <v>1520000</v>
      </c>
      <c r="L345" s="19">
        <v>520000</v>
      </c>
      <c r="M345" s="19" t="s">
        <v>288</v>
      </c>
      <c r="S345" s="19">
        <f>IFERROR(SUMIF([3]PIVOT!$A$9:$A$634,C345,[3]PIVOT!$C$9:$C$634),0)</f>
        <v>0</v>
      </c>
      <c r="T345" s="19">
        <f t="shared" si="21"/>
        <v>-1520000</v>
      </c>
    </row>
    <row r="346" spans="1:20" hidden="1" outlineLevel="1" x14ac:dyDescent="0.25">
      <c r="A346" s="19" t="s">
        <v>230</v>
      </c>
      <c r="B346" s="19" t="s">
        <v>20</v>
      </c>
      <c r="C346" s="19" t="s">
        <v>1769</v>
      </c>
      <c r="D346" s="19" t="s">
        <v>1013</v>
      </c>
      <c r="E346" s="2">
        <f t="shared" si="20"/>
        <v>2844000</v>
      </c>
      <c r="F346" s="19">
        <v>2500000</v>
      </c>
      <c r="G346" s="19"/>
      <c r="H346" s="19"/>
      <c r="I346" s="19"/>
      <c r="J346" s="19"/>
      <c r="K346" s="2">
        <f t="shared" si="22"/>
        <v>5344000</v>
      </c>
      <c r="L346" s="19">
        <v>5344000</v>
      </c>
      <c r="M346" s="19" t="s">
        <v>250</v>
      </c>
      <c r="S346" s="19">
        <f>IFERROR(SUMIF([3]PIVOT!$A$9:$A$634,C346,[3]PIVOT!$C$9:$C$634),0)</f>
        <v>0</v>
      </c>
      <c r="T346" s="19">
        <f t="shared" si="21"/>
        <v>-5344000</v>
      </c>
    </row>
    <row r="347" spans="1:20" hidden="1" outlineLevel="1" x14ac:dyDescent="0.25">
      <c r="A347" s="19" t="s">
        <v>230</v>
      </c>
      <c r="B347" s="19" t="s">
        <v>20</v>
      </c>
      <c r="C347" s="19" t="s">
        <v>1770</v>
      </c>
      <c r="D347" s="19" t="s">
        <v>1771</v>
      </c>
      <c r="E347" s="2">
        <f t="shared" si="20"/>
        <v>2844000</v>
      </c>
      <c r="F347" s="19">
        <v>2500000</v>
      </c>
      <c r="G347" s="19"/>
      <c r="H347" s="19"/>
      <c r="I347" s="19"/>
      <c r="J347" s="19"/>
      <c r="K347" s="2">
        <f t="shared" si="22"/>
        <v>5344000</v>
      </c>
      <c r="L347" s="19">
        <v>5344000</v>
      </c>
      <c r="M347" s="19" t="s">
        <v>250</v>
      </c>
      <c r="S347" s="19">
        <f>IFERROR(SUMIF([3]PIVOT!$A$9:$A$634,C347,[3]PIVOT!$C$9:$C$634),0)</f>
        <v>0</v>
      </c>
      <c r="T347" s="19">
        <f t="shared" si="21"/>
        <v>-5344000</v>
      </c>
    </row>
    <row r="348" spans="1:20" hidden="1" outlineLevel="1" x14ac:dyDescent="0.25">
      <c r="A348" s="19" t="s">
        <v>230</v>
      </c>
      <c r="B348" s="19" t="s">
        <v>20</v>
      </c>
      <c r="C348" s="19" t="s">
        <v>1772</v>
      </c>
      <c r="D348" s="19" t="s">
        <v>1014</v>
      </c>
      <c r="E348" s="2">
        <f t="shared" si="20"/>
        <v>3960000</v>
      </c>
      <c r="F348" s="19">
        <v>2500000</v>
      </c>
      <c r="G348" s="19"/>
      <c r="H348" s="19"/>
      <c r="I348" s="19"/>
      <c r="J348" s="19"/>
      <c r="K348" s="2">
        <f t="shared" si="22"/>
        <v>6460000</v>
      </c>
      <c r="L348" s="19">
        <v>6460000</v>
      </c>
      <c r="M348" s="19" t="s">
        <v>288</v>
      </c>
      <c r="S348" s="19">
        <f>IFERROR(SUMIF([3]PIVOT!$A$9:$A$634,C348,[3]PIVOT!$C$9:$C$634),0)</f>
        <v>0</v>
      </c>
      <c r="T348" s="19">
        <f t="shared" si="21"/>
        <v>-6460000</v>
      </c>
    </row>
    <row r="349" spans="1:20" hidden="1" outlineLevel="1" x14ac:dyDescent="0.25">
      <c r="A349" s="19" t="s">
        <v>230</v>
      </c>
      <c r="B349" s="19" t="s">
        <v>20</v>
      </c>
      <c r="C349" s="19" t="s">
        <v>1774</v>
      </c>
      <c r="D349" s="19" t="s">
        <v>871</v>
      </c>
      <c r="E349" s="2">
        <f t="shared" si="20"/>
        <v>2844000</v>
      </c>
      <c r="F349" s="19">
        <v>2500000</v>
      </c>
      <c r="G349" s="19"/>
      <c r="H349" s="19"/>
      <c r="I349" s="19"/>
      <c r="J349" s="19"/>
      <c r="K349" s="2">
        <f t="shared" si="22"/>
        <v>5344000</v>
      </c>
      <c r="L349" s="19">
        <v>5344000</v>
      </c>
      <c r="M349" s="19" t="s">
        <v>253</v>
      </c>
      <c r="S349" s="19">
        <f>IFERROR(SUMIF([3]PIVOT!$A$9:$A$634,C349,[3]PIVOT!$C$9:$C$634),0)</f>
        <v>0</v>
      </c>
      <c r="T349" s="19">
        <f t="shared" si="21"/>
        <v>-5344000</v>
      </c>
    </row>
    <row r="350" spans="1:20" hidden="1" outlineLevel="1" x14ac:dyDescent="0.25">
      <c r="A350" s="19" t="s">
        <v>230</v>
      </c>
      <c r="B350" s="19" t="s">
        <v>20</v>
      </c>
      <c r="C350" s="19" t="s">
        <v>1775</v>
      </c>
      <c r="D350" s="19" t="s">
        <v>219</v>
      </c>
      <c r="E350" s="2">
        <f t="shared" si="20"/>
        <v>1344000</v>
      </c>
      <c r="F350" s="19">
        <v>0</v>
      </c>
      <c r="G350" s="19"/>
      <c r="H350" s="19"/>
      <c r="I350" s="19"/>
      <c r="J350" s="19"/>
      <c r="K350" s="2">
        <f t="shared" si="22"/>
        <v>1344000</v>
      </c>
      <c r="L350" s="19">
        <v>1344000</v>
      </c>
      <c r="M350" s="19" t="s">
        <v>253</v>
      </c>
      <c r="S350" s="19">
        <f>IFERROR(SUMIF([3]PIVOT!$A$9:$A$634,C350,[3]PIVOT!$C$9:$C$634),0)</f>
        <v>0</v>
      </c>
      <c r="T350" s="19">
        <f t="shared" si="21"/>
        <v>-1344000</v>
      </c>
    </row>
    <row r="351" spans="1:20" hidden="1" outlineLevel="1" x14ac:dyDescent="0.25">
      <c r="A351" s="19" t="s">
        <v>230</v>
      </c>
      <c r="B351" s="19" t="s">
        <v>20</v>
      </c>
      <c r="C351" s="19" t="s">
        <v>1894</v>
      </c>
      <c r="D351" s="19" t="s">
        <v>1895</v>
      </c>
      <c r="E351" s="2">
        <f t="shared" si="20"/>
        <v>3344000</v>
      </c>
      <c r="F351" s="19">
        <v>2500000</v>
      </c>
      <c r="G351" s="19"/>
      <c r="H351" s="19"/>
      <c r="I351" s="19"/>
      <c r="J351" s="19"/>
      <c r="K351" s="2">
        <f t="shared" si="22"/>
        <v>5844000</v>
      </c>
      <c r="L351" s="19">
        <v>5844000</v>
      </c>
      <c r="M351" s="19" t="s">
        <v>253</v>
      </c>
      <c r="S351" s="19">
        <f>IFERROR(SUMIF([3]PIVOT!$A$9:$A$634,C351,[3]PIVOT!$C$9:$C$634),0)</f>
        <v>0</v>
      </c>
      <c r="T351" s="19">
        <f t="shared" si="21"/>
        <v>-5844000</v>
      </c>
    </row>
    <row r="352" spans="1:20" hidden="1" outlineLevel="1" x14ac:dyDescent="0.25">
      <c r="A352" s="19" t="s">
        <v>230</v>
      </c>
      <c r="B352" s="19" t="s">
        <v>20</v>
      </c>
      <c r="C352" s="19" t="s">
        <v>1777</v>
      </c>
      <c r="D352" s="19" t="s">
        <v>519</v>
      </c>
      <c r="E352" s="2">
        <f t="shared" si="20"/>
        <v>1344000</v>
      </c>
      <c r="F352" s="19">
        <v>0</v>
      </c>
      <c r="G352" s="19"/>
      <c r="H352" s="19"/>
      <c r="I352" s="19"/>
      <c r="J352" s="19"/>
      <c r="K352" s="2">
        <f t="shared" si="22"/>
        <v>1344000</v>
      </c>
      <c r="L352" s="19">
        <v>1344000</v>
      </c>
      <c r="M352" s="19" t="s">
        <v>253</v>
      </c>
      <c r="S352" s="19">
        <f>IFERROR(SUMIF([3]PIVOT!$A$9:$A$634,C352,[3]PIVOT!$C$9:$C$634),0)</f>
        <v>0</v>
      </c>
      <c r="T352" s="19">
        <f t="shared" si="21"/>
        <v>-1344000</v>
      </c>
    </row>
    <row r="353" spans="1:20" hidden="1" outlineLevel="1" x14ac:dyDescent="0.25">
      <c r="A353" s="19" t="s">
        <v>230</v>
      </c>
      <c r="B353" s="19" t="s">
        <v>20</v>
      </c>
      <c r="C353" s="19" t="s">
        <v>1778</v>
      </c>
      <c r="D353" s="19" t="s">
        <v>600</v>
      </c>
      <c r="E353" s="2">
        <f t="shared" si="20"/>
        <v>1344000</v>
      </c>
      <c r="F353" s="19">
        <v>0</v>
      </c>
      <c r="G353" s="19"/>
      <c r="H353" s="19"/>
      <c r="I353" s="19"/>
      <c r="J353" s="19"/>
      <c r="K353" s="2">
        <f t="shared" si="22"/>
        <v>1344000</v>
      </c>
      <c r="L353" s="19">
        <v>1344000</v>
      </c>
      <c r="M353" s="19" t="s">
        <v>253</v>
      </c>
      <c r="S353" s="19">
        <f>IFERROR(SUMIF([3]PIVOT!$A$9:$A$634,C353,[3]PIVOT!$C$9:$C$634),0)</f>
        <v>0</v>
      </c>
      <c r="T353" s="19">
        <f t="shared" si="21"/>
        <v>-1344000</v>
      </c>
    </row>
    <row r="354" spans="1:20" hidden="1" outlineLevel="1" x14ac:dyDescent="0.25">
      <c r="A354" s="19" t="s">
        <v>230</v>
      </c>
      <c r="B354" s="19" t="s">
        <v>20</v>
      </c>
      <c r="C354" s="19" t="s">
        <v>1779</v>
      </c>
      <c r="D354" s="19" t="s">
        <v>1780</v>
      </c>
      <c r="E354" s="2">
        <f t="shared" si="20"/>
        <v>3960000</v>
      </c>
      <c r="F354" s="19">
        <v>2500000</v>
      </c>
      <c r="G354" s="19"/>
      <c r="H354" s="19"/>
      <c r="I354" s="19"/>
      <c r="J354" s="19"/>
      <c r="K354" s="2">
        <f t="shared" si="22"/>
        <v>6460000</v>
      </c>
      <c r="L354" s="19">
        <v>6460000</v>
      </c>
      <c r="M354" s="19" t="s">
        <v>288</v>
      </c>
      <c r="S354" s="19">
        <f>IFERROR(SUMIF([3]PIVOT!$A$9:$A$634,C354,[3]PIVOT!$C$9:$C$634),0)</f>
        <v>0</v>
      </c>
      <c r="T354" s="19">
        <f t="shared" si="21"/>
        <v>-6460000</v>
      </c>
    </row>
    <row r="355" spans="1:20" hidden="1" outlineLevel="1" x14ac:dyDescent="0.25">
      <c r="A355" s="19" t="s">
        <v>230</v>
      </c>
      <c r="B355" s="19" t="s">
        <v>20</v>
      </c>
      <c r="C355" s="19" t="s">
        <v>2503</v>
      </c>
      <c r="D355" s="19" t="s">
        <v>2504</v>
      </c>
      <c r="E355" s="2">
        <f t="shared" si="20"/>
        <v>1040000</v>
      </c>
      <c r="F355" s="19">
        <v>0</v>
      </c>
      <c r="G355" s="19">
        <v>346153.84615384613</v>
      </c>
      <c r="H355" s="19"/>
      <c r="I355" s="19"/>
      <c r="J355" s="19"/>
      <c r="K355" s="2">
        <f t="shared" si="22"/>
        <v>1386153.846153846</v>
      </c>
      <c r="L355" s="19">
        <v>1040000</v>
      </c>
      <c r="M355" s="19" t="s">
        <v>253</v>
      </c>
      <c r="S355" s="19">
        <f>IFERROR(SUMIF([3]PIVOT!$A$9:$A$634,C355,[3]PIVOT!$C$9:$C$634),0)</f>
        <v>0</v>
      </c>
      <c r="T355" s="19">
        <f t="shared" si="21"/>
        <v>-1386153.846153846</v>
      </c>
    </row>
    <row r="356" spans="1:20" hidden="1" outlineLevel="1" x14ac:dyDescent="0.25">
      <c r="A356" s="19" t="s">
        <v>230</v>
      </c>
      <c r="B356" s="19" t="s">
        <v>20</v>
      </c>
      <c r="C356" s="19" t="s">
        <v>2508</v>
      </c>
      <c r="D356" s="19" t="s">
        <v>2513</v>
      </c>
      <c r="E356" s="2">
        <f t="shared" ref="E356:E360" si="23">+L356-F356-J356-I356</f>
        <v>0</v>
      </c>
      <c r="F356" s="19"/>
      <c r="G356" s="19">
        <v>192307.69230769231</v>
      </c>
      <c r="H356" s="19"/>
      <c r="I356" s="19"/>
      <c r="J356" s="19"/>
      <c r="K356" s="2">
        <f t="shared" ref="K356:K360" si="24">SUM(E356:G356)-H356+I356+J356</f>
        <v>192307.69230769231</v>
      </c>
      <c r="L356" s="19"/>
      <c r="M356" s="19" t="s">
        <v>250</v>
      </c>
      <c r="S356" s="19">
        <f>IFERROR(SUMIF([3]PIVOT!$A$9:$A$634,C356,[3]PIVOT!$C$9:$C$634),0)</f>
        <v>0</v>
      </c>
      <c r="T356" s="19">
        <f t="shared" si="21"/>
        <v>-192307.69230769231</v>
      </c>
    </row>
    <row r="357" spans="1:20" hidden="1" outlineLevel="1" x14ac:dyDescent="0.25">
      <c r="A357" s="19" t="s">
        <v>230</v>
      </c>
      <c r="B357" s="19" t="s">
        <v>20</v>
      </c>
      <c r="C357" s="19" t="s">
        <v>2509</v>
      </c>
      <c r="D357" s="19" t="s">
        <v>2514</v>
      </c>
      <c r="E357" s="2">
        <f t="shared" si="23"/>
        <v>0</v>
      </c>
      <c r="F357" s="19"/>
      <c r="G357" s="19">
        <v>192307.69230769231</v>
      </c>
      <c r="H357" s="19"/>
      <c r="I357" s="19"/>
      <c r="J357" s="19"/>
      <c r="K357" s="2">
        <f t="shared" si="24"/>
        <v>192307.69230769231</v>
      </c>
      <c r="L357" s="19"/>
      <c r="M357" s="19" t="s">
        <v>250</v>
      </c>
      <c r="S357" s="19">
        <f>IFERROR(SUMIF([3]PIVOT!$A$9:$A$634,C357,[3]PIVOT!$C$9:$C$634),0)</f>
        <v>0</v>
      </c>
      <c r="T357" s="19">
        <f t="shared" si="21"/>
        <v>-192307.69230769231</v>
      </c>
    </row>
    <row r="358" spans="1:20" hidden="1" outlineLevel="1" x14ac:dyDescent="0.25">
      <c r="A358" s="19" t="s">
        <v>230</v>
      </c>
      <c r="B358" s="19" t="s">
        <v>20</v>
      </c>
      <c r="C358" s="19" t="s">
        <v>2510</v>
      </c>
      <c r="D358" s="19" t="s">
        <v>2515</v>
      </c>
      <c r="E358" s="2">
        <f t="shared" si="23"/>
        <v>0</v>
      </c>
      <c r="F358" s="19"/>
      <c r="G358" s="19">
        <v>192307.69230769231</v>
      </c>
      <c r="H358" s="19"/>
      <c r="I358" s="19"/>
      <c r="J358" s="19"/>
      <c r="K358" s="2">
        <f t="shared" si="24"/>
        <v>192307.69230769231</v>
      </c>
      <c r="L358" s="19"/>
      <c r="M358" s="19" t="s">
        <v>250</v>
      </c>
      <c r="S358" s="19">
        <f>IFERROR(SUMIF([3]PIVOT!$A$9:$A$634,C358,[3]PIVOT!$C$9:$C$634),0)</f>
        <v>0</v>
      </c>
      <c r="T358" s="19">
        <f t="shared" si="21"/>
        <v>-192307.69230769231</v>
      </c>
    </row>
    <row r="359" spans="1:20" hidden="1" outlineLevel="1" x14ac:dyDescent="0.25">
      <c r="A359" s="19" t="s">
        <v>230</v>
      </c>
      <c r="B359" s="19" t="s">
        <v>20</v>
      </c>
      <c r="C359" s="19" t="s">
        <v>2511</v>
      </c>
      <c r="D359" s="19" t="s">
        <v>2516</v>
      </c>
      <c r="E359" s="2">
        <f t="shared" si="23"/>
        <v>0</v>
      </c>
      <c r="F359" s="19"/>
      <c r="G359" s="19">
        <v>192307.69230769231</v>
      </c>
      <c r="H359" s="19"/>
      <c r="I359" s="19"/>
      <c r="J359" s="19"/>
      <c r="K359" s="2">
        <f t="shared" si="24"/>
        <v>192307.69230769231</v>
      </c>
      <c r="L359" s="19"/>
      <c r="M359" s="19" t="s">
        <v>250</v>
      </c>
      <c r="S359" s="19">
        <f>IFERROR(SUMIF([3]PIVOT!$A$9:$A$634,C359,[3]PIVOT!$C$9:$C$634),0)</f>
        <v>0</v>
      </c>
      <c r="T359" s="19">
        <f t="shared" si="21"/>
        <v>-192307.69230769231</v>
      </c>
    </row>
    <row r="360" spans="1:20" hidden="1" outlineLevel="1" x14ac:dyDescent="0.25">
      <c r="A360" s="19" t="s">
        <v>230</v>
      </c>
      <c r="B360" s="19" t="s">
        <v>20</v>
      </c>
      <c r="C360" s="19" t="s">
        <v>2512</v>
      </c>
      <c r="D360" s="19" t="s">
        <v>2517</v>
      </c>
      <c r="E360" s="2">
        <f t="shared" si="23"/>
        <v>0</v>
      </c>
      <c r="F360" s="19"/>
      <c r="G360" s="19">
        <v>192307.69230769231</v>
      </c>
      <c r="H360" s="19"/>
      <c r="I360" s="19"/>
      <c r="J360" s="19"/>
      <c r="K360" s="2">
        <f t="shared" si="24"/>
        <v>192307.69230769231</v>
      </c>
      <c r="L360" s="19"/>
      <c r="M360" s="19" t="s">
        <v>251</v>
      </c>
      <c r="S360" s="19">
        <f>IFERROR(SUMIF([3]PIVOT!$A$9:$A$634,C360,[3]PIVOT!$C$9:$C$634),0)</f>
        <v>0</v>
      </c>
      <c r="T360" s="19">
        <f t="shared" si="21"/>
        <v>-192307.69230769231</v>
      </c>
    </row>
    <row r="361" spans="1:20" hidden="1" outlineLevel="1" x14ac:dyDescent="0.25">
      <c r="A361" s="19" t="s">
        <v>229</v>
      </c>
      <c r="B361" s="19" t="s">
        <v>37</v>
      </c>
      <c r="C361" s="19" t="s">
        <v>1782</v>
      </c>
      <c r="D361" s="19" t="s">
        <v>220</v>
      </c>
      <c r="E361" s="2">
        <f t="shared" si="20"/>
        <v>2000000</v>
      </c>
      <c r="F361" s="19">
        <v>3000000</v>
      </c>
      <c r="G361" s="19"/>
      <c r="H361" s="19">
        <v>254796.47276352008</v>
      </c>
      <c r="I361" s="19"/>
      <c r="J361" s="19"/>
      <c r="K361" s="2">
        <f t="shared" si="22"/>
        <v>4745203.5272364803</v>
      </c>
      <c r="L361" s="19">
        <v>5000000</v>
      </c>
      <c r="M361" s="19"/>
      <c r="S361" s="19">
        <f>IFERROR(SUMIF([3]PIVOT!$A$9:$A$634,C361,[3]PIVOT!$C$9:$C$634),0)</f>
        <v>0</v>
      </c>
      <c r="T361" s="19">
        <f t="shared" si="21"/>
        <v>-4745203.5272364803</v>
      </c>
    </row>
    <row r="362" spans="1:20" hidden="1" outlineLevel="1" x14ac:dyDescent="0.25">
      <c r="A362" s="19" t="s">
        <v>229</v>
      </c>
      <c r="B362" s="19" t="s">
        <v>37</v>
      </c>
      <c r="C362" s="19" t="s">
        <v>1896</v>
      </c>
      <c r="D362" s="19" t="s">
        <v>1897</v>
      </c>
      <c r="E362" s="2">
        <f t="shared" si="20"/>
        <v>0</v>
      </c>
      <c r="F362" s="19">
        <v>0</v>
      </c>
      <c r="G362" s="19"/>
      <c r="H362" s="19">
        <v>0</v>
      </c>
      <c r="I362" s="19"/>
      <c r="J362" s="19"/>
      <c r="K362" s="2">
        <f t="shared" si="22"/>
        <v>0</v>
      </c>
      <c r="L362" s="19">
        <v>0</v>
      </c>
      <c r="M362" s="19"/>
      <c r="S362" s="19">
        <f>IFERROR(SUMIF([3]PIVOT!$A$9:$A$634,C362,[3]PIVOT!$C$9:$C$634),0)</f>
        <v>0</v>
      </c>
      <c r="T362" s="19">
        <f t="shared" si="21"/>
        <v>0</v>
      </c>
    </row>
    <row r="363" spans="1:20" hidden="1" outlineLevel="1" x14ac:dyDescent="0.25">
      <c r="A363" s="19" t="s">
        <v>229</v>
      </c>
      <c r="B363" s="19" t="s">
        <v>37</v>
      </c>
      <c r="C363" s="19" t="s">
        <v>1784</v>
      </c>
      <c r="D363" s="19" t="s">
        <v>222</v>
      </c>
      <c r="E363" s="2">
        <f t="shared" si="20"/>
        <v>4200000</v>
      </c>
      <c r="F363" s="19">
        <v>3000000</v>
      </c>
      <c r="G363" s="19"/>
      <c r="H363" s="19">
        <v>531667.52237817668</v>
      </c>
      <c r="I363" s="19"/>
      <c r="J363" s="19"/>
      <c r="K363" s="2">
        <f t="shared" si="22"/>
        <v>6668332.4776218235</v>
      </c>
      <c r="L363" s="19">
        <v>7200000</v>
      </c>
      <c r="M363" s="19"/>
      <c r="S363" s="19">
        <f>IFERROR(SUMIF([3]PIVOT!$A$9:$A$634,C363,[3]PIVOT!$C$9:$C$634),0)</f>
        <v>0</v>
      </c>
      <c r="T363" s="19">
        <f t="shared" si="21"/>
        <v>-6668332.4776218235</v>
      </c>
    </row>
    <row r="364" spans="1:20" hidden="1" outlineLevel="1" x14ac:dyDescent="0.25">
      <c r="A364" s="19" t="s">
        <v>229</v>
      </c>
      <c r="B364" s="19" t="s">
        <v>37</v>
      </c>
      <c r="C364" s="19" t="s">
        <v>1785</v>
      </c>
      <c r="D364" s="19" t="s">
        <v>454</v>
      </c>
      <c r="E364" s="2">
        <f t="shared" si="20"/>
        <v>1300000</v>
      </c>
      <c r="F364" s="19">
        <v>0</v>
      </c>
      <c r="G364" s="19"/>
      <c r="H364" s="19">
        <v>1525556.0741646565</v>
      </c>
      <c r="I364" s="19"/>
      <c r="J364" s="19"/>
      <c r="K364" s="2">
        <f t="shared" si="22"/>
        <v>-225556.07416465646</v>
      </c>
      <c r="L364" s="19">
        <v>1300000</v>
      </c>
      <c r="M364" s="19"/>
      <c r="S364" s="19">
        <f>IFERROR(SUMIF([3]PIVOT!$A$9:$A$634,C364,[3]PIVOT!$C$9:$C$634),0)</f>
        <v>0</v>
      </c>
      <c r="T364" s="19">
        <f t="shared" si="21"/>
        <v>225556.07416465646</v>
      </c>
    </row>
    <row r="365" spans="1:20" hidden="1" outlineLevel="1" x14ac:dyDescent="0.25">
      <c r="A365" s="19" t="s">
        <v>229</v>
      </c>
      <c r="B365" s="19" t="s">
        <v>37</v>
      </c>
      <c r="C365" s="19"/>
      <c r="D365" s="19" t="s">
        <v>2505</v>
      </c>
      <c r="E365" s="2">
        <f t="shared" si="20"/>
        <v>0</v>
      </c>
      <c r="F365" s="19">
        <v>0</v>
      </c>
      <c r="G365" s="19"/>
      <c r="H365" s="19">
        <v>0</v>
      </c>
      <c r="I365" s="19"/>
      <c r="J365" s="19"/>
      <c r="K365" s="2">
        <f t="shared" si="22"/>
        <v>0</v>
      </c>
      <c r="L365" s="19">
        <v>0</v>
      </c>
      <c r="M365" s="19"/>
      <c r="S365" s="19">
        <f>IFERROR(SUMIF([3]PIVOT!$A$9:$A$634,C365,[3]PIVOT!$C$9:$C$634),0)</f>
        <v>0</v>
      </c>
      <c r="T365" s="19">
        <f t="shared" si="21"/>
        <v>0</v>
      </c>
    </row>
    <row r="366" spans="1:20" hidden="1" outlineLevel="1" x14ac:dyDescent="0.25">
      <c r="A366" s="19" t="s">
        <v>229</v>
      </c>
      <c r="B366" s="19" t="s">
        <v>37</v>
      </c>
      <c r="C366" s="19" t="s">
        <v>2506</v>
      </c>
      <c r="D366" s="19" t="s">
        <v>2507</v>
      </c>
      <c r="E366" s="2">
        <f t="shared" si="20"/>
        <v>2200000</v>
      </c>
      <c r="F366" s="19">
        <v>2000000</v>
      </c>
      <c r="G366" s="19"/>
      <c r="H366" s="19">
        <v>0</v>
      </c>
      <c r="I366" s="19"/>
      <c r="J366" s="19"/>
      <c r="K366" s="2">
        <f t="shared" si="22"/>
        <v>4200000</v>
      </c>
      <c r="L366" s="19">
        <v>4200000</v>
      </c>
      <c r="M366" s="19"/>
      <c r="S366" s="19">
        <f>IFERROR(SUMIF([3]PIVOT!$A$9:$A$634,C366,[3]PIVOT!$C$9:$C$634),0)</f>
        <v>0</v>
      </c>
      <c r="T366" s="19">
        <f t="shared" si="21"/>
        <v>-4200000</v>
      </c>
    </row>
    <row r="367" spans="1:20" hidden="1" outlineLevel="1" x14ac:dyDescent="0.25">
      <c r="A367" s="19" t="s">
        <v>229</v>
      </c>
      <c r="B367" s="19" t="s">
        <v>37</v>
      </c>
      <c r="C367" s="19" t="s">
        <v>1788</v>
      </c>
      <c r="D367" s="19" t="s">
        <v>1798</v>
      </c>
      <c r="E367" s="2">
        <f t="shared" si="20"/>
        <v>500000</v>
      </c>
      <c r="F367" s="19">
        <v>0</v>
      </c>
      <c r="G367" s="19"/>
      <c r="H367" s="19">
        <v>1690974.9280507294</v>
      </c>
      <c r="I367" s="19"/>
      <c r="J367" s="19"/>
      <c r="K367" s="2">
        <f t="shared" si="22"/>
        <v>-1190974.9280507294</v>
      </c>
      <c r="L367" s="19">
        <v>500000</v>
      </c>
      <c r="M367" s="19"/>
      <c r="S367" s="19">
        <f>IFERROR(SUMIF([3]PIVOT!$A$9:$A$634,C367,[3]PIVOT!$C$9:$C$634),0)</f>
        <v>0</v>
      </c>
      <c r="T367" s="19">
        <f t="shared" si="21"/>
        <v>1190974.9280507294</v>
      </c>
    </row>
    <row r="368" spans="1:20" hidden="1" outlineLevel="1" x14ac:dyDescent="0.25">
      <c r="A368" s="19" t="s">
        <v>230</v>
      </c>
      <c r="B368" s="19" t="s">
        <v>37</v>
      </c>
      <c r="C368" s="19" t="s">
        <v>1753</v>
      </c>
      <c r="D368" s="19" t="s">
        <v>458</v>
      </c>
      <c r="E368" s="2">
        <f t="shared" si="20"/>
        <v>0</v>
      </c>
      <c r="F368" s="19">
        <v>0</v>
      </c>
      <c r="G368" s="19"/>
      <c r="H368" s="19">
        <v>320104.40860359691</v>
      </c>
      <c r="I368" s="19"/>
      <c r="J368" s="19"/>
      <c r="K368" s="2">
        <f t="shared" si="22"/>
        <v>-320104.40860359691</v>
      </c>
      <c r="L368" s="19">
        <v>0</v>
      </c>
      <c r="M368" s="19"/>
      <c r="S368" s="19">
        <f>IFERROR(SUMIF([3]PIVOT!$A$9:$A$634,C368,[3]PIVOT!$C$9:$C$634),0)</f>
        <v>0</v>
      </c>
      <c r="T368" s="19">
        <f t="shared" si="21"/>
        <v>320104.40860359691</v>
      </c>
    </row>
    <row r="369" spans="1:20" hidden="1" outlineLevel="1" x14ac:dyDescent="0.25">
      <c r="A369" s="19" t="s">
        <v>230</v>
      </c>
      <c r="B369" s="19" t="s">
        <v>37</v>
      </c>
      <c r="C369" s="19" t="s">
        <v>1790</v>
      </c>
      <c r="D369" s="19" t="s">
        <v>55</v>
      </c>
      <c r="E369" s="2">
        <f t="shared" si="20"/>
        <v>2400000</v>
      </c>
      <c r="F369" s="19">
        <v>2000000</v>
      </c>
      <c r="G369" s="19"/>
      <c r="H369" s="19">
        <v>508820.49522124225</v>
      </c>
      <c r="I369" s="19"/>
      <c r="J369" s="19"/>
      <c r="K369" s="2">
        <f t="shared" si="22"/>
        <v>3891179.5047787577</v>
      </c>
      <c r="L369" s="19">
        <v>4400000</v>
      </c>
      <c r="M369" s="19"/>
      <c r="S369" s="19">
        <f>IFERROR(SUMIF([3]PIVOT!$A$9:$A$634,C369,[3]PIVOT!$C$9:$C$634),0)</f>
        <v>0</v>
      </c>
      <c r="T369" s="19">
        <f t="shared" si="21"/>
        <v>-3891179.5047787577</v>
      </c>
    </row>
    <row r="370" spans="1:20" hidden="1" outlineLevel="1" x14ac:dyDescent="0.25">
      <c r="A370" s="19" t="s">
        <v>230</v>
      </c>
      <c r="B370" s="19" t="s">
        <v>37</v>
      </c>
      <c r="C370" s="19" t="s">
        <v>1791</v>
      </c>
      <c r="D370" s="19" t="s">
        <v>419</v>
      </c>
      <c r="E370" s="2">
        <f t="shared" si="20"/>
        <v>700000</v>
      </c>
      <c r="F370" s="19">
        <v>0</v>
      </c>
      <c r="G370" s="19"/>
      <c r="H370" s="19">
        <v>879587.31737532082</v>
      </c>
      <c r="I370" s="19"/>
      <c r="J370" s="19"/>
      <c r="K370" s="2">
        <f t="shared" si="22"/>
        <v>-179587.31737532082</v>
      </c>
      <c r="L370" s="19">
        <v>700000</v>
      </c>
      <c r="M370" s="19"/>
      <c r="S370" s="19">
        <f>IFERROR(SUMIF([3]PIVOT!$A$9:$A$634,C370,[3]PIVOT!$C$9:$C$634),0)</f>
        <v>0</v>
      </c>
      <c r="T370" s="19">
        <f t="shared" si="21"/>
        <v>179587.31737532082</v>
      </c>
    </row>
    <row r="371" spans="1:20" hidden="1" outlineLevel="1" x14ac:dyDescent="0.25">
      <c r="A371" s="19" t="s">
        <v>230</v>
      </c>
      <c r="B371" s="19" t="s">
        <v>37</v>
      </c>
      <c r="C371" s="19" t="s">
        <v>1792</v>
      </c>
      <c r="D371" s="19" t="s">
        <v>224</v>
      </c>
      <c r="E371" s="2">
        <f t="shared" si="20"/>
        <v>2400000</v>
      </c>
      <c r="F371" s="19">
        <v>2000000</v>
      </c>
      <c r="G371" s="19"/>
      <c r="H371" s="19">
        <v>598198.46053148375</v>
      </c>
      <c r="I371" s="19"/>
      <c r="J371" s="19"/>
      <c r="K371" s="2">
        <f t="shared" si="22"/>
        <v>3801801.5394685161</v>
      </c>
      <c r="L371" s="19">
        <v>4400000</v>
      </c>
      <c r="M371" s="19"/>
      <c r="S371" s="19">
        <f>IFERROR(SUMIF([3]PIVOT!$A$9:$A$634,C371,[3]PIVOT!$C$9:$C$634),0)</f>
        <v>0</v>
      </c>
      <c r="T371" s="19">
        <f t="shared" si="21"/>
        <v>-3801801.5394685161</v>
      </c>
    </row>
    <row r="372" spans="1:20" hidden="1" outlineLevel="1" x14ac:dyDescent="0.25">
      <c r="A372" s="19" t="s">
        <v>230</v>
      </c>
      <c r="B372" s="19" t="s">
        <v>37</v>
      </c>
      <c r="C372" s="19" t="s">
        <v>1793</v>
      </c>
      <c r="D372" s="19" t="s">
        <v>460</v>
      </c>
      <c r="E372" s="2">
        <f t="shared" si="20"/>
        <v>2400000</v>
      </c>
      <c r="F372" s="19">
        <v>2000000</v>
      </c>
      <c r="G372" s="19"/>
      <c r="H372" s="19">
        <v>865846.34326588886</v>
      </c>
      <c r="I372" s="19"/>
      <c r="J372" s="19"/>
      <c r="K372" s="2">
        <f t="shared" si="22"/>
        <v>3534153.6567341113</v>
      </c>
      <c r="L372" s="19">
        <v>4400000</v>
      </c>
      <c r="M372" s="19"/>
      <c r="S372" s="19">
        <f>IFERROR(SUMIF([3]PIVOT!$A$9:$A$634,C372,[3]PIVOT!$C$9:$C$634),0)</f>
        <v>0</v>
      </c>
      <c r="T372" s="19">
        <f t="shared" si="21"/>
        <v>-3534153.6567341113</v>
      </c>
    </row>
    <row r="373" spans="1:20" hidden="1" outlineLevel="1" x14ac:dyDescent="0.25">
      <c r="A373" s="19" t="s">
        <v>230</v>
      </c>
      <c r="B373" s="19" t="s">
        <v>37</v>
      </c>
      <c r="C373" s="19" t="s">
        <v>1728</v>
      </c>
      <c r="D373" s="19" t="s">
        <v>1898</v>
      </c>
      <c r="E373" s="2">
        <f t="shared" si="20"/>
        <v>3200000</v>
      </c>
      <c r="F373" s="19">
        <v>2000000</v>
      </c>
      <c r="G373" s="19"/>
      <c r="H373" s="19">
        <v>384908.67488506366</v>
      </c>
      <c r="I373" s="19"/>
      <c r="J373" s="19"/>
      <c r="K373" s="2">
        <f t="shared" si="22"/>
        <v>4815091.3251149366</v>
      </c>
      <c r="L373" s="19">
        <v>5200000</v>
      </c>
      <c r="M373" s="19"/>
      <c r="S373" s="19">
        <f>IFERROR(SUMIF([3]PIVOT!$A$9:$A$634,C373,[3]PIVOT!$C$9:$C$634),0)</f>
        <v>0</v>
      </c>
      <c r="T373" s="19">
        <f t="shared" si="21"/>
        <v>-4815091.3251149366</v>
      </c>
    </row>
    <row r="374" spans="1:20" hidden="1" outlineLevel="1" x14ac:dyDescent="0.25">
      <c r="A374" s="19" t="s">
        <v>230</v>
      </c>
      <c r="B374" s="19" t="s">
        <v>37</v>
      </c>
      <c r="C374" s="19" t="s">
        <v>1795</v>
      </c>
      <c r="D374" s="19" t="s">
        <v>58</v>
      </c>
      <c r="E374" s="2">
        <f t="shared" si="20"/>
        <v>2800000</v>
      </c>
      <c r="F374" s="19">
        <v>3000000</v>
      </c>
      <c r="G374" s="19"/>
      <c r="H374" s="19">
        <v>23636.138643680682</v>
      </c>
      <c r="I374" s="19"/>
      <c r="J374" s="19"/>
      <c r="K374" s="2">
        <f t="shared" si="22"/>
        <v>5776363.8613563189</v>
      </c>
      <c r="L374" s="19">
        <v>5800000</v>
      </c>
      <c r="M374" s="19"/>
      <c r="S374" s="19">
        <f>IFERROR(SUMIF([3]PIVOT!$A$9:$A$634,C374,[3]PIVOT!$C$9:$C$634),0)</f>
        <v>0</v>
      </c>
      <c r="T374" s="19">
        <f t="shared" si="21"/>
        <v>-5776363.8613563189</v>
      </c>
    </row>
    <row r="375" spans="1:20" hidden="1" outlineLevel="1" x14ac:dyDescent="0.25">
      <c r="A375" s="19" t="s">
        <v>230</v>
      </c>
      <c r="B375" s="19" t="s">
        <v>37</v>
      </c>
      <c r="C375" s="19" t="s">
        <v>1796</v>
      </c>
      <c r="D375" s="19" t="s">
        <v>202</v>
      </c>
      <c r="E375" s="2">
        <f t="shared" si="20"/>
        <v>3300000</v>
      </c>
      <c r="F375" s="19">
        <v>2000000</v>
      </c>
      <c r="G375" s="19"/>
      <c r="H375" s="19">
        <v>129359.58622246442</v>
      </c>
      <c r="I375" s="19"/>
      <c r="J375" s="19"/>
      <c r="K375" s="2">
        <f t="shared" si="22"/>
        <v>5170640.4137775358</v>
      </c>
      <c r="L375" s="19">
        <v>5300000</v>
      </c>
      <c r="M375" s="19"/>
      <c r="S375" s="19">
        <f>IFERROR(SUMIF([3]PIVOT!$A$9:$A$634,C375,[3]PIVOT!$C$9:$C$634),0)</f>
        <v>0</v>
      </c>
      <c r="T375" s="19">
        <f t="shared" si="21"/>
        <v>-5170640.4137775358</v>
      </c>
    </row>
    <row r="376" spans="1:20" hidden="1" outlineLevel="1" x14ac:dyDescent="0.25">
      <c r="A376" s="19" t="s">
        <v>230</v>
      </c>
      <c r="B376" s="19" t="s">
        <v>37</v>
      </c>
      <c r="C376" s="19" t="s">
        <v>1794</v>
      </c>
      <c r="D376" s="19" t="s">
        <v>226</v>
      </c>
      <c r="E376" s="2">
        <f t="shared" si="20"/>
        <v>5000000</v>
      </c>
      <c r="F376" s="19">
        <v>3000000</v>
      </c>
      <c r="G376" s="19"/>
      <c r="H376" s="19">
        <v>0</v>
      </c>
      <c r="I376" s="19"/>
      <c r="J376" s="19"/>
      <c r="K376" s="2">
        <f t="shared" si="22"/>
        <v>8000000</v>
      </c>
      <c r="L376" s="19">
        <v>8000000</v>
      </c>
      <c r="M376" s="19"/>
      <c r="S376" s="19">
        <f>IFERROR(SUMIF([3]PIVOT!$A$9:$A$634,C376,[3]PIVOT!$C$9:$C$634),0)</f>
        <v>0</v>
      </c>
      <c r="T376" s="19">
        <f t="shared" si="21"/>
        <v>-8000000</v>
      </c>
    </row>
    <row r="377" spans="1:20" hidden="1" outlineLevel="1" x14ac:dyDescent="0.25">
      <c r="A377" s="19" t="s">
        <v>229</v>
      </c>
      <c r="B377" s="19" t="s">
        <v>39</v>
      </c>
      <c r="C377" s="19" t="s">
        <v>1801</v>
      </c>
      <c r="D377" s="19" t="s">
        <v>1026</v>
      </c>
      <c r="E377" s="2">
        <f t="shared" si="20"/>
        <v>3800000</v>
      </c>
      <c r="F377" s="19"/>
      <c r="G377" s="19"/>
      <c r="H377" s="19">
        <v>3009886.37345985</v>
      </c>
      <c r="I377" s="19"/>
      <c r="J377" s="19"/>
      <c r="K377" s="2">
        <f t="shared" si="22"/>
        <v>790113.62654015003</v>
      </c>
      <c r="L377" s="19">
        <v>3800000</v>
      </c>
      <c r="M377" s="19"/>
      <c r="S377" s="19">
        <f>IFERROR(SUMIF([3]PIVOT!$A$9:$A$634,C377,[3]PIVOT!$C$9:$C$634),0)</f>
        <v>0</v>
      </c>
      <c r="T377" s="19">
        <f t="shared" si="21"/>
        <v>-790113.62654015003</v>
      </c>
    </row>
    <row r="378" spans="1:20" hidden="1" outlineLevel="1" x14ac:dyDescent="0.25">
      <c r="A378" s="19" t="s">
        <v>230</v>
      </c>
      <c r="B378" s="19" t="s">
        <v>39</v>
      </c>
      <c r="C378" s="19" t="s">
        <v>1802</v>
      </c>
      <c r="D378" s="19" t="s">
        <v>274</v>
      </c>
      <c r="E378" s="2">
        <f t="shared" si="20"/>
        <v>300000</v>
      </c>
      <c r="F378" s="19"/>
      <c r="G378" s="19"/>
      <c r="H378" s="19">
        <v>2023888.0498629496</v>
      </c>
      <c r="I378" s="19"/>
      <c r="J378" s="19"/>
      <c r="K378" s="2">
        <f t="shared" si="22"/>
        <v>-1723888.0498629496</v>
      </c>
      <c r="L378" s="19">
        <v>300000</v>
      </c>
      <c r="M378" s="19"/>
      <c r="S378" s="19">
        <f>IFERROR(SUMIF([3]PIVOT!$A$9:$A$634,C378,[3]PIVOT!$C$9:$C$634),0)</f>
        <v>0</v>
      </c>
      <c r="T378" s="19">
        <f t="shared" si="21"/>
        <v>1723888.0498629496</v>
      </c>
    </row>
    <row r="379" spans="1:20" hidden="1" outlineLevel="1" x14ac:dyDescent="0.25">
      <c r="A379" s="19" t="s">
        <v>61</v>
      </c>
      <c r="B379" s="19" t="s">
        <v>39</v>
      </c>
      <c r="C379" s="19"/>
      <c r="E379" s="2">
        <f t="shared" ref="E379" si="25">+L379-F379</f>
        <v>0</v>
      </c>
      <c r="F379" s="19"/>
      <c r="G379" s="19"/>
      <c r="H379" s="19">
        <v>0</v>
      </c>
      <c r="I379" s="19"/>
      <c r="J379" s="19"/>
      <c r="K379" s="2">
        <f t="shared" si="22"/>
        <v>0</v>
      </c>
      <c r="L379" s="19"/>
      <c r="M379" s="19"/>
      <c r="S379" s="19">
        <f>IFERROR(SUMIF([3]PIVOT!$A$9:$A$634,C379,[3]PIVOT!$C$9:$C$634),0)</f>
        <v>0</v>
      </c>
      <c r="T379" s="19">
        <f t="shared" si="21"/>
        <v>0</v>
      </c>
    </row>
    <row r="380" spans="1:20" s="35" customFormat="1" collapsed="1" x14ac:dyDescent="0.25">
      <c r="A380" s="4"/>
      <c r="B380" s="4"/>
      <c r="C380" s="50"/>
      <c r="D380" s="4" t="s">
        <v>85</v>
      </c>
      <c r="E380" s="4">
        <f t="shared" ref="E380:J380" si="26">SUM(E259:E379)</f>
        <v>271934846.15384614</v>
      </c>
      <c r="F380" s="4">
        <f t="shared" si="26"/>
        <v>170000000</v>
      </c>
      <c r="G380" s="4">
        <f t="shared" si="26"/>
        <v>13038461.538461536</v>
      </c>
      <c r="H380" s="4">
        <f t="shared" si="26"/>
        <v>12747230.845428623</v>
      </c>
      <c r="I380" s="4">
        <f t="shared" si="26"/>
        <v>0</v>
      </c>
      <c r="J380" s="4">
        <f t="shared" si="26"/>
        <v>0</v>
      </c>
      <c r="K380" s="4">
        <f t="shared" si="22"/>
        <v>442226076.84687907</v>
      </c>
      <c r="L380" s="4">
        <f>SUM(L259:L379)</f>
        <v>441934846.1538462</v>
      </c>
      <c r="M380" s="41"/>
      <c r="N380" s="35">
        <v>381434846.1538462</v>
      </c>
      <c r="O380" s="19">
        <v>56400000</v>
      </c>
      <c r="P380" s="35">
        <v>4100000</v>
      </c>
      <c r="Q380" s="35">
        <v>13038462</v>
      </c>
      <c r="R380" s="35">
        <f>+SUM(N380:Q380)-K380</f>
        <v>12747231.306967139</v>
      </c>
      <c r="S380" s="19">
        <f>IFERROR(SUMIF([3]PIVOT!$A$9:$A$634,C380,[3]PIVOT!$C$9:$C$634),0)</f>
        <v>0</v>
      </c>
      <c r="T380" s="19">
        <f t="shared" si="21"/>
        <v>-442226076.84687907</v>
      </c>
    </row>
    <row r="381" spans="1:20" hidden="1" outlineLevel="1" x14ac:dyDescent="0.25">
      <c r="A381" s="19" t="s">
        <v>249</v>
      </c>
      <c r="B381" s="19" t="s">
        <v>20</v>
      </c>
      <c r="C381" s="19" t="s">
        <v>1082</v>
      </c>
      <c r="D381" s="19" t="s">
        <v>234</v>
      </c>
      <c r="E381" s="16">
        <f t="shared" ref="E381:E444" si="27">+L381-F381-J381-I381</f>
        <v>3800000</v>
      </c>
      <c r="F381" s="19">
        <v>500000</v>
      </c>
      <c r="G381" s="19"/>
      <c r="H381" s="19"/>
      <c r="I381" s="19"/>
      <c r="J381" s="19"/>
      <c r="K381" s="2">
        <f>SUM(E381:G381)-H381-I381+J381</f>
        <v>4300000</v>
      </c>
      <c r="L381" s="19">
        <v>4300000</v>
      </c>
      <c r="M381" s="19" t="s">
        <v>371</v>
      </c>
      <c r="S381" s="19">
        <f>IFERROR(SUMIF([3]PIVOT!$A$9:$A$634,C381,[3]PIVOT!$C$9:$C$634),0)</f>
        <v>0</v>
      </c>
      <c r="T381" s="19">
        <f t="shared" si="21"/>
        <v>-4300000</v>
      </c>
    </row>
    <row r="382" spans="1:20" hidden="1" outlineLevel="1" x14ac:dyDescent="0.25">
      <c r="A382" s="19" t="s">
        <v>249</v>
      </c>
      <c r="B382" s="19" t="s">
        <v>20</v>
      </c>
      <c r="C382" s="19" t="s">
        <v>1083</v>
      </c>
      <c r="D382" s="19" t="s">
        <v>423</v>
      </c>
      <c r="E382" s="16">
        <f t="shared" si="27"/>
        <v>4300000</v>
      </c>
      <c r="F382" s="19">
        <v>500000</v>
      </c>
      <c r="G382" s="19"/>
      <c r="H382" s="19"/>
      <c r="I382" s="19"/>
      <c r="J382" s="19"/>
      <c r="K382" s="2">
        <f t="shared" ref="K382:K445" si="28">SUM(E382:G382)-H382-I382+J382</f>
        <v>4800000</v>
      </c>
      <c r="L382" s="19">
        <v>4800000</v>
      </c>
      <c r="M382" s="19" t="s">
        <v>371</v>
      </c>
      <c r="S382" s="19">
        <f>IFERROR(SUMIF([3]PIVOT!$A$9:$A$634,C382,[3]PIVOT!$C$9:$C$634),0)</f>
        <v>0</v>
      </c>
      <c r="T382" s="19">
        <f t="shared" si="21"/>
        <v>-4800000</v>
      </c>
    </row>
    <row r="383" spans="1:20" hidden="1" outlineLevel="1" x14ac:dyDescent="0.25">
      <c r="A383" s="19" t="s">
        <v>249</v>
      </c>
      <c r="B383" s="19" t="s">
        <v>20</v>
      </c>
      <c r="C383" s="19" t="s">
        <v>1084</v>
      </c>
      <c r="D383" s="19" t="s">
        <v>919</v>
      </c>
      <c r="E383" s="16">
        <f t="shared" si="27"/>
        <v>2800000</v>
      </c>
      <c r="F383" s="19">
        <v>0</v>
      </c>
      <c r="G383" s="19"/>
      <c r="H383" s="19"/>
      <c r="I383" s="19"/>
      <c r="J383" s="19"/>
      <c r="K383" s="2">
        <f t="shared" si="28"/>
        <v>2800000</v>
      </c>
      <c r="L383" s="19">
        <v>2800000</v>
      </c>
      <c r="M383" s="19" t="s">
        <v>371</v>
      </c>
      <c r="S383" s="19">
        <f>IFERROR(SUMIF([3]PIVOT!$A$9:$A$634,C383,[3]PIVOT!$C$9:$C$634),0)</f>
        <v>0</v>
      </c>
      <c r="T383" s="19">
        <f t="shared" si="21"/>
        <v>-2800000</v>
      </c>
    </row>
    <row r="384" spans="1:20" hidden="1" outlineLevel="1" x14ac:dyDescent="0.25">
      <c r="A384" s="19" t="s">
        <v>249</v>
      </c>
      <c r="B384" s="19" t="s">
        <v>20</v>
      </c>
      <c r="C384" s="19" t="s">
        <v>1085</v>
      </c>
      <c r="D384" s="19" t="s">
        <v>236</v>
      </c>
      <c r="E384" s="16">
        <f t="shared" si="27"/>
        <v>2800000</v>
      </c>
      <c r="F384" s="19">
        <v>0</v>
      </c>
      <c r="G384" s="19"/>
      <c r="H384" s="19"/>
      <c r="I384" s="19"/>
      <c r="J384" s="19"/>
      <c r="K384" s="2">
        <f t="shared" si="28"/>
        <v>2800000</v>
      </c>
      <c r="L384" s="19">
        <v>2800000</v>
      </c>
      <c r="M384" s="19" t="s">
        <v>371</v>
      </c>
      <c r="S384" s="19">
        <f>IFERROR(SUMIF([3]PIVOT!$A$9:$A$634,C384,[3]PIVOT!$C$9:$C$634),0)</f>
        <v>0</v>
      </c>
      <c r="T384" s="19">
        <f t="shared" si="21"/>
        <v>-2800000</v>
      </c>
    </row>
    <row r="385" spans="1:20" hidden="1" outlineLevel="1" x14ac:dyDescent="0.25">
      <c r="A385" s="19" t="s">
        <v>249</v>
      </c>
      <c r="B385" s="19" t="s">
        <v>20</v>
      </c>
      <c r="C385" s="19" t="s">
        <v>1086</v>
      </c>
      <c r="D385" s="19" t="s">
        <v>522</v>
      </c>
      <c r="E385" s="16">
        <f t="shared" si="27"/>
        <v>3800000</v>
      </c>
      <c r="F385" s="19">
        <v>500000</v>
      </c>
      <c r="G385" s="19"/>
      <c r="H385" s="19"/>
      <c r="I385" s="19"/>
      <c r="J385" s="19"/>
      <c r="K385" s="2">
        <f t="shared" si="28"/>
        <v>4300000</v>
      </c>
      <c r="L385" s="19">
        <v>4300000</v>
      </c>
      <c r="M385" s="19" t="s">
        <v>371</v>
      </c>
      <c r="S385" s="19">
        <f>IFERROR(SUMIF([3]PIVOT!$A$9:$A$634,C385,[3]PIVOT!$C$9:$C$634),0)</f>
        <v>0</v>
      </c>
      <c r="T385" s="19">
        <f t="shared" si="21"/>
        <v>-4300000</v>
      </c>
    </row>
    <row r="386" spans="1:20" hidden="1" outlineLevel="1" x14ac:dyDescent="0.25">
      <c r="A386" s="19" t="s">
        <v>249</v>
      </c>
      <c r="B386" s="19" t="s">
        <v>20</v>
      </c>
      <c r="C386" s="19" t="s">
        <v>1087</v>
      </c>
      <c r="D386" s="19" t="s">
        <v>1030</v>
      </c>
      <c r="E386" s="16">
        <f t="shared" si="27"/>
        <v>2798000</v>
      </c>
      <c r="F386" s="19">
        <v>0</v>
      </c>
      <c r="G386" s="19"/>
      <c r="H386" s="19"/>
      <c r="I386" s="19"/>
      <c r="J386" s="19"/>
      <c r="K386" s="2">
        <f t="shared" si="28"/>
        <v>2798000</v>
      </c>
      <c r="L386" s="19">
        <v>2798000</v>
      </c>
      <c r="M386" s="19" t="s">
        <v>371</v>
      </c>
      <c r="S386" s="19">
        <f>IFERROR(SUMIF([3]PIVOT!$A$9:$A$634,C386,[3]PIVOT!$C$9:$C$634),0)</f>
        <v>0</v>
      </c>
      <c r="T386" s="19">
        <f t="shared" si="21"/>
        <v>-2798000</v>
      </c>
    </row>
    <row r="387" spans="1:20" hidden="1" outlineLevel="1" x14ac:dyDescent="0.25">
      <c r="A387" s="19" t="s">
        <v>249</v>
      </c>
      <c r="B387" s="19" t="s">
        <v>20</v>
      </c>
      <c r="C387" s="19" t="s">
        <v>1088</v>
      </c>
      <c r="D387" s="19" t="s">
        <v>461</v>
      </c>
      <c r="E387" s="16">
        <f t="shared" si="27"/>
        <v>4000000</v>
      </c>
      <c r="F387" s="19">
        <v>2500000</v>
      </c>
      <c r="G387" s="19"/>
      <c r="H387" s="19"/>
      <c r="I387" s="19"/>
      <c r="J387" s="19"/>
      <c r="K387" s="2">
        <f t="shared" si="28"/>
        <v>6500000</v>
      </c>
      <c r="L387" s="19">
        <v>6500000</v>
      </c>
      <c r="M387" s="19" t="s">
        <v>252</v>
      </c>
      <c r="S387" s="19">
        <f>IFERROR(SUMIF([3]PIVOT!$A$9:$A$634,C387,[3]PIVOT!$C$9:$C$634),0)</f>
        <v>0</v>
      </c>
      <c r="T387" s="19">
        <f t="shared" si="21"/>
        <v>-6500000</v>
      </c>
    </row>
    <row r="388" spans="1:20" hidden="1" outlineLevel="1" x14ac:dyDescent="0.25">
      <c r="A388" s="19" t="s">
        <v>249</v>
      </c>
      <c r="B388" s="19" t="s">
        <v>20</v>
      </c>
      <c r="C388" s="19" t="s">
        <v>2095</v>
      </c>
      <c r="D388" s="19" t="s">
        <v>2096</v>
      </c>
      <c r="E388" s="16">
        <f t="shared" si="27"/>
        <v>3880000</v>
      </c>
      <c r="F388" s="19">
        <v>2500000</v>
      </c>
      <c r="G388" s="19"/>
      <c r="H388" s="19"/>
      <c r="I388" s="19"/>
      <c r="J388" s="19"/>
      <c r="K388" s="2">
        <f t="shared" si="28"/>
        <v>6380000</v>
      </c>
      <c r="L388" s="19">
        <v>6380000</v>
      </c>
      <c r="M388" s="19" t="s">
        <v>252</v>
      </c>
      <c r="S388" s="19">
        <f>IFERROR(SUMIF([3]PIVOT!$A$9:$A$634,C388,[3]PIVOT!$C$9:$C$634),0)</f>
        <v>0</v>
      </c>
      <c r="T388" s="19">
        <f t="shared" si="21"/>
        <v>-6380000</v>
      </c>
    </row>
    <row r="389" spans="1:20" hidden="1" outlineLevel="1" x14ac:dyDescent="0.25">
      <c r="A389" s="19" t="s">
        <v>249</v>
      </c>
      <c r="B389" s="19" t="s">
        <v>20</v>
      </c>
      <c r="C389" s="19" t="s">
        <v>1090</v>
      </c>
      <c r="D389" s="19" t="s">
        <v>1899</v>
      </c>
      <c r="E389" s="16">
        <f t="shared" si="27"/>
        <v>2466000</v>
      </c>
      <c r="F389" s="19">
        <v>0</v>
      </c>
      <c r="G389" s="19"/>
      <c r="H389" s="19"/>
      <c r="I389" s="19"/>
      <c r="J389" s="19"/>
      <c r="K389" s="2">
        <f t="shared" si="28"/>
        <v>2466000</v>
      </c>
      <c r="L389" s="19">
        <v>2466000</v>
      </c>
      <c r="M389" s="19" t="s">
        <v>251</v>
      </c>
      <c r="S389" s="19">
        <f>IFERROR(SUMIF([3]PIVOT!$A$9:$A$634,C389,[3]PIVOT!$C$9:$C$634),0)</f>
        <v>0</v>
      </c>
      <c r="T389" s="19">
        <f t="shared" ref="T389:T452" si="29">+S389-K389</f>
        <v>-2466000</v>
      </c>
    </row>
    <row r="390" spans="1:20" hidden="1" outlineLevel="1" x14ac:dyDescent="0.25">
      <c r="A390" s="19" t="s">
        <v>249</v>
      </c>
      <c r="B390" s="19" t="s">
        <v>20</v>
      </c>
      <c r="C390" s="19" t="s">
        <v>1091</v>
      </c>
      <c r="D390" s="19" t="s">
        <v>232</v>
      </c>
      <c r="E390" s="16">
        <f t="shared" si="27"/>
        <v>2466000</v>
      </c>
      <c r="F390" s="19">
        <v>0</v>
      </c>
      <c r="G390" s="19"/>
      <c r="H390" s="19"/>
      <c r="I390" s="19"/>
      <c r="J390" s="19"/>
      <c r="K390" s="2">
        <f t="shared" si="28"/>
        <v>2466000</v>
      </c>
      <c r="L390" s="19">
        <v>2466000</v>
      </c>
      <c r="M390" s="19" t="s">
        <v>251</v>
      </c>
      <c r="S390" s="19">
        <f>IFERROR(SUMIF([3]PIVOT!$A$9:$A$634,C390,[3]PIVOT!$C$9:$C$634),0)</f>
        <v>0</v>
      </c>
      <c r="T390" s="19">
        <f t="shared" si="29"/>
        <v>-2466000</v>
      </c>
    </row>
    <row r="391" spans="1:20" hidden="1" outlineLevel="1" x14ac:dyDescent="0.25">
      <c r="A391" s="19" t="s">
        <v>249</v>
      </c>
      <c r="B391" s="19" t="s">
        <v>20</v>
      </c>
      <c r="C391" s="19" t="s">
        <v>1092</v>
      </c>
      <c r="D391" s="19" t="s">
        <v>1031</v>
      </c>
      <c r="E391" s="16">
        <f t="shared" si="27"/>
        <v>4966000</v>
      </c>
      <c r="F391" s="19">
        <v>500000</v>
      </c>
      <c r="G391" s="19"/>
      <c r="H391" s="19"/>
      <c r="I391" s="19"/>
      <c r="J391" s="19"/>
      <c r="K391" s="2">
        <f t="shared" si="28"/>
        <v>5466000</v>
      </c>
      <c r="L391" s="19">
        <v>5466000</v>
      </c>
      <c r="M391" s="19" t="s">
        <v>251</v>
      </c>
      <c r="S391" s="19">
        <f>IFERROR(SUMIF([3]PIVOT!$A$9:$A$634,C391,[3]PIVOT!$C$9:$C$634),0)</f>
        <v>0</v>
      </c>
      <c r="T391" s="19">
        <f t="shared" si="29"/>
        <v>-5466000</v>
      </c>
    </row>
    <row r="392" spans="1:20" hidden="1" outlineLevel="1" x14ac:dyDescent="0.25">
      <c r="A392" s="19" t="s">
        <v>249</v>
      </c>
      <c r="B392" s="19" t="s">
        <v>20</v>
      </c>
      <c r="C392" s="19" t="s">
        <v>1093</v>
      </c>
      <c r="D392" s="19" t="s">
        <v>235</v>
      </c>
      <c r="E392" s="16">
        <f t="shared" si="27"/>
        <v>4966000</v>
      </c>
      <c r="F392" s="19">
        <v>2500000</v>
      </c>
      <c r="G392" s="19"/>
      <c r="H392" s="19"/>
      <c r="I392" s="19"/>
      <c r="J392" s="19"/>
      <c r="K392" s="2">
        <f t="shared" si="28"/>
        <v>7466000</v>
      </c>
      <c r="L392" s="19">
        <v>7466000</v>
      </c>
      <c r="M392" s="19" t="s">
        <v>366</v>
      </c>
      <c r="S392" s="19">
        <f>IFERROR(SUMIF([3]PIVOT!$A$9:$A$634,C392,[3]PIVOT!$C$9:$C$634),0)</f>
        <v>0</v>
      </c>
      <c r="T392" s="19">
        <f t="shared" si="29"/>
        <v>-7466000</v>
      </c>
    </row>
    <row r="393" spans="1:20" hidden="1" outlineLevel="1" x14ac:dyDescent="0.25">
      <c r="A393" s="19" t="s">
        <v>249</v>
      </c>
      <c r="B393" s="19" t="s">
        <v>20</v>
      </c>
      <c r="C393" s="19" t="s">
        <v>1094</v>
      </c>
      <c r="D393" s="19" t="s">
        <v>233</v>
      </c>
      <c r="E393" s="16">
        <f t="shared" si="27"/>
        <v>5000000</v>
      </c>
      <c r="F393" s="19">
        <v>2500000</v>
      </c>
      <c r="G393" s="19"/>
      <c r="H393" s="19"/>
      <c r="I393" s="19"/>
      <c r="J393" s="19"/>
      <c r="K393" s="2">
        <f t="shared" si="28"/>
        <v>7500000</v>
      </c>
      <c r="L393" s="19">
        <v>7500000</v>
      </c>
      <c r="M393" s="19" t="s">
        <v>366</v>
      </c>
      <c r="S393" s="19">
        <f>IFERROR(SUMIF([3]PIVOT!$A$9:$A$634,C393,[3]PIVOT!$C$9:$C$634),0)</f>
        <v>0</v>
      </c>
      <c r="T393" s="19">
        <f t="shared" si="29"/>
        <v>-7500000</v>
      </c>
    </row>
    <row r="394" spans="1:20" hidden="1" outlineLevel="1" x14ac:dyDescent="0.25">
      <c r="A394" s="19" t="s">
        <v>249</v>
      </c>
      <c r="B394" s="19" t="s">
        <v>20</v>
      </c>
      <c r="C394" s="19" t="s">
        <v>1095</v>
      </c>
      <c r="D394" s="19" t="s">
        <v>402</v>
      </c>
      <c r="E394" s="16">
        <f t="shared" si="27"/>
        <v>4966000</v>
      </c>
      <c r="F394" s="19">
        <v>2500000</v>
      </c>
      <c r="G394" s="19"/>
      <c r="H394" s="19"/>
      <c r="I394" s="19"/>
      <c r="J394" s="19"/>
      <c r="K394" s="2">
        <f t="shared" si="28"/>
        <v>7466000</v>
      </c>
      <c r="L394" s="19">
        <v>7466000</v>
      </c>
      <c r="M394" s="19" t="s">
        <v>366</v>
      </c>
      <c r="S394" s="19">
        <f>IFERROR(SUMIF([3]PIVOT!$A$9:$A$634,C394,[3]PIVOT!$C$9:$C$634),0)</f>
        <v>0</v>
      </c>
      <c r="T394" s="19">
        <f t="shared" si="29"/>
        <v>-7466000</v>
      </c>
    </row>
    <row r="395" spans="1:20" hidden="1" outlineLevel="1" x14ac:dyDescent="0.25">
      <c r="A395" s="19" t="s">
        <v>249</v>
      </c>
      <c r="B395" s="19" t="s">
        <v>20</v>
      </c>
      <c r="C395" s="19" t="s">
        <v>2289</v>
      </c>
      <c r="D395" s="19" t="s">
        <v>2290</v>
      </c>
      <c r="E395" s="16">
        <f t="shared" si="27"/>
        <v>3344000</v>
      </c>
      <c r="F395" s="19">
        <v>2500000</v>
      </c>
      <c r="G395" s="19"/>
      <c r="H395" s="19"/>
      <c r="I395" s="19"/>
      <c r="J395" s="19"/>
      <c r="K395" s="2">
        <f t="shared" si="28"/>
        <v>5844000</v>
      </c>
      <c r="L395" s="19">
        <v>5844000</v>
      </c>
      <c r="M395" s="19" t="s">
        <v>371</v>
      </c>
      <c r="S395" s="19">
        <f>IFERROR(SUMIF([3]PIVOT!$A$9:$A$634,C395,[3]PIVOT!$C$9:$C$634),0)</f>
        <v>0</v>
      </c>
      <c r="T395" s="19">
        <f t="shared" si="29"/>
        <v>-5844000</v>
      </c>
    </row>
    <row r="396" spans="1:20" hidden="1" outlineLevel="1" x14ac:dyDescent="0.25">
      <c r="A396" s="19" t="s">
        <v>249</v>
      </c>
      <c r="B396" s="19" t="s">
        <v>20</v>
      </c>
      <c r="C396" s="19" t="s">
        <v>1097</v>
      </c>
      <c r="D396" s="19" t="s">
        <v>920</v>
      </c>
      <c r="E396" s="16">
        <f t="shared" si="27"/>
        <v>1344000</v>
      </c>
      <c r="F396" s="19">
        <v>0</v>
      </c>
      <c r="G396" s="19"/>
      <c r="H396" s="19"/>
      <c r="I396" s="19"/>
      <c r="J396" s="19"/>
      <c r="K396" s="2">
        <f t="shared" si="28"/>
        <v>1344000</v>
      </c>
      <c r="L396" s="19">
        <v>1344000</v>
      </c>
      <c r="M396" s="19" t="s">
        <v>371</v>
      </c>
      <c r="S396" s="19">
        <f>IFERROR(SUMIF([3]PIVOT!$A$9:$A$634,C396,[3]PIVOT!$C$9:$C$634),0)</f>
        <v>0</v>
      </c>
      <c r="T396" s="19">
        <f t="shared" si="29"/>
        <v>-1344000</v>
      </c>
    </row>
    <row r="397" spans="1:20" hidden="1" outlineLevel="1" x14ac:dyDescent="0.25">
      <c r="A397" s="19" t="s">
        <v>249</v>
      </c>
      <c r="B397" s="19" t="s">
        <v>20</v>
      </c>
      <c r="C397" s="19" t="s">
        <v>2283</v>
      </c>
      <c r="D397" s="19" t="s">
        <v>2284</v>
      </c>
      <c r="E397" s="16">
        <f t="shared" si="27"/>
        <v>2440000</v>
      </c>
      <c r="F397" s="19">
        <v>2500000</v>
      </c>
      <c r="G397" s="19">
        <v>1000000</v>
      </c>
      <c r="H397" s="19"/>
      <c r="I397" s="19"/>
      <c r="J397" s="19"/>
      <c r="K397" s="2">
        <f t="shared" si="28"/>
        <v>5940000</v>
      </c>
      <c r="L397" s="19">
        <v>4940000</v>
      </c>
      <c r="M397" s="19" t="s">
        <v>371</v>
      </c>
      <c r="S397" s="19">
        <f>IFERROR(SUMIF([3]PIVOT!$A$9:$A$634,C397,[3]PIVOT!$C$9:$C$634),0)</f>
        <v>0</v>
      </c>
      <c r="T397" s="19">
        <f t="shared" si="29"/>
        <v>-5940000</v>
      </c>
    </row>
    <row r="398" spans="1:20" hidden="1" outlineLevel="1" x14ac:dyDescent="0.25">
      <c r="A398" s="19" t="s">
        <v>249</v>
      </c>
      <c r="B398" s="19" t="s">
        <v>20</v>
      </c>
      <c r="C398" s="19" t="s">
        <v>1100</v>
      </c>
      <c r="D398" s="19" t="s">
        <v>1034</v>
      </c>
      <c r="E398" s="16">
        <f t="shared" si="27"/>
        <v>1460000</v>
      </c>
      <c r="F398" s="19">
        <v>0</v>
      </c>
      <c r="G398" s="19"/>
      <c r="H398" s="19"/>
      <c r="I398" s="19"/>
      <c r="J398" s="19"/>
      <c r="K398" s="2">
        <f t="shared" si="28"/>
        <v>1460000</v>
      </c>
      <c r="L398" s="19">
        <v>1460000</v>
      </c>
      <c r="M398" s="19" t="s">
        <v>251</v>
      </c>
      <c r="S398" s="19">
        <f>IFERROR(SUMIF([3]PIVOT!$A$9:$A$634,C398,[3]PIVOT!$C$9:$C$634),0)</f>
        <v>0</v>
      </c>
      <c r="T398" s="19">
        <f t="shared" si="29"/>
        <v>-1460000</v>
      </c>
    </row>
    <row r="399" spans="1:20" hidden="1" outlineLevel="1" x14ac:dyDescent="0.25">
      <c r="A399" s="19" t="s">
        <v>249</v>
      </c>
      <c r="B399" s="19" t="s">
        <v>20</v>
      </c>
      <c r="C399" s="19" t="s">
        <v>2287</v>
      </c>
      <c r="D399" s="19" t="s">
        <v>2288</v>
      </c>
      <c r="E399" s="16">
        <f t="shared" si="27"/>
        <v>2440000</v>
      </c>
      <c r="F399" s="19">
        <v>2500000</v>
      </c>
      <c r="G399" s="19">
        <v>1000000</v>
      </c>
      <c r="H399" s="19"/>
      <c r="I399" s="19"/>
      <c r="J399" s="19"/>
      <c r="K399" s="2">
        <f t="shared" si="28"/>
        <v>5940000</v>
      </c>
      <c r="L399" s="19">
        <v>4940000</v>
      </c>
      <c r="M399" s="19" t="s">
        <v>252</v>
      </c>
      <c r="S399" s="19">
        <f>IFERROR(SUMIF([3]PIVOT!$A$9:$A$634,C399,[3]PIVOT!$C$9:$C$634),0)</f>
        <v>0</v>
      </c>
      <c r="T399" s="19">
        <f t="shared" si="29"/>
        <v>-5940000</v>
      </c>
    </row>
    <row r="400" spans="1:20" hidden="1" outlineLevel="1" x14ac:dyDescent="0.25">
      <c r="A400" s="19" t="s">
        <v>249</v>
      </c>
      <c r="B400" s="19" t="s">
        <v>20</v>
      </c>
      <c r="C400" s="19" t="s">
        <v>1101</v>
      </c>
      <c r="D400" s="19" t="s">
        <v>523</v>
      </c>
      <c r="E400" s="16">
        <f t="shared" si="27"/>
        <v>1960000</v>
      </c>
      <c r="F400" s="19">
        <v>0</v>
      </c>
      <c r="G400" s="19"/>
      <c r="H400" s="19"/>
      <c r="I400" s="19"/>
      <c r="J400" s="19"/>
      <c r="K400" s="2">
        <f t="shared" si="28"/>
        <v>1960000</v>
      </c>
      <c r="L400" s="19">
        <v>1960000</v>
      </c>
      <c r="M400" s="19" t="s">
        <v>366</v>
      </c>
      <c r="S400" s="19">
        <f>IFERROR(SUMIF([3]PIVOT!$A$9:$A$634,C400,[3]PIVOT!$C$9:$C$634),0)</f>
        <v>0</v>
      </c>
      <c r="T400" s="19">
        <f t="shared" si="29"/>
        <v>-1960000</v>
      </c>
    </row>
    <row r="401" spans="1:20" hidden="1" outlineLevel="1" x14ac:dyDescent="0.25">
      <c r="A401" s="19" t="s">
        <v>249</v>
      </c>
      <c r="B401" s="19" t="s">
        <v>20</v>
      </c>
      <c r="C401" s="19" t="s">
        <v>1902</v>
      </c>
      <c r="D401" s="19" t="s">
        <v>1035</v>
      </c>
      <c r="E401" s="16">
        <f t="shared" si="27"/>
        <v>3960000</v>
      </c>
      <c r="F401" s="19">
        <v>2500000</v>
      </c>
      <c r="G401" s="19"/>
      <c r="H401" s="19"/>
      <c r="I401" s="19"/>
      <c r="J401" s="19"/>
      <c r="K401" s="2">
        <f t="shared" si="28"/>
        <v>6460000</v>
      </c>
      <c r="L401" s="19">
        <v>6460000</v>
      </c>
      <c r="M401" s="19" t="s">
        <v>366</v>
      </c>
      <c r="S401" s="19">
        <f>IFERROR(SUMIF([3]PIVOT!$A$9:$A$634,C401,[3]PIVOT!$C$9:$C$634),0)</f>
        <v>0</v>
      </c>
      <c r="T401" s="19">
        <f t="shared" si="29"/>
        <v>-6460000</v>
      </c>
    </row>
    <row r="402" spans="1:20" hidden="1" outlineLevel="1" x14ac:dyDescent="0.25">
      <c r="A402" s="19" t="s">
        <v>249</v>
      </c>
      <c r="B402" s="19" t="s">
        <v>20</v>
      </c>
      <c r="C402" s="19" t="s">
        <v>2285</v>
      </c>
      <c r="D402" s="19" t="s">
        <v>2286</v>
      </c>
      <c r="E402" s="16">
        <f t="shared" si="27"/>
        <v>2440000</v>
      </c>
      <c r="F402" s="19">
        <v>2500000</v>
      </c>
      <c r="G402" s="19">
        <v>1000000</v>
      </c>
      <c r="H402" s="19"/>
      <c r="I402" s="19"/>
      <c r="J402" s="19"/>
      <c r="K402" s="2">
        <f t="shared" si="28"/>
        <v>5940000</v>
      </c>
      <c r="L402" s="19">
        <v>4940000</v>
      </c>
      <c r="M402" s="19" t="s">
        <v>372</v>
      </c>
      <c r="S402" s="19">
        <f>IFERROR(SUMIF([3]PIVOT!$A$9:$A$634,C402,[3]PIVOT!$C$9:$C$634),0)</f>
        <v>0</v>
      </c>
      <c r="T402" s="19">
        <f t="shared" si="29"/>
        <v>-5940000</v>
      </c>
    </row>
    <row r="403" spans="1:20" hidden="1" outlineLevel="1" x14ac:dyDescent="0.25">
      <c r="A403" s="19" t="s">
        <v>249</v>
      </c>
      <c r="B403" s="19" t="s">
        <v>20</v>
      </c>
      <c r="C403" s="19" t="s">
        <v>2518</v>
      </c>
      <c r="D403" s="19" t="s">
        <v>2519</v>
      </c>
      <c r="E403" s="16">
        <f t="shared" si="27"/>
        <v>240000</v>
      </c>
      <c r="F403" s="19">
        <v>0</v>
      </c>
      <c r="G403" s="19">
        <v>346153.84615384613</v>
      </c>
      <c r="H403" s="19"/>
      <c r="I403" s="19"/>
      <c r="J403" s="19"/>
      <c r="K403" s="2">
        <f t="shared" si="28"/>
        <v>586153.84615384613</v>
      </c>
      <c r="L403" s="19">
        <v>240000</v>
      </c>
      <c r="M403" s="19" t="s">
        <v>372</v>
      </c>
      <c r="S403" s="19">
        <f>IFERROR(SUMIF([3]PIVOT!$A$9:$A$634,C403,[3]PIVOT!$C$9:$C$634),0)</f>
        <v>0</v>
      </c>
      <c r="T403" s="19">
        <f t="shared" si="29"/>
        <v>-586153.84615384613</v>
      </c>
    </row>
    <row r="404" spans="1:20" hidden="1" outlineLevel="1" x14ac:dyDescent="0.25">
      <c r="A404" s="19" t="s">
        <v>249</v>
      </c>
      <c r="B404" s="19" t="s">
        <v>20</v>
      </c>
      <c r="C404" s="19" t="s">
        <v>1103</v>
      </c>
      <c r="D404" s="19" t="s">
        <v>238</v>
      </c>
      <c r="E404" s="16">
        <f t="shared" si="27"/>
        <v>4792000</v>
      </c>
      <c r="F404" s="19">
        <v>2500000</v>
      </c>
      <c r="G404" s="19"/>
      <c r="H404" s="19"/>
      <c r="I404" s="19"/>
      <c r="J404" s="19"/>
      <c r="K404" s="2">
        <f t="shared" si="28"/>
        <v>7292000</v>
      </c>
      <c r="L404" s="19">
        <v>7292000</v>
      </c>
      <c r="M404" s="19" t="s">
        <v>371</v>
      </c>
      <c r="S404" s="19">
        <f>IFERROR(SUMIF([3]PIVOT!$A$9:$A$634,C404,[3]PIVOT!$C$9:$C$634),0)</f>
        <v>0</v>
      </c>
      <c r="T404" s="19">
        <f t="shared" si="29"/>
        <v>-7292000</v>
      </c>
    </row>
    <row r="405" spans="1:20" hidden="1" outlineLevel="1" x14ac:dyDescent="0.25">
      <c r="A405" s="19" t="s">
        <v>249</v>
      </c>
      <c r="B405" s="19" t="s">
        <v>20</v>
      </c>
      <c r="C405" s="19" t="s">
        <v>1104</v>
      </c>
      <c r="D405" s="19" t="s">
        <v>248</v>
      </c>
      <c r="E405" s="16">
        <f t="shared" si="27"/>
        <v>4800000</v>
      </c>
      <c r="F405" s="19">
        <v>2500000</v>
      </c>
      <c r="G405" s="19"/>
      <c r="H405" s="19"/>
      <c r="I405" s="19"/>
      <c r="J405" s="19"/>
      <c r="K405" s="2">
        <f t="shared" si="28"/>
        <v>7300000</v>
      </c>
      <c r="L405" s="19">
        <v>7300000</v>
      </c>
      <c r="M405" s="19" t="s">
        <v>371</v>
      </c>
      <c r="S405" s="19">
        <f>IFERROR(SUMIF([3]PIVOT!$A$9:$A$634,C405,[3]PIVOT!$C$9:$C$634),0)</f>
        <v>0</v>
      </c>
      <c r="T405" s="19">
        <f t="shared" si="29"/>
        <v>-7300000</v>
      </c>
    </row>
    <row r="406" spans="1:20" hidden="1" outlineLevel="1" x14ac:dyDescent="0.25">
      <c r="A406" s="19" t="s">
        <v>249</v>
      </c>
      <c r="B406" s="19" t="s">
        <v>20</v>
      </c>
      <c r="C406" s="19" t="s">
        <v>1105</v>
      </c>
      <c r="D406" s="19" t="s">
        <v>240</v>
      </c>
      <c r="E406" s="16">
        <f t="shared" si="27"/>
        <v>5000000</v>
      </c>
      <c r="F406" s="19">
        <v>2500000</v>
      </c>
      <c r="G406" s="19"/>
      <c r="H406" s="19"/>
      <c r="I406" s="19"/>
      <c r="J406" s="19"/>
      <c r="K406" s="2">
        <f t="shared" si="28"/>
        <v>7500000</v>
      </c>
      <c r="L406" s="19">
        <v>7500000</v>
      </c>
      <c r="M406" s="19" t="s">
        <v>366</v>
      </c>
      <c r="S406" s="19">
        <f>IFERROR(SUMIF([3]PIVOT!$A$9:$A$634,C406,[3]PIVOT!$C$9:$C$634),0)</f>
        <v>0</v>
      </c>
      <c r="T406" s="19">
        <f t="shared" si="29"/>
        <v>-7500000</v>
      </c>
    </row>
    <row r="407" spans="1:20" hidden="1" outlineLevel="1" x14ac:dyDescent="0.25">
      <c r="A407" s="19" t="s">
        <v>249</v>
      </c>
      <c r="B407" s="19" t="s">
        <v>20</v>
      </c>
      <c r="C407" s="19" t="s">
        <v>2291</v>
      </c>
      <c r="D407" s="19" t="s">
        <v>2292</v>
      </c>
      <c r="E407" s="16">
        <f t="shared" si="27"/>
        <v>4000000</v>
      </c>
      <c r="F407" s="19">
        <v>2500000</v>
      </c>
      <c r="G407" s="19">
        <v>1000000</v>
      </c>
      <c r="H407" s="19"/>
      <c r="I407" s="19"/>
      <c r="J407" s="19"/>
      <c r="K407" s="2">
        <f t="shared" si="28"/>
        <v>7500000</v>
      </c>
      <c r="L407" s="19">
        <v>6500000</v>
      </c>
      <c r="M407" s="19" t="s">
        <v>366</v>
      </c>
      <c r="S407" s="19">
        <f>IFERROR(SUMIF([3]PIVOT!$A$9:$A$634,C407,[3]PIVOT!$C$9:$C$634),0)</f>
        <v>0</v>
      </c>
      <c r="T407" s="19">
        <f t="shared" si="29"/>
        <v>-7500000</v>
      </c>
    </row>
    <row r="408" spans="1:20" hidden="1" outlineLevel="1" x14ac:dyDescent="0.25">
      <c r="A408" s="19" t="s">
        <v>249</v>
      </c>
      <c r="B408" s="19" t="s">
        <v>20</v>
      </c>
      <c r="C408" s="19" t="s">
        <v>2531</v>
      </c>
      <c r="D408" s="19" t="s">
        <v>2520</v>
      </c>
      <c r="E408" s="16">
        <f t="shared" si="27"/>
        <v>4000000</v>
      </c>
      <c r="F408" s="19">
        <v>2500000</v>
      </c>
      <c r="G408" s="19">
        <v>1000000</v>
      </c>
      <c r="H408" s="19"/>
      <c r="I408" s="19"/>
      <c r="J408" s="19"/>
      <c r="K408" s="2">
        <f t="shared" si="28"/>
        <v>7500000</v>
      </c>
      <c r="L408" s="19">
        <v>6500000</v>
      </c>
      <c r="M408" s="19" t="s">
        <v>371</v>
      </c>
      <c r="S408" s="19">
        <f>IFERROR(SUMIF([3]PIVOT!$A$9:$A$634,C408,[3]PIVOT!$C$9:$C$634),0)</f>
        <v>0</v>
      </c>
      <c r="T408" s="19">
        <f t="shared" si="29"/>
        <v>-7500000</v>
      </c>
    </row>
    <row r="409" spans="1:20" hidden="1" outlineLevel="1" x14ac:dyDescent="0.25">
      <c r="A409" s="19" t="s">
        <v>249</v>
      </c>
      <c r="B409" s="19" t="s">
        <v>20</v>
      </c>
      <c r="C409" s="19" t="s">
        <v>1108</v>
      </c>
      <c r="D409" s="19" t="s">
        <v>243</v>
      </c>
      <c r="E409" s="16">
        <f t="shared" si="27"/>
        <v>4522000</v>
      </c>
      <c r="F409" s="19">
        <v>2500000</v>
      </c>
      <c r="G409" s="19"/>
      <c r="H409" s="19"/>
      <c r="I409" s="19"/>
      <c r="J409" s="19"/>
      <c r="K409" s="2">
        <f t="shared" si="28"/>
        <v>7022000</v>
      </c>
      <c r="L409" s="19">
        <v>7022000</v>
      </c>
      <c r="M409" s="19" t="s">
        <v>371</v>
      </c>
      <c r="S409" s="19">
        <f>IFERROR(SUMIF([3]PIVOT!$A$9:$A$634,C409,[3]PIVOT!$C$9:$C$634),0)</f>
        <v>0</v>
      </c>
      <c r="T409" s="19">
        <f t="shared" si="29"/>
        <v>-7022000</v>
      </c>
    </row>
    <row r="410" spans="1:20" hidden="1" outlineLevel="1" x14ac:dyDescent="0.25">
      <c r="A410" s="19" t="s">
        <v>249</v>
      </c>
      <c r="B410" s="19" t="s">
        <v>20</v>
      </c>
      <c r="C410" s="19" t="s">
        <v>1110</v>
      </c>
      <c r="D410" s="19" t="s">
        <v>875</v>
      </c>
      <c r="E410" s="16">
        <f t="shared" si="27"/>
        <v>4522000</v>
      </c>
      <c r="F410" s="19">
        <v>2500000</v>
      </c>
      <c r="G410" s="19"/>
      <c r="H410" s="19"/>
      <c r="I410" s="19"/>
      <c r="J410" s="19"/>
      <c r="K410" s="2">
        <f t="shared" si="28"/>
        <v>7022000</v>
      </c>
      <c r="L410" s="19">
        <v>7022000</v>
      </c>
      <c r="M410" s="19" t="s">
        <v>371</v>
      </c>
      <c r="S410" s="19">
        <f>IFERROR(SUMIF([3]PIVOT!$A$9:$A$634,C410,[3]PIVOT!$C$9:$C$634),0)</f>
        <v>0</v>
      </c>
      <c r="T410" s="19">
        <f t="shared" si="29"/>
        <v>-7022000</v>
      </c>
    </row>
    <row r="411" spans="1:20" hidden="1" outlineLevel="1" x14ac:dyDescent="0.25">
      <c r="A411" s="19" t="s">
        <v>249</v>
      </c>
      <c r="B411" s="19" t="s">
        <v>20</v>
      </c>
      <c r="C411" s="19" t="s">
        <v>1111</v>
      </c>
      <c r="D411" s="19" t="s">
        <v>463</v>
      </c>
      <c r="E411" s="16">
        <f t="shared" si="27"/>
        <v>5000000</v>
      </c>
      <c r="F411" s="19">
        <v>2500000</v>
      </c>
      <c r="G411" s="19"/>
      <c r="H411" s="19"/>
      <c r="I411" s="19"/>
      <c r="J411" s="19"/>
      <c r="K411" s="2">
        <f t="shared" si="28"/>
        <v>7500000</v>
      </c>
      <c r="L411" s="19">
        <v>7500000</v>
      </c>
      <c r="M411" s="19" t="s">
        <v>366</v>
      </c>
      <c r="S411" s="19">
        <f>IFERROR(SUMIF([3]PIVOT!$A$9:$A$634,C411,[3]PIVOT!$C$9:$C$634),0)</f>
        <v>0</v>
      </c>
      <c r="T411" s="19">
        <f t="shared" si="29"/>
        <v>-7500000</v>
      </c>
    </row>
    <row r="412" spans="1:20" hidden="1" outlineLevel="1" x14ac:dyDescent="0.25">
      <c r="A412" s="19" t="s">
        <v>249</v>
      </c>
      <c r="B412" s="19" t="s">
        <v>20</v>
      </c>
      <c r="C412" s="19" t="s">
        <v>2097</v>
      </c>
      <c r="D412" s="19" t="s">
        <v>2098</v>
      </c>
      <c r="E412" s="16">
        <f t="shared" si="27"/>
        <v>4516000</v>
      </c>
      <c r="F412" s="19">
        <v>2500000</v>
      </c>
      <c r="G412" s="19">
        <v>2000000</v>
      </c>
      <c r="H412" s="19"/>
      <c r="I412" s="19"/>
      <c r="J412" s="19"/>
      <c r="K412" s="2">
        <f t="shared" si="28"/>
        <v>9016000</v>
      </c>
      <c r="L412" s="19">
        <v>7016000</v>
      </c>
      <c r="M412" s="19" t="s">
        <v>371</v>
      </c>
      <c r="S412" s="19">
        <f>IFERROR(SUMIF([3]PIVOT!$A$9:$A$634,C412,[3]PIVOT!$C$9:$C$634),0)</f>
        <v>0</v>
      </c>
      <c r="T412" s="19">
        <f t="shared" si="29"/>
        <v>-9016000</v>
      </c>
    </row>
    <row r="413" spans="1:20" hidden="1" outlineLevel="1" x14ac:dyDescent="0.25">
      <c r="A413" s="19" t="s">
        <v>249</v>
      </c>
      <c r="B413" s="19" t="s">
        <v>20</v>
      </c>
      <c r="C413" s="19" t="s">
        <v>1904</v>
      </c>
      <c r="D413" s="19" t="s">
        <v>1905</v>
      </c>
      <c r="E413" s="16">
        <f t="shared" si="27"/>
        <v>2844000</v>
      </c>
      <c r="F413" s="19">
        <v>2500000</v>
      </c>
      <c r="G413" s="19"/>
      <c r="H413" s="19"/>
      <c r="I413" s="19"/>
      <c r="J413" s="19"/>
      <c r="K413" s="2">
        <f t="shared" si="28"/>
        <v>5344000</v>
      </c>
      <c r="L413" s="19">
        <v>5344000</v>
      </c>
      <c r="M413" s="19" t="s">
        <v>371</v>
      </c>
      <c r="S413" s="19">
        <f>IFERROR(SUMIF([3]PIVOT!$A$9:$A$634,C413,[3]PIVOT!$C$9:$C$634),0)</f>
        <v>0</v>
      </c>
      <c r="T413" s="19">
        <f t="shared" si="29"/>
        <v>-5344000</v>
      </c>
    </row>
    <row r="414" spans="1:20" hidden="1" outlineLevel="1" x14ac:dyDescent="0.25">
      <c r="A414" s="19" t="s">
        <v>249</v>
      </c>
      <c r="B414" s="19" t="s">
        <v>20</v>
      </c>
      <c r="C414" s="19" t="s">
        <v>1113</v>
      </c>
      <c r="D414" s="19" t="s">
        <v>1037</v>
      </c>
      <c r="E414" s="16">
        <f t="shared" si="27"/>
        <v>1344000</v>
      </c>
      <c r="F414" s="19">
        <v>0</v>
      </c>
      <c r="G414" s="19"/>
      <c r="H414" s="19"/>
      <c r="I414" s="19"/>
      <c r="J414" s="19"/>
      <c r="K414" s="2">
        <f t="shared" si="28"/>
        <v>1344000</v>
      </c>
      <c r="L414" s="19">
        <v>1344000</v>
      </c>
      <c r="M414" s="19" t="s">
        <v>371</v>
      </c>
      <c r="S414" s="19">
        <f>IFERROR(SUMIF([3]PIVOT!$A$9:$A$634,C414,[3]PIVOT!$C$9:$C$634),0)</f>
        <v>0</v>
      </c>
      <c r="T414" s="19">
        <f t="shared" si="29"/>
        <v>-1344000</v>
      </c>
    </row>
    <row r="415" spans="1:20" hidden="1" outlineLevel="1" x14ac:dyDescent="0.25">
      <c r="A415" s="19" t="s">
        <v>249</v>
      </c>
      <c r="B415" s="19" t="s">
        <v>20</v>
      </c>
      <c r="C415" s="19" t="s">
        <v>2099</v>
      </c>
      <c r="D415" s="19" t="s">
        <v>2100</v>
      </c>
      <c r="E415" s="16">
        <f t="shared" si="27"/>
        <v>3960000</v>
      </c>
      <c r="F415" s="19">
        <v>2500000</v>
      </c>
      <c r="G415" s="19"/>
      <c r="H415" s="19"/>
      <c r="I415" s="19"/>
      <c r="J415" s="19"/>
      <c r="K415" s="2">
        <f t="shared" si="28"/>
        <v>6460000</v>
      </c>
      <c r="L415" s="19">
        <v>6460000</v>
      </c>
      <c r="M415" s="19" t="s">
        <v>366</v>
      </c>
      <c r="S415" s="19">
        <f>IFERROR(SUMIF([3]PIVOT!$A$9:$A$634,C415,[3]PIVOT!$C$9:$C$634),0)</f>
        <v>0</v>
      </c>
      <c r="T415" s="19">
        <f t="shared" si="29"/>
        <v>-6460000</v>
      </c>
    </row>
    <row r="416" spans="1:20" hidden="1" outlineLevel="1" x14ac:dyDescent="0.25">
      <c r="A416" s="19" t="s">
        <v>249</v>
      </c>
      <c r="B416" s="19" t="s">
        <v>20</v>
      </c>
      <c r="C416" s="19" t="s">
        <v>2101</v>
      </c>
      <c r="D416" s="19" t="s">
        <v>2102</v>
      </c>
      <c r="E416" s="16">
        <f t="shared" si="27"/>
        <v>1040000</v>
      </c>
      <c r="F416" s="19">
        <v>0</v>
      </c>
      <c r="G416" s="19">
        <v>230769.23076923075</v>
      </c>
      <c r="H416" s="19"/>
      <c r="I416" s="19"/>
      <c r="J416" s="19"/>
      <c r="K416" s="2">
        <f t="shared" si="28"/>
        <v>1270769.2307692308</v>
      </c>
      <c r="L416" s="19">
        <v>1040000</v>
      </c>
      <c r="M416" s="19" t="s">
        <v>371</v>
      </c>
      <c r="S416" s="19">
        <f>IFERROR(SUMIF([3]PIVOT!$A$9:$A$634,C416,[3]PIVOT!$C$9:$C$634),0)</f>
        <v>0</v>
      </c>
      <c r="T416" s="19">
        <f t="shared" si="29"/>
        <v>-1270769.2307692308</v>
      </c>
    </row>
    <row r="417" spans="1:20" hidden="1" outlineLevel="1" x14ac:dyDescent="0.25">
      <c r="A417" s="19" t="s">
        <v>249</v>
      </c>
      <c r="B417" s="19" t="s">
        <v>20</v>
      </c>
      <c r="C417" s="19" t="s">
        <v>1115</v>
      </c>
      <c r="D417" s="19" t="s">
        <v>242</v>
      </c>
      <c r="E417" s="16">
        <f t="shared" si="27"/>
        <v>4800000</v>
      </c>
      <c r="F417" s="19">
        <v>2500000</v>
      </c>
      <c r="G417" s="19"/>
      <c r="H417" s="19"/>
      <c r="I417" s="19"/>
      <c r="J417" s="19"/>
      <c r="K417" s="2">
        <f t="shared" si="28"/>
        <v>7300000</v>
      </c>
      <c r="L417" s="19">
        <v>7300000</v>
      </c>
      <c r="M417" s="19" t="s">
        <v>371</v>
      </c>
      <c r="S417" s="19">
        <f>IFERROR(SUMIF([3]PIVOT!$A$9:$A$634,C417,[3]PIVOT!$C$9:$C$634),0)</f>
        <v>0</v>
      </c>
      <c r="T417" s="19">
        <f t="shared" si="29"/>
        <v>-7300000</v>
      </c>
    </row>
    <row r="418" spans="1:20" hidden="1" outlineLevel="1" x14ac:dyDescent="0.25">
      <c r="A418" s="19" t="s">
        <v>249</v>
      </c>
      <c r="B418" s="19" t="s">
        <v>20</v>
      </c>
      <c r="C418" s="19" t="s">
        <v>1116</v>
      </c>
      <c r="D418" s="19" t="s">
        <v>878</v>
      </c>
      <c r="E418" s="16">
        <f t="shared" si="27"/>
        <v>4800000</v>
      </c>
      <c r="F418" s="19">
        <v>2500000</v>
      </c>
      <c r="G418" s="19"/>
      <c r="H418" s="19"/>
      <c r="I418" s="19"/>
      <c r="J418" s="19"/>
      <c r="K418" s="2">
        <f t="shared" si="28"/>
        <v>7300000</v>
      </c>
      <c r="L418" s="19">
        <v>7300000</v>
      </c>
      <c r="M418" s="19" t="s">
        <v>372</v>
      </c>
      <c r="S418" s="19">
        <f>IFERROR(SUMIF([3]PIVOT!$A$9:$A$634,C418,[3]PIVOT!$C$9:$C$634),0)</f>
        <v>0</v>
      </c>
      <c r="T418" s="19">
        <f t="shared" si="29"/>
        <v>-7300000</v>
      </c>
    </row>
    <row r="419" spans="1:20" hidden="1" outlineLevel="1" x14ac:dyDescent="0.25">
      <c r="A419" s="19" t="s">
        <v>249</v>
      </c>
      <c r="B419" s="19" t="s">
        <v>20</v>
      </c>
      <c r="C419" s="19" t="s">
        <v>1117</v>
      </c>
      <c r="D419" s="19" t="s">
        <v>785</v>
      </c>
      <c r="E419" s="16">
        <f t="shared" si="27"/>
        <v>0</v>
      </c>
      <c r="F419" s="19">
        <v>0</v>
      </c>
      <c r="G419" s="19"/>
      <c r="H419" s="19"/>
      <c r="I419" s="19"/>
      <c r="J419" s="19"/>
      <c r="K419" s="2">
        <f t="shared" si="28"/>
        <v>0</v>
      </c>
      <c r="L419" s="19">
        <v>0</v>
      </c>
      <c r="M419" s="19" t="s">
        <v>372</v>
      </c>
      <c r="S419" s="19">
        <f>IFERROR(SUMIF([3]PIVOT!$A$9:$A$634,C419,[3]PIVOT!$C$9:$C$634),0)</f>
        <v>0</v>
      </c>
      <c r="T419" s="19">
        <f t="shared" si="29"/>
        <v>0</v>
      </c>
    </row>
    <row r="420" spans="1:20" hidden="1" outlineLevel="1" x14ac:dyDescent="0.25">
      <c r="A420" s="19" t="s">
        <v>249</v>
      </c>
      <c r="B420" s="19" t="s">
        <v>20</v>
      </c>
      <c r="C420" s="19" t="s">
        <v>2103</v>
      </c>
      <c r="D420" s="19" t="s">
        <v>2104</v>
      </c>
      <c r="E420" s="16">
        <f t="shared" si="27"/>
        <v>2344000</v>
      </c>
      <c r="F420" s="19">
        <v>2500000</v>
      </c>
      <c r="G420" s="19"/>
      <c r="H420" s="19"/>
      <c r="I420" s="19"/>
      <c r="J420" s="19"/>
      <c r="K420" s="2">
        <f t="shared" si="28"/>
        <v>4844000</v>
      </c>
      <c r="L420" s="19">
        <v>4844000</v>
      </c>
      <c r="M420" s="19" t="s">
        <v>372</v>
      </c>
      <c r="S420" s="19">
        <f>IFERROR(SUMIF([3]PIVOT!$A$9:$A$634,C420,[3]PIVOT!$C$9:$C$634),0)</f>
        <v>0</v>
      </c>
      <c r="T420" s="19">
        <f t="shared" si="29"/>
        <v>-4844000</v>
      </c>
    </row>
    <row r="421" spans="1:20" hidden="1" outlineLevel="1" x14ac:dyDescent="0.25">
      <c r="A421" s="19" t="s">
        <v>249</v>
      </c>
      <c r="B421" s="19" t="s">
        <v>20</v>
      </c>
      <c r="C421" s="19" t="s">
        <v>1119</v>
      </c>
      <c r="D421" s="19" t="s">
        <v>247</v>
      </c>
      <c r="E421" s="16">
        <f t="shared" si="27"/>
        <v>4516000</v>
      </c>
      <c r="F421" s="19">
        <v>2500000</v>
      </c>
      <c r="G421" s="19"/>
      <c r="H421" s="19"/>
      <c r="I421" s="19"/>
      <c r="J421" s="19"/>
      <c r="K421" s="2">
        <f t="shared" si="28"/>
        <v>7016000</v>
      </c>
      <c r="L421" s="19">
        <v>7016000</v>
      </c>
      <c r="M421" s="19" t="s">
        <v>372</v>
      </c>
      <c r="S421" s="19">
        <f>IFERROR(SUMIF([3]PIVOT!$A$9:$A$634,C421,[3]PIVOT!$C$9:$C$634),0)</f>
        <v>0</v>
      </c>
      <c r="T421" s="19">
        <f t="shared" si="29"/>
        <v>-7016000</v>
      </c>
    </row>
    <row r="422" spans="1:20" hidden="1" outlineLevel="1" x14ac:dyDescent="0.25">
      <c r="A422" s="19" t="s">
        <v>249</v>
      </c>
      <c r="B422" s="19" t="s">
        <v>20</v>
      </c>
      <c r="C422" s="19" t="s">
        <v>1120</v>
      </c>
      <c r="D422" s="19" t="s">
        <v>780</v>
      </c>
      <c r="E422" s="16">
        <f t="shared" si="27"/>
        <v>0</v>
      </c>
      <c r="F422" s="19">
        <v>0</v>
      </c>
      <c r="G422" s="19"/>
      <c r="H422" s="19"/>
      <c r="I422" s="19"/>
      <c r="J422" s="19"/>
      <c r="K422" s="2">
        <f t="shared" si="28"/>
        <v>0</v>
      </c>
      <c r="L422" s="19">
        <v>0</v>
      </c>
      <c r="M422" s="19" t="s">
        <v>372</v>
      </c>
      <c r="S422" s="19">
        <f>IFERROR(SUMIF([3]PIVOT!$A$9:$A$634,C422,[3]PIVOT!$C$9:$C$634),0)</f>
        <v>0</v>
      </c>
      <c r="T422" s="19">
        <f t="shared" si="29"/>
        <v>0</v>
      </c>
    </row>
    <row r="423" spans="1:20" hidden="1" outlineLevel="1" x14ac:dyDescent="0.25">
      <c r="A423" s="19" t="s">
        <v>249</v>
      </c>
      <c r="B423" s="19" t="s">
        <v>20</v>
      </c>
      <c r="C423" s="19" t="s">
        <v>1107</v>
      </c>
      <c r="D423" s="19" t="s">
        <v>365</v>
      </c>
      <c r="E423" s="16">
        <f t="shared" si="27"/>
        <v>4800000</v>
      </c>
      <c r="F423" s="19">
        <v>2500000</v>
      </c>
      <c r="G423" s="19"/>
      <c r="H423" s="19"/>
      <c r="I423" s="19"/>
      <c r="J423" s="19"/>
      <c r="K423" s="2">
        <f t="shared" si="28"/>
        <v>7300000</v>
      </c>
      <c r="L423" s="19">
        <v>7300000</v>
      </c>
      <c r="M423" s="19" t="s">
        <v>372</v>
      </c>
      <c r="S423" s="19">
        <f>IFERROR(SUMIF([3]PIVOT!$A$9:$A$634,C423,[3]PIVOT!$C$9:$C$634),0)</f>
        <v>0</v>
      </c>
      <c r="T423" s="19">
        <f t="shared" si="29"/>
        <v>-7300000</v>
      </c>
    </row>
    <row r="424" spans="1:20" hidden="1" outlineLevel="1" x14ac:dyDescent="0.25">
      <c r="A424" s="19" t="s">
        <v>249</v>
      </c>
      <c r="B424" s="19" t="s">
        <v>20</v>
      </c>
      <c r="C424" s="19" t="s">
        <v>2293</v>
      </c>
      <c r="D424" s="19" t="s">
        <v>2294</v>
      </c>
      <c r="E424" s="16">
        <f t="shared" si="27"/>
        <v>4000000</v>
      </c>
      <c r="F424" s="19">
        <v>2500000</v>
      </c>
      <c r="G424" s="19">
        <v>1000000</v>
      </c>
      <c r="H424" s="19"/>
      <c r="I424" s="19"/>
      <c r="J424" s="19"/>
      <c r="K424" s="2">
        <f t="shared" si="28"/>
        <v>7500000</v>
      </c>
      <c r="L424" s="19">
        <v>6500000</v>
      </c>
      <c r="M424" s="19" t="s">
        <v>372</v>
      </c>
      <c r="S424" s="19">
        <f>IFERROR(SUMIF([3]PIVOT!$A$9:$A$634,C424,[3]PIVOT!$C$9:$C$634),0)</f>
        <v>0</v>
      </c>
      <c r="T424" s="19">
        <f t="shared" si="29"/>
        <v>-7500000</v>
      </c>
    </row>
    <row r="425" spans="1:20" hidden="1" outlineLevel="1" x14ac:dyDescent="0.25">
      <c r="A425" s="19" t="s">
        <v>249</v>
      </c>
      <c r="B425" s="19" t="s">
        <v>20</v>
      </c>
      <c r="C425" s="19" t="s">
        <v>1123</v>
      </c>
      <c r="D425" s="19" t="s">
        <v>525</v>
      </c>
      <c r="E425" s="16">
        <f t="shared" si="27"/>
        <v>4800000</v>
      </c>
      <c r="F425" s="19">
        <v>2500000</v>
      </c>
      <c r="G425" s="19"/>
      <c r="H425" s="19"/>
      <c r="I425" s="19"/>
      <c r="J425" s="19"/>
      <c r="K425" s="2">
        <f t="shared" si="28"/>
        <v>7300000</v>
      </c>
      <c r="L425" s="19">
        <v>7300000</v>
      </c>
      <c r="M425" s="19" t="s">
        <v>372</v>
      </c>
      <c r="S425" s="19">
        <f>IFERROR(SUMIF([3]PIVOT!$A$9:$A$634,C425,[3]PIVOT!$C$9:$C$634),0)</f>
        <v>0</v>
      </c>
      <c r="T425" s="19">
        <f t="shared" si="29"/>
        <v>-7300000</v>
      </c>
    </row>
    <row r="426" spans="1:20" hidden="1" outlineLevel="1" x14ac:dyDescent="0.25">
      <c r="A426" s="19" t="s">
        <v>265</v>
      </c>
      <c r="B426" s="19" t="s">
        <v>20</v>
      </c>
      <c r="C426" s="19" t="s">
        <v>1124</v>
      </c>
      <c r="D426" s="19" t="s">
        <v>254</v>
      </c>
      <c r="E426" s="16">
        <f t="shared" si="27"/>
        <v>1344000</v>
      </c>
      <c r="F426" s="19">
        <v>0</v>
      </c>
      <c r="G426" s="19"/>
      <c r="H426" s="19"/>
      <c r="I426" s="19"/>
      <c r="J426" s="19"/>
      <c r="K426" s="2">
        <f t="shared" si="28"/>
        <v>1344000</v>
      </c>
      <c r="L426" s="19">
        <v>1344000</v>
      </c>
      <c r="M426" s="19" t="s">
        <v>371</v>
      </c>
      <c r="S426" s="19">
        <f>IFERROR(SUMIF([3]PIVOT!$A$9:$A$634,C426,[3]PIVOT!$C$9:$C$634),0)</f>
        <v>0</v>
      </c>
      <c r="T426" s="19">
        <f t="shared" si="29"/>
        <v>-1344000</v>
      </c>
    </row>
    <row r="427" spans="1:20" hidden="1" outlineLevel="1" x14ac:dyDescent="0.25">
      <c r="A427" s="19" t="s">
        <v>265</v>
      </c>
      <c r="B427" s="19" t="s">
        <v>20</v>
      </c>
      <c r="C427" s="19" t="s">
        <v>2295</v>
      </c>
      <c r="D427" s="19" t="s">
        <v>2296</v>
      </c>
      <c r="E427" s="16">
        <f t="shared" si="27"/>
        <v>2440000</v>
      </c>
      <c r="F427" s="19">
        <v>2500000</v>
      </c>
      <c r="G427" s="19">
        <v>1000000</v>
      </c>
      <c r="H427" s="19"/>
      <c r="I427" s="19"/>
      <c r="J427" s="19"/>
      <c r="K427" s="2">
        <f t="shared" si="28"/>
        <v>5940000</v>
      </c>
      <c r="L427" s="19">
        <v>4940000</v>
      </c>
      <c r="M427" s="19" t="s">
        <v>366</v>
      </c>
      <c r="S427" s="19">
        <f>IFERROR(SUMIF([3]PIVOT!$A$9:$A$634,C427,[3]PIVOT!$C$9:$C$634),0)</f>
        <v>0</v>
      </c>
      <c r="T427" s="19">
        <f t="shared" si="29"/>
        <v>-5940000</v>
      </c>
    </row>
    <row r="428" spans="1:20" hidden="1" outlineLevel="1" x14ac:dyDescent="0.25">
      <c r="A428" s="19" t="s">
        <v>265</v>
      </c>
      <c r="B428" s="19" t="s">
        <v>20</v>
      </c>
      <c r="C428" s="19" t="s">
        <v>2297</v>
      </c>
      <c r="D428" s="19" t="s">
        <v>2298</v>
      </c>
      <c r="E428" s="16">
        <f t="shared" si="27"/>
        <v>2040000</v>
      </c>
      <c r="F428" s="19">
        <v>2500000</v>
      </c>
      <c r="G428" s="19">
        <v>1000000</v>
      </c>
      <c r="H428" s="19"/>
      <c r="I428" s="19"/>
      <c r="J428" s="19"/>
      <c r="K428" s="2">
        <f t="shared" si="28"/>
        <v>5540000</v>
      </c>
      <c r="L428" s="19">
        <v>4540000</v>
      </c>
      <c r="M428" s="19" t="s">
        <v>251</v>
      </c>
      <c r="S428" s="19">
        <f>IFERROR(SUMIF([3]PIVOT!$A$9:$A$634,C428,[3]PIVOT!$C$9:$C$634),0)</f>
        <v>0</v>
      </c>
      <c r="T428" s="19">
        <f t="shared" si="29"/>
        <v>-5540000</v>
      </c>
    </row>
    <row r="429" spans="1:20" hidden="1" outlineLevel="1" x14ac:dyDescent="0.25">
      <c r="A429" s="19" t="s">
        <v>265</v>
      </c>
      <c r="B429" s="19" t="s">
        <v>20</v>
      </c>
      <c r="C429" s="19" t="s">
        <v>1126</v>
      </c>
      <c r="D429" s="19" t="s">
        <v>559</v>
      </c>
      <c r="E429" s="16">
        <f t="shared" si="27"/>
        <v>1960000</v>
      </c>
      <c r="F429" s="19">
        <v>0</v>
      </c>
      <c r="G429" s="19"/>
      <c r="H429" s="19"/>
      <c r="I429" s="19"/>
      <c r="J429" s="19"/>
      <c r="K429" s="2">
        <f t="shared" si="28"/>
        <v>1960000</v>
      </c>
      <c r="L429" s="19">
        <v>1960000</v>
      </c>
      <c r="M429" s="19" t="s">
        <v>366</v>
      </c>
      <c r="S429" s="19">
        <f>IFERROR(SUMIF([3]PIVOT!$A$9:$A$634,C429,[3]PIVOT!$C$9:$C$634),0)</f>
        <v>0</v>
      </c>
      <c r="T429" s="19">
        <f t="shared" si="29"/>
        <v>-1960000</v>
      </c>
    </row>
    <row r="430" spans="1:20" hidden="1" outlineLevel="1" x14ac:dyDescent="0.25">
      <c r="A430" s="19" t="s">
        <v>265</v>
      </c>
      <c r="B430" s="19" t="s">
        <v>20</v>
      </c>
      <c r="C430" s="19" t="s">
        <v>1162</v>
      </c>
      <c r="D430" s="19" t="s">
        <v>883</v>
      </c>
      <c r="E430" s="16">
        <f t="shared" si="27"/>
        <v>1344000</v>
      </c>
      <c r="F430" s="19">
        <v>2500000</v>
      </c>
      <c r="G430" s="19"/>
      <c r="H430" s="19"/>
      <c r="I430" s="19"/>
      <c r="J430" s="19"/>
      <c r="K430" s="2">
        <f t="shared" si="28"/>
        <v>3844000</v>
      </c>
      <c r="L430" s="19">
        <v>3844000</v>
      </c>
      <c r="M430" s="19" t="s">
        <v>372</v>
      </c>
      <c r="S430" s="19">
        <f>IFERROR(SUMIF([3]PIVOT!$A$9:$A$634,C430,[3]PIVOT!$C$9:$C$634),0)</f>
        <v>0</v>
      </c>
      <c r="T430" s="19">
        <f t="shared" si="29"/>
        <v>-3844000</v>
      </c>
    </row>
    <row r="431" spans="1:20" hidden="1" outlineLevel="1" x14ac:dyDescent="0.25">
      <c r="A431" s="19" t="s">
        <v>265</v>
      </c>
      <c r="B431" s="19" t="s">
        <v>20</v>
      </c>
      <c r="C431" s="19" t="s">
        <v>1127</v>
      </c>
      <c r="D431" s="19" t="s">
        <v>786</v>
      </c>
      <c r="E431" s="16">
        <f t="shared" si="27"/>
        <v>0</v>
      </c>
      <c r="F431" s="19">
        <v>0</v>
      </c>
      <c r="G431" s="19"/>
      <c r="H431" s="19"/>
      <c r="I431" s="19"/>
      <c r="J431" s="19"/>
      <c r="K431" s="2">
        <f t="shared" si="28"/>
        <v>0</v>
      </c>
      <c r="L431" s="19">
        <v>0</v>
      </c>
      <c r="M431" s="19" t="s">
        <v>371</v>
      </c>
      <c r="S431" s="19">
        <f>IFERROR(SUMIF([3]PIVOT!$A$9:$A$634,C431,[3]PIVOT!$C$9:$C$634),0)</f>
        <v>0</v>
      </c>
      <c r="T431" s="19">
        <f t="shared" si="29"/>
        <v>0</v>
      </c>
    </row>
    <row r="432" spans="1:20" hidden="1" outlineLevel="1" x14ac:dyDescent="0.25">
      <c r="A432" s="19" t="s">
        <v>265</v>
      </c>
      <c r="B432" s="19" t="s">
        <v>20</v>
      </c>
      <c r="C432" s="19" t="s">
        <v>2528</v>
      </c>
      <c r="D432" s="19" t="s">
        <v>2521</v>
      </c>
      <c r="E432" s="16">
        <f t="shared" si="27"/>
        <v>2440000</v>
      </c>
      <c r="F432" s="19">
        <v>2500000</v>
      </c>
      <c r="G432" s="19">
        <v>1000000</v>
      </c>
      <c r="H432" s="19"/>
      <c r="I432" s="19"/>
      <c r="J432" s="19"/>
      <c r="K432" s="2">
        <f t="shared" si="28"/>
        <v>5940000</v>
      </c>
      <c r="L432" s="19">
        <v>4940000</v>
      </c>
      <c r="M432" s="19" t="s">
        <v>371</v>
      </c>
      <c r="S432" s="19">
        <f>IFERROR(SUMIF([3]PIVOT!$A$9:$A$634,C432,[3]PIVOT!$C$9:$C$634),0)</f>
        <v>0</v>
      </c>
      <c r="T432" s="19">
        <f t="shared" si="29"/>
        <v>-5940000</v>
      </c>
    </row>
    <row r="433" spans="1:20" hidden="1" outlineLevel="1" x14ac:dyDescent="0.25">
      <c r="A433" s="19" t="s">
        <v>265</v>
      </c>
      <c r="B433" s="19" t="s">
        <v>20</v>
      </c>
      <c r="C433" s="19" t="s">
        <v>1131</v>
      </c>
      <c r="D433" s="19" t="s">
        <v>1908</v>
      </c>
      <c r="E433" s="16">
        <f t="shared" si="27"/>
        <v>5460000</v>
      </c>
      <c r="F433" s="19">
        <v>2500000</v>
      </c>
      <c r="G433" s="19"/>
      <c r="H433" s="19"/>
      <c r="I433" s="19"/>
      <c r="J433" s="19"/>
      <c r="K433" s="2">
        <f t="shared" si="28"/>
        <v>7960000</v>
      </c>
      <c r="L433" s="19">
        <v>7960000</v>
      </c>
      <c r="M433" s="19" t="s">
        <v>251</v>
      </c>
      <c r="S433" s="19">
        <f>IFERROR(SUMIF([3]PIVOT!$A$9:$A$634,C433,[3]PIVOT!$C$9:$C$634),0)</f>
        <v>0</v>
      </c>
      <c r="T433" s="19">
        <f t="shared" si="29"/>
        <v>-7960000</v>
      </c>
    </row>
    <row r="434" spans="1:20" hidden="1" outlineLevel="1" x14ac:dyDescent="0.25">
      <c r="A434" s="19" t="s">
        <v>265</v>
      </c>
      <c r="B434" s="19" t="s">
        <v>20</v>
      </c>
      <c r="C434" s="19" t="s">
        <v>1130</v>
      </c>
      <c r="D434" s="19" t="s">
        <v>386</v>
      </c>
      <c r="E434" s="16">
        <f t="shared" si="27"/>
        <v>1330000</v>
      </c>
      <c r="F434" s="19">
        <v>0</v>
      </c>
      <c r="G434" s="19"/>
      <c r="H434" s="19"/>
      <c r="I434" s="19"/>
      <c r="J434" s="19"/>
      <c r="K434" s="2">
        <f t="shared" si="28"/>
        <v>1330000</v>
      </c>
      <c r="L434" s="19">
        <v>1330000</v>
      </c>
      <c r="M434" s="19" t="s">
        <v>252</v>
      </c>
      <c r="S434" s="19">
        <f>IFERROR(SUMIF([3]PIVOT!$A$9:$A$634,C434,[3]PIVOT!$C$9:$C$634),0)</f>
        <v>0</v>
      </c>
      <c r="T434" s="19">
        <f t="shared" si="29"/>
        <v>-1330000</v>
      </c>
    </row>
    <row r="435" spans="1:20" hidden="1" outlineLevel="1" x14ac:dyDescent="0.25">
      <c r="A435" s="19" t="s">
        <v>265</v>
      </c>
      <c r="B435" s="19" t="s">
        <v>20</v>
      </c>
      <c r="C435" s="19" t="s">
        <v>1132</v>
      </c>
      <c r="D435" s="19" t="s">
        <v>373</v>
      </c>
      <c r="E435" s="16">
        <f t="shared" si="27"/>
        <v>3960000</v>
      </c>
      <c r="F435" s="19">
        <v>2500000</v>
      </c>
      <c r="G435" s="19"/>
      <c r="H435" s="19"/>
      <c r="I435" s="19"/>
      <c r="J435" s="19"/>
      <c r="K435" s="2">
        <f t="shared" si="28"/>
        <v>6460000</v>
      </c>
      <c r="L435" s="19">
        <v>6460000</v>
      </c>
      <c r="M435" s="19" t="s">
        <v>366</v>
      </c>
      <c r="S435" s="19">
        <f>IFERROR(SUMIF([3]PIVOT!$A$9:$A$634,C435,[3]PIVOT!$C$9:$C$634),0)</f>
        <v>0</v>
      </c>
      <c r="T435" s="19">
        <f t="shared" si="29"/>
        <v>-6460000</v>
      </c>
    </row>
    <row r="436" spans="1:20" hidden="1" outlineLevel="1" x14ac:dyDescent="0.25">
      <c r="A436" s="19" t="s">
        <v>265</v>
      </c>
      <c r="B436" s="19" t="s">
        <v>20</v>
      </c>
      <c r="C436" s="19" t="s">
        <v>1157</v>
      </c>
      <c r="D436" s="19" t="s">
        <v>927</v>
      </c>
      <c r="E436" s="16">
        <f t="shared" si="27"/>
        <v>1344000</v>
      </c>
      <c r="F436" s="19">
        <v>0</v>
      </c>
      <c r="G436" s="19"/>
      <c r="H436" s="19"/>
      <c r="I436" s="19"/>
      <c r="J436" s="19"/>
      <c r="K436" s="2">
        <f t="shared" si="28"/>
        <v>1344000</v>
      </c>
      <c r="L436" s="19">
        <v>1344000</v>
      </c>
      <c r="M436" s="19" t="s">
        <v>371</v>
      </c>
      <c r="S436" s="19">
        <f>IFERROR(SUMIF([3]PIVOT!$A$9:$A$634,C436,[3]PIVOT!$C$9:$C$634),0)</f>
        <v>0</v>
      </c>
      <c r="T436" s="19">
        <f t="shared" si="29"/>
        <v>-1344000</v>
      </c>
    </row>
    <row r="437" spans="1:20" hidden="1" outlineLevel="1" x14ac:dyDescent="0.25">
      <c r="A437" s="19" t="s">
        <v>265</v>
      </c>
      <c r="B437" s="19" t="s">
        <v>20</v>
      </c>
      <c r="C437" s="19" t="s">
        <v>2106</v>
      </c>
      <c r="D437" s="19" t="s">
        <v>2107</v>
      </c>
      <c r="E437" s="16">
        <f t="shared" si="27"/>
        <v>3344000</v>
      </c>
      <c r="F437" s="19">
        <v>2500000</v>
      </c>
      <c r="G437" s="19"/>
      <c r="H437" s="19"/>
      <c r="I437" s="19"/>
      <c r="J437" s="19"/>
      <c r="K437" s="2">
        <f t="shared" si="28"/>
        <v>5844000</v>
      </c>
      <c r="L437" s="19">
        <v>5844000</v>
      </c>
      <c r="M437" s="19" t="s">
        <v>371</v>
      </c>
      <c r="S437" s="19">
        <f>IFERROR(SUMIF([3]PIVOT!$A$9:$A$634,C437,[3]PIVOT!$C$9:$C$634),0)</f>
        <v>0</v>
      </c>
      <c r="T437" s="19">
        <f t="shared" si="29"/>
        <v>-5844000</v>
      </c>
    </row>
    <row r="438" spans="1:20" hidden="1" outlineLevel="1" x14ac:dyDescent="0.25">
      <c r="A438" s="19" t="s">
        <v>265</v>
      </c>
      <c r="B438" s="19" t="s">
        <v>20</v>
      </c>
      <c r="C438" s="19" t="s">
        <v>1135</v>
      </c>
      <c r="D438" s="19" t="s">
        <v>1045</v>
      </c>
      <c r="E438" s="16">
        <f t="shared" si="27"/>
        <v>3960000</v>
      </c>
      <c r="F438" s="19">
        <v>2500000</v>
      </c>
      <c r="G438" s="19"/>
      <c r="H438" s="19"/>
      <c r="I438" s="19"/>
      <c r="J438" s="19"/>
      <c r="K438" s="2">
        <f t="shared" si="28"/>
        <v>6460000</v>
      </c>
      <c r="L438" s="19">
        <v>6460000</v>
      </c>
      <c r="M438" s="19" t="s">
        <v>366</v>
      </c>
      <c r="S438" s="19">
        <f>IFERROR(SUMIF([3]PIVOT!$A$9:$A$634,C438,[3]PIVOT!$C$9:$C$634),0)</f>
        <v>0</v>
      </c>
      <c r="T438" s="19">
        <f t="shared" si="29"/>
        <v>-6460000</v>
      </c>
    </row>
    <row r="439" spans="1:20" hidden="1" outlineLevel="1" x14ac:dyDescent="0.25">
      <c r="A439" s="19" t="s">
        <v>265</v>
      </c>
      <c r="B439" s="19" t="s">
        <v>20</v>
      </c>
      <c r="C439" s="19" t="s">
        <v>2108</v>
      </c>
      <c r="D439" s="19" t="s">
        <v>2109</v>
      </c>
      <c r="E439" s="16">
        <f t="shared" si="27"/>
        <v>2440000</v>
      </c>
      <c r="F439" s="19">
        <v>2500000</v>
      </c>
      <c r="G439" s="19">
        <v>807692.30769230763</v>
      </c>
      <c r="H439" s="19"/>
      <c r="I439" s="19"/>
      <c r="J439" s="19"/>
      <c r="K439" s="2">
        <f t="shared" si="28"/>
        <v>5747692.307692308</v>
      </c>
      <c r="L439" s="19">
        <v>4940000</v>
      </c>
      <c r="M439" s="19" t="s">
        <v>371</v>
      </c>
      <c r="S439" s="19">
        <f>IFERROR(SUMIF([3]PIVOT!$A$9:$A$634,C439,[3]PIVOT!$C$9:$C$634),0)</f>
        <v>0</v>
      </c>
      <c r="T439" s="19">
        <f t="shared" si="29"/>
        <v>-5747692.307692308</v>
      </c>
    </row>
    <row r="440" spans="1:20" hidden="1" outlineLevel="1" x14ac:dyDescent="0.25">
      <c r="A440" s="19" t="s">
        <v>265</v>
      </c>
      <c r="B440" s="19" t="s">
        <v>20</v>
      </c>
      <c r="C440" s="19" t="s">
        <v>1137</v>
      </c>
      <c r="D440" s="19" t="s">
        <v>531</v>
      </c>
      <c r="E440" s="16">
        <f t="shared" si="27"/>
        <v>1344000</v>
      </c>
      <c r="F440" s="19">
        <v>0</v>
      </c>
      <c r="G440" s="19"/>
      <c r="H440" s="19"/>
      <c r="I440" s="19"/>
      <c r="J440" s="19"/>
      <c r="K440" s="2">
        <f t="shared" si="28"/>
        <v>1344000</v>
      </c>
      <c r="L440" s="19">
        <v>1344000</v>
      </c>
      <c r="M440" s="19" t="s">
        <v>371</v>
      </c>
      <c r="S440" s="19">
        <f>IFERROR(SUMIF([3]PIVOT!$A$9:$A$634,C440,[3]PIVOT!$C$9:$C$634),0)</f>
        <v>0</v>
      </c>
      <c r="T440" s="19">
        <f t="shared" si="29"/>
        <v>-1344000</v>
      </c>
    </row>
    <row r="441" spans="1:20" hidden="1" outlineLevel="1" x14ac:dyDescent="0.25">
      <c r="A441" s="19" t="s">
        <v>265</v>
      </c>
      <c r="B441" s="19" t="s">
        <v>20</v>
      </c>
      <c r="C441" s="19" t="s">
        <v>1138</v>
      </c>
      <c r="D441" s="19" t="s">
        <v>466</v>
      </c>
      <c r="E441" s="16">
        <f t="shared" si="27"/>
        <v>1344000</v>
      </c>
      <c r="F441" s="19">
        <v>0</v>
      </c>
      <c r="G441" s="19"/>
      <c r="H441" s="19"/>
      <c r="I441" s="19"/>
      <c r="J441" s="19"/>
      <c r="K441" s="2">
        <f t="shared" si="28"/>
        <v>1344000</v>
      </c>
      <c r="L441" s="19">
        <v>1344000</v>
      </c>
      <c r="M441" s="19" t="s">
        <v>371</v>
      </c>
      <c r="S441" s="19">
        <f>IFERROR(SUMIF([3]PIVOT!$A$9:$A$634,C441,[3]PIVOT!$C$9:$C$634),0)</f>
        <v>0</v>
      </c>
      <c r="T441" s="19">
        <f t="shared" si="29"/>
        <v>-1344000</v>
      </c>
    </row>
    <row r="442" spans="1:20" hidden="1" outlineLevel="1" x14ac:dyDescent="0.25">
      <c r="A442" s="19" t="s">
        <v>265</v>
      </c>
      <c r="B442" s="19" t="s">
        <v>20</v>
      </c>
      <c r="C442" s="19" t="s">
        <v>2110</v>
      </c>
      <c r="D442" s="19" t="s">
        <v>2111</v>
      </c>
      <c r="E442" s="16">
        <f t="shared" si="27"/>
        <v>2440000</v>
      </c>
      <c r="F442" s="19">
        <v>2500000</v>
      </c>
      <c r="G442" s="19">
        <v>653846.15384615387</v>
      </c>
      <c r="H442" s="19"/>
      <c r="I442" s="19"/>
      <c r="J442" s="19"/>
      <c r="K442" s="2">
        <f t="shared" si="28"/>
        <v>5593846.153846154</v>
      </c>
      <c r="L442" s="19">
        <v>4940000</v>
      </c>
      <c r="M442" s="19" t="s">
        <v>252</v>
      </c>
      <c r="S442" s="19">
        <f>IFERROR(SUMIF([3]PIVOT!$A$9:$A$634,C442,[3]PIVOT!$C$9:$C$634),0)</f>
        <v>0</v>
      </c>
      <c r="T442" s="19">
        <f t="shared" si="29"/>
        <v>-5593846.153846154</v>
      </c>
    </row>
    <row r="443" spans="1:20" hidden="1" outlineLevel="1" x14ac:dyDescent="0.25">
      <c r="A443" s="19" t="s">
        <v>265</v>
      </c>
      <c r="B443" s="19" t="s">
        <v>20</v>
      </c>
      <c r="C443" s="19" t="s">
        <v>1140</v>
      </c>
      <c r="D443" s="19" t="s">
        <v>1909</v>
      </c>
      <c r="E443" s="16">
        <f t="shared" si="27"/>
        <v>4660000</v>
      </c>
      <c r="F443" s="19">
        <v>2500000</v>
      </c>
      <c r="G443" s="19"/>
      <c r="H443" s="19"/>
      <c r="I443" s="19"/>
      <c r="J443" s="19"/>
      <c r="K443" s="2">
        <f t="shared" si="28"/>
        <v>7160000</v>
      </c>
      <c r="L443" s="19">
        <v>7160000</v>
      </c>
      <c r="M443" s="19" t="s">
        <v>251</v>
      </c>
      <c r="S443" s="19">
        <f>IFERROR(SUMIF([3]PIVOT!$A$9:$A$634,C443,[3]PIVOT!$C$9:$C$634),0)</f>
        <v>0</v>
      </c>
      <c r="T443" s="19">
        <f t="shared" si="29"/>
        <v>-7160000</v>
      </c>
    </row>
    <row r="444" spans="1:20" hidden="1" outlineLevel="1" x14ac:dyDescent="0.25">
      <c r="A444" s="19" t="s">
        <v>265</v>
      </c>
      <c r="B444" s="19" t="s">
        <v>20</v>
      </c>
      <c r="C444" s="19" t="s">
        <v>1141</v>
      </c>
      <c r="D444" s="19" t="s">
        <v>1046</v>
      </c>
      <c r="E444" s="16">
        <f t="shared" si="27"/>
        <v>2844000</v>
      </c>
      <c r="F444" s="19">
        <v>2500000</v>
      </c>
      <c r="G444" s="19"/>
      <c r="H444" s="19"/>
      <c r="I444" s="19"/>
      <c r="J444" s="19"/>
      <c r="K444" s="2">
        <f t="shared" si="28"/>
        <v>5344000</v>
      </c>
      <c r="L444" s="19">
        <v>5344000</v>
      </c>
      <c r="M444" s="19" t="s">
        <v>371</v>
      </c>
      <c r="S444" s="19">
        <f>IFERROR(SUMIF([3]PIVOT!$A$9:$A$634,C444,[3]PIVOT!$C$9:$C$634),0)</f>
        <v>0</v>
      </c>
      <c r="T444" s="19">
        <f t="shared" si="29"/>
        <v>-5344000</v>
      </c>
    </row>
    <row r="445" spans="1:20" hidden="1" outlineLevel="1" x14ac:dyDescent="0.25">
      <c r="A445" s="19" t="s">
        <v>265</v>
      </c>
      <c r="B445" s="19" t="s">
        <v>20</v>
      </c>
      <c r="C445" s="19" t="s">
        <v>1143</v>
      </c>
      <c r="D445" s="19" t="s">
        <v>921</v>
      </c>
      <c r="E445" s="16">
        <f t="shared" ref="E445:E508" si="30">+L445-F445-J445-I445</f>
        <v>2000000</v>
      </c>
      <c r="F445" s="19">
        <v>2500000</v>
      </c>
      <c r="G445" s="19"/>
      <c r="H445" s="19"/>
      <c r="I445" s="19"/>
      <c r="J445" s="19"/>
      <c r="K445" s="2">
        <f t="shared" si="28"/>
        <v>4500000</v>
      </c>
      <c r="L445" s="19">
        <v>4500000</v>
      </c>
      <c r="M445" s="19" t="s">
        <v>366</v>
      </c>
      <c r="S445" s="19">
        <f>IFERROR(SUMIF([3]PIVOT!$A$9:$A$634,C445,[3]PIVOT!$C$9:$C$634),0)</f>
        <v>0</v>
      </c>
      <c r="T445" s="19">
        <f t="shared" si="29"/>
        <v>-4500000</v>
      </c>
    </row>
    <row r="446" spans="1:20" hidden="1" outlineLevel="1" x14ac:dyDescent="0.25">
      <c r="A446" s="19" t="s">
        <v>265</v>
      </c>
      <c r="B446" s="19" t="s">
        <v>20</v>
      </c>
      <c r="C446" s="19" t="s">
        <v>2530</v>
      </c>
      <c r="D446" s="19" t="s">
        <v>2522</v>
      </c>
      <c r="E446" s="16">
        <f t="shared" si="30"/>
        <v>2440000</v>
      </c>
      <c r="F446" s="19">
        <v>2500000</v>
      </c>
      <c r="G446" s="19">
        <v>1000000</v>
      </c>
      <c r="H446" s="19"/>
      <c r="I446" s="19"/>
      <c r="J446" s="19"/>
      <c r="K446" s="2">
        <f t="shared" ref="K446:K509" si="31">SUM(E446:G446)-H446-I446+J446</f>
        <v>5940000</v>
      </c>
      <c r="L446" s="19">
        <v>4940000</v>
      </c>
      <c r="M446" s="19" t="s">
        <v>371</v>
      </c>
      <c r="S446" s="19">
        <f>IFERROR(SUMIF([3]PIVOT!$A$9:$A$634,C446,[3]PIVOT!$C$9:$C$634),0)</f>
        <v>0</v>
      </c>
      <c r="T446" s="19">
        <f t="shared" si="29"/>
        <v>-5940000</v>
      </c>
    </row>
    <row r="447" spans="1:20" hidden="1" outlineLevel="1" x14ac:dyDescent="0.25">
      <c r="A447" s="19" t="s">
        <v>265</v>
      </c>
      <c r="B447" s="19" t="s">
        <v>20</v>
      </c>
      <c r="C447" s="19" t="s">
        <v>2112</v>
      </c>
      <c r="D447" s="19" t="s">
        <v>2113</v>
      </c>
      <c r="E447" s="16">
        <f t="shared" si="30"/>
        <v>3344000</v>
      </c>
      <c r="F447" s="19">
        <v>2500000</v>
      </c>
      <c r="G447" s="19"/>
      <c r="H447" s="19"/>
      <c r="I447" s="19"/>
      <c r="J447" s="19"/>
      <c r="K447" s="2">
        <f t="shared" si="31"/>
        <v>5844000</v>
      </c>
      <c r="L447" s="19">
        <v>5844000</v>
      </c>
      <c r="M447" s="19" t="s">
        <v>371</v>
      </c>
      <c r="S447" s="19">
        <f>IFERROR(SUMIF([3]PIVOT!$A$9:$A$634,C447,[3]PIVOT!$C$9:$C$634),0)</f>
        <v>0</v>
      </c>
      <c r="T447" s="19">
        <f t="shared" si="29"/>
        <v>-5844000</v>
      </c>
    </row>
    <row r="448" spans="1:20" hidden="1" outlineLevel="1" x14ac:dyDescent="0.25">
      <c r="A448" s="19" t="s">
        <v>265</v>
      </c>
      <c r="B448" s="19" t="s">
        <v>20</v>
      </c>
      <c r="C448" s="19" t="s">
        <v>1145</v>
      </c>
      <c r="D448" s="19" t="s">
        <v>258</v>
      </c>
      <c r="E448" s="16">
        <f t="shared" si="30"/>
        <v>2344000</v>
      </c>
      <c r="F448" s="19">
        <v>2500000</v>
      </c>
      <c r="G448" s="19"/>
      <c r="H448" s="19"/>
      <c r="I448" s="19"/>
      <c r="J448" s="19"/>
      <c r="K448" s="2">
        <f t="shared" si="31"/>
        <v>4844000</v>
      </c>
      <c r="L448" s="19">
        <v>4844000</v>
      </c>
      <c r="M448" s="19" t="s">
        <v>371</v>
      </c>
      <c r="S448" s="19">
        <f>IFERROR(SUMIF([3]PIVOT!$A$9:$A$634,C448,[3]PIVOT!$C$9:$C$634),0)</f>
        <v>0</v>
      </c>
      <c r="T448" s="19">
        <f t="shared" si="29"/>
        <v>-4844000</v>
      </c>
    </row>
    <row r="449" spans="1:20" hidden="1" outlineLevel="1" x14ac:dyDescent="0.25">
      <c r="A449" s="19" t="s">
        <v>265</v>
      </c>
      <c r="B449" s="19" t="s">
        <v>20</v>
      </c>
      <c r="C449" s="19" t="s">
        <v>1146</v>
      </c>
      <c r="D449" s="19" t="s">
        <v>465</v>
      </c>
      <c r="E449" s="16">
        <f t="shared" si="30"/>
        <v>3960000</v>
      </c>
      <c r="F449" s="19">
        <v>2500000</v>
      </c>
      <c r="G449" s="19"/>
      <c r="H449" s="19"/>
      <c r="I449" s="19"/>
      <c r="J449" s="19"/>
      <c r="K449" s="2">
        <f t="shared" si="31"/>
        <v>6460000</v>
      </c>
      <c r="L449" s="19">
        <v>6460000</v>
      </c>
      <c r="M449" s="19" t="s">
        <v>366</v>
      </c>
      <c r="S449" s="19">
        <f>IFERROR(SUMIF([3]PIVOT!$A$9:$A$634,C449,[3]PIVOT!$C$9:$C$634),0)</f>
        <v>0</v>
      </c>
      <c r="T449" s="19">
        <f t="shared" si="29"/>
        <v>-6460000</v>
      </c>
    </row>
    <row r="450" spans="1:20" hidden="1" outlineLevel="1" x14ac:dyDescent="0.25">
      <c r="A450" s="19" t="s">
        <v>265</v>
      </c>
      <c r="B450" s="19" t="s">
        <v>20</v>
      </c>
      <c r="C450" s="19" t="s">
        <v>1147</v>
      </c>
      <c r="D450" s="19" t="s">
        <v>259</v>
      </c>
      <c r="E450" s="16">
        <f t="shared" si="30"/>
        <v>2344000</v>
      </c>
      <c r="F450" s="19">
        <v>2500000</v>
      </c>
      <c r="G450" s="19"/>
      <c r="H450" s="19"/>
      <c r="I450" s="19"/>
      <c r="J450" s="19"/>
      <c r="K450" s="2">
        <f t="shared" si="31"/>
        <v>4844000</v>
      </c>
      <c r="L450" s="19">
        <v>4844000</v>
      </c>
      <c r="M450" s="19" t="s">
        <v>372</v>
      </c>
      <c r="S450" s="19">
        <f>IFERROR(SUMIF([3]PIVOT!$A$9:$A$634,C450,[3]PIVOT!$C$9:$C$634),0)</f>
        <v>0</v>
      </c>
      <c r="T450" s="19">
        <f t="shared" si="29"/>
        <v>-4844000</v>
      </c>
    </row>
    <row r="451" spans="1:20" hidden="1" outlineLevel="1" x14ac:dyDescent="0.25">
      <c r="A451" s="19" t="s">
        <v>265</v>
      </c>
      <c r="B451" s="19" t="s">
        <v>20</v>
      </c>
      <c r="C451" s="19" t="s">
        <v>1148</v>
      </c>
      <c r="D451" s="19" t="s">
        <v>530</v>
      </c>
      <c r="E451" s="16">
        <f t="shared" si="30"/>
        <v>0</v>
      </c>
      <c r="F451" s="19">
        <v>0</v>
      </c>
      <c r="G451" s="19"/>
      <c r="H451" s="19"/>
      <c r="I451" s="19"/>
      <c r="J451" s="19"/>
      <c r="K451" s="2">
        <f t="shared" si="31"/>
        <v>0</v>
      </c>
      <c r="L451" s="19">
        <v>0</v>
      </c>
      <c r="M451" s="19" t="s">
        <v>366</v>
      </c>
      <c r="S451" s="19">
        <f>IFERROR(SUMIF([3]PIVOT!$A$9:$A$634,C451,[3]PIVOT!$C$9:$C$634),0)</f>
        <v>0</v>
      </c>
      <c r="T451" s="19">
        <f t="shared" si="29"/>
        <v>0</v>
      </c>
    </row>
    <row r="452" spans="1:20" hidden="1" outlineLevel="1" x14ac:dyDescent="0.25">
      <c r="A452" s="19" t="s">
        <v>265</v>
      </c>
      <c r="B452" s="19" t="s">
        <v>20</v>
      </c>
      <c r="C452" s="19" t="s">
        <v>1149</v>
      </c>
      <c r="D452" s="19" t="s">
        <v>623</v>
      </c>
      <c r="E452" s="16">
        <f t="shared" si="30"/>
        <v>2344000</v>
      </c>
      <c r="F452" s="19">
        <v>2500000</v>
      </c>
      <c r="G452" s="19"/>
      <c r="H452" s="19"/>
      <c r="I452" s="19"/>
      <c r="J452" s="19"/>
      <c r="K452" s="2">
        <f t="shared" si="31"/>
        <v>4844000</v>
      </c>
      <c r="L452" s="19">
        <v>4844000</v>
      </c>
      <c r="M452" s="19" t="s">
        <v>372</v>
      </c>
      <c r="S452" s="19">
        <f>IFERROR(SUMIF([3]PIVOT!$A$9:$A$634,C452,[3]PIVOT!$C$9:$C$634),0)</f>
        <v>0</v>
      </c>
      <c r="T452" s="19">
        <f t="shared" si="29"/>
        <v>-4844000</v>
      </c>
    </row>
    <row r="453" spans="1:20" hidden="1" outlineLevel="1" x14ac:dyDescent="0.25">
      <c r="A453" s="19" t="s">
        <v>265</v>
      </c>
      <c r="B453" s="19" t="s">
        <v>20</v>
      </c>
      <c r="C453" s="19" t="s">
        <v>1150</v>
      </c>
      <c r="D453" s="19" t="s">
        <v>561</v>
      </c>
      <c r="E453" s="16">
        <f t="shared" si="30"/>
        <v>3560000</v>
      </c>
      <c r="F453" s="19">
        <v>1500000</v>
      </c>
      <c r="G453" s="19"/>
      <c r="H453" s="19"/>
      <c r="I453" s="19"/>
      <c r="J453" s="19"/>
      <c r="K453" s="2">
        <f t="shared" si="31"/>
        <v>5060000</v>
      </c>
      <c r="L453" s="19">
        <v>5060000</v>
      </c>
      <c r="M453" s="19" t="s">
        <v>366</v>
      </c>
      <c r="S453" s="19">
        <f>IFERROR(SUMIF([3]PIVOT!$A$9:$A$634,C453,[3]PIVOT!$C$9:$C$634),0)</f>
        <v>0</v>
      </c>
      <c r="T453" s="19">
        <f t="shared" ref="T453:T516" si="32">+S453-K453</f>
        <v>-5060000</v>
      </c>
    </row>
    <row r="454" spans="1:20" hidden="1" outlineLevel="1" x14ac:dyDescent="0.25">
      <c r="A454" s="19" t="s">
        <v>265</v>
      </c>
      <c r="B454" s="19" t="s">
        <v>20</v>
      </c>
      <c r="C454" s="19" t="s">
        <v>1151</v>
      </c>
      <c r="D454" s="19" t="s">
        <v>260</v>
      </c>
      <c r="E454" s="16">
        <f t="shared" si="30"/>
        <v>3344000</v>
      </c>
      <c r="F454" s="19">
        <v>2500000</v>
      </c>
      <c r="G454" s="19"/>
      <c r="H454" s="19"/>
      <c r="I454" s="19"/>
      <c r="J454" s="19"/>
      <c r="K454" s="2">
        <f t="shared" si="31"/>
        <v>5844000</v>
      </c>
      <c r="L454" s="19">
        <v>5844000</v>
      </c>
      <c r="M454" s="19" t="s">
        <v>372</v>
      </c>
      <c r="S454" s="19">
        <f>IFERROR(SUMIF([3]PIVOT!$A$9:$A$634,C454,[3]PIVOT!$C$9:$C$634),0)</f>
        <v>0</v>
      </c>
      <c r="T454" s="19">
        <f t="shared" si="32"/>
        <v>-5844000</v>
      </c>
    </row>
    <row r="455" spans="1:20" hidden="1" outlineLevel="1" x14ac:dyDescent="0.25">
      <c r="A455" s="19" t="s">
        <v>265</v>
      </c>
      <c r="B455" s="19" t="s">
        <v>20</v>
      </c>
      <c r="C455" s="19" t="s">
        <v>2114</v>
      </c>
      <c r="D455" s="19" t="s">
        <v>2115</v>
      </c>
      <c r="E455" s="16">
        <f t="shared" si="30"/>
        <v>2844000</v>
      </c>
      <c r="F455" s="19">
        <v>2500000</v>
      </c>
      <c r="G455" s="19"/>
      <c r="H455" s="19"/>
      <c r="I455" s="19"/>
      <c r="J455" s="19"/>
      <c r="K455" s="2">
        <f t="shared" si="31"/>
        <v>5344000</v>
      </c>
      <c r="L455" s="19">
        <v>5344000</v>
      </c>
      <c r="M455" s="19" t="s">
        <v>371</v>
      </c>
      <c r="S455" s="19">
        <f>IFERROR(SUMIF([3]PIVOT!$A$9:$A$634,C455,[3]PIVOT!$C$9:$C$634),0)</f>
        <v>0</v>
      </c>
      <c r="T455" s="19">
        <f t="shared" si="32"/>
        <v>-5344000</v>
      </c>
    </row>
    <row r="456" spans="1:20" hidden="1" outlineLevel="1" x14ac:dyDescent="0.25">
      <c r="A456" s="19" t="s">
        <v>265</v>
      </c>
      <c r="B456" s="19" t="s">
        <v>20</v>
      </c>
      <c r="C456" s="19" t="s">
        <v>2116</v>
      </c>
      <c r="D456" s="19" t="s">
        <v>2117</v>
      </c>
      <c r="E456" s="16">
        <f t="shared" si="30"/>
        <v>2440000</v>
      </c>
      <c r="F456" s="19">
        <v>2500000</v>
      </c>
      <c r="G456" s="19">
        <v>423076.92307692306</v>
      </c>
      <c r="H456" s="19"/>
      <c r="I456" s="19"/>
      <c r="J456" s="19"/>
      <c r="K456" s="2">
        <f t="shared" si="31"/>
        <v>5363076.923076923</v>
      </c>
      <c r="L456" s="19">
        <v>4940000</v>
      </c>
      <c r="M456" s="19" t="s">
        <v>372</v>
      </c>
      <c r="S456" s="19">
        <f>IFERROR(SUMIF([3]PIVOT!$A$9:$A$634,C456,[3]PIVOT!$C$9:$C$634),0)</f>
        <v>0</v>
      </c>
      <c r="T456" s="19">
        <f t="shared" si="32"/>
        <v>-5363076.923076923</v>
      </c>
    </row>
    <row r="457" spans="1:20" hidden="1" outlineLevel="1" x14ac:dyDescent="0.25">
      <c r="A457" s="19" t="s">
        <v>265</v>
      </c>
      <c r="B457" s="19" t="s">
        <v>20</v>
      </c>
      <c r="C457" s="19" t="s">
        <v>1154</v>
      </c>
      <c r="D457" s="19" t="s">
        <v>682</v>
      </c>
      <c r="E457" s="16">
        <f t="shared" si="30"/>
        <v>1960000</v>
      </c>
      <c r="F457" s="19">
        <v>0</v>
      </c>
      <c r="G457" s="19"/>
      <c r="H457" s="19"/>
      <c r="I457" s="19"/>
      <c r="J457" s="19"/>
      <c r="K457" s="2">
        <f t="shared" si="31"/>
        <v>1960000</v>
      </c>
      <c r="L457" s="19">
        <v>1960000</v>
      </c>
      <c r="M457" s="19" t="s">
        <v>366</v>
      </c>
      <c r="S457" s="19">
        <f>IFERROR(SUMIF([3]PIVOT!$A$9:$A$634,C457,[3]PIVOT!$C$9:$C$634),0)</f>
        <v>0</v>
      </c>
      <c r="T457" s="19">
        <f t="shared" si="32"/>
        <v>-1960000</v>
      </c>
    </row>
    <row r="458" spans="1:20" hidden="1" outlineLevel="1" x14ac:dyDescent="0.25">
      <c r="A458" s="19" t="s">
        <v>265</v>
      </c>
      <c r="B458" s="19" t="s">
        <v>20</v>
      </c>
      <c r="C458" s="19" t="s">
        <v>1910</v>
      </c>
      <c r="D458" s="19" t="s">
        <v>1911</v>
      </c>
      <c r="E458" s="16">
        <f t="shared" si="30"/>
        <v>3344000</v>
      </c>
      <c r="F458" s="19">
        <v>2500000</v>
      </c>
      <c r="G458" s="19"/>
      <c r="H458" s="19"/>
      <c r="I458" s="19"/>
      <c r="J458" s="19"/>
      <c r="K458" s="2">
        <f t="shared" si="31"/>
        <v>5844000</v>
      </c>
      <c r="L458" s="19">
        <v>5844000</v>
      </c>
      <c r="M458" s="19" t="s">
        <v>372</v>
      </c>
      <c r="S458" s="19">
        <f>IFERROR(SUMIF([3]PIVOT!$A$9:$A$634,C458,[3]PIVOT!$C$9:$C$634),0)</f>
        <v>0</v>
      </c>
      <c r="T458" s="19">
        <f t="shared" si="32"/>
        <v>-5844000</v>
      </c>
    </row>
    <row r="459" spans="1:20" ht="12" hidden="1" customHeight="1" outlineLevel="1" x14ac:dyDescent="0.25">
      <c r="A459" s="19" t="s">
        <v>265</v>
      </c>
      <c r="B459" s="19" t="s">
        <v>20</v>
      </c>
      <c r="C459" s="19" t="s">
        <v>1156</v>
      </c>
      <c r="D459" s="19" t="s">
        <v>881</v>
      </c>
      <c r="E459" s="16">
        <f t="shared" si="30"/>
        <v>3960000</v>
      </c>
      <c r="F459" s="19">
        <v>2500000</v>
      </c>
      <c r="G459" s="19"/>
      <c r="H459" s="19"/>
      <c r="I459" s="19"/>
      <c r="J459" s="19"/>
      <c r="K459" s="2">
        <f t="shared" si="31"/>
        <v>6460000</v>
      </c>
      <c r="L459" s="19">
        <v>6460000</v>
      </c>
      <c r="M459" s="19" t="s">
        <v>366</v>
      </c>
      <c r="S459" s="19">
        <f>IFERROR(SUMIF([3]PIVOT!$A$9:$A$634,C459,[3]PIVOT!$C$9:$C$634),0)</f>
        <v>0</v>
      </c>
      <c r="T459" s="19">
        <f t="shared" si="32"/>
        <v>-6460000</v>
      </c>
    </row>
    <row r="460" spans="1:20" hidden="1" outlineLevel="1" x14ac:dyDescent="0.25">
      <c r="A460" s="19" t="s">
        <v>265</v>
      </c>
      <c r="B460" s="19" t="s">
        <v>20</v>
      </c>
      <c r="C460" s="19" t="s">
        <v>2529</v>
      </c>
      <c r="D460" s="19" t="s">
        <v>2523</v>
      </c>
      <c r="E460" s="16">
        <f t="shared" si="30"/>
        <v>396000</v>
      </c>
      <c r="F460" s="19">
        <v>0</v>
      </c>
      <c r="G460" s="19">
        <v>730769.23076923075</v>
      </c>
      <c r="H460" s="19"/>
      <c r="I460" s="19"/>
      <c r="J460" s="19"/>
      <c r="K460" s="2">
        <f t="shared" si="31"/>
        <v>1126769.2307692308</v>
      </c>
      <c r="L460" s="19">
        <v>396000</v>
      </c>
      <c r="M460" s="19" t="s">
        <v>371</v>
      </c>
      <c r="S460" s="19">
        <f>IFERROR(SUMIF([3]PIVOT!$A$9:$A$634,C460,[3]PIVOT!$C$9:$C$634),0)</f>
        <v>0</v>
      </c>
      <c r="T460" s="19">
        <f t="shared" si="32"/>
        <v>-1126769.2307692308</v>
      </c>
    </row>
    <row r="461" spans="1:20" hidden="1" outlineLevel="1" x14ac:dyDescent="0.25">
      <c r="A461" s="19" t="s">
        <v>265</v>
      </c>
      <c r="B461" s="19" t="s">
        <v>20</v>
      </c>
      <c r="C461" s="19" t="s">
        <v>1912</v>
      </c>
      <c r="D461" s="19" t="s">
        <v>1913</v>
      </c>
      <c r="E461" s="16">
        <f t="shared" si="30"/>
        <v>3344000</v>
      </c>
      <c r="F461" s="19">
        <v>2500000</v>
      </c>
      <c r="G461" s="19"/>
      <c r="H461" s="19"/>
      <c r="I461" s="19"/>
      <c r="J461" s="19"/>
      <c r="K461" s="2">
        <f t="shared" si="31"/>
        <v>5844000</v>
      </c>
      <c r="L461" s="19">
        <v>5844000</v>
      </c>
      <c r="M461" s="19" t="s">
        <v>372</v>
      </c>
      <c r="S461" s="19">
        <f>IFERROR(SUMIF([3]PIVOT!$A$9:$A$634,C461,[3]PIVOT!$C$9:$C$634),0)</f>
        <v>0</v>
      </c>
      <c r="T461" s="19">
        <f t="shared" si="32"/>
        <v>-5844000</v>
      </c>
    </row>
    <row r="462" spans="1:20" hidden="1" outlineLevel="1" x14ac:dyDescent="0.25">
      <c r="A462" s="19" t="s">
        <v>265</v>
      </c>
      <c r="B462" s="19" t="s">
        <v>20</v>
      </c>
      <c r="C462" s="19" t="s">
        <v>1133</v>
      </c>
      <c r="D462" s="19" t="s">
        <v>926</v>
      </c>
      <c r="E462" s="16">
        <f t="shared" si="30"/>
        <v>3960000</v>
      </c>
      <c r="F462" s="19">
        <v>2500000</v>
      </c>
      <c r="G462" s="19"/>
      <c r="H462" s="19"/>
      <c r="I462" s="19"/>
      <c r="J462" s="19"/>
      <c r="K462" s="2">
        <f t="shared" si="31"/>
        <v>6460000</v>
      </c>
      <c r="L462" s="19">
        <v>6460000</v>
      </c>
      <c r="M462" s="19" t="s">
        <v>366</v>
      </c>
      <c r="S462" s="19">
        <f>IFERROR(SUMIF([3]PIVOT!$A$9:$A$634,C462,[3]PIVOT!$C$9:$C$634),0)</f>
        <v>0</v>
      </c>
      <c r="T462" s="19">
        <f t="shared" si="32"/>
        <v>-6460000</v>
      </c>
    </row>
    <row r="463" spans="1:20" hidden="1" outlineLevel="1" x14ac:dyDescent="0.25">
      <c r="A463" s="19" t="s">
        <v>265</v>
      </c>
      <c r="B463" s="19" t="s">
        <v>20</v>
      </c>
      <c r="C463" s="19" t="s">
        <v>1159</v>
      </c>
      <c r="D463" s="19" t="s">
        <v>624</v>
      </c>
      <c r="E463" s="16">
        <f t="shared" si="30"/>
        <v>2844000</v>
      </c>
      <c r="F463" s="19">
        <v>0</v>
      </c>
      <c r="G463" s="19"/>
      <c r="H463" s="19"/>
      <c r="I463" s="19"/>
      <c r="J463" s="19"/>
      <c r="K463" s="2">
        <f t="shared" si="31"/>
        <v>2844000</v>
      </c>
      <c r="L463" s="19">
        <v>2844000</v>
      </c>
      <c r="M463" s="19" t="s">
        <v>372</v>
      </c>
      <c r="S463" s="19">
        <f>IFERROR(SUMIF([3]PIVOT!$A$9:$A$634,C463,[3]PIVOT!$C$9:$C$634),0)</f>
        <v>0</v>
      </c>
      <c r="T463" s="19">
        <f t="shared" si="32"/>
        <v>-2844000</v>
      </c>
    </row>
    <row r="464" spans="1:20" hidden="1" outlineLevel="1" x14ac:dyDescent="0.25">
      <c r="A464" s="19" t="s">
        <v>265</v>
      </c>
      <c r="B464" s="19" t="s">
        <v>20</v>
      </c>
      <c r="C464" s="19" t="s">
        <v>2118</v>
      </c>
      <c r="D464" s="19" t="s">
        <v>2119</v>
      </c>
      <c r="E464" s="16">
        <f t="shared" si="30"/>
        <v>3344000</v>
      </c>
      <c r="F464" s="19">
        <v>2500000</v>
      </c>
      <c r="G464" s="19"/>
      <c r="H464" s="19"/>
      <c r="I464" s="19"/>
      <c r="J464" s="19"/>
      <c r="K464" s="2">
        <f t="shared" si="31"/>
        <v>5844000</v>
      </c>
      <c r="L464" s="19">
        <v>5844000</v>
      </c>
      <c r="M464" s="19" t="s">
        <v>372</v>
      </c>
      <c r="S464" s="19">
        <f>IFERROR(SUMIF([3]PIVOT!$A$9:$A$634,C464,[3]PIVOT!$C$9:$C$634),0)</f>
        <v>0</v>
      </c>
      <c r="T464" s="19">
        <f t="shared" si="32"/>
        <v>-5844000</v>
      </c>
    </row>
    <row r="465" spans="1:20" hidden="1" outlineLevel="1" x14ac:dyDescent="0.25">
      <c r="A465" s="19" t="s">
        <v>265</v>
      </c>
      <c r="B465" s="19" t="s">
        <v>20</v>
      </c>
      <c r="C465" s="19" t="s">
        <v>1161</v>
      </c>
      <c r="D465" s="19" t="s">
        <v>261</v>
      </c>
      <c r="E465" s="16">
        <f t="shared" si="30"/>
        <v>1344000</v>
      </c>
      <c r="F465" s="19">
        <v>0</v>
      </c>
      <c r="G465" s="19"/>
      <c r="H465" s="19"/>
      <c r="I465" s="19"/>
      <c r="J465" s="19"/>
      <c r="K465" s="2">
        <f t="shared" si="31"/>
        <v>1344000</v>
      </c>
      <c r="L465" s="19">
        <v>1344000</v>
      </c>
      <c r="M465" s="19" t="s">
        <v>372</v>
      </c>
      <c r="S465" s="19">
        <f>IFERROR(SUMIF([3]PIVOT!$A$9:$A$634,C465,[3]PIVOT!$C$9:$C$634),0)</f>
        <v>0</v>
      </c>
      <c r="T465" s="19">
        <f t="shared" si="32"/>
        <v>-1344000</v>
      </c>
    </row>
    <row r="466" spans="1:20" hidden="1" outlineLevel="1" x14ac:dyDescent="0.25">
      <c r="A466" s="19" t="s">
        <v>1204</v>
      </c>
      <c r="B466" s="19" t="s">
        <v>20</v>
      </c>
      <c r="C466" s="19" t="s">
        <v>1163</v>
      </c>
      <c r="D466" s="19" t="s">
        <v>292</v>
      </c>
      <c r="E466" s="16">
        <f t="shared" si="30"/>
        <v>4800000</v>
      </c>
      <c r="F466" s="19">
        <v>2500000</v>
      </c>
      <c r="G466" s="19"/>
      <c r="H466" s="19"/>
      <c r="I466" s="19"/>
      <c r="J466" s="19"/>
      <c r="K466" s="2">
        <f t="shared" si="31"/>
        <v>7300000</v>
      </c>
      <c r="L466" s="19">
        <v>7300000</v>
      </c>
      <c r="M466" s="19" t="s">
        <v>371</v>
      </c>
      <c r="S466" s="19">
        <f>IFERROR(SUMIF([3]PIVOT!$A$9:$A$634,C466,[3]PIVOT!$C$9:$C$634),0)</f>
        <v>0</v>
      </c>
      <c r="T466" s="19">
        <f t="shared" si="32"/>
        <v>-7300000</v>
      </c>
    </row>
    <row r="467" spans="1:20" hidden="1" outlineLevel="1" x14ac:dyDescent="0.25">
      <c r="A467" s="19" t="s">
        <v>1204</v>
      </c>
      <c r="B467" s="19" t="s">
        <v>20</v>
      </c>
      <c r="C467" s="19" t="s">
        <v>1164</v>
      </c>
      <c r="D467" s="19" t="s">
        <v>630</v>
      </c>
      <c r="E467" s="16">
        <f t="shared" si="30"/>
        <v>4800000</v>
      </c>
      <c r="F467" s="19">
        <v>2500000</v>
      </c>
      <c r="G467" s="19"/>
      <c r="H467" s="19"/>
      <c r="I467" s="19"/>
      <c r="J467" s="19"/>
      <c r="K467" s="2">
        <f t="shared" si="31"/>
        <v>7300000</v>
      </c>
      <c r="L467" s="19">
        <v>7300000</v>
      </c>
      <c r="M467" s="19" t="s">
        <v>371</v>
      </c>
      <c r="S467" s="19">
        <f>IFERROR(SUMIF([3]PIVOT!$A$9:$A$634,C467,[3]PIVOT!$C$9:$C$634),0)</f>
        <v>0</v>
      </c>
      <c r="T467" s="19">
        <f t="shared" si="32"/>
        <v>-7300000</v>
      </c>
    </row>
    <row r="468" spans="1:20" hidden="1" outlineLevel="1" x14ac:dyDescent="0.25">
      <c r="A468" s="19" t="s">
        <v>1204</v>
      </c>
      <c r="B468" s="19" t="s">
        <v>20</v>
      </c>
      <c r="C468" s="19" t="s">
        <v>1165</v>
      </c>
      <c r="D468" s="19" t="s">
        <v>1914</v>
      </c>
      <c r="E468" s="16">
        <f t="shared" si="30"/>
        <v>6500000</v>
      </c>
      <c r="F468" s="19">
        <v>2500000</v>
      </c>
      <c r="G468" s="19"/>
      <c r="H468" s="19"/>
      <c r="I468" s="19"/>
      <c r="J468" s="19"/>
      <c r="K468" s="2">
        <f t="shared" si="31"/>
        <v>9000000</v>
      </c>
      <c r="L468" s="19">
        <v>9000000</v>
      </c>
      <c r="M468" s="19" t="s">
        <v>251</v>
      </c>
      <c r="S468" s="19">
        <f>IFERROR(SUMIF([3]PIVOT!$A$9:$A$634,C468,[3]PIVOT!$C$9:$C$634),0)</f>
        <v>0</v>
      </c>
      <c r="T468" s="19">
        <f t="shared" si="32"/>
        <v>-9000000</v>
      </c>
    </row>
    <row r="469" spans="1:20" hidden="1" outlineLevel="1" x14ac:dyDescent="0.25">
      <c r="A469" s="19" t="s">
        <v>1204</v>
      </c>
      <c r="B469" s="19" t="s">
        <v>20</v>
      </c>
      <c r="C469" s="19" t="s">
        <v>1166</v>
      </c>
      <c r="D469" s="19" t="s">
        <v>304</v>
      </c>
      <c r="E469" s="16">
        <f t="shared" si="30"/>
        <v>5000000</v>
      </c>
      <c r="F469" s="19">
        <v>2500000</v>
      </c>
      <c r="G469" s="19"/>
      <c r="H469" s="19"/>
      <c r="I469" s="19"/>
      <c r="J469" s="19"/>
      <c r="K469" s="2">
        <f t="shared" si="31"/>
        <v>7500000</v>
      </c>
      <c r="L469" s="19">
        <v>7500000</v>
      </c>
      <c r="M469" s="19" t="s">
        <v>366</v>
      </c>
      <c r="S469" s="19">
        <f>IFERROR(SUMIF([3]PIVOT!$A$9:$A$634,C469,[3]PIVOT!$C$9:$C$634),0)</f>
        <v>0</v>
      </c>
      <c r="T469" s="19">
        <f t="shared" si="32"/>
        <v>-7500000</v>
      </c>
    </row>
    <row r="470" spans="1:20" hidden="1" outlineLevel="1" x14ac:dyDescent="0.25">
      <c r="A470" s="19" t="s">
        <v>1204</v>
      </c>
      <c r="B470" s="19" t="s">
        <v>20</v>
      </c>
      <c r="C470" s="19" t="s">
        <v>1167</v>
      </c>
      <c r="D470" s="19" t="s">
        <v>805</v>
      </c>
      <c r="E470" s="16">
        <f t="shared" si="30"/>
        <v>4000000</v>
      </c>
      <c r="F470" s="19">
        <v>2500000</v>
      </c>
      <c r="G470" s="19"/>
      <c r="H470" s="19"/>
      <c r="I470" s="19"/>
      <c r="J470" s="19"/>
      <c r="K470" s="2">
        <f t="shared" si="31"/>
        <v>6500000</v>
      </c>
      <c r="L470" s="19">
        <v>6500000</v>
      </c>
      <c r="M470" s="19" t="s">
        <v>252</v>
      </c>
      <c r="S470" s="19">
        <f>IFERROR(SUMIF([3]PIVOT!$A$9:$A$634,C470,[3]PIVOT!$C$9:$C$634),0)</f>
        <v>0</v>
      </c>
      <c r="T470" s="19">
        <f t="shared" si="32"/>
        <v>-6500000</v>
      </c>
    </row>
    <row r="471" spans="1:20" hidden="1" outlineLevel="1" x14ac:dyDescent="0.25">
      <c r="A471" s="19" t="s">
        <v>1204</v>
      </c>
      <c r="B471" s="19" t="s">
        <v>20</v>
      </c>
      <c r="C471" s="19" t="s">
        <v>1168</v>
      </c>
      <c r="D471" s="19" t="s">
        <v>631</v>
      </c>
      <c r="E471" s="16">
        <f t="shared" si="30"/>
        <v>4800000</v>
      </c>
      <c r="F471" s="19">
        <v>2500000</v>
      </c>
      <c r="G471" s="19"/>
      <c r="H471" s="19"/>
      <c r="I471" s="19"/>
      <c r="J471" s="19"/>
      <c r="K471" s="2">
        <f t="shared" si="31"/>
        <v>7300000</v>
      </c>
      <c r="L471" s="19">
        <v>7300000</v>
      </c>
      <c r="M471" s="19" t="s">
        <v>371</v>
      </c>
      <c r="S471" s="19">
        <f>IFERROR(SUMIF([3]PIVOT!$A$9:$A$634,C471,[3]PIVOT!$C$9:$C$634),0)</f>
        <v>0</v>
      </c>
      <c r="T471" s="19">
        <f t="shared" si="32"/>
        <v>-7300000</v>
      </c>
    </row>
    <row r="472" spans="1:20" hidden="1" outlineLevel="1" x14ac:dyDescent="0.25">
      <c r="A472" s="19" t="s">
        <v>1204</v>
      </c>
      <c r="B472" s="19" t="s">
        <v>20</v>
      </c>
      <c r="C472" s="19" t="s">
        <v>1169</v>
      </c>
      <c r="D472" s="19" t="s">
        <v>948</v>
      </c>
      <c r="E472" s="16">
        <f t="shared" si="30"/>
        <v>4488000</v>
      </c>
      <c r="F472" s="19">
        <v>2500000</v>
      </c>
      <c r="G472" s="19"/>
      <c r="H472" s="19"/>
      <c r="I472" s="19"/>
      <c r="J472" s="19"/>
      <c r="K472" s="2">
        <f t="shared" si="31"/>
        <v>6988000</v>
      </c>
      <c r="L472" s="19">
        <v>6988000</v>
      </c>
      <c r="M472" s="19" t="s">
        <v>371</v>
      </c>
      <c r="S472" s="19">
        <f>IFERROR(SUMIF([3]PIVOT!$A$9:$A$634,C472,[3]PIVOT!$C$9:$C$634),0)</f>
        <v>0</v>
      </c>
      <c r="T472" s="19">
        <f t="shared" si="32"/>
        <v>-6988000</v>
      </c>
    </row>
    <row r="473" spans="1:20" hidden="1" outlineLevel="1" x14ac:dyDescent="0.25">
      <c r="A473" s="19" t="s">
        <v>1204</v>
      </c>
      <c r="B473" s="19" t="s">
        <v>20</v>
      </c>
      <c r="C473" s="19" t="s">
        <v>2299</v>
      </c>
      <c r="D473" s="19" t="s">
        <v>2300</v>
      </c>
      <c r="E473" s="16">
        <f t="shared" si="30"/>
        <v>4000000</v>
      </c>
      <c r="F473" s="19">
        <v>2500000</v>
      </c>
      <c r="G473" s="19">
        <v>1000000</v>
      </c>
      <c r="H473" s="19"/>
      <c r="I473" s="19"/>
      <c r="J473" s="19"/>
      <c r="K473" s="2">
        <f t="shared" si="31"/>
        <v>7500000</v>
      </c>
      <c r="L473" s="19">
        <v>6500000</v>
      </c>
      <c r="M473" s="19" t="s">
        <v>366</v>
      </c>
      <c r="S473" s="19">
        <f>IFERROR(SUMIF([3]PIVOT!$A$9:$A$634,C473,[3]PIVOT!$C$9:$C$634),0)</f>
        <v>0</v>
      </c>
      <c r="T473" s="19">
        <f t="shared" si="32"/>
        <v>-7500000</v>
      </c>
    </row>
    <row r="474" spans="1:20" hidden="1" outlineLevel="1" x14ac:dyDescent="0.25">
      <c r="A474" s="19" t="s">
        <v>1204</v>
      </c>
      <c r="B474" s="19" t="s">
        <v>20</v>
      </c>
      <c r="C474" s="19" t="s">
        <v>1915</v>
      </c>
      <c r="D474" s="19" t="s">
        <v>1916</v>
      </c>
      <c r="E474" s="16">
        <f t="shared" si="30"/>
        <v>2500000</v>
      </c>
      <c r="F474" s="19">
        <v>0</v>
      </c>
      <c r="G474" s="19"/>
      <c r="H474" s="19"/>
      <c r="I474" s="19"/>
      <c r="J474" s="19"/>
      <c r="K474" s="2">
        <f t="shared" si="31"/>
        <v>2500000</v>
      </c>
      <c r="L474" s="19">
        <v>2500000</v>
      </c>
      <c r="M474" s="19" t="s">
        <v>252</v>
      </c>
      <c r="S474" s="19">
        <f>IFERROR(SUMIF([3]PIVOT!$A$9:$A$634,C474,[3]PIVOT!$C$9:$C$634),0)</f>
        <v>0</v>
      </c>
      <c r="T474" s="19">
        <f t="shared" si="32"/>
        <v>-2500000</v>
      </c>
    </row>
    <row r="475" spans="1:20" hidden="1" outlineLevel="1" x14ac:dyDescent="0.25">
      <c r="A475" s="19" t="s">
        <v>1204</v>
      </c>
      <c r="B475" s="19" t="s">
        <v>20</v>
      </c>
      <c r="C475" s="19" t="s">
        <v>1172</v>
      </c>
      <c r="D475" s="19" t="s">
        <v>1917</v>
      </c>
      <c r="E475" s="16">
        <f t="shared" si="30"/>
        <v>6500000</v>
      </c>
      <c r="F475" s="19">
        <v>2500000</v>
      </c>
      <c r="G475" s="19"/>
      <c r="H475" s="19"/>
      <c r="I475" s="19"/>
      <c r="J475" s="19"/>
      <c r="K475" s="2">
        <f t="shared" si="31"/>
        <v>9000000</v>
      </c>
      <c r="L475" s="19">
        <v>9000000</v>
      </c>
      <c r="M475" s="19" t="s">
        <v>251</v>
      </c>
      <c r="S475" s="19">
        <f>IFERROR(SUMIF([3]PIVOT!$A$9:$A$634,C475,[3]PIVOT!$C$9:$C$634),0)</f>
        <v>0</v>
      </c>
      <c r="T475" s="19">
        <f t="shared" si="32"/>
        <v>-9000000</v>
      </c>
    </row>
    <row r="476" spans="1:20" hidden="1" outlineLevel="1" x14ac:dyDescent="0.25">
      <c r="A476" s="19" t="s">
        <v>1204</v>
      </c>
      <c r="B476" s="19" t="s">
        <v>20</v>
      </c>
      <c r="C476" s="19" t="s">
        <v>1173</v>
      </c>
      <c r="D476" s="19" t="s">
        <v>296</v>
      </c>
      <c r="E476" s="16">
        <f t="shared" si="30"/>
        <v>4800000</v>
      </c>
      <c r="F476" s="19">
        <v>2500000</v>
      </c>
      <c r="G476" s="19"/>
      <c r="H476" s="19"/>
      <c r="I476" s="19"/>
      <c r="J476" s="19"/>
      <c r="K476" s="2">
        <f t="shared" si="31"/>
        <v>7300000</v>
      </c>
      <c r="L476" s="19">
        <v>7300000</v>
      </c>
      <c r="M476" s="19" t="s">
        <v>371</v>
      </c>
      <c r="S476" s="19">
        <f>IFERROR(SUMIF([3]PIVOT!$A$9:$A$634,C476,[3]PIVOT!$C$9:$C$634),0)</f>
        <v>0</v>
      </c>
      <c r="T476" s="19">
        <f t="shared" si="32"/>
        <v>-7300000</v>
      </c>
    </row>
    <row r="477" spans="1:20" hidden="1" outlineLevel="1" x14ac:dyDescent="0.25">
      <c r="A477" s="19" t="s">
        <v>1204</v>
      </c>
      <c r="B477" s="19" t="s">
        <v>20</v>
      </c>
      <c r="C477" s="19" t="s">
        <v>1174</v>
      </c>
      <c r="D477" s="19" t="s">
        <v>2301</v>
      </c>
      <c r="E477" s="16">
        <f t="shared" si="30"/>
        <v>4800000</v>
      </c>
      <c r="F477" s="19">
        <v>2500000</v>
      </c>
      <c r="G477" s="19"/>
      <c r="H477" s="19"/>
      <c r="I477" s="19"/>
      <c r="J477" s="19"/>
      <c r="K477" s="2">
        <f t="shared" si="31"/>
        <v>7300000</v>
      </c>
      <c r="L477" s="19">
        <v>7300000</v>
      </c>
      <c r="M477" s="19" t="s">
        <v>371</v>
      </c>
      <c r="S477" s="19">
        <f>IFERROR(SUMIF([3]PIVOT!$A$9:$A$634,C477,[3]PIVOT!$C$9:$C$634),0)</f>
        <v>0</v>
      </c>
      <c r="T477" s="19">
        <f t="shared" si="32"/>
        <v>-7300000</v>
      </c>
    </row>
    <row r="478" spans="1:20" hidden="1" outlineLevel="1" x14ac:dyDescent="0.25">
      <c r="A478" s="19" t="s">
        <v>1204</v>
      </c>
      <c r="B478" s="19" t="s">
        <v>20</v>
      </c>
      <c r="C478" s="19" t="s">
        <v>1175</v>
      </c>
      <c r="D478" s="19" t="s">
        <v>305</v>
      </c>
      <c r="E478" s="16">
        <f t="shared" si="30"/>
        <v>5000000</v>
      </c>
      <c r="F478" s="19">
        <v>2500000</v>
      </c>
      <c r="G478" s="19"/>
      <c r="H478" s="19"/>
      <c r="I478" s="19"/>
      <c r="J478" s="19"/>
      <c r="K478" s="2">
        <f t="shared" si="31"/>
        <v>7500000</v>
      </c>
      <c r="L478" s="19">
        <v>7500000</v>
      </c>
      <c r="M478" s="19" t="s">
        <v>366</v>
      </c>
      <c r="S478" s="19">
        <f>IFERROR(SUMIF([3]PIVOT!$A$9:$A$634,C478,[3]PIVOT!$C$9:$C$634),0)</f>
        <v>0</v>
      </c>
      <c r="T478" s="19">
        <f t="shared" si="32"/>
        <v>-7500000</v>
      </c>
    </row>
    <row r="479" spans="1:20" hidden="1" outlineLevel="1" x14ac:dyDescent="0.25">
      <c r="A479" s="19" t="s">
        <v>1204</v>
      </c>
      <c r="B479" s="19" t="s">
        <v>20</v>
      </c>
      <c r="C479" s="19" t="s">
        <v>1176</v>
      </c>
      <c r="D479" s="19" t="s">
        <v>360</v>
      </c>
      <c r="E479" s="16">
        <f t="shared" si="30"/>
        <v>2800000</v>
      </c>
      <c r="F479" s="19">
        <v>0</v>
      </c>
      <c r="G479" s="19"/>
      <c r="H479" s="19"/>
      <c r="I479" s="19"/>
      <c r="J479" s="19"/>
      <c r="K479" s="2">
        <f t="shared" si="31"/>
        <v>2800000</v>
      </c>
      <c r="L479" s="19">
        <v>2800000</v>
      </c>
      <c r="M479" s="19" t="s">
        <v>371</v>
      </c>
      <c r="S479" s="19">
        <f>IFERROR(SUMIF([3]PIVOT!$A$9:$A$634,C479,[3]PIVOT!$C$9:$C$634),0)</f>
        <v>0</v>
      </c>
      <c r="T479" s="19">
        <f t="shared" si="32"/>
        <v>-2800000</v>
      </c>
    </row>
    <row r="480" spans="1:20" hidden="1" outlineLevel="1" x14ac:dyDescent="0.25">
      <c r="A480" s="19" t="s">
        <v>1204</v>
      </c>
      <c r="B480" s="19" t="s">
        <v>20</v>
      </c>
      <c r="C480" s="19" t="s">
        <v>1177</v>
      </c>
      <c r="D480" s="19" t="s">
        <v>299</v>
      </c>
      <c r="E480" s="16">
        <f t="shared" si="30"/>
        <v>1960000</v>
      </c>
      <c r="F480" s="19">
        <v>0</v>
      </c>
      <c r="G480" s="19"/>
      <c r="H480" s="19"/>
      <c r="I480" s="19"/>
      <c r="J480" s="19"/>
      <c r="K480" s="2">
        <f t="shared" si="31"/>
        <v>1960000</v>
      </c>
      <c r="L480" s="19">
        <v>1960000</v>
      </c>
      <c r="M480" s="19" t="s">
        <v>366</v>
      </c>
      <c r="S480" s="19">
        <f>IFERROR(SUMIF([3]PIVOT!$A$9:$A$634,C480,[3]PIVOT!$C$9:$C$634),0)</f>
        <v>0</v>
      </c>
      <c r="T480" s="19">
        <f t="shared" si="32"/>
        <v>-1960000</v>
      </c>
    </row>
    <row r="481" spans="1:20" hidden="1" outlineLevel="1" x14ac:dyDescent="0.25">
      <c r="A481" s="19" t="s">
        <v>1204</v>
      </c>
      <c r="B481" s="19" t="s">
        <v>20</v>
      </c>
      <c r="C481" s="19" t="s">
        <v>1918</v>
      </c>
      <c r="D481" s="19" t="s">
        <v>1919</v>
      </c>
      <c r="E481" s="16">
        <f t="shared" si="30"/>
        <v>1344000</v>
      </c>
      <c r="F481" s="19">
        <v>0</v>
      </c>
      <c r="G481" s="19"/>
      <c r="H481" s="19"/>
      <c r="I481" s="19"/>
      <c r="J481" s="19"/>
      <c r="K481" s="2">
        <f t="shared" si="31"/>
        <v>1344000</v>
      </c>
      <c r="L481" s="19">
        <v>1344000</v>
      </c>
      <c r="M481" s="19" t="s">
        <v>371</v>
      </c>
      <c r="S481" s="19">
        <f>IFERROR(SUMIF([3]PIVOT!$A$9:$A$634,C481,[3]PIVOT!$C$9:$C$634),0)</f>
        <v>0</v>
      </c>
      <c r="T481" s="19">
        <f t="shared" si="32"/>
        <v>-1344000</v>
      </c>
    </row>
    <row r="482" spans="1:20" hidden="1" outlineLevel="1" x14ac:dyDescent="0.25">
      <c r="A482" s="19" t="s">
        <v>1204</v>
      </c>
      <c r="B482" s="19" t="s">
        <v>20</v>
      </c>
      <c r="C482" s="19" t="s">
        <v>1179</v>
      </c>
      <c r="D482" s="19" t="s">
        <v>472</v>
      </c>
      <c r="E482" s="16">
        <f t="shared" si="30"/>
        <v>4800000</v>
      </c>
      <c r="F482" s="19">
        <v>2500000</v>
      </c>
      <c r="G482" s="19"/>
      <c r="H482" s="19"/>
      <c r="I482" s="19"/>
      <c r="J482" s="19"/>
      <c r="K482" s="2">
        <f t="shared" si="31"/>
        <v>7300000</v>
      </c>
      <c r="L482" s="19">
        <v>7300000</v>
      </c>
      <c r="M482" s="19" t="s">
        <v>371</v>
      </c>
      <c r="S482" s="19">
        <f>IFERROR(SUMIF([3]PIVOT!$A$9:$A$634,C482,[3]PIVOT!$C$9:$C$634),0)</f>
        <v>0</v>
      </c>
      <c r="T482" s="19">
        <f t="shared" si="32"/>
        <v>-7300000</v>
      </c>
    </row>
    <row r="483" spans="1:20" hidden="1" outlineLevel="1" x14ac:dyDescent="0.25">
      <c r="A483" s="19" t="s">
        <v>1204</v>
      </c>
      <c r="B483" s="19" t="s">
        <v>20</v>
      </c>
      <c r="C483" s="19" t="s">
        <v>1180</v>
      </c>
      <c r="D483" s="19" t="s">
        <v>633</v>
      </c>
      <c r="E483" s="16">
        <f t="shared" si="30"/>
        <v>4800000</v>
      </c>
      <c r="F483" s="19">
        <v>2500000</v>
      </c>
      <c r="G483" s="19"/>
      <c r="H483" s="19"/>
      <c r="I483" s="19"/>
      <c r="J483" s="19"/>
      <c r="K483" s="2">
        <f t="shared" si="31"/>
        <v>7300000</v>
      </c>
      <c r="L483" s="19">
        <v>7300000</v>
      </c>
      <c r="M483" s="19" t="s">
        <v>371</v>
      </c>
      <c r="S483" s="19">
        <f>IFERROR(SUMIF([3]PIVOT!$A$9:$A$634,C483,[3]PIVOT!$C$9:$C$634),0)</f>
        <v>0</v>
      </c>
      <c r="T483" s="19">
        <f t="shared" si="32"/>
        <v>-7300000</v>
      </c>
    </row>
    <row r="484" spans="1:20" hidden="1" outlineLevel="1" x14ac:dyDescent="0.25">
      <c r="A484" s="19" t="s">
        <v>1204</v>
      </c>
      <c r="B484" s="19" t="s">
        <v>20</v>
      </c>
      <c r="C484" s="19" t="s">
        <v>1181</v>
      </c>
      <c r="D484" s="19" t="s">
        <v>690</v>
      </c>
      <c r="E484" s="16">
        <f t="shared" si="30"/>
        <v>4800000</v>
      </c>
      <c r="F484" s="19">
        <v>2500000</v>
      </c>
      <c r="G484" s="19"/>
      <c r="H484" s="19"/>
      <c r="I484" s="19"/>
      <c r="J484" s="19"/>
      <c r="K484" s="2">
        <f t="shared" si="31"/>
        <v>7300000</v>
      </c>
      <c r="L484" s="19">
        <v>7300000</v>
      </c>
      <c r="M484" s="19" t="s">
        <v>371</v>
      </c>
      <c r="S484" s="19">
        <f>IFERROR(SUMIF([3]PIVOT!$A$9:$A$634,C484,[3]PIVOT!$C$9:$C$634),0)</f>
        <v>0</v>
      </c>
      <c r="T484" s="19">
        <f t="shared" si="32"/>
        <v>-7300000</v>
      </c>
    </row>
    <row r="485" spans="1:20" hidden="1" outlineLevel="1" x14ac:dyDescent="0.25">
      <c r="A485" s="19" t="s">
        <v>1204</v>
      </c>
      <c r="B485" s="19" t="s">
        <v>20</v>
      </c>
      <c r="C485" s="19" t="s">
        <v>1182</v>
      </c>
      <c r="D485" s="19" t="s">
        <v>474</v>
      </c>
      <c r="E485" s="16">
        <f t="shared" si="30"/>
        <v>5000000</v>
      </c>
      <c r="F485" s="19">
        <v>2500000</v>
      </c>
      <c r="G485" s="19"/>
      <c r="H485" s="19"/>
      <c r="I485" s="19"/>
      <c r="J485" s="19"/>
      <c r="K485" s="2">
        <f t="shared" si="31"/>
        <v>7500000</v>
      </c>
      <c r="L485" s="19">
        <v>7500000</v>
      </c>
      <c r="M485" s="19" t="s">
        <v>366</v>
      </c>
      <c r="S485" s="19">
        <f>IFERROR(SUMIF([3]PIVOT!$A$9:$A$634,C485,[3]PIVOT!$C$9:$C$634),0)</f>
        <v>0</v>
      </c>
      <c r="T485" s="19">
        <f t="shared" si="32"/>
        <v>-7500000</v>
      </c>
    </row>
    <row r="486" spans="1:20" hidden="1" outlineLevel="1" x14ac:dyDescent="0.25">
      <c r="A486" s="19" t="s">
        <v>1204</v>
      </c>
      <c r="B486" s="19" t="s">
        <v>20</v>
      </c>
      <c r="C486" s="19" t="s">
        <v>1183</v>
      </c>
      <c r="D486" s="19" t="s">
        <v>573</v>
      </c>
      <c r="E486" s="16">
        <f t="shared" si="30"/>
        <v>1344000</v>
      </c>
      <c r="F486" s="19">
        <v>0</v>
      </c>
      <c r="G486" s="19"/>
      <c r="H486" s="19"/>
      <c r="I486" s="19"/>
      <c r="J486" s="19"/>
      <c r="K486" s="2">
        <f t="shared" si="31"/>
        <v>1344000</v>
      </c>
      <c r="L486" s="19">
        <v>1344000</v>
      </c>
      <c r="M486" s="19" t="s">
        <v>371</v>
      </c>
      <c r="S486" s="19">
        <f>IFERROR(SUMIF([3]PIVOT!$A$9:$A$634,C486,[3]PIVOT!$C$9:$C$634),0)</f>
        <v>0</v>
      </c>
      <c r="T486" s="19">
        <f t="shared" si="32"/>
        <v>-1344000</v>
      </c>
    </row>
    <row r="487" spans="1:20" hidden="1" outlineLevel="1" x14ac:dyDescent="0.25">
      <c r="A487" s="19" t="s">
        <v>1204</v>
      </c>
      <c r="B487" s="19" t="s">
        <v>20</v>
      </c>
      <c r="C487" s="19" t="s">
        <v>2302</v>
      </c>
      <c r="D487" s="19" t="s">
        <v>2303</v>
      </c>
      <c r="E487" s="16">
        <f t="shared" si="30"/>
        <v>1040000</v>
      </c>
      <c r="F487" s="19">
        <v>0</v>
      </c>
      <c r="G487" s="19">
        <v>1000000</v>
      </c>
      <c r="H487" s="19"/>
      <c r="I487" s="19"/>
      <c r="J487" s="19"/>
      <c r="K487" s="2">
        <f t="shared" si="31"/>
        <v>2040000</v>
      </c>
      <c r="L487" s="19">
        <v>1040000</v>
      </c>
      <c r="M487" s="19" t="s">
        <v>371</v>
      </c>
      <c r="S487" s="19">
        <f>IFERROR(SUMIF([3]PIVOT!$A$9:$A$634,C487,[3]PIVOT!$C$9:$C$634),0)</f>
        <v>0</v>
      </c>
      <c r="T487" s="19">
        <f t="shared" si="32"/>
        <v>-2040000</v>
      </c>
    </row>
    <row r="488" spans="1:20" hidden="1" outlineLevel="1" x14ac:dyDescent="0.25">
      <c r="A488" s="19" t="s">
        <v>1204</v>
      </c>
      <c r="B488" s="19" t="s">
        <v>20</v>
      </c>
      <c r="C488" s="19" t="s">
        <v>1185</v>
      </c>
      <c r="D488" s="19" t="s">
        <v>1920</v>
      </c>
      <c r="E488" s="16">
        <f t="shared" si="30"/>
        <v>3960000</v>
      </c>
      <c r="F488" s="19">
        <v>2500000</v>
      </c>
      <c r="G488" s="19"/>
      <c r="H488" s="19"/>
      <c r="I488" s="19"/>
      <c r="J488" s="19"/>
      <c r="K488" s="2">
        <f t="shared" si="31"/>
        <v>6460000</v>
      </c>
      <c r="L488" s="19">
        <v>6460000</v>
      </c>
      <c r="M488" s="19" t="s">
        <v>366</v>
      </c>
      <c r="S488" s="19">
        <f>IFERROR(SUMIF([3]PIVOT!$A$9:$A$634,C488,[3]PIVOT!$C$9:$C$634),0)</f>
        <v>0</v>
      </c>
      <c r="T488" s="19">
        <f t="shared" si="32"/>
        <v>-6460000</v>
      </c>
    </row>
    <row r="489" spans="1:20" hidden="1" outlineLevel="1" x14ac:dyDescent="0.25">
      <c r="A489" s="19" t="s">
        <v>1204</v>
      </c>
      <c r="B489" s="19" t="s">
        <v>20</v>
      </c>
      <c r="C489" s="19" t="s">
        <v>1186</v>
      </c>
      <c r="D489" s="19" t="s">
        <v>693</v>
      </c>
      <c r="E489" s="16">
        <f t="shared" si="30"/>
        <v>1344000</v>
      </c>
      <c r="F489" s="19">
        <v>0</v>
      </c>
      <c r="G489" s="19"/>
      <c r="H489" s="19"/>
      <c r="I489" s="19"/>
      <c r="J489" s="19"/>
      <c r="K489" s="2">
        <f t="shared" si="31"/>
        <v>1344000</v>
      </c>
      <c r="L489" s="19">
        <v>1344000</v>
      </c>
      <c r="M489" s="19" t="s">
        <v>372</v>
      </c>
      <c r="S489" s="19">
        <f>IFERROR(SUMIF([3]PIVOT!$A$9:$A$634,C489,[3]PIVOT!$C$9:$C$634),0)</f>
        <v>0</v>
      </c>
      <c r="T489" s="19">
        <f t="shared" si="32"/>
        <v>-1344000</v>
      </c>
    </row>
    <row r="490" spans="1:20" hidden="1" outlineLevel="1" x14ac:dyDescent="0.25">
      <c r="A490" s="19" t="s">
        <v>1204</v>
      </c>
      <c r="B490" s="19" t="s">
        <v>20</v>
      </c>
      <c r="C490" s="19" t="s">
        <v>1187</v>
      </c>
      <c r="D490" s="19" t="s">
        <v>726</v>
      </c>
      <c r="E490" s="16">
        <f t="shared" si="30"/>
        <v>3960000</v>
      </c>
      <c r="F490" s="19">
        <v>2500000</v>
      </c>
      <c r="G490" s="19"/>
      <c r="H490" s="19"/>
      <c r="I490" s="19"/>
      <c r="J490" s="19"/>
      <c r="K490" s="2">
        <f t="shared" si="31"/>
        <v>6460000</v>
      </c>
      <c r="L490" s="19">
        <v>6460000</v>
      </c>
      <c r="M490" s="19" t="s">
        <v>366</v>
      </c>
      <c r="S490" s="19">
        <f>IFERROR(SUMIF([3]PIVOT!$A$9:$A$634,C490,[3]PIVOT!$C$9:$C$634),0)</f>
        <v>0</v>
      </c>
      <c r="T490" s="19">
        <f t="shared" si="32"/>
        <v>-6460000</v>
      </c>
    </row>
    <row r="491" spans="1:20" hidden="1" outlineLevel="1" x14ac:dyDescent="0.25">
      <c r="A491" s="19" t="s">
        <v>1204</v>
      </c>
      <c r="B491" s="19" t="s">
        <v>20</v>
      </c>
      <c r="C491" s="19" t="s">
        <v>1189</v>
      </c>
      <c r="D491" s="19" t="s">
        <v>294</v>
      </c>
      <c r="E491" s="16">
        <f t="shared" si="30"/>
        <v>2500000</v>
      </c>
      <c r="F491" s="19">
        <v>0</v>
      </c>
      <c r="G491" s="19"/>
      <c r="H491" s="19"/>
      <c r="I491" s="19"/>
      <c r="J491" s="19"/>
      <c r="K491" s="2">
        <f t="shared" si="31"/>
        <v>2500000</v>
      </c>
      <c r="L491" s="19">
        <v>2500000</v>
      </c>
      <c r="M491" s="19" t="s">
        <v>251</v>
      </c>
      <c r="S491" s="19">
        <f>IFERROR(SUMIF([3]PIVOT!$A$9:$A$634,C491,[3]PIVOT!$C$9:$C$634),0)</f>
        <v>0</v>
      </c>
      <c r="T491" s="19">
        <f t="shared" si="32"/>
        <v>-2500000</v>
      </c>
    </row>
    <row r="492" spans="1:20" hidden="1" outlineLevel="1" x14ac:dyDescent="0.25">
      <c r="A492" s="19" t="s">
        <v>1204</v>
      </c>
      <c r="B492" s="19" t="s">
        <v>20</v>
      </c>
      <c r="C492" s="19" t="s">
        <v>1188</v>
      </c>
      <c r="D492" s="19" t="s">
        <v>1921</v>
      </c>
      <c r="E492" s="16">
        <f t="shared" si="30"/>
        <v>4000000</v>
      </c>
      <c r="F492" s="19">
        <v>2500000</v>
      </c>
      <c r="G492" s="19"/>
      <c r="H492" s="19"/>
      <c r="I492" s="19"/>
      <c r="J492" s="19"/>
      <c r="K492" s="2">
        <f t="shared" si="31"/>
        <v>6500000</v>
      </c>
      <c r="L492" s="19">
        <v>6500000</v>
      </c>
      <c r="M492" s="19" t="s">
        <v>252</v>
      </c>
      <c r="S492" s="19">
        <f>IFERROR(SUMIF([3]PIVOT!$A$9:$A$634,C492,[3]PIVOT!$C$9:$C$634),0)</f>
        <v>0</v>
      </c>
      <c r="T492" s="19">
        <f t="shared" si="32"/>
        <v>-6500000</v>
      </c>
    </row>
    <row r="493" spans="1:20" hidden="1" outlineLevel="1" x14ac:dyDescent="0.25">
      <c r="A493" s="19" t="s">
        <v>1204</v>
      </c>
      <c r="B493" s="19" t="s">
        <v>20</v>
      </c>
      <c r="C493" s="19" t="s">
        <v>1922</v>
      </c>
      <c r="D493" s="19" t="s">
        <v>1923</v>
      </c>
      <c r="E493" s="16">
        <f t="shared" si="30"/>
        <v>5000000</v>
      </c>
      <c r="F493" s="19">
        <v>2500000</v>
      </c>
      <c r="G493" s="19"/>
      <c r="H493" s="19"/>
      <c r="I493" s="19"/>
      <c r="J493" s="19"/>
      <c r="K493" s="2">
        <f t="shared" si="31"/>
        <v>7500000</v>
      </c>
      <c r="L493" s="19">
        <v>7500000</v>
      </c>
      <c r="M493" s="19" t="s">
        <v>366</v>
      </c>
      <c r="S493" s="19">
        <f>IFERROR(SUMIF([3]PIVOT!$A$9:$A$634,C493,[3]PIVOT!$C$9:$C$634),0)</f>
        <v>0</v>
      </c>
      <c r="T493" s="19">
        <f t="shared" si="32"/>
        <v>-7500000</v>
      </c>
    </row>
    <row r="494" spans="1:20" hidden="1" outlineLevel="1" x14ac:dyDescent="0.25">
      <c r="A494" s="19" t="s">
        <v>1204</v>
      </c>
      <c r="B494" s="19" t="s">
        <v>20</v>
      </c>
      <c r="C494" s="19" t="s">
        <v>2121</v>
      </c>
      <c r="D494" s="19" t="s">
        <v>2122</v>
      </c>
      <c r="E494" s="16">
        <f t="shared" si="30"/>
        <v>3000000</v>
      </c>
      <c r="F494" s="19">
        <v>0</v>
      </c>
      <c r="G494" s="19"/>
      <c r="H494" s="19"/>
      <c r="I494" s="19"/>
      <c r="J494" s="19"/>
      <c r="K494" s="2">
        <f t="shared" si="31"/>
        <v>3000000</v>
      </c>
      <c r="L494" s="19">
        <v>3000000</v>
      </c>
      <c r="M494" s="19" t="s">
        <v>366</v>
      </c>
      <c r="S494" s="19">
        <f>IFERROR(SUMIF([3]PIVOT!$A$9:$A$634,C494,[3]PIVOT!$C$9:$C$634),0)</f>
        <v>0</v>
      </c>
      <c r="T494" s="19">
        <f t="shared" si="32"/>
        <v>-3000000</v>
      </c>
    </row>
    <row r="495" spans="1:20" hidden="1" outlineLevel="1" x14ac:dyDescent="0.25">
      <c r="A495" s="19" t="s">
        <v>1204</v>
      </c>
      <c r="B495" s="19" t="s">
        <v>20</v>
      </c>
      <c r="C495" s="19" t="s">
        <v>1924</v>
      </c>
      <c r="D495" s="19" t="s">
        <v>1925</v>
      </c>
      <c r="E495" s="16">
        <f t="shared" si="30"/>
        <v>4800000</v>
      </c>
      <c r="F495" s="19">
        <v>2500000</v>
      </c>
      <c r="G495" s="19"/>
      <c r="H495" s="19"/>
      <c r="I495" s="19"/>
      <c r="J495" s="19"/>
      <c r="K495" s="2">
        <f t="shared" si="31"/>
        <v>7300000</v>
      </c>
      <c r="L495" s="19">
        <v>7300000</v>
      </c>
      <c r="M495" s="19" t="s">
        <v>372</v>
      </c>
      <c r="S495" s="19">
        <f>IFERROR(SUMIF([3]PIVOT!$A$9:$A$634,C495,[3]PIVOT!$C$9:$C$634),0)</f>
        <v>0</v>
      </c>
      <c r="T495" s="19">
        <f t="shared" si="32"/>
        <v>-7300000</v>
      </c>
    </row>
    <row r="496" spans="1:20" hidden="1" outlineLevel="1" x14ac:dyDescent="0.25">
      <c r="A496" s="19" t="s">
        <v>1204</v>
      </c>
      <c r="B496" s="19" t="s">
        <v>20</v>
      </c>
      <c r="C496" s="19" t="s">
        <v>1192</v>
      </c>
      <c r="D496" s="19" t="s">
        <v>653</v>
      </c>
      <c r="E496" s="16">
        <f t="shared" si="30"/>
        <v>2800000</v>
      </c>
      <c r="F496" s="19">
        <v>0</v>
      </c>
      <c r="G496" s="19"/>
      <c r="H496" s="19"/>
      <c r="I496" s="19"/>
      <c r="J496" s="19"/>
      <c r="K496" s="2">
        <f t="shared" si="31"/>
        <v>2800000</v>
      </c>
      <c r="L496" s="19">
        <v>2800000</v>
      </c>
      <c r="M496" s="19" t="s">
        <v>371</v>
      </c>
      <c r="S496" s="19">
        <f>IFERROR(SUMIF([3]PIVOT!$A$9:$A$634,C496,[3]PIVOT!$C$9:$C$634),0)</f>
        <v>0</v>
      </c>
      <c r="T496" s="19">
        <f t="shared" si="32"/>
        <v>-2800000</v>
      </c>
    </row>
    <row r="497" spans="1:20" hidden="1" outlineLevel="1" x14ac:dyDescent="0.25">
      <c r="A497" s="19" t="s">
        <v>1204</v>
      </c>
      <c r="B497" s="19" t="s">
        <v>20</v>
      </c>
      <c r="C497" s="19" t="s">
        <v>1193</v>
      </c>
      <c r="D497" s="19" t="s">
        <v>652</v>
      </c>
      <c r="E497" s="16">
        <f t="shared" si="30"/>
        <v>3000000</v>
      </c>
      <c r="F497" s="19">
        <v>0</v>
      </c>
      <c r="G497" s="19"/>
      <c r="H497" s="19"/>
      <c r="I497" s="19"/>
      <c r="J497" s="19"/>
      <c r="K497" s="2">
        <f t="shared" si="31"/>
        <v>3000000</v>
      </c>
      <c r="L497" s="19">
        <v>3000000</v>
      </c>
      <c r="M497" s="19" t="s">
        <v>366</v>
      </c>
      <c r="S497" s="19">
        <f>IFERROR(SUMIF([3]PIVOT!$A$9:$A$634,C497,[3]PIVOT!$C$9:$C$634),0)</f>
        <v>0</v>
      </c>
      <c r="T497" s="19">
        <f t="shared" si="32"/>
        <v>-3000000</v>
      </c>
    </row>
    <row r="498" spans="1:20" hidden="1" outlineLevel="1" x14ac:dyDescent="0.25">
      <c r="A498" s="19" t="s">
        <v>1204</v>
      </c>
      <c r="B498" s="19" t="s">
        <v>20</v>
      </c>
      <c r="C498" s="19" t="s">
        <v>1194</v>
      </c>
      <c r="D498" s="19" t="s">
        <v>654</v>
      </c>
      <c r="E498" s="16">
        <f t="shared" si="30"/>
        <v>3960000</v>
      </c>
      <c r="F498" s="19">
        <v>2500000</v>
      </c>
      <c r="G498" s="19"/>
      <c r="H498" s="19"/>
      <c r="I498" s="19"/>
      <c r="J498" s="19"/>
      <c r="K498" s="2">
        <f t="shared" si="31"/>
        <v>6460000</v>
      </c>
      <c r="L498" s="19">
        <v>6460000</v>
      </c>
      <c r="M498" s="19" t="s">
        <v>366</v>
      </c>
      <c r="S498" s="19">
        <f>IFERROR(SUMIF([3]PIVOT!$A$9:$A$634,C498,[3]PIVOT!$C$9:$C$634),0)</f>
        <v>0</v>
      </c>
      <c r="T498" s="19">
        <f t="shared" si="32"/>
        <v>-6460000</v>
      </c>
    </row>
    <row r="499" spans="1:20" hidden="1" outlineLevel="1" x14ac:dyDescent="0.25">
      <c r="A499" s="19" t="s">
        <v>1204</v>
      </c>
      <c r="B499" s="19" t="s">
        <v>20</v>
      </c>
      <c r="C499" s="19" t="s">
        <v>2304</v>
      </c>
      <c r="D499" s="19" t="s">
        <v>2305</v>
      </c>
      <c r="E499" s="16">
        <f t="shared" si="30"/>
        <v>2440000</v>
      </c>
      <c r="F499" s="19">
        <v>2500000</v>
      </c>
      <c r="G499" s="19">
        <v>1000000</v>
      </c>
      <c r="H499" s="19"/>
      <c r="I499" s="19"/>
      <c r="J499" s="19"/>
      <c r="K499" s="2">
        <f t="shared" si="31"/>
        <v>5940000</v>
      </c>
      <c r="L499" s="19">
        <v>4940000</v>
      </c>
      <c r="M499" s="19" t="s">
        <v>371</v>
      </c>
      <c r="S499" s="19">
        <f>IFERROR(SUMIF([3]PIVOT!$A$9:$A$634,C499,[3]PIVOT!$C$9:$C$634),0)</f>
        <v>0</v>
      </c>
      <c r="T499" s="19">
        <f t="shared" si="32"/>
        <v>-5940000</v>
      </c>
    </row>
    <row r="500" spans="1:20" hidden="1" outlineLevel="1" x14ac:dyDescent="0.25">
      <c r="A500" s="19" t="s">
        <v>1204</v>
      </c>
      <c r="B500" s="19" t="s">
        <v>20</v>
      </c>
      <c r="C500" s="19" t="s">
        <v>1196</v>
      </c>
      <c r="D500" s="19" t="s">
        <v>691</v>
      </c>
      <c r="E500" s="16">
        <f t="shared" si="30"/>
        <v>4744000</v>
      </c>
      <c r="F500" s="19">
        <v>2500000</v>
      </c>
      <c r="G500" s="19"/>
      <c r="H500" s="19"/>
      <c r="I500" s="19"/>
      <c r="J500" s="19"/>
      <c r="K500" s="2">
        <f t="shared" si="31"/>
        <v>7244000</v>
      </c>
      <c r="L500" s="19">
        <v>7244000</v>
      </c>
      <c r="M500" s="19" t="s">
        <v>371</v>
      </c>
      <c r="S500" s="19">
        <f>IFERROR(SUMIF([3]PIVOT!$A$9:$A$634,C500,[3]PIVOT!$C$9:$C$634),0)</f>
        <v>0</v>
      </c>
      <c r="T500" s="19">
        <f t="shared" si="32"/>
        <v>-7244000</v>
      </c>
    </row>
    <row r="501" spans="1:20" hidden="1" outlineLevel="1" x14ac:dyDescent="0.25">
      <c r="A501" s="19" t="s">
        <v>1204</v>
      </c>
      <c r="B501" s="19" t="s">
        <v>20</v>
      </c>
      <c r="C501" s="19" t="s">
        <v>1197</v>
      </c>
      <c r="D501" s="19" t="s">
        <v>692</v>
      </c>
      <c r="E501" s="16">
        <f t="shared" si="30"/>
        <v>4744000</v>
      </c>
      <c r="F501" s="19">
        <v>2500000</v>
      </c>
      <c r="G501" s="19"/>
      <c r="H501" s="19"/>
      <c r="I501" s="19"/>
      <c r="J501" s="19"/>
      <c r="K501" s="2">
        <f t="shared" si="31"/>
        <v>7244000</v>
      </c>
      <c r="L501" s="19">
        <v>7244000</v>
      </c>
      <c r="M501" s="19" t="s">
        <v>372</v>
      </c>
      <c r="S501" s="19">
        <f>IFERROR(SUMIF([3]PIVOT!$A$9:$A$634,C501,[3]PIVOT!$C$9:$C$634),0)</f>
        <v>0</v>
      </c>
      <c r="T501" s="19">
        <f t="shared" si="32"/>
        <v>-7244000</v>
      </c>
    </row>
    <row r="502" spans="1:20" hidden="1" outlineLevel="1" x14ac:dyDescent="0.25">
      <c r="A502" s="19" t="s">
        <v>1204</v>
      </c>
      <c r="B502" s="19" t="s">
        <v>20</v>
      </c>
      <c r="C502" s="19" t="s">
        <v>1198</v>
      </c>
      <c r="D502" s="19" t="s">
        <v>951</v>
      </c>
      <c r="E502" s="16">
        <f t="shared" si="30"/>
        <v>5000000</v>
      </c>
      <c r="F502" s="19">
        <v>2500000</v>
      </c>
      <c r="G502" s="19"/>
      <c r="H502" s="19"/>
      <c r="I502" s="19"/>
      <c r="J502" s="19"/>
      <c r="K502" s="2">
        <f t="shared" si="31"/>
        <v>7500000</v>
      </c>
      <c r="L502" s="19">
        <v>7500000</v>
      </c>
      <c r="M502" s="19" t="s">
        <v>366</v>
      </c>
      <c r="S502" s="19">
        <f>IFERROR(SUMIF([3]PIVOT!$A$9:$A$634,C502,[3]PIVOT!$C$9:$C$634),0)</f>
        <v>0</v>
      </c>
      <c r="T502" s="19">
        <f t="shared" si="32"/>
        <v>-7500000</v>
      </c>
    </row>
    <row r="503" spans="1:20" hidden="1" outlineLevel="1" x14ac:dyDescent="0.25">
      <c r="A503" s="19" t="s">
        <v>1204</v>
      </c>
      <c r="B503" s="19" t="s">
        <v>20</v>
      </c>
      <c r="C503" s="19" t="s">
        <v>1199</v>
      </c>
      <c r="D503" s="19" t="s">
        <v>539</v>
      </c>
      <c r="E503" s="16">
        <f t="shared" si="30"/>
        <v>3000000</v>
      </c>
      <c r="F503" s="19">
        <v>0</v>
      </c>
      <c r="G503" s="19"/>
      <c r="H503" s="19"/>
      <c r="I503" s="19"/>
      <c r="J503" s="19"/>
      <c r="K503" s="2">
        <f t="shared" si="31"/>
        <v>3000000</v>
      </c>
      <c r="L503" s="19">
        <v>3000000</v>
      </c>
      <c r="M503" s="19" t="s">
        <v>366</v>
      </c>
      <c r="S503" s="19">
        <f>IFERROR(SUMIF([3]PIVOT!$A$9:$A$634,C503,[3]PIVOT!$C$9:$C$634),0)</f>
        <v>0</v>
      </c>
      <c r="T503" s="19">
        <f t="shared" si="32"/>
        <v>-3000000</v>
      </c>
    </row>
    <row r="504" spans="1:20" hidden="1" outlineLevel="1" x14ac:dyDescent="0.25">
      <c r="A504" s="19" t="s">
        <v>1204</v>
      </c>
      <c r="B504" s="19" t="s">
        <v>20</v>
      </c>
      <c r="C504" s="19" t="s">
        <v>1200</v>
      </c>
      <c r="D504" s="19" t="s">
        <v>307</v>
      </c>
      <c r="E504" s="16">
        <f t="shared" si="30"/>
        <v>3544000</v>
      </c>
      <c r="F504" s="19">
        <v>2500000</v>
      </c>
      <c r="G504" s="19"/>
      <c r="H504" s="19"/>
      <c r="I504" s="19"/>
      <c r="J504" s="19"/>
      <c r="K504" s="2">
        <f t="shared" si="31"/>
        <v>6044000</v>
      </c>
      <c r="L504" s="19">
        <v>6044000</v>
      </c>
      <c r="M504" s="19" t="s">
        <v>372</v>
      </c>
      <c r="S504" s="19">
        <f>IFERROR(SUMIF([3]PIVOT!$A$9:$A$634,C504,[3]PIVOT!$C$9:$C$634),0)</f>
        <v>0</v>
      </c>
      <c r="T504" s="19">
        <f t="shared" si="32"/>
        <v>-6044000</v>
      </c>
    </row>
    <row r="505" spans="1:20" hidden="1" outlineLevel="1" x14ac:dyDescent="0.25">
      <c r="A505" s="19" t="s">
        <v>1204</v>
      </c>
      <c r="B505" s="19" t="s">
        <v>20</v>
      </c>
      <c r="C505" s="19" t="s">
        <v>1201</v>
      </c>
      <c r="D505" s="19" t="s">
        <v>1927</v>
      </c>
      <c r="E505" s="16">
        <f t="shared" si="30"/>
        <v>1344000</v>
      </c>
      <c r="F505" s="19">
        <v>0</v>
      </c>
      <c r="G505" s="19"/>
      <c r="H505" s="19"/>
      <c r="I505" s="19"/>
      <c r="J505" s="19"/>
      <c r="K505" s="2">
        <f t="shared" si="31"/>
        <v>1344000</v>
      </c>
      <c r="L505" s="19">
        <v>1344000</v>
      </c>
      <c r="M505" s="19" t="s">
        <v>372</v>
      </c>
      <c r="S505" s="19">
        <f>IFERROR(SUMIF([3]PIVOT!$A$9:$A$634,C505,[3]PIVOT!$C$9:$C$634),0)</f>
        <v>0</v>
      </c>
      <c r="T505" s="19">
        <f t="shared" si="32"/>
        <v>-1344000</v>
      </c>
    </row>
    <row r="506" spans="1:20" hidden="1" outlineLevel="1" x14ac:dyDescent="0.25">
      <c r="A506" s="19" t="s">
        <v>1204</v>
      </c>
      <c r="B506" s="19" t="s">
        <v>20</v>
      </c>
      <c r="C506" s="19" t="s">
        <v>1202</v>
      </c>
      <c r="D506" s="19" t="s">
        <v>1079</v>
      </c>
      <c r="E506" s="16">
        <f t="shared" si="30"/>
        <v>1960000</v>
      </c>
      <c r="F506" s="19">
        <v>0</v>
      </c>
      <c r="G506" s="19"/>
      <c r="H506" s="19"/>
      <c r="I506" s="19"/>
      <c r="J506" s="19"/>
      <c r="K506" s="2">
        <f t="shared" si="31"/>
        <v>1960000</v>
      </c>
      <c r="L506" s="19">
        <v>1960000</v>
      </c>
      <c r="M506" s="19" t="s">
        <v>366</v>
      </c>
      <c r="S506" s="19">
        <f>IFERROR(SUMIF([3]PIVOT!$A$9:$A$634,C506,[3]PIVOT!$C$9:$C$634),0)</f>
        <v>0</v>
      </c>
      <c r="T506" s="19">
        <f t="shared" si="32"/>
        <v>-1960000</v>
      </c>
    </row>
    <row r="507" spans="1:20" hidden="1" outlineLevel="1" x14ac:dyDescent="0.25">
      <c r="A507" s="19" t="s">
        <v>265</v>
      </c>
      <c r="B507" s="19" t="s">
        <v>20</v>
      </c>
      <c r="C507" s="19" t="s">
        <v>1203</v>
      </c>
      <c r="D507" s="19" t="s">
        <v>1081</v>
      </c>
      <c r="E507" s="16">
        <f t="shared" si="30"/>
        <v>4300000</v>
      </c>
      <c r="F507" s="19">
        <v>2500000</v>
      </c>
      <c r="G507" s="19"/>
      <c r="H507" s="19"/>
      <c r="I507" s="19"/>
      <c r="J507" s="19"/>
      <c r="K507" s="2">
        <f t="shared" si="31"/>
        <v>6800000</v>
      </c>
      <c r="L507" s="19">
        <v>6800000</v>
      </c>
      <c r="M507" s="19" t="s">
        <v>372</v>
      </c>
      <c r="S507" s="19">
        <f>IFERROR(SUMIF([3]PIVOT!$A$9:$A$634,C507,[3]PIVOT!$C$9:$C$634),0)</f>
        <v>0</v>
      </c>
      <c r="T507" s="19">
        <f t="shared" si="32"/>
        <v>-6800000</v>
      </c>
    </row>
    <row r="508" spans="1:20" hidden="1" outlineLevel="1" x14ac:dyDescent="0.25">
      <c r="A508" s="19" t="s">
        <v>1204</v>
      </c>
      <c r="B508" s="19" t="s">
        <v>20</v>
      </c>
      <c r="C508" s="19" t="s">
        <v>1928</v>
      </c>
      <c r="D508" s="19" t="s">
        <v>1929</v>
      </c>
      <c r="E508" s="16">
        <f t="shared" si="30"/>
        <v>2800000</v>
      </c>
      <c r="F508" s="19">
        <v>0</v>
      </c>
      <c r="G508" s="19"/>
      <c r="H508" s="19"/>
      <c r="I508" s="19"/>
      <c r="J508" s="19"/>
      <c r="K508" s="2">
        <f t="shared" si="31"/>
        <v>2800000</v>
      </c>
      <c r="L508" s="19">
        <v>2800000</v>
      </c>
      <c r="M508" s="19" t="s">
        <v>372</v>
      </c>
      <c r="S508" s="19">
        <f>IFERROR(SUMIF([3]PIVOT!$A$9:$A$634,C508,[3]PIVOT!$C$9:$C$634),0)</f>
        <v>0</v>
      </c>
      <c r="T508" s="19">
        <f t="shared" si="32"/>
        <v>-2800000</v>
      </c>
    </row>
    <row r="509" spans="1:20" hidden="1" outlineLevel="1" x14ac:dyDescent="0.25">
      <c r="A509" s="19" t="s">
        <v>249</v>
      </c>
      <c r="B509" s="19" t="s">
        <v>37</v>
      </c>
      <c r="C509" s="19" t="s">
        <v>1207</v>
      </c>
      <c r="D509" s="19" t="s">
        <v>266</v>
      </c>
      <c r="E509" s="16">
        <f t="shared" ref="E509:E530" si="33">+L509-F509-J509-I509</f>
        <v>1300000</v>
      </c>
      <c r="F509" s="19">
        <v>0</v>
      </c>
      <c r="G509" s="19"/>
      <c r="H509" s="19">
        <v>1184430.7421502257</v>
      </c>
      <c r="I509" s="19"/>
      <c r="J509" s="19"/>
      <c r="K509" s="2">
        <f t="shared" si="31"/>
        <v>115569.25784977432</v>
      </c>
      <c r="L509" s="19">
        <v>1300000</v>
      </c>
      <c r="M509" s="19"/>
      <c r="S509" s="19">
        <f>IFERROR(SUMIF([3]PIVOT!$A$9:$A$634,C509,[3]PIVOT!$C$9:$C$634),0)</f>
        <v>0</v>
      </c>
      <c r="T509" s="19">
        <f t="shared" si="32"/>
        <v>-115569.25784977432</v>
      </c>
    </row>
    <row r="510" spans="1:20" hidden="1" outlineLevel="1" x14ac:dyDescent="0.25">
      <c r="A510" s="19" t="s">
        <v>249</v>
      </c>
      <c r="B510" s="19" t="s">
        <v>37</v>
      </c>
      <c r="C510" s="19" t="s">
        <v>1208</v>
      </c>
      <c r="D510" s="19" t="s">
        <v>267</v>
      </c>
      <c r="E510" s="16">
        <f t="shared" si="33"/>
        <v>4700000</v>
      </c>
      <c r="F510" s="19">
        <v>3000000</v>
      </c>
      <c r="G510" s="19"/>
      <c r="H510" s="19">
        <v>152856.75897121915</v>
      </c>
      <c r="I510" s="19"/>
      <c r="J510" s="19"/>
      <c r="K510" s="2">
        <f t="shared" ref="K510:K536" si="34">SUM(E510:G510)-H510-I510+J510</f>
        <v>7547143.241028781</v>
      </c>
      <c r="L510" s="19">
        <v>7700000</v>
      </c>
      <c r="M510" s="19"/>
      <c r="S510" s="19">
        <f>IFERROR(SUMIF([3]PIVOT!$A$9:$A$634,C510,[3]PIVOT!$C$9:$C$634),0)</f>
        <v>0</v>
      </c>
      <c r="T510" s="19">
        <f t="shared" si="32"/>
        <v>-7547143.241028781</v>
      </c>
    </row>
    <row r="511" spans="1:20" hidden="1" outlineLevel="1" x14ac:dyDescent="0.25">
      <c r="A511" s="19" t="s">
        <v>249</v>
      </c>
      <c r="B511" s="19" t="s">
        <v>37</v>
      </c>
      <c r="C511" s="19" t="s">
        <v>1209</v>
      </c>
      <c r="D511" s="19" t="s">
        <v>268</v>
      </c>
      <c r="E511" s="16">
        <f t="shared" si="33"/>
        <v>500000</v>
      </c>
      <c r="F511" s="19">
        <v>0</v>
      </c>
      <c r="G511" s="19"/>
      <c r="H511" s="19">
        <v>3066728.2573708976</v>
      </c>
      <c r="I511" s="19"/>
      <c r="J511" s="19"/>
      <c r="K511" s="2">
        <f t="shared" si="34"/>
        <v>-2566728.2573708976</v>
      </c>
      <c r="L511" s="19">
        <v>500000</v>
      </c>
      <c r="M511" s="19"/>
      <c r="S511" s="19">
        <f>IFERROR(SUMIF([3]PIVOT!$A$9:$A$634,C511,[3]PIVOT!$C$9:$C$634),0)</f>
        <v>0</v>
      </c>
      <c r="T511" s="19">
        <f t="shared" si="32"/>
        <v>2566728.2573708976</v>
      </c>
    </row>
    <row r="512" spans="1:20" hidden="1" outlineLevel="1" x14ac:dyDescent="0.25">
      <c r="A512" s="19" t="s">
        <v>249</v>
      </c>
      <c r="B512" s="19" t="s">
        <v>37</v>
      </c>
      <c r="C512" s="19" t="s">
        <v>1210</v>
      </c>
      <c r="D512" s="19" t="s">
        <v>269</v>
      </c>
      <c r="E512" s="16">
        <f t="shared" si="33"/>
        <v>3700000</v>
      </c>
      <c r="F512" s="19">
        <v>3000000</v>
      </c>
      <c r="G512" s="19"/>
      <c r="H512" s="19">
        <v>1257148.9140139166</v>
      </c>
      <c r="I512" s="19"/>
      <c r="J512" s="19"/>
      <c r="K512" s="2">
        <f t="shared" si="34"/>
        <v>5442851.0859860834</v>
      </c>
      <c r="L512" s="19">
        <v>6700000</v>
      </c>
      <c r="M512" s="19"/>
      <c r="S512" s="19">
        <f>IFERROR(SUMIF([3]PIVOT!$A$9:$A$634,C512,[3]PIVOT!$C$9:$C$634),0)</f>
        <v>0</v>
      </c>
      <c r="T512" s="19">
        <f t="shared" si="32"/>
        <v>-5442851.0859860834</v>
      </c>
    </row>
    <row r="513" spans="1:20" hidden="1" outlineLevel="1" x14ac:dyDescent="0.25">
      <c r="A513" s="19" t="s">
        <v>249</v>
      </c>
      <c r="B513" s="19" t="s">
        <v>37</v>
      </c>
      <c r="C513" s="19" t="s">
        <v>1211</v>
      </c>
      <c r="D513" s="19" t="s">
        <v>526</v>
      </c>
      <c r="E513" s="16">
        <f t="shared" si="33"/>
        <v>3600000</v>
      </c>
      <c r="F513" s="19">
        <v>3000000</v>
      </c>
      <c r="G513" s="19"/>
      <c r="H513" s="19">
        <v>453246.74945807992</v>
      </c>
      <c r="I513" s="19"/>
      <c r="J513" s="19"/>
      <c r="K513" s="2">
        <f t="shared" si="34"/>
        <v>6146753.2505419198</v>
      </c>
      <c r="L513" s="19">
        <v>6600000</v>
      </c>
      <c r="M513" s="19"/>
      <c r="S513" s="19">
        <f>IFERROR(SUMIF([3]PIVOT!$A$9:$A$634,C513,[3]PIVOT!$C$9:$C$634),0)</f>
        <v>0</v>
      </c>
      <c r="T513" s="19">
        <f t="shared" si="32"/>
        <v>-6146753.2505419198</v>
      </c>
    </row>
    <row r="514" spans="1:20" hidden="1" outlineLevel="1" x14ac:dyDescent="0.25">
      <c r="A514" s="19" t="s">
        <v>249</v>
      </c>
      <c r="B514" s="19" t="s">
        <v>37</v>
      </c>
      <c r="C514" s="19" t="s">
        <v>1212</v>
      </c>
      <c r="D514" s="19" t="s">
        <v>237</v>
      </c>
      <c r="E514" s="16">
        <f t="shared" si="33"/>
        <v>1700000</v>
      </c>
      <c r="F514" s="19">
        <v>3000000</v>
      </c>
      <c r="G514" s="19"/>
      <c r="H514" s="19">
        <v>94080.19781593114</v>
      </c>
      <c r="I514" s="19"/>
      <c r="J514" s="19"/>
      <c r="K514" s="2">
        <f t="shared" si="34"/>
        <v>4605919.8021840686</v>
      </c>
      <c r="L514" s="19">
        <v>4700000</v>
      </c>
      <c r="M514" s="19"/>
      <c r="S514" s="19">
        <f>IFERROR(SUMIF([3]PIVOT!$A$9:$A$634,C514,[3]PIVOT!$C$9:$C$634),0)</f>
        <v>0</v>
      </c>
      <c r="T514" s="19">
        <f t="shared" si="32"/>
        <v>-4605919.8021840686</v>
      </c>
    </row>
    <row r="515" spans="1:20" hidden="1" outlineLevel="1" x14ac:dyDescent="0.25">
      <c r="A515" s="19" t="s">
        <v>249</v>
      </c>
      <c r="B515" s="19" t="s">
        <v>37</v>
      </c>
      <c r="C515" s="19" t="s">
        <v>1213</v>
      </c>
      <c r="D515" s="19" t="s">
        <v>271</v>
      </c>
      <c r="E515" s="16">
        <f t="shared" si="33"/>
        <v>1700000</v>
      </c>
      <c r="F515" s="19">
        <v>0</v>
      </c>
      <c r="G515" s="19"/>
      <c r="H515" s="19">
        <v>-1370.2608158120195</v>
      </c>
      <c r="I515" s="19"/>
      <c r="J515" s="19"/>
      <c r="K515" s="2">
        <f t="shared" si="34"/>
        <v>1701370.260815812</v>
      </c>
      <c r="L515" s="19">
        <v>1700000</v>
      </c>
      <c r="M515" s="19"/>
      <c r="S515" s="19">
        <f>IFERROR(SUMIF([3]PIVOT!$A$9:$A$634,C515,[3]PIVOT!$C$9:$C$634),0)</f>
        <v>0</v>
      </c>
      <c r="T515" s="19">
        <f t="shared" si="32"/>
        <v>-1701370.260815812</v>
      </c>
    </row>
    <row r="516" spans="1:20" hidden="1" outlineLevel="1" x14ac:dyDescent="0.25">
      <c r="A516" s="19" t="s">
        <v>265</v>
      </c>
      <c r="B516" s="19" t="s">
        <v>37</v>
      </c>
      <c r="C516" s="19" t="s">
        <v>1214</v>
      </c>
      <c r="D516" s="19" t="s">
        <v>1215</v>
      </c>
      <c r="E516" s="16">
        <f t="shared" si="33"/>
        <v>3200000</v>
      </c>
      <c r="F516" s="19">
        <v>3000000</v>
      </c>
      <c r="G516" s="19"/>
      <c r="H516" s="19">
        <v>2503269.0346982712</v>
      </c>
      <c r="I516" s="19"/>
      <c r="J516" s="19"/>
      <c r="K516" s="2">
        <f t="shared" si="34"/>
        <v>3696730.9653017288</v>
      </c>
      <c r="L516" s="19">
        <v>6200000</v>
      </c>
      <c r="M516" s="19"/>
      <c r="S516" s="19">
        <f>IFERROR(SUMIF([3]PIVOT!$A$9:$A$634,C516,[3]PIVOT!$C$9:$C$634),0)</f>
        <v>0</v>
      </c>
      <c r="T516" s="19">
        <f t="shared" si="32"/>
        <v>-3696730.9653017288</v>
      </c>
    </row>
    <row r="517" spans="1:20" hidden="1" outlineLevel="1" x14ac:dyDescent="0.25">
      <c r="A517" s="19" t="s">
        <v>265</v>
      </c>
      <c r="B517" s="19" t="s">
        <v>37</v>
      </c>
      <c r="C517" s="19" t="s">
        <v>1216</v>
      </c>
      <c r="D517" s="19" t="s">
        <v>272</v>
      </c>
      <c r="E517" s="16">
        <f t="shared" si="33"/>
        <v>1800000</v>
      </c>
      <c r="F517" s="19">
        <v>2000000</v>
      </c>
      <c r="G517" s="19"/>
      <c r="H517" s="19">
        <v>483171.6663945904</v>
      </c>
      <c r="I517" s="19"/>
      <c r="J517" s="19"/>
      <c r="K517" s="2">
        <f t="shared" si="34"/>
        <v>3316828.3336054096</v>
      </c>
      <c r="L517" s="19">
        <v>3800000</v>
      </c>
      <c r="M517" s="19"/>
      <c r="S517" s="19">
        <f>IFERROR(SUMIF([3]PIVOT!$A$9:$A$634,C517,[3]PIVOT!$C$9:$C$634),0)</f>
        <v>0</v>
      </c>
      <c r="T517" s="19">
        <f t="shared" ref="T517:T580" si="35">+S517-K517</f>
        <v>-3316828.3336054096</v>
      </c>
    </row>
    <row r="518" spans="1:20" hidden="1" outlineLevel="1" x14ac:dyDescent="0.25">
      <c r="A518" s="19" t="s">
        <v>265</v>
      </c>
      <c r="B518" s="19" t="s">
        <v>37</v>
      </c>
      <c r="C518" s="19" t="s">
        <v>1217</v>
      </c>
      <c r="D518" s="19" t="s">
        <v>273</v>
      </c>
      <c r="E518" s="16">
        <f t="shared" si="33"/>
        <v>4700000</v>
      </c>
      <c r="F518" s="19">
        <v>3000000</v>
      </c>
      <c r="G518" s="19"/>
      <c r="H518" s="19">
        <v>244083.49669966241</v>
      </c>
      <c r="I518" s="19"/>
      <c r="J518" s="19"/>
      <c r="K518" s="2">
        <f t="shared" si="34"/>
        <v>7455916.5033003371</v>
      </c>
      <c r="L518" s="19">
        <v>7700000</v>
      </c>
      <c r="M518" s="19"/>
      <c r="S518" s="19">
        <f>IFERROR(SUMIF([3]PIVOT!$A$9:$A$634,C518,[3]PIVOT!$C$9:$C$634),0)</f>
        <v>0</v>
      </c>
      <c r="T518" s="19">
        <f t="shared" si="35"/>
        <v>-7455916.5033003371</v>
      </c>
    </row>
    <row r="519" spans="1:20" hidden="1" outlineLevel="1" x14ac:dyDescent="0.25">
      <c r="A519" s="19" t="s">
        <v>265</v>
      </c>
      <c r="B519" s="19" t="s">
        <v>37</v>
      </c>
      <c r="C519" s="19" t="s">
        <v>1218</v>
      </c>
      <c r="D519" s="19" t="s">
        <v>388</v>
      </c>
      <c r="E519" s="16">
        <f t="shared" si="33"/>
        <v>1000000</v>
      </c>
      <c r="F519" s="19">
        <v>0</v>
      </c>
      <c r="G519" s="19"/>
      <c r="H519" s="19">
        <v>876877.21431729046</v>
      </c>
      <c r="I519" s="19"/>
      <c r="J519" s="19"/>
      <c r="K519" s="2">
        <f t="shared" si="34"/>
        <v>123122.78568270954</v>
      </c>
      <c r="L519" s="19">
        <v>1000000</v>
      </c>
      <c r="M519" s="19"/>
      <c r="S519" s="19">
        <f>IFERROR(SUMIF([3]PIVOT!$A$9:$A$634,C519,[3]PIVOT!$C$9:$C$634),0)</f>
        <v>0</v>
      </c>
      <c r="T519" s="19">
        <f t="shared" si="35"/>
        <v>-123122.78568270954</v>
      </c>
    </row>
    <row r="520" spans="1:20" hidden="1" outlineLevel="1" x14ac:dyDescent="0.25">
      <c r="A520" s="19" t="s">
        <v>265</v>
      </c>
      <c r="B520" s="19" t="s">
        <v>37</v>
      </c>
      <c r="C520" s="19" t="s">
        <v>1219</v>
      </c>
      <c r="D520" s="19" t="s">
        <v>263</v>
      </c>
      <c r="E520" s="16">
        <f t="shared" si="33"/>
        <v>700000</v>
      </c>
      <c r="F520" s="19">
        <v>0</v>
      </c>
      <c r="G520" s="19"/>
      <c r="H520" s="19">
        <v>649534.15562435728</v>
      </c>
      <c r="I520" s="19"/>
      <c r="J520" s="19"/>
      <c r="K520" s="2">
        <f t="shared" si="34"/>
        <v>50465.844375642715</v>
      </c>
      <c r="L520" s="19">
        <v>700000</v>
      </c>
      <c r="M520" s="19"/>
      <c r="S520" s="19">
        <f>IFERROR(SUMIF([3]PIVOT!$A$9:$A$634,C520,[3]PIVOT!$C$9:$C$634),0)</f>
        <v>0</v>
      </c>
      <c r="T520" s="19">
        <f t="shared" si="35"/>
        <v>-50465.844375642715</v>
      </c>
    </row>
    <row r="521" spans="1:20" hidden="1" outlineLevel="1" x14ac:dyDescent="0.25">
      <c r="A521" s="19" t="s">
        <v>265</v>
      </c>
      <c r="B521" s="19" t="s">
        <v>37</v>
      </c>
      <c r="C521" s="19" t="s">
        <v>1220</v>
      </c>
      <c r="D521" s="19" t="s">
        <v>533</v>
      </c>
      <c r="E521" s="16">
        <f t="shared" si="33"/>
        <v>3900000</v>
      </c>
      <c r="F521" s="19">
        <v>3000000</v>
      </c>
      <c r="G521" s="19"/>
      <c r="H521" s="19">
        <v>347320.55053555127</v>
      </c>
      <c r="I521" s="19"/>
      <c r="J521" s="19"/>
      <c r="K521" s="2">
        <f t="shared" si="34"/>
        <v>6552679.4494644487</v>
      </c>
      <c r="L521" s="19">
        <v>6900000</v>
      </c>
      <c r="M521" s="19"/>
      <c r="S521" s="19">
        <f>IFERROR(SUMIF([3]PIVOT!$A$9:$A$634,C521,[3]PIVOT!$C$9:$C$634),0)</f>
        <v>0</v>
      </c>
      <c r="T521" s="19">
        <f t="shared" si="35"/>
        <v>-6552679.4494644487</v>
      </c>
    </row>
    <row r="522" spans="1:20" hidden="1" outlineLevel="1" x14ac:dyDescent="0.25">
      <c r="A522" s="19" t="s">
        <v>1204</v>
      </c>
      <c r="B522" s="19" t="s">
        <v>37</v>
      </c>
      <c r="C522" s="19" t="s">
        <v>1221</v>
      </c>
      <c r="D522" s="19" t="s">
        <v>608</v>
      </c>
      <c r="E522" s="16">
        <f t="shared" si="33"/>
        <v>4500000</v>
      </c>
      <c r="F522" s="19">
        <v>3000000</v>
      </c>
      <c r="G522" s="19"/>
      <c r="H522" s="19">
        <v>180607.70559552687</v>
      </c>
      <c r="I522" s="19"/>
      <c r="J522" s="19"/>
      <c r="K522" s="2">
        <f t="shared" si="34"/>
        <v>7319392.2944044732</v>
      </c>
      <c r="L522" s="19">
        <v>7500000</v>
      </c>
      <c r="M522" s="19"/>
      <c r="S522" s="19">
        <f>IFERROR(SUMIF([3]PIVOT!$A$9:$A$634,C522,[3]PIVOT!$C$9:$C$634),0)</f>
        <v>0</v>
      </c>
      <c r="T522" s="19">
        <f t="shared" si="35"/>
        <v>-7319392.2944044732</v>
      </c>
    </row>
    <row r="523" spans="1:20" hidden="1" outlineLevel="1" x14ac:dyDescent="0.25">
      <c r="A523" s="19" t="s">
        <v>1204</v>
      </c>
      <c r="B523" s="19" t="s">
        <v>37</v>
      </c>
      <c r="C523" s="19" t="s">
        <v>1222</v>
      </c>
      <c r="D523" s="19" t="s">
        <v>480</v>
      </c>
      <c r="E523" s="16">
        <f t="shared" si="33"/>
        <v>3200000</v>
      </c>
      <c r="F523" s="19">
        <v>2000000</v>
      </c>
      <c r="G523" s="19"/>
      <c r="H523" s="19">
        <v>654527.43751922389</v>
      </c>
      <c r="I523" s="19"/>
      <c r="J523" s="19"/>
      <c r="K523" s="2">
        <f t="shared" si="34"/>
        <v>4545472.5624807756</v>
      </c>
      <c r="L523" s="19">
        <v>5200000</v>
      </c>
      <c r="M523" s="19"/>
      <c r="S523" s="19">
        <f>IFERROR(SUMIF([3]PIVOT!$A$9:$A$634,C523,[3]PIVOT!$C$9:$C$634),0)</f>
        <v>0</v>
      </c>
      <c r="T523" s="19">
        <f t="shared" si="35"/>
        <v>-4545472.5624807756</v>
      </c>
    </row>
    <row r="524" spans="1:20" hidden="1" outlineLevel="1" x14ac:dyDescent="0.25">
      <c r="A524" s="19" t="s">
        <v>1204</v>
      </c>
      <c r="B524" s="19" t="s">
        <v>37</v>
      </c>
      <c r="C524" s="19" t="s">
        <v>1223</v>
      </c>
      <c r="D524" s="19" t="s">
        <v>310</v>
      </c>
      <c r="E524" s="16">
        <f t="shared" si="33"/>
        <v>500000</v>
      </c>
      <c r="F524" s="19">
        <v>0</v>
      </c>
      <c r="G524" s="19"/>
      <c r="H524" s="19">
        <v>521477.86218631151</v>
      </c>
      <c r="I524" s="19"/>
      <c r="J524" s="19"/>
      <c r="K524" s="2">
        <f t="shared" si="34"/>
        <v>-21477.862186311511</v>
      </c>
      <c r="L524" s="19">
        <v>500000</v>
      </c>
      <c r="M524" s="19"/>
      <c r="S524" s="19">
        <f>IFERROR(SUMIF([3]PIVOT!$A$9:$A$634,C524,[3]PIVOT!$C$9:$C$634),0)</f>
        <v>0</v>
      </c>
      <c r="T524" s="19">
        <f t="shared" si="35"/>
        <v>21477.862186311511</v>
      </c>
    </row>
    <row r="525" spans="1:20" hidden="1" outlineLevel="1" x14ac:dyDescent="0.25">
      <c r="A525" s="19" t="s">
        <v>1204</v>
      </c>
      <c r="B525" s="19" t="s">
        <v>37</v>
      </c>
      <c r="C525" s="19" t="s">
        <v>1224</v>
      </c>
      <c r="D525" s="19" t="s">
        <v>309</v>
      </c>
      <c r="E525" s="16">
        <f t="shared" si="33"/>
        <v>700000</v>
      </c>
      <c r="F525" s="19">
        <v>0</v>
      </c>
      <c r="G525" s="19"/>
      <c r="H525" s="19">
        <v>487876.63720598724</v>
      </c>
      <c r="I525" s="19"/>
      <c r="J525" s="19"/>
      <c r="K525" s="2">
        <f t="shared" si="34"/>
        <v>212123.36279401276</v>
      </c>
      <c r="L525" s="19">
        <v>700000</v>
      </c>
      <c r="M525" s="19"/>
      <c r="S525" s="19">
        <f>IFERROR(SUMIF([3]PIVOT!$A$9:$A$634,C525,[3]PIVOT!$C$9:$C$634),0)</f>
        <v>0</v>
      </c>
      <c r="T525" s="19">
        <f t="shared" si="35"/>
        <v>-212123.36279401276</v>
      </c>
    </row>
    <row r="526" spans="1:20" hidden="1" outlineLevel="1" x14ac:dyDescent="0.25">
      <c r="A526" s="19" t="s">
        <v>1204</v>
      </c>
      <c r="B526" s="19" t="s">
        <v>37</v>
      </c>
      <c r="C526" s="19" t="s">
        <v>1225</v>
      </c>
      <c r="D526" s="19" t="s">
        <v>638</v>
      </c>
      <c r="E526" s="16">
        <f t="shared" si="33"/>
        <v>4500000</v>
      </c>
      <c r="F526" s="19">
        <v>3000000</v>
      </c>
      <c r="G526" s="19"/>
      <c r="H526" s="19">
        <v>308173.92567888484</v>
      </c>
      <c r="I526" s="19"/>
      <c r="J526" s="19"/>
      <c r="K526" s="2">
        <f t="shared" si="34"/>
        <v>7191826.0743211154</v>
      </c>
      <c r="L526" s="19">
        <v>7500000</v>
      </c>
      <c r="M526" s="19"/>
      <c r="S526" s="19">
        <f>IFERROR(SUMIF([3]PIVOT!$A$9:$A$634,C526,[3]PIVOT!$C$9:$C$634),0)</f>
        <v>0</v>
      </c>
      <c r="T526" s="19">
        <f t="shared" si="35"/>
        <v>-7191826.0743211154</v>
      </c>
    </row>
    <row r="527" spans="1:20" hidden="1" outlineLevel="1" x14ac:dyDescent="0.25">
      <c r="A527" s="19" t="s">
        <v>1204</v>
      </c>
      <c r="B527" s="19" t="s">
        <v>37</v>
      </c>
      <c r="C527" s="19" t="s">
        <v>1226</v>
      </c>
      <c r="D527" s="19" t="s">
        <v>659</v>
      </c>
      <c r="E527" s="16">
        <f t="shared" si="33"/>
        <v>900000</v>
      </c>
      <c r="F527" s="19">
        <v>0</v>
      </c>
      <c r="G527" s="19"/>
      <c r="H527" s="19">
        <v>535895.08412253764</v>
      </c>
      <c r="I527" s="19"/>
      <c r="J527" s="19"/>
      <c r="K527" s="2">
        <f t="shared" si="34"/>
        <v>364104.91587746236</v>
      </c>
      <c r="L527" s="19">
        <v>900000</v>
      </c>
      <c r="M527" s="19"/>
      <c r="S527" s="19">
        <f>IFERROR(SUMIF([3]PIVOT!$A$9:$A$634,C527,[3]PIVOT!$C$9:$C$634),0)</f>
        <v>0</v>
      </c>
      <c r="T527" s="19">
        <f t="shared" si="35"/>
        <v>-364104.91587746236</v>
      </c>
    </row>
    <row r="528" spans="1:20" hidden="1" outlineLevel="1" x14ac:dyDescent="0.25">
      <c r="A528" s="19" t="s">
        <v>249</v>
      </c>
      <c r="B528" s="19" t="s">
        <v>39</v>
      </c>
      <c r="C528" s="19" t="s">
        <v>2126</v>
      </c>
      <c r="D528" s="19" t="s">
        <v>2127</v>
      </c>
      <c r="E528" s="16">
        <f t="shared" si="33"/>
        <v>0</v>
      </c>
      <c r="F528" s="19">
        <v>300000</v>
      </c>
      <c r="G528" s="19"/>
      <c r="H528" s="19">
        <v>3385702.5594351585</v>
      </c>
      <c r="I528" s="19"/>
      <c r="J528" s="19"/>
      <c r="K528" s="2">
        <f t="shared" si="34"/>
        <v>-3085702.5594351585</v>
      </c>
      <c r="L528" s="19">
        <v>300000</v>
      </c>
      <c r="M528" s="19"/>
      <c r="S528" s="19">
        <f>IFERROR(SUMIF([3]PIVOT!$A$9:$A$634,C528,[3]PIVOT!$C$9:$C$634),0)</f>
        <v>0</v>
      </c>
      <c r="T528" s="19">
        <f t="shared" si="35"/>
        <v>3085702.5594351585</v>
      </c>
    </row>
    <row r="529" spans="1:20" hidden="1" outlineLevel="1" x14ac:dyDescent="0.25">
      <c r="A529" s="19" t="s">
        <v>265</v>
      </c>
      <c r="B529" s="19" t="s">
        <v>39</v>
      </c>
      <c r="C529" s="19"/>
      <c r="D529" s="19" t="s">
        <v>1</v>
      </c>
      <c r="E529" s="16">
        <f t="shared" si="33"/>
        <v>-300000</v>
      </c>
      <c r="F529" s="19">
        <v>300000</v>
      </c>
      <c r="G529" s="19"/>
      <c r="H529" s="19">
        <v>0</v>
      </c>
      <c r="I529" s="19"/>
      <c r="J529" s="19"/>
      <c r="K529" s="2">
        <f t="shared" si="34"/>
        <v>0</v>
      </c>
      <c r="L529" s="19">
        <v>0</v>
      </c>
      <c r="M529" s="19"/>
      <c r="S529" s="19">
        <f>IFERROR(SUMIF([3]PIVOT!$A$9:$A$634,C529,[3]PIVOT!$C$9:$C$634),0)</f>
        <v>0</v>
      </c>
      <c r="T529" s="19">
        <f t="shared" si="35"/>
        <v>0</v>
      </c>
    </row>
    <row r="530" spans="1:20" hidden="1" outlineLevel="1" x14ac:dyDescent="0.25">
      <c r="A530" s="19" t="s">
        <v>1204</v>
      </c>
      <c r="B530" s="19" t="s">
        <v>39</v>
      </c>
      <c r="C530" s="19" t="s">
        <v>2128</v>
      </c>
      <c r="D530" s="19" t="s">
        <v>311</v>
      </c>
      <c r="E530" s="16">
        <f t="shared" si="33"/>
        <v>1000000</v>
      </c>
      <c r="F530" s="19">
        <v>600000</v>
      </c>
      <c r="G530" s="19"/>
      <c r="H530" s="19">
        <v>1466486.5376228029</v>
      </c>
      <c r="I530" s="19"/>
      <c r="J530" s="19"/>
      <c r="K530" s="2">
        <f t="shared" si="34"/>
        <v>133513.46237719711</v>
      </c>
      <c r="L530" s="19">
        <v>1600000</v>
      </c>
      <c r="M530" s="19"/>
      <c r="S530" s="19">
        <f>IFERROR(SUMIF([3]PIVOT!$A$9:$A$634,C530,[3]PIVOT!$C$9:$C$634),0)</f>
        <v>0</v>
      </c>
      <c r="T530" s="19">
        <f t="shared" si="35"/>
        <v>-133513.46237719711</v>
      </c>
    </row>
    <row r="531" spans="1:20" hidden="1" outlineLevel="1" x14ac:dyDescent="0.25">
      <c r="A531" s="19" t="s">
        <v>249</v>
      </c>
      <c r="B531" s="19" t="s">
        <v>20</v>
      </c>
      <c r="C531" s="16" t="s">
        <v>2524</v>
      </c>
      <c r="D531" s="16" t="s">
        <v>2526</v>
      </c>
      <c r="E531" s="16"/>
      <c r="F531" s="16"/>
      <c r="G531" s="19">
        <v>115384.61538461538</v>
      </c>
      <c r="H531" s="16"/>
      <c r="I531" s="16"/>
      <c r="J531" s="16"/>
      <c r="K531" s="2">
        <f t="shared" si="34"/>
        <v>115384.61538461538</v>
      </c>
      <c r="L531" s="16">
        <v>115384.61538461538</v>
      </c>
      <c r="M531" s="16"/>
      <c r="S531" s="19">
        <f>IFERROR(SUMIF([3]PIVOT!$A$9:$A$634,C531,[3]PIVOT!$C$9:$C$634),0)</f>
        <v>0</v>
      </c>
      <c r="T531" s="19">
        <f t="shared" si="35"/>
        <v>-115384.61538461538</v>
      </c>
    </row>
    <row r="532" spans="1:20" hidden="1" outlineLevel="1" x14ac:dyDescent="0.25">
      <c r="A532" s="19" t="s">
        <v>249</v>
      </c>
      <c r="B532" s="19" t="s">
        <v>20</v>
      </c>
      <c r="C532" s="16" t="s">
        <v>2525</v>
      </c>
      <c r="D532" s="16" t="s">
        <v>2527</v>
      </c>
      <c r="E532" s="16"/>
      <c r="F532" s="16"/>
      <c r="G532" s="19">
        <v>115384.61538461538</v>
      </c>
      <c r="H532" s="16"/>
      <c r="I532" s="16"/>
      <c r="J532" s="16"/>
      <c r="K532" s="2">
        <f t="shared" si="34"/>
        <v>115384.61538461538</v>
      </c>
      <c r="L532" s="16">
        <v>115384.61538461538</v>
      </c>
      <c r="M532" s="16"/>
      <c r="S532" s="19">
        <f>IFERROR(SUMIF([3]PIVOT!$A$9:$A$634,C532,[3]PIVOT!$C$9:$C$634),0)</f>
        <v>0</v>
      </c>
      <c r="T532" s="19">
        <f t="shared" si="35"/>
        <v>-115384.61538461538</v>
      </c>
    </row>
    <row r="533" spans="1:20" hidden="1" outlineLevel="1" x14ac:dyDescent="0.25">
      <c r="C533" s="16"/>
      <c r="D533" s="16"/>
      <c r="E533" s="16"/>
      <c r="F533" s="16"/>
      <c r="G533" s="16"/>
      <c r="H533" s="16"/>
      <c r="I533" s="16"/>
      <c r="J533" s="16"/>
      <c r="K533" s="2">
        <f t="shared" si="34"/>
        <v>0</v>
      </c>
      <c r="L533" s="16"/>
      <c r="M533" s="16"/>
      <c r="S533" s="19">
        <f>IFERROR(SUMIF([3]PIVOT!$A$9:$A$634,C533,[3]PIVOT!$C$9:$C$634),0)</f>
        <v>0</v>
      </c>
      <c r="T533" s="19">
        <f t="shared" si="35"/>
        <v>0</v>
      </c>
    </row>
    <row r="534" spans="1:20" hidden="1" outlineLevel="1" x14ac:dyDescent="0.25">
      <c r="C534" s="22"/>
      <c r="D534" s="22"/>
      <c r="E534" s="16"/>
      <c r="F534" s="22"/>
      <c r="G534" s="22"/>
      <c r="H534" s="22"/>
      <c r="I534" s="22"/>
      <c r="J534" s="22"/>
      <c r="K534" s="2">
        <f t="shared" si="34"/>
        <v>0</v>
      </c>
      <c r="L534" s="22"/>
      <c r="M534" s="22"/>
      <c r="S534" s="19">
        <f>IFERROR(SUMIF([3]PIVOT!$A$9:$A$634,C534,[3]PIVOT!$C$9:$C$634),0)</f>
        <v>0</v>
      </c>
      <c r="T534" s="19">
        <f t="shared" si="35"/>
        <v>0</v>
      </c>
    </row>
    <row r="535" spans="1:20" hidden="1" outlineLevel="1" x14ac:dyDescent="0.25">
      <c r="C535" s="22"/>
      <c r="D535" s="22"/>
      <c r="E535" s="16"/>
      <c r="F535" s="22"/>
      <c r="G535" s="22"/>
      <c r="H535" s="22"/>
      <c r="I535" s="22"/>
      <c r="J535" s="22"/>
      <c r="K535" s="2">
        <f t="shared" si="34"/>
        <v>0</v>
      </c>
      <c r="L535" s="22"/>
      <c r="M535" s="22"/>
      <c r="S535" s="19">
        <f>IFERROR(SUMIF([3]PIVOT!$A$9:$A$634,C535,[3]PIVOT!$C$9:$C$634),0)</f>
        <v>0</v>
      </c>
      <c r="T535" s="19">
        <f t="shared" si="35"/>
        <v>0</v>
      </c>
    </row>
    <row r="536" spans="1:20" s="35" customFormat="1" collapsed="1" x14ac:dyDescent="0.25">
      <c r="A536" s="4"/>
      <c r="B536" s="4"/>
      <c r="C536" s="50"/>
      <c r="D536" s="4" t="s">
        <v>86</v>
      </c>
      <c r="E536" s="4">
        <f t="shared" ref="E536:J536" si="36">SUM(E381:E535)</f>
        <v>464110000</v>
      </c>
      <c r="F536" s="4">
        <f t="shared" si="36"/>
        <v>243200000</v>
      </c>
      <c r="G536" s="4">
        <f t="shared" si="36"/>
        <v>18423076.923076924</v>
      </c>
      <c r="H536" s="4">
        <f t="shared" si="36"/>
        <v>18852125.226600613</v>
      </c>
      <c r="I536" s="4">
        <f t="shared" si="36"/>
        <v>0</v>
      </c>
      <c r="J536" s="4">
        <f t="shared" si="36"/>
        <v>0</v>
      </c>
      <c r="K536" s="4">
        <f t="shared" si="34"/>
        <v>706880951.69647622</v>
      </c>
      <c r="L536" s="4">
        <f>SUM(L381:L535)</f>
        <v>707540769.23076916</v>
      </c>
      <c r="M536" s="41"/>
      <c r="N536" s="35">
        <v>627610000</v>
      </c>
      <c r="O536" s="19">
        <v>77800000</v>
      </c>
      <c r="P536" s="35">
        <v>1900000</v>
      </c>
      <c r="Q536" s="35">
        <v>18423076.923076924</v>
      </c>
      <c r="R536" s="35">
        <f>+SUM(N536:Q536)-K536</f>
        <v>18852125.226600647</v>
      </c>
      <c r="S536" s="19">
        <f>IFERROR(SUMIF([3]PIVOT!$A$9:$A$634,C536,[3]PIVOT!$C$9:$C$634),0)</f>
        <v>0</v>
      </c>
      <c r="T536" s="19">
        <f t="shared" si="35"/>
        <v>-706880951.69647622</v>
      </c>
    </row>
    <row r="537" spans="1:20" s="22" customFormat="1" hidden="1" outlineLevel="1" x14ac:dyDescent="0.25">
      <c r="A537" s="22" t="s">
        <v>66</v>
      </c>
      <c r="B537" s="22" t="s">
        <v>20</v>
      </c>
      <c r="C537" s="22" t="s">
        <v>2306</v>
      </c>
      <c r="D537" s="22" t="s">
        <v>2307</v>
      </c>
      <c r="E537" s="16">
        <f t="shared" ref="E537:E600" si="37">+L537-F537-J537-I537</f>
        <v>3556000</v>
      </c>
      <c r="F537" s="22">
        <v>2500000</v>
      </c>
      <c r="G537" s="22">
        <v>1000000</v>
      </c>
      <c r="K537" s="2">
        <f t="shared" ref="K537:K600" si="38">SUM(E537:G537)-H537+I537+J537</f>
        <v>7056000</v>
      </c>
      <c r="L537" s="22">
        <v>6056000</v>
      </c>
      <c r="M537" s="22" t="s">
        <v>250</v>
      </c>
      <c r="O537" s="19"/>
      <c r="S537" s="19">
        <f>IFERROR(SUMIF([3]PIVOT!$A$9:$A$634,C537,[3]PIVOT!$C$9:$C$634),0)</f>
        <v>0</v>
      </c>
      <c r="T537" s="19">
        <f t="shared" si="35"/>
        <v>-7056000</v>
      </c>
    </row>
    <row r="538" spans="1:20" s="22" customFormat="1" hidden="1" outlineLevel="1" x14ac:dyDescent="0.25">
      <c r="A538" s="22" t="s">
        <v>66</v>
      </c>
      <c r="B538" s="22" t="s">
        <v>20</v>
      </c>
      <c r="C538" s="22" t="s">
        <v>1385</v>
      </c>
      <c r="D538" s="22" t="s">
        <v>278</v>
      </c>
      <c r="E538" s="16">
        <f t="shared" si="37"/>
        <v>872000</v>
      </c>
      <c r="F538" s="22">
        <v>0</v>
      </c>
      <c r="K538" s="2">
        <f t="shared" si="38"/>
        <v>872000</v>
      </c>
      <c r="L538" s="22">
        <v>872000</v>
      </c>
      <c r="M538" s="22" t="s">
        <v>250</v>
      </c>
      <c r="O538" s="19"/>
      <c r="S538" s="19">
        <f>IFERROR(SUMIF([3]PIVOT!$A$9:$A$634,C538,[3]PIVOT!$C$9:$C$634),0)</f>
        <v>0</v>
      </c>
      <c r="T538" s="19">
        <f t="shared" si="35"/>
        <v>-872000</v>
      </c>
    </row>
    <row r="539" spans="1:20" s="22" customFormat="1" hidden="1" outlineLevel="1" x14ac:dyDescent="0.25">
      <c r="A539" s="22" t="s">
        <v>66</v>
      </c>
      <c r="B539" s="22" t="s">
        <v>20</v>
      </c>
      <c r="C539" s="22" t="s">
        <v>1386</v>
      </c>
      <c r="D539" s="22" t="s">
        <v>602</v>
      </c>
      <c r="E539" s="16">
        <f t="shared" si="37"/>
        <v>4418000</v>
      </c>
      <c r="F539" s="22">
        <v>2500000</v>
      </c>
      <c r="K539" s="2">
        <f t="shared" si="38"/>
        <v>6918000</v>
      </c>
      <c r="L539" s="22">
        <v>6918000</v>
      </c>
      <c r="M539" s="22" t="s">
        <v>250</v>
      </c>
      <c r="O539" s="19"/>
      <c r="S539" s="19">
        <f>IFERROR(SUMIF([3]PIVOT!$A$9:$A$634,C539,[3]PIVOT!$C$9:$C$634),0)</f>
        <v>0</v>
      </c>
      <c r="T539" s="19">
        <f t="shared" si="35"/>
        <v>-6918000</v>
      </c>
    </row>
    <row r="540" spans="1:20" s="22" customFormat="1" hidden="1" outlineLevel="1" x14ac:dyDescent="0.25">
      <c r="A540" s="22" t="s">
        <v>66</v>
      </c>
      <c r="B540" s="22" t="s">
        <v>20</v>
      </c>
      <c r="C540" s="22" t="s">
        <v>1387</v>
      </c>
      <c r="D540" s="22" t="s">
        <v>562</v>
      </c>
      <c r="E540" s="16">
        <f t="shared" si="37"/>
        <v>4000000</v>
      </c>
      <c r="F540" s="22">
        <v>2500000</v>
      </c>
      <c r="K540" s="2">
        <f t="shared" si="38"/>
        <v>6500000</v>
      </c>
      <c r="L540" s="22">
        <v>6500000</v>
      </c>
      <c r="M540" s="22" t="s">
        <v>252</v>
      </c>
      <c r="O540" s="19"/>
      <c r="S540" s="19">
        <f>IFERROR(SUMIF([3]PIVOT!$A$9:$A$634,C540,[3]PIVOT!$C$9:$C$634),0)</f>
        <v>0</v>
      </c>
      <c r="T540" s="19">
        <f t="shared" si="35"/>
        <v>-6500000</v>
      </c>
    </row>
    <row r="541" spans="1:20" s="22" customFormat="1" hidden="1" outlineLevel="1" x14ac:dyDescent="0.25">
      <c r="A541" s="22" t="s">
        <v>66</v>
      </c>
      <c r="B541" s="22" t="s">
        <v>20</v>
      </c>
      <c r="C541" s="22" t="s">
        <v>1388</v>
      </c>
      <c r="D541" s="22" t="s">
        <v>1389</v>
      </c>
      <c r="E541" s="16">
        <f t="shared" si="37"/>
        <v>6366000</v>
      </c>
      <c r="F541" s="22">
        <v>2500000</v>
      </c>
      <c r="K541" s="2">
        <f t="shared" si="38"/>
        <v>8866000</v>
      </c>
      <c r="L541" s="22">
        <v>8866000</v>
      </c>
      <c r="M541" s="22" t="s">
        <v>251</v>
      </c>
      <c r="O541" s="19"/>
      <c r="S541" s="19">
        <f>IFERROR(SUMIF([3]PIVOT!$A$9:$A$634,C541,[3]PIVOT!$C$9:$C$634),0)</f>
        <v>0</v>
      </c>
      <c r="T541" s="19">
        <f t="shared" si="35"/>
        <v>-8866000</v>
      </c>
    </row>
    <row r="542" spans="1:20" s="22" customFormat="1" hidden="1" outlineLevel="1" x14ac:dyDescent="0.25">
      <c r="A542" s="22" t="s">
        <v>66</v>
      </c>
      <c r="B542" s="22" t="s">
        <v>20</v>
      </c>
      <c r="C542" s="22" t="s">
        <v>1932</v>
      </c>
      <c r="D542" s="22" t="s">
        <v>1933</v>
      </c>
      <c r="E542" s="16">
        <f t="shared" si="37"/>
        <v>4696000</v>
      </c>
      <c r="F542" s="22">
        <v>2500000</v>
      </c>
      <c r="K542" s="2">
        <f t="shared" si="38"/>
        <v>7196000</v>
      </c>
      <c r="L542" s="22">
        <v>7196000</v>
      </c>
      <c r="M542" s="22" t="s">
        <v>250</v>
      </c>
      <c r="O542" s="19"/>
      <c r="S542" s="19">
        <f>IFERROR(SUMIF([3]PIVOT!$A$9:$A$634,C542,[3]PIVOT!$C$9:$C$634),0)</f>
        <v>0</v>
      </c>
      <c r="T542" s="19">
        <f t="shared" si="35"/>
        <v>-7196000</v>
      </c>
    </row>
    <row r="543" spans="1:20" s="22" customFormat="1" hidden="1" outlineLevel="1" x14ac:dyDescent="0.25">
      <c r="A543" s="22" t="s">
        <v>66</v>
      </c>
      <c r="B543" s="22" t="s">
        <v>20</v>
      </c>
      <c r="C543" s="22" t="s">
        <v>2308</v>
      </c>
      <c r="D543" s="22" t="s">
        <v>2309</v>
      </c>
      <c r="E543" s="16">
        <f t="shared" si="37"/>
        <v>3652000</v>
      </c>
      <c r="F543" s="22">
        <v>2500000</v>
      </c>
      <c r="G543" s="22">
        <v>1000000</v>
      </c>
      <c r="K543" s="2">
        <f t="shared" si="38"/>
        <v>7152000</v>
      </c>
      <c r="L543" s="22">
        <v>6152000</v>
      </c>
      <c r="M543" s="22" t="s">
        <v>250</v>
      </c>
      <c r="O543" s="19"/>
      <c r="S543" s="19">
        <f>IFERROR(SUMIF([3]PIVOT!$A$9:$A$634,C543,[3]PIVOT!$C$9:$C$634),0)</f>
        <v>0</v>
      </c>
      <c r="T543" s="19">
        <f t="shared" si="35"/>
        <v>-7152000</v>
      </c>
    </row>
    <row r="544" spans="1:20" s="22" customFormat="1" hidden="1" outlineLevel="1" x14ac:dyDescent="0.25">
      <c r="A544" s="22" t="s">
        <v>66</v>
      </c>
      <c r="B544" s="22" t="s">
        <v>20</v>
      </c>
      <c r="C544" s="22" t="s">
        <v>1392</v>
      </c>
      <c r="D544" s="22" t="s">
        <v>722</v>
      </c>
      <c r="E544" s="16">
        <f t="shared" si="37"/>
        <v>4800000</v>
      </c>
      <c r="F544" s="22">
        <v>2500000</v>
      </c>
      <c r="K544" s="2">
        <f t="shared" si="38"/>
        <v>7300000</v>
      </c>
      <c r="L544" s="22">
        <v>7300000</v>
      </c>
      <c r="M544" s="22" t="s">
        <v>250</v>
      </c>
      <c r="O544" s="19"/>
      <c r="S544" s="19">
        <f>IFERROR(SUMIF([3]PIVOT!$A$9:$A$634,C544,[3]PIVOT!$C$9:$C$634),0)</f>
        <v>0</v>
      </c>
      <c r="T544" s="19">
        <f t="shared" si="35"/>
        <v>-7300000</v>
      </c>
    </row>
    <row r="545" spans="1:20" s="22" customFormat="1" hidden="1" outlineLevel="1" x14ac:dyDescent="0.25">
      <c r="A545" s="22" t="s">
        <v>66</v>
      </c>
      <c r="B545" s="22" t="s">
        <v>20</v>
      </c>
      <c r="C545" s="22" t="s">
        <v>1393</v>
      </c>
      <c r="D545" s="22" t="s">
        <v>279</v>
      </c>
      <c r="E545" s="16">
        <f t="shared" si="37"/>
        <v>6500000</v>
      </c>
      <c r="F545" s="22">
        <v>2500000</v>
      </c>
      <c r="K545" s="2">
        <f t="shared" si="38"/>
        <v>9000000</v>
      </c>
      <c r="L545" s="22">
        <v>9000000</v>
      </c>
      <c r="M545" s="22" t="s">
        <v>251</v>
      </c>
      <c r="O545" s="19"/>
      <c r="S545" s="19">
        <f>IFERROR(SUMIF([3]PIVOT!$A$9:$A$634,C545,[3]PIVOT!$C$9:$C$634),0)</f>
        <v>0</v>
      </c>
      <c r="T545" s="19">
        <f t="shared" si="35"/>
        <v>-9000000</v>
      </c>
    </row>
    <row r="546" spans="1:20" s="22" customFormat="1" hidden="1" outlineLevel="1" x14ac:dyDescent="0.25">
      <c r="A546" s="22" t="s">
        <v>66</v>
      </c>
      <c r="B546" s="22" t="s">
        <v>20</v>
      </c>
      <c r="C546" s="22" t="s">
        <v>1394</v>
      </c>
      <c r="D546" s="22" t="s">
        <v>941</v>
      </c>
      <c r="E546" s="16">
        <f t="shared" si="37"/>
        <v>4800000</v>
      </c>
      <c r="F546" s="22">
        <v>2500000</v>
      </c>
      <c r="K546" s="2">
        <f t="shared" si="38"/>
        <v>7300000</v>
      </c>
      <c r="L546" s="22">
        <v>7300000</v>
      </c>
      <c r="M546" s="22" t="s">
        <v>250</v>
      </c>
      <c r="O546" s="19"/>
      <c r="S546" s="19">
        <f>IFERROR(SUMIF([3]PIVOT!$A$9:$A$634,C546,[3]PIVOT!$C$9:$C$634),0)</f>
        <v>0</v>
      </c>
      <c r="T546" s="19">
        <f t="shared" si="35"/>
        <v>-7300000</v>
      </c>
    </row>
    <row r="547" spans="1:20" s="22" customFormat="1" hidden="1" outlineLevel="1" x14ac:dyDescent="0.25">
      <c r="A547" s="22" t="s">
        <v>66</v>
      </c>
      <c r="B547" s="22" t="s">
        <v>20</v>
      </c>
      <c r="D547" s="22" t="s">
        <v>468</v>
      </c>
      <c r="E547" s="16">
        <f t="shared" si="37"/>
        <v>0</v>
      </c>
      <c r="F547" s="22">
        <v>0</v>
      </c>
      <c r="K547" s="2">
        <f t="shared" si="38"/>
        <v>0</v>
      </c>
      <c r="L547" s="22">
        <v>0</v>
      </c>
      <c r="M547" s="22" t="s">
        <v>250</v>
      </c>
      <c r="O547" s="19"/>
      <c r="S547" s="19">
        <f>IFERROR(SUMIF([3]PIVOT!$A$9:$A$634,C547,[3]PIVOT!$C$9:$C$634),0)</f>
        <v>0</v>
      </c>
      <c r="T547" s="19">
        <f t="shared" si="35"/>
        <v>0</v>
      </c>
    </row>
    <row r="548" spans="1:20" s="22" customFormat="1" hidden="1" outlineLevel="1" x14ac:dyDescent="0.25">
      <c r="A548" s="22" t="s">
        <v>66</v>
      </c>
      <c r="B548" s="22" t="s">
        <v>20</v>
      </c>
      <c r="C548" s="22" t="s">
        <v>1395</v>
      </c>
      <c r="D548" s="22" t="s">
        <v>564</v>
      </c>
      <c r="E548" s="16">
        <f t="shared" si="37"/>
        <v>5700000</v>
      </c>
      <c r="F548" s="22">
        <v>1500000</v>
      </c>
      <c r="K548" s="2">
        <f t="shared" si="38"/>
        <v>7200000</v>
      </c>
      <c r="L548" s="22">
        <v>7200000</v>
      </c>
      <c r="M548" s="22" t="s">
        <v>251</v>
      </c>
      <c r="O548" s="19"/>
      <c r="S548" s="19">
        <f>IFERROR(SUMIF([3]PIVOT!$A$9:$A$634,C548,[3]PIVOT!$C$9:$C$634),0)</f>
        <v>0</v>
      </c>
      <c r="T548" s="19">
        <f t="shared" si="35"/>
        <v>-7200000</v>
      </c>
    </row>
    <row r="549" spans="1:20" s="22" customFormat="1" hidden="1" outlineLevel="1" x14ac:dyDescent="0.25">
      <c r="A549" s="22" t="s">
        <v>66</v>
      </c>
      <c r="B549" s="22" t="s">
        <v>20</v>
      </c>
      <c r="D549" s="22" t="s">
        <v>945</v>
      </c>
      <c r="E549" s="16">
        <f t="shared" si="37"/>
        <v>0</v>
      </c>
      <c r="F549" s="22">
        <v>0</v>
      </c>
      <c r="K549" s="2">
        <f t="shared" si="38"/>
        <v>0</v>
      </c>
      <c r="L549" s="22">
        <v>0</v>
      </c>
      <c r="M549" s="22" t="s">
        <v>251</v>
      </c>
      <c r="O549" s="19"/>
      <c r="S549" s="19">
        <f>IFERROR(SUMIF([3]PIVOT!$A$9:$A$634,C549,[3]PIVOT!$C$9:$C$634),0)</f>
        <v>0</v>
      </c>
      <c r="T549" s="19">
        <f t="shared" si="35"/>
        <v>0</v>
      </c>
    </row>
    <row r="550" spans="1:20" s="22" customFormat="1" hidden="1" outlineLevel="1" x14ac:dyDescent="0.25">
      <c r="A550" s="22" t="s">
        <v>66</v>
      </c>
      <c r="B550" s="22" t="s">
        <v>20</v>
      </c>
      <c r="C550" s="22" t="s">
        <v>1396</v>
      </c>
      <c r="D550" s="22" t="s">
        <v>1079</v>
      </c>
      <c r="E550" s="16">
        <f t="shared" si="37"/>
        <v>4800000</v>
      </c>
      <c r="F550" s="22">
        <v>2500000</v>
      </c>
      <c r="K550" s="2">
        <f t="shared" si="38"/>
        <v>7300000</v>
      </c>
      <c r="L550" s="22">
        <v>7300000</v>
      </c>
      <c r="M550" s="22" t="s">
        <v>250</v>
      </c>
      <c r="O550" s="19"/>
      <c r="S550" s="19">
        <f>IFERROR(SUMIF([3]PIVOT!$A$9:$A$634,C550,[3]PIVOT!$C$9:$C$634),0)</f>
        <v>0</v>
      </c>
      <c r="T550" s="19">
        <f t="shared" si="35"/>
        <v>-7300000</v>
      </c>
    </row>
    <row r="551" spans="1:20" s="22" customFormat="1" hidden="1" outlineLevel="1" x14ac:dyDescent="0.25">
      <c r="A551" s="22" t="s">
        <v>66</v>
      </c>
      <c r="B551" s="22" t="s">
        <v>20</v>
      </c>
      <c r="C551" s="22" t="s">
        <v>1397</v>
      </c>
      <c r="D551" s="22" t="s">
        <v>535</v>
      </c>
      <c r="E551" s="16">
        <f t="shared" si="37"/>
        <v>4800000</v>
      </c>
      <c r="F551" s="22">
        <v>2500000</v>
      </c>
      <c r="K551" s="2">
        <f t="shared" si="38"/>
        <v>7300000</v>
      </c>
      <c r="L551" s="22">
        <v>7300000</v>
      </c>
      <c r="M551" s="22" t="s">
        <v>250</v>
      </c>
      <c r="O551" s="19"/>
      <c r="S551" s="19">
        <f>IFERROR(SUMIF([3]PIVOT!$A$9:$A$634,C551,[3]PIVOT!$C$9:$C$634),0)</f>
        <v>0</v>
      </c>
      <c r="T551" s="19">
        <f t="shared" si="35"/>
        <v>-7300000</v>
      </c>
    </row>
    <row r="552" spans="1:20" s="22" customFormat="1" hidden="1" outlineLevel="1" x14ac:dyDescent="0.25">
      <c r="A552" s="22" t="s">
        <v>66</v>
      </c>
      <c r="B552" s="22" t="s">
        <v>20</v>
      </c>
      <c r="C552" s="22" t="s">
        <v>1399</v>
      </c>
      <c r="D552" s="22" t="s">
        <v>942</v>
      </c>
      <c r="E552" s="16">
        <f t="shared" si="37"/>
        <v>3726000</v>
      </c>
      <c r="F552" s="22">
        <v>0</v>
      </c>
      <c r="K552" s="2">
        <f t="shared" si="38"/>
        <v>3726000</v>
      </c>
      <c r="L552" s="22">
        <v>3726000</v>
      </c>
      <c r="M552" s="22" t="s">
        <v>250</v>
      </c>
      <c r="O552" s="19"/>
      <c r="S552" s="19">
        <f>IFERROR(SUMIF([3]PIVOT!$A$9:$A$634,C552,[3]PIVOT!$C$9:$C$634),0)</f>
        <v>0</v>
      </c>
      <c r="T552" s="19">
        <f t="shared" si="35"/>
        <v>-3726000</v>
      </c>
    </row>
    <row r="553" spans="1:20" s="22" customFormat="1" hidden="1" outlineLevel="1" x14ac:dyDescent="0.25">
      <c r="A553" s="22" t="s">
        <v>66</v>
      </c>
      <c r="B553" s="22" t="s">
        <v>20</v>
      </c>
      <c r="C553" s="22" t="s">
        <v>1424</v>
      </c>
      <c r="D553" s="22" t="s">
        <v>563</v>
      </c>
      <c r="E553" s="16">
        <f t="shared" si="37"/>
        <v>2548000</v>
      </c>
      <c r="F553" s="22">
        <v>0</v>
      </c>
      <c r="K553" s="2">
        <f t="shared" si="38"/>
        <v>2548000</v>
      </c>
      <c r="L553" s="22">
        <v>2548000</v>
      </c>
      <c r="M553" s="22" t="s">
        <v>250</v>
      </c>
      <c r="O553" s="19"/>
      <c r="S553" s="19">
        <f>IFERROR(SUMIF([3]PIVOT!$A$9:$A$634,C553,[3]PIVOT!$C$9:$C$634),0)</f>
        <v>0</v>
      </c>
      <c r="T553" s="19">
        <f t="shared" si="35"/>
        <v>-2548000</v>
      </c>
    </row>
    <row r="554" spans="1:20" s="22" customFormat="1" hidden="1" outlineLevel="1" x14ac:dyDescent="0.25">
      <c r="A554" s="22" t="s">
        <v>66</v>
      </c>
      <c r="B554" s="22" t="s">
        <v>20</v>
      </c>
      <c r="C554" s="22" t="s">
        <v>1401</v>
      </c>
      <c r="D554" s="22" t="s">
        <v>2131</v>
      </c>
      <c r="E554" s="16">
        <f t="shared" si="37"/>
        <v>4800000</v>
      </c>
      <c r="F554" s="22">
        <v>2500000</v>
      </c>
      <c r="K554" s="2">
        <f t="shared" si="38"/>
        <v>7300000</v>
      </c>
      <c r="L554" s="22">
        <v>7300000</v>
      </c>
      <c r="M554" s="22" t="s">
        <v>250</v>
      </c>
      <c r="O554" s="19"/>
      <c r="S554" s="19">
        <f>IFERROR(SUMIF([3]PIVOT!$A$9:$A$634,C554,[3]PIVOT!$C$9:$C$634),0)</f>
        <v>0</v>
      </c>
      <c r="T554" s="19">
        <f t="shared" si="35"/>
        <v>-7300000</v>
      </c>
    </row>
    <row r="555" spans="1:20" s="22" customFormat="1" hidden="1" outlineLevel="1" x14ac:dyDescent="0.25">
      <c r="A555" s="22" t="s">
        <v>66</v>
      </c>
      <c r="B555" s="22" t="s">
        <v>20</v>
      </c>
      <c r="C555" s="22" t="s">
        <v>1406</v>
      </c>
      <c r="D555" s="22" t="s">
        <v>1936</v>
      </c>
      <c r="E555" s="16">
        <f t="shared" si="37"/>
        <v>4800000</v>
      </c>
      <c r="F555" s="22">
        <v>2500000</v>
      </c>
      <c r="K555" s="2">
        <f t="shared" si="38"/>
        <v>7300000</v>
      </c>
      <c r="L555" s="22">
        <v>7300000</v>
      </c>
      <c r="M555" s="22" t="s">
        <v>250</v>
      </c>
      <c r="O555" s="19"/>
      <c r="S555" s="19">
        <f>IFERROR(SUMIF([3]PIVOT!$A$9:$A$634,C555,[3]PIVOT!$C$9:$C$634),0)</f>
        <v>0</v>
      </c>
      <c r="T555" s="19">
        <f t="shared" si="35"/>
        <v>-7300000</v>
      </c>
    </row>
    <row r="556" spans="1:20" s="22" customFormat="1" hidden="1" outlineLevel="1" x14ac:dyDescent="0.25">
      <c r="A556" s="22" t="s">
        <v>66</v>
      </c>
      <c r="B556" s="22" t="s">
        <v>20</v>
      </c>
      <c r="D556" s="22" t="s">
        <v>1934</v>
      </c>
      <c r="E556" s="16">
        <f t="shared" si="37"/>
        <v>0</v>
      </c>
      <c r="F556" s="22">
        <v>0</v>
      </c>
      <c r="K556" s="2">
        <f t="shared" si="38"/>
        <v>0</v>
      </c>
      <c r="L556" s="22">
        <v>0</v>
      </c>
      <c r="M556" s="22" t="s">
        <v>250</v>
      </c>
      <c r="O556" s="19"/>
      <c r="S556" s="19">
        <f>IFERROR(SUMIF([3]PIVOT!$A$9:$A$634,C556,[3]PIVOT!$C$9:$C$634),0)</f>
        <v>0</v>
      </c>
      <c r="T556" s="19">
        <f t="shared" si="35"/>
        <v>0</v>
      </c>
    </row>
    <row r="557" spans="1:20" s="22" customFormat="1" hidden="1" outlineLevel="1" x14ac:dyDescent="0.25">
      <c r="A557" s="22" t="s">
        <v>66</v>
      </c>
      <c r="B557" s="22" t="s">
        <v>20</v>
      </c>
      <c r="C557" s="22" t="s">
        <v>1402</v>
      </c>
      <c r="D557" s="22" t="s">
        <v>2133</v>
      </c>
      <c r="E557" s="16">
        <f t="shared" si="37"/>
        <v>6500000</v>
      </c>
      <c r="F557" s="22">
        <v>2500000</v>
      </c>
      <c r="K557" s="2">
        <f t="shared" si="38"/>
        <v>9000000</v>
      </c>
      <c r="L557" s="22">
        <v>9000000</v>
      </c>
      <c r="M557" s="22" t="s">
        <v>251</v>
      </c>
      <c r="O557" s="19"/>
      <c r="S557" s="19">
        <f>IFERROR(SUMIF([3]PIVOT!$A$9:$A$634,C557,[3]PIVOT!$C$9:$C$634),0)</f>
        <v>0</v>
      </c>
      <c r="T557" s="19">
        <f t="shared" si="35"/>
        <v>-9000000</v>
      </c>
    </row>
    <row r="558" spans="1:20" s="22" customFormat="1" hidden="1" outlineLevel="1" x14ac:dyDescent="0.25">
      <c r="A558" s="22" t="s">
        <v>66</v>
      </c>
      <c r="B558" s="22" t="s">
        <v>20</v>
      </c>
      <c r="C558" s="22" t="s">
        <v>1404</v>
      </c>
      <c r="D558" s="22" t="s">
        <v>2532</v>
      </c>
      <c r="E558" s="16">
        <f t="shared" si="37"/>
        <v>4000000</v>
      </c>
      <c r="F558" s="22">
        <v>2500000</v>
      </c>
      <c r="K558" s="2">
        <f t="shared" si="38"/>
        <v>6500000</v>
      </c>
      <c r="L558" s="22">
        <v>6500000</v>
      </c>
      <c r="M558" s="22" t="s">
        <v>252</v>
      </c>
      <c r="O558" s="19"/>
      <c r="S558" s="19">
        <f>IFERROR(SUMIF([3]PIVOT!$A$9:$A$634,C558,[3]PIVOT!$C$9:$C$634),0)</f>
        <v>0</v>
      </c>
      <c r="T558" s="19">
        <f t="shared" si="35"/>
        <v>-6500000</v>
      </c>
    </row>
    <row r="559" spans="1:20" s="22" customFormat="1" hidden="1" outlineLevel="1" x14ac:dyDescent="0.25">
      <c r="A559" s="22" t="s">
        <v>66</v>
      </c>
      <c r="B559" s="22" t="s">
        <v>20</v>
      </c>
      <c r="C559" s="22" t="s">
        <v>2135</v>
      </c>
      <c r="D559" s="22" t="s">
        <v>2136</v>
      </c>
      <c r="E559" s="16">
        <f t="shared" si="37"/>
        <v>4324000</v>
      </c>
      <c r="F559" s="22">
        <v>2500000</v>
      </c>
      <c r="G559" s="22">
        <v>0</v>
      </c>
      <c r="K559" s="2">
        <f t="shared" si="38"/>
        <v>6824000</v>
      </c>
      <c r="L559" s="22">
        <v>6824000</v>
      </c>
      <c r="M559" s="22" t="s">
        <v>250</v>
      </c>
      <c r="O559" s="19"/>
      <c r="S559" s="19">
        <f>IFERROR(SUMIF([3]PIVOT!$A$9:$A$634,C559,[3]PIVOT!$C$9:$C$634),0)</f>
        <v>0</v>
      </c>
      <c r="T559" s="19">
        <f t="shared" si="35"/>
        <v>-6824000</v>
      </c>
    </row>
    <row r="560" spans="1:20" s="22" customFormat="1" hidden="1" outlineLevel="1" x14ac:dyDescent="0.25">
      <c r="A560" s="22" t="s">
        <v>66</v>
      </c>
      <c r="B560" s="22" t="s">
        <v>20</v>
      </c>
      <c r="C560" s="22" t="s">
        <v>1408</v>
      </c>
      <c r="D560" s="22" t="s">
        <v>281</v>
      </c>
      <c r="E560" s="16">
        <f t="shared" si="37"/>
        <v>4300000</v>
      </c>
      <c r="F560" s="22">
        <v>1500000</v>
      </c>
      <c r="K560" s="2">
        <f t="shared" si="38"/>
        <v>5800000</v>
      </c>
      <c r="L560" s="22">
        <v>5800000</v>
      </c>
      <c r="M560" s="22" t="s">
        <v>250</v>
      </c>
      <c r="O560" s="19"/>
      <c r="S560" s="19">
        <f>IFERROR(SUMIF([3]PIVOT!$A$9:$A$634,C560,[3]PIVOT!$C$9:$C$634),0)</f>
        <v>0</v>
      </c>
      <c r="T560" s="19">
        <f t="shared" si="35"/>
        <v>-5800000</v>
      </c>
    </row>
    <row r="561" spans="1:20" s="22" customFormat="1" hidden="1" outlineLevel="1" x14ac:dyDescent="0.25">
      <c r="A561" s="22" t="s">
        <v>66</v>
      </c>
      <c r="B561" s="22" t="s">
        <v>20</v>
      </c>
      <c r="C561" s="22" t="s">
        <v>1409</v>
      </c>
      <c r="D561" s="22" t="s">
        <v>282</v>
      </c>
      <c r="E561" s="16">
        <f t="shared" si="37"/>
        <v>4022000</v>
      </c>
      <c r="F561" s="22">
        <v>2500000</v>
      </c>
      <c r="K561" s="2">
        <f t="shared" si="38"/>
        <v>6522000</v>
      </c>
      <c r="L561" s="22">
        <v>6522000</v>
      </c>
      <c r="M561" s="22" t="s">
        <v>250</v>
      </c>
      <c r="O561" s="19"/>
      <c r="S561" s="19">
        <f>IFERROR(SUMIF([3]PIVOT!$A$9:$A$634,C561,[3]PIVOT!$C$9:$C$634),0)</f>
        <v>0</v>
      </c>
      <c r="T561" s="19">
        <f t="shared" si="35"/>
        <v>-6522000</v>
      </c>
    </row>
    <row r="562" spans="1:20" s="22" customFormat="1" hidden="1" outlineLevel="1" x14ac:dyDescent="0.25">
      <c r="A562" s="22" t="s">
        <v>66</v>
      </c>
      <c r="B562" s="22" t="s">
        <v>20</v>
      </c>
      <c r="C562" s="22" t="s">
        <v>1410</v>
      </c>
      <c r="D562" s="22" t="s">
        <v>1411</v>
      </c>
      <c r="E562" s="16">
        <f t="shared" si="37"/>
        <v>4516000</v>
      </c>
      <c r="F562" s="22">
        <v>2500000</v>
      </c>
      <c r="K562" s="2">
        <f t="shared" si="38"/>
        <v>7016000</v>
      </c>
      <c r="L562" s="22">
        <v>7016000</v>
      </c>
      <c r="M562" s="22" t="s">
        <v>250</v>
      </c>
      <c r="O562" s="19"/>
      <c r="S562" s="19">
        <f>IFERROR(SUMIF([3]PIVOT!$A$9:$A$634,C562,[3]PIVOT!$C$9:$C$634),0)</f>
        <v>0</v>
      </c>
      <c r="T562" s="19">
        <f t="shared" si="35"/>
        <v>-7016000</v>
      </c>
    </row>
    <row r="563" spans="1:20" s="22" customFormat="1" hidden="1" outlineLevel="1" x14ac:dyDescent="0.25">
      <c r="A563" s="22" t="s">
        <v>66</v>
      </c>
      <c r="B563" s="22" t="s">
        <v>20</v>
      </c>
      <c r="D563" s="22" t="s">
        <v>1412</v>
      </c>
      <c r="E563" s="16">
        <f t="shared" si="37"/>
        <v>0</v>
      </c>
      <c r="F563" s="22">
        <v>0</v>
      </c>
      <c r="K563" s="2">
        <f t="shared" si="38"/>
        <v>0</v>
      </c>
      <c r="L563" s="22">
        <v>0</v>
      </c>
      <c r="M563" s="22" t="s">
        <v>250</v>
      </c>
      <c r="O563" s="19"/>
      <c r="S563" s="19">
        <f>IFERROR(SUMIF([3]PIVOT!$A$9:$A$634,C563,[3]PIVOT!$C$9:$C$634),0)</f>
        <v>0</v>
      </c>
      <c r="T563" s="19">
        <f t="shared" si="35"/>
        <v>0</v>
      </c>
    </row>
    <row r="564" spans="1:20" s="22" customFormat="1" ht="15.75" hidden="1" customHeight="1" outlineLevel="1" x14ac:dyDescent="0.25">
      <c r="A564" s="22" t="s">
        <v>66</v>
      </c>
      <c r="B564" s="22" t="s">
        <v>20</v>
      </c>
      <c r="C564" s="22" t="s">
        <v>1413</v>
      </c>
      <c r="D564" s="22" t="s">
        <v>389</v>
      </c>
      <c r="E564" s="16">
        <f t="shared" si="37"/>
        <v>4120000</v>
      </c>
      <c r="F564" s="22">
        <v>2500000</v>
      </c>
      <c r="K564" s="2">
        <f t="shared" si="38"/>
        <v>6620000</v>
      </c>
      <c r="L564" s="22">
        <v>6620000</v>
      </c>
      <c r="M564" s="22" t="s">
        <v>250</v>
      </c>
      <c r="O564" s="19"/>
      <c r="S564" s="19">
        <f>IFERROR(SUMIF([3]PIVOT!$A$9:$A$634,C564,[3]PIVOT!$C$9:$C$634),0)</f>
        <v>0</v>
      </c>
      <c r="T564" s="19">
        <f t="shared" si="35"/>
        <v>-6620000</v>
      </c>
    </row>
    <row r="565" spans="1:20" s="22" customFormat="1" hidden="1" outlineLevel="1" x14ac:dyDescent="0.25">
      <c r="A565" s="22" t="s">
        <v>66</v>
      </c>
      <c r="B565" s="22" t="s">
        <v>20</v>
      </c>
      <c r="C565" s="16" t="s">
        <v>1414</v>
      </c>
      <c r="D565" s="16" t="s">
        <v>284</v>
      </c>
      <c r="E565" s="16">
        <f t="shared" si="37"/>
        <v>4244000</v>
      </c>
      <c r="F565" s="16">
        <v>2500000</v>
      </c>
      <c r="H565" s="16"/>
      <c r="I565" s="16"/>
      <c r="J565" s="16"/>
      <c r="K565" s="2">
        <f t="shared" si="38"/>
        <v>6744000</v>
      </c>
      <c r="L565" s="16">
        <v>6744000</v>
      </c>
      <c r="M565" s="16" t="s">
        <v>250</v>
      </c>
      <c r="N565" s="16"/>
      <c r="O565" s="19"/>
      <c r="S565" s="19">
        <f>IFERROR(SUMIF([3]PIVOT!$A$9:$A$634,C565,[3]PIVOT!$C$9:$C$634),0)</f>
        <v>0</v>
      </c>
      <c r="T565" s="19">
        <f t="shared" si="35"/>
        <v>-6744000</v>
      </c>
    </row>
    <row r="566" spans="1:20" s="22" customFormat="1" hidden="1" outlineLevel="1" x14ac:dyDescent="0.25">
      <c r="A566" s="22" t="s">
        <v>66</v>
      </c>
      <c r="B566" s="22" t="s">
        <v>20</v>
      </c>
      <c r="C566" s="16" t="s">
        <v>1415</v>
      </c>
      <c r="D566" s="16" t="s">
        <v>283</v>
      </c>
      <c r="E566" s="16">
        <f t="shared" si="37"/>
        <v>2174000</v>
      </c>
      <c r="F566" s="16">
        <v>0</v>
      </c>
      <c r="H566" s="16"/>
      <c r="I566" s="16"/>
      <c r="J566" s="16"/>
      <c r="K566" s="2">
        <f t="shared" si="38"/>
        <v>2174000</v>
      </c>
      <c r="L566" s="16">
        <v>2174000</v>
      </c>
      <c r="M566" s="16" t="s">
        <v>250</v>
      </c>
      <c r="N566" s="16"/>
      <c r="O566" s="19"/>
      <c r="S566" s="19">
        <f>IFERROR(SUMIF([3]PIVOT!$A$9:$A$634,C566,[3]PIVOT!$C$9:$C$634),0)</f>
        <v>0</v>
      </c>
      <c r="T566" s="19">
        <f t="shared" si="35"/>
        <v>-2174000</v>
      </c>
    </row>
    <row r="567" spans="1:20" s="22" customFormat="1" hidden="1" outlineLevel="1" x14ac:dyDescent="0.25">
      <c r="A567" s="22" t="s">
        <v>66</v>
      </c>
      <c r="B567" s="22" t="s">
        <v>20</v>
      </c>
      <c r="D567" s="22" t="s">
        <v>1400</v>
      </c>
      <c r="E567" s="16">
        <f t="shared" si="37"/>
        <v>0</v>
      </c>
      <c r="F567" s="22">
        <v>0</v>
      </c>
      <c r="K567" s="2">
        <f t="shared" si="38"/>
        <v>0</v>
      </c>
      <c r="L567" s="22">
        <v>0</v>
      </c>
      <c r="M567" s="22" t="s">
        <v>250</v>
      </c>
      <c r="O567" s="19"/>
      <c r="S567" s="19">
        <f>IFERROR(SUMIF([3]PIVOT!$A$9:$A$634,C567,[3]PIVOT!$C$9:$C$634),0)</f>
        <v>0</v>
      </c>
      <c r="T567" s="19">
        <f t="shared" si="35"/>
        <v>0</v>
      </c>
    </row>
    <row r="568" spans="1:20" s="22" customFormat="1" hidden="1" outlineLevel="1" x14ac:dyDescent="0.25">
      <c r="A568" s="22" t="s">
        <v>66</v>
      </c>
      <c r="B568" s="22" t="s">
        <v>20</v>
      </c>
      <c r="C568" s="22" t="s">
        <v>1416</v>
      </c>
      <c r="D568" s="22" t="s">
        <v>626</v>
      </c>
      <c r="E568" s="16">
        <f t="shared" si="37"/>
        <v>4800000</v>
      </c>
      <c r="F568" s="22">
        <v>2500000</v>
      </c>
      <c r="K568" s="2">
        <f t="shared" si="38"/>
        <v>7300000</v>
      </c>
      <c r="L568" s="22">
        <v>7300000</v>
      </c>
      <c r="M568" s="22" t="s">
        <v>250</v>
      </c>
      <c r="O568" s="19"/>
      <c r="S568" s="19">
        <f>IFERROR(SUMIF([3]PIVOT!$A$9:$A$634,C568,[3]PIVOT!$C$9:$C$634),0)</f>
        <v>0</v>
      </c>
      <c r="T568" s="19">
        <f t="shared" si="35"/>
        <v>-7300000</v>
      </c>
    </row>
    <row r="569" spans="1:20" s="22" customFormat="1" hidden="1" outlineLevel="1" x14ac:dyDescent="0.25">
      <c r="A569" s="22" t="s">
        <v>66</v>
      </c>
      <c r="B569" s="22" t="s">
        <v>20</v>
      </c>
      <c r="C569" s="22" t="s">
        <v>1942</v>
      </c>
      <c r="D569" s="22" t="s">
        <v>1943</v>
      </c>
      <c r="E569" s="16">
        <f t="shared" si="37"/>
        <v>4432000</v>
      </c>
      <c r="F569" s="22">
        <v>2500000</v>
      </c>
      <c r="K569" s="2">
        <f t="shared" si="38"/>
        <v>6932000</v>
      </c>
      <c r="L569" s="22">
        <v>6932000</v>
      </c>
      <c r="M569" s="22" t="s">
        <v>250</v>
      </c>
      <c r="O569" s="19"/>
      <c r="S569" s="19">
        <f>IFERROR(SUMIF([3]PIVOT!$A$9:$A$634,C569,[3]PIVOT!$C$9:$C$634),0)</f>
        <v>0</v>
      </c>
      <c r="T569" s="19">
        <f t="shared" si="35"/>
        <v>-6932000</v>
      </c>
    </row>
    <row r="570" spans="1:20" s="22" customFormat="1" hidden="1" outlineLevel="1" x14ac:dyDescent="0.25">
      <c r="A570" s="22" t="s">
        <v>66</v>
      </c>
      <c r="B570" s="22" t="s">
        <v>20</v>
      </c>
      <c r="C570" s="22" t="s">
        <v>1418</v>
      </c>
      <c r="D570" s="22" t="s">
        <v>1944</v>
      </c>
      <c r="E570" s="16">
        <f t="shared" si="37"/>
        <v>2632000</v>
      </c>
      <c r="F570" s="22">
        <v>0</v>
      </c>
      <c r="K570" s="2">
        <f t="shared" si="38"/>
        <v>2632000</v>
      </c>
      <c r="L570" s="22">
        <v>2632000</v>
      </c>
      <c r="M570" s="22" t="s">
        <v>250</v>
      </c>
      <c r="O570" s="19"/>
      <c r="S570" s="19">
        <f>IFERROR(SUMIF([3]PIVOT!$A$9:$A$634,C570,[3]PIVOT!$C$9:$C$634),0)</f>
        <v>0</v>
      </c>
      <c r="T570" s="19">
        <f t="shared" si="35"/>
        <v>-2632000</v>
      </c>
    </row>
    <row r="571" spans="1:20" s="22" customFormat="1" hidden="1" outlineLevel="1" x14ac:dyDescent="0.25">
      <c r="A571" s="22" t="s">
        <v>66</v>
      </c>
      <c r="B571" s="22" t="s">
        <v>20</v>
      </c>
      <c r="C571" s="22" t="s">
        <v>1419</v>
      </c>
      <c r="D571" s="22" t="s">
        <v>431</v>
      </c>
      <c r="E571" s="16">
        <f t="shared" si="37"/>
        <v>4800000</v>
      </c>
      <c r="F571" s="22">
        <v>2500000</v>
      </c>
      <c r="K571" s="2">
        <f t="shared" si="38"/>
        <v>7300000</v>
      </c>
      <c r="L571" s="22">
        <v>7300000</v>
      </c>
      <c r="M571" s="22" t="s">
        <v>250</v>
      </c>
      <c r="O571" s="19"/>
      <c r="S571" s="19">
        <f>IFERROR(SUMIF([3]PIVOT!$A$9:$A$634,C571,[3]PIVOT!$C$9:$C$634),0)</f>
        <v>0</v>
      </c>
      <c r="T571" s="19">
        <f t="shared" si="35"/>
        <v>-7300000</v>
      </c>
    </row>
    <row r="572" spans="1:20" s="22" customFormat="1" hidden="1" outlineLevel="1" x14ac:dyDescent="0.25">
      <c r="A572" s="22" t="s">
        <v>66</v>
      </c>
      <c r="B572" s="22" t="s">
        <v>20</v>
      </c>
      <c r="C572" s="22" t="s">
        <v>1420</v>
      </c>
      <c r="D572" s="22" t="s">
        <v>285</v>
      </c>
      <c r="E572" s="16">
        <f t="shared" si="37"/>
        <v>4300000</v>
      </c>
      <c r="F572" s="22">
        <v>2500000</v>
      </c>
      <c r="K572" s="2">
        <f t="shared" si="38"/>
        <v>6800000</v>
      </c>
      <c r="L572" s="22">
        <v>6800000</v>
      </c>
      <c r="M572" s="22" t="s">
        <v>250</v>
      </c>
      <c r="O572" s="19"/>
      <c r="S572" s="19">
        <f>IFERROR(SUMIF([3]PIVOT!$A$9:$A$634,C572,[3]PIVOT!$C$9:$C$634),0)</f>
        <v>0</v>
      </c>
      <c r="T572" s="19">
        <f t="shared" si="35"/>
        <v>-6800000</v>
      </c>
    </row>
    <row r="573" spans="1:20" s="22" customFormat="1" hidden="1" outlineLevel="1" x14ac:dyDescent="0.25">
      <c r="A573" s="22" t="s">
        <v>66</v>
      </c>
      <c r="B573" s="22" t="s">
        <v>20</v>
      </c>
      <c r="C573" s="22" t="s">
        <v>1421</v>
      </c>
      <c r="D573" s="22" t="s">
        <v>686</v>
      </c>
      <c r="E573" s="16">
        <f t="shared" si="37"/>
        <v>2800000</v>
      </c>
      <c r="F573" s="22">
        <v>0</v>
      </c>
      <c r="K573" s="2">
        <f t="shared" si="38"/>
        <v>2800000</v>
      </c>
      <c r="L573" s="22">
        <v>2800000</v>
      </c>
      <c r="M573" s="22" t="s">
        <v>250</v>
      </c>
      <c r="S573" s="19">
        <f>IFERROR(SUMIF([3]PIVOT!$A$9:$A$634,C573,[3]PIVOT!$C$9:$C$634),0)</f>
        <v>0</v>
      </c>
      <c r="T573" s="19">
        <f t="shared" si="35"/>
        <v>-2800000</v>
      </c>
    </row>
    <row r="574" spans="1:20" s="22" customFormat="1" hidden="1" outlineLevel="1" x14ac:dyDescent="0.25">
      <c r="A574" s="22" t="s">
        <v>66</v>
      </c>
      <c r="B574" s="22" t="s">
        <v>20</v>
      </c>
      <c r="C574" s="22" t="s">
        <v>1422</v>
      </c>
      <c r="D574" s="22" t="s">
        <v>470</v>
      </c>
      <c r="E574" s="16">
        <f t="shared" si="37"/>
        <v>3412000</v>
      </c>
      <c r="F574" s="22">
        <v>2500000</v>
      </c>
      <c r="K574" s="2">
        <f t="shared" si="38"/>
        <v>5912000</v>
      </c>
      <c r="L574" s="22">
        <v>5912000</v>
      </c>
      <c r="M574" s="22" t="s">
        <v>250</v>
      </c>
      <c r="S574" s="19">
        <f>IFERROR(SUMIF([3]PIVOT!$A$9:$A$634,C574,[3]PIVOT!$C$9:$C$634),0)</f>
        <v>0</v>
      </c>
      <c r="T574" s="19">
        <f t="shared" si="35"/>
        <v>-5912000</v>
      </c>
    </row>
    <row r="575" spans="1:20" s="22" customFormat="1" hidden="1" outlineLevel="1" x14ac:dyDescent="0.25">
      <c r="A575" s="22" t="s">
        <v>66</v>
      </c>
      <c r="B575" s="22" t="s">
        <v>20</v>
      </c>
      <c r="C575" s="22" t="s">
        <v>1423</v>
      </c>
      <c r="D575" s="22" t="s">
        <v>688</v>
      </c>
      <c r="E575" s="16">
        <f t="shared" si="37"/>
        <v>2418000</v>
      </c>
      <c r="F575" s="22">
        <v>0</v>
      </c>
      <c r="K575" s="2">
        <f t="shared" si="38"/>
        <v>2418000</v>
      </c>
      <c r="L575" s="22">
        <v>2418000</v>
      </c>
      <c r="M575" s="22" t="s">
        <v>250</v>
      </c>
      <c r="S575" s="19">
        <f>IFERROR(SUMIF([3]PIVOT!$A$9:$A$634,C575,[3]PIVOT!$C$9:$C$634),0)</f>
        <v>0</v>
      </c>
      <c r="T575" s="19">
        <f t="shared" si="35"/>
        <v>-2418000</v>
      </c>
    </row>
    <row r="576" spans="1:20" s="22" customFormat="1" hidden="1" outlineLevel="1" x14ac:dyDescent="0.25">
      <c r="A576" s="22" t="s">
        <v>66</v>
      </c>
      <c r="B576" s="22" t="s">
        <v>20</v>
      </c>
      <c r="C576" s="22" t="s">
        <v>1945</v>
      </c>
      <c r="D576" s="22" t="s">
        <v>1946</v>
      </c>
      <c r="E576" s="16">
        <f t="shared" si="37"/>
        <v>4556000</v>
      </c>
      <c r="F576" s="22">
        <v>2500000</v>
      </c>
      <c r="K576" s="2">
        <f t="shared" si="38"/>
        <v>7056000</v>
      </c>
      <c r="L576" s="22">
        <v>7056000</v>
      </c>
      <c r="M576" s="22" t="s">
        <v>250</v>
      </c>
      <c r="S576" s="19">
        <f>IFERROR(SUMIF([3]PIVOT!$A$9:$A$634,C576,[3]PIVOT!$C$9:$C$634),0)</f>
        <v>0</v>
      </c>
      <c r="T576" s="19">
        <f t="shared" si="35"/>
        <v>-7056000</v>
      </c>
    </row>
    <row r="577" spans="1:20" s="22" customFormat="1" hidden="1" outlineLevel="1" x14ac:dyDescent="0.25">
      <c r="A577" s="22" t="s">
        <v>66</v>
      </c>
      <c r="B577" s="22" t="s">
        <v>20</v>
      </c>
      <c r="C577" s="22" t="s">
        <v>2533</v>
      </c>
      <c r="D577" s="22" t="s">
        <v>2140</v>
      </c>
      <c r="E577" s="16">
        <f t="shared" si="37"/>
        <v>4378000</v>
      </c>
      <c r="F577" s="22">
        <v>2500000</v>
      </c>
      <c r="K577" s="2">
        <f t="shared" si="38"/>
        <v>6878000</v>
      </c>
      <c r="L577" s="22">
        <v>6878000</v>
      </c>
      <c r="M577" s="22" t="s">
        <v>250</v>
      </c>
      <c r="S577" s="19">
        <f>IFERROR(SUMIF([3]PIVOT!$A$9:$A$634,C577,[3]PIVOT!$C$9:$C$634),0)</f>
        <v>0</v>
      </c>
      <c r="T577" s="19">
        <f t="shared" si="35"/>
        <v>-6878000</v>
      </c>
    </row>
    <row r="578" spans="1:20" s="22" customFormat="1" hidden="1" outlineLevel="1" x14ac:dyDescent="0.25">
      <c r="A578" s="22" t="s">
        <v>67</v>
      </c>
      <c r="B578" s="22" t="s">
        <v>20</v>
      </c>
      <c r="C578" s="22" t="s">
        <v>2534</v>
      </c>
      <c r="D578" s="22" t="s">
        <v>2535</v>
      </c>
      <c r="E578" s="16">
        <f t="shared" si="37"/>
        <v>2140000</v>
      </c>
      <c r="F578" s="22">
        <v>2500000</v>
      </c>
      <c r="G578" s="22">
        <v>923000</v>
      </c>
      <c r="K578" s="2">
        <f t="shared" si="38"/>
        <v>5563000</v>
      </c>
      <c r="L578" s="22">
        <v>4640000</v>
      </c>
      <c r="M578" s="22" t="s">
        <v>250</v>
      </c>
      <c r="S578" s="19">
        <f>IFERROR(SUMIF([3]PIVOT!$A$9:$A$634,C578,[3]PIVOT!$C$9:$C$634),0)</f>
        <v>0</v>
      </c>
      <c r="T578" s="19">
        <f t="shared" si="35"/>
        <v>-5563000</v>
      </c>
    </row>
    <row r="579" spans="1:20" s="22" customFormat="1" hidden="1" outlineLevel="1" x14ac:dyDescent="0.25">
      <c r="A579" s="22" t="s">
        <v>67</v>
      </c>
      <c r="B579" s="22" t="s">
        <v>20</v>
      </c>
      <c r="C579" s="22" t="s">
        <v>2536</v>
      </c>
      <c r="D579" s="22" t="s">
        <v>2537</v>
      </c>
      <c r="E579" s="16">
        <f t="shared" si="37"/>
        <v>65000</v>
      </c>
      <c r="F579" s="22">
        <v>0</v>
      </c>
      <c r="G579" s="22">
        <v>76000</v>
      </c>
      <c r="K579" s="2">
        <f t="shared" si="38"/>
        <v>141000</v>
      </c>
      <c r="L579" s="22">
        <v>65000</v>
      </c>
      <c r="M579" s="22" t="s">
        <v>251</v>
      </c>
      <c r="S579" s="19">
        <f>IFERROR(SUMIF([3]PIVOT!$A$9:$A$634,C579,[3]PIVOT!$C$9:$C$634),0)</f>
        <v>0</v>
      </c>
      <c r="T579" s="19">
        <f t="shared" si="35"/>
        <v>-141000</v>
      </c>
    </row>
    <row r="580" spans="1:20" s="22" customFormat="1" hidden="1" outlineLevel="1" x14ac:dyDescent="0.25">
      <c r="A580" s="22" t="s">
        <v>67</v>
      </c>
      <c r="B580" s="22" t="s">
        <v>20</v>
      </c>
      <c r="C580" s="22" t="s">
        <v>2143</v>
      </c>
      <c r="D580" s="22" t="s">
        <v>2144</v>
      </c>
      <c r="E580" s="16">
        <f t="shared" si="37"/>
        <v>2440000</v>
      </c>
      <c r="F580" s="22">
        <v>2500000</v>
      </c>
      <c r="G580" s="22">
        <v>423000</v>
      </c>
      <c r="K580" s="2">
        <f t="shared" si="38"/>
        <v>5363000</v>
      </c>
      <c r="L580" s="22">
        <v>4940000</v>
      </c>
      <c r="M580" s="22" t="s">
        <v>288</v>
      </c>
      <c r="S580" s="19">
        <f>IFERROR(SUMIF([3]PIVOT!$A$9:$A$634,C580,[3]PIVOT!$C$9:$C$634),0)</f>
        <v>0</v>
      </c>
      <c r="T580" s="19">
        <f t="shared" si="35"/>
        <v>-5363000</v>
      </c>
    </row>
    <row r="581" spans="1:20" s="22" customFormat="1" hidden="1" outlineLevel="1" x14ac:dyDescent="0.25">
      <c r="A581" s="22" t="s">
        <v>67</v>
      </c>
      <c r="B581" s="22" t="s">
        <v>20</v>
      </c>
      <c r="C581" s="22" t="s">
        <v>2538</v>
      </c>
      <c r="D581" s="22" t="s">
        <v>655</v>
      </c>
      <c r="E581" s="16">
        <f t="shared" si="37"/>
        <v>640000</v>
      </c>
      <c r="F581" s="22">
        <v>0</v>
      </c>
      <c r="G581" s="22">
        <v>269000</v>
      </c>
      <c r="K581" s="2">
        <f t="shared" si="38"/>
        <v>909000</v>
      </c>
      <c r="L581" s="22">
        <v>640000</v>
      </c>
      <c r="M581" s="22" t="s">
        <v>250</v>
      </c>
      <c r="S581" s="19">
        <f>IFERROR(SUMIF([3]PIVOT!$A$9:$A$634,C581,[3]PIVOT!$C$9:$C$634),0)</f>
        <v>0</v>
      </c>
      <c r="T581" s="19">
        <f t="shared" ref="T581:T644" si="39">+S581-K581</f>
        <v>-909000</v>
      </c>
    </row>
    <row r="582" spans="1:20" s="22" customFormat="1" hidden="1" outlineLevel="1" x14ac:dyDescent="0.25">
      <c r="A582" s="22" t="s">
        <v>67</v>
      </c>
      <c r="B582" s="22" t="s">
        <v>20</v>
      </c>
      <c r="C582" s="22" t="s">
        <v>2539</v>
      </c>
      <c r="D582" s="22" t="s">
        <v>2540</v>
      </c>
      <c r="E582" s="16">
        <f t="shared" si="37"/>
        <v>80000</v>
      </c>
      <c r="F582" s="22">
        <v>0</v>
      </c>
      <c r="G582" s="22">
        <v>76000</v>
      </c>
      <c r="K582" s="2">
        <f t="shared" si="38"/>
        <v>156000</v>
      </c>
      <c r="L582" s="22">
        <v>80000</v>
      </c>
      <c r="M582" s="22" t="s">
        <v>250</v>
      </c>
      <c r="S582" s="19">
        <f>IFERROR(SUMIF([3]PIVOT!$A$9:$A$634,C582,[3]PIVOT!$C$9:$C$634),0)</f>
        <v>0</v>
      </c>
      <c r="T582" s="19">
        <f t="shared" si="39"/>
        <v>-156000</v>
      </c>
    </row>
    <row r="583" spans="1:20" s="22" customFormat="1" hidden="1" outlineLevel="1" x14ac:dyDescent="0.25">
      <c r="A583" s="22" t="s">
        <v>67</v>
      </c>
      <c r="B583" s="22" t="s">
        <v>20</v>
      </c>
      <c r="C583" s="22" t="s">
        <v>1429</v>
      </c>
      <c r="D583" s="22" t="s">
        <v>303</v>
      </c>
      <c r="E583" s="16">
        <f t="shared" si="37"/>
        <v>1344000</v>
      </c>
      <c r="F583" s="22">
        <v>0</v>
      </c>
      <c r="K583" s="2">
        <f t="shared" si="38"/>
        <v>1344000</v>
      </c>
      <c r="L583" s="22">
        <v>1344000</v>
      </c>
      <c r="M583" s="22" t="s">
        <v>250</v>
      </c>
      <c r="O583" s="19"/>
      <c r="S583" s="19">
        <f>IFERROR(SUMIF([3]PIVOT!$A$9:$A$634,C583,[3]PIVOT!$C$9:$C$634),0)</f>
        <v>0</v>
      </c>
      <c r="T583" s="19">
        <f t="shared" si="39"/>
        <v>-1344000</v>
      </c>
    </row>
    <row r="584" spans="1:20" s="22" customFormat="1" hidden="1" outlineLevel="1" x14ac:dyDescent="0.25">
      <c r="A584" s="22" t="s">
        <v>67</v>
      </c>
      <c r="B584" s="22" t="s">
        <v>20</v>
      </c>
      <c r="C584" s="22" t="s">
        <v>2149</v>
      </c>
      <c r="D584" s="22" t="s">
        <v>2150</v>
      </c>
      <c r="E584" s="16">
        <f t="shared" si="37"/>
        <v>2440000</v>
      </c>
      <c r="F584" s="22">
        <v>2500000</v>
      </c>
      <c r="G584" s="22">
        <v>0</v>
      </c>
      <c r="K584" s="2">
        <f t="shared" si="38"/>
        <v>4940000</v>
      </c>
      <c r="L584" s="22">
        <v>4940000</v>
      </c>
      <c r="M584" s="22" t="s">
        <v>288</v>
      </c>
      <c r="O584" s="19"/>
      <c r="S584" s="19">
        <f>IFERROR(SUMIF([3]PIVOT!$A$9:$A$634,C584,[3]PIVOT!$C$9:$C$634),0)</f>
        <v>0</v>
      </c>
      <c r="T584" s="19">
        <f t="shared" si="39"/>
        <v>-4940000</v>
      </c>
    </row>
    <row r="585" spans="1:20" s="22" customFormat="1" hidden="1" outlineLevel="1" x14ac:dyDescent="0.25">
      <c r="A585" s="22" t="s">
        <v>67</v>
      </c>
      <c r="B585" s="22" t="s">
        <v>20</v>
      </c>
      <c r="C585" s="22" t="s">
        <v>2312</v>
      </c>
      <c r="D585" s="22" t="s">
        <v>2313</v>
      </c>
      <c r="E585" s="16">
        <f t="shared" si="37"/>
        <v>2440000</v>
      </c>
      <c r="F585" s="22">
        <v>2500000</v>
      </c>
      <c r="G585" s="22">
        <v>1000000</v>
      </c>
      <c r="K585" s="2">
        <f t="shared" si="38"/>
        <v>5940000</v>
      </c>
      <c r="L585" s="22">
        <v>4940000</v>
      </c>
      <c r="M585" s="22" t="s">
        <v>250</v>
      </c>
      <c r="O585" s="19"/>
      <c r="S585" s="19">
        <f>IFERROR(SUMIF([3]PIVOT!$A$9:$A$634,C585,[3]PIVOT!$C$9:$C$634),0)</f>
        <v>0</v>
      </c>
      <c r="T585" s="19">
        <f t="shared" si="39"/>
        <v>-5940000</v>
      </c>
    </row>
    <row r="586" spans="1:20" s="22" customFormat="1" hidden="1" outlineLevel="1" x14ac:dyDescent="0.25">
      <c r="A586" s="22" t="s">
        <v>67</v>
      </c>
      <c r="B586" s="22" t="s">
        <v>20</v>
      </c>
      <c r="C586" s="22" t="s">
        <v>2147</v>
      </c>
      <c r="D586" s="22" t="s">
        <v>2148</v>
      </c>
      <c r="E586" s="16">
        <f t="shared" si="37"/>
        <v>2440000</v>
      </c>
      <c r="F586" s="22">
        <v>2500000</v>
      </c>
      <c r="G586" s="22">
        <v>0</v>
      </c>
      <c r="K586" s="2">
        <f t="shared" si="38"/>
        <v>4940000</v>
      </c>
      <c r="L586" s="22">
        <v>4940000</v>
      </c>
      <c r="M586" s="22" t="s">
        <v>2190</v>
      </c>
      <c r="O586" s="19"/>
      <c r="S586" s="19">
        <f>IFERROR(SUMIF([3]PIVOT!$A$9:$A$634,C586,[3]PIVOT!$C$9:$C$634),0)</f>
        <v>0</v>
      </c>
      <c r="T586" s="19">
        <f t="shared" si="39"/>
        <v>-4940000</v>
      </c>
    </row>
    <row r="587" spans="1:20" s="22" customFormat="1" hidden="1" outlineLevel="1" x14ac:dyDescent="0.25">
      <c r="A587" s="22" t="s">
        <v>67</v>
      </c>
      <c r="B587" s="22" t="s">
        <v>20</v>
      </c>
      <c r="C587" s="22" t="s">
        <v>1433</v>
      </c>
      <c r="D587" s="22" t="s">
        <v>898</v>
      </c>
      <c r="E587" s="16">
        <f t="shared" si="37"/>
        <v>4800000</v>
      </c>
      <c r="F587" s="22">
        <v>2500000</v>
      </c>
      <c r="K587" s="2">
        <f t="shared" si="38"/>
        <v>7300000</v>
      </c>
      <c r="L587" s="22">
        <v>7300000</v>
      </c>
      <c r="M587" s="22" t="s">
        <v>250</v>
      </c>
      <c r="O587" s="19"/>
      <c r="S587" s="19">
        <f>IFERROR(SUMIF([3]PIVOT!$A$9:$A$634,C587,[3]PIVOT!$C$9:$C$634),0)</f>
        <v>0</v>
      </c>
      <c r="T587" s="19">
        <f t="shared" si="39"/>
        <v>-7300000</v>
      </c>
    </row>
    <row r="588" spans="1:20" s="22" customFormat="1" hidden="1" outlineLevel="1" x14ac:dyDescent="0.25">
      <c r="A588" s="22" t="s">
        <v>67</v>
      </c>
      <c r="B588" s="22" t="s">
        <v>20</v>
      </c>
      <c r="C588" s="22" t="s">
        <v>1955</v>
      </c>
      <c r="D588" s="22" t="s">
        <v>944</v>
      </c>
      <c r="E588" s="16">
        <f t="shared" si="37"/>
        <v>4800000</v>
      </c>
      <c r="F588" s="22">
        <v>2500000</v>
      </c>
      <c r="K588" s="2">
        <f t="shared" si="38"/>
        <v>7300000</v>
      </c>
      <c r="L588" s="22">
        <v>7300000</v>
      </c>
      <c r="M588" s="22" t="s">
        <v>250</v>
      </c>
      <c r="O588" s="19"/>
      <c r="S588" s="19">
        <f>IFERROR(SUMIF([3]PIVOT!$A$9:$A$634,C588,[3]PIVOT!$C$9:$C$634),0)</f>
        <v>0</v>
      </c>
      <c r="T588" s="19">
        <f t="shared" si="39"/>
        <v>-7300000</v>
      </c>
    </row>
    <row r="589" spans="1:20" s="22" customFormat="1" hidden="1" outlineLevel="1" x14ac:dyDescent="0.25">
      <c r="A589" s="22" t="s">
        <v>67</v>
      </c>
      <c r="B589" s="22" t="s">
        <v>20</v>
      </c>
      <c r="C589" s="22" t="s">
        <v>2151</v>
      </c>
      <c r="D589" s="22" t="s">
        <v>2152</v>
      </c>
      <c r="E589" s="16">
        <f t="shared" si="37"/>
        <v>4390000</v>
      </c>
      <c r="F589" s="22">
        <v>2500000</v>
      </c>
      <c r="G589" s="22">
        <v>0</v>
      </c>
      <c r="K589" s="2">
        <f t="shared" si="38"/>
        <v>6890000</v>
      </c>
      <c r="L589" s="22">
        <v>6890000</v>
      </c>
      <c r="M589" s="22" t="s">
        <v>250</v>
      </c>
      <c r="O589" s="19"/>
      <c r="S589" s="19">
        <f>IFERROR(SUMIF([3]PIVOT!$A$9:$A$634,C589,[3]PIVOT!$C$9:$C$634),0)</f>
        <v>0</v>
      </c>
      <c r="T589" s="19">
        <f t="shared" si="39"/>
        <v>-6890000</v>
      </c>
    </row>
    <row r="590" spans="1:20" s="22" customFormat="1" hidden="1" outlineLevel="1" x14ac:dyDescent="0.25">
      <c r="A590" s="22" t="s">
        <v>67</v>
      </c>
      <c r="B590" s="22" t="s">
        <v>20</v>
      </c>
      <c r="C590" s="22" t="s">
        <v>1436</v>
      </c>
      <c r="D590" s="22" t="s">
        <v>403</v>
      </c>
      <c r="E590" s="16">
        <f t="shared" si="37"/>
        <v>4800000</v>
      </c>
      <c r="F590" s="22">
        <v>2500000</v>
      </c>
      <c r="K590" s="2">
        <f t="shared" si="38"/>
        <v>7300000</v>
      </c>
      <c r="L590" s="22">
        <v>7300000</v>
      </c>
      <c r="M590" s="22" t="s">
        <v>250</v>
      </c>
      <c r="O590" s="19"/>
      <c r="S590" s="19">
        <f>IFERROR(SUMIF([3]PIVOT!$A$9:$A$634,C590,[3]PIVOT!$C$9:$C$634),0)</f>
        <v>0</v>
      </c>
      <c r="T590" s="19">
        <f t="shared" si="39"/>
        <v>-7300000</v>
      </c>
    </row>
    <row r="591" spans="1:20" s="22" customFormat="1" hidden="1" outlineLevel="1" x14ac:dyDescent="0.25">
      <c r="A591" s="22" t="s">
        <v>67</v>
      </c>
      <c r="B591" s="22" t="s">
        <v>20</v>
      </c>
      <c r="C591" s="22" t="s">
        <v>1437</v>
      </c>
      <c r="D591" s="22" t="s">
        <v>314</v>
      </c>
      <c r="E591" s="16">
        <f t="shared" si="37"/>
        <v>4800000</v>
      </c>
      <c r="F591" s="22">
        <v>2500000</v>
      </c>
      <c r="K591" s="2">
        <f t="shared" si="38"/>
        <v>7300000</v>
      </c>
      <c r="L591" s="22">
        <v>7300000</v>
      </c>
      <c r="M591" s="22" t="s">
        <v>250</v>
      </c>
      <c r="O591" s="19"/>
      <c r="S591" s="19">
        <f>IFERROR(SUMIF([3]PIVOT!$A$9:$A$634,C591,[3]PIVOT!$C$9:$C$634),0)</f>
        <v>0</v>
      </c>
      <c r="T591" s="19">
        <f t="shared" si="39"/>
        <v>-7300000</v>
      </c>
    </row>
    <row r="592" spans="1:20" s="22" customFormat="1" hidden="1" outlineLevel="1" x14ac:dyDescent="0.25">
      <c r="A592" s="22" t="s">
        <v>67</v>
      </c>
      <c r="B592" s="22" t="s">
        <v>20</v>
      </c>
      <c r="C592" s="22" t="s">
        <v>1438</v>
      </c>
      <c r="D592" s="22" t="s">
        <v>605</v>
      </c>
      <c r="E592" s="16">
        <f t="shared" si="37"/>
        <v>6500000</v>
      </c>
      <c r="F592" s="22">
        <v>2500000</v>
      </c>
      <c r="K592" s="2">
        <f t="shared" si="38"/>
        <v>9000000</v>
      </c>
      <c r="L592" s="22">
        <v>9000000</v>
      </c>
      <c r="M592" s="22" t="s">
        <v>251</v>
      </c>
      <c r="O592" s="19"/>
      <c r="S592" s="19">
        <f>IFERROR(SUMIF([3]PIVOT!$A$9:$A$634,C592,[3]PIVOT!$C$9:$C$634),0)</f>
        <v>0</v>
      </c>
      <c r="T592" s="19">
        <f t="shared" si="39"/>
        <v>-9000000</v>
      </c>
    </row>
    <row r="593" spans="1:20" s="22" customFormat="1" hidden="1" outlineLevel="1" x14ac:dyDescent="0.25">
      <c r="A593" s="22" t="s">
        <v>67</v>
      </c>
      <c r="B593" s="22" t="s">
        <v>20</v>
      </c>
      <c r="C593" s="22" t="s">
        <v>1439</v>
      </c>
      <c r="D593" s="22" t="s">
        <v>954</v>
      </c>
      <c r="E593" s="16">
        <f t="shared" si="37"/>
        <v>6500000</v>
      </c>
      <c r="F593" s="22">
        <v>2500000</v>
      </c>
      <c r="K593" s="2">
        <f t="shared" si="38"/>
        <v>9000000</v>
      </c>
      <c r="L593" s="22">
        <v>9000000</v>
      </c>
      <c r="M593" s="22" t="s">
        <v>251</v>
      </c>
      <c r="O593" s="19"/>
      <c r="S593" s="19">
        <f>IFERROR(SUMIF([3]PIVOT!$A$9:$A$634,C593,[3]PIVOT!$C$9:$C$634),0)</f>
        <v>0</v>
      </c>
      <c r="T593" s="19">
        <f t="shared" si="39"/>
        <v>-9000000</v>
      </c>
    </row>
    <row r="594" spans="1:20" s="22" customFormat="1" hidden="1" outlineLevel="1" x14ac:dyDescent="0.25">
      <c r="A594" s="22" t="s">
        <v>67</v>
      </c>
      <c r="B594" s="22" t="s">
        <v>20</v>
      </c>
      <c r="C594" s="22" t="s">
        <v>2541</v>
      </c>
      <c r="D594" s="22" t="s">
        <v>2542</v>
      </c>
      <c r="E594" s="16">
        <f t="shared" si="37"/>
        <v>1802000</v>
      </c>
      <c r="F594" s="22">
        <v>0</v>
      </c>
      <c r="G594" s="22">
        <v>1000000</v>
      </c>
      <c r="K594" s="2">
        <f t="shared" si="38"/>
        <v>2802000</v>
      </c>
      <c r="L594" s="22">
        <v>1802000</v>
      </c>
      <c r="M594" s="22" t="s">
        <v>250</v>
      </c>
      <c r="O594" s="19"/>
      <c r="S594" s="19">
        <f>IFERROR(SUMIF([3]PIVOT!$A$9:$A$634,C594,[3]PIVOT!$C$9:$C$634),0)</f>
        <v>0</v>
      </c>
      <c r="T594" s="19">
        <f t="shared" si="39"/>
        <v>-2802000</v>
      </c>
    </row>
    <row r="595" spans="1:20" s="22" customFormat="1" hidden="1" outlineLevel="1" x14ac:dyDescent="0.25">
      <c r="A595" s="22" t="s">
        <v>67</v>
      </c>
      <c r="B595" s="22" t="s">
        <v>20</v>
      </c>
      <c r="C595" s="22" t="s">
        <v>1958</v>
      </c>
      <c r="D595" s="22" t="s">
        <v>1959</v>
      </c>
      <c r="E595" s="16">
        <f t="shared" si="37"/>
        <v>1828000</v>
      </c>
      <c r="F595" s="22">
        <v>0</v>
      </c>
      <c r="K595" s="2">
        <f t="shared" si="38"/>
        <v>1828000</v>
      </c>
      <c r="L595" s="22">
        <v>1828000</v>
      </c>
      <c r="M595" s="22" t="s">
        <v>250</v>
      </c>
      <c r="O595" s="19"/>
      <c r="S595" s="19">
        <f>IFERROR(SUMIF([3]PIVOT!$A$9:$A$634,C595,[3]PIVOT!$C$9:$C$634),0)</f>
        <v>0</v>
      </c>
      <c r="T595" s="19">
        <f t="shared" si="39"/>
        <v>-1828000</v>
      </c>
    </row>
    <row r="596" spans="1:20" s="22" customFormat="1" hidden="1" outlineLevel="1" x14ac:dyDescent="0.25">
      <c r="A596" s="22" t="s">
        <v>67</v>
      </c>
      <c r="B596" s="22" t="s">
        <v>20</v>
      </c>
      <c r="C596" s="22" t="s">
        <v>1960</v>
      </c>
      <c r="D596" s="22" t="s">
        <v>2153</v>
      </c>
      <c r="E596" s="16">
        <f t="shared" si="37"/>
        <v>4000000</v>
      </c>
      <c r="F596" s="22">
        <v>2500000</v>
      </c>
      <c r="K596" s="2">
        <f t="shared" si="38"/>
        <v>6500000</v>
      </c>
      <c r="L596" s="22">
        <v>6500000</v>
      </c>
      <c r="M596" s="22" t="s">
        <v>252</v>
      </c>
      <c r="O596" s="19"/>
      <c r="S596" s="19">
        <f>IFERROR(SUMIF([3]PIVOT!$A$9:$A$634,C596,[3]PIVOT!$C$9:$C$634),0)</f>
        <v>0</v>
      </c>
      <c r="T596" s="19">
        <f t="shared" si="39"/>
        <v>-6500000</v>
      </c>
    </row>
    <row r="597" spans="1:20" s="22" customFormat="1" hidden="1" outlineLevel="1" x14ac:dyDescent="0.25">
      <c r="A597" s="22" t="s">
        <v>67</v>
      </c>
      <c r="B597" s="22" t="s">
        <v>20</v>
      </c>
      <c r="C597" s="22" t="s">
        <v>2154</v>
      </c>
      <c r="D597" s="22" t="s">
        <v>2155</v>
      </c>
      <c r="E597" s="16">
        <f t="shared" si="37"/>
        <v>1040000</v>
      </c>
      <c r="F597" s="22">
        <v>0</v>
      </c>
      <c r="G597" s="22">
        <v>0</v>
      </c>
      <c r="K597" s="2">
        <f t="shared" si="38"/>
        <v>1040000</v>
      </c>
      <c r="L597" s="22">
        <v>1040000</v>
      </c>
      <c r="M597" s="22" t="s">
        <v>2190</v>
      </c>
      <c r="O597" s="19"/>
      <c r="S597" s="19">
        <f>IFERROR(SUMIF([3]PIVOT!$A$9:$A$634,C597,[3]PIVOT!$C$9:$C$634),0)</f>
        <v>0</v>
      </c>
      <c r="T597" s="19">
        <f t="shared" si="39"/>
        <v>-1040000</v>
      </c>
    </row>
    <row r="598" spans="1:20" s="22" customFormat="1" hidden="1" outlineLevel="1" x14ac:dyDescent="0.25">
      <c r="A598" s="22" t="s">
        <v>67</v>
      </c>
      <c r="B598" s="22" t="s">
        <v>20</v>
      </c>
      <c r="C598" s="22" t="s">
        <v>1440</v>
      </c>
      <c r="D598" s="22" t="s">
        <v>958</v>
      </c>
      <c r="E598" s="16">
        <f t="shared" si="37"/>
        <v>1852000</v>
      </c>
      <c r="F598" s="22">
        <v>0</v>
      </c>
      <c r="K598" s="2">
        <f t="shared" si="38"/>
        <v>1852000</v>
      </c>
      <c r="L598" s="22">
        <v>1852000</v>
      </c>
      <c r="M598" s="22" t="s">
        <v>250</v>
      </c>
      <c r="O598" s="19"/>
      <c r="S598" s="19">
        <f>IFERROR(SUMIF([3]PIVOT!$A$9:$A$634,C598,[3]PIVOT!$C$9:$C$634),0)</f>
        <v>0</v>
      </c>
      <c r="T598" s="19">
        <f t="shared" si="39"/>
        <v>-1852000</v>
      </c>
    </row>
    <row r="599" spans="1:20" s="22" customFormat="1" hidden="1" outlineLevel="1" x14ac:dyDescent="0.25">
      <c r="A599" s="22" t="s">
        <v>67</v>
      </c>
      <c r="B599" s="22" t="s">
        <v>20</v>
      </c>
      <c r="C599" s="22" t="s">
        <v>1441</v>
      </c>
      <c r="D599" s="22" t="s">
        <v>959</v>
      </c>
      <c r="E599" s="16">
        <f t="shared" si="37"/>
        <v>1824000</v>
      </c>
      <c r="F599" s="22">
        <v>0</v>
      </c>
      <c r="K599" s="2">
        <f t="shared" si="38"/>
        <v>1824000</v>
      </c>
      <c r="L599" s="22">
        <v>1824000</v>
      </c>
      <c r="M599" s="22" t="s">
        <v>250</v>
      </c>
      <c r="O599" s="19"/>
      <c r="S599" s="19">
        <f>IFERROR(SUMIF([3]PIVOT!$A$9:$A$634,C599,[3]PIVOT!$C$9:$C$634),0)</f>
        <v>0</v>
      </c>
      <c r="T599" s="19">
        <f t="shared" si="39"/>
        <v>-1824000</v>
      </c>
    </row>
    <row r="600" spans="1:20" s="22" customFormat="1" hidden="1" outlineLevel="1" x14ac:dyDescent="0.25">
      <c r="A600" s="22" t="s">
        <v>67</v>
      </c>
      <c r="B600" s="22" t="s">
        <v>20</v>
      </c>
      <c r="C600" s="22" t="s">
        <v>1443</v>
      </c>
      <c r="D600" s="22" t="s">
        <v>1444</v>
      </c>
      <c r="E600" s="16">
        <f t="shared" si="37"/>
        <v>1824000</v>
      </c>
      <c r="F600" s="22">
        <v>0</v>
      </c>
      <c r="K600" s="2">
        <f t="shared" si="38"/>
        <v>1824000</v>
      </c>
      <c r="L600" s="22">
        <v>1824000</v>
      </c>
      <c r="M600" s="22" t="s">
        <v>250</v>
      </c>
      <c r="O600" s="19"/>
      <c r="S600" s="19">
        <f>IFERROR(SUMIF([3]PIVOT!$A$9:$A$634,C600,[3]PIVOT!$C$9:$C$634),0)</f>
        <v>0</v>
      </c>
      <c r="T600" s="19">
        <f t="shared" si="39"/>
        <v>-1824000</v>
      </c>
    </row>
    <row r="601" spans="1:20" s="22" customFormat="1" hidden="1" outlineLevel="1" x14ac:dyDescent="0.25">
      <c r="A601" s="22" t="s">
        <v>67</v>
      </c>
      <c r="B601" s="22" t="s">
        <v>20</v>
      </c>
      <c r="C601" s="22" t="s">
        <v>1445</v>
      </c>
      <c r="D601" s="22" t="s">
        <v>2156</v>
      </c>
      <c r="E601" s="16">
        <f t="shared" ref="E601:E668" si="40">+L601-F601-J601-I601</f>
        <v>6460000</v>
      </c>
      <c r="F601" s="22">
        <v>2500000</v>
      </c>
      <c r="K601" s="2">
        <f t="shared" ref="K601:K666" si="41">SUM(E601:G601)-H601+I601+J601</f>
        <v>8960000</v>
      </c>
      <c r="L601" s="22">
        <v>8960000</v>
      </c>
      <c r="M601" s="22" t="s">
        <v>251</v>
      </c>
      <c r="O601" s="19"/>
      <c r="S601" s="19">
        <f>IFERROR(SUMIF([3]PIVOT!$A$9:$A$634,C601,[3]PIVOT!$C$9:$C$634),0)</f>
        <v>0</v>
      </c>
      <c r="T601" s="19">
        <f t="shared" si="39"/>
        <v>-8960000</v>
      </c>
    </row>
    <row r="602" spans="1:20" s="22" customFormat="1" hidden="1" outlineLevel="1" x14ac:dyDescent="0.25">
      <c r="A602" s="22" t="s">
        <v>67</v>
      </c>
      <c r="B602" s="22" t="s">
        <v>20</v>
      </c>
      <c r="C602" s="22" t="s">
        <v>1442</v>
      </c>
      <c r="D602" s="22" t="s">
        <v>960</v>
      </c>
      <c r="E602" s="16">
        <f t="shared" si="40"/>
        <v>5000000</v>
      </c>
      <c r="F602" s="22">
        <v>2500000</v>
      </c>
      <c r="K602" s="2">
        <f t="shared" si="41"/>
        <v>7500000</v>
      </c>
      <c r="L602" s="22">
        <v>7500000</v>
      </c>
      <c r="M602" s="22" t="s">
        <v>288</v>
      </c>
      <c r="O602" s="19"/>
      <c r="S602" s="19">
        <f>IFERROR(SUMIF([3]PIVOT!$A$9:$A$634,C602,[3]PIVOT!$C$9:$C$634),0)</f>
        <v>0</v>
      </c>
      <c r="T602" s="19">
        <f t="shared" si="39"/>
        <v>-7500000</v>
      </c>
    </row>
    <row r="603" spans="1:20" s="22" customFormat="1" hidden="1" outlineLevel="1" x14ac:dyDescent="0.25">
      <c r="A603" s="22" t="s">
        <v>67</v>
      </c>
      <c r="B603" s="22" t="s">
        <v>20</v>
      </c>
      <c r="C603" s="22" t="s">
        <v>2157</v>
      </c>
      <c r="D603" s="22" t="s">
        <v>2158</v>
      </c>
      <c r="E603" s="16">
        <f t="shared" si="40"/>
        <v>1040000</v>
      </c>
      <c r="F603" s="22">
        <v>0</v>
      </c>
      <c r="G603" s="22">
        <v>0</v>
      </c>
      <c r="K603" s="2">
        <f t="shared" si="41"/>
        <v>1040000</v>
      </c>
      <c r="L603" s="22">
        <v>1040000</v>
      </c>
      <c r="M603" s="22" t="s">
        <v>2190</v>
      </c>
      <c r="O603" s="19"/>
      <c r="S603" s="19">
        <f>IFERROR(SUMIF([3]PIVOT!$A$9:$A$634,C603,[3]PIVOT!$C$9:$C$634),0)</f>
        <v>0</v>
      </c>
      <c r="T603" s="19">
        <f t="shared" si="39"/>
        <v>-1040000</v>
      </c>
    </row>
    <row r="604" spans="1:20" s="22" customFormat="1" hidden="1" outlineLevel="1" x14ac:dyDescent="0.25">
      <c r="A604" s="22" t="s">
        <v>67</v>
      </c>
      <c r="B604" s="22" t="s">
        <v>20</v>
      </c>
      <c r="C604" s="22" t="s">
        <v>2543</v>
      </c>
      <c r="D604" s="22" t="s">
        <v>2544</v>
      </c>
      <c r="E604" s="16">
        <f t="shared" si="40"/>
        <v>0</v>
      </c>
      <c r="F604" s="22">
        <v>0</v>
      </c>
      <c r="G604" s="22">
        <v>115000</v>
      </c>
      <c r="K604" s="2">
        <f t="shared" si="41"/>
        <v>115000</v>
      </c>
      <c r="L604" s="22">
        <v>0</v>
      </c>
      <c r="M604" s="22" t="s">
        <v>250</v>
      </c>
      <c r="O604" s="19"/>
      <c r="S604" s="19">
        <f>IFERROR(SUMIF([3]PIVOT!$A$9:$A$634,C604,[3]PIVOT!$C$9:$C$634),0)</f>
        <v>0</v>
      </c>
      <c r="T604" s="19">
        <f t="shared" si="39"/>
        <v>-115000</v>
      </c>
    </row>
    <row r="605" spans="1:20" s="22" customFormat="1" hidden="1" outlineLevel="1" x14ac:dyDescent="0.25">
      <c r="A605" s="22" t="s">
        <v>67</v>
      </c>
      <c r="B605" s="22" t="s">
        <v>20</v>
      </c>
      <c r="C605" s="22" t="s">
        <v>2316</v>
      </c>
      <c r="D605" s="22" t="s">
        <v>2317</v>
      </c>
      <c r="E605" s="16">
        <f t="shared" si="40"/>
        <v>2440000</v>
      </c>
      <c r="F605" s="22">
        <v>2500000</v>
      </c>
      <c r="G605" s="22">
        <v>1000000</v>
      </c>
      <c r="K605" s="2">
        <f t="shared" si="41"/>
        <v>5940000</v>
      </c>
      <c r="L605" s="22">
        <v>4940000</v>
      </c>
      <c r="M605" s="22" t="s">
        <v>250</v>
      </c>
      <c r="O605" s="19"/>
      <c r="S605" s="19">
        <f>IFERROR(SUMIF([3]PIVOT!$A$9:$A$634,C605,[3]PIVOT!$C$9:$C$634),0)</f>
        <v>0</v>
      </c>
      <c r="T605" s="19">
        <f t="shared" si="39"/>
        <v>-5940000</v>
      </c>
    </row>
    <row r="606" spans="1:20" s="22" customFormat="1" hidden="1" outlineLevel="1" x14ac:dyDescent="0.25">
      <c r="A606" s="22" t="s">
        <v>67</v>
      </c>
      <c r="B606" s="22" t="s">
        <v>20</v>
      </c>
      <c r="C606" s="22" t="s">
        <v>2545</v>
      </c>
      <c r="D606" s="22" t="s">
        <v>2546</v>
      </c>
      <c r="E606" s="16">
        <f t="shared" si="40"/>
        <v>0</v>
      </c>
      <c r="F606" s="22">
        <v>0</v>
      </c>
      <c r="G606" s="22">
        <v>115000</v>
      </c>
      <c r="K606" s="2">
        <f t="shared" si="41"/>
        <v>115000</v>
      </c>
      <c r="L606" s="22">
        <v>0</v>
      </c>
      <c r="M606" s="22" t="s">
        <v>251</v>
      </c>
      <c r="O606" s="19"/>
      <c r="S606" s="19">
        <f>IFERROR(SUMIF([3]PIVOT!$A$9:$A$634,C606,[3]PIVOT!$C$9:$C$634),0)</f>
        <v>0</v>
      </c>
      <c r="T606" s="19">
        <f t="shared" si="39"/>
        <v>-115000</v>
      </c>
    </row>
    <row r="607" spans="1:20" s="22" customFormat="1" hidden="1" outlineLevel="1" x14ac:dyDescent="0.25">
      <c r="A607" s="22" t="s">
        <v>67</v>
      </c>
      <c r="B607" s="22" t="s">
        <v>20</v>
      </c>
      <c r="C607" s="22" t="s">
        <v>1450</v>
      </c>
      <c r="D607" s="22" t="s">
        <v>799</v>
      </c>
      <c r="E607" s="16">
        <f t="shared" si="40"/>
        <v>3960000</v>
      </c>
      <c r="F607" s="22">
        <v>2500000</v>
      </c>
      <c r="K607" s="2">
        <f t="shared" si="41"/>
        <v>6460000</v>
      </c>
      <c r="L607" s="22">
        <v>6460000</v>
      </c>
      <c r="M607" s="22" t="s">
        <v>288</v>
      </c>
      <c r="O607" s="19"/>
      <c r="S607" s="19">
        <f>IFERROR(SUMIF([3]PIVOT!$A$9:$A$634,C607,[3]PIVOT!$C$9:$C$634),0)</f>
        <v>0</v>
      </c>
      <c r="T607" s="19">
        <f t="shared" si="39"/>
        <v>-6460000</v>
      </c>
    </row>
    <row r="608" spans="1:20" s="22" customFormat="1" hidden="1" outlineLevel="1" x14ac:dyDescent="0.25">
      <c r="A608" s="22" t="s">
        <v>67</v>
      </c>
      <c r="B608" s="22" t="s">
        <v>20</v>
      </c>
      <c r="C608" s="22" t="s">
        <v>2547</v>
      </c>
      <c r="D608" s="22" t="s">
        <v>2548</v>
      </c>
      <c r="E608" s="16">
        <f t="shared" si="40"/>
        <v>760000</v>
      </c>
      <c r="F608" s="22">
        <v>0</v>
      </c>
      <c r="G608" s="22">
        <v>76000</v>
      </c>
      <c r="K608" s="2">
        <f t="shared" si="41"/>
        <v>836000</v>
      </c>
      <c r="L608" s="22">
        <v>760000</v>
      </c>
      <c r="M608" s="22" t="s">
        <v>250</v>
      </c>
      <c r="O608" s="19"/>
      <c r="S608" s="19">
        <f>IFERROR(SUMIF([3]PIVOT!$A$9:$A$634,C608,[3]PIVOT!$C$9:$C$634),0)</f>
        <v>0</v>
      </c>
      <c r="T608" s="19">
        <f t="shared" si="39"/>
        <v>-836000</v>
      </c>
    </row>
    <row r="609" spans="1:20" s="22" customFormat="1" hidden="1" outlineLevel="1" x14ac:dyDescent="0.25">
      <c r="A609" s="22" t="s">
        <v>67</v>
      </c>
      <c r="B609" s="22" t="s">
        <v>20</v>
      </c>
      <c r="C609" s="22" t="s">
        <v>1452</v>
      </c>
      <c r="D609" s="22" t="s">
        <v>637</v>
      </c>
      <c r="E609" s="16">
        <f t="shared" si="40"/>
        <v>0</v>
      </c>
      <c r="F609" s="22">
        <v>0</v>
      </c>
      <c r="K609" s="2">
        <f t="shared" si="41"/>
        <v>0</v>
      </c>
      <c r="L609" s="22">
        <v>0</v>
      </c>
      <c r="M609" s="22" t="s">
        <v>253</v>
      </c>
      <c r="O609" s="19"/>
      <c r="S609" s="19">
        <f>IFERROR(SUMIF([3]PIVOT!$A$9:$A$634,C609,[3]PIVOT!$C$9:$C$634),0)</f>
        <v>0</v>
      </c>
      <c r="T609" s="19">
        <f t="shared" si="39"/>
        <v>0</v>
      </c>
    </row>
    <row r="610" spans="1:20" s="22" customFormat="1" hidden="1" outlineLevel="1" x14ac:dyDescent="0.25">
      <c r="A610" s="22" t="s">
        <v>67</v>
      </c>
      <c r="B610" s="22" t="s">
        <v>20</v>
      </c>
      <c r="C610" s="22" t="s">
        <v>2318</v>
      </c>
      <c r="D610" s="22" t="s">
        <v>2319</v>
      </c>
      <c r="E610" s="16">
        <f t="shared" si="40"/>
        <v>1040000</v>
      </c>
      <c r="F610" s="22">
        <v>0</v>
      </c>
      <c r="G610" s="22">
        <v>1000000</v>
      </c>
      <c r="K610" s="2">
        <f t="shared" si="41"/>
        <v>2040000</v>
      </c>
      <c r="L610" s="22">
        <v>1040000</v>
      </c>
      <c r="M610" s="22" t="s">
        <v>2190</v>
      </c>
      <c r="O610" s="19"/>
      <c r="S610" s="19">
        <f>IFERROR(SUMIF([3]PIVOT!$A$9:$A$634,C610,[3]PIVOT!$C$9:$C$634),0)</f>
        <v>0</v>
      </c>
      <c r="T610" s="19">
        <f t="shared" si="39"/>
        <v>-2040000</v>
      </c>
    </row>
    <row r="611" spans="1:20" s="22" customFormat="1" hidden="1" outlineLevel="1" x14ac:dyDescent="0.25">
      <c r="A611" s="22" t="s">
        <v>67</v>
      </c>
      <c r="B611" s="22" t="s">
        <v>20</v>
      </c>
      <c r="C611" s="22" t="s">
        <v>1453</v>
      </c>
      <c r="D611" s="22" t="s">
        <v>325</v>
      </c>
      <c r="E611" s="16">
        <f t="shared" si="40"/>
        <v>1344000</v>
      </c>
      <c r="F611" s="22">
        <v>0</v>
      </c>
      <c r="K611" s="2">
        <f t="shared" si="41"/>
        <v>1344000</v>
      </c>
      <c r="L611" s="22">
        <v>1344000</v>
      </c>
      <c r="M611" s="22" t="s">
        <v>250</v>
      </c>
      <c r="O611" s="19"/>
      <c r="S611" s="19">
        <f>IFERROR(SUMIF([3]PIVOT!$A$9:$A$634,C611,[3]PIVOT!$C$9:$C$634),0)</f>
        <v>0</v>
      </c>
      <c r="T611" s="19">
        <f t="shared" si="39"/>
        <v>-1344000</v>
      </c>
    </row>
    <row r="612" spans="1:20" s="22" customFormat="1" hidden="1" outlineLevel="1" x14ac:dyDescent="0.25">
      <c r="A612" s="22" t="s">
        <v>67</v>
      </c>
      <c r="B612" s="22" t="s">
        <v>20</v>
      </c>
      <c r="C612" s="22" t="s">
        <v>1454</v>
      </c>
      <c r="D612" s="22" t="s">
        <v>478</v>
      </c>
      <c r="E612" s="16">
        <f t="shared" si="40"/>
        <v>3344000</v>
      </c>
      <c r="F612" s="22">
        <v>2500000</v>
      </c>
      <c r="K612" s="2">
        <f t="shared" si="41"/>
        <v>5844000</v>
      </c>
      <c r="L612" s="22">
        <v>5844000</v>
      </c>
      <c r="M612" s="22" t="s">
        <v>250</v>
      </c>
      <c r="O612" s="19"/>
      <c r="S612" s="19">
        <f>IFERROR(SUMIF([3]PIVOT!$A$9:$A$634,C612,[3]PIVOT!$C$9:$C$634),0)</f>
        <v>0</v>
      </c>
      <c r="T612" s="19">
        <f t="shared" si="39"/>
        <v>-5844000</v>
      </c>
    </row>
    <row r="613" spans="1:20" s="22" customFormat="1" hidden="1" outlineLevel="1" x14ac:dyDescent="0.25">
      <c r="A613" s="22" t="s">
        <v>67</v>
      </c>
      <c r="B613" s="22" t="s">
        <v>20</v>
      </c>
      <c r="C613" s="22" t="s">
        <v>1455</v>
      </c>
      <c r="D613" s="22" t="s">
        <v>545</v>
      </c>
      <c r="E613" s="16">
        <f t="shared" si="40"/>
        <v>3960000</v>
      </c>
      <c r="F613" s="22">
        <v>2500000</v>
      </c>
      <c r="K613" s="2">
        <f t="shared" si="41"/>
        <v>6460000</v>
      </c>
      <c r="L613" s="22">
        <v>6460000</v>
      </c>
      <c r="M613" s="22" t="s">
        <v>288</v>
      </c>
      <c r="O613" s="19"/>
      <c r="S613" s="19">
        <f>IFERROR(SUMIF([3]PIVOT!$A$9:$A$634,C613,[3]PIVOT!$C$9:$C$634),0)</f>
        <v>0</v>
      </c>
      <c r="T613" s="19">
        <f t="shared" si="39"/>
        <v>-6460000</v>
      </c>
    </row>
    <row r="614" spans="1:20" s="22" customFormat="1" hidden="1" outlineLevel="1" x14ac:dyDescent="0.25">
      <c r="A614" s="22" t="s">
        <v>67</v>
      </c>
      <c r="B614" s="22" t="s">
        <v>20</v>
      </c>
      <c r="C614" s="22" t="s">
        <v>1456</v>
      </c>
      <c r="D614" s="22" t="s">
        <v>327</v>
      </c>
      <c r="E614" s="16">
        <f t="shared" si="40"/>
        <v>4800000</v>
      </c>
      <c r="F614" s="22">
        <v>2500000</v>
      </c>
      <c r="K614" s="2">
        <f t="shared" si="41"/>
        <v>7300000</v>
      </c>
      <c r="L614" s="22">
        <v>7300000</v>
      </c>
      <c r="M614" s="22" t="s">
        <v>250</v>
      </c>
      <c r="O614" s="19"/>
      <c r="S614" s="19">
        <f>IFERROR(SUMIF([3]PIVOT!$A$9:$A$634,C614,[3]PIVOT!$C$9:$C$634),0)</f>
        <v>0</v>
      </c>
      <c r="T614" s="19">
        <f t="shared" si="39"/>
        <v>-7300000</v>
      </c>
    </row>
    <row r="615" spans="1:20" s="22" customFormat="1" hidden="1" outlineLevel="1" x14ac:dyDescent="0.25">
      <c r="A615" s="22" t="s">
        <v>67</v>
      </c>
      <c r="B615" s="22" t="s">
        <v>20</v>
      </c>
      <c r="C615" s="22" t="s">
        <v>1457</v>
      </c>
      <c r="D615" s="22" t="s">
        <v>903</v>
      </c>
      <c r="E615" s="16">
        <f t="shared" si="40"/>
        <v>2800000</v>
      </c>
      <c r="F615" s="22">
        <v>0</v>
      </c>
      <c r="K615" s="2">
        <f t="shared" si="41"/>
        <v>2800000</v>
      </c>
      <c r="L615" s="22">
        <v>2800000</v>
      </c>
      <c r="M615" s="22" t="s">
        <v>250</v>
      </c>
      <c r="O615" s="19"/>
      <c r="S615" s="19">
        <f>IFERROR(SUMIF([3]PIVOT!$A$9:$A$634,C615,[3]PIVOT!$C$9:$C$634),0)</f>
        <v>0</v>
      </c>
      <c r="T615" s="19">
        <f t="shared" si="39"/>
        <v>-2800000</v>
      </c>
    </row>
    <row r="616" spans="1:20" s="22" customFormat="1" hidden="1" outlineLevel="1" x14ac:dyDescent="0.25">
      <c r="A616" s="22" t="s">
        <v>67</v>
      </c>
      <c r="B616" s="22" t="s">
        <v>20</v>
      </c>
      <c r="C616" s="22" t="s">
        <v>1458</v>
      </c>
      <c r="D616" s="22" t="s">
        <v>1459</v>
      </c>
      <c r="E616" s="16">
        <f t="shared" si="40"/>
        <v>2716000</v>
      </c>
      <c r="F616" s="22">
        <v>0</v>
      </c>
      <c r="K616" s="2">
        <f t="shared" si="41"/>
        <v>2716000</v>
      </c>
      <c r="L616" s="22">
        <v>2716000</v>
      </c>
      <c r="M616" s="22" t="s">
        <v>250</v>
      </c>
      <c r="O616" s="19"/>
      <c r="S616" s="19">
        <f>IFERROR(SUMIF([3]PIVOT!$A$9:$A$634,C616,[3]PIVOT!$C$9:$C$634),0)</f>
        <v>0</v>
      </c>
      <c r="T616" s="19">
        <f t="shared" si="39"/>
        <v>-2716000</v>
      </c>
    </row>
    <row r="617" spans="1:20" s="22" customFormat="1" hidden="1" outlineLevel="1" x14ac:dyDescent="0.25">
      <c r="A617" s="22" t="s">
        <v>67</v>
      </c>
      <c r="B617" s="22" t="s">
        <v>20</v>
      </c>
      <c r="C617" s="22" t="s">
        <v>1962</v>
      </c>
      <c r="D617" s="22" t="s">
        <v>1963</v>
      </c>
      <c r="E617" s="16">
        <f t="shared" si="40"/>
        <v>4800000</v>
      </c>
      <c r="F617" s="22">
        <v>2500000</v>
      </c>
      <c r="K617" s="2">
        <f t="shared" si="41"/>
        <v>7300000</v>
      </c>
      <c r="L617" s="22">
        <v>7300000</v>
      </c>
      <c r="M617" s="22" t="s">
        <v>250</v>
      </c>
      <c r="O617" s="19"/>
      <c r="S617" s="19">
        <f>IFERROR(SUMIF([3]PIVOT!$A$9:$A$634,C617,[3]PIVOT!$C$9:$C$634),0)</f>
        <v>0</v>
      </c>
      <c r="T617" s="19">
        <f t="shared" si="39"/>
        <v>-7300000</v>
      </c>
    </row>
    <row r="618" spans="1:20" s="22" customFormat="1" ht="15.75" hidden="1" customHeight="1" outlineLevel="1" x14ac:dyDescent="0.25">
      <c r="A618" s="22" t="s">
        <v>67</v>
      </c>
      <c r="B618" s="22" t="s">
        <v>20</v>
      </c>
      <c r="C618" s="22" t="s">
        <v>1460</v>
      </c>
      <c r="D618" s="22" t="s">
        <v>1461</v>
      </c>
      <c r="E618" s="16">
        <f t="shared" si="40"/>
        <v>2800000</v>
      </c>
      <c r="F618" s="22">
        <v>0</v>
      </c>
      <c r="K618" s="2">
        <f t="shared" si="41"/>
        <v>2800000</v>
      </c>
      <c r="L618" s="22">
        <v>2800000</v>
      </c>
      <c r="M618" s="22" t="s">
        <v>250</v>
      </c>
      <c r="O618" s="19"/>
      <c r="S618" s="19">
        <f>IFERROR(SUMIF([3]PIVOT!$A$9:$A$634,C618,[3]PIVOT!$C$9:$C$634),0)</f>
        <v>0</v>
      </c>
      <c r="T618" s="19">
        <f t="shared" si="39"/>
        <v>-2800000</v>
      </c>
    </row>
    <row r="619" spans="1:20" s="22" customFormat="1" hidden="1" outlineLevel="1" x14ac:dyDescent="0.25">
      <c r="A619" s="22" t="s">
        <v>67</v>
      </c>
      <c r="B619" s="22" t="s">
        <v>20</v>
      </c>
      <c r="C619" s="16" t="s">
        <v>1462</v>
      </c>
      <c r="D619" s="16" t="s">
        <v>904</v>
      </c>
      <c r="E619" s="16">
        <f t="shared" si="40"/>
        <v>5000000</v>
      </c>
      <c r="F619" s="16">
        <v>2500000</v>
      </c>
      <c r="H619" s="16"/>
      <c r="I619" s="16"/>
      <c r="J619" s="16"/>
      <c r="K619" s="2">
        <f t="shared" si="41"/>
        <v>7500000</v>
      </c>
      <c r="L619" s="16">
        <v>7500000</v>
      </c>
      <c r="M619" s="16" t="s">
        <v>288</v>
      </c>
      <c r="N619" s="16"/>
      <c r="O619" s="19"/>
      <c r="S619" s="19">
        <f>IFERROR(SUMIF([3]PIVOT!$A$9:$A$634,C619,[3]PIVOT!$C$9:$C$634),0)</f>
        <v>0</v>
      </c>
      <c r="T619" s="19">
        <f t="shared" si="39"/>
        <v>-7500000</v>
      </c>
    </row>
    <row r="620" spans="1:20" s="22" customFormat="1" hidden="1" outlineLevel="1" x14ac:dyDescent="0.25">
      <c r="A620" s="22" t="s">
        <v>67</v>
      </c>
      <c r="B620" s="22" t="s">
        <v>20</v>
      </c>
      <c r="C620" s="22" t="s">
        <v>1463</v>
      </c>
      <c r="D620" s="22" t="s">
        <v>1464</v>
      </c>
      <c r="E620" s="16">
        <f t="shared" si="40"/>
        <v>4800000</v>
      </c>
      <c r="F620" s="22">
        <v>2500000</v>
      </c>
      <c r="K620" s="2">
        <f t="shared" si="41"/>
        <v>7300000</v>
      </c>
      <c r="L620" s="22">
        <v>7300000</v>
      </c>
      <c r="M620" s="22" t="s">
        <v>253</v>
      </c>
      <c r="O620" s="19"/>
      <c r="S620" s="19">
        <f>IFERROR(SUMIF([3]PIVOT!$A$9:$A$634,C620,[3]PIVOT!$C$9:$C$634),0)</f>
        <v>0</v>
      </c>
      <c r="T620" s="19">
        <f t="shared" si="39"/>
        <v>-7300000</v>
      </c>
    </row>
    <row r="621" spans="1:20" s="22" customFormat="1" hidden="1" outlineLevel="1" x14ac:dyDescent="0.25">
      <c r="A621" s="22" t="s">
        <v>67</v>
      </c>
      <c r="B621" s="22" t="s">
        <v>20</v>
      </c>
      <c r="C621" s="22" t="s">
        <v>2320</v>
      </c>
      <c r="D621" s="22" t="s">
        <v>2321</v>
      </c>
      <c r="E621" s="16">
        <f t="shared" si="40"/>
        <v>2440000</v>
      </c>
      <c r="F621" s="22">
        <v>2500000</v>
      </c>
      <c r="G621" s="22">
        <v>1000000</v>
      </c>
      <c r="K621" s="2">
        <f t="shared" si="41"/>
        <v>5940000</v>
      </c>
      <c r="L621" s="22">
        <v>4940000</v>
      </c>
      <c r="M621" s="22" t="s">
        <v>253</v>
      </c>
      <c r="S621" s="19">
        <f>IFERROR(SUMIF([3]PIVOT!$A$9:$A$634,C621,[3]PIVOT!$C$9:$C$634),0)</f>
        <v>0</v>
      </c>
      <c r="T621" s="19">
        <f t="shared" si="39"/>
        <v>-5940000</v>
      </c>
    </row>
    <row r="622" spans="1:20" s="22" customFormat="1" hidden="1" outlineLevel="1" x14ac:dyDescent="0.25">
      <c r="A622" s="22" t="s">
        <v>67</v>
      </c>
      <c r="B622" s="22" t="s">
        <v>20</v>
      </c>
      <c r="C622" s="22" t="s">
        <v>2322</v>
      </c>
      <c r="D622" s="22" t="s">
        <v>2323</v>
      </c>
      <c r="E622" s="16">
        <f t="shared" si="40"/>
        <v>2440000</v>
      </c>
      <c r="F622" s="22">
        <v>2500000</v>
      </c>
      <c r="G622" s="22">
        <v>1000000</v>
      </c>
      <c r="K622" s="2">
        <f t="shared" si="41"/>
        <v>5940000</v>
      </c>
      <c r="L622" s="22">
        <v>4940000</v>
      </c>
      <c r="M622" s="22" t="s">
        <v>288</v>
      </c>
      <c r="S622" s="19">
        <f>IFERROR(SUMIF([3]PIVOT!$A$9:$A$634,C622,[3]PIVOT!$C$9:$C$634),0)</f>
        <v>0</v>
      </c>
      <c r="T622" s="19">
        <f t="shared" si="39"/>
        <v>-5940000</v>
      </c>
    </row>
    <row r="623" spans="1:20" s="22" customFormat="1" hidden="1" outlineLevel="1" x14ac:dyDescent="0.25">
      <c r="A623" s="22" t="s">
        <v>128</v>
      </c>
      <c r="B623" s="22" t="s">
        <v>20</v>
      </c>
      <c r="C623" s="22" t="s">
        <v>1966</v>
      </c>
      <c r="D623" s="22" t="s">
        <v>1967</v>
      </c>
      <c r="E623" s="16">
        <f t="shared" si="40"/>
        <v>3960000</v>
      </c>
      <c r="F623" s="22">
        <v>2500000</v>
      </c>
      <c r="K623" s="2">
        <f t="shared" si="41"/>
        <v>6460000</v>
      </c>
      <c r="L623" s="22">
        <v>6460000</v>
      </c>
      <c r="M623" s="22" t="s">
        <v>288</v>
      </c>
      <c r="S623" s="19">
        <f>IFERROR(SUMIF([3]PIVOT!$A$9:$A$634,C623,[3]PIVOT!$C$9:$C$634),0)</f>
        <v>0</v>
      </c>
      <c r="T623" s="19">
        <f t="shared" si="39"/>
        <v>-6460000</v>
      </c>
    </row>
    <row r="624" spans="1:20" s="22" customFormat="1" hidden="1" outlineLevel="1" x14ac:dyDescent="0.25">
      <c r="A624" s="22" t="s">
        <v>128</v>
      </c>
      <c r="B624" s="22" t="s">
        <v>20</v>
      </c>
      <c r="C624" s="22" t="s">
        <v>2549</v>
      </c>
      <c r="D624" s="22" t="s">
        <v>2550</v>
      </c>
      <c r="E624" s="16">
        <f t="shared" si="40"/>
        <v>320000</v>
      </c>
      <c r="F624" s="22">
        <v>0</v>
      </c>
      <c r="G624" s="22">
        <v>346000</v>
      </c>
      <c r="K624" s="2">
        <f t="shared" si="41"/>
        <v>666000</v>
      </c>
      <c r="L624" s="22">
        <v>320000</v>
      </c>
      <c r="M624" s="22" t="s">
        <v>250</v>
      </c>
      <c r="O624" s="19"/>
      <c r="S624" s="19">
        <f>IFERROR(SUMIF([3]PIVOT!$A$9:$A$634,C624,[3]PIVOT!$C$9:$C$634),0)</f>
        <v>0</v>
      </c>
      <c r="T624" s="19">
        <f t="shared" si="39"/>
        <v>-666000</v>
      </c>
    </row>
    <row r="625" spans="1:20" s="22" customFormat="1" hidden="1" outlineLevel="1" x14ac:dyDescent="0.25">
      <c r="A625" s="22" t="s">
        <v>128</v>
      </c>
      <c r="B625" s="22" t="s">
        <v>20</v>
      </c>
      <c r="C625" s="22" t="s">
        <v>1969</v>
      </c>
      <c r="D625" s="22" t="s">
        <v>1970</v>
      </c>
      <c r="E625" s="16">
        <f t="shared" si="40"/>
        <v>3344000</v>
      </c>
      <c r="F625" s="22">
        <v>2500000</v>
      </c>
      <c r="K625" s="2">
        <f t="shared" si="41"/>
        <v>5844000</v>
      </c>
      <c r="L625" s="22">
        <v>5844000</v>
      </c>
      <c r="M625" s="22" t="s">
        <v>250</v>
      </c>
      <c r="O625" s="19"/>
      <c r="S625" s="19">
        <f>IFERROR(SUMIF([3]PIVOT!$A$9:$A$634,C625,[3]PIVOT!$C$9:$C$634),0)</f>
        <v>0</v>
      </c>
      <c r="T625" s="19">
        <f t="shared" si="39"/>
        <v>-5844000</v>
      </c>
    </row>
    <row r="626" spans="1:20" s="22" customFormat="1" hidden="1" outlineLevel="1" x14ac:dyDescent="0.25">
      <c r="A626" s="22" t="s">
        <v>128</v>
      </c>
      <c r="B626" s="22" t="s">
        <v>20</v>
      </c>
      <c r="D626" s="22" t="s">
        <v>477</v>
      </c>
      <c r="E626" s="16">
        <f t="shared" si="40"/>
        <v>0</v>
      </c>
      <c r="F626" s="22">
        <v>0</v>
      </c>
      <c r="K626" s="2">
        <f t="shared" si="41"/>
        <v>0</v>
      </c>
      <c r="L626" s="22">
        <v>0</v>
      </c>
      <c r="M626" s="22" t="s">
        <v>253</v>
      </c>
      <c r="O626" s="19"/>
      <c r="S626" s="19">
        <f>IFERROR(SUMIF([3]PIVOT!$A$9:$A$634,C626,[3]PIVOT!$C$9:$C$634),0)</f>
        <v>0</v>
      </c>
      <c r="T626" s="19">
        <f t="shared" si="39"/>
        <v>0</v>
      </c>
    </row>
    <row r="627" spans="1:20" s="22" customFormat="1" hidden="1" outlineLevel="1" x14ac:dyDescent="0.25">
      <c r="A627" s="22" t="s">
        <v>128</v>
      </c>
      <c r="B627" s="22" t="s">
        <v>20</v>
      </c>
      <c r="C627" s="22" t="s">
        <v>2163</v>
      </c>
      <c r="D627" s="22" t="s">
        <v>2164</v>
      </c>
      <c r="E627" s="16">
        <f t="shared" si="40"/>
        <v>3967000</v>
      </c>
      <c r="F627" s="22">
        <v>2500000</v>
      </c>
      <c r="G627" s="22">
        <v>0</v>
      </c>
      <c r="K627" s="2">
        <f t="shared" si="41"/>
        <v>6467000</v>
      </c>
      <c r="L627" s="22">
        <v>6467000</v>
      </c>
      <c r="M627" s="22" t="s">
        <v>250</v>
      </c>
      <c r="O627" s="19"/>
      <c r="S627" s="19">
        <f>IFERROR(SUMIF([3]PIVOT!$A$9:$A$634,C627,[3]PIVOT!$C$9:$C$634),0)</f>
        <v>0</v>
      </c>
      <c r="T627" s="19">
        <f t="shared" si="39"/>
        <v>-6467000</v>
      </c>
    </row>
    <row r="628" spans="1:20" s="22" customFormat="1" hidden="1" outlineLevel="1" x14ac:dyDescent="0.25">
      <c r="A628" s="22" t="s">
        <v>128</v>
      </c>
      <c r="B628" s="22" t="s">
        <v>20</v>
      </c>
      <c r="C628" s="22" t="s">
        <v>1474</v>
      </c>
      <c r="D628" s="22" t="s">
        <v>963</v>
      </c>
      <c r="E628" s="16">
        <f t="shared" si="40"/>
        <v>4438000</v>
      </c>
      <c r="F628" s="22">
        <v>2500000</v>
      </c>
      <c r="K628" s="2">
        <f t="shared" si="41"/>
        <v>6938000</v>
      </c>
      <c r="L628" s="22">
        <v>6938000</v>
      </c>
      <c r="M628" s="22" t="s">
        <v>250</v>
      </c>
      <c r="O628" s="19"/>
      <c r="S628" s="19">
        <f>IFERROR(SUMIF([3]PIVOT!$A$9:$A$634,C628,[3]PIVOT!$C$9:$C$634),0)</f>
        <v>0</v>
      </c>
      <c r="T628" s="19">
        <f t="shared" si="39"/>
        <v>-6938000</v>
      </c>
    </row>
    <row r="629" spans="1:20" s="22" customFormat="1" hidden="1" outlineLevel="1" x14ac:dyDescent="0.25">
      <c r="A629" s="22" t="s">
        <v>128</v>
      </c>
      <c r="B629" s="22" t="s">
        <v>20</v>
      </c>
      <c r="C629" s="22" t="s">
        <v>2551</v>
      </c>
      <c r="D629" s="22" t="s">
        <v>2552</v>
      </c>
      <c r="E629" s="16">
        <f t="shared" si="40"/>
        <v>2099000</v>
      </c>
      <c r="F629" s="22">
        <v>0</v>
      </c>
      <c r="G629" s="22">
        <v>653000</v>
      </c>
      <c r="K629" s="2">
        <f t="shared" si="41"/>
        <v>2752000</v>
      </c>
      <c r="L629" s="22">
        <v>2099000</v>
      </c>
      <c r="M629" s="22" t="s">
        <v>251</v>
      </c>
      <c r="O629" s="19"/>
      <c r="S629" s="19">
        <f>IFERROR(SUMIF([3]PIVOT!$A$9:$A$634,C629,[3]PIVOT!$C$9:$C$634),0)</f>
        <v>0</v>
      </c>
      <c r="T629" s="19">
        <f t="shared" si="39"/>
        <v>-2752000</v>
      </c>
    </row>
    <row r="630" spans="1:20" s="22" customFormat="1" hidden="1" outlineLevel="1" x14ac:dyDescent="0.25">
      <c r="A630" s="22" t="s">
        <v>128</v>
      </c>
      <c r="B630" s="22" t="s">
        <v>20</v>
      </c>
      <c r="C630" s="22" t="s">
        <v>1973</v>
      </c>
      <c r="D630" s="22" t="s">
        <v>1974</v>
      </c>
      <c r="E630" s="16">
        <f t="shared" si="40"/>
        <v>4000000</v>
      </c>
      <c r="F630" s="22">
        <v>2500000</v>
      </c>
      <c r="K630" s="2">
        <f t="shared" si="41"/>
        <v>6500000</v>
      </c>
      <c r="L630" s="22">
        <v>6500000</v>
      </c>
      <c r="M630" s="22" t="s">
        <v>252</v>
      </c>
      <c r="O630" s="19"/>
      <c r="S630" s="19">
        <f>IFERROR(SUMIF([3]PIVOT!$A$9:$A$634,C630,[3]PIVOT!$C$9:$C$634),0)</f>
        <v>0</v>
      </c>
      <c r="T630" s="19">
        <f t="shared" si="39"/>
        <v>-6500000</v>
      </c>
    </row>
    <row r="631" spans="1:20" s="22" customFormat="1" hidden="1" outlineLevel="1" x14ac:dyDescent="0.25">
      <c r="A631" s="22" t="s">
        <v>128</v>
      </c>
      <c r="B631" s="22" t="s">
        <v>20</v>
      </c>
      <c r="C631" s="22" t="s">
        <v>1975</v>
      </c>
      <c r="D631" s="22" t="s">
        <v>1976</v>
      </c>
      <c r="E631" s="16">
        <f t="shared" si="40"/>
        <v>5000000</v>
      </c>
      <c r="F631" s="22">
        <v>2500000</v>
      </c>
      <c r="K631" s="2">
        <f t="shared" si="41"/>
        <v>7500000</v>
      </c>
      <c r="L631" s="22">
        <v>7500000</v>
      </c>
      <c r="M631" s="22" t="s">
        <v>288</v>
      </c>
      <c r="O631" s="19"/>
      <c r="S631" s="19">
        <f>IFERROR(SUMIF([3]PIVOT!$A$9:$A$634,C631,[3]PIVOT!$C$9:$C$634),0)</f>
        <v>0</v>
      </c>
      <c r="T631" s="19">
        <f t="shared" si="39"/>
        <v>-7500000</v>
      </c>
    </row>
    <row r="632" spans="1:20" s="22" customFormat="1" hidden="1" outlineLevel="1" x14ac:dyDescent="0.25">
      <c r="A632" s="22" t="s">
        <v>128</v>
      </c>
      <c r="B632" s="22" t="s">
        <v>20</v>
      </c>
      <c r="C632" s="22" t="s">
        <v>2553</v>
      </c>
      <c r="D632" s="22" t="s">
        <v>2554</v>
      </c>
      <c r="E632" s="16">
        <f t="shared" si="40"/>
        <v>2221000</v>
      </c>
      <c r="F632" s="22">
        <v>2500000</v>
      </c>
      <c r="G632" s="22">
        <v>653000</v>
      </c>
      <c r="K632" s="2">
        <f t="shared" si="41"/>
        <v>5374000</v>
      </c>
      <c r="L632" s="22">
        <v>4721000</v>
      </c>
      <c r="M632" s="22" t="s">
        <v>2190</v>
      </c>
      <c r="O632" s="19"/>
      <c r="S632" s="19">
        <f>IFERROR(SUMIF([3]PIVOT!$A$9:$A$634,C632,[3]PIVOT!$C$9:$C$634),0)</f>
        <v>0</v>
      </c>
      <c r="T632" s="19">
        <f t="shared" si="39"/>
        <v>-5374000</v>
      </c>
    </row>
    <row r="633" spans="1:20" s="22" customFormat="1" hidden="1" outlineLevel="1" x14ac:dyDescent="0.25">
      <c r="A633" s="22" t="s">
        <v>128</v>
      </c>
      <c r="B633" s="22" t="s">
        <v>20</v>
      </c>
      <c r="C633" s="22" t="s">
        <v>2324</v>
      </c>
      <c r="D633" s="22" t="s">
        <v>2325</v>
      </c>
      <c r="E633" s="16">
        <f t="shared" si="40"/>
        <v>0</v>
      </c>
      <c r="F633" s="22">
        <v>0</v>
      </c>
      <c r="K633" s="2">
        <f t="shared" si="41"/>
        <v>0</v>
      </c>
      <c r="L633" s="22">
        <v>0</v>
      </c>
      <c r="M633" s="22" t="s">
        <v>2190</v>
      </c>
      <c r="O633" s="19"/>
      <c r="S633" s="19">
        <f>IFERROR(SUMIF([3]PIVOT!$A$9:$A$634,C633,[3]PIVOT!$C$9:$C$634),0)</f>
        <v>0</v>
      </c>
      <c r="T633" s="19">
        <f t="shared" si="39"/>
        <v>0</v>
      </c>
    </row>
    <row r="634" spans="1:20" s="22" customFormat="1" hidden="1" outlineLevel="1" x14ac:dyDescent="0.25">
      <c r="A634" s="22" t="s">
        <v>128</v>
      </c>
      <c r="B634" s="22" t="s">
        <v>20</v>
      </c>
      <c r="C634" s="22" t="s">
        <v>2555</v>
      </c>
      <c r="D634" s="22" t="s">
        <v>2556</v>
      </c>
      <c r="E634" s="16">
        <f t="shared" si="40"/>
        <v>1215000</v>
      </c>
      <c r="F634" s="22">
        <v>2500000</v>
      </c>
      <c r="G634" s="22">
        <v>730000</v>
      </c>
      <c r="K634" s="2">
        <f t="shared" si="41"/>
        <v>4445000</v>
      </c>
      <c r="L634" s="22">
        <v>3715000</v>
      </c>
      <c r="M634" s="22" t="s">
        <v>250</v>
      </c>
      <c r="O634" s="19"/>
      <c r="S634" s="19">
        <f>IFERROR(SUMIF([3]PIVOT!$A$9:$A$634,C634,[3]PIVOT!$C$9:$C$634),0)</f>
        <v>0</v>
      </c>
      <c r="T634" s="19">
        <f t="shared" si="39"/>
        <v>-4445000</v>
      </c>
    </row>
    <row r="635" spans="1:20" s="22" customFormat="1" hidden="1" outlineLevel="1" x14ac:dyDescent="0.25">
      <c r="A635" s="22" t="s">
        <v>128</v>
      </c>
      <c r="B635" s="22" t="s">
        <v>20</v>
      </c>
      <c r="C635" s="22" t="s">
        <v>2175</v>
      </c>
      <c r="D635" s="22" t="s">
        <v>2557</v>
      </c>
      <c r="E635" s="16">
        <f t="shared" si="40"/>
        <v>2440000</v>
      </c>
      <c r="F635" s="22">
        <v>2500000</v>
      </c>
      <c r="G635" s="22">
        <v>769000</v>
      </c>
      <c r="K635" s="2">
        <f t="shared" si="41"/>
        <v>5709000</v>
      </c>
      <c r="L635" s="22">
        <v>4940000</v>
      </c>
      <c r="M635" s="22" t="s">
        <v>288</v>
      </c>
      <c r="O635" s="19"/>
      <c r="S635" s="19">
        <f>IFERROR(SUMIF([3]PIVOT!$A$9:$A$634,C635,[3]PIVOT!$C$9:$C$634),0)</f>
        <v>0</v>
      </c>
      <c r="T635" s="19">
        <f t="shared" si="39"/>
        <v>-5709000</v>
      </c>
    </row>
    <row r="636" spans="1:20" s="22" customFormat="1" hidden="1" outlineLevel="1" x14ac:dyDescent="0.25">
      <c r="A636" s="22" t="s">
        <v>128</v>
      </c>
      <c r="B636" s="22" t="s">
        <v>20</v>
      </c>
      <c r="C636" s="22" t="s">
        <v>2173</v>
      </c>
      <c r="D636" s="22" t="s">
        <v>2558</v>
      </c>
      <c r="E636" s="16">
        <f t="shared" si="40"/>
        <v>1540000</v>
      </c>
      <c r="F636" s="22">
        <v>0</v>
      </c>
      <c r="G636" s="22">
        <v>769000</v>
      </c>
      <c r="K636" s="2">
        <f t="shared" si="41"/>
        <v>2309000</v>
      </c>
      <c r="L636" s="22">
        <v>1540000</v>
      </c>
      <c r="M636" s="22" t="s">
        <v>250</v>
      </c>
      <c r="O636" s="19"/>
      <c r="S636" s="19">
        <f>IFERROR(SUMIF([3]PIVOT!$A$9:$A$634,C636,[3]PIVOT!$C$9:$C$634),0)</f>
        <v>0</v>
      </c>
      <c r="T636" s="19">
        <f t="shared" si="39"/>
        <v>-2309000</v>
      </c>
    </row>
    <row r="637" spans="1:20" s="22" customFormat="1" hidden="1" outlineLevel="1" x14ac:dyDescent="0.25">
      <c r="A637" s="22" t="s">
        <v>128</v>
      </c>
      <c r="B637" s="22" t="s">
        <v>20</v>
      </c>
      <c r="C637" s="22" t="s">
        <v>2169</v>
      </c>
      <c r="D637" s="22" t="s">
        <v>2559</v>
      </c>
      <c r="E637" s="16">
        <f t="shared" si="40"/>
        <v>4742000</v>
      </c>
      <c r="F637" s="22">
        <v>2500000</v>
      </c>
      <c r="K637" s="2">
        <f t="shared" si="41"/>
        <v>7242000</v>
      </c>
      <c r="L637" s="22">
        <v>7242000</v>
      </c>
      <c r="M637" s="22" t="s">
        <v>288</v>
      </c>
      <c r="O637" s="19"/>
      <c r="S637" s="19">
        <f>IFERROR(SUMIF([3]PIVOT!$A$9:$A$634,C637,[3]PIVOT!$C$9:$C$634),0)</f>
        <v>0</v>
      </c>
      <c r="T637" s="19">
        <f t="shared" si="39"/>
        <v>-7242000</v>
      </c>
    </row>
    <row r="638" spans="1:20" s="22" customFormat="1" hidden="1" outlineLevel="1" x14ac:dyDescent="0.25">
      <c r="A638" s="22" t="s">
        <v>128</v>
      </c>
      <c r="B638" s="22" t="s">
        <v>20</v>
      </c>
      <c r="C638" s="22" t="s">
        <v>2560</v>
      </c>
      <c r="D638" s="22" t="s">
        <v>2561</v>
      </c>
      <c r="E638" s="16">
        <f t="shared" si="40"/>
        <v>2440000</v>
      </c>
      <c r="F638" s="22">
        <v>2500000</v>
      </c>
      <c r="G638" s="22">
        <v>1000000</v>
      </c>
      <c r="K638" s="2">
        <f t="shared" si="41"/>
        <v>5940000</v>
      </c>
      <c r="L638" s="22">
        <v>4940000</v>
      </c>
      <c r="M638" s="22" t="s">
        <v>250</v>
      </c>
      <c r="O638" s="19"/>
      <c r="S638" s="19">
        <f>IFERROR(SUMIF([3]PIVOT!$A$9:$A$634,C638,[3]PIVOT!$C$9:$C$634),0)</f>
        <v>0</v>
      </c>
      <c r="T638" s="19">
        <f t="shared" si="39"/>
        <v>-5940000</v>
      </c>
    </row>
    <row r="639" spans="1:20" s="22" customFormat="1" hidden="1" outlineLevel="1" x14ac:dyDescent="0.25">
      <c r="A639" s="22" t="s">
        <v>128</v>
      </c>
      <c r="B639" s="22" t="s">
        <v>20</v>
      </c>
      <c r="C639" s="22" t="s">
        <v>2328</v>
      </c>
      <c r="D639" s="22" t="s">
        <v>2329</v>
      </c>
      <c r="E639" s="16">
        <f t="shared" si="40"/>
        <v>4000000</v>
      </c>
      <c r="F639" s="22">
        <v>2500000</v>
      </c>
      <c r="G639" s="22">
        <v>1000000</v>
      </c>
      <c r="K639" s="2">
        <f t="shared" si="41"/>
        <v>7500000</v>
      </c>
      <c r="L639" s="22">
        <v>6500000</v>
      </c>
      <c r="M639" s="22" t="s">
        <v>251</v>
      </c>
      <c r="O639" s="19"/>
      <c r="S639" s="19">
        <f>IFERROR(SUMIF([3]PIVOT!$A$9:$A$634,C639,[3]PIVOT!$C$9:$C$634),0)</f>
        <v>0</v>
      </c>
      <c r="T639" s="19">
        <f t="shared" si="39"/>
        <v>-7500000</v>
      </c>
    </row>
    <row r="640" spans="1:20" s="22" customFormat="1" hidden="1" outlineLevel="1" x14ac:dyDescent="0.25">
      <c r="A640" s="22" t="s">
        <v>128</v>
      </c>
      <c r="B640" s="22" t="s">
        <v>20</v>
      </c>
      <c r="C640" s="22" t="s">
        <v>2562</v>
      </c>
      <c r="D640" s="22" t="s">
        <v>2563</v>
      </c>
      <c r="E640" s="16">
        <f t="shared" si="40"/>
        <v>3691000</v>
      </c>
      <c r="F640" s="22">
        <v>2500000</v>
      </c>
      <c r="G640" s="22">
        <v>1000000</v>
      </c>
      <c r="K640" s="2">
        <f t="shared" si="41"/>
        <v>7191000</v>
      </c>
      <c r="L640" s="22">
        <v>6191000</v>
      </c>
      <c r="M640" s="22" t="s">
        <v>253</v>
      </c>
      <c r="O640" s="19"/>
      <c r="S640" s="19">
        <f>IFERROR(SUMIF([3]PIVOT!$A$9:$A$634,C640,[3]PIVOT!$C$9:$C$634),0)</f>
        <v>0</v>
      </c>
      <c r="T640" s="19">
        <f t="shared" si="39"/>
        <v>-7191000</v>
      </c>
    </row>
    <row r="641" spans="1:20" s="22" customFormat="1" hidden="1" outlineLevel="1" x14ac:dyDescent="0.25">
      <c r="A641" s="22" t="s">
        <v>128</v>
      </c>
      <c r="B641" s="22" t="s">
        <v>20</v>
      </c>
      <c r="C641" s="22" t="s">
        <v>2330</v>
      </c>
      <c r="D641" s="22" t="s">
        <v>2331</v>
      </c>
      <c r="E641" s="16">
        <f t="shared" si="40"/>
        <v>2440000</v>
      </c>
      <c r="F641" s="22">
        <v>2500000</v>
      </c>
      <c r="G641" s="22">
        <v>1000000</v>
      </c>
      <c r="K641" s="2">
        <f t="shared" si="41"/>
        <v>5940000</v>
      </c>
      <c r="L641" s="22">
        <v>4940000</v>
      </c>
      <c r="M641" s="22" t="s">
        <v>250</v>
      </c>
      <c r="O641" s="19"/>
      <c r="S641" s="19">
        <f>IFERROR(SUMIF([3]PIVOT!$A$9:$A$634,C641,[3]PIVOT!$C$9:$C$634),0)</f>
        <v>0</v>
      </c>
      <c r="T641" s="19">
        <f t="shared" si="39"/>
        <v>-5940000</v>
      </c>
    </row>
    <row r="642" spans="1:20" s="22" customFormat="1" hidden="1" outlineLevel="1" x14ac:dyDescent="0.25">
      <c r="A642" s="22" t="s">
        <v>128</v>
      </c>
      <c r="B642" s="22" t="s">
        <v>20</v>
      </c>
      <c r="C642" s="22" t="s">
        <v>2564</v>
      </c>
      <c r="D642" s="22" t="s">
        <v>2565</v>
      </c>
      <c r="E642" s="16">
        <f t="shared" si="40"/>
        <v>1040000</v>
      </c>
      <c r="F642" s="22">
        <v>0</v>
      </c>
      <c r="G642" s="22">
        <v>538000</v>
      </c>
      <c r="K642" s="2">
        <f t="shared" si="41"/>
        <v>1578000</v>
      </c>
      <c r="L642" s="22">
        <v>1040000</v>
      </c>
      <c r="M642" s="22" t="s">
        <v>250</v>
      </c>
      <c r="O642" s="19"/>
      <c r="S642" s="19">
        <f>IFERROR(SUMIF([3]PIVOT!$A$9:$A$634,C642,[3]PIVOT!$C$9:$C$634),0)</f>
        <v>0</v>
      </c>
      <c r="T642" s="19">
        <f t="shared" si="39"/>
        <v>-1578000</v>
      </c>
    </row>
    <row r="643" spans="1:20" s="22" customFormat="1" hidden="1" outlineLevel="1" x14ac:dyDescent="0.25">
      <c r="A643" s="22" t="s">
        <v>128</v>
      </c>
      <c r="B643" s="22" t="s">
        <v>20</v>
      </c>
      <c r="C643" s="22" t="s">
        <v>1488</v>
      </c>
      <c r="D643" s="22" t="s">
        <v>802</v>
      </c>
      <c r="E643" s="16">
        <f t="shared" si="40"/>
        <v>3960000</v>
      </c>
      <c r="F643" s="22">
        <v>2500000</v>
      </c>
      <c r="K643" s="2">
        <f t="shared" si="41"/>
        <v>6460000</v>
      </c>
      <c r="L643" s="22">
        <v>6460000</v>
      </c>
      <c r="M643" s="22" t="s">
        <v>288</v>
      </c>
      <c r="O643" s="19"/>
      <c r="S643" s="19">
        <f>IFERROR(SUMIF([3]PIVOT!$A$9:$A$634,C643,[3]PIVOT!$C$9:$C$634),0)</f>
        <v>0</v>
      </c>
      <c r="T643" s="19">
        <f t="shared" si="39"/>
        <v>-6460000</v>
      </c>
    </row>
    <row r="644" spans="1:20" s="22" customFormat="1" hidden="1" outlineLevel="1" x14ac:dyDescent="0.25">
      <c r="A644" s="22" t="s">
        <v>128</v>
      </c>
      <c r="B644" s="22" t="s">
        <v>20</v>
      </c>
      <c r="C644" s="22" t="s">
        <v>1489</v>
      </c>
      <c r="D644" s="22" t="s">
        <v>1490</v>
      </c>
      <c r="E644" s="16">
        <f t="shared" si="40"/>
        <v>0</v>
      </c>
      <c r="F644" s="22">
        <v>0</v>
      </c>
      <c r="K644" s="2">
        <f t="shared" si="41"/>
        <v>0</v>
      </c>
      <c r="L644" s="22">
        <v>0</v>
      </c>
      <c r="M644" s="22" t="s">
        <v>250</v>
      </c>
      <c r="O644" s="19"/>
      <c r="S644" s="19">
        <f>IFERROR(SUMIF([3]PIVOT!$A$9:$A$634,C644,[3]PIVOT!$C$9:$C$634),0)</f>
        <v>0</v>
      </c>
      <c r="T644" s="19">
        <f t="shared" si="39"/>
        <v>0</v>
      </c>
    </row>
    <row r="645" spans="1:20" s="22" customFormat="1" hidden="1" outlineLevel="1" x14ac:dyDescent="0.25">
      <c r="A645" s="22" t="s">
        <v>128</v>
      </c>
      <c r="B645" s="22" t="s">
        <v>20</v>
      </c>
      <c r="C645" s="22" t="s">
        <v>2566</v>
      </c>
      <c r="D645" s="22" t="s">
        <v>2567</v>
      </c>
      <c r="E645" s="16">
        <f t="shared" si="40"/>
        <v>552000</v>
      </c>
      <c r="F645" s="22">
        <v>0</v>
      </c>
      <c r="G645" s="22">
        <v>846000</v>
      </c>
      <c r="K645" s="2">
        <f t="shared" si="41"/>
        <v>1398000</v>
      </c>
      <c r="L645" s="22">
        <v>552000</v>
      </c>
      <c r="M645" s="22" t="s">
        <v>253</v>
      </c>
      <c r="O645" s="19"/>
      <c r="S645" s="19">
        <f>IFERROR(SUMIF([3]PIVOT!$A$9:$A$634,C645,[3]PIVOT!$C$9:$C$634),0)</f>
        <v>0</v>
      </c>
      <c r="T645" s="19">
        <f t="shared" ref="T645:T708" si="42">+S645-K645</f>
        <v>-1398000</v>
      </c>
    </row>
    <row r="646" spans="1:20" s="22" customFormat="1" hidden="1" outlineLevel="1" x14ac:dyDescent="0.25">
      <c r="A646" s="22" t="s">
        <v>128</v>
      </c>
      <c r="B646" s="22" t="s">
        <v>20</v>
      </c>
      <c r="C646" s="22" t="s">
        <v>1493</v>
      </c>
      <c r="D646" s="22" t="s">
        <v>1494</v>
      </c>
      <c r="E646" s="16">
        <f t="shared" si="40"/>
        <v>0</v>
      </c>
      <c r="F646" s="22">
        <v>0</v>
      </c>
      <c r="K646" s="2">
        <f t="shared" si="41"/>
        <v>0</v>
      </c>
      <c r="L646" s="22">
        <v>0</v>
      </c>
      <c r="M646" s="22" t="s">
        <v>288</v>
      </c>
      <c r="O646" s="19"/>
      <c r="S646" s="19">
        <f>IFERROR(SUMIF([3]PIVOT!$A$9:$A$634,C646,[3]PIVOT!$C$9:$C$634),0)</f>
        <v>0</v>
      </c>
      <c r="T646" s="19">
        <f t="shared" si="42"/>
        <v>0</v>
      </c>
    </row>
    <row r="647" spans="1:20" s="22" customFormat="1" hidden="1" outlineLevel="1" x14ac:dyDescent="0.25">
      <c r="A647" s="22" t="s">
        <v>128</v>
      </c>
      <c r="B647" s="22" t="s">
        <v>20</v>
      </c>
      <c r="C647" s="22" t="s">
        <v>2334</v>
      </c>
      <c r="D647" s="22" t="s">
        <v>2335</v>
      </c>
      <c r="E647" s="16">
        <f t="shared" si="40"/>
        <v>2440000</v>
      </c>
      <c r="F647" s="22">
        <v>2500000</v>
      </c>
      <c r="G647" s="22">
        <v>1000000</v>
      </c>
      <c r="K647" s="2">
        <f t="shared" si="41"/>
        <v>5940000</v>
      </c>
      <c r="L647" s="22">
        <v>4940000</v>
      </c>
      <c r="M647" s="22" t="s">
        <v>2190</v>
      </c>
      <c r="O647" s="19"/>
      <c r="S647" s="19">
        <f>IFERROR(SUMIF([3]PIVOT!$A$9:$A$634,C647,[3]PIVOT!$C$9:$C$634),0)</f>
        <v>0</v>
      </c>
      <c r="T647" s="19">
        <f t="shared" si="42"/>
        <v>-5940000</v>
      </c>
    </row>
    <row r="648" spans="1:20" s="22" customFormat="1" hidden="1" outlineLevel="1" x14ac:dyDescent="0.25">
      <c r="A648" s="22" t="s">
        <v>128</v>
      </c>
      <c r="B648" s="22" t="s">
        <v>20</v>
      </c>
      <c r="C648" s="22" t="s">
        <v>1979</v>
      </c>
      <c r="D648" s="22" t="s">
        <v>2177</v>
      </c>
      <c r="E648" s="16">
        <f t="shared" si="40"/>
        <v>0</v>
      </c>
      <c r="F648" s="22">
        <v>0</v>
      </c>
      <c r="K648" s="2">
        <f t="shared" si="41"/>
        <v>0</v>
      </c>
      <c r="L648" s="22">
        <v>0</v>
      </c>
      <c r="M648" s="22" t="s">
        <v>253</v>
      </c>
      <c r="O648" s="19"/>
      <c r="S648" s="19">
        <f>IFERROR(SUMIF([3]PIVOT!$A$9:$A$634,C648,[3]PIVOT!$C$9:$C$634),0)</f>
        <v>0</v>
      </c>
      <c r="T648" s="19">
        <f t="shared" si="42"/>
        <v>0</v>
      </c>
    </row>
    <row r="649" spans="1:20" s="22" customFormat="1" hidden="1" outlineLevel="1" x14ac:dyDescent="0.25">
      <c r="A649" s="22" t="s">
        <v>128</v>
      </c>
      <c r="B649" s="22" t="s">
        <v>20</v>
      </c>
      <c r="C649" s="22" t="s">
        <v>2568</v>
      </c>
      <c r="D649" s="22" t="s">
        <v>2569</v>
      </c>
      <c r="E649" s="16">
        <f t="shared" si="40"/>
        <v>1443000</v>
      </c>
      <c r="F649" s="22">
        <v>0</v>
      </c>
      <c r="G649" s="22">
        <v>807000</v>
      </c>
      <c r="K649" s="2">
        <f t="shared" si="41"/>
        <v>2250000</v>
      </c>
      <c r="L649" s="22">
        <v>1443000</v>
      </c>
      <c r="M649" s="22" t="s">
        <v>288</v>
      </c>
      <c r="O649" s="19"/>
      <c r="S649" s="19">
        <f>IFERROR(SUMIF([3]PIVOT!$A$9:$A$634,C649,[3]PIVOT!$C$9:$C$634),0)</f>
        <v>0</v>
      </c>
      <c r="T649" s="19">
        <f t="shared" si="42"/>
        <v>-2250000</v>
      </c>
    </row>
    <row r="650" spans="1:20" s="22" customFormat="1" hidden="1" outlineLevel="1" x14ac:dyDescent="0.25">
      <c r="A650" s="22" t="s">
        <v>128</v>
      </c>
      <c r="B650" s="22" t="s">
        <v>20</v>
      </c>
      <c r="C650" s="22" t="s">
        <v>1496</v>
      </c>
      <c r="D650" s="22" t="s">
        <v>687</v>
      </c>
      <c r="E650" s="16">
        <f t="shared" si="40"/>
        <v>0</v>
      </c>
      <c r="F650" s="22">
        <v>0</v>
      </c>
      <c r="K650" s="2">
        <f t="shared" si="41"/>
        <v>0</v>
      </c>
      <c r="L650" s="22">
        <v>0</v>
      </c>
      <c r="M650" s="22" t="s">
        <v>253</v>
      </c>
      <c r="O650" s="19"/>
      <c r="S650" s="19">
        <f>IFERROR(SUMIF([3]PIVOT!$A$9:$A$634,C650,[3]PIVOT!$C$9:$C$634),0)</f>
        <v>0</v>
      </c>
      <c r="T650" s="19">
        <f t="shared" si="42"/>
        <v>0</v>
      </c>
    </row>
    <row r="651" spans="1:20" s="22" customFormat="1" hidden="1" outlineLevel="1" x14ac:dyDescent="0.25">
      <c r="A651" s="22" t="s">
        <v>128</v>
      </c>
      <c r="B651" s="22" t="s">
        <v>20</v>
      </c>
      <c r="D651" s="22" t="s">
        <v>797</v>
      </c>
      <c r="E651" s="16">
        <f t="shared" si="40"/>
        <v>0</v>
      </c>
      <c r="F651" s="22">
        <v>0</v>
      </c>
      <c r="K651" s="2">
        <f t="shared" si="41"/>
        <v>0</v>
      </c>
      <c r="L651" s="22">
        <v>0</v>
      </c>
      <c r="M651" s="22" t="s">
        <v>288</v>
      </c>
      <c r="O651" s="19"/>
      <c r="S651" s="19">
        <f>IFERROR(SUMIF([3]PIVOT!$A$9:$A$634,C651,[3]PIVOT!$C$9:$C$634),0)</f>
        <v>0</v>
      </c>
      <c r="T651" s="19">
        <f t="shared" si="42"/>
        <v>0</v>
      </c>
    </row>
    <row r="652" spans="1:20" s="22" customFormat="1" hidden="1" outlineLevel="1" x14ac:dyDescent="0.25">
      <c r="A652" s="22" t="s">
        <v>128</v>
      </c>
      <c r="B652" s="22" t="s">
        <v>20</v>
      </c>
      <c r="C652" s="22" t="s">
        <v>2570</v>
      </c>
      <c r="D652" s="22" t="s">
        <v>2571</v>
      </c>
      <c r="E652" s="16">
        <f t="shared" si="40"/>
        <v>1040000</v>
      </c>
      <c r="F652" s="22">
        <v>0</v>
      </c>
      <c r="G652" s="22">
        <v>884000</v>
      </c>
      <c r="K652" s="2">
        <f t="shared" si="41"/>
        <v>1924000</v>
      </c>
      <c r="L652" s="22">
        <v>1040000</v>
      </c>
      <c r="M652" s="22" t="s">
        <v>253</v>
      </c>
      <c r="O652" s="19"/>
      <c r="S652" s="19">
        <f>IFERROR(SUMIF([3]PIVOT!$A$9:$A$634,C652,[3]PIVOT!$C$9:$C$634),0)</f>
        <v>0</v>
      </c>
      <c r="T652" s="19">
        <f t="shared" si="42"/>
        <v>-1924000</v>
      </c>
    </row>
    <row r="653" spans="1:20" s="22" customFormat="1" hidden="1" outlineLevel="1" x14ac:dyDescent="0.25">
      <c r="A653" s="22" t="s">
        <v>128</v>
      </c>
      <c r="B653" s="22" t="s">
        <v>20</v>
      </c>
      <c r="C653" s="22" t="s">
        <v>1498</v>
      </c>
      <c r="D653" s="22" t="s">
        <v>794</v>
      </c>
      <c r="E653" s="16">
        <f t="shared" si="40"/>
        <v>1960000</v>
      </c>
      <c r="F653" s="22">
        <v>0</v>
      </c>
      <c r="K653" s="2">
        <f t="shared" si="41"/>
        <v>1960000</v>
      </c>
      <c r="L653" s="22">
        <v>1960000</v>
      </c>
      <c r="M653" s="22" t="s">
        <v>288</v>
      </c>
      <c r="O653" s="19"/>
      <c r="S653" s="19">
        <f>IFERROR(SUMIF([3]PIVOT!$A$9:$A$634,C653,[3]PIVOT!$C$9:$C$634),0)</f>
        <v>0</v>
      </c>
      <c r="T653" s="19">
        <f t="shared" si="42"/>
        <v>-1960000</v>
      </c>
    </row>
    <row r="654" spans="1:20" s="22" customFormat="1" hidden="1" outlineLevel="1" x14ac:dyDescent="0.25">
      <c r="A654" s="22" t="s">
        <v>128</v>
      </c>
      <c r="B654" s="22" t="s">
        <v>20</v>
      </c>
      <c r="C654" s="22" t="s">
        <v>1499</v>
      </c>
      <c r="D654" s="22" t="s">
        <v>723</v>
      </c>
      <c r="E654" s="16">
        <f t="shared" si="40"/>
        <v>1344000</v>
      </c>
      <c r="F654" s="22">
        <v>0</v>
      </c>
      <c r="K654" s="2">
        <f t="shared" si="41"/>
        <v>1344000</v>
      </c>
      <c r="L654" s="22">
        <v>1344000</v>
      </c>
      <c r="M654" s="22" t="s">
        <v>253</v>
      </c>
      <c r="O654" s="19"/>
      <c r="S654" s="19">
        <f>IFERROR(SUMIF([3]PIVOT!$A$9:$A$634,C654,[3]PIVOT!$C$9:$C$634),0)</f>
        <v>0</v>
      </c>
      <c r="T654" s="19">
        <f t="shared" si="42"/>
        <v>-1344000</v>
      </c>
    </row>
    <row r="655" spans="1:20" s="22" customFormat="1" hidden="1" outlineLevel="1" x14ac:dyDescent="0.25">
      <c r="A655" s="22" t="s">
        <v>128</v>
      </c>
      <c r="B655" s="22" t="s">
        <v>20</v>
      </c>
      <c r="C655" s="22" t="s">
        <v>1983</v>
      </c>
      <c r="D655" s="22" t="s">
        <v>1984</v>
      </c>
      <c r="E655" s="16">
        <f t="shared" si="40"/>
        <v>1344000</v>
      </c>
      <c r="F655" s="22">
        <v>0</v>
      </c>
      <c r="K655" s="2">
        <f t="shared" si="41"/>
        <v>1344000</v>
      </c>
      <c r="L655" s="22">
        <v>1344000</v>
      </c>
      <c r="M655" s="22" t="s">
        <v>253</v>
      </c>
      <c r="O655" s="19"/>
      <c r="S655" s="19">
        <f>IFERROR(SUMIF([3]PIVOT!$A$9:$A$634,C655,[3]PIVOT!$C$9:$C$634),0)</f>
        <v>0</v>
      </c>
      <c r="T655" s="19">
        <f t="shared" si="42"/>
        <v>-1344000</v>
      </c>
    </row>
    <row r="656" spans="1:20" s="22" customFormat="1" hidden="1" outlineLevel="1" x14ac:dyDescent="0.25">
      <c r="A656" s="22" t="s">
        <v>128</v>
      </c>
      <c r="B656" s="22" t="s">
        <v>20</v>
      </c>
      <c r="C656" s="22" t="s">
        <v>1985</v>
      </c>
      <c r="D656" s="22" t="s">
        <v>1986</v>
      </c>
      <c r="E656" s="16">
        <f t="shared" si="40"/>
        <v>1344000</v>
      </c>
      <c r="F656" s="22">
        <v>0</v>
      </c>
      <c r="K656" s="2">
        <f t="shared" si="41"/>
        <v>1344000</v>
      </c>
      <c r="L656" s="22">
        <v>1344000</v>
      </c>
      <c r="M656" s="22" t="s">
        <v>253</v>
      </c>
      <c r="O656" s="19"/>
      <c r="S656" s="19">
        <f>IFERROR(SUMIF([3]PIVOT!$A$9:$A$634,C656,[3]PIVOT!$C$9:$C$634),0)</f>
        <v>0</v>
      </c>
      <c r="T656" s="19">
        <f t="shared" si="42"/>
        <v>-1344000</v>
      </c>
    </row>
    <row r="657" spans="1:20" s="22" customFormat="1" hidden="1" outlineLevel="1" x14ac:dyDescent="0.25">
      <c r="A657" s="22" t="s">
        <v>128</v>
      </c>
      <c r="B657" s="22" t="s">
        <v>20</v>
      </c>
      <c r="C657" s="22" t="s">
        <v>1500</v>
      </c>
      <c r="D657" s="22" t="s">
        <v>724</v>
      </c>
      <c r="E657" s="16">
        <f t="shared" si="40"/>
        <v>3960000</v>
      </c>
      <c r="F657" s="22">
        <v>2500000</v>
      </c>
      <c r="K657" s="2">
        <f t="shared" si="41"/>
        <v>6460000</v>
      </c>
      <c r="L657" s="22">
        <v>6460000</v>
      </c>
      <c r="M657" s="22" t="s">
        <v>288</v>
      </c>
      <c r="O657" s="19"/>
      <c r="S657" s="19">
        <f>IFERROR(SUMIF([3]PIVOT!$A$9:$A$634,C657,[3]PIVOT!$C$9:$C$634),0)</f>
        <v>0</v>
      </c>
      <c r="T657" s="19">
        <f t="shared" si="42"/>
        <v>-6460000</v>
      </c>
    </row>
    <row r="658" spans="1:20" s="22" customFormat="1" hidden="1" outlineLevel="1" x14ac:dyDescent="0.25">
      <c r="A658" s="22" t="s">
        <v>128</v>
      </c>
      <c r="B658" s="22" t="s">
        <v>20</v>
      </c>
      <c r="C658" s="22" t="s">
        <v>1987</v>
      </c>
      <c r="D658" s="22" t="s">
        <v>1988</v>
      </c>
      <c r="E658" s="16">
        <f t="shared" si="40"/>
        <v>3960000</v>
      </c>
      <c r="F658" s="22">
        <v>2500000</v>
      </c>
      <c r="K658" s="2">
        <f t="shared" si="41"/>
        <v>6460000</v>
      </c>
      <c r="L658" s="22">
        <v>6460000</v>
      </c>
      <c r="M658" s="22" t="s">
        <v>288</v>
      </c>
      <c r="O658" s="19"/>
      <c r="S658" s="19">
        <f>IFERROR(SUMIF([3]PIVOT!$A$9:$A$634,C658,[3]PIVOT!$C$9:$C$634),0)</f>
        <v>0</v>
      </c>
      <c r="T658" s="19">
        <f t="shared" si="42"/>
        <v>-6460000</v>
      </c>
    </row>
    <row r="659" spans="1:20" s="22" customFormat="1" hidden="1" outlineLevel="1" x14ac:dyDescent="0.25">
      <c r="A659" s="22" t="s">
        <v>128</v>
      </c>
      <c r="B659" s="22" t="s">
        <v>20</v>
      </c>
      <c r="C659" s="22" t="s">
        <v>2572</v>
      </c>
      <c r="D659" s="22" t="s">
        <v>2573</v>
      </c>
      <c r="E659" s="16">
        <f t="shared" si="40"/>
        <v>80000</v>
      </c>
      <c r="F659" s="22">
        <v>0</v>
      </c>
      <c r="G659" s="22">
        <v>884000</v>
      </c>
      <c r="K659" s="2">
        <f t="shared" si="41"/>
        <v>964000</v>
      </c>
      <c r="L659" s="22">
        <v>80000</v>
      </c>
      <c r="M659" s="22" t="s">
        <v>2190</v>
      </c>
      <c r="O659" s="19"/>
      <c r="S659" s="19">
        <f>IFERROR(SUMIF([3]PIVOT!$A$9:$A$634,C659,[3]PIVOT!$C$9:$C$634),0)</f>
        <v>0</v>
      </c>
      <c r="T659" s="19">
        <f t="shared" si="42"/>
        <v>-964000</v>
      </c>
    </row>
    <row r="660" spans="1:20" s="22" customFormat="1" hidden="1" outlineLevel="1" x14ac:dyDescent="0.25">
      <c r="A660" s="22" t="s">
        <v>128</v>
      </c>
      <c r="B660" s="22" t="s">
        <v>20</v>
      </c>
      <c r="C660" s="22" t="s">
        <v>2574</v>
      </c>
      <c r="D660" s="22" t="s">
        <v>2575</v>
      </c>
      <c r="E660" s="16">
        <f t="shared" si="40"/>
        <v>1040000</v>
      </c>
      <c r="F660" s="22">
        <v>0</v>
      </c>
      <c r="G660" s="22">
        <v>1000000</v>
      </c>
      <c r="K660" s="2">
        <f t="shared" si="41"/>
        <v>2040000</v>
      </c>
      <c r="L660" s="22">
        <v>1040000</v>
      </c>
      <c r="M660" s="22" t="s">
        <v>253</v>
      </c>
      <c r="O660" s="19"/>
      <c r="S660" s="19">
        <f>IFERROR(SUMIF([3]PIVOT!$A$9:$A$634,C660,[3]PIVOT!$C$9:$C$634),0)</f>
        <v>0</v>
      </c>
      <c r="T660" s="19">
        <f t="shared" si="42"/>
        <v>-2040000</v>
      </c>
    </row>
    <row r="661" spans="1:20" s="22" customFormat="1" hidden="1" outlineLevel="1" x14ac:dyDescent="0.25">
      <c r="A661" s="22" t="s">
        <v>128</v>
      </c>
      <c r="B661" s="22" t="s">
        <v>20</v>
      </c>
      <c r="C661" s="22" t="s">
        <v>2180</v>
      </c>
      <c r="D661" s="22" t="s">
        <v>2181</v>
      </c>
      <c r="E661" s="16">
        <f t="shared" si="40"/>
        <v>2264000</v>
      </c>
      <c r="F661" s="22">
        <v>2500000</v>
      </c>
      <c r="G661" s="22">
        <v>0</v>
      </c>
      <c r="K661" s="2">
        <f t="shared" si="41"/>
        <v>4764000</v>
      </c>
      <c r="L661" s="22">
        <v>4764000</v>
      </c>
      <c r="M661" s="22" t="s">
        <v>288</v>
      </c>
      <c r="O661" s="19"/>
      <c r="S661" s="19">
        <f>IFERROR(SUMIF([3]PIVOT!$A$9:$A$634,C661,[3]PIVOT!$C$9:$C$634),0)</f>
        <v>0</v>
      </c>
      <c r="T661" s="19">
        <f t="shared" si="42"/>
        <v>-4764000</v>
      </c>
    </row>
    <row r="662" spans="1:20" s="22" customFormat="1" hidden="1" outlineLevel="1" x14ac:dyDescent="0.25">
      <c r="A662" s="22" t="s">
        <v>128</v>
      </c>
      <c r="B662" s="22" t="s">
        <v>20</v>
      </c>
      <c r="C662" s="22" t="s">
        <v>2576</v>
      </c>
      <c r="D662" s="22" t="s">
        <v>2577</v>
      </c>
      <c r="E662" s="16">
        <f t="shared" ref="E662:E663" si="43">+L662-F662-J662-I662</f>
        <v>0</v>
      </c>
      <c r="G662" s="22">
        <v>307000</v>
      </c>
      <c r="K662" s="2">
        <f t="shared" ref="K662:K663" si="44">SUM(E662:G662)-H662+I662+J662</f>
        <v>307000</v>
      </c>
      <c r="L662" s="22">
        <v>0</v>
      </c>
      <c r="M662" s="22" t="s">
        <v>288</v>
      </c>
      <c r="O662" s="19"/>
      <c r="S662" s="19">
        <f>IFERROR(SUMIF([3]PIVOT!$A$9:$A$634,C662,[3]PIVOT!$C$9:$C$634),0)</f>
        <v>0</v>
      </c>
      <c r="T662" s="19">
        <f t="shared" si="42"/>
        <v>-307000</v>
      </c>
    </row>
    <row r="663" spans="1:20" s="22" customFormat="1" hidden="1" outlineLevel="1" x14ac:dyDescent="0.25">
      <c r="A663" s="22" t="s">
        <v>128</v>
      </c>
      <c r="B663" s="22" t="s">
        <v>20</v>
      </c>
      <c r="C663" s="22" t="s">
        <v>2578</v>
      </c>
      <c r="D663" s="22" t="s">
        <v>2579</v>
      </c>
      <c r="E663" s="16">
        <f t="shared" si="43"/>
        <v>0</v>
      </c>
      <c r="G663" s="22">
        <v>38000</v>
      </c>
      <c r="K663" s="2">
        <f t="shared" si="44"/>
        <v>38000</v>
      </c>
      <c r="L663" s="22">
        <v>0</v>
      </c>
      <c r="M663" s="22" t="s">
        <v>250</v>
      </c>
      <c r="O663" s="19"/>
      <c r="S663" s="19">
        <f>IFERROR(SUMIF([3]PIVOT!$A$9:$A$634,C663,[3]PIVOT!$C$9:$C$634),0)</f>
        <v>0</v>
      </c>
      <c r="T663" s="19">
        <f t="shared" si="42"/>
        <v>-38000</v>
      </c>
    </row>
    <row r="664" spans="1:20" s="22" customFormat="1" hidden="1" outlineLevel="1" x14ac:dyDescent="0.25">
      <c r="A664" s="22" t="s">
        <v>66</v>
      </c>
      <c r="B664" s="22" t="s">
        <v>37</v>
      </c>
      <c r="C664" s="22" t="s">
        <v>1502</v>
      </c>
      <c r="D664" s="22" t="s">
        <v>289</v>
      </c>
      <c r="E664" s="16">
        <f t="shared" si="40"/>
        <v>1700000</v>
      </c>
      <c r="F664" s="22">
        <v>0</v>
      </c>
      <c r="H664" s="19">
        <v>519714.32475602365</v>
      </c>
      <c r="K664" s="2">
        <f t="shared" si="41"/>
        <v>1180285.6752439763</v>
      </c>
      <c r="L664" s="22">
        <v>1700000</v>
      </c>
      <c r="O664" s="19"/>
      <c r="S664" s="19">
        <f>IFERROR(SUMIF([3]PIVOT!$A$9:$A$634,C664,[3]PIVOT!$C$9:$C$634),0)</f>
        <v>0</v>
      </c>
      <c r="T664" s="19">
        <f t="shared" si="42"/>
        <v>-1180285.6752439763</v>
      </c>
    </row>
    <row r="665" spans="1:20" s="22" customFormat="1" hidden="1" outlineLevel="1" x14ac:dyDescent="0.25">
      <c r="A665" s="22" t="s">
        <v>66</v>
      </c>
      <c r="B665" s="22" t="s">
        <v>37</v>
      </c>
      <c r="C665" s="22" t="s">
        <v>1503</v>
      </c>
      <c r="D665" s="22" t="s">
        <v>657</v>
      </c>
      <c r="E665" s="16">
        <f t="shared" si="40"/>
        <v>200000</v>
      </c>
      <c r="F665" s="22">
        <v>0</v>
      </c>
      <c r="H665" s="19">
        <v>805831.06430726137</v>
      </c>
      <c r="K665" s="2">
        <f t="shared" si="41"/>
        <v>-605831.06430726137</v>
      </c>
      <c r="L665" s="22">
        <v>200000</v>
      </c>
      <c r="O665" s="19"/>
      <c r="S665" s="19">
        <f>IFERROR(SUMIF([3]PIVOT!$A$9:$A$634,C665,[3]PIVOT!$C$9:$C$634),0)</f>
        <v>0</v>
      </c>
      <c r="T665" s="19">
        <f t="shared" si="42"/>
        <v>605831.06430726137</v>
      </c>
    </row>
    <row r="666" spans="1:20" s="22" customFormat="1" hidden="1" outlineLevel="1" x14ac:dyDescent="0.25">
      <c r="A666" s="22" t="s">
        <v>66</v>
      </c>
      <c r="B666" s="22" t="s">
        <v>37</v>
      </c>
      <c r="C666" s="22" t="s">
        <v>1504</v>
      </c>
      <c r="D666" s="22" t="s">
        <v>1505</v>
      </c>
      <c r="E666" s="16">
        <f t="shared" si="40"/>
        <v>3000000</v>
      </c>
      <c r="F666" s="22">
        <v>3000000</v>
      </c>
      <c r="H666" s="19">
        <v>384997.91185937182</v>
      </c>
      <c r="K666" s="2">
        <f t="shared" si="41"/>
        <v>5615002.0881406283</v>
      </c>
      <c r="L666" s="22">
        <v>6000000</v>
      </c>
      <c r="O666" s="19"/>
      <c r="S666" s="19">
        <f>IFERROR(SUMIF([3]PIVOT!$A$9:$A$634,C666,[3]PIVOT!$C$9:$C$634),0)</f>
        <v>0</v>
      </c>
      <c r="T666" s="19">
        <f t="shared" si="42"/>
        <v>-5615002.0881406283</v>
      </c>
    </row>
    <row r="667" spans="1:20" s="22" customFormat="1" hidden="1" outlineLevel="1" x14ac:dyDescent="0.25">
      <c r="A667" s="22" t="s">
        <v>66</v>
      </c>
      <c r="B667" s="22" t="s">
        <v>37</v>
      </c>
      <c r="C667" s="22" t="s">
        <v>1506</v>
      </c>
      <c r="D667" s="22" t="s">
        <v>287</v>
      </c>
      <c r="E667" s="16">
        <f t="shared" si="40"/>
        <v>3900000</v>
      </c>
      <c r="F667" s="22">
        <v>3000000</v>
      </c>
      <c r="H667" s="19">
        <v>382125.94755577698</v>
      </c>
      <c r="K667" s="2">
        <f t="shared" ref="K667:K718" si="45">SUM(E667:G667)-H667+I667+J667</f>
        <v>6517874.0524442233</v>
      </c>
      <c r="L667" s="22">
        <v>6900000</v>
      </c>
      <c r="O667" s="19"/>
      <c r="S667" s="19">
        <f>IFERROR(SUMIF([3]PIVOT!$A$9:$A$634,C667,[3]PIVOT!$C$9:$C$634),0)</f>
        <v>0</v>
      </c>
      <c r="T667" s="19">
        <f t="shared" si="42"/>
        <v>-6517874.0524442233</v>
      </c>
    </row>
    <row r="668" spans="1:20" s="22" customFormat="1" hidden="1" outlineLevel="1" x14ac:dyDescent="0.25">
      <c r="A668" s="22" t="s">
        <v>66</v>
      </c>
      <c r="B668" s="22" t="s">
        <v>37</v>
      </c>
      <c r="C668" s="22" t="s">
        <v>1507</v>
      </c>
      <c r="D668" s="22" t="s">
        <v>277</v>
      </c>
      <c r="E668" s="16">
        <f t="shared" si="40"/>
        <v>2000000</v>
      </c>
      <c r="F668" s="22">
        <v>2000000</v>
      </c>
      <c r="H668" s="19">
        <v>331925.07921284658</v>
      </c>
      <c r="K668" s="2">
        <f t="shared" si="45"/>
        <v>3668074.9207871533</v>
      </c>
      <c r="L668" s="22">
        <v>4000000</v>
      </c>
      <c r="O668" s="19"/>
      <c r="S668" s="19">
        <f>IFERROR(SUMIF([3]PIVOT!$A$9:$A$634,C668,[3]PIVOT!$C$9:$C$634),0)</f>
        <v>0</v>
      </c>
      <c r="T668" s="19">
        <f t="shared" si="42"/>
        <v>-3668074.9207871533</v>
      </c>
    </row>
    <row r="669" spans="1:20" s="22" customFormat="1" hidden="1" outlineLevel="1" x14ac:dyDescent="0.25">
      <c r="A669" s="22" t="s">
        <v>66</v>
      </c>
      <c r="B669" s="22" t="s">
        <v>37</v>
      </c>
      <c r="C669" s="22" t="s">
        <v>2182</v>
      </c>
      <c r="D669" s="22" t="s">
        <v>2183</v>
      </c>
      <c r="E669" s="16">
        <f t="shared" ref="E669:E683" si="46">+L669-F669-J669-I669</f>
        <v>1600000</v>
      </c>
      <c r="F669" s="22">
        <v>2000000</v>
      </c>
      <c r="H669" s="19">
        <v>0</v>
      </c>
      <c r="K669" s="2">
        <f t="shared" si="45"/>
        <v>3600000</v>
      </c>
      <c r="L669" s="22">
        <v>3600000</v>
      </c>
      <c r="O669" s="19"/>
      <c r="S669" s="19">
        <f>IFERROR(SUMIF([3]PIVOT!$A$9:$A$634,C669,[3]PIVOT!$C$9:$C$634),0)</f>
        <v>0</v>
      </c>
      <c r="T669" s="19">
        <f t="shared" si="42"/>
        <v>-3600000</v>
      </c>
    </row>
    <row r="670" spans="1:20" s="22" customFormat="1" hidden="1" outlineLevel="1" x14ac:dyDescent="0.25">
      <c r="A670" s="22" t="s">
        <v>67</v>
      </c>
      <c r="B670" s="22" t="s">
        <v>37</v>
      </c>
      <c r="C670" s="22" t="s">
        <v>1509</v>
      </c>
      <c r="D670" s="22" t="s">
        <v>308</v>
      </c>
      <c r="E670" s="16">
        <f t="shared" si="46"/>
        <v>500000</v>
      </c>
      <c r="F670" s="22">
        <v>0</v>
      </c>
      <c r="H670" s="19">
        <v>561859.55032539729</v>
      </c>
      <c r="K670" s="2">
        <f t="shared" si="45"/>
        <v>-61859.550325397286</v>
      </c>
      <c r="L670" s="22">
        <v>500000</v>
      </c>
      <c r="O670" s="19"/>
      <c r="S670" s="19">
        <f>IFERROR(SUMIF([3]PIVOT!$A$9:$A$634,C670,[3]PIVOT!$C$9:$C$634),0)</f>
        <v>0</v>
      </c>
      <c r="T670" s="19">
        <f t="shared" si="42"/>
        <v>61859.550325397286</v>
      </c>
    </row>
    <row r="671" spans="1:20" s="22" customFormat="1" hidden="1" outlineLevel="1" x14ac:dyDescent="0.25">
      <c r="A671" s="22" t="s">
        <v>67</v>
      </c>
      <c r="B671" s="22" t="s">
        <v>37</v>
      </c>
      <c r="C671" s="22" t="s">
        <v>1510</v>
      </c>
      <c r="D671" s="22" t="s">
        <v>313</v>
      </c>
      <c r="E671" s="16">
        <f t="shared" si="46"/>
        <v>4100000</v>
      </c>
      <c r="F671" s="22">
        <v>3000000</v>
      </c>
      <c r="H671" s="19">
        <v>118729.22621907691</v>
      </c>
      <c r="K671" s="2">
        <f t="shared" si="45"/>
        <v>6981270.7737809233</v>
      </c>
      <c r="L671" s="22">
        <v>7100000</v>
      </c>
      <c r="O671" s="19"/>
      <c r="S671" s="19">
        <f>IFERROR(SUMIF([3]PIVOT!$A$9:$A$634,C671,[3]PIVOT!$C$9:$C$634),0)</f>
        <v>0</v>
      </c>
      <c r="T671" s="19">
        <f t="shared" si="42"/>
        <v>-6981270.7737809233</v>
      </c>
    </row>
    <row r="672" spans="1:20" s="22" customFormat="1" hidden="1" outlineLevel="1" x14ac:dyDescent="0.25">
      <c r="A672" s="22" t="s">
        <v>67</v>
      </c>
      <c r="B672" s="22" t="s">
        <v>37</v>
      </c>
      <c r="C672" s="22" t="s">
        <v>1511</v>
      </c>
      <c r="D672" s="22" t="s">
        <v>290</v>
      </c>
      <c r="E672" s="16">
        <f t="shared" si="46"/>
        <v>500000</v>
      </c>
      <c r="F672" s="22">
        <v>0</v>
      </c>
      <c r="H672" s="19">
        <v>359993.4986609575</v>
      </c>
      <c r="K672" s="2">
        <f t="shared" si="45"/>
        <v>140006.5013390425</v>
      </c>
      <c r="L672" s="22">
        <v>500000</v>
      </c>
      <c r="S672" s="19">
        <f>IFERROR(SUMIF([3]PIVOT!$A$9:$A$634,C672,[3]PIVOT!$C$9:$C$634),0)</f>
        <v>0</v>
      </c>
      <c r="T672" s="19">
        <f t="shared" si="42"/>
        <v>-140006.5013390425</v>
      </c>
    </row>
    <row r="673" spans="1:20" s="22" customFormat="1" hidden="1" outlineLevel="1" x14ac:dyDescent="0.25">
      <c r="A673" s="22" t="s">
        <v>67</v>
      </c>
      <c r="B673" s="22" t="s">
        <v>37</v>
      </c>
      <c r="C673" s="22" t="s">
        <v>1512</v>
      </c>
      <c r="D673" s="22" t="s">
        <v>577</v>
      </c>
      <c r="E673" s="16">
        <f t="shared" si="46"/>
        <v>700000</v>
      </c>
      <c r="F673" s="22">
        <v>0</v>
      </c>
      <c r="H673" s="19">
        <v>421475.61648433737</v>
      </c>
      <c r="K673" s="2">
        <f t="shared" si="45"/>
        <v>278524.38351566263</v>
      </c>
      <c r="L673" s="22">
        <v>700000</v>
      </c>
      <c r="O673" s="19"/>
      <c r="S673" s="19">
        <f>IFERROR(SUMIF([3]PIVOT!$A$9:$A$634,C673,[3]PIVOT!$C$9:$C$634),0)</f>
        <v>0</v>
      </c>
      <c r="T673" s="19">
        <f t="shared" si="42"/>
        <v>-278524.38351566263</v>
      </c>
    </row>
    <row r="674" spans="1:20" s="22" customFormat="1" hidden="1" outlineLevel="1" x14ac:dyDescent="0.25">
      <c r="A674" s="22" t="s">
        <v>67</v>
      </c>
      <c r="B674" s="22" t="s">
        <v>37</v>
      </c>
      <c r="C674" s="22" t="s">
        <v>1513</v>
      </c>
      <c r="D674" s="22" t="s">
        <v>1514</v>
      </c>
      <c r="E674" s="16">
        <f t="shared" si="46"/>
        <v>500000</v>
      </c>
      <c r="F674" s="22">
        <v>0</v>
      </c>
      <c r="H674" s="19">
        <v>275803.14331263251</v>
      </c>
      <c r="K674" s="2">
        <f t="shared" si="45"/>
        <v>224196.85668736749</v>
      </c>
      <c r="L674" s="22">
        <v>500000</v>
      </c>
      <c r="O674" s="19"/>
      <c r="S674" s="19">
        <f>IFERROR(SUMIF([3]PIVOT!$A$9:$A$634,C674,[3]PIVOT!$C$9:$C$634),0)</f>
        <v>0</v>
      </c>
      <c r="T674" s="19">
        <f t="shared" si="42"/>
        <v>-224196.85668736749</v>
      </c>
    </row>
    <row r="675" spans="1:20" s="22" customFormat="1" hidden="1" outlineLevel="1" x14ac:dyDescent="0.25">
      <c r="A675" s="22" t="s">
        <v>67</v>
      </c>
      <c r="B675" s="22" t="s">
        <v>37</v>
      </c>
      <c r="C675" s="22" t="s">
        <v>2337</v>
      </c>
      <c r="D675" s="22" t="s">
        <v>2338</v>
      </c>
      <c r="E675" s="16">
        <f t="shared" si="46"/>
        <v>0</v>
      </c>
      <c r="F675" s="22">
        <v>0</v>
      </c>
      <c r="H675" s="19">
        <v>488871.82786752103</v>
      </c>
      <c r="K675" s="2">
        <f t="shared" si="45"/>
        <v>-488871.82786752103</v>
      </c>
      <c r="L675" s="22">
        <v>0</v>
      </c>
      <c r="O675" s="19"/>
      <c r="S675" s="19">
        <f>IFERROR(SUMIF([3]PIVOT!$A$9:$A$634,C675,[3]PIVOT!$C$9:$C$634),0)</f>
        <v>0</v>
      </c>
      <c r="T675" s="19">
        <f t="shared" si="42"/>
        <v>488871.82786752103</v>
      </c>
    </row>
    <row r="676" spans="1:20" s="22" customFormat="1" hidden="1" outlineLevel="1" x14ac:dyDescent="0.25">
      <c r="A676" s="22" t="s">
        <v>128</v>
      </c>
      <c r="B676" s="22" t="s">
        <v>37</v>
      </c>
      <c r="C676" s="22" t="s">
        <v>2184</v>
      </c>
      <c r="D676" s="22" t="s">
        <v>2185</v>
      </c>
      <c r="E676" s="16">
        <f t="shared" si="46"/>
        <v>0</v>
      </c>
      <c r="F676" s="22">
        <v>0</v>
      </c>
      <c r="H676" s="19">
        <v>0</v>
      </c>
      <c r="K676" s="2">
        <f t="shared" si="45"/>
        <v>0</v>
      </c>
      <c r="L676" s="22">
        <v>0</v>
      </c>
      <c r="O676" s="19"/>
      <c r="S676" s="19">
        <f>IFERROR(SUMIF([3]PIVOT!$A$9:$A$634,C676,[3]PIVOT!$C$9:$C$634),0)</f>
        <v>0</v>
      </c>
      <c r="T676" s="19">
        <f t="shared" si="42"/>
        <v>0</v>
      </c>
    </row>
    <row r="677" spans="1:20" s="22" customFormat="1" hidden="1" outlineLevel="1" x14ac:dyDescent="0.25">
      <c r="A677" s="22" t="s">
        <v>128</v>
      </c>
      <c r="B677" s="22" t="s">
        <v>37</v>
      </c>
      <c r="C677" s="22" t="s">
        <v>1518</v>
      </c>
      <c r="D677" s="22" t="s">
        <v>1519</v>
      </c>
      <c r="E677" s="16">
        <f t="shared" si="46"/>
        <v>3200000</v>
      </c>
      <c r="F677" s="22">
        <v>2000000</v>
      </c>
      <c r="H677" s="19">
        <v>79206.911947406305</v>
      </c>
      <c r="K677" s="2">
        <f t="shared" si="45"/>
        <v>5120793.0880525941</v>
      </c>
      <c r="L677" s="22">
        <v>5200000</v>
      </c>
      <c r="O677" s="19"/>
      <c r="S677" s="19">
        <f>IFERROR(SUMIF([3]PIVOT!$A$9:$A$634,C677,[3]PIVOT!$C$9:$C$634),0)</f>
        <v>0</v>
      </c>
      <c r="T677" s="19">
        <f t="shared" si="42"/>
        <v>-5120793.0880525941</v>
      </c>
    </row>
    <row r="678" spans="1:20" s="22" customFormat="1" hidden="1" outlineLevel="1" x14ac:dyDescent="0.25">
      <c r="A678" s="22" t="s">
        <v>128</v>
      </c>
      <c r="B678" s="22" t="s">
        <v>37</v>
      </c>
      <c r="C678" s="22" t="s">
        <v>2186</v>
      </c>
      <c r="D678" s="22" t="s">
        <v>2187</v>
      </c>
      <c r="E678" s="16">
        <f t="shared" si="46"/>
        <v>700000</v>
      </c>
      <c r="F678" s="22">
        <v>0</v>
      </c>
      <c r="H678" s="19">
        <v>138501.71179923037</v>
      </c>
      <c r="K678" s="2">
        <f t="shared" si="45"/>
        <v>561498.28820076957</v>
      </c>
      <c r="L678" s="22">
        <v>700000</v>
      </c>
      <c r="O678" s="19"/>
      <c r="S678" s="19">
        <f>IFERROR(SUMIF([3]PIVOT!$A$9:$A$634,C678,[3]PIVOT!$C$9:$C$634),0)</f>
        <v>0</v>
      </c>
      <c r="T678" s="19">
        <f t="shared" si="42"/>
        <v>-561498.28820076957</v>
      </c>
    </row>
    <row r="679" spans="1:20" s="22" customFormat="1" hidden="1" outlineLevel="1" x14ac:dyDescent="0.25">
      <c r="A679" s="22" t="s">
        <v>128</v>
      </c>
      <c r="B679" s="22" t="s">
        <v>37</v>
      </c>
      <c r="C679" s="22" t="s">
        <v>1522</v>
      </c>
      <c r="D679" s="22" t="s">
        <v>1523</v>
      </c>
      <c r="E679" s="16">
        <f t="shared" si="46"/>
        <v>500000</v>
      </c>
      <c r="F679" s="22">
        <v>0</v>
      </c>
      <c r="H679" s="19">
        <v>405277.55327275035</v>
      </c>
      <c r="K679" s="2">
        <f t="shared" si="45"/>
        <v>94722.446727249655</v>
      </c>
      <c r="L679" s="22">
        <v>500000</v>
      </c>
      <c r="O679" s="19"/>
      <c r="S679" s="19">
        <f>IFERROR(SUMIF([3]PIVOT!$A$9:$A$634,C679,[3]PIVOT!$C$9:$C$634),0)</f>
        <v>0</v>
      </c>
      <c r="T679" s="19">
        <f t="shared" si="42"/>
        <v>-94722.446727249655</v>
      </c>
    </row>
    <row r="680" spans="1:20" s="22" customFormat="1" hidden="1" outlineLevel="1" x14ac:dyDescent="0.25">
      <c r="A680" s="22" t="s">
        <v>128</v>
      </c>
      <c r="B680" s="22" t="s">
        <v>37</v>
      </c>
      <c r="C680" s="22" t="s">
        <v>1524</v>
      </c>
      <c r="D680" s="22" t="s">
        <v>570</v>
      </c>
      <c r="E680" s="16">
        <f t="shared" si="46"/>
        <v>1300000</v>
      </c>
      <c r="F680" s="22">
        <v>1000000</v>
      </c>
      <c r="H680" s="19">
        <v>211709.52237407383</v>
      </c>
      <c r="K680" s="2">
        <f t="shared" si="45"/>
        <v>2088290.4776259263</v>
      </c>
      <c r="L680" s="22">
        <v>2300000</v>
      </c>
      <c r="O680" s="19"/>
      <c r="S680" s="19">
        <f>IFERROR(SUMIF([3]PIVOT!$A$9:$A$634,C680,[3]PIVOT!$C$9:$C$634),0)</f>
        <v>0</v>
      </c>
      <c r="T680" s="19">
        <f t="shared" si="42"/>
        <v>-2088290.4776259263</v>
      </c>
    </row>
    <row r="681" spans="1:20" s="22" customFormat="1" hidden="1" outlineLevel="1" x14ac:dyDescent="0.25">
      <c r="A681" s="22" t="s">
        <v>66</v>
      </c>
      <c r="B681" s="22" t="s">
        <v>39</v>
      </c>
      <c r="C681" s="22" t="s">
        <v>1525</v>
      </c>
      <c r="D681" s="22" t="s">
        <v>1526</v>
      </c>
      <c r="E681" s="16">
        <f t="shared" si="46"/>
        <v>3000000</v>
      </c>
      <c r="H681" s="19">
        <v>1317081.7831759977</v>
      </c>
      <c r="K681" s="2">
        <f t="shared" si="45"/>
        <v>1682918.2168240023</v>
      </c>
      <c r="L681" s="22">
        <v>3000000</v>
      </c>
      <c r="O681" s="19"/>
      <c r="S681" s="19">
        <f>IFERROR(SUMIF([3]PIVOT!$A$9:$A$634,C681,[3]PIVOT!$C$9:$C$634),0)</f>
        <v>0</v>
      </c>
      <c r="T681" s="19">
        <f t="shared" si="42"/>
        <v>-1682918.2168240023</v>
      </c>
    </row>
    <row r="682" spans="1:20" s="22" customFormat="1" hidden="1" outlineLevel="1" x14ac:dyDescent="0.25">
      <c r="A682" s="22" t="s">
        <v>67</v>
      </c>
      <c r="B682" s="22" t="s">
        <v>39</v>
      </c>
      <c r="C682" s="22" t="s">
        <v>1527</v>
      </c>
      <c r="D682" s="22" t="s">
        <v>341</v>
      </c>
      <c r="E682" s="16">
        <f t="shared" si="46"/>
        <v>1000000</v>
      </c>
      <c r="H682" s="19">
        <v>1214581.561565412</v>
      </c>
      <c r="K682" s="2">
        <f t="shared" si="45"/>
        <v>-214581.56156541198</v>
      </c>
      <c r="L682" s="22">
        <v>1000000</v>
      </c>
      <c r="O682" s="19"/>
      <c r="S682" s="19">
        <f>IFERROR(SUMIF([3]PIVOT!$A$9:$A$634,C682,[3]PIVOT!$C$9:$C$634),0)</f>
        <v>0</v>
      </c>
      <c r="T682" s="19">
        <f t="shared" si="42"/>
        <v>214581.56156541198</v>
      </c>
    </row>
    <row r="683" spans="1:20" s="22" customFormat="1" hidden="1" outlineLevel="1" x14ac:dyDescent="0.25">
      <c r="A683" s="22" t="s">
        <v>128</v>
      </c>
      <c r="B683" s="22" t="s">
        <v>39</v>
      </c>
      <c r="C683" s="22" t="s">
        <v>2188</v>
      </c>
      <c r="D683" s="22" t="s">
        <v>2189</v>
      </c>
      <c r="E683" s="16">
        <f t="shared" si="46"/>
        <v>1300000</v>
      </c>
      <c r="H683" s="19">
        <v>723642.38326840336</v>
      </c>
      <c r="K683" s="2">
        <f t="shared" si="45"/>
        <v>576357.61673159664</v>
      </c>
      <c r="L683" s="22">
        <v>1300000</v>
      </c>
      <c r="O683" s="19"/>
      <c r="S683" s="19">
        <f>IFERROR(SUMIF([3]PIVOT!$A$9:$A$634,C683,[3]PIVOT!$C$9:$C$634),0)</f>
        <v>0</v>
      </c>
      <c r="T683" s="19">
        <f t="shared" si="42"/>
        <v>-576357.61673159664</v>
      </c>
    </row>
    <row r="684" spans="1:20" s="22" customFormat="1" hidden="1" outlineLevel="1" x14ac:dyDescent="0.25">
      <c r="E684" s="16"/>
      <c r="K684" s="2">
        <f t="shared" si="45"/>
        <v>0</v>
      </c>
      <c r="O684" s="19"/>
      <c r="S684" s="19">
        <f>IFERROR(SUMIF([3]PIVOT!$A$9:$A$634,C684,[3]PIVOT!$C$9:$C$634),0)</f>
        <v>0</v>
      </c>
      <c r="T684" s="19">
        <f t="shared" si="42"/>
        <v>0</v>
      </c>
    </row>
    <row r="685" spans="1:20" s="22" customFormat="1" hidden="1" outlineLevel="1" x14ac:dyDescent="0.25">
      <c r="E685" s="16"/>
      <c r="K685" s="2">
        <f t="shared" si="45"/>
        <v>0</v>
      </c>
      <c r="O685" s="19"/>
      <c r="S685" s="19">
        <f>IFERROR(SUMIF([3]PIVOT!$A$9:$A$634,C685,[3]PIVOT!$C$9:$C$634),0)</f>
        <v>0</v>
      </c>
      <c r="T685" s="19">
        <f t="shared" si="42"/>
        <v>0</v>
      </c>
    </row>
    <row r="686" spans="1:20" s="22" customFormat="1" hidden="1" outlineLevel="1" x14ac:dyDescent="0.25">
      <c r="E686" s="16"/>
      <c r="K686" s="2">
        <f t="shared" si="45"/>
        <v>0</v>
      </c>
      <c r="O686" s="19"/>
      <c r="S686" s="19">
        <f>IFERROR(SUMIF([3]PIVOT!$A$9:$A$634,C686,[3]PIVOT!$C$9:$C$634),0)</f>
        <v>0</v>
      </c>
      <c r="T686" s="19">
        <f t="shared" si="42"/>
        <v>0</v>
      </c>
    </row>
    <row r="687" spans="1:20" s="35" customFormat="1" collapsed="1" x14ac:dyDescent="0.25">
      <c r="A687" s="4"/>
      <c r="B687" s="4"/>
      <c r="C687" s="50"/>
      <c r="D687" s="4" t="s">
        <v>275</v>
      </c>
      <c r="E687" s="4">
        <f t="shared" ref="E687:J687" si="47">SUM(E537:E686)</f>
        <v>387623000</v>
      </c>
      <c r="F687" s="4">
        <f t="shared" si="47"/>
        <v>196500000</v>
      </c>
      <c r="G687" s="4">
        <f t="shared" si="47"/>
        <v>24297000</v>
      </c>
      <c r="H687" s="4">
        <f t="shared" si="47"/>
        <v>8741328.6179644763</v>
      </c>
      <c r="I687" s="4">
        <f t="shared" si="47"/>
        <v>0</v>
      </c>
      <c r="J687" s="4">
        <f t="shared" si="47"/>
        <v>0</v>
      </c>
      <c r="K687" s="4">
        <f t="shared" si="45"/>
        <v>599678671.38203549</v>
      </c>
      <c r="L687" s="4">
        <f>SUM(L537:L686)</f>
        <v>584123000</v>
      </c>
      <c r="M687" s="41"/>
      <c r="N687" s="35">
        <v>538423000</v>
      </c>
      <c r="O687" s="19">
        <v>40400000</v>
      </c>
      <c r="P687" s="35">
        <v>5300000</v>
      </c>
      <c r="Q687" s="35">
        <v>24297000</v>
      </c>
      <c r="R687" s="35">
        <f>+SUM(N687:Q687)-K687</f>
        <v>8741328.6179645061</v>
      </c>
      <c r="S687" s="19">
        <f>IFERROR(SUMIF([3]PIVOT!$A$9:$A$634,C687,[3]PIVOT!$C$9:$C$634),0)</f>
        <v>0</v>
      </c>
      <c r="T687" s="19">
        <f t="shared" si="42"/>
        <v>-599678671.38203549</v>
      </c>
    </row>
    <row r="688" spans="1:20" hidden="1" outlineLevel="1" x14ac:dyDescent="0.25">
      <c r="A688" s="19" t="s">
        <v>71</v>
      </c>
      <c r="B688" s="19" t="s">
        <v>70</v>
      </c>
      <c r="C688" s="2" t="s">
        <v>1354</v>
      </c>
      <c r="D688" s="2" t="s">
        <v>143</v>
      </c>
      <c r="E688" s="16">
        <f t="shared" ref="E688:E716" si="48">+L688-F688-J688-I688</f>
        <v>3000000</v>
      </c>
      <c r="F688" s="2">
        <v>0</v>
      </c>
      <c r="K688" s="2">
        <f t="shared" si="45"/>
        <v>3000000</v>
      </c>
      <c r="L688" s="2">
        <v>3000000</v>
      </c>
      <c r="M688" s="2"/>
      <c r="S688" s="19">
        <f>IFERROR(SUMIF([3]PIVOT!$A$9:$A$634,C688,[3]PIVOT!$C$9:$C$634),0)</f>
        <v>0</v>
      </c>
      <c r="T688" s="19">
        <f t="shared" si="42"/>
        <v>-3000000</v>
      </c>
    </row>
    <row r="689" spans="1:20" hidden="1" outlineLevel="1" x14ac:dyDescent="0.25">
      <c r="A689" s="19" t="s">
        <v>71</v>
      </c>
      <c r="B689" s="19" t="s">
        <v>70</v>
      </c>
      <c r="C689" s="2"/>
      <c r="D689" s="2" t="s">
        <v>1</v>
      </c>
      <c r="E689" s="16">
        <f t="shared" si="48"/>
        <v>0</v>
      </c>
      <c r="F689" s="2">
        <v>0</v>
      </c>
      <c r="K689" s="2">
        <f t="shared" si="45"/>
        <v>0</v>
      </c>
      <c r="M689" s="2"/>
      <c r="S689" s="19">
        <f>IFERROR(SUMIF([3]PIVOT!$A$9:$A$634,C689,[3]PIVOT!$C$9:$C$634),0)</f>
        <v>0</v>
      </c>
      <c r="T689" s="19">
        <f t="shared" si="42"/>
        <v>0</v>
      </c>
    </row>
    <row r="690" spans="1:20" hidden="1" outlineLevel="1" x14ac:dyDescent="0.25">
      <c r="A690" s="19" t="s">
        <v>71</v>
      </c>
      <c r="B690" s="19" t="s">
        <v>70</v>
      </c>
      <c r="C690" s="2" t="s">
        <v>1356</v>
      </c>
      <c r="D690" s="2" t="s">
        <v>144</v>
      </c>
      <c r="E690" s="16">
        <f t="shared" si="48"/>
        <v>3000000</v>
      </c>
      <c r="F690" s="2">
        <v>0</v>
      </c>
      <c r="K690" s="2">
        <f t="shared" si="45"/>
        <v>3000000</v>
      </c>
      <c r="L690" s="2">
        <v>3000000</v>
      </c>
      <c r="M690" s="2"/>
      <c r="S690" s="19">
        <f>IFERROR(SUMIF([3]PIVOT!$A$9:$A$634,C690,[3]PIVOT!$C$9:$C$634),0)</f>
        <v>0</v>
      </c>
      <c r="T690" s="19">
        <f t="shared" si="42"/>
        <v>-3000000</v>
      </c>
    </row>
    <row r="691" spans="1:20" hidden="1" outlineLevel="1" x14ac:dyDescent="0.25">
      <c r="A691" s="19" t="s">
        <v>71</v>
      </c>
      <c r="B691" s="19" t="s">
        <v>70</v>
      </c>
      <c r="C691" s="2" t="s">
        <v>1995</v>
      </c>
      <c r="D691" s="2" t="s">
        <v>1996</v>
      </c>
      <c r="E691" s="16">
        <f t="shared" si="48"/>
        <v>3000000</v>
      </c>
      <c r="F691" s="2">
        <v>0</v>
      </c>
      <c r="K691" s="2">
        <f t="shared" si="45"/>
        <v>3000000</v>
      </c>
      <c r="L691" s="2">
        <v>3000000</v>
      </c>
      <c r="M691" s="2"/>
      <c r="S691" s="19">
        <f>IFERROR(SUMIF([3]PIVOT!$A$9:$A$634,C691,[3]PIVOT!$C$9:$C$634),0)</f>
        <v>0</v>
      </c>
      <c r="T691" s="19">
        <f t="shared" si="42"/>
        <v>-3000000</v>
      </c>
    </row>
    <row r="692" spans="1:20" hidden="1" outlineLevel="1" x14ac:dyDescent="0.25">
      <c r="A692" s="19" t="s">
        <v>71</v>
      </c>
      <c r="B692" s="19" t="s">
        <v>70</v>
      </c>
      <c r="C692" s="19" t="s">
        <v>1358</v>
      </c>
      <c r="D692" s="19" t="s">
        <v>146</v>
      </c>
      <c r="E692" s="16">
        <f t="shared" si="48"/>
        <v>3000000</v>
      </c>
      <c r="F692" s="19">
        <v>0</v>
      </c>
      <c r="G692" s="19"/>
      <c r="H692" s="19"/>
      <c r="I692" s="19"/>
      <c r="J692" s="19"/>
      <c r="K692" s="2">
        <f t="shared" si="45"/>
        <v>3000000</v>
      </c>
      <c r="L692" s="19">
        <v>3000000</v>
      </c>
      <c r="M692" s="19"/>
      <c r="S692" s="19">
        <f>IFERROR(SUMIF([3]PIVOT!$A$9:$A$634,C692,[3]PIVOT!$C$9:$C$634),0)</f>
        <v>0</v>
      </c>
      <c r="T692" s="19">
        <f t="shared" si="42"/>
        <v>-3000000</v>
      </c>
    </row>
    <row r="693" spans="1:20" hidden="1" outlineLevel="1" x14ac:dyDescent="0.25">
      <c r="A693" s="19" t="s">
        <v>71</v>
      </c>
      <c r="B693" s="19" t="s">
        <v>70</v>
      </c>
      <c r="C693" s="19" t="s">
        <v>1359</v>
      </c>
      <c r="D693" s="19" t="s">
        <v>147</v>
      </c>
      <c r="E693" s="16">
        <f t="shared" si="48"/>
        <v>3000000</v>
      </c>
      <c r="F693" s="19">
        <v>0</v>
      </c>
      <c r="G693" s="19"/>
      <c r="H693" s="19"/>
      <c r="I693" s="19"/>
      <c r="J693" s="19"/>
      <c r="K693" s="2">
        <f t="shared" si="45"/>
        <v>3000000</v>
      </c>
      <c r="L693" s="19">
        <v>3000000</v>
      </c>
      <c r="M693" s="19"/>
      <c r="S693" s="19">
        <f>IFERROR(SUMIF([3]PIVOT!$A$9:$A$634,C693,[3]PIVOT!$C$9:$C$634),0)</f>
        <v>0</v>
      </c>
      <c r="T693" s="19">
        <f t="shared" si="42"/>
        <v>-3000000</v>
      </c>
    </row>
    <row r="694" spans="1:20" hidden="1" outlineLevel="1" x14ac:dyDescent="0.25">
      <c r="A694" s="19" t="s">
        <v>71</v>
      </c>
      <c r="B694" s="19" t="s">
        <v>70</v>
      </c>
      <c r="C694" s="19" t="s">
        <v>1360</v>
      </c>
      <c r="D694" s="19" t="s">
        <v>574</v>
      </c>
      <c r="E694" s="16">
        <f t="shared" si="48"/>
        <v>3000000</v>
      </c>
      <c r="F694" s="19">
        <v>0</v>
      </c>
      <c r="G694" s="19"/>
      <c r="H694" s="19"/>
      <c r="I694" s="19"/>
      <c r="J694" s="19"/>
      <c r="K694" s="2">
        <f t="shared" si="45"/>
        <v>3000000</v>
      </c>
      <c r="L694" s="19">
        <v>3000000</v>
      </c>
      <c r="M694" s="19"/>
      <c r="S694" s="19">
        <f>IFERROR(SUMIF([3]PIVOT!$A$9:$A$634,C694,[3]PIVOT!$C$9:$C$634),0)</f>
        <v>0</v>
      </c>
      <c r="T694" s="19">
        <f t="shared" si="42"/>
        <v>-3000000</v>
      </c>
    </row>
    <row r="695" spans="1:20" hidden="1" outlineLevel="1" x14ac:dyDescent="0.25">
      <c r="A695" s="19" t="s">
        <v>71</v>
      </c>
      <c r="B695" s="19" t="s">
        <v>70</v>
      </c>
      <c r="C695" s="19" t="s">
        <v>1361</v>
      </c>
      <c r="D695" s="19" t="s">
        <v>391</v>
      </c>
      <c r="E695" s="16">
        <f t="shared" si="48"/>
        <v>3000000</v>
      </c>
      <c r="F695" s="19">
        <v>0</v>
      </c>
      <c r="G695" s="19"/>
      <c r="H695" s="19"/>
      <c r="I695" s="19"/>
      <c r="J695" s="19"/>
      <c r="K695" s="2">
        <f t="shared" si="45"/>
        <v>3000000</v>
      </c>
      <c r="L695" s="19">
        <v>3000000</v>
      </c>
      <c r="M695" s="19"/>
      <c r="S695" s="19">
        <f>IFERROR(SUMIF([3]PIVOT!$A$9:$A$634,C695,[3]PIVOT!$C$9:$C$634),0)</f>
        <v>0</v>
      </c>
      <c r="T695" s="19">
        <f t="shared" si="42"/>
        <v>-3000000</v>
      </c>
    </row>
    <row r="696" spans="1:20" hidden="1" outlineLevel="1" x14ac:dyDescent="0.25">
      <c r="A696" s="19" t="s">
        <v>71</v>
      </c>
      <c r="B696" s="19" t="s">
        <v>70</v>
      </c>
      <c r="C696" s="19" t="s">
        <v>1362</v>
      </c>
      <c r="D696" s="19" t="s">
        <v>481</v>
      </c>
      <c r="E696" s="16">
        <f t="shared" si="48"/>
        <v>3000000</v>
      </c>
      <c r="F696" s="19">
        <v>0</v>
      </c>
      <c r="G696" s="19"/>
      <c r="H696" s="19"/>
      <c r="I696" s="19"/>
      <c r="J696" s="19"/>
      <c r="K696" s="2">
        <f t="shared" si="45"/>
        <v>3000000</v>
      </c>
      <c r="L696" s="19">
        <v>3000000</v>
      </c>
      <c r="M696" s="19"/>
      <c r="S696" s="19">
        <f>IFERROR(SUMIF([3]PIVOT!$A$9:$A$634,C696,[3]PIVOT!$C$9:$C$634),0)</f>
        <v>0</v>
      </c>
      <c r="T696" s="19">
        <f t="shared" si="42"/>
        <v>-3000000</v>
      </c>
    </row>
    <row r="697" spans="1:20" hidden="1" outlineLevel="1" x14ac:dyDescent="0.25">
      <c r="A697" s="19" t="s">
        <v>71</v>
      </c>
      <c r="B697" s="19" t="s">
        <v>70</v>
      </c>
      <c r="C697" s="19" t="s">
        <v>1363</v>
      </c>
      <c r="D697" s="19" t="s">
        <v>939</v>
      </c>
      <c r="E697" s="16">
        <f t="shared" si="48"/>
        <v>3000000</v>
      </c>
      <c r="F697" s="19">
        <v>0</v>
      </c>
      <c r="G697" s="19"/>
      <c r="H697" s="19"/>
      <c r="I697" s="19"/>
      <c r="J697" s="19"/>
      <c r="K697" s="2">
        <f t="shared" si="45"/>
        <v>3000000</v>
      </c>
      <c r="L697" s="19">
        <v>3000000</v>
      </c>
      <c r="M697" s="19"/>
      <c r="S697" s="19">
        <f>IFERROR(SUMIF([3]PIVOT!$A$9:$A$634,C697,[3]PIVOT!$C$9:$C$634),0)</f>
        <v>0</v>
      </c>
      <c r="T697" s="19">
        <f t="shared" si="42"/>
        <v>-3000000</v>
      </c>
    </row>
    <row r="698" spans="1:20" hidden="1" outlineLevel="1" x14ac:dyDescent="0.25">
      <c r="A698" s="19" t="s">
        <v>71</v>
      </c>
      <c r="B698" s="19" t="s">
        <v>70</v>
      </c>
      <c r="C698" s="19" t="s">
        <v>1364</v>
      </c>
      <c r="D698" s="19" t="s">
        <v>148</v>
      </c>
      <c r="E698" s="16">
        <f t="shared" si="48"/>
        <v>5000000</v>
      </c>
      <c r="F698" s="19">
        <v>2500000</v>
      </c>
      <c r="G698" s="19"/>
      <c r="H698" s="19"/>
      <c r="I698" s="19"/>
      <c r="J698" s="19"/>
      <c r="K698" s="2">
        <f t="shared" si="45"/>
        <v>7500000</v>
      </c>
      <c r="L698" s="19">
        <v>7500000</v>
      </c>
      <c r="M698" s="19"/>
      <c r="S698" s="19">
        <f>IFERROR(SUMIF([3]PIVOT!$A$9:$A$634,C698,[3]PIVOT!$C$9:$C$634),0)</f>
        <v>0</v>
      </c>
      <c r="T698" s="19">
        <f t="shared" si="42"/>
        <v>-7500000</v>
      </c>
    </row>
    <row r="699" spans="1:20" hidden="1" outlineLevel="1" x14ac:dyDescent="0.25">
      <c r="A699" s="19" t="s">
        <v>71</v>
      </c>
      <c r="B699" s="19" t="s">
        <v>70</v>
      </c>
      <c r="C699" s="19" t="s">
        <v>1365</v>
      </c>
      <c r="D699" s="19" t="s">
        <v>149</v>
      </c>
      <c r="E699" s="16">
        <f t="shared" si="48"/>
        <v>5000000</v>
      </c>
      <c r="F699" s="19">
        <v>2500000</v>
      </c>
      <c r="G699" s="19"/>
      <c r="H699" s="19"/>
      <c r="I699" s="19"/>
      <c r="J699" s="19"/>
      <c r="K699" s="2">
        <f t="shared" si="45"/>
        <v>7500000</v>
      </c>
      <c r="L699" s="19">
        <v>7500000</v>
      </c>
      <c r="M699" s="19"/>
      <c r="S699" s="19">
        <f>IFERROR(SUMIF([3]PIVOT!$A$9:$A$634,C699,[3]PIVOT!$C$9:$C$634),0)</f>
        <v>0</v>
      </c>
      <c r="T699" s="19">
        <f t="shared" si="42"/>
        <v>-7500000</v>
      </c>
    </row>
    <row r="700" spans="1:20" hidden="1" outlineLevel="1" x14ac:dyDescent="0.25">
      <c r="A700" s="19" t="s">
        <v>71</v>
      </c>
      <c r="B700" s="19" t="s">
        <v>70</v>
      </c>
      <c r="C700" s="19" t="s">
        <v>1366</v>
      </c>
      <c r="D700" s="19" t="s">
        <v>150</v>
      </c>
      <c r="E700" s="16">
        <f t="shared" si="48"/>
        <v>5000000</v>
      </c>
      <c r="F700" s="19">
        <v>2500000</v>
      </c>
      <c r="G700" s="19"/>
      <c r="H700" s="19"/>
      <c r="I700" s="19"/>
      <c r="J700" s="19"/>
      <c r="K700" s="2">
        <f t="shared" si="45"/>
        <v>7500000</v>
      </c>
      <c r="L700" s="19">
        <v>7500000</v>
      </c>
      <c r="M700" s="19"/>
      <c r="S700" s="19">
        <f>IFERROR(SUMIF([3]PIVOT!$A$9:$A$634,C700,[3]PIVOT!$C$9:$C$634),0)</f>
        <v>0</v>
      </c>
      <c r="T700" s="19">
        <f t="shared" si="42"/>
        <v>-7500000</v>
      </c>
    </row>
    <row r="701" spans="1:20" hidden="1" outlineLevel="1" x14ac:dyDescent="0.25">
      <c r="A701" s="19" t="s">
        <v>71</v>
      </c>
      <c r="B701" s="19" t="s">
        <v>70</v>
      </c>
      <c r="C701" s="19" t="s">
        <v>1367</v>
      </c>
      <c r="D701" s="19" t="s">
        <v>151</v>
      </c>
      <c r="E701" s="16">
        <f t="shared" si="48"/>
        <v>5000000</v>
      </c>
      <c r="F701" s="19">
        <v>2500000</v>
      </c>
      <c r="G701" s="19"/>
      <c r="H701" s="19"/>
      <c r="I701" s="19"/>
      <c r="J701" s="19"/>
      <c r="K701" s="2">
        <f t="shared" si="45"/>
        <v>7500000</v>
      </c>
      <c r="L701" s="19">
        <v>7500000</v>
      </c>
      <c r="M701" s="19"/>
      <c r="S701" s="19">
        <f>IFERROR(SUMIF([3]PIVOT!$A$9:$A$634,C701,[3]PIVOT!$C$9:$C$634),0)</f>
        <v>0</v>
      </c>
      <c r="T701" s="19">
        <f t="shared" si="42"/>
        <v>-7500000</v>
      </c>
    </row>
    <row r="702" spans="1:20" hidden="1" outlineLevel="1" x14ac:dyDescent="0.25">
      <c r="A702" s="19" t="s">
        <v>71</v>
      </c>
      <c r="B702" s="19" t="s">
        <v>70</v>
      </c>
      <c r="C702" s="19" t="s">
        <v>1368</v>
      </c>
      <c r="D702" s="19" t="s">
        <v>69</v>
      </c>
      <c r="E702" s="16">
        <f t="shared" si="48"/>
        <v>5000000</v>
      </c>
      <c r="F702" s="19">
        <v>2500000</v>
      </c>
      <c r="G702" s="19"/>
      <c r="H702" s="19"/>
      <c r="I702" s="19"/>
      <c r="J702" s="19"/>
      <c r="K702" s="2">
        <f t="shared" si="45"/>
        <v>7500000</v>
      </c>
      <c r="L702" s="19">
        <v>7500000</v>
      </c>
      <c r="M702" s="19"/>
      <c r="S702" s="19">
        <f>IFERROR(SUMIF([3]PIVOT!$A$9:$A$634,C702,[3]PIVOT!$C$9:$C$634),0)</f>
        <v>0</v>
      </c>
      <c r="T702" s="19">
        <f t="shared" si="42"/>
        <v>-7500000</v>
      </c>
    </row>
    <row r="703" spans="1:20" hidden="1" outlineLevel="1" x14ac:dyDescent="0.25">
      <c r="A703" s="19" t="s">
        <v>71</v>
      </c>
      <c r="B703" s="19" t="s">
        <v>70</v>
      </c>
      <c r="C703" s="19" t="s">
        <v>1997</v>
      </c>
      <c r="D703" s="19" t="s">
        <v>1998</v>
      </c>
      <c r="E703" s="16">
        <f t="shared" si="48"/>
        <v>5000000</v>
      </c>
      <c r="F703" s="19">
        <v>2500000</v>
      </c>
      <c r="G703" s="19"/>
      <c r="H703" s="19"/>
      <c r="I703" s="19"/>
      <c r="J703" s="19"/>
      <c r="K703" s="2">
        <f t="shared" si="45"/>
        <v>7500000</v>
      </c>
      <c r="L703" s="19">
        <v>7500000</v>
      </c>
      <c r="M703" s="19"/>
      <c r="S703" s="19">
        <f>IFERROR(SUMIF([3]PIVOT!$A$9:$A$634,C703,[3]PIVOT!$C$9:$C$634),0)</f>
        <v>0</v>
      </c>
      <c r="T703" s="19">
        <f t="shared" si="42"/>
        <v>-7500000</v>
      </c>
    </row>
    <row r="704" spans="1:20" hidden="1" outlineLevel="1" x14ac:dyDescent="0.25">
      <c r="A704" s="19" t="s">
        <v>71</v>
      </c>
      <c r="B704" s="19" t="s">
        <v>70</v>
      </c>
      <c r="C704" s="19" t="s">
        <v>1370</v>
      </c>
      <c r="D704" s="19" t="s">
        <v>575</v>
      </c>
      <c r="E704" s="16">
        <f t="shared" si="48"/>
        <v>5000000</v>
      </c>
      <c r="F704" s="19">
        <v>2500000</v>
      </c>
      <c r="G704" s="19"/>
      <c r="H704" s="19"/>
      <c r="I704" s="19"/>
      <c r="J704" s="19"/>
      <c r="K704" s="2">
        <f t="shared" si="45"/>
        <v>7500000</v>
      </c>
      <c r="L704" s="19">
        <v>7500000</v>
      </c>
      <c r="M704" s="19"/>
      <c r="S704" s="19">
        <f>IFERROR(SUMIF([3]PIVOT!$A$9:$A$634,C704,[3]PIVOT!$C$9:$C$634),0)</f>
        <v>0</v>
      </c>
      <c r="T704" s="19">
        <f t="shared" si="42"/>
        <v>-7500000</v>
      </c>
    </row>
    <row r="705" spans="1:20" hidden="1" outlineLevel="1" x14ac:dyDescent="0.25">
      <c r="A705" s="19" t="s">
        <v>71</v>
      </c>
      <c r="B705" s="19" t="s">
        <v>70</v>
      </c>
      <c r="C705" s="19" t="s">
        <v>2580</v>
      </c>
      <c r="D705" s="19" t="s">
        <v>2581</v>
      </c>
      <c r="E705" s="16">
        <f t="shared" si="48"/>
        <v>1538461.5384615385</v>
      </c>
      <c r="F705" s="19">
        <v>2500000</v>
      </c>
      <c r="G705" s="19">
        <v>538461.5384615385</v>
      </c>
      <c r="H705" s="19"/>
      <c r="I705" s="19"/>
      <c r="J705" s="19"/>
      <c r="K705" s="2">
        <f t="shared" si="45"/>
        <v>4576923.076923077</v>
      </c>
      <c r="L705" s="19">
        <v>4038461.5384615385</v>
      </c>
      <c r="M705" s="19"/>
      <c r="S705" s="19">
        <f>IFERROR(SUMIF([3]PIVOT!$A$9:$A$634,C705,[3]PIVOT!$C$9:$C$634),0)</f>
        <v>0</v>
      </c>
      <c r="T705" s="19">
        <f t="shared" si="42"/>
        <v>-4576923.076923077</v>
      </c>
    </row>
    <row r="706" spans="1:20" hidden="1" outlineLevel="1" x14ac:dyDescent="0.25">
      <c r="A706" s="19" t="s">
        <v>71</v>
      </c>
      <c r="B706" s="19" t="s">
        <v>70</v>
      </c>
      <c r="C706" s="19" t="s">
        <v>1372</v>
      </c>
      <c r="D706" s="19" t="s">
        <v>153</v>
      </c>
      <c r="E706" s="16">
        <f t="shared" si="48"/>
        <v>5000000</v>
      </c>
      <c r="F706" s="19">
        <v>2500000</v>
      </c>
      <c r="G706" s="19"/>
      <c r="H706" s="19"/>
      <c r="I706" s="19"/>
      <c r="J706" s="19"/>
      <c r="K706" s="2">
        <f t="shared" si="45"/>
        <v>7500000</v>
      </c>
      <c r="L706" s="19">
        <v>7500000</v>
      </c>
      <c r="M706" s="19"/>
      <c r="S706" s="19">
        <f>IFERROR(SUMIF([3]PIVOT!$A$9:$A$634,C706,[3]PIVOT!$C$9:$C$634),0)</f>
        <v>0</v>
      </c>
      <c r="T706" s="19">
        <f t="shared" si="42"/>
        <v>-7500000</v>
      </c>
    </row>
    <row r="707" spans="1:20" hidden="1" outlineLevel="1" x14ac:dyDescent="0.25">
      <c r="A707" s="19" t="s">
        <v>71</v>
      </c>
      <c r="B707" s="19" t="s">
        <v>70</v>
      </c>
      <c r="C707" s="19" t="s">
        <v>1999</v>
      </c>
      <c r="D707" s="19" t="s">
        <v>2000</v>
      </c>
      <c r="E707" s="16">
        <f t="shared" si="48"/>
        <v>5000000</v>
      </c>
      <c r="F707" s="19">
        <v>2500000</v>
      </c>
      <c r="G707" s="19"/>
      <c r="H707" s="19"/>
      <c r="I707" s="19"/>
      <c r="J707" s="19"/>
      <c r="K707" s="2">
        <f t="shared" si="45"/>
        <v>7500000</v>
      </c>
      <c r="L707" s="19">
        <v>7500000</v>
      </c>
      <c r="M707" s="19"/>
      <c r="S707" s="19">
        <f>IFERROR(SUMIF([3]PIVOT!$A$9:$A$634,C707,[3]PIVOT!$C$9:$C$634),0)</f>
        <v>0</v>
      </c>
      <c r="T707" s="19">
        <f t="shared" si="42"/>
        <v>-7500000</v>
      </c>
    </row>
    <row r="708" spans="1:20" hidden="1" outlineLevel="1" x14ac:dyDescent="0.25">
      <c r="A708" s="19" t="s">
        <v>71</v>
      </c>
      <c r="B708" s="19" t="s">
        <v>70</v>
      </c>
      <c r="C708" s="2" t="s">
        <v>1374</v>
      </c>
      <c r="D708" s="2" t="s">
        <v>1375</v>
      </c>
      <c r="E708" s="16">
        <f t="shared" si="48"/>
        <v>5000000</v>
      </c>
      <c r="F708" s="2">
        <v>2500000</v>
      </c>
      <c r="K708" s="2">
        <f t="shared" si="45"/>
        <v>7500000</v>
      </c>
      <c r="L708" s="2">
        <v>7500000</v>
      </c>
      <c r="M708" s="2"/>
      <c r="S708" s="19">
        <f>IFERROR(SUMIF([3]PIVOT!$A$9:$A$634,C708,[3]PIVOT!$C$9:$C$634),0)</f>
        <v>0</v>
      </c>
      <c r="T708" s="19">
        <f t="shared" si="42"/>
        <v>-7500000</v>
      </c>
    </row>
    <row r="709" spans="1:20" hidden="1" outlineLevel="1" x14ac:dyDescent="0.25">
      <c r="A709" s="19" t="s">
        <v>71</v>
      </c>
      <c r="B709" s="19" t="s">
        <v>70</v>
      </c>
      <c r="C709" s="2"/>
      <c r="D709" s="2" t="s">
        <v>1</v>
      </c>
      <c r="E709" s="16">
        <f t="shared" si="48"/>
        <v>0</v>
      </c>
      <c r="F709" s="2">
        <v>0</v>
      </c>
      <c r="K709" s="2">
        <f t="shared" si="45"/>
        <v>0</v>
      </c>
      <c r="L709" s="2">
        <v>0</v>
      </c>
      <c r="M709" s="2"/>
      <c r="S709" s="19">
        <f>IFERROR(SUMIF([3]PIVOT!$A$9:$A$634,C709,[3]PIVOT!$C$9:$C$634),0)</f>
        <v>0</v>
      </c>
      <c r="T709" s="19">
        <f t="shared" ref="T709:T716" si="49">+S709-K709</f>
        <v>0</v>
      </c>
    </row>
    <row r="710" spans="1:20" hidden="1" outlineLevel="1" x14ac:dyDescent="0.25">
      <c r="A710" s="19" t="s">
        <v>71</v>
      </c>
      <c r="B710" s="19" t="s">
        <v>70</v>
      </c>
      <c r="C710" s="2" t="s">
        <v>1377</v>
      </c>
      <c r="D710" s="2" t="s">
        <v>394</v>
      </c>
      <c r="E710" s="16">
        <f t="shared" si="48"/>
        <v>5000000</v>
      </c>
      <c r="F710" s="2">
        <v>2500000</v>
      </c>
      <c r="K710" s="2">
        <f t="shared" si="45"/>
        <v>7500000</v>
      </c>
      <c r="L710" s="2">
        <v>7500000</v>
      </c>
      <c r="M710" s="2"/>
      <c r="S710" s="19">
        <f>IFERROR(SUMIF([3]PIVOT!$A$9:$A$634,C710,[3]PIVOT!$C$9:$C$634),0)</f>
        <v>0</v>
      </c>
      <c r="T710" s="19">
        <f t="shared" si="49"/>
        <v>-7500000</v>
      </c>
    </row>
    <row r="711" spans="1:20" hidden="1" outlineLevel="1" x14ac:dyDescent="0.25">
      <c r="A711" s="19" t="s">
        <v>71</v>
      </c>
      <c r="B711" s="19" t="s">
        <v>74</v>
      </c>
      <c r="C711" s="2" t="s">
        <v>1378</v>
      </c>
      <c r="D711" s="2" t="s">
        <v>154</v>
      </c>
      <c r="E711" s="16">
        <f t="shared" si="48"/>
        <v>3200000</v>
      </c>
      <c r="F711" s="2">
        <v>0</v>
      </c>
      <c r="H711" s="19">
        <v>2364121.3109200471</v>
      </c>
      <c r="K711" s="2">
        <f t="shared" si="45"/>
        <v>835878.68907995289</v>
      </c>
      <c r="L711" s="2">
        <v>3200000</v>
      </c>
      <c r="M711" s="2"/>
      <c r="S711" s="19">
        <f>IFERROR(SUMIF([3]PIVOT!$A$9:$A$634,C711,[3]PIVOT!$C$9:$C$634),0)</f>
        <v>0</v>
      </c>
      <c r="T711" s="19">
        <f t="shared" si="49"/>
        <v>-835878.68907995289</v>
      </c>
    </row>
    <row r="712" spans="1:20" hidden="1" outlineLevel="1" x14ac:dyDescent="0.25">
      <c r="A712" s="19" t="s">
        <v>71</v>
      </c>
      <c r="B712" s="19" t="s">
        <v>74</v>
      </c>
      <c r="C712" s="2" t="s">
        <v>1379</v>
      </c>
      <c r="D712" s="2" t="s">
        <v>913</v>
      </c>
      <c r="E712" s="16">
        <f t="shared" si="48"/>
        <v>3200000</v>
      </c>
      <c r="F712" s="2">
        <v>0</v>
      </c>
      <c r="H712" s="19">
        <v>2614537.14569104</v>
      </c>
      <c r="K712" s="2">
        <f t="shared" si="45"/>
        <v>585462.85430896003</v>
      </c>
      <c r="L712" s="2">
        <v>3200000</v>
      </c>
      <c r="M712" s="2"/>
      <c r="S712" s="19">
        <f>IFERROR(SUMIF([3]PIVOT!$A$9:$A$634,C712,[3]PIVOT!$C$9:$C$634),0)</f>
        <v>0</v>
      </c>
      <c r="T712" s="19">
        <f t="shared" si="49"/>
        <v>-585462.85430896003</v>
      </c>
    </row>
    <row r="713" spans="1:20" hidden="1" outlineLevel="1" x14ac:dyDescent="0.25">
      <c r="A713" s="19" t="s">
        <v>71</v>
      </c>
      <c r="B713" s="19" t="s">
        <v>74</v>
      </c>
      <c r="C713" s="2" t="s">
        <v>2582</v>
      </c>
      <c r="D713" s="2" t="s">
        <v>2583</v>
      </c>
      <c r="E713" s="16">
        <f t="shared" si="48"/>
        <v>-92307.692307692487</v>
      </c>
      <c r="F713" s="2">
        <v>3000000</v>
      </c>
      <c r="H713" s="19" t="e">
        <f>+SUMIF([4]Sum!$C:$C,$D713,[4]Sum!$G:$G)*1000</f>
        <v>#VALUE!</v>
      </c>
      <c r="K713" s="2" t="e">
        <f t="shared" si="45"/>
        <v>#VALUE!</v>
      </c>
      <c r="L713" s="2">
        <v>2907692.3076923075</v>
      </c>
      <c r="M713" s="2"/>
      <c r="S713" s="19">
        <f>IFERROR(SUMIF([3]PIVOT!$A$9:$A$634,C713,[3]PIVOT!$C$9:$C$634),0)</f>
        <v>0</v>
      </c>
      <c r="T713" s="19" t="e">
        <f t="shared" si="49"/>
        <v>#VALUE!</v>
      </c>
    </row>
    <row r="714" spans="1:20" hidden="1" outlineLevel="1" x14ac:dyDescent="0.25">
      <c r="A714" s="19" t="s">
        <v>71</v>
      </c>
      <c r="B714" s="19" t="s">
        <v>74</v>
      </c>
      <c r="C714" s="19" t="s">
        <v>1381</v>
      </c>
      <c r="D714" s="19" t="s">
        <v>152</v>
      </c>
      <c r="E714" s="16">
        <f t="shared" si="48"/>
        <v>5400000</v>
      </c>
      <c r="F714" s="19">
        <v>3000000</v>
      </c>
      <c r="G714" s="19"/>
      <c r="H714" s="19">
        <v>956108.27881517203</v>
      </c>
      <c r="I714" s="19"/>
      <c r="J714" s="19"/>
      <c r="K714" s="2">
        <f t="shared" si="45"/>
        <v>7443891.7211848283</v>
      </c>
      <c r="L714" s="19">
        <v>8400000</v>
      </c>
      <c r="M714" s="19"/>
      <c r="S714" s="19">
        <f>IFERROR(SUMIF([3]PIVOT!$A$9:$A$634,C714,[3]PIVOT!$C$9:$C$634),0)</f>
        <v>0</v>
      </c>
      <c r="T714" s="19">
        <f t="shared" si="49"/>
        <v>-7443891.7211848283</v>
      </c>
    </row>
    <row r="715" spans="1:20" hidden="1" outlineLevel="1" x14ac:dyDescent="0.25">
      <c r="A715" s="19" t="s">
        <v>71</v>
      </c>
      <c r="B715" s="19" t="s">
        <v>75</v>
      </c>
      <c r="C715" s="19" t="s">
        <v>1382</v>
      </c>
      <c r="D715" s="19" t="s">
        <v>72</v>
      </c>
      <c r="E715" s="16">
        <f t="shared" si="48"/>
        <v>7700000</v>
      </c>
      <c r="F715" s="19">
        <v>4000000</v>
      </c>
      <c r="G715" s="19"/>
      <c r="H715" s="19">
        <v>521513.60662645753</v>
      </c>
      <c r="I715" s="19"/>
      <c r="J715" s="19">
        <v>10000000</v>
      </c>
      <c r="K715" s="2">
        <f t="shared" si="45"/>
        <v>21178486.393373542</v>
      </c>
      <c r="L715" s="19">
        <v>21700000</v>
      </c>
      <c r="M715" s="19"/>
      <c r="S715" s="19">
        <f>IFERROR(SUMIF([3]PIVOT!$A$9:$A$634,C715,[3]PIVOT!$C$9:$C$634),0)</f>
        <v>0</v>
      </c>
      <c r="T715" s="19">
        <f t="shared" si="49"/>
        <v>-21178486.393373542</v>
      </c>
    </row>
    <row r="716" spans="1:20" hidden="1" outlineLevel="1" x14ac:dyDescent="0.25">
      <c r="A716" s="19" t="s">
        <v>71</v>
      </c>
      <c r="B716" s="19" t="s">
        <v>75</v>
      </c>
      <c r="C716" s="19" t="s">
        <v>1380</v>
      </c>
      <c r="D716" s="19" t="s">
        <v>81</v>
      </c>
      <c r="E716" s="16">
        <f t="shared" si="48"/>
        <v>4661538.461538462</v>
      </c>
      <c r="F716" s="19">
        <v>0</v>
      </c>
      <c r="G716" s="19"/>
      <c r="H716" s="19">
        <v>0</v>
      </c>
      <c r="I716" s="19"/>
      <c r="J716" s="19"/>
      <c r="K716" s="2">
        <f t="shared" si="45"/>
        <v>4661538.461538462</v>
      </c>
      <c r="L716" s="19">
        <v>4661538.461538462</v>
      </c>
      <c r="M716" s="19"/>
      <c r="S716" s="19">
        <f>IFERROR(SUMIF([3]PIVOT!$A$9:$A$634,C716,[3]PIVOT!$C$9:$C$634),0)</f>
        <v>0</v>
      </c>
      <c r="T716" s="19">
        <f t="shared" si="49"/>
        <v>-4661538.461538462</v>
      </c>
    </row>
    <row r="717" spans="1:20" s="35" customFormat="1" collapsed="1" x14ac:dyDescent="0.25">
      <c r="A717" s="4"/>
      <c r="B717" s="4"/>
      <c r="C717" s="50"/>
      <c r="D717" s="4" t="s">
        <v>87</v>
      </c>
      <c r="E717" s="4">
        <f t="shared" ref="E717:J717" si="50">SUM(E688:E716)</f>
        <v>107607692.3076923</v>
      </c>
      <c r="F717" s="4">
        <f t="shared" si="50"/>
        <v>40000000</v>
      </c>
      <c r="G717" s="4">
        <f t="shared" si="50"/>
        <v>538461.5384615385</v>
      </c>
      <c r="H717" s="4" t="e">
        <f t="shared" si="50"/>
        <v>#VALUE!</v>
      </c>
      <c r="I717" s="4">
        <f t="shared" si="50"/>
        <v>0</v>
      </c>
      <c r="J717" s="4">
        <f t="shared" si="50"/>
        <v>10000000</v>
      </c>
      <c r="K717" s="4" t="e">
        <f t="shared" si="45"/>
        <v>#VALUE!</v>
      </c>
      <c r="L717" s="4">
        <f>SUM(L688:L716)</f>
        <v>157607692.30769232</v>
      </c>
      <c r="M717" s="41"/>
      <c r="N717" s="35">
        <v>113538462</v>
      </c>
      <c r="O717" s="19">
        <v>17707692.307692308</v>
      </c>
      <c r="P717" s="35">
        <v>26361538.461538464</v>
      </c>
      <c r="Q717" s="35">
        <v>538461.5384615385</v>
      </c>
      <c r="R717" s="35" t="e">
        <f>+SUM(N717:Q717)-K717</f>
        <v>#VALUE!</v>
      </c>
    </row>
    <row r="718" spans="1:20" x14ac:dyDescent="0.25">
      <c r="E718" s="2">
        <f t="shared" ref="E718:J718" si="51">SUM(E133,E258,E380,E536,E687,E717)</f>
        <v>1635508681.3186812</v>
      </c>
      <c r="F718" s="2">
        <f t="shared" si="51"/>
        <v>880700000</v>
      </c>
      <c r="G718" s="2">
        <f t="shared" si="51"/>
        <v>110335461.53846152</v>
      </c>
      <c r="H718" s="2" t="e">
        <f t="shared" si="51"/>
        <v>#VALUE!</v>
      </c>
      <c r="I718" s="2">
        <f t="shared" si="51"/>
        <v>0</v>
      </c>
      <c r="J718" s="2">
        <f t="shared" si="51"/>
        <v>10000000</v>
      </c>
      <c r="K718" s="2" t="e">
        <f t="shared" si="45"/>
        <v>#VALUE!</v>
      </c>
      <c r="L718" s="2">
        <f>SUM(L133,L258,L380,L536,L687,L717)</f>
        <v>2460227307.6923079</v>
      </c>
      <c r="N718" s="2">
        <f>+SUM(N717,N687,N536,N380,N258,N133)</f>
        <v>2214939451.0109892</v>
      </c>
      <c r="O718" s="2">
        <f t="shared" ref="O718:Q718" si="52">+SUM(O717,O687,O536,O380,O258,O133)</f>
        <v>272607692.30769229</v>
      </c>
      <c r="P718" s="2">
        <f t="shared" si="52"/>
        <v>38661538.461538464</v>
      </c>
      <c r="Q718" s="2">
        <f t="shared" si="52"/>
        <v>110335462</v>
      </c>
      <c r="R718" s="35" t="e">
        <f>+SUM(N718:Q718)-K718</f>
        <v>#VALUE!</v>
      </c>
    </row>
    <row r="719" spans="1:20" x14ac:dyDescent="0.25">
      <c r="D719" s="2"/>
      <c r="K719" s="2">
        <f>+SUM(E719:G719)-H719</f>
        <v>0</v>
      </c>
      <c r="M719" s="39"/>
    </row>
    <row r="720" spans="1:20" x14ac:dyDescent="0.25">
      <c r="D720" s="2"/>
      <c r="K720" s="2">
        <f>+SUM(E720:G720)-H720</f>
        <v>0</v>
      </c>
      <c r="M720" s="39"/>
    </row>
    <row r="721" spans="1:13" x14ac:dyDescent="0.25">
      <c r="K721" s="2" t="e">
        <f>SUM(K718:K720)</f>
        <v>#VALUE!</v>
      </c>
      <c r="M721" s="39"/>
    </row>
    <row r="722" spans="1:13" x14ac:dyDescent="0.25">
      <c r="I722" s="19">
        <f>+IFERROR(VLOOKUP($C722,[2]SM!$B$6:$N$744,13,0),0)</f>
        <v>0</v>
      </c>
    </row>
    <row r="723" spans="1:13" s="2" customFormat="1" x14ac:dyDescent="0.25">
      <c r="A723" s="19"/>
      <c r="B723" s="19" t="s">
        <v>20</v>
      </c>
      <c r="C723" s="47"/>
      <c r="D723" s="19"/>
      <c r="E723" s="2">
        <f t="shared" ref="E723:H729" si="53">SUMIF($B$4:$B$716,$B723,E$4:E$716)</f>
        <v>1362900989.010989</v>
      </c>
      <c r="F723" s="2">
        <f t="shared" si="53"/>
        <v>738500000</v>
      </c>
      <c r="G723" s="2">
        <f t="shared" si="53"/>
        <v>109797000</v>
      </c>
      <c r="H723" s="2">
        <f t="shared" si="53"/>
        <v>0</v>
      </c>
      <c r="K723" s="2">
        <f t="shared" ref="K723:L729" si="54">SUMIF($B$4:$B$716,$B723,K$4:K$716)</f>
        <v>2211197989.0109887</v>
      </c>
      <c r="L723" s="2">
        <f t="shared" si="54"/>
        <v>2101631758.2417583</v>
      </c>
      <c r="M723" s="37"/>
    </row>
    <row r="724" spans="1:13" s="2" customFormat="1" x14ac:dyDescent="0.25">
      <c r="A724" s="19"/>
      <c r="B724" s="19" t="s">
        <v>37</v>
      </c>
      <c r="C724" s="47"/>
      <c r="D724" s="19"/>
      <c r="E724" s="2">
        <f t="shared" si="53"/>
        <v>153900000</v>
      </c>
      <c r="F724" s="2">
        <f t="shared" si="53"/>
        <v>101000000</v>
      </c>
      <c r="G724" s="2">
        <f t="shared" si="53"/>
        <v>0</v>
      </c>
      <c r="H724" s="2">
        <f t="shared" si="53"/>
        <v>36382686.579643682</v>
      </c>
      <c r="K724" s="2">
        <f t="shared" si="54"/>
        <v>218517313.42035627</v>
      </c>
      <c r="L724" s="2">
        <f t="shared" si="54"/>
        <v>254900000</v>
      </c>
      <c r="M724" s="37"/>
    </row>
    <row r="725" spans="1:13" s="2" customFormat="1" x14ac:dyDescent="0.25">
      <c r="A725" s="19"/>
      <c r="B725" s="19" t="s">
        <v>38</v>
      </c>
      <c r="C725" s="47"/>
      <c r="D725" s="19"/>
      <c r="E725" s="2">
        <f t="shared" si="53"/>
        <v>0</v>
      </c>
      <c r="F725" s="2">
        <f t="shared" si="53"/>
        <v>0</v>
      </c>
      <c r="G725" s="2">
        <f t="shared" si="53"/>
        <v>0</v>
      </c>
      <c r="H725" s="2">
        <f t="shared" si="53"/>
        <v>0</v>
      </c>
      <c r="K725" s="2">
        <f t="shared" si="54"/>
        <v>0</v>
      </c>
      <c r="L725" s="2">
        <f t="shared" si="54"/>
        <v>0</v>
      </c>
      <c r="M725" s="37"/>
    </row>
    <row r="726" spans="1:13" s="2" customFormat="1" x14ac:dyDescent="0.25">
      <c r="A726" s="19"/>
      <c r="B726" s="19" t="s">
        <v>39</v>
      </c>
      <c r="C726" s="47"/>
      <c r="D726" s="19"/>
      <c r="E726" s="2">
        <f t="shared" si="53"/>
        <v>11100000</v>
      </c>
      <c r="F726" s="2">
        <f t="shared" si="53"/>
        <v>1200000</v>
      </c>
      <c r="G726" s="2">
        <f t="shared" si="53"/>
        <v>0</v>
      </c>
      <c r="H726" s="2">
        <f t="shared" si="53"/>
        <v>21051280.17502062</v>
      </c>
      <c r="K726" s="2">
        <f t="shared" si="54"/>
        <v>-8751280.1750206202</v>
      </c>
      <c r="L726" s="2">
        <f t="shared" si="54"/>
        <v>12300000</v>
      </c>
      <c r="M726" s="37"/>
    </row>
    <row r="727" spans="1:13" s="2" customFormat="1" x14ac:dyDescent="0.25">
      <c r="A727" s="19"/>
      <c r="B727" s="19" t="s">
        <v>75</v>
      </c>
      <c r="C727" s="47"/>
      <c r="D727" s="19"/>
      <c r="E727" s="2">
        <f t="shared" si="53"/>
        <v>12361538.461538462</v>
      </c>
      <c r="F727" s="2">
        <f t="shared" si="53"/>
        <v>4000000</v>
      </c>
      <c r="G727" s="2">
        <f t="shared" si="53"/>
        <v>0</v>
      </c>
      <c r="H727" s="2">
        <f t="shared" si="53"/>
        <v>521513.60662645753</v>
      </c>
      <c r="K727" s="2">
        <f t="shared" si="54"/>
        <v>25840024.854912005</v>
      </c>
      <c r="L727" s="2">
        <f t="shared" si="54"/>
        <v>26361538.461538464</v>
      </c>
      <c r="M727" s="37"/>
    </row>
    <row r="728" spans="1:13" s="2" customFormat="1" x14ac:dyDescent="0.25">
      <c r="A728" s="19"/>
      <c r="B728" s="19" t="s">
        <v>70</v>
      </c>
      <c r="C728" s="47"/>
      <c r="D728" s="19"/>
      <c r="E728" s="2">
        <f t="shared" si="53"/>
        <v>83538461.538461536</v>
      </c>
      <c r="F728" s="2">
        <f t="shared" si="53"/>
        <v>30000000</v>
      </c>
      <c r="G728" s="2">
        <f t="shared" si="53"/>
        <v>538461.5384615385</v>
      </c>
      <c r="H728" s="2">
        <f t="shared" si="53"/>
        <v>0</v>
      </c>
      <c r="K728" s="2">
        <f t="shared" si="54"/>
        <v>114076923.07692307</v>
      </c>
      <c r="L728" s="2">
        <f t="shared" si="54"/>
        <v>113538461.53846154</v>
      </c>
      <c r="M728" s="37"/>
    </row>
    <row r="729" spans="1:13" s="2" customFormat="1" x14ac:dyDescent="0.25">
      <c r="A729" s="19"/>
      <c r="B729" s="19" t="s">
        <v>74</v>
      </c>
      <c r="C729" s="47"/>
      <c r="D729" s="19"/>
      <c r="E729" s="2">
        <f t="shared" si="53"/>
        <v>11707692.307692308</v>
      </c>
      <c r="F729" s="2">
        <f t="shared" si="53"/>
        <v>6000000</v>
      </c>
      <c r="G729" s="2">
        <f t="shared" si="53"/>
        <v>0</v>
      </c>
      <c r="H729" s="2" t="e">
        <f t="shared" si="53"/>
        <v>#VALUE!</v>
      </c>
      <c r="K729" s="2" t="e">
        <f t="shared" si="54"/>
        <v>#VALUE!</v>
      </c>
      <c r="L729" s="2">
        <f t="shared" si="54"/>
        <v>17707692.307692308</v>
      </c>
      <c r="M729" s="37"/>
    </row>
    <row r="730" spans="1:13" s="2" customFormat="1" x14ac:dyDescent="0.25">
      <c r="A730" s="19"/>
      <c r="B730" s="19"/>
      <c r="C730" s="47"/>
      <c r="D730" s="19"/>
      <c r="M730" s="37"/>
    </row>
    <row r="731" spans="1:13" s="2" customFormat="1" x14ac:dyDescent="0.25">
      <c r="A731" s="19"/>
      <c r="B731" s="19" t="s">
        <v>20</v>
      </c>
      <c r="C731" s="47"/>
      <c r="D731" s="19"/>
      <c r="E731" s="2">
        <f>+E728+E723</f>
        <v>1446439450.5494504</v>
      </c>
      <c r="F731" s="2">
        <f t="shared" ref="F731:L732" si="55">+F728+F723</f>
        <v>768500000</v>
      </c>
      <c r="G731" s="2">
        <f t="shared" si="55"/>
        <v>110335461.53846154</v>
      </c>
      <c r="H731" s="2">
        <f t="shared" si="55"/>
        <v>0</v>
      </c>
      <c r="K731" s="2">
        <f t="shared" si="55"/>
        <v>2325274912.0879116</v>
      </c>
      <c r="L731" s="2">
        <f t="shared" si="55"/>
        <v>2215170219.78022</v>
      </c>
      <c r="M731" s="37"/>
    </row>
    <row r="732" spans="1:13" s="2" customFormat="1" x14ac:dyDescent="0.25">
      <c r="A732" s="19"/>
      <c r="B732" s="19" t="s">
        <v>37</v>
      </c>
      <c r="C732" s="47"/>
      <c r="D732" s="19"/>
      <c r="E732" s="2">
        <f>+E729+E724</f>
        <v>165607692.30769232</v>
      </c>
      <c r="F732" s="2">
        <f t="shared" si="55"/>
        <v>107000000</v>
      </c>
      <c r="G732" s="2">
        <f t="shared" si="55"/>
        <v>0</v>
      </c>
      <c r="H732" s="2" t="e">
        <f t="shared" si="55"/>
        <v>#VALUE!</v>
      </c>
      <c r="K732" s="2" t="e">
        <f t="shared" si="55"/>
        <v>#VALUE!</v>
      </c>
      <c r="L732" s="2">
        <f t="shared" si="55"/>
        <v>272607692.30769229</v>
      </c>
      <c r="M732" s="37"/>
    </row>
    <row r="733" spans="1:13" s="2" customFormat="1" x14ac:dyDescent="0.25">
      <c r="A733" s="19"/>
      <c r="B733" s="19" t="s">
        <v>38</v>
      </c>
      <c r="C733" s="47"/>
      <c r="D733" s="19"/>
      <c r="E733" s="2">
        <f t="shared" ref="E733:L733" si="56">+E725</f>
        <v>0</v>
      </c>
      <c r="F733" s="2">
        <f t="shared" si="56"/>
        <v>0</v>
      </c>
      <c r="G733" s="2">
        <f t="shared" si="56"/>
        <v>0</v>
      </c>
      <c r="H733" s="2">
        <f t="shared" si="56"/>
        <v>0</v>
      </c>
      <c r="K733" s="2">
        <f t="shared" si="56"/>
        <v>0</v>
      </c>
      <c r="L733" s="2">
        <f t="shared" si="56"/>
        <v>0</v>
      </c>
      <c r="M733" s="37"/>
    </row>
    <row r="734" spans="1:13" s="2" customFormat="1" x14ac:dyDescent="0.25">
      <c r="A734" s="19"/>
      <c r="B734" s="19" t="s">
        <v>39</v>
      </c>
      <c r="C734" s="47"/>
      <c r="D734" s="19"/>
      <c r="E734" s="2">
        <f t="shared" ref="E734:L734" si="57">+E727+E726</f>
        <v>23461538.461538464</v>
      </c>
      <c r="F734" s="2">
        <f t="shared" si="57"/>
        <v>5200000</v>
      </c>
      <c r="G734" s="2">
        <f t="shared" si="57"/>
        <v>0</v>
      </c>
      <c r="H734" s="2">
        <f t="shared" si="57"/>
        <v>21572793.781647079</v>
      </c>
      <c r="K734" s="2">
        <f t="shared" si="57"/>
        <v>17088744.679891385</v>
      </c>
      <c r="L734" s="2">
        <f t="shared" si="57"/>
        <v>38661538.461538464</v>
      </c>
      <c r="M734" s="37"/>
    </row>
    <row r="735" spans="1:13" s="2" customFormat="1" x14ac:dyDescent="0.25">
      <c r="A735" s="19"/>
      <c r="B735" s="19"/>
      <c r="C735" s="47"/>
      <c r="D735" s="19"/>
      <c r="E735" s="15">
        <f t="shared" ref="E735:L735" si="58">SUM(E731:E734)</f>
        <v>1635508681.3186812</v>
      </c>
      <c r="F735" s="15">
        <f t="shared" si="58"/>
        <v>880700000</v>
      </c>
      <c r="G735" s="15">
        <f t="shared" si="58"/>
        <v>110335461.53846154</v>
      </c>
      <c r="H735" s="15" t="e">
        <f t="shared" si="58"/>
        <v>#VALUE!</v>
      </c>
      <c r="I735" s="15"/>
      <c r="J735" s="15"/>
      <c r="K735" s="15" t="e">
        <f t="shared" si="58"/>
        <v>#VALUE!</v>
      </c>
      <c r="L735" s="15">
        <f t="shared" si="58"/>
        <v>2526439450.5494509</v>
      </c>
      <c r="M735" s="37"/>
    </row>
    <row r="736" spans="1:13" s="2" customFormat="1" x14ac:dyDescent="0.25">
      <c r="A736" s="19"/>
      <c r="B736" s="19"/>
      <c r="C736" s="47"/>
      <c r="D736" s="19"/>
      <c r="M736" s="37"/>
    </row>
    <row r="737" spans="1:13" s="2" customFormat="1" x14ac:dyDescent="0.25">
      <c r="A737" s="19"/>
      <c r="B737" s="19" t="s">
        <v>20</v>
      </c>
      <c r="C737" s="47" t="s">
        <v>28</v>
      </c>
      <c r="D737" s="19"/>
      <c r="E737" s="2">
        <f t="shared" ref="E737:H763" si="59">SUMPRODUCT(($A$4:$A$717=$C737)*($B$4:$B$717=$B737)*(E$4:E$717))</f>
        <v>0</v>
      </c>
      <c r="F737" s="2">
        <f t="shared" si="59"/>
        <v>0</v>
      </c>
      <c r="G737" s="2">
        <f t="shared" si="59"/>
        <v>0</v>
      </c>
      <c r="H737" s="2" t="e">
        <f t="shared" si="59"/>
        <v>#VALUE!</v>
      </c>
      <c r="K737" s="2" t="e">
        <f t="shared" ref="K737:K763" si="60">SUMPRODUCT(($A$4:$A$717=$C737)*($B$4:$B$717=$B737)*(K$4:K$717))</f>
        <v>#VALUE!</v>
      </c>
      <c r="L737" s="2">
        <f t="shared" ref="L737:L763" si="61">SUMPRODUCT(($A$4:$A$717=$C737)*($B$4:$B$717=$B737)*($L$4:$L$717))</f>
        <v>0</v>
      </c>
      <c r="M737" s="37"/>
    </row>
    <row r="738" spans="1:13" s="2" customFormat="1" x14ac:dyDescent="0.25">
      <c r="A738" s="19"/>
      <c r="B738" s="19" t="s">
        <v>37</v>
      </c>
      <c r="C738" s="47" t="s">
        <v>28</v>
      </c>
      <c r="D738" s="19"/>
      <c r="E738" s="2">
        <f t="shared" si="59"/>
        <v>0</v>
      </c>
      <c r="F738" s="2">
        <f t="shared" si="59"/>
        <v>0</v>
      </c>
      <c r="G738" s="2">
        <f t="shared" si="59"/>
        <v>0</v>
      </c>
      <c r="H738" s="2" t="e">
        <f t="shared" si="59"/>
        <v>#VALUE!</v>
      </c>
      <c r="K738" s="2" t="e">
        <f t="shared" si="60"/>
        <v>#VALUE!</v>
      </c>
      <c r="L738" s="2">
        <f t="shared" si="61"/>
        <v>0</v>
      </c>
      <c r="M738" s="37"/>
    </row>
    <row r="739" spans="1:13" s="2" customFormat="1" x14ac:dyDescent="0.25">
      <c r="A739" s="19"/>
      <c r="B739" s="19" t="s">
        <v>38</v>
      </c>
      <c r="C739" s="47" t="s">
        <v>28</v>
      </c>
      <c r="D739" s="19"/>
      <c r="E739" s="2">
        <f t="shared" si="59"/>
        <v>0</v>
      </c>
      <c r="F739" s="2">
        <f t="shared" si="59"/>
        <v>0</v>
      </c>
      <c r="G739" s="2">
        <f t="shared" si="59"/>
        <v>0</v>
      </c>
      <c r="H739" s="2" t="e">
        <f t="shared" si="59"/>
        <v>#VALUE!</v>
      </c>
      <c r="K739" s="2" t="e">
        <f t="shared" si="60"/>
        <v>#VALUE!</v>
      </c>
      <c r="L739" s="2">
        <f t="shared" si="61"/>
        <v>0</v>
      </c>
      <c r="M739" s="37">
        <f>+SUM(E737:G740)</f>
        <v>0</v>
      </c>
    </row>
    <row r="740" spans="1:13" s="2" customFormat="1" x14ac:dyDescent="0.25">
      <c r="A740" s="19"/>
      <c r="B740" s="19" t="s">
        <v>39</v>
      </c>
      <c r="C740" s="47" t="s">
        <v>28</v>
      </c>
      <c r="D740" s="19"/>
      <c r="E740" s="2">
        <f t="shared" si="59"/>
        <v>0</v>
      </c>
      <c r="F740" s="2">
        <f t="shared" si="59"/>
        <v>0</v>
      </c>
      <c r="G740" s="2">
        <f t="shared" si="59"/>
        <v>0</v>
      </c>
      <c r="H740" s="2" t="e">
        <f t="shared" si="59"/>
        <v>#VALUE!</v>
      </c>
      <c r="K740" s="2" t="e">
        <f t="shared" si="60"/>
        <v>#VALUE!</v>
      </c>
      <c r="L740" s="2">
        <f t="shared" si="61"/>
        <v>0</v>
      </c>
      <c r="M740" s="37"/>
    </row>
    <row r="741" spans="1:13" s="2" customFormat="1" x14ac:dyDescent="0.25">
      <c r="A741" s="19"/>
      <c r="B741" s="19" t="s">
        <v>20</v>
      </c>
      <c r="C741" s="47" t="s">
        <v>64</v>
      </c>
      <c r="D741" s="19"/>
      <c r="E741" s="2">
        <f t="shared" si="59"/>
        <v>0</v>
      </c>
      <c r="F741" s="2">
        <f t="shared" si="59"/>
        <v>0</v>
      </c>
      <c r="G741" s="2">
        <f t="shared" si="59"/>
        <v>0</v>
      </c>
      <c r="H741" s="2" t="e">
        <f t="shared" si="59"/>
        <v>#VALUE!</v>
      </c>
      <c r="K741" s="2" t="e">
        <f t="shared" si="60"/>
        <v>#VALUE!</v>
      </c>
      <c r="L741" s="2">
        <f t="shared" si="61"/>
        <v>0</v>
      </c>
      <c r="M741" s="37"/>
    </row>
    <row r="742" spans="1:13" s="2" customFormat="1" x14ac:dyDescent="0.25">
      <c r="A742" s="19"/>
      <c r="B742" s="19" t="s">
        <v>37</v>
      </c>
      <c r="C742" s="47" t="s">
        <v>64</v>
      </c>
      <c r="D742" s="19"/>
      <c r="E742" s="2">
        <f t="shared" si="59"/>
        <v>0</v>
      </c>
      <c r="F742" s="2">
        <f t="shared" si="59"/>
        <v>0</v>
      </c>
      <c r="G742" s="2">
        <f t="shared" si="59"/>
        <v>0</v>
      </c>
      <c r="H742" s="2" t="e">
        <f t="shared" si="59"/>
        <v>#VALUE!</v>
      </c>
      <c r="K742" s="2" t="e">
        <f t="shared" si="60"/>
        <v>#VALUE!</v>
      </c>
      <c r="L742" s="2">
        <f t="shared" si="61"/>
        <v>0</v>
      </c>
      <c r="M742" s="37"/>
    </row>
    <row r="743" spans="1:13" s="2" customFormat="1" x14ac:dyDescent="0.25">
      <c r="A743" s="19"/>
      <c r="B743" s="19" t="s">
        <v>38</v>
      </c>
      <c r="C743" s="47" t="s">
        <v>64</v>
      </c>
      <c r="D743" s="19"/>
      <c r="E743" s="2">
        <f t="shared" si="59"/>
        <v>0</v>
      </c>
      <c r="F743" s="2">
        <f t="shared" si="59"/>
        <v>0</v>
      </c>
      <c r="G743" s="2">
        <f t="shared" si="59"/>
        <v>0</v>
      </c>
      <c r="H743" s="2" t="e">
        <f t="shared" si="59"/>
        <v>#VALUE!</v>
      </c>
      <c r="K743" s="2" t="e">
        <f t="shared" si="60"/>
        <v>#VALUE!</v>
      </c>
      <c r="L743" s="2">
        <f t="shared" si="61"/>
        <v>0</v>
      </c>
      <c r="M743" s="37"/>
    </row>
    <row r="744" spans="1:13" s="2" customFormat="1" x14ac:dyDescent="0.25">
      <c r="A744" s="19"/>
      <c r="B744" s="19" t="s">
        <v>39</v>
      </c>
      <c r="C744" s="47" t="s">
        <v>64</v>
      </c>
      <c r="D744" s="19"/>
      <c r="E744" s="2">
        <f t="shared" si="59"/>
        <v>0</v>
      </c>
      <c r="F744" s="2">
        <f t="shared" si="59"/>
        <v>0</v>
      </c>
      <c r="G744" s="2">
        <f t="shared" si="59"/>
        <v>0</v>
      </c>
      <c r="H744" s="2" t="e">
        <f t="shared" si="59"/>
        <v>#VALUE!</v>
      </c>
      <c r="K744" s="2" t="e">
        <f t="shared" si="60"/>
        <v>#VALUE!</v>
      </c>
      <c r="L744" s="2">
        <f t="shared" si="61"/>
        <v>0</v>
      </c>
      <c r="M744" s="37"/>
    </row>
    <row r="745" spans="1:13" s="2" customFormat="1" x14ac:dyDescent="0.25">
      <c r="A745" s="19"/>
      <c r="B745" s="19" t="s">
        <v>20</v>
      </c>
      <c r="C745" s="47" t="s">
        <v>40</v>
      </c>
      <c r="D745" s="19"/>
      <c r="E745" s="2">
        <f t="shared" si="59"/>
        <v>0</v>
      </c>
      <c r="F745" s="2">
        <f t="shared" si="59"/>
        <v>0</v>
      </c>
      <c r="G745" s="2">
        <f t="shared" si="59"/>
        <v>0</v>
      </c>
      <c r="H745" s="2" t="e">
        <f t="shared" si="59"/>
        <v>#VALUE!</v>
      </c>
      <c r="K745" s="2" t="e">
        <f t="shared" si="60"/>
        <v>#VALUE!</v>
      </c>
      <c r="L745" s="2">
        <f t="shared" si="61"/>
        <v>0</v>
      </c>
      <c r="M745" s="37"/>
    </row>
    <row r="746" spans="1:13" s="2" customFormat="1" x14ac:dyDescent="0.25">
      <c r="A746" s="19"/>
      <c r="B746" s="19" t="s">
        <v>37</v>
      </c>
      <c r="C746" s="47" t="s">
        <v>40</v>
      </c>
      <c r="D746" s="19"/>
      <c r="E746" s="2">
        <f t="shared" si="59"/>
        <v>0</v>
      </c>
      <c r="F746" s="2">
        <f t="shared" si="59"/>
        <v>0</v>
      </c>
      <c r="G746" s="2">
        <f t="shared" si="59"/>
        <v>0</v>
      </c>
      <c r="H746" s="2" t="e">
        <f t="shared" si="59"/>
        <v>#VALUE!</v>
      </c>
      <c r="K746" s="2" t="e">
        <f t="shared" si="60"/>
        <v>#VALUE!</v>
      </c>
      <c r="L746" s="2">
        <f t="shared" si="61"/>
        <v>0</v>
      </c>
      <c r="M746" s="37"/>
    </row>
    <row r="747" spans="1:13" s="2" customFormat="1" x14ac:dyDescent="0.25">
      <c r="A747" s="19"/>
      <c r="B747" s="19" t="s">
        <v>38</v>
      </c>
      <c r="C747" s="47" t="s">
        <v>40</v>
      </c>
      <c r="D747" s="19"/>
      <c r="E747" s="2">
        <f t="shared" si="59"/>
        <v>0</v>
      </c>
      <c r="F747" s="2">
        <f t="shared" si="59"/>
        <v>0</v>
      </c>
      <c r="G747" s="2">
        <f t="shared" si="59"/>
        <v>0</v>
      </c>
      <c r="H747" s="2" t="e">
        <f t="shared" si="59"/>
        <v>#VALUE!</v>
      </c>
      <c r="K747" s="2" t="e">
        <f t="shared" si="60"/>
        <v>#VALUE!</v>
      </c>
      <c r="L747" s="2">
        <f t="shared" si="61"/>
        <v>0</v>
      </c>
      <c r="M747" s="37"/>
    </row>
    <row r="748" spans="1:13" s="2" customFormat="1" x14ac:dyDescent="0.25">
      <c r="A748" s="19"/>
      <c r="B748" s="19" t="s">
        <v>39</v>
      </c>
      <c r="C748" s="47" t="s">
        <v>40</v>
      </c>
      <c r="D748" s="19"/>
      <c r="E748" s="2">
        <f t="shared" si="59"/>
        <v>0</v>
      </c>
      <c r="F748" s="2">
        <f t="shared" si="59"/>
        <v>0</v>
      </c>
      <c r="G748" s="2">
        <f t="shared" si="59"/>
        <v>0</v>
      </c>
      <c r="H748" s="2" t="e">
        <f t="shared" si="59"/>
        <v>#VALUE!</v>
      </c>
      <c r="K748" s="2" t="e">
        <f t="shared" si="60"/>
        <v>#VALUE!</v>
      </c>
      <c r="L748" s="2">
        <f t="shared" si="61"/>
        <v>0</v>
      </c>
      <c r="M748" s="37"/>
    </row>
    <row r="749" spans="1:13" s="2" customFormat="1" x14ac:dyDescent="0.25">
      <c r="A749" s="19"/>
      <c r="B749" s="19" t="s">
        <v>20</v>
      </c>
      <c r="C749" s="47" t="s">
        <v>61</v>
      </c>
      <c r="D749" s="19"/>
      <c r="E749" s="2">
        <f t="shared" si="59"/>
        <v>0</v>
      </c>
      <c r="F749" s="2">
        <f t="shared" si="59"/>
        <v>0</v>
      </c>
      <c r="G749" s="2">
        <f t="shared" si="59"/>
        <v>0</v>
      </c>
      <c r="H749" s="2" t="e">
        <f t="shared" si="59"/>
        <v>#VALUE!</v>
      </c>
      <c r="K749" s="2" t="e">
        <f t="shared" si="60"/>
        <v>#VALUE!</v>
      </c>
      <c r="L749" s="2">
        <f t="shared" si="61"/>
        <v>0</v>
      </c>
      <c r="M749" s="37"/>
    </row>
    <row r="750" spans="1:13" s="2" customFormat="1" x14ac:dyDescent="0.25">
      <c r="A750" s="19"/>
      <c r="B750" s="19" t="s">
        <v>37</v>
      </c>
      <c r="C750" s="47" t="s">
        <v>61</v>
      </c>
      <c r="D750" s="19"/>
      <c r="E750" s="2">
        <f t="shared" si="59"/>
        <v>0</v>
      </c>
      <c r="F750" s="2">
        <f t="shared" si="59"/>
        <v>0</v>
      </c>
      <c r="G750" s="2">
        <f t="shared" si="59"/>
        <v>0</v>
      </c>
      <c r="H750" s="2" t="e">
        <f t="shared" si="59"/>
        <v>#VALUE!</v>
      </c>
      <c r="K750" s="2" t="e">
        <f t="shared" si="60"/>
        <v>#VALUE!</v>
      </c>
      <c r="L750" s="2">
        <f t="shared" si="61"/>
        <v>0</v>
      </c>
      <c r="M750" s="37"/>
    </row>
    <row r="751" spans="1:13" s="2" customFormat="1" x14ac:dyDescent="0.25">
      <c r="A751" s="19"/>
      <c r="B751" s="19" t="s">
        <v>38</v>
      </c>
      <c r="C751" s="47" t="s">
        <v>61</v>
      </c>
      <c r="D751" s="19"/>
      <c r="E751" s="2">
        <f t="shared" si="59"/>
        <v>0</v>
      </c>
      <c r="F751" s="2">
        <f t="shared" si="59"/>
        <v>0</v>
      </c>
      <c r="G751" s="2">
        <f t="shared" si="59"/>
        <v>0</v>
      </c>
      <c r="H751" s="2" t="e">
        <f t="shared" si="59"/>
        <v>#VALUE!</v>
      </c>
      <c r="K751" s="2" t="e">
        <f t="shared" si="60"/>
        <v>#VALUE!</v>
      </c>
      <c r="L751" s="2">
        <f t="shared" si="61"/>
        <v>0</v>
      </c>
      <c r="M751" s="37"/>
    </row>
    <row r="752" spans="1:13" s="2" customFormat="1" x14ac:dyDescent="0.25">
      <c r="A752" s="19"/>
      <c r="B752" s="19" t="s">
        <v>39</v>
      </c>
      <c r="C752" s="47" t="s">
        <v>61</v>
      </c>
      <c r="D752" s="19"/>
      <c r="E752" s="2">
        <f t="shared" si="59"/>
        <v>0</v>
      </c>
      <c r="F752" s="2">
        <f t="shared" si="59"/>
        <v>0</v>
      </c>
      <c r="G752" s="2">
        <f t="shared" si="59"/>
        <v>0</v>
      </c>
      <c r="H752" s="2" t="e">
        <f t="shared" si="59"/>
        <v>#VALUE!</v>
      </c>
      <c r="K752" s="2" t="e">
        <f t="shared" si="60"/>
        <v>#VALUE!</v>
      </c>
      <c r="L752" s="2">
        <f t="shared" si="61"/>
        <v>0</v>
      </c>
      <c r="M752" s="37"/>
    </row>
    <row r="753" spans="1:14" s="2" customFormat="1" x14ac:dyDescent="0.25">
      <c r="A753" s="19"/>
      <c r="B753" s="19" t="s">
        <v>20</v>
      </c>
      <c r="C753" s="47" t="s">
        <v>67</v>
      </c>
      <c r="D753" s="19"/>
      <c r="E753" s="2">
        <f t="shared" si="59"/>
        <v>126733000</v>
      </c>
      <c r="F753" s="2">
        <f t="shared" si="59"/>
        <v>62500000</v>
      </c>
      <c r="G753" s="2">
        <f t="shared" si="59"/>
        <v>8073000</v>
      </c>
      <c r="H753" s="2" t="e">
        <f t="shared" si="59"/>
        <v>#VALUE!</v>
      </c>
      <c r="K753" s="2" t="e">
        <f t="shared" si="60"/>
        <v>#VALUE!</v>
      </c>
      <c r="L753" s="2">
        <f t="shared" si="61"/>
        <v>189233000</v>
      </c>
      <c r="M753" s="37"/>
    </row>
    <row r="754" spans="1:14" s="2" customFormat="1" x14ac:dyDescent="0.25">
      <c r="A754" s="19"/>
      <c r="B754" s="19" t="s">
        <v>37</v>
      </c>
      <c r="C754" s="47" t="s">
        <v>67</v>
      </c>
      <c r="D754" s="19"/>
      <c r="E754" s="2">
        <f t="shared" si="59"/>
        <v>6300000</v>
      </c>
      <c r="F754" s="2">
        <f t="shared" si="59"/>
        <v>3000000</v>
      </c>
      <c r="G754" s="2">
        <f t="shared" si="59"/>
        <v>0</v>
      </c>
      <c r="H754" s="2" t="e">
        <f t="shared" si="59"/>
        <v>#VALUE!</v>
      </c>
      <c r="K754" s="2" t="e">
        <f t="shared" si="60"/>
        <v>#VALUE!</v>
      </c>
      <c r="L754" s="2">
        <f t="shared" si="61"/>
        <v>9300000</v>
      </c>
      <c r="M754" s="37"/>
    </row>
    <row r="755" spans="1:14" s="2" customFormat="1" x14ac:dyDescent="0.25">
      <c r="A755" s="19"/>
      <c r="B755" s="19" t="s">
        <v>38</v>
      </c>
      <c r="C755" s="47" t="s">
        <v>67</v>
      </c>
      <c r="D755" s="19"/>
      <c r="E755" s="2">
        <f t="shared" si="59"/>
        <v>0</v>
      </c>
      <c r="F755" s="2">
        <f t="shared" si="59"/>
        <v>0</v>
      </c>
      <c r="G755" s="2">
        <f t="shared" si="59"/>
        <v>0</v>
      </c>
      <c r="H755" s="2" t="e">
        <f t="shared" si="59"/>
        <v>#VALUE!</v>
      </c>
      <c r="K755" s="2" t="e">
        <f t="shared" si="60"/>
        <v>#VALUE!</v>
      </c>
      <c r="L755" s="2">
        <f t="shared" si="61"/>
        <v>0</v>
      </c>
      <c r="M755" s="37"/>
    </row>
    <row r="756" spans="1:14" s="2" customFormat="1" x14ac:dyDescent="0.25">
      <c r="A756" s="19"/>
      <c r="B756" s="19" t="s">
        <v>39</v>
      </c>
      <c r="C756" s="47" t="s">
        <v>67</v>
      </c>
      <c r="D756" s="19"/>
      <c r="E756" s="2">
        <f t="shared" si="59"/>
        <v>1000000</v>
      </c>
      <c r="F756" s="2">
        <f t="shared" si="59"/>
        <v>0</v>
      </c>
      <c r="G756" s="2">
        <f t="shared" si="59"/>
        <v>0</v>
      </c>
      <c r="H756" s="2" t="e">
        <f t="shared" si="59"/>
        <v>#VALUE!</v>
      </c>
      <c r="K756" s="2" t="e">
        <f t="shared" si="60"/>
        <v>#VALUE!</v>
      </c>
      <c r="L756" s="2">
        <f t="shared" si="61"/>
        <v>1000000</v>
      </c>
      <c r="M756" s="37"/>
    </row>
    <row r="757" spans="1:14" s="2" customFormat="1" x14ac:dyDescent="0.25">
      <c r="A757" s="19"/>
      <c r="B757" s="19" t="s">
        <v>20</v>
      </c>
      <c r="C757" s="47" t="s">
        <v>66</v>
      </c>
      <c r="D757" s="19"/>
      <c r="E757" s="2">
        <f t="shared" si="59"/>
        <v>151562000</v>
      </c>
      <c r="F757" s="2">
        <f t="shared" si="59"/>
        <v>70500000</v>
      </c>
      <c r="G757" s="2">
        <f t="shared" si="59"/>
        <v>2000000</v>
      </c>
      <c r="H757" s="2" t="e">
        <f t="shared" si="59"/>
        <v>#VALUE!</v>
      </c>
      <c r="K757" s="2" t="e">
        <f t="shared" si="60"/>
        <v>#VALUE!</v>
      </c>
      <c r="L757" s="2">
        <f t="shared" si="61"/>
        <v>222062000</v>
      </c>
      <c r="M757" s="37"/>
    </row>
    <row r="758" spans="1:14" s="2" customFormat="1" x14ac:dyDescent="0.25">
      <c r="A758" s="19"/>
      <c r="B758" s="19" t="s">
        <v>37</v>
      </c>
      <c r="C758" s="47" t="s">
        <v>66</v>
      </c>
      <c r="D758" s="19"/>
      <c r="E758" s="2">
        <f t="shared" si="59"/>
        <v>12400000</v>
      </c>
      <c r="F758" s="2">
        <f t="shared" si="59"/>
        <v>10000000</v>
      </c>
      <c r="G758" s="2">
        <f t="shared" si="59"/>
        <v>0</v>
      </c>
      <c r="H758" s="2" t="e">
        <f t="shared" si="59"/>
        <v>#VALUE!</v>
      </c>
      <c r="K758" s="2" t="e">
        <f t="shared" si="60"/>
        <v>#VALUE!</v>
      </c>
      <c r="L758" s="2">
        <f t="shared" si="61"/>
        <v>22400000</v>
      </c>
      <c r="M758" s="37"/>
    </row>
    <row r="759" spans="1:14" s="2" customFormat="1" x14ac:dyDescent="0.25">
      <c r="A759" s="19"/>
      <c r="B759" s="19" t="s">
        <v>38</v>
      </c>
      <c r="C759" s="47" t="s">
        <v>66</v>
      </c>
      <c r="D759" s="19"/>
      <c r="E759" s="2">
        <f t="shared" si="59"/>
        <v>0</v>
      </c>
      <c r="F759" s="2">
        <f t="shared" si="59"/>
        <v>0</v>
      </c>
      <c r="G759" s="2">
        <f t="shared" si="59"/>
        <v>0</v>
      </c>
      <c r="H759" s="2" t="e">
        <f t="shared" si="59"/>
        <v>#VALUE!</v>
      </c>
      <c r="K759" s="2" t="e">
        <f t="shared" si="60"/>
        <v>#VALUE!</v>
      </c>
      <c r="L759" s="2">
        <f t="shared" si="61"/>
        <v>0</v>
      </c>
      <c r="M759" s="37"/>
    </row>
    <row r="760" spans="1:14" s="2" customFormat="1" x14ac:dyDescent="0.25">
      <c r="A760" s="19"/>
      <c r="B760" s="19" t="s">
        <v>39</v>
      </c>
      <c r="C760" s="47" t="s">
        <v>66</v>
      </c>
      <c r="D760" s="19"/>
      <c r="E760" s="2">
        <f t="shared" si="59"/>
        <v>3000000</v>
      </c>
      <c r="F760" s="2">
        <f t="shared" si="59"/>
        <v>0</v>
      </c>
      <c r="G760" s="2">
        <f t="shared" si="59"/>
        <v>0</v>
      </c>
      <c r="H760" s="2" t="e">
        <f t="shared" si="59"/>
        <v>#VALUE!</v>
      </c>
      <c r="K760" s="2" t="e">
        <f t="shared" si="60"/>
        <v>#VALUE!</v>
      </c>
      <c r="L760" s="2">
        <f t="shared" si="61"/>
        <v>3000000</v>
      </c>
      <c r="M760" s="37"/>
    </row>
    <row r="761" spans="1:14" s="2" customFormat="1" x14ac:dyDescent="0.25">
      <c r="A761" s="19"/>
      <c r="B761" s="19" t="s">
        <v>70</v>
      </c>
      <c r="C761" s="47" t="s">
        <v>71</v>
      </c>
      <c r="D761" s="19"/>
      <c r="E761" s="2">
        <f t="shared" si="59"/>
        <v>83538461.538461536</v>
      </c>
      <c r="F761" s="2">
        <f t="shared" si="59"/>
        <v>30000000</v>
      </c>
      <c r="G761" s="2">
        <f t="shared" si="59"/>
        <v>538461.5384615385</v>
      </c>
      <c r="H761" s="2" t="e">
        <f t="shared" si="59"/>
        <v>#VALUE!</v>
      </c>
      <c r="K761" s="2" t="e">
        <f t="shared" si="60"/>
        <v>#VALUE!</v>
      </c>
      <c r="L761" s="2">
        <f t="shared" si="61"/>
        <v>113538461.53846154</v>
      </c>
      <c r="M761" s="37"/>
    </row>
    <row r="762" spans="1:14" s="2" customFormat="1" x14ac:dyDescent="0.25">
      <c r="A762" s="19"/>
      <c r="B762" s="19" t="s">
        <v>74</v>
      </c>
      <c r="C762" s="47" t="s">
        <v>71</v>
      </c>
      <c r="D762" s="19"/>
      <c r="E762" s="2">
        <f t="shared" si="59"/>
        <v>11707692.307692308</v>
      </c>
      <c r="F762" s="2">
        <f t="shared" si="59"/>
        <v>6000000</v>
      </c>
      <c r="G762" s="2">
        <f t="shared" si="59"/>
        <v>0</v>
      </c>
      <c r="H762" s="2" t="e">
        <f t="shared" si="59"/>
        <v>#VALUE!</v>
      </c>
      <c r="K762" s="2" t="e">
        <f t="shared" si="60"/>
        <v>#VALUE!</v>
      </c>
      <c r="L762" s="2">
        <f t="shared" si="61"/>
        <v>17707692.307692308</v>
      </c>
      <c r="M762" s="37"/>
    </row>
    <row r="763" spans="1:14" s="2" customFormat="1" x14ac:dyDescent="0.25">
      <c r="A763" s="19"/>
      <c r="B763" s="19" t="s">
        <v>75</v>
      </c>
      <c r="C763" s="47" t="s">
        <v>71</v>
      </c>
      <c r="D763" s="19"/>
      <c r="E763" s="2">
        <f t="shared" si="59"/>
        <v>12361538.461538462</v>
      </c>
      <c r="F763" s="2">
        <f t="shared" si="59"/>
        <v>4000000</v>
      </c>
      <c r="G763" s="2">
        <f t="shared" si="59"/>
        <v>0</v>
      </c>
      <c r="H763" s="2" t="e">
        <f t="shared" si="59"/>
        <v>#VALUE!</v>
      </c>
      <c r="K763" s="2" t="e">
        <f t="shared" si="60"/>
        <v>#VALUE!</v>
      </c>
      <c r="L763" s="2">
        <f t="shared" si="61"/>
        <v>26361538.461538464</v>
      </c>
      <c r="M763" s="37"/>
    </row>
    <row r="765" spans="1:14" x14ac:dyDescent="0.25">
      <c r="B765" s="19" t="s">
        <v>20</v>
      </c>
      <c r="C765" s="47" t="s">
        <v>110</v>
      </c>
      <c r="D765" s="19" t="s">
        <v>111</v>
      </c>
      <c r="E765" s="2" t="s">
        <v>115</v>
      </c>
      <c r="F765" s="19"/>
      <c r="M765" s="39"/>
    </row>
    <row r="766" spans="1:14" x14ac:dyDescent="0.25">
      <c r="D766" s="19" t="s">
        <v>112</v>
      </c>
      <c r="E766" s="2" t="s">
        <v>124</v>
      </c>
      <c r="F766" s="19"/>
      <c r="M766" s="39"/>
    </row>
    <row r="767" spans="1:14" s="2" customFormat="1" x14ac:dyDescent="0.25">
      <c r="A767" s="19"/>
      <c r="B767" s="19"/>
      <c r="C767" s="47"/>
      <c r="D767" s="19" t="s">
        <v>113</v>
      </c>
      <c r="E767" s="2" t="s">
        <v>114</v>
      </c>
      <c r="F767" s="19"/>
      <c r="M767" s="37"/>
      <c r="N767" s="19"/>
    </row>
    <row r="768" spans="1:14" x14ac:dyDescent="0.25">
      <c r="F768" s="19"/>
    </row>
    <row r="769" spans="1:14" s="2" customFormat="1" x14ac:dyDescent="0.25">
      <c r="A769" s="19"/>
      <c r="B769" s="19" t="s">
        <v>37</v>
      </c>
      <c r="C769" s="47"/>
      <c r="D769" s="19" t="s">
        <v>111</v>
      </c>
      <c r="E769" s="2" t="s">
        <v>116</v>
      </c>
      <c r="F769" s="19"/>
      <c r="M769" s="37"/>
      <c r="N769" s="19"/>
    </row>
    <row r="770" spans="1:14" s="2" customFormat="1" x14ac:dyDescent="0.25">
      <c r="A770" s="19"/>
      <c r="B770" s="19"/>
      <c r="C770" s="47"/>
      <c r="D770" s="19" t="s">
        <v>112</v>
      </c>
      <c r="E770" s="2" t="s">
        <v>123</v>
      </c>
      <c r="F770" s="19"/>
      <c r="M770" s="37"/>
      <c r="N770" s="19"/>
    </row>
    <row r="771" spans="1:14" s="2" customFormat="1" x14ac:dyDescent="0.25">
      <c r="A771" s="19"/>
      <c r="B771" s="19"/>
      <c r="C771" s="47"/>
      <c r="D771" s="19" t="s">
        <v>113</v>
      </c>
      <c r="E771" s="2" t="s">
        <v>117</v>
      </c>
      <c r="F771" s="19"/>
      <c r="M771" s="37"/>
      <c r="N771" s="19"/>
    </row>
    <row r="772" spans="1:14" x14ac:dyDescent="0.25">
      <c r="F772" s="19"/>
    </row>
    <row r="773" spans="1:14" s="2" customFormat="1" x14ac:dyDescent="0.25">
      <c r="A773" s="19"/>
      <c r="B773" s="19" t="s">
        <v>38</v>
      </c>
      <c r="C773" s="47"/>
      <c r="D773" s="19" t="s">
        <v>111</v>
      </c>
      <c r="E773" s="2" t="s">
        <v>120</v>
      </c>
      <c r="F773" s="19"/>
      <c r="M773" s="37"/>
      <c r="N773" s="19"/>
    </row>
    <row r="774" spans="1:14" s="2" customFormat="1" x14ac:dyDescent="0.25">
      <c r="A774" s="19"/>
      <c r="B774" s="19"/>
      <c r="C774" s="47"/>
      <c r="D774" s="19" t="s">
        <v>112</v>
      </c>
      <c r="E774" s="2" t="s">
        <v>122</v>
      </c>
      <c r="F774" s="19"/>
      <c r="M774" s="37"/>
      <c r="N774" s="19"/>
    </row>
    <row r="775" spans="1:14" s="2" customFormat="1" x14ac:dyDescent="0.25">
      <c r="A775" s="19"/>
      <c r="B775" s="19"/>
      <c r="C775" s="47"/>
      <c r="D775" s="19" t="s">
        <v>113</v>
      </c>
      <c r="E775" s="2" t="s">
        <v>121</v>
      </c>
      <c r="F775" s="19"/>
      <c r="M775" s="37"/>
      <c r="N775" s="19"/>
    </row>
    <row r="776" spans="1:14" x14ac:dyDescent="0.25">
      <c r="F776" s="19"/>
    </row>
    <row r="777" spans="1:14" s="2" customFormat="1" x14ac:dyDescent="0.25">
      <c r="A777" s="19"/>
      <c r="B777" s="19" t="s">
        <v>39</v>
      </c>
      <c r="C777" s="47"/>
      <c r="D777" s="19" t="s">
        <v>111</v>
      </c>
      <c r="F777" s="19"/>
      <c r="M777" s="37"/>
      <c r="N777" s="19"/>
    </row>
    <row r="778" spans="1:14" s="2" customFormat="1" x14ac:dyDescent="0.25">
      <c r="A778" s="19"/>
      <c r="B778" s="19"/>
      <c r="C778" s="47"/>
      <c r="D778" s="19" t="s">
        <v>112</v>
      </c>
      <c r="E778" s="2" t="s">
        <v>119</v>
      </c>
      <c r="F778" s="19"/>
      <c r="M778" s="37"/>
      <c r="N778" s="19"/>
    </row>
    <row r="779" spans="1:14" s="2" customFormat="1" x14ac:dyDescent="0.25">
      <c r="A779" s="19"/>
      <c r="B779" s="19"/>
      <c r="C779" s="47"/>
      <c r="D779" s="19" t="s">
        <v>113</v>
      </c>
      <c r="E779" s="2" t="s">
        <v>118</v>
      </c>
      <c r="F779" s="19"/>
      <c r="M779" s="37"/>
      <c r="N779" s="19"/>
    </row>
  </sheetData>
  <autoFilter ref="A3:T729"/>
  <conditionalFormatting sqref="D717:D1048576 D687 D536 D258 D1:D3 D380 D133">
    <cfRule type="duplicateValues" dxfId="55" priority="9"/>
  </conditionalFormatting>
  <conditionalFormatting sqref="D258">
    <cfRule type="duplicateValues" dxfId="54" priority="8"/>
  </conditionalFormatting>
  <conditionalFormatting sqref="C1:C238 C244 C247 C254 C256:C1048576">
    <cfRule type="duplicateValues" dxfId="53" priority="7"/>
  </conditionalFormatting>
  <conditionalFormatting sqref="D239:D243">
    <cfRule type="duplicateValues" dxfId="52" priority="6"/>
  </conditionalFormatting>
  <conditionalFormatting sqref="D245:D246">
    <cfRule type="duplicateValues" dxfId="51" priority="5"/>
  </conditionalFormatting>
  <conditionalFormatting sqref="D248:D253">
    <cfRule type="duplicateValues" dxfId="50" priority="4"/>
  </conditionalFormatting>
  <conditionalFormatting sqref="M255">
    <cfRule type="duplicateValues" dxfId="49" priority="3"/>
  </conditionalFormatting>
  <conditionalFormatting sqref="D255">
    <cfRule type="duplicateValues" dxfId="48" priority="2"/>
  </conditionalFormatting>
  <conditionalFormatting sqref="D244">
    <cfRule type="duplicateValues" dxfId="47" priority="1"/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85"/>
  <sheetViews>
    <sheetView zoomScale="72" zoomScaleNormal="72" workbookViewId="0">
      <pane xSplit="4" ySplit="5" topLeftCell="E6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9.140625" defaultRowHeight="15" outlineLevelRow="1" outlineLevelCol="1" x14ac:dyDescent="0.25"/>
  <cols>
    <col min="1" max="1" width="12.140625" style="19" customWidth="1"/>
    <col min="2" max="2" width="7.5703125" style="19" customWidth="1"/>
    <col min="3" max="3" width="21.42578125" style="47" customWidth="1"/>
    <col min="4" max="4" width="26.42578125" style="19" customWidth="1"/>
    <col min="5" max="5" width="17.5703125" style="2" customWidth="1"/>
    <col min="6" max="6" width="18.28515625" style="2" customWidth="1"/>
    <col min="7" max="10" width="18.140625" style="2" customWidth="1"/>
    <col min="11" max="11" width="20.7109375" style="2" customWidth="1"/>
    <col min="12" max="12" width="23.85546875" style="2" customWidth="1" outlineLevel="1"/>
    <col min="13" max="13" width="15.28515625" style="37" customWidth="1"/>
    <col min="14" max="14" width="18.42578125" style="19" customWidth="1"/>
    <col min="15" max="15" width="17.42578125" style="19" customWidth="1"/>
    <col min="16" max="16" width="18.42578125" style="19" customWidth="1"/>
    <col min="17" max="17" width="15.85546875" style="19" customWidth="1"/>
    <col min="18" max="18" width="21.7109375" style="19" customWidth="1"/>
    <col min="19" max="19" width="13.7109375" style="19" bestFit="1" customWidth="1"/>
    <col min="20" max="20" width="12.85546875" style="19" customWidth="1"/>
    <col min="21" max="16384" width="9.140625" style="19"/>
  </cols>
  <sheetData>
    <row r="1" spans="1:20" x14ac:dyDescent="0.25">
      <c r="H1" s="2">
        <f>+SUM(H4:H105)</f>
        <v>0</v>
      </c>
    </row>
    <row r="2" spans="1:20" ht="9" customHeight="1" x14ac:dyDescent="0.25">
      <c r="G2" s="19" t="s">
        <v>671</v>
      </c>
    </row>
    <row r="3" spans="1:20" s="34" customFormat="1" ht="30.75" customHeight="1" x14ac:dyDescent="0.25">
      <c r="A3" s="7" t="s">
        <v>21</v>
      </c>
      <c r="B3" s="7" t="s">
        <v>23</v>
      </c>
      <c r="C3" s="7" t="s">
        <v>22</v>
      </c>
      <c r="D3" s="7" t="s">
        <v>24</v>
      </c>
      <c r="E3" s="7" t="s">
        <v>25</v>
      </c>
      <c r="F3" s="7" t="s">
        <v>132</v>
      </c>
      <c r="G3" s="7" t="s">
        <v>26</v>
      </c>
      <c r="H3" s="7" t="s">
        <v>2250</v>
      </c>
      <c r="I3" s="7" t="s">
        <v>2340</v>
      </c>
      <c r="J3" s="7" t="s">
        <v>2007</v>
      </c>
      <c r="K3" s="7" t="s">
        <v>27</v>
      </c>
      <c r="L3" s="7" t="s">
        <v>672</v>
      </c>
      <c r="M3" s="38" t="s">
        <v>1334</v>
      </c>
      <c r="N3" s="34" t="s">
        <v>20</v>
      </c>
      <c r="O3" s="34" t="s">
        <v>37</v>
      </c>
      <c r="P3" s="34" t="s">
        <v>39</v>
      </c>
      <c r="Q3" s="34" t="s">
        <v>1230</v>
      </c>
    </row>
    <row r="4" spans="1:20" hidden="1" outlineLevel="1" x14ac:dyDescent="0.25">
      <c r="A4" s="19" t="s">
        <v>130</v>
      </c>
      <c r="B4" s="19" t="s">
        <v>20</v>
      </c>
      <c r="C4" s="2" t="s">
        <v>2586</v>
      </c>
      <c r="D4" s="2" t="s">
        <v>2610</v>
      </c>
      <c r="E4" s="2">
        <f t="shared" ref="E4:E35" si="0">+L4-F4-J4-I4</f>
        <v>0</v>
      </c>
      <c r="G4" s="2">
        <v>346153.84615384613</v>
      </c>
      <c r="K4" s="2">
        <f t="shared" ref="K4:K67" si="1">SUM(E4:G4)-H4+I4+J4</f>
        <v>346153.84615384613</v>
      </c>
      <c r="L4" s="2">
        <v>0</v>
      </c>
      <c r="M4" s="2" t="s">
        <v>371</v>
      </c>
      <c r="S4" s="19">
        <f>IFERROR(SUMIF([3]PIVOT!$A$9:$A$634,C4,[3]PIVOT!$C$9:$C$634),0)</f>
        <v>0</v>
      </c>
      <c r="T4" s="19">
        <f t="shared" ref="T4:T35" si="2">+S4-K4</f>
        <v>-346153.84615384613</v>
      </c>
    </row>
    <row r="5" spans="1:20" hidden="1" outlineLevel="1" x14ac:dyDescent="0.25">
      <c r="A5" s="19" t="s">
        <v>130</v>
      </c>
      <c r="B5" s="19" t="s">
        <v>20</v>
      </c>
      <c r="C5" s="2" t="s">
        <v>2587</v>
      </c>
      <c r="D5" s="2" t="s">
        <v>2611</v>
      </c>
      <c r="E5" s="2">
        <f t="shared" si="0"/>
        <v>0</v>
      </c>
      <c r="G5" s="2">
        <v>346153.84615384613</v>
      </c>
      <c r="K5" s="2">
        <f t="shared" si="1"/>
        <v>346153.84615384613</v>
      </c>
      <c r="L5" s="2">
        <v>0</v>
      </c>
      <c r="M5" s="2" t="s">
        <v>371</v>
      </c>
      <c r="S5" s="19">
        <f>IFERROR(SUMIF([3]PIVOT!$A$9:$A$634,C5,[3]PIVOT!$C$9:$C$634),0)</f>
        <v>0</v>
      </c>
      <c r="T5" s="19">
        <f t="shared" si="2"/>
        <v>-346153.84615384613</v>
      </c>
    </row>
    <row r="6" spans="1:20" hidden="1" outlineLevel="1" x14ac:dyDescent="0.25">
      <c r="A6" s="19" t="s">
        <v>130</v>
      </c>
      <c r="B6" s="19" t="s">
        <v>20</v>
      </c>
      <c r="C6" s="19" t="s">
        <v>2588</v>
      </c>
      <c r="D6" s="19" t="s">
        <v>2612</v>
      </c>
      <c r="E6" s="2">
        <f t="shared" si="0"/>
        <v>0</v>
      </c>
      <c r="F6" s="19"/>
      <c r="G6" s="2">
        <v>346153.84615384613</v>
      </c>
      <c r="H6" s="19"/>
      <c r="I6" s="19"/>
      <c r="J6" s="19"/>
      <c r="K6" s="2">
        <f t="shared" si="1"/>
        <v>346153.84615384613</v>
      </c>
      <c r="L6" s="19">
        <v>0</v>
      </c>
      <c r="M6" s="19" t="s">
        <v>371</v>
      </c>
      <c r="S6" s="19">
        <f>IFERROR(SUMIF([3]PIVOT!$A$9:$A$634,C6,[3]PIVOT!$C$9:$C$634),0)</f>
        <v>0</v>
      </c>
      <c r="T6" s="19">
        <f t="shared" si="2"/>
        <v>-346153.84615384613</v>
      </c>
    </row>
    <row r="7" spans="1:20" hidden="1" outlineLevel="1" x14ac:dyDescent="0.25">
      <c r="A7" s="19" t="s">
        <v>130</v>
      </c>
      <c r="B7" s="19" t="s">
        <v>20</v>
      </c>
      <c r="C7" s="2"/>
      <c r="D7" s="2" t="s">
        <v>2613</v>
      </c>
      <c r="E7" s="2">
        <f t="shared" si="0"/>
        <v>0</v>
      </c>
      <c r="K7" s="2">
        <f t="shared" si="1"/>
        <v>0</v>
      </c>
      <c r="L7" s="2">
        <v>0</v>
      </c>
      <c r="M7" s="2" t="s">
        <v>371</v>
      </c>
      <c r="S7" s="19">
        <f>IFERROR(SUMIF([3]PIVOT!$A$9:$A$634,C7,[3]PIVOT!$C$9:$C$634),0)</f>
        <v>0</v>
      </c>
      <c r="T7" s="19">
        <f t="shared" si="2"/>
        <v>0</v>
      </c>
    </row>
    <row r="8" spans="1:20" hidden="1" outlineLevel="1" x14ac:dyDescent="0.25">
      <c r="A8" s="19" t="s">
        <v>130</v>
      </c>
      <c r="B8" s="19" t="s">
        <v>20</v>
      </c>
      <c r="C8" s="2" t="s">
        <v>1233</v>
      </c>
      <c r="D8" s="2" t="s">
        <v>0</v>
      </c>
      <c r="E8" s="2">
        <f t="shared" si="0"/>
        <v>3000000</v>
      </c>
      <c r="K8" s="2">
        <f t="shared" si="1"/>
        <v>3000000</v>
      </c>
      <c r="L8" s="2">
        <v>3000000</v>
      </c>
      <c r="M8" s="2" t="s">
        <v>371</v>
      </c>
      <c r="S8" s="19">
        <f>IFERROR(SUMIF([3]PIVOT!$A$9:$A$634,C8,[3]PIVOT!$C$9:$C$634),0)</f>
        <v>0</v>
      </c>
      <c r="T8" s="19">
        <f t="shared" si="2"/>
        <v>-3000000</v>
      </c>
    </row>
    <row r="9" spans="1:20" hidden="1" outlineLevel="1" x14ac:dyDescent="0.25">
      <c r="A9" s="19" t="s">
        <v>130</v>
      </c>
      <c r="B9" s="19" t="s">
        <v>20</v>
      </c>
      <c r="C9" s="2" t="s">
        <v>2341</v>
      </c>
      <c r="D9" s="2" t="s">
        <v>2342</v>
      </c>
      <c r="E9" s="2">
        <f t="shared" si="0"/>
        <v>0</v>
      </c>
      <c r="G9" s="2">
        <v>1000000</v>
      </c>
      <c r="K9" s="2">
        <f t="shared" si="1"/>
        <v>1000000</v>
      </c>
      <c r="L9" s="2">
        <v>0</v>
      </c>
      <c r="M9" s="2" t="s">
        <v>371</v>
      </c>
      <c r="S9" s="19">
        <f>IFERROR(SUMIF([3]PIVOT!$A$9:$A$634,C9,[3]PIVOT!$C$9:$C$634),0)</f>
        <v>0</v>
      </c>
      <c r="T9" s="19">
        <f t="shared" si="2"/>
        <v>-1000000</v>
      </c>
    </row>
    <row r="10" spans="1:20" hidden="1" outlineLevel="1" x14ac:dyDescent="0.25">
      <c r="A10" s="19" t="s">
        <v>130</v>
      </c>
      <c r="B10" s="19" t="s">
        <v>20</v>
      </c>
      <c r="C10" s="2"/>
      <c r="D10" s="2" t="s">
        <v>2202</v>
      </c>
      <c r="E10" s="2">
        <f t="shared" si="0"/>
        <v>0</v>
      </c>
      <c r="K10" s="2">
        <f t="shared" si="1"/>
        <v>0</v>
      </c>
      <c r="L10" s="2">
        <v>0</v>
      </c>
      <c r="M10" s="2" t="s">
        <v>371</v>
      </c>
      <c r="S10" s="19">
        <f>IFERROR(SUMIF([3]PIVOT!$A$9:$A$634,C10,[3]PIVOT!$C$9:$C$634),0)</f>
        <v>0</v>
      </c>
      <c r="T10" s="19">
        <f t="shared" si="2"/>
        <v>0</v>
      </c>
    </row>
    <row r="11" spans="1:20" hidden="1" outlineLevel="1" x14ac:dyDescent="0.25">
      <c r="A11" s="19" t="s">
        <v>130</v>
      </c>
      <c r="B11" s="19" t="s">
        <v>20</v>
      </c>
      <c r="C11" s="2"/>
      <c r="D11" s="2" t="s">
        <v>2203</v>
      </c>
      <c r="E11" s="2">
        <f t="shared" si="0"/>
        <v>0</v>
      </c>
      <c r="K11" s="2">
        <f t="shared" si="1"/>
        <v>0</v>
      </c>
      <c r="L11" s="2">
        <v>0</v>
      </c>
      <c r="M11" s="2" t="s">
        <v>371</v>
      </c>
      <c r="S11" s="19">
        <f>IFERROR(SUMIF([3]PIVOT!$A$9:$A$634,C11,[3]PIVOT!$C$9:$C$634),0)</f>
        <v>0</v>
      </c>
      <c r="T11" s="19">
        <f t="shared" si="2"/>
        <v>0</v>
      </c>
    </row>
    <row r="12" spans="1:20" hidden="1" outlineLevel="1" x14ac:dyDescent="0.25">
      <c r="A12" s="19" t="s">
        <v>130</v>
      </c>
      <c r="B12" s="19" t="s">
        <v>20</v>
      </c>
      <c r="C12" s="2" t="s">
        <v>1237</v>
      </c>
      <c r="D12" s="2" t="s">
        <v>3</v>
      </c>
      <c r="E12" s="2">
        <f t="shared" si="0"/>
        <v>3000000</v>
      </c>
      <c r="K12" s="2">
        <f t="shared" si="1"/>
        <v>3000000</v>
      </c>
      <c r="L12" s="2">
        <v>3000000</v>
      </c>
      <c r="M12" s="2" t="s">
        <v>371</v>
      </c>
      <c r="S12" s="19">
        <f>IFERROR(SUMIF([3]PIVOT!$A$9:$A$634,C12,[3]PIVOT!$C$9:$C$634),0)</f>
        <v>0</v>
      </c>
      <c r="T12" s="19">
        <f t="shared" si="2"/>
        <v>-3000000</v>
      </c>
    </row>
    <row r="13" spans="1:20" hidden="1" outlineLevel="1" x14ac:dyDescent="0.25">
      <c r="A13" s="19" t="s">
        <v>130</v>
      </c>
      <c r="B13" s="19" t="s">
        <v>20</v>
      </c>
      <c r="C13" s="2" t="s">
        <v>2589</v>
      </c>
      <c r="D13" s="2" t="s">
        <v>2614</v>
      </c>
      <c r="E13" s="2">
        <f t="shared" si="0"/>
        <v>2500000</v>
      </c>
      <c r="G13" s="2">
        <v>1000000</v>
      </c>
      <c r="K13" s="2">
        <f t="shared" si="1"/>
        <v>3500000</v>
      </c>
      <c r="L13" s="2">
        <v>2500000</v>
      </c>
      <c r="M13" s="2" t="s">
        <v>371</v>
      </c>
      <c r="S13" s="19">
        <f>IFERROR(SUMIF([3]PIVOT!$A$9:$A$634,C13,[3]PIVOT!$C$9:$C$634),0)</f>
        <v>0</v>
      </c>
      <c r="T13" s="19">
        <f t="shared" si="2"/>
        <v>-3500000</v>
      </c>
    </row>
    <row r="14" spans="1:20" hidden="1" outlineLevel="1" x14ac:dyDescent="0.25">
      <c r="A14" s="19" t="s">
        <v>130</v>
      </c>
      <c r="B14" s="19" t="s">
        <v>20</v>
      </c>
      <c r="C14" s="2" t="s">
        <v>2346</v>
      </c>
      <c r="D14" s="2" t="s">
        <v>2347</v>
      </c>
      <c r="E14" s="2">
        <f t="shared" si="0"/>
        <v>2400000</v>
      </c>
      <c r="G14" s="2">
        <v>1000000</v>
      </c>
      <c r="K14" s="2">
        <f t="shared" si="1"/>
        <v>3400000</v>
      </c>
      <c r="L14" s="2">
        <v>2400000</v>
      </c>
      <c r="M14" s="2" t="s">
        <v>371</v>
      </c>
      <c r="S14" s="19">
        <f>IFERROR(SUMIF([3]PIVOT!$A$9:$A$634,C14,[3]PIVOT!$C$9:$C$634),0)</f>
        <v>0</v>
      </c>
      <c r="T14" s="19">
        <f t="shared" si="2"/>
        <v>-3400000</v>
      </c>
    </row>
    <row r="15" spans="1:20" hidden="1" outlineLevel="1" x14ac:dyDescent="0.25">
      <c r="A15" s="19" t="s">
        <v>130</v>
      </c>
      <c r="B15" s="19" t="s">
        <v>20</v>
      </c>
      <c r="C15" s="2" t="s">
        <v>2590</v>
      </c>
      <c r="D15" s="2" t="s">
        <v>2615</v>
      </c>
      <c r="E15" s="2">
        <f t="shared" si="0"/>
        <v>0</v>
      </c>
      <c r="G15" s="2">
        <v>961538.4615384615</v>
      </c>
      <c r="K15" s="2">
        <f t="shared" si="1"/>
        <v>961538.4615384615</v>
      </c>
      <c r="L15" s="2">
        <v>0</v>
      </c>
      <c r="M15" s="2" t="s">
        <v>371</v>
      </c>
      <c r="S15" s="19">
        <f>IFERROR(SUMIF([3]PIVOT!$A$9:$A$634,C15,[3]PIVOT!$C$9:$C$634),0)</f>
        <v>0</v>
      </c>
      <c r="T15" s="19">
        <f t="shared" si="2"/>
        <v>-961538.4615384615</v>
      </c>
    </row>
    <row r="16" spans="1:20" hidden="1" outlineLevel="1" x14ac:dyDescent="0.25">
      <c r="A16" s="19" t="s">
        <v>130</v>
      </c>
      <c r="B16" s="19" t="s">
        <v>20</v>
      </c>
      <c r="C16" s="2" t="s">
        <v>1238</v>
      </c>
      <c r="D16" s="2" t="s">
        <v>108</v>
      </c>
      <c r="E16" s="2">
        <f t="shared" si="0"/>
        <v>3000000</v>
      </c>
      <c r="K16" s="2">
        <f t="shared" si="1"/>
        <v>3000000</v>
      </c>
      <c r="L16" s="2">
        <v>3000000</v>
      </c>
      <c r="M16" s="2" t="s">
        <v>371</v>
      </c>
      <c r="S16" s="19">
        <f>IFERROR(SUMIF([3]PIVOT!$A$9:$A$634,C16,[3]PIVOT!$C$9:$C$634),0)</f>
        <v>0</v>
      </c>
      <c r="T16" s="19">
        <f t="shared" si="2"/>
        <v>-3000000</v>
      </c>
    </row>
    <row r="17" spans="1:20" hidden="1" outlineLevel="1" x14ac:dyDescent="0.25">
      <c r="A17" s="19" t="s">
        <v>130</v>
      </c>
      <c r="B17" s="19" t="s">
        <v>20</v>
      </c>
      <c r="C17" s="2" t="s">
        <v>1239</v>
      </c>
      <c r="D17" s="2" t="s">
        <v>4</v>
      </c>
      <c r="E17" s="2">
        <f t="shared" si="0"/>
        <v>3600000</v>
      </c>
      <c r="K17" s="2">
        <f t="shared" si="1"/>
        <v>3600000</v>
      </c>
      <c r="L17" s="2">
        <v>3600000</v>
      </c>
      <c r="M17" s="2" t="s">
        <v>371</v>
      </c>
      <c r="S17" s="19">
        <f>IFERROR(SUMIF([3]PIVOT!$A$9:$A$634,C17,[3]PIVOT!$C$9:$C$634),0)</f>
        <v>0</v>
      </c>
      <c r="T17" s="19">
        <f t="shared" si="2"/>
        <v>-3600000</v>
      </c>
    </row>
    <row r="18" spans="1:20" hidden="1" outlineLevel="1" x14ac:dyDescent="0.25">
      <c r="A18" s="19" t="s">
        <v>130</v>
      </c>
      <c r="B18" s="19" t="s">
        <v>20</v>
      </c>
      <c r="C18" s="2"/>
      <c r="D18" s="2" t="s">
        <v>2205</v>
      </c>
      <c r="E18" s="2">
        <f t="shared" si="0"/>
        <v>0</v>
      </c>
      <c r="K18" s="2">
        <f t="shared" si="1"/>
        <v>0</v>
      </c>
      <c r="L18" s="2">
        <v>0</v>
      </c>
      <c r="M18" s="2" t="s">
        <v>371</v>
      </c>
      <c r="S18" s="19">
        <f>IFERROR(SUMIF([3]PIVOT!$A$9:$A$634,C18,[3]PIVOT!$C$9:$C$634),0)</f>
        <v>0</v>
      </c>
      <c r="T18" s="19">
        <f t="shared" si="2"/>
        <v>0</v>
      </c>
    </row>
    <row r="19" spans="1:20" hidden="1" outlineLevel="1" x14ac:dyDescent="0.25">
      <c r="A19" s="19" t="s">
        <v>130</v>
      </c>
      <c r="B19" s="19" t="s">
        <v>20</v>
      </c>
      <c r="C19" s="2" t="s">
        <v>2591</v>
      </c>
      <c r="D19" s="2" t="s">
        <v>2616</v>
      </c>
      <c r="E19" s="2">
        <f t="shared" si="0"/>
        <v>769230.76923076925</v>
      </c>
      <c r="G19" s="2">
        <v>961538.4615384615</v>
      </c>
      <c r="K19" s="2">
        <f t="shared" si="1"/>
        <v>1730769.2307692308</v>
      </c>
      <c r="L19" s="2">
        <v>769230.76923076925</v>
      </c>
      <c r="M19" s="2" t="s">
        <v>371</v>
      </c>
      <c r="S19" s="19">
        <f>IFERROR(SUMIF([3]PIVOT!$A$9:$A$634,C19,[3]PIVOT!$C$9:$C$634),0)</f>
        <v>0</v>
      </c>
      <c r="T19" s="19">
        <f t="shared" si="2"/>
        <v>-1730769.2307692308</v>
      </c>
    </row>
    <row r="20" spans="1:20" hidden="1" outlineLevel="1" x14ac:dyDescent="0.25">
      <c r="A20" s="19" t="s">
        <v>130</v>
      </c>
      <c r="B20" s="19" t="s">
        <v>20</v>
      </c>
      <c r="C20" s="2"/>
      <c r="D20" s="2" t="s">
        <v>1821</v>
      </c>
      <c r="E20" s="2">
        <f t="shared" si="0"/>
        <v>0</v>
      </c>
      <c r="K20" s="2">
        <f t="shared" si="1"/>
        <v>0</v>
      </c>
      <c r="L20" s="2">
        <v>0</v>
      </c>
      <c r="M20" s="2" t="s">
        <v>371</v>
      </c>
      <c r="S20" s="19">
        <f>IFERROR(SUMIF([3]PIVOT!$A$9:$A$634,C20,[3]PIVOT!$C$9:$C$634),0)</f>
        <v>0</v>
      </c>
      <c r="T20" s="19">
        <f t="shared" si="2"/>
        <v>0</v>
      </c>
    </row>
    <row r="21" spans="1:20" hidden="1" outlineLevel="1" x14ac:dyDescent="0.25">
      <c r="A21" s="19" t="s">
        <v>130</v>
      </c>
      <c r="B21" s="19" t="s">
        <v>20</v>
      </c>
      <c r="C21" s="2" t="s">
        <v>2352</v>
      </c>
      <c r="D21" s="2" t="s">
        <v>2353</v>
      </c>
      <c r="E21" s="2">
        <f t="shared" si="0"/>
        <v>0</v>
      </c>
      <c r="G21" s="2">
        <v>1000000</v>
      </c>
      <c r="K21" s="2">
        <f t="shared" si="1"/>
        <v>1000000</v>
      </c>
      <c r="L21" s="2">
        <v>0</v>
      </c>
      <c r="M21" s="2" t="s">
        <v>371</v>
      </c>
      <c r="S21" s="19">
        <f>IFERROR(SUMIF([3]PIVOT!$A$9:$A$634,C21,[3]PIVOT!$C$9:$C$634),0)</f>
        <v>0</v>
      </c>
      <c r="T21" s="19">
        <f t="shared" si="2"/>
        <v>-1000000</v>
      </c>
    </row>
    <row r="22" spans="1:20" hidden="1" outlineLevel="1" x14ac:dyDescent="0.25">
      <c r="A22" s="19" t="s">
        <v>130</v>
      </c>
      <c r="B22" s="19" t="s">
        <v>20</v>
      </c>
      <c r="C22" s="2" t="s">
        <v>2356</v>
      </c>
      <c r="D22" s="2" t="s">
        <v>2357</v>
      </c>
      <c r="E22" s="2">
        <f t="shared" si="0"/>
        <v>2000000</v>
      </c>
      <c r="G22" s="2">
        <v>1000000</v>
      </c>
      <c r="K22" s="2">
        <f t="shared" si="1"/>
        <v>3000000</v>
      </c>
      <c r="L22" s="2">
        <v>2000000</v>
      </c>
      <c r="M22" s="2" t="s">
        <v>371</v>
      </c>
      <c r="S22" s="19">
        <f>IFERROR(SUMIF([3]PIVOT!$A$9:$A$634,C22,[3]PIVOT!$C$9:$C$634),0)</f>
        <v>0</v>
      </c>
      <c r="T22" s="19">
        <f t="shared" si="2"/>
        <v>-3000000</v>
      </c>
    </row>
    <row r="23" spans="1:20" hidden="1" outlineLevel="1" x14ac:dyDescent="0.25">
      <c r="A23" s="19" t="s">
        <v>130</v>
      </c>
      <c r="B23" s="19" t="s">
        <v>20</v>
      </c>
      <c r="C23" s="2" t="s">
        <v>2358</v>
      </c>
      <c r="D23" s="2" t="s">
        <v>2359</v>
      </c>
      <c r="E23" s="2">
        <f t="shared" si="0"/>
        <v>1000000</v>
      </c>
      <c r="G23" s="2">
        <v>1000000</v>
      </c>
      <c r="K23" s="2">
        <f t="shared" si="1"/>
        <v>2000000</v>
      </c>
      <c r="L23" s="2">
        <v>1000000</v>
      </c>
      <c r="M23" s="2" t="s">
        <v>371</v>
      </c>
      <c r="S23" s="19">
        <f>IFERROR(SUMIF([3]PIVOT!$A$9:$A$634,C23,[3]PIVOT!$C$9:$C$634),0)</f>
        <v>0</v>
      </c>
      <c r="T23" s="19">
        <f t="shared" si="2"/>
        <v>-2000000</v>
      </c>
    </row>
    <row r="24" spans="1:20" hidden="1" outlineLevel="1" x14ac:dyDescent="0.25">
      <c r="A24" s="19" t="s">
        <v>130</v>
      </c>
      <c r="B24" s="19" t="s">
        <v>20</v>
      </c>
      <c r="C24" s="2" t="s">
        <v>2360</v>
      </c>
      <c r="D24" s="2" t="s">
        <v>2361</v>
      </c>
      <c r="E24" s="2">
        <f t="shared" si="0"/>
        <v>0</v>
      </c>
      <c r="G24" s="2">
        <v>1000000</v>
      </c>
      <c r="K24" s="2">
        <f t="shared" si="1"/>
        <v>1000000</v>
      </c>
      <c r="L24" s="2">
        <v>0</v>
      </c>
      <c r="M24" s="2" t="s">
        <v>371</v>
      </c>
      <c r="S24" s="19">
        <f>IFERROR(SUMIF([3]PIVOT!$A$9:$A$634,C24,[3]PIVOT!$C$9:$C$634),0)</f>
        <v>0</v>
      </c>
      <c r="T24" s="19">
        <f t="shared" si="2"/>
        <v>-1000000</v>
      </c>
    </row>
    <row r="25" spans="1:20" hidden="1" outlineLevel="1" x14ac:dyDescent="0.25">
      <c r="A25" s="19" t="s">
        <v>130</v>
      </c>
      <c r="B25" s="19" t="s">
        <v>20</v>
      </c>
      <c r="C25" s="2" t="s">
        <v>2592</v>
      </c>
      <c r="D25" s="2" t="s">
        <v>2617</v>
      </c>
      <c r="E25" s="2">
        <f t="shared" si="0"/>
        <v>0</v>
      </c>
      <c r="G25" s="2">
        <v>615384.61538461538</v>
      </c>
      <c r="K25" s="2">
        <f t="shared" si="1"/>
        <v>615384.61538461538</v>
      </c>
      <c r="L25" s="2">
        <v>0</v>
      </c>
      <c r="M25" s="2" t="s">
        <v>371</v>
      </c>
      <c r="S25" s="19">
        <f>IFERROR(SUMIF([3]PIVOT!$A$9:$A$634,C25,[3]PIVOT!$C$9:$C$634),0)</f>
        <v>0</v>
      </c>
      <c r="T25" s="19">
        <f t="shared" si="2"/>
        <v>-615384.61538461538</v>
      </c>
    </row>
    <row r="26" spans="1:20" hidden="1" outlineLevel="1" x14ac:dyDescent="0.25">
      <c r="A26" s="19" t="s">
        <v>130</v>
      </c>
      <c r="B26" s="19" t="s">
        <v>20</v>
      </c>
      <c r="C26" s="2" t="s">
        <v>2593</v>
      </c>
      <c r="D26" s="2" t="s">
        <v>2618</v>
      </c>
      <c r="E26" s="2">
        <f t="shared" si="0"/>
        <v>0</v>
      </c>
      <c r="G26" s="2">
        <v>615384.61538461538</v>
      </c>
      <c r="K26" s="2">
        <f t="shared" si="1"/>
        <v>615384.61538461538</v>
      </c>
      <c r="L26" s="2">
        <v>0</v>
      </c>
      <c r="M26" s="2" t="s">
        <v>371</v>
      </c>
      <c r="S26" s="19">
        <f>IFERROR(SUMIF([3]PIVOT!$A$9:$A$634,C26,[3]PIVOT!$C$9:$C$634),0)</f>
        <v>0</v>
      </c>
      <c r="T26" s="19">
        <f t="shared" si="2"/>
        <v>-615384.61538461538</v>
      </c>
    </row>
    <row r="27" spans="1:20" hidden="1" outlineLevel="1" x14ac:dyDescent="0.25">
      <c r="A27" s="19" t="s">
        <v>130</v>
      </c>
      <c r="B27" s="19" t="s">
        <v>20</v>
      </c>
      <c r="C27" s="2" t="s">
        <v>2362</v>
      </c>
      <c r="D27" s="2" t="s">
        <v>2363</v>
      </c>
      <c r="E27" s="2">
        <f t="shared" si="0"/>
        <v>4000000</v>
      </c>
      <c r="G27" s="2">
        <v>1000000</v>
      </c>
      <c r="K27" s="2">
        <f t="shared" si="1"/>
        <v>5000000</v>
      </c>
      <c r="L27" s="2">
        <v>4000000</v>
      </c>
      <c r="M27" s="2" t="s">
        <v>371</v>
      </c>
      <c r="S27" s="19">
        <f>IFERROR(SUMIF([3]PIVOT!$A$9:$A$634,C27,[3]PIVOT!$C$9:$C$634),0)</f>
        <v>0</v>
      </c>
      <c r="T27" s="19">
        <f t="shared" si="2"/>
        <v>-5000000</v>
      </c>
    </row>
    <row r="28" spans="1:20" hidden="1" outlineLevel="1" x14ac:dyDescent="0.25">
      <c r="A28" s="19" t="s">
        <v>130</v>
      </c>
      <c r="B28" s="19" t="s">
        <v>20</v>
      </c>
      <c r="C28" s="2" t="s">
        <v>2364</v>
      </c>
      <c r="D28" s="2" t="s">
        <v>2365</v>
      </c>
      <c r="E28" s="2">
        <f t="shared" si="0"/>
        <v>2000000</v>
      </c>
      <c r="G28" s="2">
        <v>1000000</v>
      </c>
      <c r="K28" s="2">
        <f t="shared" si="1"/>
        <v>3000000</v>
      </c>
      <c r="L28" s="2">
        <v>2000000</v>
      </c>
      <c r="M28" s="2" t="s">
        <v>371</v>
      </c>
      <c r="S28" s="19">
        <f>IFERROR(SUMIF([3]PIVOT!$A$9:$A$634,C28,[3]PIVOT!$C$9:$C$634),0)</f>
        <v>0</v>
      </c>
      <c r="T28" s="19">
        <f t="shared" si="2"/>
        <v>-3000000</v>
      </c>
    </row>
    <row r="29" spans="1:20" hidden="1" outlineLevel="1" x14ac:dyDescent="0.25">
      <c r="A29" s="19" t="s">
        <v>130</v>
      </c>
      <c r="B29" s="19" t="s">
        <v>20</v>
      </c>
      <c r="C29" s="2" t="s">
        <v>2366</v>
      </c>
      <c r="D29" s="2" t="s">
        <v>2367</v>
      </c>
      <c r="E29" s="2">
        <f t="shared" si="0"/>
        <v>2000000</v>
      </c>
      <c r="G29" s="2">
        <v>1000000</v>
      </c>
      <c r="K29" s="2">
        <f t="shared" si="1"/>
        <v>3000000</v>
      </c>
      <c r="L29" s="2">
        <v>2000000</v>
      </c>
      <c r="M29" s="2" t="s">
        <v>371</v>
      </c>
      <c r="S29" s="19">
        <f>IFERROR(SUMIF([3]PIVOT!$A$9:$A$634,C29,[3]PIVOT!$C$9:$C$634),0)</f>
        <v>0</v>
      </c>
      <c r="T29" s="19">
        <f t="shared" si="2"/>
        <v>-3000000</v>
      </c>
    </row>
    <row r="30" spans="1:20" hidden="1" outlineLevel="1" x14ac:dyDescent="0.25">
      <c r="A30" s="19" t="s">
        <v>130</v>
      </c>
      <c r="B30" s="19" t="s">
        <v>20</v>
      </c>
      <c r="C30" s="2" t="s">
        <v>2594</v>
      </c>
      <c r="D30" s="2" t="s">
        <v>2619</v>
      </c>
      <c r="E30" s="2">
        <f t="shared" si="0"/>
        <v>0</v>
      </c>
      <c r="G30" s="2">
        <v>846153.84615384613</v>
      </c>
      <c r="K30" s="2">
        <f t="shared" si="1"/>
        <v>846153.84615384613</v>
      </c>
      <c r="L30" s="2">
        <v>0</v>
      </c>
      <c r="M30" s="2" t="s">
        <v>371</v>
      </c>
      <c r="S30" s="19">
        <f>IFERROR(SUMIF([3]PIVOT!$A$9:$A$634,C30,[3]PIVOT!$C$9:$C$634),0)</f>
        <v>0</v>
      </c>
      <c r="T30" s="19">
        <f t="shared" si="2"/>
        <v>-846153.84615384613</v>
      </c>
    </row>
    <row r="31" spans="1:20" hidden="1" outlineLevel="1" x14ac:dyDescent="0.25">
      <c r="A31" s="19" t="s">
        <v>130</v>
      </c>
      <c r="B31" s="19" t="s">
        <v>20</v>
      </c>
      <c r="C31" s="2" t="s">
        <v>2595</v>
      </c>
      <c r="D31" s="2" t="s">
        <v>2620</v>
      </c>
      <c r="E31" s="2">
        <f t="shared" si="0"/>
        <v>0</v>
      </c>
      <c r="G31" s="2">
        <v>230769.23076923075</v>
      </c>
      <c r="K31" s="2">
        <f t="shared" si="1"/>
        <v>230769.23076923075</v>
      </c>
      <c r="L31" s="2">
        <v>0</v>
      </c>
      <c r="M31" s="2" t="s">
        <v>371</v>
      </c>
      <c r="S31" s="19">
        <f>IFERROR(SUMIF([3]PIVOT!$A$9:$A$634,C31,[3]PIVOT!$C$9:$C$634),0)</f>
        <v>0</v>
      </c>
      <c r="T31" s="19">
        <f t="shared" si="2"/>
        <v>-230769.23076923075</v>
      </c>
    </row>
    <row r="32" spans="1:20" hidden="1" outlineLevel="1" x14ac:dyDescent="0.25">
      <c r="A32" s="19" t="s">
        <v>130</v>
      </c>
      <c r="B32" s="19" t="s">
        <v>20</v>
      </c>
      <c r="C32" s="2" t="s">
        <v>2200</v>
      </c>
      <c r="D32" s="2" t="s">
        <v>2232</v>
      </c>
      <c r="E32" s="2">
        <f t="shared" si="0"/>
        <v>2400000</v>
      </c>
      <c r="G32" s="2">
        <v>269230.76923076925</v>
      </c>
      <c r="K32" s="2">
        <f t="shared" si="1"/>
        <v>2669230.769230769</v>
      </c>
      <c r="L32" s="2">
        <v>2400000</v>
      </c>
      <c r="M32" s="2" t="s">
        <v>371</v>
      </c>
      <c r="S32" s="19">
        <f>IFERROR(SUMIF([3]PIVOT!$A$9:$A$634,C32,[3]PIVOT!$C$9:$C$634),0)</f>
        <v>0</v>
      </c>
      <c r="T32" s="19">
        <f t="shared" si="2"/>
        <v>-2669230.769230769</v>
      </c>
    </row>
    <row r="33" spans="1:20" hidden="1" outlineLevel="1" x14ac:dyDescent="0.25">
      <c r="A33" s="19" t="s">
        <v>130</v>
      </c>
      <c r="B33" s="19" t="s">
        <v>20</v>
      </c>
      <c r="C33" s="2"/>
      <c r="D33" s="2" t="s">
        <v>2621</v>
      </c>
      <c r="E33" s="2">
        <f t="shared" si="0"/>
        <v>0</v>
      </c>
      <c r="K33" s="2">
        <f t="shared" si="1"/>
        <v>0</v>
      </c>
      <c r="L33" s="2">
        <v>0</v>
      </c>
      <c r="M33" s="2" t="s">
        <v>371</v>
      </c>
      <c r="S33" s="19">
        <f>IFERROR(SUMIF([3]PIVOT!$A$9:$A$634,C33,[3]PIVOT!$C$9:$C$634),0)</f>
        <v>0</v>
      </c>
      <c r="T33" s="19">
        <f t="shared" si="2"/>
        <v>0</v>
      </c>
    </row>
    <row r="34" spans="1:20" hidden="1" outlineLevel="1" x14ac:dyDescent="0.25">
      <c r="A34" s="19" t="s">
        <v>130</v>
      </c>
      <c r="B34" s="19" t="s">
        <v>20</v>
      </c>
      <c r="C34" s="2" t="s">
        <v>2431</v>
      </c>
      <c r="D34" s="2" t="s">
        <v>2432</v>
      </c>
      <c r="E34" s="2">
        <f t="shared" si="0"/>
        <v>0</v>
      </c>
      <c r="G34" s="2">
        <v>1000000</v>
      </c>
      <c r="K34" s="2">
        <f t="shared" si="1"/>
        <v>1000000</v>
      </c>
      <c r="L34" s="2">
        <v>0</v>
      </c>
      <c r="M34" s="2" t="s">
        <v>371</v>
      </c>
      <c r="S34" s="19">
        <f>IFERROR(SUMIF([3]PIVOT!$A$9:$A$634,C34,[3]PIVOT!$C$9:$C$634),0)</f>
        <v>0</v>
      </c>
      <c r="T34" s="19">
        <f t="shared" si="2"/>
        <v>-1000000</v>
      </c>
    </row>
    <row r="35" spans="1:20" hidden="1" outlineLevel="1" x14ac:dyDescent="0.25">
      <c r="A35" s="19" t="s">
        <v>130</v>
      </c>
      <c r="B35" s="19" t="s">
        <v>20</v>
      </c>
      <c r="C35" s="2" t="s">
        <v>2596</v>
      </c>
      <c r="D35" s="2" t="s">
        <v>2622</v>
      </c>
      <c r="E35" s="2">
        <f t="shared" si="0"/>
        <v>0</v>
      </c>
      <c r="G35" s="2">
        <v>307692.30769230769</v>
      </c>
      <c r="K35" s="2">
        <f t="shared" si="1"/>
        <v>307692.30769230769</v>
      </c>
      <c r="L35" s="2">
        <v>0</v>
      </c>
      <c r="M35" s="2" t="s">
        <v>371</v>
      </c>
      <c r="S35" s="19">
        <f>IFERROR(SUMIF([3]PIVOT!$A$9:$A$634,C35,[3]PIVOT!$C$9:$C$634),0)</f>
        <v>0</v>
      </c>
      <c r="T35" s="19">
        <f t="shared" si="2"/>
        <v>-307692.30769230769</v>
      </c>
    </row>
    <row r="36" spans="1:20" hidden="1" outlineLevel="1" x14ac:dyDescent="0.25">
      <c r="A36" s="19" t="s">
        <v>130</v>
      </c>
      <c r="B36" s="19" t="s">
        <v>20</v>
      </c>
      <c r="C36" s="2" t="s">
        <v>2371</v>
      </c>
      <c r="D36" s="2" t="s">
        <v>1561</v>
      </c>
      <c r="E36" s="2">
        <f t="shared" ref="E36:E67" si="3">+L36-F36-J36-I36</f>
        <v>3000000</v>
      </c>
      <c r="G36" s="2">
        <v>1000000</v>
      </c>
      <c r="K36" s="2">
        <f t="shared" si="1"/>
        <v>4000000</v>
      </c>
      <c r="L36" s="2">
        <v>3000000</v>
      </c>
      <c r="M36" s="2" t="s">
        <v>371</v>
      </c>
      <c r="S36" s="19">
        <f>IFERROR(SUMIF([3]PIVOT!$A$9:$A$634,C36,[3]PIVOT!$C$9:$C$634),0)</f>
        <v>0</v>
      </c>
      <c r="T36" s="19">
        <f t="shared" ref="T36:T67" si="4">+S36-K36</f>
        <v>-4000000</v>
      </c>
    </row>
    <row r="37" spans="1:20" hidden="1" outlineLevel="1" x14ac:dyDescent="0.25">
      <c r="A37" s="19" t="s">
        <v>130</v>
      </c>
      <c r="B37" s="19" t="s">
        <v>20</v>
      </c>
      <c r="C37" s="2" t="s">
        <v>1252</v>
      </c>
      <c r="D37" s="2" t="s">
        <v>104</v>
      </c>
      <c r="E37" s="2">
        <f t="shared" si="3"/>
        <v>3300000</v>
      </c>
      <c r="K37" s="2">
        <f t="shared" si="1"/>
        <v>3300000</v>
      </c>
      <c r="L37" s="2">
        <v>3300000</v>
      </c>
      <c r="M37" s="2" t="s">
        <v>371</v>
      </c>
      <c r="S37" s="19">
        <f>IFERROR(SUMIF([3]PIVOT!$A$9:$A$634,C37,[3]PIVOT!$C$9:$C$634),0)</f>
        <v>0</v>
      </c>
      <c r="T37" s="19">
        <f t="shared" si="4"/>
        <v>-3300000</v>
      </c>
    </row>
    <row r="38" spans="1:20" hidden="1" outlineLevel="1" x14ac:dyDescent="0.25">
      <c r="A38" s="19" t="s">
        <v>130</v>
      </c>
      <c r="B38" s="19" t="s">
        <v>20</v>
      </c>
      <c r="C38" s="2" t="s">
        <v>2372</v>
      </c>
      <c r="D38" s="2" t="s">
        <v>2373</v>
      </c>
      <c r="E38" s="2">
        <f t="shared" si="3"/>
        <v>3000000</v>
      </c>
      <c r="G38" s="2">
        <v>1000000</v>
      </c>
      <c r="K38" s="2">
        <f t="shared" si="1"/>
        <v>4000000</v>
      </c>
      <c r="L38" s="2">
        <v>3000000</v>
      </c>
      <c r="M38" s="2" t="s">
        <v>371</v>
      </c>
      <c r="S38" s="19">
        <f>IFERROR(SUMIF([3]PIVOT!$A$9:$A$634,C38,[3]PIVOT!$C$9:$C$634),0)</f>
        <v>0</v>
      </c>
      <c r="T38" s="19">
        <f t="shared" si="4"/>
        <v>-4000000</v>
      </c>
    </row>
    <row r="39" spans="1:20" hidden="1" outlineLevel="1" x14ac:dyDescent="0.25">
      <c r="A39" s="19" t="s">
        <v>130</v>
      </c>
      <c r="B39" s="19" t="s">
        <v>20</v>
      </c>
      <c r="C39" s="2" t="s">
        <v>2374</v>
      </c>
      <c r="D39" s="2" t="s">
        <v>2375</v>
      </c>
      <c r="E39" s="2">
        <f t="shared" si="3"/>
        <v>3000000</v>
      </c>
      <c r="G39" s="2">
        <v>1000000</v>
      </c>
      <c r="K39" s="2">
        <f t="shared" si="1"/>
        <v>4000000</v>
      </c>
      <c r="L39" s="2">
        <v>3000000</v>
      </c>
      <c r="M39" s="2" t="s">
        <v>371</v>
      </c>
      <c r="S39" s="19">
        <f>IFERROR(SUMIF([3]PIVOT!$A$9:$A$634,C39,[3]PIVOT!$C$9:$C$634),0)</f>
        <v>0</v>
      </c>
      <c r="T39" s="19">
        <f t="shared" si="4"/>
        <v>-4000000</v>
      </c>
    </row>
    <row r="40" spans="1:20" hidden="1" outlineLevel="1" x14ac:dyDescent="0.25">
      <c r="A40" s="19" t="s">
        <v>130</v>
      </c>
      <c r="B40" s="19" t="s">
        <v>20</v>
      </c>
      <c r="C40" s="2" t="s">
        <v>1256</v>
      </c>
      <c r="D40" s="2" t="s">
        <v>29</v>
      </c>
      <c r="E40" s="2">
        <f t="shared" si="3"/>
        <v>1100000</v>
      </c>
      <c r="K40" s="2">
        <f t="shared" si="1"/>
        <v>1100000</v>
      </c>
      <c r="L40" s="2">
        <v>1100000</v>
      </c>
      <c r="M40" s="2" t="s">
        <v>371</v>
      </c>
      <c r="S40" s="19">
        <f>IFERROR(SUMIF([3]PIVOT!$A$9:$A$634,C40,[3]PIVOT!$C$9:$C$634),0)</f>
        <v>0</v>
      </c>
      <c r="T40" s="19">
        <f t="shared" si="4"/>
        <v>-1100000</v>
      </c>
    </row>
    <row r="41" spans="1:20" hidden="1" outlineLevel="1" x14ac:dyDescent="0.25">
      <c r="A41" s="19" t="s">
        <v>130</v>
      </c>
      <c r="B41" s="19" t="s">
        <v>20</v>
      </c>
      <c r="C41" s="2" t="s">
        <v>2379</v>
      </c>
      <c r="D41" s="2" t="s">
        <v>2380</v>
      </c>
      <c r="E41" s="2">
        <f t="shared" si="3"/>
        <v>4000000</v>
      </c>
      <c r="G41" s="2">
        <v>1000000</v>
      </c>
      <c r="K41" s="2">
        <f t="shared" si="1"/>
        <v>5000000</v>
      </c>
      <c r="L41" s="2">
        <v>4000000</v>
      </c>
      <c r="M41" s="2" t="s">
        <v>371</v>
      </c>
      <c r="S41" s="19">
        <f>IFERROR(SUMIF([3]PIVOT!$A$9:$A$634,C41,[3]PIVOT!$C$9:$C$634),0)</f>
        <v>0</v>
      </c>
      <c r="T41" s="19">
        <f t="shared" si="4"/>
        <v>-5000000</v>
      </c>
    </row>
    <row r="42" spans="1:20" hidden="1" outlineLevel="1" x14ac:dyDescent="0.25">
      <c r="A42" s="19" t="s">
        <v>130</v>
      </c>
      <c r="B42" s="19" t="s">
        <v>20</v>
      </c>
      <c r="C42" s="2" t="s">
        <v>2597</v>
      </c>
      <c r="D42" s="2" t="s">
        <v>2623</v>
      </c>
      <c r="E42" s="2">
        <f t="shared" si="3"/>
        <v>3100000</v>
      </c>
      <c r="G42" s="2">
        <v>1000000</v>
      </c>
      <c r="K42" s="2">
        <f t="shared" si="1"/>
        <v>4100000</v>
      </c>
      <c r="L42" s="2">
        <v>3100000</v>
      </c>
      <c r="M42" s="2" t="s">
        <v>371</v>
      </c>
      <c r="S42" s="19">
        <f>IFERROR(SUMIF([3]PIVOT!$A$9:$A$634,C42,[3]PIVOT!$C$9:$C$634),0)</f>
        <v>0</v>
      </c>
      <c r="T42" s="19">
        <f t="shared" si="4"/>
        <v>-4100000</v>
      </c>
    </row>
    <row r="43" spans="1:20" hidden="1" outlineLevel="1" x14ac:dyDescent="0.25">
      <c r="A43" s="19" t="s">
        <v>130</v>
      </c>
      <c r="B43" s="19" t="s">
        <v>20</v>
      </c>
      <c r="C43" s="2" t="s">
        <v>2598</v>
      </c>
      <c r="D43" s="2" t="s">
        <v>2624</v>
      </c>
      <c r="E43" s="2">
        <f t="shared" si="3"/>
        <v>2800000</v>
      </c>
      <c r="G43" s="2">
        <v>1000000</v>
      </c>
      <c r="K43" s="2">
        <f t="shared" si="1"/>
        <v>3800000</v>
      </c>
      <c r="L43" s="2">
        <v>2800000</v>
      </c>
      <c r="M43" s="2" t="s">
        <v>371</v>
      </c>
      <c r="S43" s="19">
        <f>IFERROR(SUMIF([3]PIVOT!$A$9:$A$634,C43,[3]PIVOT!$C$9:$C$634),0)</f>
        <v>0</v>
      </c>
      <c r="T43" s="19">
        <f t="shared" si="4"/>
        <v>-3800000</v>
      </c>
    </row>
    <row r="44" spans="1:20" hidden="1" outlineLevel="1" x14ac:dyDescent="0.25">
      <c r="A44" s="19" t="s">
        <v>130</v>
      </c>
      <c r="B44" s="19" t="s">
        <v>20</v>
      </c>
      <c r="C44" s="2" t="s">
        <v>2599</v>
      </c>
      <c r="D44" s="2" t="s">
        <v>2625</v>
      </c>
      <c r="E44" s="2">
        <f t="shared" si="3"/>
        <v>0</v>
      </c>
      <c r="G44" s="2">
        <v>769230.76923076925</v>
      </c>
      <c r="K44" s="2">
        <f t="shared" si="1"/>
        <v>769230.76923076925</v>
      </c>
      <c r="L44" s="2">
        <v>0</v>
      </c>
      <c r="M44" s="2" t="s">
        <v>371</v>
      </c>
      <c r="S44" s="19">
        <f>IFERROR(SUMIF([3]PIVOT!$A$9:$A$634,C44,[3]PIVOT!$C$9:$C$634),0)</f>
        <v>0</v>
      </c>
      <c r="T44" s="19">
        <f t="shared" si="4"/>
        <v>-769230.76923076925</v>
      </c>
    </row>
    <row r="45" spans="1:20" hidden="1" outlineLevel="1" x14ac:dyDescent="0.25">
      <c r="A45" s="19" t="s">
        <v>130</v>
      </c>
      <c r="B45" s="19" t="s">
        <v>20</v>
      </c>
      <c r="C45" s="2" t="s">
        <v>2377</v>
      </c>
      <c r="D45" s="2" t="s">
        <v>2378</v>
      </c>
      <c r="E45" s="2">
        <f t="shared" si="3"/>
        <v>2000000</v>
      </c>
      <c r="G45" s="2">
        <v>1000000</v>
      </c>
      <c r="K45" s="2">
        <f t="shared" si="1"/>
        <v>3000000</v>
      </c>
      <c r="L45" s="2">
        <v>2000000</v>
      </c>
      <c r="M45" s="2" t="s">
        <v>371</v>
      </c>
      <c r="S45" s="19">
        <f>IFERROR(SUMIF([3]PIVOT!$A$9:$A$634,C45,[3]PIVOT!$C$9:$C$634),0)</f>
        <v>0</v>
      </c>
      <c r="T45" s="19">
        <f t="shared" si="4"/>
        <v>-3000000</v>
      </c>
    </row>
    <row r="46" spans="1:20" hidden="1" outlineLevel="1" x14ac:dyDescent="0.25">
      <c r="A46" s="19" t="s">
        <v>130</v>
      </c>
      <c r="B46" s="19" t="s">
        <v>20</v>
      </c>
      <c r="C46" s="2" t="s">
        <v>2600</v>
      </c>
      <c r="D46" s="2" t="s">
        <v>2626</v>
      </c>
      <c r="E46" s="2">
        <f t="shared" si="3"/>
        <v>2000000</v>
      </c>
      <c r="G46" s="2">
        <v>1000000</v>
      </c>
      <c r="K46" s="2">
        <f t="shared" si="1"/>
        <v>3000000</v>
      </c>
      <c r="L46" s="2">
        <v>2000000</v>
      </c>
      <c r="M46" s="2" t="s">
        <v>371</v>
      </c>
      <c r="S46" s="19">
        <f>IFERROR(SUMIF([3]PIVOT!$A$9:$A$634,C46,[3]PIVOT!$C$9:$C$634),0)</f>
        <v>0</v>
      </c>
      <c r="T46" s="19">
        <f t="shared" si="4"/>
        <v>-3000000</v>
      </c>
    </row>
    <row r="47" spans="1:20" hidden="1" outlineLevel="1" x14ac:dyDescent="0.25">
      <c r="A47" s="19" t="s">
        <v>130</v>
      </c>
      <c r="B47" s="19" t="s">
        <v>20</v>
      </c>
      <c r="C47" s="2" t="s">
        <v>2601</v>
      </c>
      <c r="D47" s="2" t="s">
        <v>2627</v>
      </c>
      <c r="E47" s="2">
        <f t="shared" si="3"/>
        <v>3000000</v>
      </c>
      <c r="G47" s="2">
        <v>1000000</v>
      </c>
      <c r="K47" s="2">
        <f t="shared" si="1"/>
        <v>4000000</v>
      </c>
      <c r="L47" s="2">
        <v>3000000</v>
      </c>
      <c r="M47" s="2" t="s">
        <v>371</v>
      </c>
      <c r="S47" s="19">
        <f>IFERROR(SUMIF([3]PIVOT!$A$9:$A$634,C47,[3]PIVOT!$C$9:$C$634),0)</f>
        <v>0</v>
      </c>
      <c r="T47" s="19">
        <f t="shared" si="4"/>
        <v>-4000000</v>
      </c>
    </row>
    <row r="48" spans="1:20" hidden="1" outlineLevel="1" x14ac:dyDescent="0.25">
      <c r="A48" s="19" t="s">
        <v>130</v>
      </c>
      <c r="B48" s="19" t="s">
        <v>20</v>
      </c>
      <c r="C48" s="19" t="s">
        <v>2602</v>
      </c>
      <c r="D48" s="19" t="s">
        <v>2628</v>
      </c>
      <c r="E48" s="2">
        <f t="shared" si="3"/>
        <v>0</v>
      </c>
      <c r="F48" s="19"/>
      <c r="G48" s="2">
        <v>769230.76923076925</v>
      </c>
      <c r="H48" s="19"/>
      <c r="I48" s="19"/>
      <c r="J48" s="19"/>
      <c r="K48" s="2">
        <f t="shared" si="1"/>
        <v>769230.76923076925</v>
      </c>
      <c r="L48" s="19">
        <v>0</v>
      </c>
      <c r="M48" s="19" t="s">
        <v>371</v>
      </c>
      <c r="S48" s="19">
        <f>IFERROR(SUMIF([3]PIVOT!$A$9:$A$634,C48,[3]PIVOT!$C$9:$C$634),0)</f>
        <v>0</v>
      </c>
      <c r="T48" s="19">
        <f t="shared" si="4"/>
        <v>-769230.76923076925</v>
      </c>
    </row>
    <row r="49" spans="1:20" hidden="1" outlineLevel="1" x14ac:dyDescent="0.25">
      <c r="A49" s="19" t="s">
        <v>130</v>
      </c>
      <c r="B49" s="19" t="s">
        <v>20</v>
      </c>
      <c r="C49" s="2" t="s">
        <v>2603</v>
      </c>
      <c r="D49" s="2" t="s">
        <v>2629</v>
      </c>
      <c r="E49" s="2">
        <f t="shared" si="3"/>
        <v>692307.69230769225</v>
      </c>
      <c r="G49" s="2">
        <v>346153.84615384613</v>
      </c>
      <c r="K49" s="2">
        <f t="shared" si="1"/>
        <v>1038461.5384615384</v>
      </c>
      <c r="L49" s="2">
        <v>692307.69230769225</v>
      </c>
      <c r="M49" s="2" t="s">
        <v>251</v>
      </c>
      <c r="S49" s="19">
        <f>IFERROR(SUMIF([3]PIVOT!$A$9:$A$634,C49,[3]PIVOT!$C$9:$C$634),0)</f>
        <v>0</v>
      </c>
      <c r="T49" s="19">
        <f t="shared" si="4"/>
        <v>-1038461.5384615384</v>
      </c>
    </row>
    <row r="50" spans="1:20" hidden="1" outlineLevel="1" x14ac:dyDescent="0.25">
      <c r="A50" s="19" t="s">
        <v>130</v>
      </c>
      <c r="B50" s="19" t="s">
        <v>20</v>
      </c>
      <c r="C50" s="2" t="s">
        <v>1264</v>
      </c>
      <c r="D50" s="2" t="s">
        <v>107</v>
      </c>
      <c r="E50" s="2">
        <f t="shared" si="3"/>
        <v>1300000</v>
      </c>
      <c r="K50" s="2">
        <f t="shared" si="1"/>
        <v>1300000</v>
      </c>
      <c r="L50" s="2">
        <v>1300000</v>
      </c>
      <c r="M50" s="2" t="s">
        <v>251</v>
      </c>
      <c r="S50" s="19">
        <f>IFERROR(SUMIF([3]PIVOT!$A$9:$A$634,C50,[3]PIVOT!$C$9:$C$634),0)</f>
        <v>0</v>
      </c>
      <c r="T50" s="19">
        <f t="shared" si="4"/>
        <v>-1300000</v>
      </c>
    </row>
    <row r="51" spans="1:20" hidden="1" outlineLevel="1" x14ac:dyDescent="0.25">
      <c r="A51" s="19" t="s">
        <v>130</v>
      </c>
      <c r="B51" s="19" t="s">
        <v>20</v>
      </c>
      <c r="C51" s="2" t="s">
        <v>1265</v>
      </c>
      <c r="D51" s="2" t="s">
        <v>548</v>
      </c>
      <c r="E51" s="2">
        <f t="shared" si="3"/>
        <v>1300000</v>
      </c>
      <c r="K51" s="2">
        <f t="shared" si="1"/>
        <v>1300000</v>
      </c>
      <c r="L51" s="2">
        <v>1300000</v>
      </c>
      <c r="M51" s="2" t="s">
        <v>251</v>
      </c>
      <c r="S51" s="19">
        <f>IFERROR(SUMIF([3]PIVOT!$A$9:$A$634,C51,[3]PIVOT!$C$9:$C$634),0)</f>
        <v>0</v>
      </c>
      <c r="T51" s="19">
        <f t="shared" si="4"/>
        <v>-1300000</v>
      </c>
    </row>
    <row r="52" spans="1:20" hidden="1" outlineLevel="1" x14ac:dyDescent="0.25">
      <c r="A52" s="19" t="s">
        <v>130</v>
      </c>
      <c r="B52" s="19" t="s">
        <v>20</v>
      </c>
      <c r="C52" s="2" t="s">
        <v>2350</v>
      </c>
      <c r="D52" s="2" t="s">
        <v>2351</v>
      </c>
      <c r="E52" s="2">
        <f t="shared" si="3"/>
        <v>4000000</v>
      </c>
      <c r="G52" s="2">
        <v>1000000</v>
      </c>
      <c r="K52" s="2">
        <f t="shared" si="1"/>
        <v>5000000</v>
      </c>
      <c r="L52" s="2">
        <v>4000000</v>
      </c>
      <c r="M52" s="2" t="s">
        <v>251</v>
      </c>
      <c r="S52" s="19">
        <f>IFERROR(SUMIF([3]PIVOT!$A$9:$A$634,C52,[3]PIVOT!$C$9:$C$634),0)</f>
        <v>0</v>
      </c>
      <c r="T52" s="19">
        <f t="shared" si="4"/>
        <v>-5000000</v>
      </c>
    </row>
    <row r="53" spans="1:20" hidden="1" outlineLevel="1" x14ac:dyDescent="0.25">
      <c r="A53" s="19" t="s">
        <v>130</v>
      </c>
      <c r="B53" s="19" t="s">
        <v>20</v>
      </c>
      <c r="C53" s="2" t="s">
        <v>2604</v>
      </c>
      <c r="D53" s="2" t="s">
        <v>2630</v>
      </c>
      <c r="E53" s="2">
        <f t="shared" si="3"/>
        <v>615384.61538461538</v>
      </c>
      <c r="G53" s="2">
        <v>615384.61538461538</v>
      </c>
      <c r="K53" s="2">
        <f t="shared" si="1"/>
        <v>1230769.2307692308</v>
      </c>
      <c r="L53" s="2">
        <v>615384.61538461538</v>
      </c>
      <c r="M53" s="2" t="s">
        <v>251</v>
      </c>
      <c r="S53" s="19">
        <f>IFERROR(SUMIF([3]PIVOT!$A$9:$A$634,C53,[3]PIVOT!$C$9:$C$634),0)</f>
        <v>0</v>
      </c>
      <c r="T53" s="19">
        <f t="shared" si="4"/>
        <v>-1230769.2307692308</v>
      </c>
    </row>
    <row r="54" spans="1:20" hidden="1" outlineLevel="1" x14ac:dyDescent="0.25">
      <c r="A54" s="19" t="s">
        <v>130</v>
      </c>
      <c r="B54" s="19" t="s">
        <v>20</v>
      </c>
      <c r="C54" s="2" t="s">
        <v>1241</v>
      </c>
      <c r="D54" s="2" t="s">
        <v>5</v>
      </c>
      <c r="E54" s="2">
        <f t="shared" si="3"/>
        <v>5300000</v>
      </c>
      <c r="K54" s="2">
        <f t="shared" si="1"/>
        <v>5300000</v>
      </c>
      <c r="L54" s="2">
        <v>5300000</v>
      </c>
      <c r="M54" s="2" t="s">
        <v>251</v>
      </c>
      <c r="S54" s="19">
        <f>IFERROR(SUMIF([3]PIVOT!$A$9:$A$634,C54,[3]PIVOT!$C$9:$C$634),0)</f>
        <v>0</v>
      </c>
      <c r="T54" s="19">
        <f t="shared" si="4"/>
        <v>-5300000</v>
      </c>
    </row>
    <row r="55" spans="1:20" hidden="1" outlineLevel="1" x14ac:dyDescent="0.25">
      <c r="A55" s="19" t="s">
        <v>130</v>
      </c>
      <c r="B55" s="19" t="s">
        <v>20</v>
      </c>
      <c r="C55" s="2" t="s">
        <v>1274</v>
      </c>
      <c r="D55" s="2" t="s">
        <v>1275</v>
      </c>
      <c r="E55" s="2">
        <f t="shared" si="3"/>
        <v>5300000</v>
      </c>
      <c r="K55" s="2">
        <f t="shared" si="1"/>
        <v>5300000</v>
      </c>
      <c r="L55" s="2">
        <v>5300000</v>
      </c>
      <c r="M55" s="2" t="s">
        <v>251</v>
      </c>
      <c r="S55" s="19">
        <f>IFERROR(SUMIF([3]PIVOT!$A$9:$A$634,C55,[3]PIVOT!$C$9:$C$634),0)</f>
        <v>0</v>
      </c>
      <c r="T55" s="19">
        <f t="shared" si="4"/>
        <v>-5300000</v>
      </c>
    </row>
    <row r="56" spans="1:20" hidden="1" outlineLevel="1" x14ac:dyDescent="0.25">
      <c r="A56" s="19" t="s">
        <v>130</v>
      </c>
      <c r="B56" s="19" t="s">
        <v>20</v>
      </c>
      <c r="C56" s="2"/>
      <c r="D56" s="2" t="s">
        <v>2631</v>
      </c>
      <c r="E56" s="2">
        <f t="shared" si="3"/>
        <v>0</v>
      </c>
      <c r="K56" s="2">
        <f t="shared" si="1"/>
        <v>0</v>
      </c>
      <c r="L56" s="2">
        <v>0</v>
      </c>
      <c r="M56" s="2" t="s">
        <v>251</v>
      </c>
      <c r="S56" s="19">
        <f>IFERROR(SUMIF([3]PIVOT!$A$9:$A$634,C56,[3]PIVOT!$C$9:$C$634),0)</f>
        <v>0</v>
      </c>
      <c r="T56" s="19">
        <f t="shared" si="4"/>
        <v>0</v>
      </c>
    </row>
    <row r="57" spans="1:20" hidden="1" outlineLevel="1" x14ac:dyDescent="0.25">
      <c r="A57" s="19" t="s">
        <v>130</v>
      </c>
      <c r="B57" s="19" t="s">
        <v>20</v>
      </c>
      <c r="C57" s="2" t="s">
        <v>2384</v>
      </c>
      <c r="D57" s="2" t="s">
        <v>2385</v>
      </c>
      <c r="E57" s="2">
        <f t="shared" si="3"/>
        <v>3000000</v>
      </c>
      <c r="G57" s="2">
        <v>1000000</v>
      </c>
      <c r="K57" s="2">
        <f t="shared" si="1"/>
        <v>4000000</v>
      </c>
      <c r="L57" s="2">
        <v>3000000</v>
      </c>
      <c r="M57" s="2" t="s">
        <v>252</v>
      </c>
      <c r="S57" s="19">
        <f>IFERROR(SUMIF([3]PIVOT!$A$9:$A$634,C57,[3]PIVOT!$C$9:$C$634),0)</f>
        <v>0</v>
      </c>
      <c r="T57" s="19">
        <f t="shared" si="4"/>
        <v>-4000000</v>
      </c>
    </row>
    <row r="58" spans="1:20" hidden="1" outlineLevel="1" x14ac:dyDescent="0.25">
      <c r="A58" s="19" t="s">
        <v>130</v>
      </c>
      <c r="B58" s="19" t="s">
        <v>20</v>
      </c>
      <c r="C58" s="2" t="s">
        <v>2605</v>
      </c>
      <c r="D58" s="2" t="s">
        <v>2632</v>
      </c>
      <c r="E58" s="2">
        <f t="shared" si="3"/>
        <v>1180124.2236024844</v>
      </c>
      <c r="G58" s="2">
        <v>230769.23076923075</v>
      </c>
      <c r="K58" s="2">
        <f t="shared" si="1"/>
        <v>1410893.4543717152</v>
      </c>
      <c r="L58" s="2">
        <v>1180124.2236024844</v>
      </c>
      <c r="M58" s="2" t="s">
        <v>252</v>
      </c>
      <c r="S58" s="19">
        <f>IFERROR(SUMIF([3]PIVOT!$A$9:$A$634,C58,[3]PIVOT!$C$9:$C$634),0)</f>
        <v>0</v>
      </c>
      <c r="T58" s="19">
        <f t="shared" si="4"/>
        <v>-1410893.4543717152</v>
      </c>
    </row>
    <row r="59" spans="1:20" hidden="1" outlineLevel="1" x14ac:dyDescent="0.25">
      <c r="A59" s="19" t="s">
        <v>130</v>
      </c>
      <c r="B59" s="19" t="s">
        <v>20</v>
      </c>
      <c r="C59" s="2" t="s">
        <v>2012</v>
      </c>
      <c r="D59" s="2" t="s">
        <v>2022</v>
      </c>
      <c r="E59" s="2">
        <f t="shared" si="3"/>
        <v>2000000</v>
      </c>
      <c r="K59" s="2">
        <f t="shared" si="1"/>
        <v>2000000</v>
      </c>
      <c r="L59" s="2">
        <v>2000000</v>
      </c>
      <c r="M59" s="2" t="s">
        <v>252</v>
      </c>
      <c r="S59" s="19">
        <f>IFERROR(SUMIF([3]PIVOT!$A$9:$A$634,C59,[3]PIVOT!$C$9:$C$634),0)</f>
        <v>0</v>
      </c>
      <c r="T59" s="19">
        <f t="shared" si="4"/>
        <v>-2000000</v>
      </c>
    </row>
    <row r="60" spans="1:20" hidden="1" outlineLevel="1" x14ac:dyDescent="0.25">
      <c r="A60" s="19" t="s">
        <v>130</v>
      </c>
      <c r="B60" s="19" t="s">
        <v>20</v>
      </c>
      <c r="C60" s="2" t="s">
        <v>1276</v>
      </c>
      <c r="D60" s="2" t="s">
        <v>30</v>
      </c>
      <c r="E60" s="2">
        <f t="shared" si="3"/>
        <v>2000000</v>
      </c>
      <c r="K60" s="2">
        <f t="shared" si="1"/>
        <v>2000000</v>
      </c>
      <c r="L60" s="2">
        <v>2000000</v>
      </c>
      <c r="M60" s="2" t="s">
        <v>252</v>
      </c>
      <c r="S60" s="19">
        <f>IFERROR(SUMIF([3]PIVOT!$A$9:$A$634,C60,[3]PIVOT!$C$9:$C$634),0)</f>
        <v>0</v>
      </c>
      <c r="T60" s="19">
        <f t="shared" si="4"/>
        <v>-2000000</v>
      </c>
    </row>
    <row r="61" spans="1:20" hidden="1" outlineLevel="1" x14ac:dyDescent="0.25">
      <c r="A61" s="19" t="s">
        <v>126</v>
      </c>
      <c r="B61" s="19" t="s">
        <v>20</v>
      </c>
      <c r="C61" s="2" t="s">
        <v>1277</v>
      </c>
      <c r="D61" s="2" t="s">
        <v>6</v>
      </c>
      <c r="E61" s="2">
        <f t="shared" si="3"/>
        <v>4100000</v>
      </c>
      <c r="K61" s="2">
        <f t="shared" si="1"/>
        <v>4100000</v>
      </c>
      <c r="L61" s="2">
        <v>4100000</v>
      </c>
      <c r="M61" s="2" t="s">
        <v>371</v>
      </c>
      <c r="S61" s="19">
        <f>IFERROR(SUMIF([3]PIVOT!$A$9:$A$634,C61,[3]PIVOT!$C$9:$C$634),0)</f>
        <v>0</v>
      </c>
      <c r="T61" s="19">
        <f t="shared" si="4"/>
        <v>-4100000</v>
      </c>
    </row>
    <row r="62" spans="1:20" hidden="1" outlineLevel="1" x14ac:dyDescent="0.25">
      <c r="A62" s="19" t="s">
        <v>126</v>
      </c>
      <c r="B62" s="19" t="s">
        <v>20</v>
      </c>
      <c r="C62" s="2" t="s">
        <v>1278</v>
      </c>
      <c r="D62" s="2" t="s">
        <v>100</v>
      </c>
      <c r="E62" s="2">
        <f t="shared" si="3"/>
        <v>4100000</v>
      </c>
      <c r="K62" s="2">
        <f t="shared" si="1"/>
        <v>4100000</v>
      </c>
      <c r="L62" s="2">
        <v>4100000</v>
      </c>
      <c r="M62" s="2" t="s">
        <v>371</v>
      </c>
      <c r="S62" s="19">
        <f>IFERROR(SUMIF([3]PIVOT!$A$9:$A$634,C62,[3]PIVOT!$C$9:$C$634),0)</f>
        <v>0</v>
      </c>
      <c r="T62" s="19">
        <f t="shared" si="4"/>
        <v>-4100000</v>
      </c>
    </row>
    <row r="63" spans="1:20" hidden="1" outlineLevel="1" x14ac:dyDescent="0.25">
      <c r="A63" s="19" t="s">
        <v>126</v>
      </c>
      <c r="B63" s="19" t="s">
        <v>20</v>
      </c>
      <c r="C63" s="2" t="s">
        <v>1279</v>
      </c>
      <c r="D63" s="2" t="s">
        <v>7</v>
      </c>
      <c r="E63" s="2">
        <f t="shared" si="3"/>
        <v>4100000</v>
      </c>
      <c r="K63" s="2">
        <f t="shared" si="1"/>
        <v>4100000</v>
      </c>
      <c r="L63" s="2">
        <v>4100000</v>
      </c>
      <c r="M63" s="2" t="s">
        <v>371</v>
      </c>
      <c r="S63" s="19">
        <f>IFERROR(SUMIF([3]PIVOT!$A$9:$A$634,C63,[3]PIVOT!$C$9:$C$634),0)</f>
        <v>0</v>
      </c>
      <c r="T63" s="19">
        <f t="shared" si="4"/>
        <v>-4100000</v>
      </c>
    </row>
    <row r="64" spans="1:20" hidden="1" outlineLevel="1" x14ac:dyDescent="0.25">
      <c r="A64" s="19" t="s">
        <v>126</v>
      </c>
      <c r="B64" s="19" t="s">
        <v>20</v>
      </c>
      <c r="C64" s="2" t="s">
        <v>2386</v>
      </c>
      <c r="D64" s="2" t="s">
        <v>2387</v>
      </c>
      <c r="E64" s="2">
        <f t="shared" si="3"/>
        <v>4000000</v>
      </c>
      <c r="G64" s="2">
        <v>884615.38461538462</v>
      </c>
      <c r="K64" s="2">
        <f t="shared" si="1"/>
        <v>4884615.384615385</v>
      </c>
      <c r="L64" s="2">
        <v>4000000</v>
      </c>
      <c r="M64" s="2" t="s">
        <v>371</v>
      </c>
      <c r="S64" s="19">
        <f>IFERROR(SUMIF([3]PIVOT!$A$9:$A$634,C64,[3]PIVOT!$C$9:$C$634),0)</f>
        <v>0</v>
      </c>
      <c r="T64" s="19">
        <f t="shared" si="4"/>
        <v>-4884615.384615385</v>
      </c>
    </row>
    <row r="65" spans="1:20" hidden="1" outlineLevel="1" x14ac:dyDescent="0.25">
      <c r="A65" s="19" t="s">
        <v>126</v>
      </c>
      <c r="B65" s="19" t="s">
        <v>20</v>
      </c>
      <c r="C65" s="2" t="s">
        <v>1282</v>
      </c>
      <c r="D65" s="2" t="s">
        <v>105</v>
      </c>
      <c r="E65" s="2">
        <f t="shared" si="3"/>
        <v>2000000</v>
      </c>
      <c r="K65" s="2">
        <f t="shared" si="1"/>
        <v>2000000</v>
      </c>
      <c r="L65" s="2">
        <v>2000000</v>
      </c>
      <c r="M65" s="2" t="s">
        <v>371</v>
      </c>
      <c r="S65" s="19">
        <f>IFERROR(SUMIF([3]PIVOT!$A$9:$A$634,C65,[3]PIVOT!$C$9:$C$634),0)</f>
        <v>0</v>
      </c>
      <c r="T65" s="19">
        <f t="shared" si="4"/>
        <v>-2000000</v>
      </c>
    </row>
    <row r="66" spans="1:20" hidden="1" outlineLevel="1" x14ac:dyDescent="0.25">
      <c r="A66" s="19" t="s">
        <v>126</v>
      </c>
      <c r="B66" s="19" t="s">
        <v>20</v>
      </c>
      <c r="C66" s="2" t="s">
        <v>1283</v>
      </c>
      <c r="D66" s="2" t="s">
        <v>830</v>
      </c>
      <c r="E66" s="2">
        <f t="shared" si="3"/>
        <v>2000000</v>
      </c>
      <c r="K66" s="2">
        <f t="shared" si="1"/>
        <v>2000000</v>
      </c>
      <c r="L66" s="2">
        <v>2000000</v>
      </c>
      <c r="M66" s="2" t="s">
        <v>371</v>
      </c>
      <c r="S66" s="19">
        <f>IFERROR(SUMIF([3]PIVOT!$A$9:$A$634,C66,[3]PIVOT!$C$9:$C$634),0)</f>
        <v>0</v>
      </c>
      <c r="T66" s="19">
        <f t="shared" si="4"/>
        <v>-2000000</v>
      </c>
    </row>
    <row r="67" spans="1:20" hidden="1" outlineLevel="1" x14ac:dyDescent="0.25">
      <c r="A67" s="19" t="s">
        <v>126</v>
      </c>
      <c r="B67" s="19" t="s">
        <v>20</v>
      </c>
      <c r="C67" s="2" t="s">
        <v>1284</v>
      </c>
      <c r="D67" s="2" t="s">
        <v>699</v>
      </c>
      <c r="E67" s="2">
        <f t="shared" si="3"/>
        <v>2000000</v>
      </c>
      <c r="K67" s="2">
        <f t="shared" si="1"/>
        <v>2000000</v>
      </c>
      <c r="L67" s="2">
        <v>2000000</v>
      </c>
      <c r="M67" s="2" t="s">
        <v>371</v>
      </c>
      <c r="S67" s="19">
        <f>IFERROR(SUMIF([3]PIVOT!$A$9:$A$634,C67,[3]PIVOT!$C$9:$C$634),0)</f>
        <v>0</v>
      </c>
      <c r="T67" s="19">
        <f t="shared" si="4"/>
        <v>-2000000</v>
      </c>
    </row>
    <row r="68" spans="1:20" hidden="1" outlineLevel="1" x14ac:dyDescent="0.25">
      <c r="A68" s="19" t="s">
        <v>126</v>
      </c>
      <c r="B68" s="19" t="s">
        <v>20</v>
      </c>
      <c r="C68" s="2" t="s">
        <v>2388</v>
      </c>
      <c r="D68" s="2" t="s">
        <v>2389</v>
      </c>
      <c r="E68" s="2">
        <f t="shared" ref="E68:E99" si="5">+L68-F68-J68-I68</f>
        <v>3400000</v>
      </c>
      <c r="G68" s="2">
        <v>1000000</v>
      </c>
      <c r="K68" s="2">
        <f t="shared" ref="K68:K131" si="6">SUM(E68:G68)-H68+I68+J68</f>
        <v>4400000</v>
      </c>
      <c r="L68" s="2">
        <v>3400000</v>
      </c>
      <c r="M68" s="2" t="s">
        <v>371</v>
      </c>
      <c r="S68" s="19">
        <f>IFERROR(SUMIF([3]PIVOT!$A$9:$A$634,C68,[3]PIVOT!$C$9:$C$634),0)</f>
        <v>0</v>
      </c>
      <c r="T68" s="19">
        <f t="shared" ref="T68:T99" si="7">+S68-K68</f>
        <v>-4400000</v>
      </c>
    </row>
    <row r="69" spans="1:20" hidden="1" outlineLevel="1" x14ac:dyDescent="0.25">
      <c r="A69" s="19" t="s">
        <v>126</v>
      </c>
      <c r="B69" s="19" t="s">
        <v>20</v>
      </c>
      <c r="C69" s="2" t="s">
        <v>1822</v>
      </c>
      <c r="D69" s="2" t="s">
        <v>1823</v>
      </c>
      <c r="E69" s="2">
        <f t="shared" si="5"/>
        <v>1100000</v>
      </c>
      <c r="K69" s="2">
        <f t="shared" si="6"/>
        <v>1100000</v>
      </c>
      <c r="L69" s="2">
        <v>1100000</v>
      </c>
      <c r="M69" s="2" t="s">
        <v>371</v>
      </c>
      <c r="S69" s="19">
        <f>IFERROR(SUMIF([3]PIVOT!$A$9:$A$634,C69,[3]PIVOT!$C$9:$C$634),0)</f>
        <v>0</v>
      </c>
      <c r="T69" s="19">
        <f t="shared" si="7"/>
        <v>-1100000</v>
      </c>
    </row>
    <row r="70" spans="1:20" hidden="1" outlineLevel="1" x14ac:dyDescent="0.25">
      <c r="A70" s="19" t="s">
        <v>126</v>
      </c>
      <c r="B70" s="19" t="s">
        <v>20</v>
      </c>
      <c r="C70" s="2"/>
      <c r="D70" s="2" t="s">
        <v>2633</v>
      </c>
      <c r="E70" s="2">
        <f t="shared" si="5"/>
        <v>0</v>
      </c>
      <c r="K70" s="2">
        <f t="shared" si="6"/>
        <v>0</v>
      </c>
      <c r="L70" s="2">
        <v>0</v>
      </c>
      <c r="M70" s="2" t="s">
        <v>371</v>
      </c>
      <c r="S70" s="19">
        <f>IFERROR(SUMIF([3]PIVOT!$A$9:$A$634,C70,[3]PIVOT!$C$9:$C$634),0)</f>
        <v>0</v>
      </c>
      <c r="T70" s="19">
        <f t="shared" si="7"/>
        <v>0</v>
      </c>
    </row>
    <row r="71" spans="1:20" hidden="1" outlineLevel="1" x14ac:dyDescent="0.25">
      <c r="A71" s="19" t="s">
        <v>126</v>
      </c>
      <c r="B71" s="19" t="s">
        <v>20</v>
      </c>
      <c r="C71" s="2" t="s">
        <v>1287</v>
      </c>
      <c r="D71" s="2" t="s">
        <v>836</v>
      </c>
      <c r="E71" s="2">
        <f t="shared" si="5"/>
        <v>3400000</v>
      </c>
      <c r="G71" s="2">
        <v>1000000</v>
      </c>
      <c r="K71" s="2">
        <f t="shared" si="6"/>
        <v>4400000</v>
      </c>
      <c r="L71" s="2">
        <v>3400000</v>
      </c>
      <c r="M71" s="2" t="s">
        <v>371</v>
      </c>
      <c r="S71" s="19">
        <f>IFERROR(SUMIF([3]PIVOT!$A$9:$A$634,C71,[3]PIVOT!$C$9:$C$634),0)</f>
        <v>0</v>
      </c>
      <c r="T71" s="19">
        <f t="shared" si="7"/>
        <v>-4400000</v>
      </c>
    </row>
    <row r="72" spans="1:20" hidden="1" outlineLevel="1" x14ac:dyDescent="0.25">
      <c r="A72" s="19" t="s">
        <v>126</v>
      </c>
      <c r="B72" s="19" t="s">
        <v>20</v>
      </c>
      <c r="C72" s="2" t="s">
        <v>1289</v>
      </c>
      <c r="D72" s="2" t="s">
        <v>101</v>
      </c>
      <c r="E72" s="2">
        <f t="shared" si="5"/>
        <v>1000000</v>
      </c>
      <c r="G72" s="2">
        <v>1000000</v>
      </c>
      <c r="K72" s="2">
        <f t="shared" si="6"/>
        <v>2000000</v>
      </c>
      <c r="L72" s="2">
        <v>1000000</v>
      </c>
      <c r="M72" s="2" t="s">
        <v>371</v>
      </c>
      <c r="S72" s="19">
        <f>IFERROR(SUMIF([3]PIVOT!$A$9:$A$634,C72,[3]PIVOT!$C$9:$C$634),0)</f>
        <v>0</v>
      </c>
      <c r="T72" s="19">
        <f t="shared" si="7"/>
        <v>-2000000</v>
      </c>
    </row>
    <row r="73" spans="1:20" hidden="1" outlineLevel="1" x14ac:dyDescent="0.25">
      <c r="A73" s="19" t="s">
        <v>126</v>
      </c>
      <c r="B73" s="19" t="s">
        <v>20</v>
      </c>
      <c r="C73" s="2" t="s">
        <v>1291</v>
      </c>
      <c r="D73" s="2" t="s">
        <v>1292</v>
      </c>
      <c r="E73" s="2">
        <f t="shared" si="5"/>
        <v>2000000</v>
      </c>
      <c r="G73" s="2">
        <v>1000000</v>
      </c>
      <c r="K73" s="2">
        <f t="shared" si="6"/>
        <v>3000000</v>
      </c>
      <c r="L73" s="2">
        <v>2000000</v>
      </c>
      <c r="M73" s="2" t="s">
        <v>371</v>
      </c>
      <c r="S73" s="19">
        <f>IFERROR(SUMIF([3]PIVOT!$A$9:$A$634,C73,[3]PIVOT!$C$9:$C$634),0)</f>
        <v>0</v>
      </c>
      <c r="T73" s="19">
        <f t="shared" si="7"/>
        <v>-3000000</v>
      </c>
    </row>
    <row r="74" spans="1:20" hidden="1" outlineLevel="1" x14ac:dyDescent="0.25">
      <c r="A74" s="19" t="s">
        <v>126</v>
      </c>
      <c r="B74" s="19" t="s">
        <v>20</v>
      </c>
      <c r="C74" s="2" t="s">
        <v>2013</v>
      </c>
      <c r="D74" s="2" t="s">
        <v>2023</v>
      </c>
      <c r="E74" s="2">
        <f t="shared" si="5"/>
        <v>2000000</v>
      </c>
      <c r="G74" s="2">
        <v>1000000</v>
      </c>
      <c r="K74" s="2">
        <f t="shared" si="6"/>
        <v>3000000</v>
      </c>
      <c r="L74" s="2">
        <v>2000000</v>
      </c>
      <c r="M74" s="2" t="s">
        <v>371</v>
      </c>
      <c r="S74" s="19">
        <f>IFERROR(SUMIF([3]PIVOT!$A$9:$A$634,C74,[3]PIVOT!$C$9:$C$634),0)</f>
        <v>0</v>
      </c>
      <c r="T74" s="19">
        <f t="shared" si="7"/>
        <v>-3000000</v>
      </c>
    </row>
    <row r="75" spans="1:20" hidden="1" outlineLevel="1" x14ac:dyDescent="0.25">
      <c r="A75" s="19" t="s">
        <v>126</v>
      </c>
      <c r="B75" s="19" t="s">
        <v>20</v>
      </c>
      <c r="C75" s="2" t="s">
        <v>2391</v>
      </c>
      <c r="D75" s="2" t="s">
        <v>2392</v>
      </c>
      <c r="E75" s="2">
        <f t="shared" si="5"/>
        <v>2000000</v>
      </c>
      <c r="G75" s="2">
        <v>1000000</v>
      </c>
      <c r="K75" s="2">
        <f t="shared" si="6"/>
        <v>3000000</v>
      </c>
      <c r="L75" s="2">
        <v>2000000</v>
      </c>
      <c r="M75" s="2" t="s">
        <v>371</v>
      </c>
      <c r="S75" s="19">
        <f>IFERROR(SUMIF([3]PIVOT!$A$9:$A$634,C75,[3]PIVOT!$C$9:$C$634),0)</f>
        <v>0</v>
      </c>
      <c r="T75" s="19">
        <f t="shared" si="7"/>
        <v>-3000000</v>
      </c>
    </row>
    <row r="76" spans="1:20" hidden="1" outlineLevel="1" x14ac:dyDescent="0.25">
      <c r="A76" s="19" t="s">
        <v>126</v>
      </c>
      <c r="B76" s="19" t="s">
        <v>20</v>
      </c>
      <c r="C76" s="2" t="s">
        <v>2393</v>
      </c>
      <c r="D76" s="2" t="s">
        <v>2394</v>
      </c>
      <c r="E76" s="2">
        <f t="shared" si="5"/>
        <v>2000000</v>
      </c>
      <c r="G76" s="2">
        <v>1000000</v>
      </c>
      <c r="K76" s="2">
        <f t="shared" si="6"/>
        <v>3000000</v>
      </c>
      <c r="L76" s="2">
        <v>2000000</v>
      </c>
      <c r="M76" s="2" t="s">
        <v>371</v>
      </c>
      <c r="S76" s="19">
        <f>IFERROR(SUMIF([3]PIVOT!$A$9:$A$634,C76,[3]PIVOT!$C$9:$C$634),0)</f>
        <v>0</v>
      </c>
      <c r="T76" s="19">
        <f t="shared" si="7"/>
        <v>-3000000</v>
      </c>
    </row>
    <row r="77" spans="1:20" hidden="1" outlineLevel="1" x14ac:dyDescent="0.25">
      <c r="A77" s="19" t="s">
        <v>126</v>
      </c>
      <c r="B77" s="19" t="s">
        <v>20</v>
      </c>
      <c r="C77" s="2" t="s">
        <v>2395</v>
      </c>
      <c r="D77" s="2" t="s">
        <v>2396</v>
      </c>
      <c r="E77" s="2">
        <f t="shared" si="5"/>
        <v>4000000</v>
      </c>
      <c r="G77" s="2">
        <v>1000000</v>
      </c>
      <c r="K77" s="2">
        <f t="shared" si="6"/>
        <v>5000000</v>
      </c>
      <c r="L77" s="2">
        <v>4000000</v>
      </c>
      <c r="M77" s="2" t="s">
        <v>371</v>
      </c>
      <c r="S77" s="19">
        <f>IFERROR(SUMIF([3]PIVOT!$A$9:$A$634,C77,[3]PIVOT!$C$9:$C$634),0)</f>
        <v>0</v>
      </c>
      <c r="T77" s="19">
        <f t="shared" si="7"/>
        <v>-5000000</v>
      </c>
    </row>
    <row r="78" spans="1:20" hidden="1" outlineLevel="1" x14ac:dyDescent="0.25">
      <c r="A78" s="19" t="s">
        <v>126</v>
      </c>
      <c r="B78" s="19" t="s">
        <v>20</v>
      </c>
      <c r="C78" s="2" t="s">
        <v>2197</v>
      </c>
      <c r="D78" s="2" t="s">
        <v>2224</v>
      </c>
      <c r="E78" s="2">
        <f t="shared" si="5"/>
        <v>4000000</v>
      </c>
      <c r="G78" s="2">
        <v>153846.15384615384</v>
      </c>
      <c r="K78" s="2">
        <f t="shared" si="6"/>
        <v>4153846.153846154</v>
      </c>
      <c r="L78" s="2">
        <v>4000000</v>
      </c>
      <c r="M78" s="2" t="s">
        <v>371</v>
      </c>
      <c r="S78" s="19">
        <f>IFERROR(SUMIF([3]PIVOT!$A$9:$A$634,C78,[3]PIVOT!$C$9:$C$634),0)</f>
        <v>0</v>
      </c>
      <c r="T78" s="19">
        <f t="shared" si="7"/>
        <v>-4153846.153846154</v>
      </c>
    </row>
    <row r="79" spans="1:20" hidden="1" outlineLevel="1" x14ac:dyDescent="0.25">
      <c r="A79" s="19" t="s">
        <v>126</v>
      </c>
      <c r="B79" s="19" t="s">
        <v>20</v>
      </c>
      <c r="C79" s="2" t="s">
        <v>2198</v>
      </c>
      <c r="D79" s="2" t="s">
        <v>2225</v>
      </c>
      <c r="E79" s="2">
        <f t="shared" si="5"/>
        <v>2000000</v>
      </c>
      <c r="G79" s="2">
        <v>115384.61538461538</v>
      </c>
      <c r="K79" s="2">
        <f t="shared" si="6"/>
        <v>2115384.6153846155</v>
      </c>
      <c r="L79" s="2">
        <v>2000000</v>
      </c>
      <c r="M79" s="2" t="s">
        <v>371</v>
      </c>
      <c r="S79" s="19">
        <f>IFERROR(SUMIF([3]PIVOT!$A$9:$A$634,C79,[3]PIVOT!$C$9:$C$634),0)</f>
        <v>0</v>
      </c>
      <c r="T79" s="19">
        <f t="shared" si="7"/>
        <v>-2115384.6153846155</v>
      </c>
    </row>
    <row r="80" spans="1:20" hidden="1" outlineLevel="1" x14ac:dyDescent="0.25">
      <c r="A80" s="19" t="s">
        <v>126</v>
      </c>
      <c r="B80" s="19" t="s">
        <v>20</v>
      </c>
      <c r="C80" s="2" t="s">
        <v>2397</v>
      </c>
      <c r="D80" s="2" t="s">
        <v>2398</v>
      </c>
      <c r="E80" s="2">
        <f t="shared" si="5"/>
        <v>1000000</v>
      </c>
      <c r="G80" s="2">
        <v>1000000</v>
      </c>
      <c r="K80" s="2">
        <f t="shared" si="6"/>
        <v>2000000</v>
      </c>
      <c r="L80" s="2">
        <v>1000000</v>
      </c>
      <c r="M80" s="2" t="s">
        <v>371</v>
      </c>
      <c r="S80" s="19">
        <f>IFERROR(SUMIF([3]PIVOT!$A$9:$A$634,C80,[3]PIVOT!$C$9:$C$634),0)</f>
        <v>0</v>
      </c>
      <c r="T80" s="19">
        <f t="shared" si="7"/>
        <v>-2000000</v>
      </c>
    </row>
    <row r="81" spans="1:20" hidden="1" outlineLevel="1" x14ac:dyDescent="0.25">
      <c r="A81" s="19" t="s">
        <v>126</v>
      </c>
      <c r="B81" s="19" t="s">
        <v>20</v>
      </c>
      <c r="C81" s="2" t="s">
        <v>2014</v>
      </c>
      <c r="D81" s="2" t="s">
        <v>2026</v>
      </c>
      <c r="E81" s="2">
        <f t="shared" si="5"/>
        <v>5440000</v>
      </c>
      <c r="K81" s="2">
        <f t="shared" si="6"/>
        <v>5440000</v>
      </c>
      <c r="L81" s="2">
        <v>5440000</v>
      </c>
      <c r="M81" s="2" t="s">
        <v>371</v>
      </c>
      <c r="S81" s="19">
        <f>IFERROR(SUMIF([3]PIVOT!$A$9:$A$634,C81,[3]PIVOT!$C$9:$C$634),0)</f>
        <v>0</v>
      </c>
      <c r="T81" s="19">
        <f t="shared" si="7"/>
        <v>-5440000</v>
      </c>
    </row>
    <row r="82" spans="1:20" hidden="1" outlineLevel="1" x14ac:dyDescent="0.25">
      <c r="A82" s="19" t="s">
        <v>126</v>
      </c>
      <c r="B82" s="19" t="s">
        <v>20</v>
      </c>
      <c r="C82" s="2" t="s">
        <v>2399</v>
      </c>
      <c r="D82" s="2" t="s">
        <v>2400</v>
      </c>
      <c r="E82" s="2">
        <f t="shared" si="5"/>
        <v>4000000</v>
      </c>
      <c r="G82" s="2">
        <v>1000000</v>
      </c>
      <c r="K82" s="2">
        <f t="shared" si="6"/>
        <v>5000000</v>
      </c>
      <c r="L82" s="2">
        <v>4000000</v>
      </c>
      <c r="M82" s="2" t="s">
        <v>371</v>
      </c>
      <c r="S82" s="19">
        <f>IFERROR(SUMIF([3]PIVOT!$A$9:$A$634,C82,[3]PIVOT!$C$9:$C$634),0)</f>
        <v>0</v>
      </c>
      <c r="T82" s="19">
        <f t="shared" si="7"/>
        <v>-5000000</v>
      </c>
    </row>
    <row r="83" spans="1:20" hidden="1" outlineLevel="1" x14ac:dyDescent="0.25">
      <c r="A83" s="19" t="s">
        <v>126</v>
      </c>
      <c r="B83" s="19" t="s">
        <v>20</v>
      </c>
      <c r="C83" s="2" t="s">
        <v>2199</v>
      </c>
      <c r="D83" s="2" t="s">
        <v>2226</v>
      </c>
      <c r="E83" s="2">
        <f t="shared" si="5"/>
        <v>4000000</v>
      </c>
      <c r="G83" s="2">
        <v>807692.30769230763</v>
      </c>
      <c r="K83" s="2">
        <f t="shared" si="6"/>
        <v>4807692.307692308</v>
      </c>
      <c r="L83" s="2">
        <v>4000000</v>
      </c>
      <c r="M83" s="2" t="s">
        <v>371</v>
      </c>
      <c r="S83" s="19">
        <f>IFERROR(SUMIF([3]PIVOT!$A$9:$A$634,C83,[3]PIVOT!$C$9:$C$634),0)</f>
        <v>0</v>
      </c>
      <c r="T83" s="19">
        <f t="shared" si="7"/>
        <v>-4807692.307692308</v>
      </c>
    </row>
    <row r="84" spans="1:20" hidden="1" outlineLevel="1" x14ac:dyDescent="0.25">
      <c r="A84" s="19" t="s">
        <v>126</v>
      </c>
      <c r="B84" s="19" t="s">
        <v>20</v>
      </c>
      <c r="C84" s="2" t="s">
        <v>2401</v>
      </c>
      <c r="D84" s="2" t="s">
        <v>2402</v>
      </c>
      <c r="E84" s="2">
        <f t="shared" si="5"/>
        <v>2000000</v>
      </c>
      <c r="G84" s="2">
        <v>1000000</v>
      </c>
      <c r="K84" s="2">
        <f t="shared" si="6"/>
        <v>3000000</v>
      </c>
      <c r="L84" s="2">
        <v>2000000</v>
      </c>
      <c r="M84" s="2" t="s">
        <v>371</v>
      </c>
      <c r="S84" s="19">
        <f>IFERROR(SUMIF([3]PIVOT!$A$9:$A$634,C84,[3]PIVOT!$C$9:$C$634),0)</f>
        <v>0</v>
      </c>
      <c r="T84" s="19">
        <f t="shared" si="7"/>
        <v>-3000000</v>
      </c>
    </row>
    <row r="85" spans="1:20" hidden="1" outlineLevel="1" x14ac:dyDescent="0.25">
      <c r="A85" s="19" t="s">
        <v>126</v>
      </c>
      <c r="B85" s="19" t="s">
        <v>20</v>
      </c>
      <c r="C85" s="2" t="s">
        <v>2606</v>
      </c>
      <c r="D85" s="2" t="s">
        <v>2634</v>
      </c>
      <c r="E85" s="2">
        <f t="shared" si="5"/>
        <v>1153846.1538461538</v>
      </c>
      <c r="G85" s="2">
        <v>576923.07692307688</v>
      </c>
      <c r="K85" s="2">
        <f t="shared" si="6"/>
        <v>1730769.2307692305</v>
      </c>
      <c r="L85" s="2">
        <v>1153846.1538461538</v>
      </c>
      <c r="M85" s="2" t="s">
        <v>371</v>
      </c>
      <c r="S85" s="19">
        <f>IFERROR(SUMIF([3]PIVOT!$A$9:$A$634,C85,[3]PIVOT!$C$9:$C$634),0)</f>
        <v>0</v>
      </c>
      <c r="T85" s="19">
        <f t="shared" si="7"/>
        <v>-1730769.2307692305</v>
      </c>
    </row>
    <row r="86" spans="1:20" hidden="1" outlineLevel="1" x14ac:dyDescent="0.25">
      <c r="A86" s="19" t="s">
        <v>126</v>
      </c>
      <c r="B86" s="19" t="s">
        <v>20</v>
      </c>
      <c r="C86" s="2" t="s">
        <v>2405</v>
      </c>
      <c r="D86" s="2" t="s">
        <v>2406</v>
      </c>
      <c r="E86" s="2">
        <f t="shared" si="5"/>
        <v>1000000</v>
      </c>
      <c r="G86" s="2">
        <v>1000000</v>
      </c>
      <c r="K86" s="2">
        <f t="shared" si="6"/>
        <v>2000000</v>
      </c>
      <c r="L86" s="2">
        <v>1000000</v>
      </c>
      <c r="M86" s="2" t="s">
        <v>371</v>
      </c>
      <c r="S86" s="19">
        <f>IFERROR(SUMIF([3]PIVOT!$A$9:$A$634,C86,[3]PIVOT!$C$9:$C$634),0)</f>
        <v>0</v>
      </c>
      <c r="T86" s="19">
        <f t="shared" si="7"/>
        <v>-2000000</v>
      </c>
    </row>
    <row r="87" spans="1:20" hidden="1" outlineLevel="1" x14ac:dyDescent="0.25">
      <c r="A87" s="19" t="s">
        <v>126</v>
      </c>
      <c r="B87" s="19" t="s">
        <v>20</v>
      </c>
      <c r="C87" s="2" t="s">
        <v>2407</v>
      </c>
      <c r="D87" s="2" t="s">
        <v>2408</v>
      </c>
      <c r="E87" s="2">
        <f t="shared" si="5"/>
        <v>2000000</v>
      </c>
      <c r="G87" s="2">
        <v>1000000</v>
      </c>
      <c r="K87" s="2">
        <f t="shared" si="6"/>
        <v>3000000</v>
      </c>
      <c r="L87" s="2">
        <v>2000000</v>
      </c>
      <c r="M87" s="2" t="s">
        <v>371</v>
      </c>
      <c r="S87" s="19">
        <f>IFERROR(SUMIF([3]PIVOT!$A$9:$A$634,C87,[3]PIVOT!$C$9:$C$634),0)</f>
        <v>0</v>
      </c>
      <c r="T87" s="19">
        <f t="shared" si="7"/>
        <v>-3000000</v>
      </c>
    </row>
    <row r="88" spans="1:20" hidden="1" outlineLevel="1" x14ac:dyDescent="0.25">
      <c r="A88" s="19" t="s">
        <v>126</v>
      </c>
      <c r="B88" s="19" t="s">
        <v>20</v>
      </c>
      <c r="C88" s="2" t="s">
        <v>2409</v>
      </c>
      <c r="D88" s="2" t="s">
        <v>2410</v>
      </c>
      <c r="E88" s="2">
        <f t="shared" si="5"/>
        <v>1000000</v>
      </c>
      <c r="G88" s="2">
        <v>1000000</v>
      </c>
      <c r="K88" s="2">
        <f t="shared" si="6"/>
        <v>2000000</v>
      </c>
      <c r="L88" s="2">
        <v>1000000</v>
      </c>
      <c r="M88" s="2" t="s">
        <v>371</v>
      </c>
      <c r="S88" s="19">
        <f>IFERROR(SUMIF([3]PIVOT!$A$9:$A$634,C88,[3]PIVOT!$C$9:$C$634),0)</f>
        <v>0</v>
      </c>
      <c r="T88" s="19">
        <f t="shared" si="7"/>
        <v>-2000000</v>
      </c>
    </row>
    <row r="89" spans="1:20" hidden="1" outlineLevel="1" x14ac:dyDescent="0.25">
      <c r="A89" s="19" t="s">
        <v>126</v>
      </c>
      <c r="B89" s="19" t="s">
        <v>20</v>
      </c>
      <c r="C89" s="2" t="s">
        <v>2607</v>
      </c>
      <c r="D89" s="2" t="s">
        <v>2635</v>
      </c>
      <c r="E89" s="2">
        <f t="shared" si="5"/>
        <v>0</v>
      </c>
      <c r="G89" s="2">
        <v>384615.38461538462</v>
      </c>
      <c r="K89" s="2">
        <f t="shared" si="6"/>
        <v>384615.38461538462</v>
      </c>
      <c r="L89" s="2">
        <v>0</v>
      </c>
      <c r="M89" s="2" t="s">
        <v>371</v>
      </c>
      <c r="S89" s="19">
        <f>IFERROR(SUMIF([3]PIVOT!$A$9:$A$634,C89,[3]PIVOT!$C$9:$C$634),0)</f>
        <v>0</v>
      </c>
      <c r="T89" s="19">
        <f t="shared" si="7"/>
        <v>-384615.38461538462</v>
      </c>
    </row>
    <row r="90" spans="1:20" hidden="1" outlineLevel="1" x14ac:dyDescent="0.25">
      <c r="A90" s="19" t="s">
        <v>126</v>
      </c>
      <c r="B90" s="19" t="s">
        <v>20</v>
      </c>
      <c r="C90" s="2" t="s">
        <v>2608</v>
      </c>
      <c r="D90" s="2" t="s">
        <v>2636</v>
      </c>
      <c r="E90" s="2">
        <f t="shared" si="5"/>
        <v>0</v>
      </c>
      <c r="G90" s="2">
        <v>384615.38461538462</v>
      </c>
      <c r="K90" s="2">
        <f t="shared" si="6"/>
        <v>384615.38461538462</v>
      </c>
      <c r="L90" s="2">
        <v>0</v>
      </c>
      <c r="M90" s="2" t="s">
        <v>371</v>
      </c>
      <c r="S90" s="19">
        <f>IFERROR(SUMIF([3]PIVOT!$A$9:$A$634,C90,[3]PIVOT!$C$9:$C$634),0)</f>
        <v>0</v>
      </c>
      <c r="T90" s="19">
        <f t="shared" si="7"/>
        <v>-384615.38461538462</v>
      </c>
    </row>
    <row r="91" spans="1:20" hidden="1" outlineLevel="1" x14ac:dyDescent="0.25">
      <c r="A91" s="19" t="s">
        <v>126</v>
      </c>
      <c r="B91" s="19" t="s">
        <v>20</v>
      </c>
      <c r="C91" s="2"/>
      <c r="D91" s="2" t="s">
        <v>2228</v>
      </c>
      <c r="E91" s="2">
        <f t="shared" si="5"/>
        <v>0</v>
      </c>
      <c r="K91" s="2">
        <f t="shared" si="6"/>
        <v>0</v>
      </c>
      <c r="L91" s="2">
        <v>0</v>
      </c>
      <c r="M91" s="2" t="s">
        <v>371</v>
      </c>
      <c r="S91" s="19">
        <f>IFERROR(SUMIF([3]PIVOT!$A$9:$A$634,C91,[3]PIVOT!$C$9:$C$634),0)</f>
        <v>0</v>
      </c>
      <c r="T91" s="19">
        <f t="shared" si="7"/>
        <v>0</v>
      </c>
    </row>
    <row r="92" spans="1:20" hidden="1" outlineLevel="1" x14ac:dyDescent="0.25">
      <c r="A92" s="19" t="s">
        <v>126</v>
      </c>
      <c r="B92" s="19" t="s">
        <v>20</v>
      </c>
      <c r="C92" s="2"/>
      <c r="D92" s="2" t="s">
        <v>2637</v>
      </c>
      <c r="E92" s="2">
        <f t="shared" si="5"/>
        <v>0</v>
      </c>
      <c r="K92" s="2">
        <f t="shared" si="6"/>
        <v>0</v>
      </c>
      <c r="L92" s="2">
        <v>0</v>
      </c>
      <c r="M92" s="2" t="s">
        <v>371</v>
      </c>
      <c r="S92" s="19">
        <f>IFERROR(SUMIF([3]PIVOT!$A$9:$A$634,C92,[3]PIVOT!$C$9:$C$634),0)</f>
        <v>0</v>
      </c>
      <c r="T92" s="19">
        <f t="shared" si="7"/>
        <v>0</v>
      </c>
    </row>
    <row r="93" spans="1:20" hidden="1" outlineLevel="1" x14ac:dyDescent="0.25">
      <c r="A93" s="19" t="s">
        <v>126</v>
      </c>
      <c r="B93" s="19" t="s">
        <v>20</v>
      </c>
      <c r="C93" s="2" t="s">
        <v>2417</v>
      </c>
      <c r="D93" s="2" t="s">
        <v>2418</v>
      </c>
      <c r="E93" s="2">
        <f t="shared" si="5"/>
        <v>2000000</v>
      </c>
      <c r="G93" s="2">
        <v>1000000</v>
      </c>
      <c r="K93" s="2">
        <f t="shared" si="6"/>
        <v>3000000</v>
      </c>
      <c r="L93" s="2">
        <v>2000000</v>
      </c>
      <c r="M93" s="2" t="s">
        <v>371</v>
      </c>
      <c r="S93" s="19">
        <f>IFERROR(SUMIF([3]PIVOT!$A$9:$A$634,C93,[3]PIVOT!$C$9:$C$634),0)</f>
        <v>0</v>
      </c>
      <c r="T93" s="19">
        <f t="shared" si="7"/>
        <v>-3000000</v>
      </c>
    </row>
    <row r="94" spans="1:20" hidden="1" outlineLevel="1" x14ac:dyDescent="0.25">
      <c r="A94" s="19" t="s">
        <v>126</v>
      </c>
      <c r="B94" s="19" t="s">
        <v>20</v>
      </c>
      <c r="C94" s="2" t="s">
        <v>2419</v>
      </c>
      <c r="D94" s="2" t="s">
        <v>2420</v>
      </c>
      <c r="E94" s="2">
        <f t="shared" si="5"/>
        <v>4000000</v>
      </c>
      <c r="G94" s="2">
        <v>884615.38461538462</v>
      </c>
      <c r="K94" s="2">
        <f t="shared" si="6"/>
        <v>4884615.384615385</v>
      </c>
      <c r="L94" s="2">
        <v>4000000</v>
      </c>
      <c r="M94" s="2" t="s">
        <v>371</v>
      </c>
      <c r="S94" s="19">
        <f>IFERROR(SUMIF([3]PIVOT!$A$9:$A$634,C94,[3]PIVOT!$C$9:$C$634),0)</f>
        <v>0</v>
      </c>
      <c r="T94" s="19">
        <f t="shared" si="7"/>
        <v>-4884615.384615385</v>
      </c>
    </row>
    <row r="95" spans="1:20" hidden="1" outlineLevel="1" x14ac:dyDescent="0.25">
      <c r="A95" s="19" t="s">
        <v>126</v>
      </c>
      <c r="B95" s="19" t="s">
        <v>20</v>
      </c>
      <c r="C95" s="2"/>
      <c r="D95" s="2" t="s">
        <v>2638</v>
      </c>
      <c r="E95" s="2">
        <f t="shared" si="5"/>
        <v>0</v>
      </c>
      <c r="K95" s="2">
        <f t="shared" si="6"/>
        <v>0</v>
      </c>
      <c r="L95" s="2">
        <v>0</v>
      </c>
      <c r="M95" s="2" t="s">
        <v>371</v>
      </c>
      <c r="S95" s="19">
        <f>IFERROR(SUMIF([3]PIVOT!$A$9:$A$634,C95,[3]PIVOT!$C$9:$C$634),0)</f>
        <v>0</v>
      </c>
      <c r="T95" s="19">
        <f t="shared" si="7"/>
        <v>0</v>
      </c>
    </row>
    <row r="96" spans="1:20" hidden="1" outlineLevel="1" x14ac:dyDescent="0.25">
      <c r="A96" s="19" t="s">
        <v>126</v>
      </c>
      <c r="B96" s="19" t="s">
        <v>20</v>
      </c>
      <c r="C96" s="19" t="s">
        <v>2423</v>
      </c>
      <c r="D96" s="19" t="s">
        <v>2424</v>
      </c>
      <c r="E96" s="16">
        <f t="shared" si="5"/>
        <v>2000000</v>
      </c>
      <c r="F96" s="19"/>
      <c r="G96" s="2">
        <v>1000000</v>
      </c>
      <c r="H96" s="19"/>
      <c r="I96" s="19"/>
      <c r="J96" s="19"/>
      <c r="K96" s="2">
        <f t="shared" si="6"/>
        <v>3000000</v>
      </c>
      <c r="L96" s="19">
        <v>2000000</v>
      </c>
      <c r="M96" s="19" t="s">
        <v>371</v>
      </c>
      <c r="S96" s="19">
        <f>IFERROR(SUMIF([3]PIVOT!$A$9:$A$634,C96,[3]PIVOT!$C$9:$C$634),0)</f>
        <v>0</v>
      </c>
      <c r="T96" s="19">
        <f t="shared" si="7"/>
        <v>-3000000</v>
      </c>
    </row>
    <row r="97" spans="1:20" hidden="1" outlineLevel="1" x14ac:dyDescent="0.25">
      <c r="A97" s="19" t="s">
        <v>126</v>
      </c>
      <c r="B97" s="19" t="s">
        <v>20</v>
      </c>
      <c r="C97" s="19"/>
      <c r="D97" s="19" t="s">
        <v>2230</v>
      </c>
      <c r="E97" s="16">
        <f t="shared" si="5"/>
        <v>0</v>
      </c>
      <c r="F97" s="19"/>
      <c r="H97" s="19"/>
      <c r="I97" s="19"/>
      <c r="J97" s="19"/>
      <c r="K97" s="2">
        <f t="shared" si="6"/>
        <v>0</v>
      </c>
      <c r="L97" s="19">
        <v>0</v>
      </c>
      <c r="M97" s="19" t="s">
        <v>371</v>
      </c>
      <c r="S97" s="19">
        <f>IFERROR(SUMIF([3]PIVOT!$A$9:$A$634,C97,[3]PIVOT!$C$9:$C$634),0)</f>
        <v>0</v>
      </c>
      <c r="T97" s="19">
        <f t="shared" si="7"/>
        <v>0</v>
      </c>
    </row>
    <row r="98" spans="1:20" hidden="1" outlineLevel="1" x14ac:dyDescent="0.25">
      <c r="A98" s="19" t="s">
        <v>126</v>
      </c>
      <c r="B98" s="19" t="s">
        <v>20</v>
      </c>
      <c r="C98" s="19" t="s">
        <v>2427</v>
      </c>
      <c r="D98" s="19" t="s">
        <v>2428</v>
      </c>
      <c r="E98" s="16">
        <f t="shared" si="5"/>
        <v>1000000</v>
      </c>
      <c r="F98" s="19"/>
      <c r="G98" s="2">
        <v>1000000</v>
      </c>
      <c r="H98" s="19"/>
      <c r="I98" s="19"/>
      <c r="J98" s="19"/>
      <c r="K98" s="2">
        <f t="shared" si="6"/>
        <v>2000000</v>
      </c>
      <c r="L98" s="19">
        <v>1000000</v>
      </c>
      <c r="M98" s="19" t="s">
        <v>371</v>
      </c>
      <c r="S98" s="19">
        <f>IFERROR(SUMIF([3]PIVOT!$A$9:$A$634,C98,[3]PIVOT!$C$9:$C$634),0)</f>
        <v>0</v>
      </c>
      <c r="T98" s="19">
        <f t="shared" si="7"/>
        <v>-2000000</v>
      </c>
    </row>
    <row r="99" spans="1:20" hidden="1" outlineLevel="1" x14ac:dyDescent="0.25">
      <c r="A99" s="19" t="s">
        <v>126</v>
      </c>
      <c r="B99" s="19" t="s">
        <v>20</v>
      </c>
      <c r="C99" s="19" t="s">
        <v>1266</v>
      </c>
      <c r="D99" s="19" t="s">
        <v>484</v>
      </c>
      <c r="E99" s="16">
        <f t="shared" si="5"/>
        <v>2020000</v>
      </c>
      <c r="F99" s="19"/>
      <c r="H99" s="19"/>
      <c r="I99" s="19"/>
      <c r="J99" s="19"/>
      <c r="K99" s="2">
        <f t="shared" si="6"/>
        <v>2020000</v>
      </c>
      <c r="L99" s="19">
        <v>2020000</v>
      </c>
      <c r="M99" s="19" t="s">
        <v>371</v>
      </c>
      <c r="S99" s="19">
        <f>IFERROR(SUMIF([3]PIVOT!$A$9:$A$634,C99,[3]PIVOT!$C$9:$C$634),0)</f>
        <v>0</v>
      </c>
      <c r="T99" s="19">
        <f t="shared" si="7"/>
        <v>-2020000</v>
      </c>
    </row>
    <row r="100" spans="1:20" hidden="1" outlineLevel="1" x14ac:dyDescent="0.25">
      <c r="A100" s="19" t="s">
        <v>126</v>
      </c>
      <c r="B100" s="19" t="s">
        <v>20</v>
      </c>
      <c r="C100" s="19" t="s">
        <v>2609</v>
      </c>
      <c r="D100" s="19" t="s">
        <v>485</v>
      </c>
      <c r="E100" s="2">
        <f t="shared" ref="E100:E131" si="8">+L100-F100-J100-I100</f>
        <v>0</v>
      </c>
      <c r="F100" s="19"/>
      <c r="G100" s="2">
        <v>846153.84615384613</v>
      </c>
      <c r="H100" s="19"/>
      <c r="I100" s="19"/>
      <c r="J100" s="19"/>
      <c r="K100" s="2">
        <f t="shared" si="6"/>
        <v>846153.84615384613</v>
      </c>
      <c r="L100" s="19">
        <v>0</v>
      </c>
      <c r="M100" s="19" t="s">
        <v>371</v>
      </c>
      <c r="S100" s="19">
        <f>IFERROR(SUMIF([3]PIVOT!$A$9:$A$634,C100,[3]PIVOT!$C$9:$C$634),0)</f>
        <v>0</v>
      </c>
      <c r="T100" s="19">
        <f t="shared" ref="T100:T131" si="9">+S100-K100</f>
        <v>-846153.84615384613</v>
      </c>
    </row>
    <row r="101" spans="1:20" hidden="1" outlineLevel="1" x14ac:dyDescent="0.25">
      <c r="A101" s="19" t="s">
        <v>126</v>
      </c>
      <c r="B101" s="19" t="s">
        <v>20</v>
      </c>
      <c r="C101" s="19" t="s">
        <v>1294</v>
      </c>
      <c r="D101" s="19" t="s">
        <v>434</v>
      </c>
      <c r="E101" s="2">
        <f t="shared" si="8"/>
        <v>846153.84615384613</v>
      </c>
      <c r="F101" s="19"/>
      <c r="G101" s="2">
        <v>846153.84615384613</v>
      </c>
      <c r="H101" s="19"/>
      <c r="I101" s="19"/>
      <c r="J101" s="19"/>
      <c r="K101" s="2">
        <f t="shared" si="6"/>
        <v>1692307.6923076923</v>
      </c>
      <c r="L101" s="19">
        <v>846153.84615384613</v>
      </c>
      <c r="M101" s="19" t="s">
        <v>371</v>
      </c>
      <c r="S101" s="19">
        <f>IFERROR(SUMIF([3]PIVOT!$A$9:$A$634,C101,[3]PIVOT!$C$9:$C$634),0)</f>
        <v>0</v>
      </c>
      <c r="T101" s="19">
        <f t="shared" si="9"/>
        <v>-1692307.6923076923</v>
      </c>
    </row>
    <row r="102" spans="1:20" hidden="1" outlineLevel="1" x14ac:dyDescent="0.25">
      <c r="A102" s="19" t="s">
        <v>126</v>
      </c>
      <c r="B102" s="19" t="s">
        <v>20</v>
      </c>
      <c r="C102" s="19" t="s">
        <v>1311</v>
      </c>
      <c r="D102" s="19" t="s">
        <v>435</v>
      </c>
      <c r="E102" s="2">
        <f t="shared" si="8"/>
        <v>0</v>
      </c>
      <c r="F102" s="19"/>
      <c r="H102" s="19"/>
      <c r="I102" s="19"/>
      <c r="J102" s="19"/>
      <c r="K102" s="2">
        <f t="shared" si="6"/>
        <v>0</v>
      </c>
      <c r="L102" s="19">
        <v>0</v>
      </c>
      <c r="M102" s="19" t="s">
        <v>371</v>
      </c>
      <c r="S102" s="19">
        <f>IFERROR(SUMIF([3]PIVOT!$A$9:$A$634,C102,[3]PIVOT!$C$9:$C$634),0)</f>
        <v>0</v>
      </c>
      <c r="T102" s="19">
        <f t="shared" si="9"/>
        <v>0</v>
      </c>
    </row>
    <row r="103" spans="1:20" hidden="1" outlineLevel="1" x14ac:dyDescent="0.25">
      <c r="A103" s="19" t="s">
        <v>126</v>
      </c>
      <c r="B103" s="19" t="s">
        <v>20</v>
      </c>
      <c r="C103" s="19" t="s">
        <v>1313</v>
      </c>
      <c r="D103" s="19" t="s">
        <v>103</v>
      </c>
      <c r="E103" s="2">
        <f t="shared" si="8"/>
        <v>0</v>
      </c>
      <c r="F103" s="19"/>
      <c r="G103" s="2">
        <v>346153.84615384613</v>
      </c>
      <c r="H103" s="19"/>
      <c r="I103" s="19"/>
      <c r="J103" s="19"/>
      <c r="K103" s="2">
        <f t="shared" si="6"/>
        <v>346153.84615384613</v>
      </c>
      <c r="L103" s="19">
        <v>0</v>
      </c>
      <c r="M103" s="19" t="s">
        <v>371</v>
      </c>
      <c r="S103" s="19">
        <f>IFERROR(SUMIF([3]PIVOT!$A$9:$A$634,C103,[3]PIVOT!$C$9:$C$634),0)</f>
        <v>0</v>
      </c>
      <c r="T103" s="19">
        <f t="shared" si="9"/>
        <v>-346153.84615384613</v>
      </c>
    </row>
    <row r="104" spans="1:20" hidden="1" outlineLevel="1" x14ac:dyDescent="0.25">
      <c r="A104" s="19" t="s">
        <v>126</v>
      </c>
      <c r="B104" s="19" t="s">
        <v>20</v>
      </c>
      <c r="C104" s="19"/>
      <c r="D104" s="19" t="s">
        <v>816</v>
      </c>
      <c r="E104" s="2">
        <f t="shared" si="8"/>
        <v>0</v>
      </c>
      <c r="F104" s="19"/>
      <c r="H104" s="19"/>
      <c r="I104" s="19"/>
      <c r="J104" s="19"/>
      <c r="K104" s="2">
        <f t="shared" si="6"/>
        <v>0</v>
      </c>
      <c r="L104" s="19">
        <v>0</v>
      </c>
      <c r="M104" s="19" t="s">
        <v>371</v>
      </c>
      <c r="S104" s="19">
        <f>IFERROR(SUMIF([3]PIVOT!$A$9:$A$634,C104,[3]PIVOT!$C$9:$C$634),0)</f>
        <v>0</v>
      </c>
      <c r="T104" s="19">
        <f t="shared" si="9"/>
        <v>0</v>
      </c>
    </row>
    <row r="105" spans="1:20" hidden="1" outlineLevel="1" x14ac:dyDescent="0.25">
      <c r="A105" s="19" t="s">
        <v>126</v>
      </c>
      <c r="B105" s="19" t="s">
        <v>20</v>
      </c>
      <c r="C105" s="19" t="s">
        <v>1316</v>
      </c>
      <c r="D105" s="19" t="s">
        <v>18</v>
      </c>
      <c r="E105" s="2">
        <f t="shared" si="8"/>
        <v>3000000</v>
      </c>
      <c r="F105" s="19"/>
      <c r="G105" s="2">
        <v>1000000</v>
      </c>
      <c r="H105" s="19"/>
      <c r="I105" s="19"/>
      <c r="J105" s="19"/>
      <c r="K105" s="2">
        <f t="shared" si="6"/>
        <v>4000000</v>
      </c>
      <c r="L105" s="19">
        <v>3000000</v>
      </c>
      <c r="M105" s="19" t="s">
        <v>371</v>
      </c>
      <c r="S105" s="19">
        <f>IFERROR(SUMIF([3]PIVOT!$A$9:$A$634,C105,[3]PIVOT!$C$9:$C$634),0)</f>
        <v>0</v>
      </c>
      <c r="T105" s="19">
        <f t="shared" si="9"/>
        <v>-4000000</v>
      </c>
    </row>
    <row r="106" spans="1:20" hidden="1" outlineLevel="1" x14ac:dyDescent="0.25">
      <c r="A106" s="19" t="s">
        <v>126</v>
      </c>
      <c r="B106" s="19" t="s">
        <v>20</v>
      </c>
      <c r="C106" s="19" t="s">
        <v>1319</v>
      </c>
      <c r="D106" s="19" t="s">
        <v>1320</v>
      </c>
      <c r="E106" s="2">
        <f t="shared" si="8"/>
        <v>2000000</v>
      </c>
      <c r="F106" s="19"/>
      <c r="G106" s="2">
        <v>1000000</v>
      </c>
      <c r="H106" s="19"/>
      <c r="I106" s="19"/>
      <c r="J106" s="19"/>
      <c r="K106" s="2">
        <f t="shared" si="6"/>
        <v>3000000</v>
      </c>
      <c r="L106" s="19">
        <v>2000000</v>
      </c>
      <c r="M106" s="19" t="s">
        <v>371</v>
      </c>
      <c r="S106" s="19">
        <f>IFERROR(SUMIF([3]PIVOT!$A$9:$A$634,C106,[3]PIVOT!$C$9:$C$634),0)</f>
        <v>0</v>
      </c>
      <c r="T106" s="19">
        <f t="shared" si="9"/>
        <v>-3000000</v>
      </c>
    </row>
    <row r="107" spans="1:20" hidden="1" outlineLevel="1" x14ac:dyDescent="0.25">
      <c r="A107" s="19" t="s">
        <v>126</v>
      </c>
      <c r="B107" s="19" t="s">
        <v>20</v>
      </c>
      <c r="C107" s="19" t="s">
        <v>1318</v>
      </c>
      <c r="D107" s="19" t="s">
        <v>838</v>
      </c>
      <c r="E107" s="2">
        <f t="shared" si="8"/>
        <v>1100000</v>
      </c>
      <c r="F107" s="19"/>
      <c r="H107" s="19"/>
      <c r="I107" s="19"/>
      <c r="J107" s="19"/>
      <c r="K107" s="2">
        <f t="shared" si="6"/>
        <v>1100000</v>
      </c>
      <c r="L107" s="19">
        <v>1100000</v>
      </c>
      <c r="M107" s="19" t="s">
        <v>371</v>
      </c>
      <c r="S107" s="19">
        <f>IFERROR(SUMIF([3]PIVOT!$A$9:$A$634,C107,[3]PIVOT!$C$9:$C$634),0)</f>
        <v>0</v>
      </c>
      <c r="T107" s="19">
        <f t="shared" si="9"/>
        <v>-1100000</v>
      </c>
    </row>
    <row r="108" spans="1:20" hidden="1" outlineLevel="1" x14ac:dyDescent="0.25">
      <c r="A108" s="19" t="s">
        <v>126</v>
      </c>
      <c r="B108" s="19" t="s">
        <v>20</v>
      </c>
      <c r="C108" s="19" t="s">
        <v>2434</v>
      </c>
      <c r="D108" s="19" t="s">
        <v>2435</v>
      </c>
      <c r="E108" s="2">
        <f t="shared" si="8"/>
        <v>3000000</v>
      </c>
      <c r="F108" s="19"/>
      <c r="G108" s="2">
        <v>1000000</v>
      </c>
      <c r="H108" s="19"/>
      <c r="I108" s="19"/>
      <c r="J108" s="19"/>
      <c r="K108" s="2">
        <f t="shared" si="6"/>
        <v>4000000</v>
      </c>
      <c r="L108" s="19">
        <v>3000000</v>
      </c>
      <c r="M108" s="19" t="s">
        <v>371</v>
      </c>
      <c r="S108" s="19">
        <f>IFERROR(SUMIF([3]PIVOT!$A$9:$A$634,C108,[3]PIVOT!$C$9:$C$634),0)</f>
        <v>0</v>
      </c>
      <c r="T108" s="19">
        <f t="shared" si="9"/>
        <v>-4000000</v>
      </c>
    </row>
    <row r="109" spans="1:20" hidden="1" outlineLevel="1" x14ac:dyDescent="0.25">
      <c r="A109" s="19" t="s">
        <v>126</v>
      </c>
      <c r="B109" s="19" t="s">
        <v>20</v>
      </c>
      <c r="C109" s="19"/>
      <c r="D109" s="19" t="s">
        <v>2436</v>
      </c>
      <c r="E109" s="2">
        <f t="shared" si="8"/>
        <v>0</v>
      </c>
      <c r="F109" s="19"/>
      <c r="H109" s="19"/>
      <c r="I109" s="19"/>
      <c r="J109" s="19"/>
      <c r="K109" s="2">
        <f t="shared" si="6"/>
        <v>0</v>
      </c>
      <c r="L109" s="19">
        <v>0</v>
      </c>
      <c r="M109" s="19" t="s">
        <v>371</v>
      </c>
      <c r="S109" s="19">
        <f>IFERROR(SUMIF([3]PIVOT!$A$9:$A$634,C109,[3]PIVOT!$C$9:$C$634),0)</f>
        <v>0</v>
      </c>
      <c r="T109" s="19">
        <f t="shared" si="9"/>
        <v>0</v>
      </c>
    </row>
    <row r="110" spans="1:20" hidden="1" outlineLevel="1" x14ac:dyDescent="0.25">
      <c r="A110" s="19" t="s">
        <v>126</v>
      </c>
      <c r="B110" s="19" t="s">
        <v>20</v>
      </c>
      <c r="C110" s="19" t="s">
        <v>1321</v>
      </c>
      <c r="D110" s="19" t="s">
        <v>374</v>
      </c>
      <c r="E110" s="2">
        <f t="shared" si="8"/>
        <v>1300000</v>
      </c>
      <c r="F110" s="19"/>
      <c r="H110" s="19"/>
      <c r="I110" s="19"/>
      <c r="J110" s="19"/>
      <c r="K110" s="2">
        <f t="shared" si="6"/>
        <v>1300000</v>
      </c>
      <c r="L110" s="19">
        <v>1300000</v>
      </c>
      <c r="M110" s="19" t="s">
        <v>251</v>
      </c>
      <c r="S110" s="19">
        <f>IFERROR(SUMIF([3]PIVOT!$A$9:$A$634,C110,[3]PIVOT!$C$9:$C$634),0)</f>
        <v>0</v>
      </c>
      <c r="T110" s="19">
        <f t="shared" si="9"/>
        <v>-1300000</v>
      </c>
    </row>
    <row r="111" spans="1:20" hidden="1" outlineLevel="1" x14ac:dyDescent="0.25">
      <c r="A111" s="19" t="s">
        <v>126</v>
      </c>
      <c r="B111" s="19" t="s">
        <v>20</v>
      </c>
      <c r="C111" s="19" t="s">
        <v>1322</v>
      </c>
      <c r="D111" s="19" t="s">
        <v>33</v>
      </c>
      <c r="E111" s="2">
        <f t="shared" si="8"/>
        <v>4000000</v>
      </c>
      <c r="F111" s="19"/>
      <c r="H111" s="19"/>
      <c r="I111" s="19"/>
      <c r="J111" s="19"/>
      <c r="K111" s="2">
        <f t="shared" si="6"/>
        <v>4000000</v>
      </c>
      <c r="L111" s="19">
        <v>4000000</v>
      </c>
      <c r="M111" s="19" t="s">
        <v>251</v>
      </c>
      <c r="S111" s="19">
        <f>IFERROR(SUMIF([3]PIVOT!$A$9:$A$634,C111,[3]PIVOT!$C$9:$C$634),0)</f>
        <v>0</v>
      </c>
      <c r="T111" s="19">
        <f t="shared" si="9"/>
        <v>-4000000</v>
      </c>
    </row>
    <row r="112" spans="1:20" hidden="1" outlineLevel="1" x14ac:dyDescent="0.25">
      <c r="A112" s="19" t="s">
        <v>126</v>
      </c>
      <c r="B112" s="19" t="s">
        <v>20</v>
      </c>
      <c r="C112" s="19" t="s">
        <v>1323</v>
      </c>
      <c r="D112" s="19" t="s">
        <v>404</v>
      </c>
      <c r="E112" s="2">
        <f t="shared" si="8"/>
        <v>1300000</v>
      </c>
      <c r="F112" s="19"/>
      <c r="H112" s="19"/>
      <c r="I112" s="19"/>
      <c r="J112" s="19"/>
      <c r="K112" s="2">
        <f t="shared" si="6"/>
        <v>1300000</v>
      </c>
      <c r="L112" s="19">
        <v>1300000</v>
      </c>
      <c r="M112" s="19" t="s">
        <v>251</v>
      </c>
      <c r="S112" s="19">
        <f>IFERROR(SUMIF([3]PIVOT!$A$9:$A$634,C112,[3]PIVOT!$C$9:$C$634),0)</f>
        <v>0</v>
      </c>
      <c r="T112" s="19">
        <f t="shared" si="9"/>
        <v>-1300000</v>
      </c>
    </row>
    <row r="113" spans="1:20" hidden="1" outlineLevel="1" x14ac:dyDescent="0.25">
      <c r="A113" s="19" t="s">
        <v>126</v>
      </c>
      <c r="B113" s="19" t="s">
        <v>20</v>
      </c>
      <c r="C113" s="19" t="s">
        <v>1324</v>
      </c>
      <c r="D113" s="19" t="s">
        <v>582</v>
      </c>
      <c r="E113" s="2">
        <f t="shared" si="8"/>
        <v>5300000</v>
      </c>
      <c r="F113" s="19"/>
      <c r="H113" s="19"/>
      <c r="I113" s="19"/>
      <c r="J113" s="19"/>
      <c r="K113" s="2">
        <f t="shared" si="6"/>
        <v>5300000</v>
      </c>
      <c r="L113" s="19">
        <v>5300000</v>
      </c>
      <c r="M113" s="19" t="s">
        <v>251</v>
      </c>
      <c r="S113" s="19">
        <f>IFERROR(SUMIF([3]PIVOT!$A$9:$A$634,C113,[3]PIVOT!$C$9:$C$634),0)</f>
        <v>0</v>
      </c>
      <c r="T113" s="19">
        <f t="shared" si="9"/>
        <v>-5300000</v>
      </c>
    </row>
    <row r="114" spans="1:20" hidden="1" outlineLevel="1" x14ac:dyDescent="0.25">
      <c r="A114" s="19" t="s">
        <v>126</v>
      </c>
      <c r="B114" s="19" t="s">
        <v>20</v>
      </c>
      <c r="C114" s="19" t="s">
        <v>1325</v>
      </c>
      <c r="D114" s="19" t="s">
        <v>32</v>
      </c>
      <c r="E114" s="2">
        <f t="shared" si="8"/>
        <v>5300000</v>
      </c>
      <c r="F114" s="19"/>
      <c r="H114" s="19"/>
      <c r="I114" s="19"/>
      <c r="J114" s="19"/>
      <c r="K114" s="2">
        <f t="shared" si="6"/>
        <v>5300000</v>
      </c>
      <c r="L114" s="19">
        <v>5300000</v>
      </c>
      <c r="M114" s="19" t="s">
        <v>251</v>
      </c>
      <c r="S114" s="19">
        <f>IFERROR(SUMIF([3]PIVOT!$A$9:$A$634,C114,[3]PIVOT!$C$9:$C$634),0)</f>
        <v>0</v>
      </c>
      <c r="T114" s="19">
        <f t="shared" si="9"/>
        <v>-5300000</v>
      </c>
    </row>
    <row r="115" spans="1:20" hidden="1" outlineLevel="1" x14ac:dyDescent="0.25">
      <c r="A115" s="19" t="s">
        <v>126</v>
      </c>
      <c r="B115" s="19" t="s">
        <v>20</v>
      </c>
      <c r="C115" s="19" t="s">
        <v>1326</v>
      </c>
      <c r="D115" s="19" t="s">
        <v>36</v>
      </c>
      <c r="E115" s="2">
        <f t="shared" si="8"/>
        <v>5300000</v>
      </c>
      <c r="F115" s="19"/>
      <c r="H115" s="19"/>
      <c r="I115" s="19"/>
      <c r="J115" s="19"/>
      <c r="K115" s="2">
        <f t="shared" si="6"/>
        <v>5300000</v>
      </c>
      <c r="L115" s="19">
        <v>5300000</v>
      </c>
      <c r="M115" s="19" t="s">
        <v>251</v>
      </c>
      <c r="S115" s="19">
        <f>IFERROR(SUMIF([3]PIVOT!$A$9:$A$634,C115,[3]PIVOT!$C$9:$C$634),0)</f>
        <v>0</v>
      </c>
      <c r="T115" s="19">
        <f t="shared" si="9"/>
        <v>-5300000</v>
      </c>
    </row>
    <row r="116" spans="1:20" hidden="1" outlineLevel="1" x14ac:dyDescent="0.25">
      <c r="A116" s="19" t="s">
        <v>126</v>
      </c>
      <c r="B116" s="19" t="s">
        <v>20</v>
      </c>
      <c r="C116" s="2" t="s">
        <v>1327</v>
      </c>
      <c r="D116" s="2" t="s">
        <v>35</v>
      </c>
      <c r="E116" s="2">
        <f t="shared" si="8"/>
        <v>3800000</v>
      </c>
      <c r="K116" s="2">
        <f t="shared" si="6"/>
        <v>3800000</v>
      </c>
      <c r="L116" s="2">
        <v>3800000</v>
      </c>
      <c r="M116" s="2" t="s">
        <v>251</v>
      </c>
      <c r="S116" s="19">
        <f>IFERROR(SUMIF([3]PIVOT!$A$9:$A$634,C116,[3]PIVOT!$C$9:$C$634),0)</f>
        <v>0</v>
      </c>
      <c r="T116" s="19">
        <f t="shared" si="9"/>
        <v>-3800000</v>
      </c>
    </row>
    <row r="117" spans="1:20" hidden="1" outlineLevel="1" x14ac:dyDescent="0.25">
      <c r="A117" s="19" t="s">
        <v>126</v>
      </c>
      <c r="B117" s="19" t="s">
        <v>20</v>
      </c>
      <c r="C117" s="2" t="s">
        <v>1297</v>
      </c>
      <c r="D117" s="2" t="s">
        <v>17</v>
      </c>
      <c r="E117" s="2">
        <f t="shared" si="8"/>
        <v>1300000</v>
      </c>
      <c r="K117" s="2">
        <f t="shared" si="6"/>
        <v>1300000</v>
      </c>
      <c r="L117" s="2">
        <v>1300000</v>
      </c>
      <c r="M117" s="2" t="s">
        <v>251</v>
      </c>
      <c r="S117" s="19">
        <f>IFERROR(SUMIF([3]PIVOT!$A$9:$A$634,C117,[3]PIVOT!$C$9:$C$634),0)</f>
        <v>0</v>
      </c>
      <c r="T117" s="19">
        <f t="shared" si="9"/>
        <v>-1300000</v>
      </c>
    </row>
    <row r="118" spans="1:20" hidden="1" outlineLevel="1" x14ac:dyDescent="0.25">
      <c r="A118" s="19" t="s">
        <v>126</v>
      </c>
      <c r="B118" s="19" t="s">
        <v>20</v>
      </c>
      <c r="C118" s="2" t="s">
        <v>1834</v>
      </c>
      <c r="D118" s="2" t="s">
        <v>1835</v>
      </c>
      <c r="E118" s="2">
        <f t="shared" si="8"/>
        <v>2000000</v>
      </c>
      <c r="K118" s="2">
        <f t="shared" si="6"/>
        <v>2000000</v>
      </c>
      <c r="L118" s="2">
        <v>2000000</v>
      </c>
      <c r="M118" s="2" t="s">
        <v>252</v>
      </c>
      <c r="S118" s="19">
        <f>IFERROR(SUMIF([3]PIVOT!$A$9:$A$634,C118,[3]PIVOT!$C$9:$C$634),0)</f>
        <v>0</v>
      </c>
      <c r="T118" s="19">
        <f t="shared" si="9"/>
        <v>-2000000</v>
      </c>
    </row>
    <row r="119" spans="1:20" hidden="1" outlineLevel="1" x14ac:dyDescent="0.25">
      <c r="A119" s="19" t="s">
        <v>126</v>
      </c>
      <c r="B119" s="19" t="s">
        <v>20</v>
      </c>
      <c r="C119" s="2" t="s">
        <v>2011</v>
      </c>
      <c r="D119" s="2" t="s">
        <v>2020</v>
      </c>
      <c r="E119" s="2">
        <f t="shared" si="8"/>
        <v>3200000</v>
      </c>
      <c r="K119" s="2">
        <f t="shared" si="6"/>
        <v>3200000</v>
      </c>
      <c r="L119" s="2">
        <v>3200000</v>
      </c>
      <c r="M119" s="2" t="s">
        <v>252</v>
      </c>
      <c r="S119" s="19">
        <f>IFERROR(SUMIF([3]PIVOT!$A$9:$A$634,C119,[3]PIVOT!$C$9:$C$634),0)</f>
        <v>0</v>
      </c>
      <c r="T119" s="19">
        <f t="shared" si="9"/>
        <v>-3200000</v>
      </c>
    </row>
    <row r="120" spans="1:20" hidden="1" outlineLevel="1" x14ac:dyDescent="0.25">
      <c r="A120" s="19" t="s">
        <v>126</v>
      </c>
      <c r="B120" s="19" t="s">
        <v>20</v>
      </c>
      <c r="C120" s="2" t="s">
        <v>1331</v>
      </c>
      <c r="D120" s="2" t="s">
        <v>1332</v>
      </c>
      <c r="E120" s="2">
        <f t="shared" si="8"/>
        <v>3200000</v>
      </c>
      <c r="K120" s="2">
        <f t="shared" si="6"/>
        <v>3200000</v>
      </c>
      <c r="L120" s="2">
        <v>3200000</v>
      </c>
      <c r="M120" s="2" t="s">
        <v>252</v>
      </c>
      <c r="S120" s="19">
        <f>IFERROR(SUMIF([3]PIVOT!$A$9:$A$634,C120,[3]PIVOT!$C$9:$C$634),0)</f>
        <v>0</v>
      </c>
      <c r="T120" s="19">
        <f t="shared" si="9"/>
        <v>-3200000</v>
      </c>
    </row>
    <row r="121" spans="1:20" hidden="1" outlineLevel="1" x14ac:dyDescent="0.25">
      <c r="A121" s="19" t="s">
        <v>126</v>
      </c>
      <c r="B121" s="19" t="s">
        <v>20</v>
      </c>
      <c r="C121" s="19" t="s">
        <v>1305</v>
      </c>
      <c r="D121" s="19" t="s">
        <v>11</v>
      </c>
      <c r="E121" s="2">
        <f t="shared" si="8"/>
        <v>2961538.4615384615</v>
      </c>
      <c r="F121" s="19"/>
      <c r="G121" s="2">
        <v>846153.84615384613</v>
      </c>
      <c r="H121" s="19"/>
      <c r="I121" s="19"/>
      <c r="J121" s="19"/>
      <c r="K121" s="2">
        <f t="shared" si="6"/>
        <v>3807692.3076923075</v>
      </c>
      <c r="L121" s="19">
        <v>2961538.4615384615</v>
      </c>
      <c r="M121" s="19" t="s">
        <v>252</v>
      </c>
      <c r="S121" s="19">
        <f>IFERROR(SUMIF([3]PIVOT!$A$9:$A$634,C121,[3]PIVOT!$C$9:$C$634),0)</f>
        <v>0</v>
      </c>
      <c r="T121" s="19">
        <f t="shared" si="9"/>
        <v>-3807692.3076923075</v>
      </c>
    </row>
    <row r="122" spans="1:20" hidden="1" outlineLevel="1" x14ac:dyDescent="0.25">
      <c r="A122" s="19" t="s">
        <v>130</v>
      </c>
      <c r="B122" s="19" t="s">
        <v>37</v>
      </c>
      <c r="C122" s="2" t="s">
        <v>2639</v>
      </c>
      <c r="D122" s="2" t="s">
        <v>2640</v>
      </c>
      <c r="E122" s="16">
        <f t="shared" si="8"/>
        <v>0</v>
      </c>
      <c r="K122" s="2">
        <f t="shared" si="6"/>
        <v>0</v>
      </c>
      <c r="L122" s="2">
        <v>0</v>
      </c>
      <c r="M122" s="2"/>
      <c r="S122" s="19">
        <f>IFERROR(SUMIF([3]PIVOT!$A$9:$A$634,C122,[3]PIVOT!$C$9:$C$634),0)</f>
        <v>0</v>
      </c>
      <c r="T122" s="19">
        <f t="shared" si="9"/>
        <v>0</v>
      </c>
    </row>
    <row r="123" spans="1:20" hidden="1" outlineLevel="1" x14ac:dyDescent="0.25">
      <c r="A123" s="19" t="s">
        <v>130</v>
      </c>
      <c r="B123" s="19" t="s">
        <v>37</v>
      </c>
      <c r="C123" s="19" t="s">
        <v>2249</v>
      </c>
      <c r="D123" s="19" t="s">
        <v>2244</v>
      </c>
      <c r="E123" s="2">
        <f t="shared" si="8"/>
        <v>3700000</v>
      </c>
      <c r="F123" s="19"/>
      <c r="G123" s="19"/>
      <c r="H123" s="19"/>
      <c r="I123" s="19"/>
      <c r="J123" s="19"/>
      <c r="K123" s="2">
        <f t="shared" si="6"/>
        <v>3700000</v>
      </c>
      <c r="L123" s="19">
        <v>3700000</v>
      </c>
      <c r="M123" s="19"/>
      <c r="S123" s="19">
        <f>IFERROR(SUMIF([3]PIVOT!$A$9:$A$634,C123,[3]PIVOT!$C$9:$C$634),0)</f>
        <v>0</v>
      </c>
      <c r="T123" s="19">
        <f t="shared" si="9"/>
        <v>-3700000</v>
      </c>
    </row>
    <row r="124" spans="1:20" hidden="1" outlineLevel="1" x14ac:dyDescent="0.25">
      <c r="A124" s="19" t="s">
        <v>130</v>
      </c>
      <c r="B124" s="19" t="s">
        <v>37</v>
      </c>
      <c r="C124" s="19" t="s">
        <v>2439</v>
      </c>
      <c r="D124" s="19" t="s">
        <v>586</v>
      </c>
      <c r="E124" s="2">
        <f t="shared" si="8"/>
        <v>2100000</v>
      </c>
      <c r="F124" s="19"/>
      <c r="G124" s="19"/>
      <c r="H124" s="19"/>
      <c r="I124" s="19"/>
      <c r="J124" s="19"/>
      <c r="K124" s="2">
        <f t="shared" si="6"/>
        <v>2100000</v>
      </c>
      <c r="L124" s="19">
        <v>2100000</v>
      </c>
      <c r="M124" s="19"/>
      <c r="S124" s="19">
        <f>IFERROR(SUMIF([3]PIVOT!$A$9:$A$634,C124,[3]PIVOT!$C$9:$C$634),0)</f>
        <v>0</v>
      </c>
      <c r="T124" s="19">
        <f t="shared" si="9"/>
        <v>-2100000</v>
      </c>
    </row>
    <row r="125" spans="1:20" hidden="1" outlineLevel="1" x14ac:dyDescent="0.25">
      <c r="A125" s="19" t="s">
        <v>130</v>
      </c>
      <c r="B125" s="19" t="s">
        <v>37</v>
      </c>
      <c r="C125" s="2" t="s">
        <v>2440</v>
      </c>
      <c r="D125" s="2" t="s">
        <v>2441</v>
      </c>
      <c r="E125" s="2">
        <f t="shared" si="8"/>
        <v>0</v>
      </c>
      <c r="K125" s="2">
        <f t="shared" si="6"/>
        <v>0</v>
      </c>
      <c r="L125" s="2">
        <v>0</v>
      </c>
      <c r="M125" s="2"/>
      <c r="S125" s="19">
        <f>IFERROR(SUMIF([3]PIVOT!$A$9:$A$634,C125,[3]PIVOT!$C$9:$C$634),0)</f>
        <v>0</v>
      </c>
      <c r="T125" s="19">
        <f t="shared" si="9"/>
        <v>0</v>
      </c>
    </row>
    <row r="126" spans="1:20" hidden="1" outlineLevel="1" x14ac:dyDescent="0.25">
      <c r="A126" s="19" t="s">
        <v>130</v>
      </c>
      <c r="B126" s="19" t="s">
        <v>37</v>
      </c>
      <c r="C126" s="2" t="s">
        <v>1338</v>
      </c>
      <c r="D126" s="2" t="s">
        <v>8</v>
      </c>
      <c r="E126" s="2">
        <f t="shared" si="8"/>
        <v>2800000</v>
      </c>
      <c r="K126" s="2">
        <f t="shared" si="6"/>
        <v>2800000</v>
      </c>
      <c r="L126" s="2">
        <v>2800000</v>
      </c>
      <c r="M126" s="2"/>
      <c r="S126" s="19">
        <f>IFERROR(SUMIF([3]PIVOT!$A$9:$A$634,C126,[3]PIVOT!$C$9:$C$634),0)</f>
        <v>0</v>
      </c>
      <c r="T126" s="19">
        <f t="shared" si="9"/>
        <v>-2800000</v>
      </c>
    </row>
    <row r="127" spans="1:20" hidden="1" outlineLevel="1" x14ac:dyDescent="0.25">
      <c r="A127" s="19" t="s">
        <v>130</v>
      </c>
      <c r="B127" s="19" t="s">
        <v>37</v>
      </c>
      <c r="C127" s="2" t="s">
        <v>2442</v>
      </c>
      <c r="D127" s="2" t="s">
        <v>2443</v>
      </c>
      <c r="E127" s="2">
        <f t="shared" si="8"/>
        <v>500000</v>
      </c>
      <c r="K127" s="2">
        <f t="shared" si="6"/>
        <v>500000</v>
      </c>
      <c r="L127" s="2">
        <v>500000</v>
      </c>
      <c r="M127" s="2"/>
      <c r="S127" s="19">
        <f>IFERROR(SUMIF([3]PIVOT!$A$9:$A$634,C127,[3]PIVOT!$C$9:$C$634),0)</f>
        <v>0</v>
      </c>
      <c r="T127" s="19">
        <f t="shared" si="9"/>
        <v>-500000</v>
      </c>
    </row>
    <row r="128" spans="1:20" hidden="1" outlineLevel="1" x14ac:dyDescent="0.25">
      <c r="A128" s="19" t="s">
        <v>130</v>
      </c>
      <c r="B128" s="19" t="s">
        <v>37</v>
      </c>
      <c r="C128" s="2"/>
      <c r="D128" s="2" t="s">
        <v>2641</v>
      </c>
      <c r="E128" s="2">
        <f t="shared" si="8"/>
        <v>0</v>
      </c>
      <c r="K128" s="2">
        <f t="shared" si="6"/>
        <v>0</v>
      </c>
      <c r="L128" s="2">
        <v>0</v>
      </c>
      <c r="M128" s="2"/>
      <c r="S128" s="19">
        <f>IFERROR(SUMIF([3]PIVOT!$A$9:$A$634,C128,[3]PIVOT!$C$9:$C$634),0)</f>
        <v>0</v>
      </c>
      <c r="T128" s="19">
        <f t="shared" si="9"/>
        <v>0</v>
      </c>
    </row>
    <row r="129" spans="1:20" hidden="1" outlineLevel="1" x14ac:dyDescent="0.25">
      <c r="A129" s="19" t="s">
        <v>130</v>
      </c>
      <c r="B129" s="19" t="s">
        <v>37</v>
      </c>
      <c r="C129" s="2"/>
      <c r="D129" s="2" t="s">
        <v>1838</v>
      </c>
      <c r="E129" s="2">
        <f t="shared" si="8"/>
        <v>0</v>
      </c>
      <c r="K129" s="2">
        <f t="shared" si="6"/>
        <v>0</v>
      </c>
      <c r="L129" s="2">
        <v>0</v>
      </c>
      <c r="M129" s="2"/>
      <c r="S129" s="19">
        <f>IFERROR(SUMIF([3]PIVOT!$A$9:$A$634,C129,[3]PIVOT!$C$9:$C$634),0)</f>
        <v>0</v>
      </c>
      <c r="T129" s="19">
        <f t="shared" si="9"/>
        <v>0</v>
      </c>
    </row>
    <row r="130" spans="1:20" hidden="1" outlineLevel="1" x14ac:dyDescent="0.25">
      <c r="A130" s="19" t="s">
        <v>126</v>
      </c>
      <c r="B130" s="19" t="s">
        <v>37</v>
      </c>
      <c r="C130" s="19" t="s">
        <v>2246</v>
      </c>
      <c r="D130" s="19" t="s">
        <v>2240</v>
      </c>
      <c r="E130" s="2">
        <f t="shared" si="8"/>
        <v>3700000</v>
      </c>
      <c r="F130" s="19"/>
      <c r="G130" s="19"/>
      <c r="H130" s="19"/>
      <c r="I130" s="19"/>
      <c r="J130" s="19"/>
      <c r="K130" s="2">
        <f t="shared" si="6"/>
        <v>3700000</v>
      </c>
      <c r="L130" s="19">
        <v>3700000</v>
      </c>
      <c r="M130" s="19"/>
      <c r="S130" s="19">
        <f>IFERROR(SUMIF([3]PIVOT!$A$9:$A$634,C130,[3]PIVOT!$C$9:$C$634),0)</f>
        <v>0</v>
      </c>
      <c r="T130" s="19">
        <f t="shared" si="9"/>
        <v>-3700000</v>
      </c>
    </row>
    <row r="131" spans="1:20" hidden="1" outlineLevel="1" x14ac:dyDescent="0.25">
      <c r="A131" s="19" t="s">
        <v>126</v>
      </c>
      <c r="B131" s="19" t="s">
        <v>37</v>
      </c>
      <c r="C131" s="2" t="s">
        <v>1343</v>
      </c>
      <c r="D131" s="2" t="s">
        <v>137</v>
      </c>
      <c r="E131" s="16">
        <f t="shared" si="8"/>
        <v>500000</v>
      </c>
      <c r="K131" s="2">
        <f t="shared" si="6"/>
        <v>500000</v>
      </c>
      <c r="L131" s="2">
        <v>500000</v>
      </c>
      <c r="M131" s="2"/>
      <c r="S131" s="19">
        <f>IFERROR(SUMIF([3]PIVOT!$A$9:$A$634,C131,[3]PIVOT!$C$9:$C$634),0)</f>
        <v>0</v>
      </c>
      <c r="T131" s="19">
        <f t="shared" si="9"/>
        <v>-500000</v>
      </c>
    </row>
    <row r="132" spans="1:20" hidden="1" outlineLevel="1" x14ac:dyDescent="0.25">
      <c r="A132" s="19" t="s">
        <v>126</v>
      </c>
      <c r="B132" s="19" t="s">
        <v>37</v>
      </c>
      <c r="C132" s="19" t="s">
        <v>1296</v>
      </c>
      <c r="D132" s="19" t="s">
        <v>9</v>
      </c>
      <c r="E132" s="2">
        <f t="shared" ref="E132:E140" si="10">+L132-F132-J132-I132</f>
        <v>3700000</v>
      </c>
      <c r="F132" s="19"/>
      <c r="G132" s="19"/>
      <c r="H132" s="19"/>
      <c r="I132" s="19"/>
      <c r="J132" s="19"/>
      <c r="K132" s="2">
        <f t="shared" ref="K132:K195" si="11">SUM(E132:G132)-H132+I132+J132</f>
        <v>3700000</v>
      </c>
      <c r="L132" s="19">
        <v>3700000</v>
      </c>
      <c r="M132" s="19"/>
      <c r="S132" s="19">
        <f>IFERROR(SUMIF([3]PIVOT!$A$9:$A$634,C132,[3]PIVOT!$C$9:$C$634),0)</f>
        <v>0</v>
      </c>
      <c r="T132" s="19">
        <f t="shared" ref="T132:T140" si="12">+S132-K132</f>
        <v>-3700000</v>
      </c>
    </row>
    <row r="133" spans="1:20" hidden="1" outlineLevel="1" x14ac:dyDescent="0.25">
      <c r="A133" s="19" t="s">
        <v>126</v>
      </c>
      <c r="B133" s="19" t="s">
        <v>37</v>
      </c>
      <c r="C133" s="19" t="s">
        <v>1299</v>
      </c>
      <c r="D133" s="19" t="s">
        <v>13</v>
      </c>
      <c r="E133" s="2">
        <f t="shared" si="10"/>
        <v>600000</v>
      </c>
      <c r="F133" s="19"/>
      <c r="G133" s="19"/>
      <c r="H133" s="19"/>
      <c r="I133" s="19"/>
      <c r="J133" s="19"/>
      <c r="K133" s="2">
        <f t="shared" si="11"/>
        <v>600000</v>
      </c>
      <c r="L133" s="19">
        <v>600000</v>
      </c>
      <c r="M133" s="19"/>
      <c r="S133" s="19">
        <f>IFERROR(SUMIF([3]PIVOT!$A$9:$A$634,C133,[3]PIVOT!$C$9:$C$634),0)</f>
        <v>0</v>
      </c>
      <c r="T133" s="19">
        <f t="shared" si="12"/>
        <v>-600000</v>
      </c>
    </row>
    <row r="134" spans="1:20" hidden="1" outlineLevel="1" x14ac:dyDescent="0.25">
      <c r="A134" s="19" t="s">
        <v>126</v>
      </c>
      <c r="B134" s="19" t="s">
        <v>37</v>
      </c>
      <c r="C134" s="2"/>
      <c r="D134" s="2" t="s">
        <v>2642</v>
      </c>
      <c r="E134" s="2">
        <f t="shared" si="10"/>
        <v>0</v>
      </c>
      <c r="K134" s="2">
        <f t="shared" si="11"/>
        <v>0</v>
      </c>
      <c r="L134" s="2">
        <v>0</v>
      </c>
      <c r="M134" s="2"/>
      <c r="S134" s="19">
        <f>IFERROR(SUMIF([3]PIVOT!$A$9:$A$634,C134,[3]PIVOT!$C$9:$C$634),0)</f>
        <v>0</v>
      </c>
      <c r="T134" s="19">
        <f t="shared" si="12"/>
        <v>0</v>
      </c>
    </row>
    <row r="135" spans="1:20" hidden="1" outlineLevel="1" x14ac:dyDescent="0.25">
      <c r="A135" s="19" t="s">
        <v>126</v>
      </c>
      <c r="B135" s="19" t="s">
        <v>37</v>
      </c>
      <c r="C135" s="2" t="s">
        <v>1340</v>
      </c>
      <c r="D135" s="2" t="s">
        <v>138</v>
      </c>
      <c r="E135" s="2">
        <f t="shared" si="10"/>
        <v>0</v>
      </c>
      <c r="K135" s="2">
        <f t="shared" si="11"/>
        <v>0</v>
      </c>
      <c r="L135" s="2">
        <v>0</v>
      </c>
      <c r="M135" s="2"/>
      <c r="S135" s="19">
        <f>IFERROR(SUMIF([3]PIVOT!$A$9:$A$634,C135,[3]PIVOT!$C$9:$C$634),0)</f>
        <v>0</v>
      </c>
      <c r="T135" s="19">
        <f t="shared" si="12"/>
        <v>0</v>
      </c>
    </row>
    <row r="136" spans="1:20" hidden="1" outlineLevel="1" x14ac:dyDescent="0.25">
      <c r="A136" s="19" t="s">
        <v>126</v>
      </c>
      <c r="B136" s="19" t="s">
        <v>37</v>
      </c>
      <c r="C136" s="2" t="s">
        <v>1349</v>
      </c>
      <c r="D136" s="2" t="s">
        <v>139</v>
      </c>
      <c r="E136" s="2">
        <f t="shared" si="10"/>
        <v>500000</v>
      </c>
      <c r="K136" s="2">
        <f t="shared" si="11"/>
        <v>500000</v>
      </c>
      <c r="L136" s="2">
        <v>500000</v>
      </c>
      <c r="M136" s="2"/>
      <c r="S136" s="19">
        <f>IFERROR(SUMIF([3]PIVOT!$A$9:$A$634,C136,[3]PIVOT!$C$9:$C$634),0)</f>
        <v>0</v>
      </c>
      <c r="T136" s="19">
        <f t="shared" si="12"/>
        <v>-500000</v>
      </c>
    </row>
    <row r="137" spans="1:20" hidden="1" outlineLevel="1" x14ac:dyDescent="0.25">
      <c r="A137" s="19" t="s">
        <v>126</v>
      </c>
      <c r="B137" s="19" t="s">
        <v>37</v>
      </c>
      <c r="C137" s="2" t="s">
        <v>1350</v>
      </c>
      <c r="D137" s="2" t="s">
        <v>141</v>
      </c>
      <c r="E137" s="2">
        <f t="shared" si="10"/>
        <v>1600000</v>
      </c>
      <c r="K137" s="2">
        <f t="shared" si="11"/>
        <v>1600000</v>
      </c>
      <c r="L137" s="2">
        <v>1600000</v>
      </c>
      <c r="M137" s="2"/>
      <c r="S137" s="19">
        <f>IFERROR(SUMIF([3]PIVOT!$A$9:$A$634,C137,[3]PIVOT!$C$9:$C$634),0)</f>
        <v>0</v>
      </c>
      <c r="T137" s="19">
        <f t="shared" si="12"/>
        <v>-1600000</v>
      </c>
    </row>
    <row r="138" spans="1:20" hidden="1" outlineLevel="1" x14ac:dyDescent="0.25">
      <c r="A138" s="19" t="s">
        <v>126</v>
      </c>
      <c r="B138" s="19" t="s">
        <v>37</v>
      </c>
      <c r="C138" s="2" t="s">
        <v>1351</v>
      </c>
      <c r="D138" s="2" t="s">
        <v>1352</v>
      </c>
      <c r="E138" s="2">
        <f t="shared" si="10"/>
        <v>4700000</v>
      </c>
      <c r="K138" s="2">
        <f t="shared" si="11"/>
        <v>4700000</v>
      </c>
      <c r="L138" s="2">
        <v>4700000</v>
      </c>
      <c r="M138" s="2"/>
      <c r="S138" s="19">
        <f>IFERROR(SUMIF([3]PIVOT!$A$9:$A$634,C138,[3]PIVOT!$C$9:$C$634),0)</f>
        <v>0</v>
      </c>
      <c r="T138" s="19">
        <f t="shared" si="12"/>
        <v>-4700000</v>
      </c>
    </row>
    <row r="139" spans="1:20" hidden="1" outlineLevel="1" x14ac:dyDescent="0.25">
      <c r="A139" s="19" t="s">
        <v>130</v>
      </c>
      <c r="B139" s="19" t="s">
        <v>39</v>
      </c>
      <c r="C139" s="2" t="s">
        <v>1803</v>
      </c>
      <c r="D139" s="2" t="s">
        <v>344</v>
      </c>
      <c r="E139" s="16">
        <f t="shared" si="10"/>
        <v>0</v>
      </c>
      <c r="K139" s="2">
        <f t="shared" si="11"/>
        <v>0</v>
      </c>
      <c r="L139" s="2">
        <v>0</v>
      </c>
      <c r="M139" s="2"/>
      <c r="S139" s="19">
        <f>IFERROR(SUMIF([3]PIVOT!$A$9:$A$634,C139,[3]PIVOT!$C$9:$C$634),0)</f>
        <v>0</v>
      </c>
      <c r="T139" s="19">
        <f t="shared" si="12"/>
        <v>0</v>
      </c>
    </row>
    <row r="140" spans="1:20" hidden="1" outlineLevel="1" x14ac:dyDescent="0.25">
      <c r="A140" s="19" t="s">
        <v>126</v>
      </c>
      <c r="B140" s="19" t="s">
        <v>39</v>
      </c>
      <c r="C140" s="2" t="s">
        <v>1353</v>
      </c>
      <c r="D140" s="2" t="s">
        <v>142</v>
      </c>
      <c r="E140" s="16">
        <f t="shared" si="10"/>
        <v>3600000</v>
      </c>
      <c r="K140" s="2">
        <f t="shared" si="11"/>
        <v>3600000</v>
      </c>
      <c r="L140" s="2">
        <v>3600000</v>
      </c>
      <c r="M140" s="2"/>
      <c r="S140" s="19">
        <f>IFERROR(SUMIF([3]PIVOT!$A$9:$A$634,C140,[3]PIVOT!$C$9:$C$634),0)</f>
        <v>0</v>
      </c>
      <c r="T140" s="19">
        <f t="shared" si="12"/>
        <v>-3600000</v>
      </c>
    </row>
    <row r="141" spans="1:20" s="35" customFormat="1" hidden="1" x14ac:dyDescent="0.25">
      <c r="A141" s="4"/>
      <c r="B141" s="4"/>
      <c r="C141" s="50"/>
      <c r="D141" s="4" t="s">
        <v>83</v>
      </c>
      <c r="E141" s="4">
        <f t="shared" ref="E141:J141" si="13">+SUM(E4:E140)</f>
        <v>247378585.76206401</v>
      </c>
      <c r="F141" s="4">
        <f t="shared" si="13"/>
        <v>0</v>
      </c>
      <c r="G141" s="4">
        <f t="shared" si="13"/>
        <v>57653846.15384616</v>
      </c>
      <c r="H141" s="4">
        <f t="shared" si="13"/>
        <v>0</v>
      </c>
      <c r="I141" s="4">
        <f t="shared" si="13"/>
        <v>0</v>
      </c>
      <c r="J141" s="4">
        <f t="shared" si="13"/>
        <v>0</v>
      </c>
      <c r="K141" s="4">
        <f t="shared" si="11"/>
        <v>305032431.91591018</v>
      </c>
      <c r="L141" s="4">
        <f>+SUM(L4:L140)</f>
        <v>247378585.76206401</v>
      </c>
      <c r="M141" s="4">
        <f>+SUM(M4:M140)</f>
        <v>0</v>
      </c>
      <c r="N141" s="35">
        <v>219378585.76206401</v>
      </c>
      <c r="O141" s="19">
        <v>24400000</v>
      </c>
      <c r="P141" s="35">
        <v>3600000</v>
      </c>
      <c r="Q141" s="35">
        <v>57653846.153846167</v>
      </c>
      <c r="R141" s="35">
        <f>+K141-SUM(N141:Q141)</f>
        <v>0</v>
      </c>
      <c r="S141" s="19"/>
      <c r="T141" s="19"/>
    </row>
    <row r="142" spans="1:20" hidden="1" outlineLevel="1" x14ac:dyDescent="0.25">
      <c r="A142" s="19" t="s">
        <v>179</v>
      </c>
      <c r="B142" s="19" t="s">
        <v>20</v>
      </c>
      <c r="C142" s="19" t="s">
        <v>1530</v>
      </c>
      <c r="D142" s="19" t="s">
        <v>41</v>
      </c>
      <c r="E142" s="16">
        <f t="shared" ref="E142:E173" si="14">+L142-F142-J142-I142</f>
        <v>4100000</v>
      </c>
      <c r="F142" s="19"/>
      <c r="G142" s="19"/>
      <c r="H142" s="19"/>
      <c r="I142" s="19"/>
      <c r="J142" s="19"/>
      <c r="K142" s="2">
        <f t="shared" si="11"/>
        <v>4100000</v>
      </c>
      <c r="L142" s="19">
        <v>4100000</v>
      </c>
      <c r="M142" s="19" t="s">
        <v>250</v>
      </c>
      <c r="S142" s="19">
        <f>IFERROR(SUMIF([3]PIVOT!$A$9:$A$634,C142,[3]PIVOT!$C$9:$C$634),0)</f>
        <v>0</v>
      </c>
      <c r="T142" s="19">
        <f t="shared" ref="T142:T173" si="15">+S142-K142</f>
        <v>-4100000</v>
      </c>
    </row>
    <row r="143" spans="1:20" hidden="1" outlineLevel="1" x14ac:dyDescent="0.25">
      <c r="A143" s="19" t="s">
        <v>179</v>
      </c>
      <c r="B143" s="19" t="s">
        <v>20</v>
      </c>
      <c r="C143" s="19" t="s">
        <v>1531</v>
      </c>
      <c r="D143" s="19" t="s">
        <v>375</v>
      </c>
      <c r="E143" s="16">
        <f t="shared" si="14"/>
        <v>2600000</v>
      </c>
      <c r="F143" s="19"/>
      <c r="G143" s="19"/>
      <c r="H143" s="19"/>
      <c r="I143" s="19"/>
      <c r="J143" s="19"/>
      <c r="K143" s="2">
        <f t="shared" si="11"/>
        <v>2600000</v>
      </c>
      <c r="L143" s="19">
        <v>2600000</v>
      </c>
      <c r="M143" s="19" t="s">
        <v>250</v>
      </c>
      <c r="S143" s="19">
        <f>IFERROR(SUMIF([3]PIVOT!$A$9:$A$634,C143,[3]PIVOT!$C$9:$C$634),0)</f>
        <v>0</v>
      </c>
      <c r="T143" s="19">
        <f t="shared" si="15"/>
        <v>-2600000</v>
      </c>
    </row>
    <row r="144" spans="1:20" hidden="1" outlineLevel="1" x14ac:dyDescent="0.25">
      <c r="A144" s="19" t="s">
        <v>179</v>
      </c>
      <c r="B144" s="19" t="s">
        <v>20</v>
      </c>
      <c r="C144" s="19" t="s">
        <v>1532</v>
      </c>
      <c r="D144" s="19" t="s">
        <v>156</v>
      </c>
      <c r="E144" s="16">
        <f t="shared" si="14"/>
        <v>2600000</v>
      </c>
      <c r="F144" s="19"/>
      <c r="G144" s="19"/>
      <c r="H144" s="19"/>
      <c r="I144" s="19"/>
      <c r="J144" s="19"/>
      <c r="K144" s="2">
        <f t="shared" si="11"/>
        <v>2600000</v>
      </c>
      <c r="L144" s="19">
        <v>2600000</v>
      </c>
      <c r="M144" s="19" t="s">
        <v>288</v>
      </c>
      <c r="S144" s="19">
        <f>IFERROR(SUMIF([3]PIVOT!$A$9:$A$634,C144,[3]PIVOT!$C$9:$C$634),0)</f>
        <v>0</v>
      </c>
      <c r="T144" s="19">
        <f t="shared" si="15"/>
        <v>-2600000</v>
      </c>
    </row>
    <row r="145" spans="1:20" hidden="1" outlineLevel="1" x14ac:dyDescent="0.25">
      <c r="A145" s="19" t="s">
        <v>179</v>
      </c>
      <c r="B145" s="19" t="s">
        <v>20</v>
      </c>
      <c r="C145" s="19" t="s">
        <v>1533</v>
      </c>
      <c r="D145" s="19" t="s">
        <v>42</v>
      </c>
      <c r="E145" s="16">
        <f t="shared" si="14"/>
        <v>4100000</v>
      </c>
      <c r="F145" s="19"/>
      <c r="G145" s="19"/>
      <c r="H145" s="19"/>
      <c r="I145" s="19"/>
      <c r="J145" s="19"/>
      <c r="K145" s="2">
        <f t="shared" si="11"/>
        <v>4100000</v>
      </c>
      <c r="L145" s="19">
        <v>4100000</v>
      </c>
      <c r="M145" s="19" t="s">
        <v>250</v>
      </c>
      <c r="S145" s="19">
        <f>IFERROR(SUMIF([3]PIVOT!$A$9:$A$634,C145,[3]PIVOT!$C$9:$C$634),0)</f>
        <v>0</v>
      </c>
      <c r="T145" s="19">
        <f t="shared" si="15"/>
        <v>-4100000</v>
      </c>
    </row>
    <row r="146" spans="1:20" hidden="1" outlineLevel="1" x14ac:dyDescent="0.25">
      <c r="A146" s="19" t="s">
        <v>179</v>
      </c>
      <c r="B146" s="19" t="s">
        <v>20</v>
      </c>
      <c r="C146" s="19" t="s">
        <v>2251</v>
      </c>
      <c r="D146" s="19" t="s">
        <v>2252</v>
      </c>
      <c r="E146" s="16">
        <f t="shared" si="14"/>
        <v>4500000</v>
      </c>
      <c r="F146" s="19"/>
      <c r="G146" s="19">
        <v>384615.38461538462</v>
      </c>
      <c r="H146" s="19"/>
      <c r="I146" s="19"/>
      <c r="J146" s="19"/>
      <c r="K146" s="2">
        <f t="shared" si="11"/>
        <v>4884615.384615385</v>
      </c>
      <c r="L146" s="19">
        <v>4500000</v>
      </c>
      <c r="M146" s="19" t="s">
        <v>250</v>
      </c>
      <c r="S146" s="19">
        <f>IFERROR(SUMIF([3]PIVOT!$A$9:$A$634,C146,[3]PIVOT!$C$9:$C$634),0)</f>
        <v>0</v>
      </c>
      <c r="T146" s="19">
        <f t="shared" si="15"/>
        <v>-4884615.384615385</v>
      </c>
    </row>
    <row r="147" spans="1:20" hidden="1" outlineLevel="1" x14ac:dyDescent="0.25">
      <c r="A147" s="19" t="s">
        <v>179</v>
      </c>
      <c r="B147" s="19" t="s">
        <v>20</v>
      </c>
      <c r="C147" s="19" t="s">
        <v>2031</v>
      </c>
      <c r="D147" s="19" t="s">
        <v>2032</v>
      </c>
      <c r="E147" s="16">
        <f t="shared" si="14"/>
        <v>4100000</v>
      </c>
      <c r="F147" s="19"/>
      <c r="G147" s="19"/>
      <c r="H147" s="19"/>
      <c r="I147" s="19"/>
      <c r="J147" s="19"/>
      <c r="K147" s="2">
        <f t="shared" si="11"/>
        <v>4100000</v>
      </c>
      <c r="L147" s="19">
        <v>4100000</v>
      </c>
      <c r="M147" s="19" t="s">
        <v>250</v>
      </c>
      <c r="S147" s="19">
        <f>IFERROR(SUMIF([3]PIVOT!$A$9:$A$634,C147,[3]PIVOT!$C$9:$C$634),0)</f>
        <v>0</v>
      </c>
      <c r="T147" s="19">
        <f t="shared" si="15"/>
        <v>-4100000</v>
      </c>
    </row>
    <row r="148" spans="1:20" hidden="1" outlineLevel="1" x14ac:dyDescent="0.25">
      <c r="A148" s="19" t="s">
        <v>179</v>
      </c>
      <c r="B148" s="19" t="s">
        <v>20</v>
      </c>
      <c r="C148" s="19" t="s">
        <v>1535</v>
      </c>
      <c r="D148" s="19" t="s">
        <v>989</v>
      </c>
      <c r="E148" s="16">
        <f t="shared" si="14"/>
        <v>5300000</v>
      </c>
      <c r="F148" s="19"/>
      <c r="G148" s="19"/>
      <c r="H148" s="19"/>
      <c r="I148" s="19"/>
      <c r="J148" s="19"/>
      <c r="K148" s="2">
        <f t="shared" si="11"/>
        <v>5300000</v>
      </c>
      <c r="L148" s="19">
        <v>5300000</v>
      </c>
      <c r="M148" s="19" t="s">
        <v>251</v>
      </c>
      <c r="S148" s="19">
        <f>IFERROR(SUMIF([3]PIVOT!$A$9:$A$634,C148,[3]PIVOT!$C$9:$C$634),0)</f>
        <v>0</v>
      </c>
      <c r="T148" s="19">
        <f t="shared" si="15"/>
        <v>-5300000</v>
      </c>
    </row>
    <row r="149" spans="1:20" hidden="1" outlineLevel="1" x14ac:dyDescent="0.25">
      <c r="A149" s="19" t="s">
        <v>179</v>
      </c>
      <c r="B149" s="19" t="s">
        <v>20</v>
      </c>
      <c r="C149" s="19" t="s">
        <v>2033</v>
      </c>
      <c r="D149" s="19" t="s">
        <v>2643</v>
      </c>
      <c r="E149" s="16">
        <f t="shared" si="14"/>
        <v>5300000</v>
      </c>
      <c r="F149" s="19"/>
      <c r="G149" s="19"/>
      <c r="H149" s="19"/>
      <c r="I149" s="19"/>
      <c r="J149" s="19"/>
      <c r="K149" s="2">
        <f t="shared" si="11"/>
        <v>5300000</v>
      </c>
      <c r="L149" s="19">
        <v>5300000</v>
      </c>
      <c r="M149" s="19" t="s">
        <v>251</v>
      </c>
      <c r="S149" s="19">
        <f>IFERROR(SUMIF([3]PIVOT!$A$9:$A$634,C149,[3]PIVOT!$C$9:$C$634),0)</f>
        <v>0</v>
      </c>
      <c r="T149" s="19">
        <f t="shared" si="15"/>
        <v>-5300000</v>
      </c>
    </row>
    <row r="150" spans="1:20" hidden="1" outlineLevel="1" x14ac:dyDescent="0.25">
      <c r="A150" s="19" t="s">
        <v>179</v>
      </c>
      <c r="B150" s="19" t="s">
        <v>20</v>
      </c>
      <c r="C150" s="19" t="s">
        <v>1536</v>
      </c>
      <c r="D150" s="19" t="s">
        <v>992</v>
      </c>
      <c r="E150" s="16">
        <f t="shared" si="14"/>
        <v>4100000</v>
      </c>
      <c r="F150" s="19"/>
      <c r="G150" s="19"/>
      <c r="H150" s="19"/>
      <c r="I150" s="19"/>
      <c r="J150" s="19"/>
      <c r="K150" s="2">
        <f t="shared" si="11"/>
        <v>4100000</v>
      </c>
      <c r="L150" s="19">
        <v>4100000</v>
      </c>
      <c r="M150" s="19" t="s">
        <v>288</v>
      </c>
      <c r="S150" s="19">
        <f>IFERROR(SUMIF([3]PIVOT!$A$9:$A$634,C150,[3]PIVOT!$C$9:$C$634),0)</f>
        <v>0</v>
      </c>
      <c r="T150" s="19">
        <f t="shared" si="15"/>
        <v>-4100000</v>
      </c>
    </row>
    <row r="151" spans="1:20" hidden="1" outlineLevel="1" x14ac:dyDescent="0.25">
      <c r="A151" s="19" t="s">
        <v>179</v>
      </c>
      <c r="B151" s="19" t="s">
        <v>20</v>
      </c>
      <c r="C151" s="19" t="s">
        <v>2447</v>
      </c>
      <c r="D151" s="19" t="s">
        <v>2448</v>
      </c>
      <c r="E151" s="16">
        <f t="shared" si="14"/>
        <v>3000000</v>
      </c>
      <c r="F151" s="19"/>
      <c r="G151" s="19">
        <v>1000000</v>
      </c>
      <c r="H151" s="19"/>
      <c r="I151" s="19"/>
      <c r="J151" s="19"/>
      <c r="K151" s="2">
        <f t="shared" si="11"/>
        <v>4000000</v>
      </c>
      <c r="L151" s="19">
        <v>3000000</v>
      </c>
      <c r="M151" s="19" t="s">
        <v>252</v>
      </c>
      <c r="S151" s="19">
        <f>IFERROR(SUMIF([3]PIVOT!$A$9:$A$634,C151,[3]PIVOT!$C$9:$C$634),0)</f>
        <v>0</v>
      </c>
      <c r="T151" s="19">
        <f t="shared" si="15"/>
        <v>-4000000</v>
      </c>
    </row>
    <row r="152" spans="1:20" hidden="1" outlineLevel="1" x14ac:dyDescent="0.25">
      <c r="A152" s="19" t="s">
        <v>179</v>
      </c>
      <c r="B152" s="19" t="s">
        <v>20</v>
      </c>
      <c r="C152" s="19" t="s">
        <v>2035</v>
      </c>
      <c r="D152" s="19" t="s">
        <v>2036</v>
      </c>
      <c r="E152" s="16">
        <f t="shared" si="14"/>
        <v>4100000</v>
      </c>
      <c r="F152" s="19"/>
      <c r="G152" s="19"/>
      <c r="H152" s="19"/>
      <c r="I152" s="19"/>
      <c r="J152" s="19"/>
      <c r="K152" s="2">
        <f t="shared" si="11"/>
        <v>4100000</v>
      </c>
      <c r="L152" s="19">
        <v>4100000</v>
      </c>
      <c r="M152" s="19" t="s">
        <v>250</v>
      </c>
      <c r="S152" s="19">
        <f>IFERROR(SUMIF([3]PIVOT!$A$9:$A$634,C152,[3]PIVOT!$C$9:$C$634),0)</f>
        <v>0</v>
      </c>
      <c r="T152" s="19">
        <f t="shared" si="15"/>
        <v>-4100000</v>
      </c>
    </row>
    <row r="153" spans="1:20" hidden="1" outlineLevel="1" x14ac:dyDescent="0.25">
      <c r="A153" s="19" t="s">
        <v>179</v>
      </c>
      <c r="B153" s="19" t="s">
        <v>20</v>
      </c>
      <c r="C153" s="19" t="s">
        <v>2037</v>
      </c>
      <c r="D153" s="19" t="s">
        <v>2038</v>
      </c>
      <c r="E153" s="16">
        <f t="shared" si="14"/>
        <v>4100000</v>
      </c>
      <c r="F153" s="19"/>
      <c r="G153" s="19"/>
      <c r="H153" s="19"/>
      <c r="I153" s="19"/>
      <c r="J153" s="19"/>
      <c r="K153" s="2">
        <f t="shared" si="11"/>
        <v>4100000</v>
      </c>
      <c r="L153" s="19">
        <v>4100000</v>
      </c>
      <c r="M153" s="19" t="s">
        <v>250</v>
      </c>
      <c r="S153" s="19">
        <f>IFERROR(SUMIF([3]PIVOT!$A$9:$A$634,C153,[3]PIVOT!$C$9:$C$634),0)</f>
        <v>0</v>
      </c>
      <c r="T153" s="19">
        <f t="shared" si="15"/>
        <v>-4100000</v>
      </c>
    </row>
    <row r="154" spans="1:20" hidden="1" outlineLevel="1" x14ac:dyDescent="0.25">
      <c r="A154" s="19" t="s">
        <v>179</v>
      </c>
      <c r="B154" s="19" t="s">
        <v>20</v>
      </c>
      <c r="C154" s="19" t="s">
        <v>2039</v>
      </c>
      <c r="D154" s="19" t="s">
        <v>2040</v>
      </c>
      <c r="E154" s="16">
        <f t="shared" si="14"/>
        <v>4100000</v>
      </c>
      <c r="F154" s="19"/>
      <c r="G154" s="19"/>
      <c r="H154" s="19"/>
      <c r="I154" s="19"/>
      <c r="J154" s="19"/>
      <c r="K154" s="2">
        <f t="shared" si="11"/>
        <v>4100000</v>
      </c>
      <c r="L154" s="19">
        <v>4100000</v>
      </c>
      <c r="M154" s="19" t="s">
        <v>288</v>
      </c>
      <c r="S154" s="19">
        <f>IFERROR(SUMIF([3]PIVOT!$A$9:$A$634,C154,[3]PIVOT!$C$9:$C$634),0)</f>
        <v>0</v>
      </c>
      <c r="T154" s="19">
        <f t="shared" si="15"/>
        <v>-4100000</v>
      </c>
    </row>
    <row r="155" spans="1:20" hidden="1" outlineLevel="1" x14ac:dyDescent="0.25">
      <c r="A155" s="19" t="s">
        <v>179</v>
      </c>
      <c r="B155" s="19" t="s">
        <v>20</v>
      </c>
      <c r="C155" s="19" t="s">
        <v>2449</v>
      </c>
      <c r="D155" s="19" t="s">
        <v>2450</v>
      </c>
      <c r="E155" s="16">
        <f t="shared" si="14"/>
        <v>2000000</v>
      </c>
      <c r="F155" s="19"/>
      <c r="G155" s="19">
        <v>1000000</v>
      </c>
      <c r="H155" s="19"/>
      <c r="I155" s="19"/>
      <c r="J155" s="19"/>
      <c r="K155" s="2">
        <f t="shared" si="11"/>
        <v>3000000</v>
      </c>
      <c r="L155" s="19">
        <v>2000000</v>
      </c>
      <c r="M155" s="19" t="s">
        <v>250</v>
      </c>
      <c r="S155" s="19">
        <f>IFERROR(SUMIF([3]PIVOT!$A$9:$A$634,C155,[3]PIVOT!$C$9:$C$634),0)</f>
        <v>0</v>
      </c>
      <c r="T155" s="19">
        <f t="shared" si="15"/>
        <v>-3000000</v>
      </c>
    </row>
    <row r="156" spans="1:20" hidden="1" outlineLevel="1" x14ac:dyDescent="0.25">
      <c r="A156" s="19" t="s">
        <v>179</v>
      </c>
      <c r="B156" s="19" t="s">
        <v>20</v>
      </c>
      <c r="C156" s="19" t="s">
        <v>1543</v>
      </c>
      <c r="D156" s="19" t="s">
        <v>1544</v>
      </c>
      <c r="E156" s="16">
        <f t="shared" si="14"/>
        <v>1300000</v>
      </c>
      <c r="F156" s="19"/>
      <c r="G156" s="19"/>
      <c r="H156" s="19"/>
      <c r="I156" s="19"/>
      <c r="J156" s="19"/>
      <c r="K156" s="2">
        <f t="shared" si="11"/>
        <v>1300000</v>
      </c>
      <c r="L156" s="19">
        <v>1300000</v>
      </c>
      <c r="M156" s="19" t="s">
        <v>251</v>
      </c>
      <c r="S156" s="19">
        <f>IFERROR(SUMIF([3]PIVOT!$A$9:$A$634,C156,[3]PIVOT!$C$9:$C$634),0)</f>
        <v>0</v>
      </c>
      <c r="T156" s="19">
        <f t="shared" si="15"/>
        <v>-1300000</v>
      </c>
    </row>
    <row r="157" spans="1:20" hidden="1" outlineLevel="1" x14ac:dyDescent="0.25">
      <c r="A157" s="19" t="s">
        <v>179</v>
      </c>
      <c r="B157" s="19" t="s">
        <v>20</v>
      </c>
      <c r="C157" s="19" t="s">
        <v>1547</v>
      </c>
      <c r="D157" s="19" t="s">
        <v>446</v>
      </c>
      <c r="E157" s="16">
        <f t="shared" si="14"/>
        <v>1200000</v>
      </c>
      <c r="F157" s="19"/>
      <c r="G157" s="19"/>
      <c r="H157" s="19"/>
      <c r="I157" s="19"/>
      <c r="J157" s="19"/>
      <c r="K157" s="2">
        <f t="shared" si="11"/>
        <v>1200000</v>
      </c>
      <c r="L157" s="19">
        <v>1200000</v>
      </c>
      <c r="M157" s="19" t="s">
        <v>252</v>
      </c>
      <c r="S157" s="19">
        <f>IFERROR(SUMIF([3]PIVOT!$A$9:$A$634,C157,[3]PIVOT!$C$9:$C$634),0)</f>
        <v>0</v>
      </c>
      <c r="T157" s="19">
        <f t="shared" si="15"/>
        <v>-1200000</v>
      </c>
    </row>
    <row r="158" spans="1:20" hidden="1" outlineLevel="1" x14ac:dyDescent="0.25">
      <c r="A158" s="19" t="s">
        <v>179</v>
      </c>
      <c r="B158" s="19" t="s">
        <v>20</v>
      </c>
      <c r="C158" s="19" t="s">
        <v>1546</v>
      </c>
      <c r="D158" s="19" t="s">
        <v>158</v>
      </c>
      <c r="E158" s="16">
        <f t="shared" si="14"/>
        <v>2600000</v>
      </c>
      <c r="F158" s="19"/>
      <c r="G158" s="19"/>
      <c r="H158" s="19"/>
      <c r="I158" s="19"/>
      <c r="J158" s="19"/>
      <c r="K158" s="2">
        <f t="shared" si="11"/>
        <v>2600000</v>
      </c>
      <c r="L158" s="19">
        <v>2600000</v>
      </c>
      <c r="M158" s="19" t="s">
        <v>288</v>
      </c>
      <c r="S158" s="19">
        <f>IFERROR(SUMIF([3]PIVOT!$A$9:$A$634,C158,[3]PIVOT!$C$9:$C$634),0)</f>
        <v>0</v>
      </c>
      <c r="T158" s="19">
        <f t="shared" si="15"/>
        <v>-2600000</v>
      </c>
    </row>
    <row r="159" spans="1:20" hidden="1" outlineLevel="1" x14ac:dyDescent="0.25">
      <c r="A159" s="19" t="s">
        <v>179</v>
      </c>
      <c r="B159" s="19" t="s">
        <v>20</v>
      </c>
      <c r="C159" s="19" t="s">
        <v>2253</v>
      </c>
      <c r="D159" s="19" t="s">
        <v>2254</v>
      </c>
      <c r="E159" s="16">
        <f t="shared" si="14"/>
        <v>3800000</v>
      </c>
      <c r="F159" s="19"/>
      <c r="G159" s="19">
        <v>576923.07692307688</v>
      </c>
      <c r="H159" s="19"/>
      <c r="I159" s="19"/>
      <c r="J159" s="19"/>
      <c r="K159" s="2">
        <f t="shared" si="11"/>
        <v>4376923.076923077</v>
      </c>
      <c r="L159" s="19">
        <v>3800000</v>
      </c>
      <c r="M159" s="19" t="s">
        <v>250</v>
      </c>
      <c r="S159" s="19">
        <f>IFERROR(SUMIF([3]PIVOT!$A$9:$A$634,C159,[3]PIVOT!$C$9:$C$634),0)</f>
        <v>0</v>
      </c>
      <c r="T159" s="19">
        <f t="shared" si="15"/>
        <v>-4376923.076923077</v>
      </c>
    </row>
    <row r="160" spans="1:20" hidden="1" outlineLevel="1" x14ac:dyDescent="0.25">
      <c r="A160" s="19" t="s">
        <v>179</v>
      </c>
      <c r="B160" s="19" t="s">
        <v>20</v>
      </c>
      <c r="C160" s="19" t="s">
        <v>1548</v>
      </c>
      <c r="D160" s="19" t="s">
        <v>1549</v>
      </c>
      <c r="E160" s="16">
        <f t="shared" si="14"/>
        <v>3100000</v>
      </c>
      <c r="F160" s="19"/>
      <c r="G160" s="19"/>
      <c r="H160" s="19"/>
      <c r="I160" s="19"/>
      <c r="J160" s="19"/>
      <c r="K160" s="2">
        <f t="shared" si="11"/>
        <v>3100000</v>
      </c>
      <c r="L160" s="19">
        <v>3100000</v>
      </c>
      <c r="M160" s="19" t="s">
        <v>250</v>
      </c>
      <c r="S160" s="19">
        <f>IFERROR(SUMIF([3]PIVOT!$A$9:$A$634,C160,[3]PIVOT!$C$9:$C$634),0)</f>
        <v>0</v>
      </c>
      <c r="T160" s="19">
        <f t="shared" si="15"/>
        <v>-3100000</v>
      </c>
    </row>
    <row r="161" spans="1:20" hidden="1" outlineLevel="1" x14ac:dyDescent="0.25">
      <c r="A161" s="19" t="s">
        <v>179</v>
      </c>
      <c r="B161" s="19" t="s">
        <v>20</v>
      </c>
      <c r="C161" s="19" t="s">
        <v>1551</v>
      </c>
      <c r="D161" s="19" t="s">
        <v>45</v>
      </c>
      <c r="E161" s="16">
        <f t="shared" si="14"/>
        <v>4100000</v>
      </c>
      <c r="F161" s="19"/>
      <c r="G161" s="19"/>
      <c r="H161" s="19"/>
      <c r="I161" s="19"/>
      <c r="J161" s="19"/>
      <c r="K161" s="2">
        <f t="shared" si="11"/>
        <v>4100000</v>
      </c>
      <c r="L161" s="19">
        <v>4100000</v>
      </c>
      <c r="M161" s="19" t="s">
        <v>288</v>
      </c>
      <c r="S161" s="19">
        <f>IFERROR(SUMIF([3]PIVOT!$A$9:$A$634,C161,[3]PIVOT!$C$9:$C$634),0)</f>
        <v>0</v>
      </c>
      <c r="T161" s="19">
        <f t="shared" si="15"/>
        <v>-4100000</v>
      </c>
    </row>
    <row r="162" spans="1:20" hidden="1" outlineLevel="1" x14ac:dyDescent="0.25">
      <c r="A162" s="19" t="s">
        <v>179</v>
      </c>
      <c r="B162" s="19" t="s">
        <v>20</v>
      </c>
      <c r="C162" s="19" t="s">
        <v>1552</v>
      </c>
      <c r="D162" s="19" t="s">
        <v>411</v>
      </c>
      <c r="E162" s="16">
        <f t="shared" si="14"/>
        <v>1100000</v>
      </c>
      <c r="F162" s="19"/>
      <c r="G162" s="19"/>
      <c r="H162" s="19"/>
      <c r="I162" s="19"/>
      <c r="J162" s="19"/>
      <c r="K162" s="2">
        <f t="shared" si="11"/>
        <v>1100000</v>
      </c>
      <c r="L162" s="19">
        <v>1100000</v>
      </c>
      <c r="M162" s="19" t="s">
        <v>250</v>
      </c>
      <c r="S162" s="19">
        <f>IFERROR(SUMIF([3]PIVOT!$A$9:$A$634,C162,[3]PIVOT!$C$9:$C$634),0)</f>
        <v>0</v>
      </c>
      <c r="T162" s="19">
        <f t="shared" si="15"/>
        <v>-1100000</v>
      </c>
    </row>
    <row r="163" spans="1:20" hidden="1" outlineLevel="1" x14ac:dyDescent="0.25">
      <c r="A163" s="19" t="s">
        <v>179</v>
      </c>
      <c r="B163" s="19" t="s">
        <v>20</v>
      </c>
      <c r="C163" s="19" t="s">
        <v>2451</v>
      </c>
      <c r="D163" s="19" t="s">
        <v>2452</v>
      </c>
      <c r="E163" s="16">
        <f t="shared" si="14"/>
        <v>3000000</v>
      </c>
      <c r="F163" s="19"/>
      <c r="G163" s="19">
        <v>1000000</v>
      </c>
      <c r="H163" s="19"/>
      <c r="I163" s="19"/>
      <c r="J163" s="19"/>
      <c r="K163" s="2">
        <f t="shared" si="11"/>
        <v>4000000</v>
      </c>
      <c r="L163" s="19">
        <v>3000000</v>
      </c>
      <c r="M163" s="19" t="s">
        <v>250</v>
      </c>
      <c r="S163" s="19">
        <f>IFERROR(SUMIF([3]PIVOT!$A$9:$A$634,C163,[3]PIVOT!$C$9:$C$634),0)</f>
        <v>0</v>
      </c>
      <c r="T163" s="19">
        <f t="shared" si="15"/>
        <v>-4000000</v>
      </c>
    </row>
    <row r="164" spans="1:20" hidden="1" outlineLevel="1" x14ac:dyDescent="0.25">
      <c r="A164" s="19" t="s">
        <v>179</v>
      </c>
      <c r="B164" s="19" t="s">
        <v>20</v>
      </c>
      <c r="C164" s="19" t="s">
        <v>1553</v>
      </c>
      <c r="D164" s="19" t="s">
        <v>79</v>
      </c>
      <c r="E164" s="16">
        <f t="shared" si="14"/>
        <v>5300000</v>
      </c>
      <c r="F164" s="19"/>
      <c r="G164" s="19"/>
      <c r="H164" s="19"/>
      <c r="I164" s="19"/>
      <c r="J164" s="19"/>
      <c r="K164" s="2">
        <f t="shared" si="11"/>
        <v>5300000</v>
      </c>
      <c r="L164" s="19">
        <v>5300000</v>
      </c>
      <c r="M164" s="19" t="s">
        <v>251</v>
      </c>
      <c r="S164" s="19">
        <f>IFERROR(SUMIF([3]PIVOT!$A$9:$A$634,C164,[3]PIVOT!$C$9:$C$634),0)</f>
        <v>0</v>
      </c>
      <c r="T164" s="19">
        <f t="shared" si="15"/>
        <v>-5300000</v>
      </c>
    </row>
    <row r="165" spans="1:20" hidden="1" outlineLevel="1" x14ac:dyDescent="0.25">
      <c r="A165" s="19" t="s">
        <v>179</v>
      </c>
      <c r="B165" s="19" t="s">
        <v>20</v>
      </c>
      <c r="C165" s="19" t="s">
        <v>2453</v>
      </c>
      <c r="D165" s="19" t="s">
        <v>2454</v>
      </c>
      <c r="E165" s="16">
        <f t="shared" si="14"/>
        <v>1000000</v>
      </c>
      <c r="F165" s="19"/>
      <c r="G165" s="19">
        <v>1000000</v>
      </c>
      <c r="H165" s="19"/>
      <c r="I165" s="19"/>
      <c r="J165" s="19"/>
      <c r="K165" s="2">
        <f t="shared" si="11"/>
        <v>2000000</v>
      </c>
      <c r="L165" s="19">
        <v>1000000</v>
      </c>
      <c r="M165" s="19" t="s">
        <v>250</v>
      </c>
      <c r="S165" s="19">
        <f>IFERROR(SUMIF([3]PIVOT!$A$9:$A$634,C165,[3]PIVOT!$C$9:$C$634),0)</f>
        <v>0</v>
      </c>
      <c r="T165" s="19">
        <f t="shared" si="15"/>
        <v>-2000000</v>
      </c>
    </row>
    <row r="166" spans="1:20" hidden="1" outlineLevel="1" x14ac:dyDescent="0.25">
      <c r="A166" s="19" t="s">
        <v>179</v>
      </c>
      <c r="B166" s="19" t="s">
        <v>20</v>
      </c>
      <c r="C166" s="19" t="s">
        <v>2455</v>
      </c>
      <c r="D166" s="19" t="s">
        <v>2456</v>
      </c>
      <c r="E166" s="16">
        <f t="shared" si="14"/>
        <v>1000000</v>
      </c>
      <c r="F166" s="19"/>
      <c r="G166" s="19">
        <v>1000000</v>
      </c>
      <c r="H166" s="19"/>
      <c r="I166" s="19"/>
      <c r="J166" s="19"/>
      <c r="K166" s="2">
        <f t="shared" si="11"/>
        <v>2000000</v>
      </c>
      <c r="L166" s="19">
        <v>1000000</v>
      </c>
      <c r="M166" s="19" t="s">
        <v>250</v>
      </c>
      <c r="S166" s="19">
        <f>IFERROR(SUMIF([3]PIVOT!$A$9:$A$634,C166,[3]PIVOT!$C$9:$C$634),0)</f>
        <v>0</v>
      </c>
      <c r="T166" s="19">
        <f t="shared" si="15"/>
        <v>-2000000</v>
      </c>
    </row>
    <row r="167" spans="1:20" hidden="1" outlineLevel="1" x14ac:dyDescent="0.25">
      <c r="A167" s="19" t="s">
        <v>179</v>
      </c>
      <c r="B167" s="19" t="s">
        <v>20</v>
      </c>
      <c r="C167" s="19" t="s">
        <v>1556</v>
      </c>
      <c r="D167" s="19" t="s">
        <v>758</v>
      </c>
      <c r="E167" s="16">
        <f t="shared" si="14"/>
        <v>1300000</v>
      </c>
      <c r="F167" s="19"/>
      <c r="G167" s="19"/>
      <c r="H167" s="19"/>
      <c r="I167" s="19"/>
      <c r="J167" s="19"/>
      <c r="K167" s="2">
        <f t="shared" si="11"/>
        <v>1300000</v>
      </c>
      <c r="L167" s="19">
        <v>1300000</v>
      </c>
      <c r="M167" s="19" t="s">
        <v>251</v>
      </c>
      <c r="S167" s="19">
        <f>IFERROR(SUMIF([3]PIVOT!$A$9:$A$634,C167,[3]PIVOT!$C$9:$C$634),0)</f>
        <v>0</v>
      </c>
      <c r="T167" s="19">
        <f t="shared" si="15"/>
        <v>-1300000</v>
      </c>
    </row>
    <row r="168" spans="1:20" hidden="1" outlineLevel="1" x14ac:dyDescent="0.25">
      <c r="A168" s="19" t="s">
        <v>179</v>
      </c>
      <c r="B168" s="19" t="s">
        <v>20</v>
      </c>
      <c r="C168" s="19" t="s">
        <v>1554</v>
      </c>
      <c r="D168" s="19" t="s">
        <v>593</v>
      </c>
      <c r="E168" s="16">
        <f t="shared" si="14"/>
        <v>1200000</v>
      </c>
      <c r="F168" s="19"/>
      <c r="G168" s="19"/>
      <c r="H168" s="19"/>
      <c r="I168" s="19"/>
      <c r="J168" s="19"/>
      <c r="K168" s="2">
        <f t="shared" si="11"/>
        <v>1200000</v>
      </c>
      <c r="L168" s="19">
        <v>1200000</v>
      </c>
      <c r="M168" s="19" t="s">
        <v>2265</v>
      </c>
      <c r="S168" s="19">
        <f>IFERROR(SUMIF([3]PIVOT!$A$9:$A$634,C168,[3]PIVOT!$C$9:$C$634),0)</f>
        <v>0</v>
      </c>
      <c r="T168" s="19">
        <f t="shared" si="15"/>
        <v>-1200000</v>
      </c>
    </row>
    <row r="169" spans="1:20" hidden="1" outlineLevel="1" x14ac:dyDescent="0.25">
      <c r="A169" s="19" t="s">
        <v>179</v>
      </c>
      <c r="B169" s="19" t="s">
        <v>20</v>
      </c>
      <c r="C169" s="19" t="s">
        <v>2457</v>
      </c>
      <c r="D169" s="19" t="s">
        <v>2458</v>
      </c>
      <c r="E169" s="16">
        <f t="shared" si="14"/>
        <v>0</v>
      </c>
      <c r="F169" s="19"/>
      <c r="G169" s="19">
        <v>1000000</v>
      </c>
      <c r="H169" s="19"/>
      <c r="I169" s="19"/>
      <c r="J169" s="19"/>
      <c r="K169" s="2">
        <f t="shared" si="11"/>
        <v>1000000</v>
      </c>
      <c r="L169" s="19">
        <v>0</v>
      </c>
      <c r="M169" s="19" t="s">
        <v>288</v>
      </c>
      <c r="S169" s="19">
        <f>IFERROR(SUMIF([3]PIVOT!$A$9:$A$634,C169,[3]PIVOT!$C$9:$C$634),0)</f>
        <v>0</v>
      </c>
      <c r="T169" s="19">
        <f t="shared" si="15"/>
        <v>-1000000</v>
      </c>
    </row>
    <row r="170" spans="1:20" hidden="1" outlineLevel="1" x14ac:dyDescent="0.25">
      <c r="A170" s="19" t="s">
        <v>179</v>
      </c>
      <c r="B170" s="19" t="s">
        <v>20</v>
      </c>
      <c r="C170" s="19" t="s">
        <v>1562</v>
      </c>
      <c r="D170" s="19" t="s">
        <v>496</v>
      </c>
      <c r="E170" s="16">
        <f t="shared" si="14"/>
        <v>1100000</v>
      </c>
      <c r="F170" s="19"/>
      <c r="G170" s="19"/>
      <c r="H170" s="19"/>
      <c r="I170" s="19"/>
      <c r="J170" s="19"/>
      <c r="K170" s="2">
        <f t="shared" si="11"/>
        <v>1100000</v>
      </c>
      <c r="L170" s="19">
        <v>1100000</v>
      </c>
      <c r="M170" s="19" t="s">
        <v>250</v>
      </c>
      <c r="S170" s="19">
        <f>IFERROR(SUMIF([3]PIVOT!$A$9:$A$634,C170,[3]PIVOT!$C$9:$C$634),0)</f>
        <v>0</v>
      </c>
      <c r="T170" s="19">
        <f t="shared" si="15"/>
        <v>-1100000</v>
      </c>
    </row>
    <row r="171" spans="1:20" hidden="1" outlineLevel="1" x14ac:dyDescent="0.25">
      <c r="A171" s="19" t="s">
        <v>179</v>
      </c>
      <c r="B171" s="19" t="s">
        <v>20</v>
      </c>
      <c r="C171" s="19" t="s">
        <v>2459</v>
      </c>
      <c r="D171" s="19" t="s">
        <v>2460</v>
      </c>
      <c r="E171" s="16">
        <f t="shared" si="14"/>
        <v>2000000</v>
      </c>
      <c r="F171" s="19"/>
      <c r="G171" s="19">
        <v>1000000</v>
      </c>
      <c r="H171" s="19"/>
      <c r="I171" s="19"/>
      <c r="J171" s="19"/>
      <c r="K171" s="2">
        <f t="shared" si="11"/>
        <v>3000000</v>
      </c>
      <c r="L171" s="19">
        <v>2000000</v>
      </c>
      <c r="M171" s="19" t="s">
        <v>250</v>
      </c>
      <c r="S171" s="19">
        <f>IFERROR(SUMIF([3]PIVOT!$A$9:$A$634,C171,[3]PIVOT!$C$9:$C$634),0)</f>
        <v>0</v>
      </c>
      <c r="T171" s="19">
        <f t="shared" si="15"/>
        <v>-3000000</v>
      </c>
    </row>
    <row r="172" spans="1:20" hidden="1" outlineLevel="1" x14ac:dyDescent="0.25">
      <c r="A172" s="19" t="s">
        <v>179</v>
      </c>
      <c r="B172" s="19" t="s">
        <v>20</v>
      </c>
      <c r="C172" s="19" t="s">
        <v>2461</v>
      </c>
      <c r="D172" s="19" t="s">
        <v>2462</v>
      </c>
      <c r="E172" s="16">
        <f t="shared" si="14"/>
        <v>3000000</v>
      </c>
      <c r="F172" s="19"/>
      <c r="G172" s="19">
        <v>1000000</v>
      </c>
      <c r="H172" s="19"/>
      <c r="I172" s="19"/>
      <c r="J172" s="19"/>
      <c r="K172" s="2">
        <f t="shared" si="11"/>
        <v>4000000</v>
      </c>
      <c r="L172" s="19">
        <v>3000000</v>
      </c>
      <c r="M172" s="19" t="s">
        <v>251</v>
      </c>
      <c r="S172" s="19">
        <f>IFERROR(SUMIF([3]PIVOT!$A$9:$A$634,C172,[3]PIVOT!$C$9:$C$634),0)</f>
        <v>0</v>
      </c>
      <c r="T172" s="19">
        <f t="shared" si="15"/>
        <v>-4000000</v>
      </c>
    </row>
    <row r="173" spans="1:20" hidden="1" outlineLevel="1" x14ac:dyDescent="0.25">
      <c r="A173" s="19" t="s">
        <v>179</v>
      </c>
      <c r="B173" s="19" t="s">
        <v>20</v>
      </c>
      <c r="C173" s="19" t="s">
        <v>2463</v>
      </c>
      <c r="D173" s="19" t="s">
        <v>2464</v>
      </c>
      <c r="E173" s="16">
        <f t="shared" si="14"/>
        <v>3400000</v>
      </c>
      <c r="F173" s="19"/>
      <c r="G173" s="19">
        <v>1000000</v>
      </c>
      <c r="H173" s="19"/>
      <c r="I173" s="19"/>
      <c r="J173" s="19"/>
      <c r="K173" s="2">
        <f t="shared" si="11"/>
        <v>4400000</v>
      </c>
      <c r="L173" s="19">
        <v>3400000</v>
      </c>
      <c r="M173" s="19" t="s">
        <v>288</v>
      </c>
      <c r="S173" s="19">
        <f>IFERROR(SUMIF([3]PIVOT!$A$9:$A$634,C173,[3]PIVOT!$C$9:$C$634),0)</f>
        <v>0</v>
      </c>
      <c r="T173" s="19">
        <f t="shared" si="15"/>
        <v>-4400000</v>
      </c>
    </row>
    <row r="174" spans="1:20" hidden="1" outlineLevel="1" x14ac:dyDescent="0.25">
      <c r="A174" s="19" t="s">
        <v>179</v>
      </c>
      <c r="B174" s="19" t="s">
        <v>20</v>
      </c>
      <c r="C174" s="19" t="s">
        <v>1567</v>
      </c>
      <c r="D174" s="19" t="s">
        <v>52</v>
      </c>
      <c r="E174" s="16">
        <f t="shared" ref="E174:E205" si="16">+L174-F174-J174-I174</f>
        <v>1100000</v>
      </c>
      <c r="F174" s="19"/>
      <c r="G174" s="19"/>
      <c r="H174" s="19"/>
      <c r="I174" s="19"/>
      <c r="J174" s="19"/>
      <c r="K174" s="2">
        <f t="shared" si="11"/>
        <v>1100000</v>
      </c>
      <c r="L174" s="19">
        <v>1100000</v>
      </c>
      <c r="M174" s="19" t="s">
        <v>250</v>
      </c>
      <c r="S174" s="19">
        <f>IFERROR(SUMIF([3]PIVOT!$A$9:$A$634,C174,[3]PIVOT!$C$9:$C$634),0)</f>
        <v>0</v>
      </c>
      <c r="T174" s="19">
        <f t="shared" ref="T174:T205" si="17">+S174-K174</f>
        <v>-1100000</v>
      </c>
    </row>
    <row r="175" spans="1:20" hidden="1" outlineLevel="1" x14ac:dyDescent="0.25">
      <c r="A175" s="19" t="s">
        <v>179</v>
      </c>
      <c r="B175" s="19" t="s">
        <v>20</v>
      </c>
      <c r="C175" s="19" t="s">
        <v>1568</v>
      </c>
      <c r="D175" s="19" t="s">
        <v>754</v>
      </c>
      <c r="E175" s="16">
        <f t="shared" si="16"/>
        <v>3800000</v>
      </c>
      <c r="F175" s="19"/>
      <c r="G175" s="19"/>
      <c r="H175" s="19"/>
      <c r="I175" s="19"/>
      <c r="J175" s="19"/>
      <c r="K175" s="2">
        <f t="shared" si="11"/>
        <v>3800000</v>
      </c>
      <c r="L175" s="19">
        <v>3800000</v>
      </c>
      <c r="M175" s="19" t="s">
        <v>251</v>
      </c>
      <c r="S175" s="19">
        <f>IFERROR(SUMIF([3]PIVOT!$A$9:$A$634,C175,[3]PIVOT!$C$9:$C$634),0)</f>
        <v>0</v>
      </c>
      <c r="T175" s="19">
        <f t="shared" si="17"/>
        <v>-3800000</v>
      </c>
    </row>
    <row r="176" spans="1:20" hidden="1" outlineLevel="1" x14ac:dyDescent="0.25">
      <c r="A176" s="19" t="s">
        <v>179</v>
      </c>
      <c r="B176" s="19" t="s">
        <v>20</v>
      </c>
      <c r="C176" s="19" t="s">
        <v>2467</v>
      </c>
      <c r="D176" s="19" t="s">
        <v>2468</v>
      </c>
      <c r="E176" s="16">
        <f t="shared" si="16"/>
        <v>4000000</v>
      </c>
      <c r="F176" s="19"/>
      <c r="G176" s="19">
        <v>1000000</v>
      </c>
      <c r="H176" s="19"/>
      <c r="I176" s="19"/>
      <c r="J176" s="19"/>
      <c r="K176" s="2">
        <f t="shared" si="11"/>
        <v>5000000</v>
      </c>
      <c r="L176" s="19">
        <v>4000000</v>
      </c>
      <c r="M176" s="19" t="s">
        <v>250</v>
      </c>
      <c r="S176" s="19">
        <f>IFERROR(SUMIF([3]PIVOT!$A$9:$A$634,C176,[3]PIVOT!$C$9:$C$634),0)</f>
        <v>0</v>
      </c>
      <c r="T176" s="19">
        <f t="shared" si="17"/>
        <v>-5000000</v>
      </c>
    </row>
    <row r="177" spans="1:20" hidden="1" outlineLevel="1" x14ac:dyDescent="0.25">
      <c r="A177" s="19" t="s">
        <v>179</v>
      </c>
      <c r="B177" s="19" t="s">
        <v>20</v>
      </c>
      <c r="C177" s="19" t="s">
        <v>2465</v>
      </c>
      <c r="D177" s="19" t="s">
        <v>2466</v>
      </c>
      <c r="E177" s="16">
        <f t="shared" si="16"/>
        <v>4000000</v>
      </c>
      <c r="F177" s="19"/>
      <c r="G177" s="19">
        <v>1000000</v>
      </c>
      <c r="H177" s="19"/>
      <c r="I177" s="19"/>
      <c r="J177" s="19"/>
      <c r="K177" s="2">
        <f t="shared" si="11"/>
        <v>5000000</v>
      </c>
      <c r="L177" s="19">
        <v>4000000</v>
      </c>
      <c r="M177" s="19" t="s">
        <v>288</v>
      </c>
      <c r="S177" s="19">
        <f>IFERROR(SUMIF([3]PIVOT!$A$9:$A$634,C177,[3]PIVOT!$C$9:$C$634),0)</f>
        <v>0</v>
      </c>
      <c r="T177" s="19">
        <f t="shared" si="17"/>
        <v>-5000000</v>
      </c>
    </row>
    <row r="178" spans="1:20" hidden="1" outlineLevel="1" x14ac:dyDescent="0.25">
      <c r="A178" s="19" t="s">
        <v>179</v>
      </c>
      <c r="B178" s="19" t="s">
        <v>20</v>
      </c>
      <c r="C178" s="19" t="s">
        <v>2644</v>
      </c>
      <c r="D178" s="19" t="s">
        <v>2645</v>
      </c>
      <c r="E178" s="16">
        <f t="shared" si="16"/>
        <v>2000000</v>
      </c>
      <c r="F178" s="19"/>
      <c r="G178" s="19">
        <v>1000000</v>
      </c>
      <c r="H178" s="19"/>
      <c r="I178" s="19"/>
      <c r="J178" s="19"/>
      <c r="K178" s="2">
        <f t="shared" si="11"/>
        <v>3000000</v>
      </c>
      <c r="L178" s="19">
        <v>2000000</v>
      </c>
      <c r="M178" s="19" t="s">
        <v>253</v>
      </c>
      <c r="S178" s="19">
        <f>IFERROR(SUMIF([3]PIVOT!$A$9:$A$634,C178,[3]PIVOT!$C$9:$C$634),0)</f>
        <v>0</v>
      </c>
      <c r="T178" s="19">
        <f t="shared" si="17"/>
        <v>-3000000</v>
      </c>
    </row>
    <row r="179" spans="1:20" hidden="1" outlineLevel="1" x14ac:dyDescent="0.25">
      <c r="A179" s="19" t="s">
        <v>179</v>
      </c>
      <c r="B179" s="19" t="s">
        <v>20</v>
      </c>
      <c r="C179" s="19" t="s">
        <v>2646</v>
      </c>
      <c r="D179" s="19" t="s">
        <v>2647</v>
      </c>
      <c r="E179" s="16">
        <f t="shared" si="16"/>
        <v>3500000</v>
      </c>
      <c r="F179" s="19"/>
      <c r="G179" s="19">
        <v>1000000</v>
      </c>
      <c r="H179" s="19"/>
      <c r="I179" s="19"/>
      <c r="J179" s="19"/>
      <c r="K179" s="2">
        <f t="shared" si="11"/>
        <v>4500000</v>
      </c>
      <c r="L179" s="19">
        <v>3500000</v>
      </c>
      <c r="M179" s="19" t="s">
        <v>288</v>
      </c>
      <c r="S179" s="19">
        <f>IFERROR(SUMIF([3]PIVOT!$A$9:$A$634,C179,[3]PIVOT!$C$9:$C$634),0)</f>
        <v>0</v>
      </c>
      <c r="T179" s="19">
        <f t="shared" si="17"/>
        <v>-4500000</v>
      </c>
    </row>
    <row r="180" spans="1:20" hidden="1" outlineLevel="1" x14ac:dyDescent="0.25">
      <c r="A180" s="19" t="s">
        <v>179</v>
      </c>
      <c r="B180" s="19" t="s">
        <v>20</v>
      </c>
      <c r="C180" s="19" t="s">
        <v>1559</v>
      </c>
      <c r="D180" s="19" t="s">
        <v>590</v>
      </c>
      <c r="E180" s="16">
        <f t="shared" si="16"/>
        <v>1300000</v>
      </c>
      <c r="F180" s="19"/>
      <c r="G180" s="19"/>
      <c r="H180" s="19"/>
      <c r="I180" s="19"/>
      <c r="J180" s="19"/>
      <c r="K180" s="2">
        <f t="shared" si="11"/>
        <v>1300000</v>
      </c>
      <c r="L180" s="19">
        <v>1300000</v>
      </c>
      <c r="M180" s="19" t="s">
        <v>2480</v>
      </c>
      <c r="S180" s="19">
        <f>IFERROR(SUMIF([3]PIVOT!$A$9:$A$634,C180,[3]PIVOT!$C$9:$C$634),0)</f>
        <v>0</v>
      </c>
      <c r="T180" s="19">
        <f t="shared" si="17"/>
        <v>-1300000</v>
      </c>
    </row>
    <row r="181" spans="1:20" hidden="1" outlineLevel="1" x14ac:dyDescent="0.25">
      <c r="A181" s="19" t="s">
        <v>179</v>
      </c>
      <c r="B181" s="19" t="s">
        <v>20</v>
      </c>
      <c r="C181" s="19" t="s">
        <v>1560</v>
      </c>
      <c r="D181" s="19" t="s">
        <v>1561</v>
      </c>
      <c r="E181" s="16">
        <f t="shared" si="16"/>
        <v>1100000</v>
      </c>
      <c r="F181" s="19"/>
      <c r="G181" s="19"/>
      <c r="H181" s="19"/>
      <c r="I181" s="19"/>
      <c r="J181" s="19"/>
      <c r="K181" s="2">
        <f t="shared" si="11"/>
        <v>1100000</v>
      </c>
      <c r="L181" s="19">
        <v>1100000</v>
      </c>
      <c r="M181" s="19" t="s">
        <v>250</v>
      </c>
      <c r="S181" s="19">
        <f>IFERROR(SUMIF([3]PIVOT!$A$9:$A$634,C181,[3]PIVOT!$C$9:$C$634),0)</f>
        <v>0</v>
      </c>
      <c r="T181" s="19">
        <f t="shared" si="17"/>
        <v>-1100000</v>
      </c>
    </row>
    <row r="182" spans="1:20" hidden="1" outlineLevel="1" x14ac:dyDescent="0.25">
      <c r="A182" s="19" t="s">
        <v>179</v>
      </c>
      <c r="B182" s="19" t="s">
        <v>20</v>
      </c>
      <c r="C182" s="19" t="s">
        <v>2259</v>
      </c>
      <c r="D182" s="19" t="s">
        <v>2260</v>
      </c>
      <c r="E182" s="16">
        <f t="shared" si="16"/>
        <v>3400000</v>
      </c>
      <c r="F182" s="19"/>
      <c r="G182" s="19">
        <v>576923.07692307688</v>
      </c>
      <c r="H182" s="19"/>
      <c r="I182" s="19"/>
      <c r="J182" s="19"/>
      <c r="K182" s="2">
        <f t="shared" si="11"/>
        <v>3976923.076923077</v>
      </c>
      <c r="L182" s="19">
        <v>3400000</v>
      </c>
      <c r="M182" s="19" t="s">
        <v>250</v>
      </c>
      <c r="S182" s="19">
        <f>IFERROR(SUMIF([3]PIVOT!$A$9:$A$634,C182,[3]PIVOT!$C$9:$C$634),0)</f>
        <v>0</v>
      </c>
      <c r="T182" s="19">
        <f t="shared" si="17"/>
        <v>-3976923.076923077</v>
      </c>
    </row>
    <row r="183" spans="1:20" hidden="1" outlineLevel="1" x14ac:dyDescent="0.25">
      <c r="A183" s="19" t="s">
        <v>179</v>
      </c>
      <c r="B183" s="19" t="s">
        <v>20</v>
      </c>
      <c r="C183" s="19" t="s">
        <v>2053</v>
      </c>
      <c r="D183" s="19" t="s">
        <v>2648</v>
      </c>
      <c r="E183" s="16">
        <f t="shared" si="16"/>
        <v>4100000</v>
      </c>
      <c r="F183" s="19"/>
      <c r="G183" s="19"/>
      <c r="H183" s="19"/>
      <c r="I183" s="19"/>
      <c r="J183" s="19"/>
      <c r="K183" s="2">
        <f t="shared" si="11"/>
        <v>4100000</v>
      </c>
      <c r="L183" s="19">
        <v>4100000</v>
      </c>
      <c r="M183" s="19" t="s">
        <v>253</v>
      </c>
      <c r="S183" s="19">
        <f>IFERROR(SUMIF([3]PIVOT!$A$9:$A$634,C183,[3]PIVOT!$C$9:$C$634),0)</f>
        <v>0</v>
      </c>
      <c r="T183" s="19">
        <f t="shared" si="17"/>
        <v>-4100000</v>
      </c>
    </row>
    <row r="184" spans="1:20" hidden="1" outlineLevel="1" x14ac:dyDescent="0.25">
      <c r="A184" s="19" t="s">
        <v>179</v>
      </c>
      <c r="B184" s="19" t="s">
        <v>20</v>
      </c>
      <c r="C184" s="19" t="s">
        <v>2055</v>
      </c>
      <c r="D184" s="19" t="s">
        <v>2056</v>
      </c>
      <c r="E184" s="16">
        <f t="shared" si="16"/>
        <v>4100000</v>
      </c>
      <c r="F184" s="19"/>
      <c r="G184" s="19"/>
      <c r="H184" s="19"/>
      <c r="I184" s="19"/>
      <c r="J184" s="19"/>
      <c r="K184" s="2">
        <f t="shared" si="11"/>
        <v>4100000</v>
      </c>
      <c r="L184" s="19">
        <v>4100000</v>
      </c>
      <c r="M184" s="19" t="s">
        <v>250</v>
      </c>
      <c r="S184" s="19">
        <f>IFERROR(SUMIF([3]PIVOT!$A$9:$A$634,C184,[3]PIVOT!$C$9:$C$634),0)</f>
        <v>0</v>
      </c>
      <c r="T184" s="19">
        <f t="shared" si="17"/>
        <v>-4100000</v>
      </c>
    </row>
    <row r="185" spans="1:20" hidden="1" outlineLevel="1" x14ac:dyDescent="0.25">
      <c r="A185" s="19" t="s">
        <v>179</v>
      </c>
      <c r="B185" s="19" t="s">
        <v>20</v>
      </c>
      <c r="C185" s="19" t="s">
        <v>2057</v>
      </c>
      <c r="D185" s="19" t="s">
        <v>2058</v>
      </c>
      <c r="E185" s="16">
        <f t="shared" si="16"/>
        <v>4100000</v>
      </c>
      <c r="F185" s="19"/>
      <c r="G185" s="19"/>
      <c r="H185" s="19"/>
      <c r="I185" s="19"/>
      <c r="J185" s="19"/>
      <c r="K185" s="2">
        <f t="shared" si="11"/>
        <v>4100000</v>
      </c>
      <c r="L185" s="19">
        <v>4100000</v>
      </c>
      <c r="M185" s="19" t="s">
        <v>250</v>
      </c>
      <c r="S185" s="19">
        <f>IFERROR(SUMIF([3]PIVOT!$A$9:$A$634,C185,[3]PIVOT!$C$9:$C$634),0)</f>
        <v>0</v>
      </c>
      <c r="T185" s="19">
        <f t="shared" si="17"/>
        <v>-4100000</v>
      </c>
    </row>
    <row r="186" spans="1:20" hidden="1" outlineLevel="1" x14ac:dyDescent="0.25">
      <c r="A186" s="19" t="s">
        <v>179</v>
      </c>
      <c r="B186" s="19" t="s">
        <v>20</v>
      </c>
      <c r="C186" s="19" t="s">
        <v>1587</v>
      </c>
      <c r="D186" s="19" t="s">
        <v>1001</v>
      </c>
      <c r="E186" s="16">
        <f t="shared" si="16"/>
        <v>4100000</v>
      </c>
      <c r="F186" s="19"/>
      <c r="G186" s="19"/>
      <c r="H186" s="19"/>
      <c r="I186" s="19"/>
      <c r="J186" s="19"/>
      <c r="K186" s="2">
        <f t="shared" si="11"/>
        <v>4100000</v>
      </c>
      <c r="L186" s="19">
        <v>4100000</v>
      </c>
      <c r="M186" s="19" t="s">
        <v>250</v>
      </c>
      <c r="S186" s="19">
        <f>IFERROR(SUMIF([3]PIVOT!$A$9:$A$634,C186,[3]PIVOT!$C$9:$C$634),0)</f>
        <v>0</v>
      </c>
      <c r="T186" s="19">
        <f t="shared" si="17"/>
        <v>-4100000</v>
      </c>
    </row>
    <row r="187" spans="1:20" hidden="1" outlineLevel="1" x14ac:dyDescent="0.25">
      <c r="A187" s="19" t="s">
        <v>179</v>
      </c>
      <c r="B187" s="19" t="s">
        <v>20</v>
      </c>
      <c r="C187" s="19" t="s">
        <v>2001</v>
      </c>
      <c r="D187" s="19" t="s">
        <v>2002</v>
      </c>
      <c r="E187" s="16">
        <f t="shared" si="16"/>
        <v>5300000</v>
      </c>
      <c r="F187" s="19"/>
      <c r="G187" s="19"/>
      <c r="H187" s="19"/>
      <c r="I187" s="19"/>
      <c r="J187" s="19"/>
      <c r="K187" s="2">
        <f t="shared" si="11"/>
        <v>5300000</v>
      </c>
      <c r="L187" s="19">
        <v>5300000</v>
      </c>
      <c r="M187" s="19" t="s">
        <v>251</v>
      </c>
      <c r="S187" s="19">
        <f>IFERROR(SUMIF([3]PIVOT!$A$9:$A$634,C187,[3]PIVOT!$C$9:$C$634),0)</f>
        <v>0</v>
      </c>
      <c r="T187" s="19">
        <f t="shared" si="17"/>
        <v>-5300000</v>
      </c>
    </row>
    <row r="188" spans="1:20" hidden="1" outlineLevel="1" x14ac:dyDescent="0.25">
      <c r="A188" s="19" t="s">
        <v>179</v>
      </c>
      <c r="B188" s="19" t="s">
        <v>20</v>
      </c>
      <c r="C188" s="19" t="s">
        <v>1589</v>
      </c>
      <c r="D188" s="19" t="s">
        <v>1000</v>
      </c>
      <c r="E188" s="16">
        <f t="shared" si="16"/>
        <v>4100000</v>
      </c>
      <c r="F188" s="19"/>
      <c r="G188" s="19"/>
      <c r="H188" s="19"/>
      <c r="I188" s="19"/>
      <c r="J188" s="19"/>
      <c r="K188" s="2">
        <f t="shared" si="11"/>
        <v>4100000</v>
      </c>
      <c r="L188" s="19">
        <v>4100000</v>
      </c>
      <c r="M188" s="19" t="s">
        <v>288</v>
      </c>
      <c r="S188" s="19">
        <f>IFERROR(SUMIF([3]PIVOT!$A$9:$A$634,C188,[3]PIVOT!$C$9:$C$634),0)</f>
        <v>0</v>
      </c>
      <c r="T188" s="19">
        <f t="shared" si="17"/>
        <v>-4100000</v>
      </c>
    </row>
    <row r="189" spans="1:20" hidden="1" outlineLevel="1" x14ac:dyDescent="0.25">
      <c r="A189" s="19" t="s">
        <v>179</v>
      </c>
      <c r="B189" s="19" t="s">
        <v>20</v>
      </c>
      <c r="C189" s="19" t="s">
        <v>2469</v>
      </c>
      <c r="D189" s="19" t="s">
        <v>2470</v>
      </c>
      <c r="E189" s="16">
        <f t="shared" si="16"/>
        <v>4000000</v>
      </c>
      <c r="F189" s="19"/>
      <c r="G189" s="19">
        <v>1000000</v>
      </c>
      <c r="H189" s="19"/>
      <c r="I189" s="19"/>
      <c r="J189" s="19"/>
      <c r="K189" s="2">
        <f t="shared" si="11"/>
        <v>5000000</v>
      </c>
      <c r="L189" s="19">
        <v>4000000</v>
      </c>
      <c r="M189" s="19" t="s">
        <v>250</v>
      </c>
      <c r="S189" s="19">
        <f>IFERROR(SUMIF([3]PIVOT!$A$9:$A$634,C189,[3]PIVOT!$C$9:$C$634),0)</f>
        <v>0</v>
      </c>
      <c r="T189" s="19">
        <f t="shared" si="17"/>
        <v>-5000000</v>
      </c>
    </row>
    <row r="190" spans="1:20" hidden="1" outlineLevel="1" x14ac:dyDescent="0.25">
      <c r="A190" s="19" t="s">
        <v>179</v>
      </c>
      <c r="B190" s="19" t="s">
        <v>20</v>
      </c>
      <c r="C190" s="19" t="s">
        <v>2334</v>
      </c>
      <c r="D190" s="19" t="s">
        <v>2335</v>
      </c>
      <c r="E190" s="16">
        <f t="shared" si="16"/>
        <v>4000000</v>
      </c>
      <c r="F190" s="19"/>
      <c r="G190" s="19">
        <v>1000000</v>
      </c>
      <c r="H190" s="19"/>
      <c r="I190" s="19"/>
      <c r="J190" s="19"/>
      <c r="K190" s="2">
        <f t="shared" si="11"/>
        <v>5000000</v>
      </c>
      <c r="L190" s="19">
        <v>4000000</v>
      </c>
      <c r="M190" s="19" t="s">
        <v>250</v>
      </c>
      <c r="S190" s="19">
        <f>IFERROR(SUMIF([3]PIVOT!$A$9:$A$634,C190,[3]PIVOT!$C$9:$C$634),0)</f>
        <v>0</v>
      </c>
      <c r="T190" s="19">
        <f t="shared" si="17"/>
        <v>-5000000</v>
      </c>
    </row>
    <row r="191" spans="1:20" hidden="1" outlineLevel="1" x14ac:dyDescent="0.25">
      <c r="A191" s="19" t="s">
        <v>179</v>
      </c>
      <c r="B191" s="19" t="s">
        <v>20</v>
      </c>
      <c r="C191" s="19" t="s">
        <v>1590</v>
      </c>
      <c r="D191" s="19" t="s">
        <v>983</v>
      </c>
      <c r="E191" s="16">
        <f t="shared" si="16"/>
        <v>0</v>
      </c>
      <c r="F191" s="19"/>
      <c r="G191" s="19"/>
      <c r="H191" s="19"/>
      <c r="I191" s="19"/>
      <c r="J191" s="19"/>
      <c r="K191" s="2">
        <f t="shared" si="11"/>
        <v>0</v>
      </c>
      <c r="L191" s="19">
        <v>0</v>
      </c>
      <c r="M191" s="19" t="s">
        <v>250</v>
      </c>
      <c r="S191" s="19">
        <f>IFERROR(SUMIF([3]PIVOT!$A$9:$A$634,C191,[3]PIVOT!$C$9:$C$634),0)</f>
        <v>0</v>
      </c>
      <c r="T191" s="19">
        <f t="shared" si="17"/>
        <v>0</v>
      </c>
    </row>
    <row r="192" spans="1:20" hidden="1" outlineLevel="1" x14ac:dyDescent="0.25">
      <c r="A192" s="19" t="s">
        <v>179</v>
      </c>
      <c r="B192" s="19" t="s">
        <v>20</v>
      </c>
      <c r="C192" s="19"/>
      <c r="D192" s="19" t="s">
        <v>1</v>
      </c>
      <c r="E192" s="16">
        <f t="shared" si="16"/>
        <v>0</v>
      </c>
      <c r="F192" s="19"/>
      <c r="G192" s="19"/>
      <c r="H192" s="19"/>
      <c r="I192" s="19"/>
      <c r="J192" s="19"/>
      <c r="K192" s="2">
        <f t="shared" si="11"/>
        <v>0</v>
      </c>
      <c r="L192" s="19">
        <v>0</v>
      </c>
      <c r="M192" s="19" t="s">
        <v>250</v>
      </c>
      <c r="S192" s="19">
        <f>IFERROR(SUMIF([3]PIVOT!$A$9:$A$634,C192,[3]PIVOT!$C$9:$C$634),0)</f>
        <v>0</v>
      </c>
      <c r="T192" s="19">
        <f t="shared" si="17"/>
        <v>0</v>
      </c>
    </row>
    <row r="193" spans="1:20" hidden="1" outlineLevel="1" x14ac:dyDescent="0.25">
      <c r="A193" s="19" t="s">
        <v>179</v>
      </c>
      <c r="B193" s="19" t="s">
        <v>20</v>
      </c>
      <c r="C193" s="19"/>
      <c r="D193" s="19" t="s">
        <v>1</v>
      </c>
      <c r="E193" s="16">
        <f t="shared" si="16"/>
        <v>0</v>
      </c>
      <c r="F193" s="19"/>
      <c r="G193" s="19"/>
      <c r="H193" s="19"/>
      <c r="I193" s="19"/>
      <c r="J193" s="19"/>
      <c r="K193" s="2">
        <f t="shared" si="11"/>
        <v>0</v>
      </c>
      <c r="L193" s="19">
        <v>0</v>
      </c>
      <c r="M193" s="19" t="s">
        <v>250</v>
      </c>
      <c r="S193" s="19">
        <f>IFERROR(SUMIF([3]PIVOT!$A$9:$A$634,C193,[3]PIVOT!$C$9:$C$634),0)</f>
        <v>0</v>
      </c>
      <c r="T193" s="19">
        <f t="shared" si="17"/>
        <v>0</v>
      </c>
    </row>
    <row r="194" spans="1:20" hidden="1" outlineLevel="1" x14ac:dyDescent="0.25">
      <c r="A194" s="19" t="s">
        <v>179</v>
      </c>
      <c r="B194" s="19" t="s">
        <v>20</v>
      </c>
      <c r="C194" s="19" t="s">
        <v>2471</v>
      </c>
      <c r="D194" s="19" t="s">
        <v>2472</v>
      </c>
      <c r="E194" s="16">
        <f t="shared" si="16"/>
        <v>4000000</v>
      </c>
      <c r="F194" s="19"/>
      <c r="G194" s="19">
        <v>1000000</v>
      </c>
      <c r="H194" s="19"/>
      <c r="I194" s="19"/>
      <c r="J194" s="19"/>
      <c r="K194" s="2">
        <f t="shared" si="11"/>
        <v>5000000</v>
      </c>
      <c r="L194" s="19">
        <v>4000000</v>
      </c>
      <c r="M194" s="19" t="s">
        <v>250</v>
      </c>
      <c r="S194" s="19">
        <f>IFERROR(SUMIF([3]PIVOT!$A$9:$A$634,C194,[3]PIVOT!$C$9:$C$634),0)</f>
        <v>0</v>
      </c>
      <c r="T194" s="19">
        <f t="shared" si="17"/>
        <v>-5000000</v>
      </c>
    </row>
    <row r="195" spans="1:20" hidden="1" outlineLevel="1" x14ac:dyDescent="0.25">
      <c r="A195" s="19" t="s">
        <v>179</v>
      </c>
      <c r="B195" s="19" t="s">
        <v>20</v>
      </c>
      <c r="C195" s="19" t="s">
        <v>2003</v>
      </c>
      <c r="D195" s="19" t="s">
        <v>2004</v>
      </c>
      <c r="E195" s="16">
        <f t="shared" si="16"/>
        <v>4100000</v>
      </c>
      <c r="F195" s="19"/>
      <c r="G195" s="19"/>
      <c r="H195" s="19"/>
      <c r="I195" s="19"/>
      <c r="J195" s="19"/>
      <c r="K195" s="2">
        <f t="shared" si="11"/>
        <v>4100000</v>
      </c>
      <c r="L195" s="19">
        <v>4100000</v>
      </c>
      <c r="M195" s="19" t="s">
        <v>250</v>
      </c>
      <c r="S195" s="19">
        <f>IFERROR(SUMIF([3]PIVOT!$A$9:$A$634,C195,[3]PIVOT!$C$9:$C$634),0)</f>
        <v>0</v>
      </c>
      <c r="T195" s="19">
        <f t="shared" si="17"/>
        <v>-4100000</v>
      </c>
    </row>
    <row r="196" spans="1:20" hidden="1" outlineLevel="1" x14ac:dyDescent="0.25">
      <c r="A196" s="19" t="s">
        <v>179</v>
      </c>
      <c r="B196" s="19" t="s">
        <v>20</v>
      </c>
      <c r="C196" s="19" t="s">
        <v>1597</v>
      </c>
      <c r="D196" s="19" t="s">
        <v>46</v>
      </c>
      <c r="E196" s="16">
        <f t="shared" si="16"/>
        <v>3800000</v>
      </c>
      <c r="F196" s="19"/>
      <c r="G196" s="19"/>
      <c r="H196" s="19"/>
      <c r="I196" s="19"/>
      <c r="J196" s="19"/>
      <c r="K196" s="2">
        <f t="shared" ref="K196:K259" si="18">SUM(E196:G196)-H196+I196+J196</f>
        <v>3800000</v>
      </c>
      <c r="L196" s="19">
        <v>3800000</v>
      </c>
      <c r="M196" s="19" t="s">
        <v>251</v>
      </c>
      <c r="S196" s="19">
        <f>IFERROR(SUMIF([3]PIVOT!$A$9:$A$634,C196,[3]PIVOT!$C$9:$C$634),0)</f>
        <v>0</v>
      </c>
      <c r="T196" s="19">
        <f t="shared" si="17"/>
        <v>-3800000</v>
      </c>
    </row>
    <row r="197" spans="1:20" hidden="1" outlineLevel="1" x14ac:dyDescent="0.25">
      <c r="A197" s="19" t="s">
        <v>179</v>
      </c>
      <c r="B197" s="19" t="s">
        <v>20</v>
      </c>
      <c r="C197" s="19" t="s">
        <v>2473</v>
      </c>
      <c r="D197" s="19" t="s">
        <v>2474</v>
      </c>
      <c r="E197" s="16">
        <f t="shared" si="16"/>
        <v>4000000</v>
      </c>
      <c r="F197" s="19"/>
      <c r="G197" s="19">
        <v>1000000</v>
      </c>
      <c r="H197" s="19"/>
      <c r="I197" s="19"/>
      <c r="J197" s="19"/>
      <c r="K197" s="2">
        <f t="shared" si="18"/>
        <v>5000000</v>
      </c>
      <c r="L197" s="19">
        <v>4000000</v>
      </c>
      <c r="M197" s="19" t="s">
        <v>288</v>
      </c>
      <c r="S197" s="19">
        <f>IFERROR(SUMIF([3]PIVOT!$A$9:$A$634,C197,[3]PIVOT!$C$9:$C$634),0)</f>
        <v>0</v>
      </c>
      <c r="T197" s="19">
        <f t="shared" si="17"/>
        <v>-5000000</v>
      </c>
    </row>
    <row r="198" spans="1:20" hidden="1" outlineLevel="1" x14ac:dyDescent="0.25">
      <c r="A198" s="19" t="s">
        <v>179</v>
      </c>
      <c r="B198" s="19" t="s">
        <v>20</v>
      </c>
      <c r="C198" s="19" t="s">
        <v>1595</v>
      </c>
      <c r="D198" s="19" t="s">
        <v>500</v>
      </c>
      <c r="E198" s="16">
        <f t="shared" si="16"/>
        <v>3100000</v>
      </c>
      <c r="F198" s="19"/>
      <c r="G198" s="19"/>
      <c r="H198" s="19"/>
      <c r="I198" s="19"/>
      <c r="J198" s="19"/>
      <c r="K198" s="2">
        <f t="shared" si="18"/>
        <v>3100000</v>
      </c>
      <c r="L198" s="19">
        <v>3100000</v>
      </c>
      <c r="M198" s="19" t="s">
        <v>288</v>
      </c>
      <c r="S198" s="19">
        <f>IFERROR(SUMIF([3]PIVOT!$A$9:$A$634,C198,[3]PIVOT!$C$9:$C$634),0)</f>
        <v>0</v>
      </c>
      <c r="T198" s="19">
        <f t="shared" si="17"/>
        <v>-3100000</v>
      </c>
    </row>
    <row r="199" spans="1:20" hidden="1" outlineLevel="1" x14ac:dyDescent="0.25">
      <c r="A199" s="19" t="s">
        <v>180</v>
      </c>
      <c r="B199" s="19" t="s">
        <v>20</v>
      </c>
      <c r="C199" s="19" t="s">
        <v>1664</v>
      </c>
      <c r="D199" s="19" t="s">
        <v>1665</v>
      </c>
      <c r="E199" s="16">
        <f t="shared" si="16"/>
        <v>3000000</v>
      </c>
      <c r="F199" s="19"/>
      <c r="G199" s="19"/>
      <c r="H199" s="19"/>
      <c r="I199" s="19"/>
      <c r="J199" s="19"/>
      <c r="K199" s="2">
        <f t="shared" si="18"/>
        <v>3000000</v>
      </c>
      <c r="L199" s="19">
        <v>3000000</v>
      </c>
      <c r="M199" s="19" t="s">
        <v>250</v>
      </c>
      <c r="S199" s="19">
        <f>IFERROR(SUMIF([3]PIVOT!$A$9:$A$634,C199,[3]PIVOT!$C$9:$C$634),0)</f>
        <v>0</v>
      </c>
      <c r="T199" s="19">
        <f t="shared" si="17"/>
        <v>-3000000</v>
      </c>
    </row>
    <row r="200" spans="1:20" hidden="1" outlineLevel="1" x14ac:dyDescent="0.25">
      <c r="A200" s="19" t="s">
        <v>180</v>
      </c>
      <c r="B200" s="19" t="s">
        <v>20</v>
      </c>
      <c r="C200" s="19" t="s">
        <v>2649</v>
      </c>
      <c r="D200" s="19" t="s">
        <v>2650</v>
      </c>
      <c r="E200" s="16">
        <f t="shared" si="16"/>
        <v>1500000</v>
      </c>
      <c r="F200" s="19"/>
      <c r="G200" s="19">
        <v>1000000</v>
      </c>
      <c r="H200" s="19"/>
      <c r="I200" s="19"/>
      <c r="J200" s="19"/>
      <c r="K200" s="2">
        <f t="shared" si="18"/>
        <v>2500000</v>
      </c>
      <c r="L200" s="19">
        <v>1500000</v>
      </c>
      <c r="M200" s="19" t="s">
        <v>250</v>
      </c>
      <c r="S200" s="19">
        <f>IFERROR(SUMIF([3]PIVOT!$A$9:$A$634,C200,[3]PIVOT!$C$9:$C$634),0)</f>
        <v>0</v>
      </c>
      <c r="T200" s="19">
        <f t="shared" si="17"/>
        <v>-2500000</v>
      </c>
    </row>
    <row r="201" spans="1:20" hidden="1" outlineLevel="1" x14ac:dyDescent="0.25">
      <c r="A201" s="19" t="s">
        <v>180</v>
      </c>
      <c r="B201" s="19" t="s">
        <v>20</v>
      </c>
      <c r="C201" s="19" t="s">
        <v>2475</v>
      </c>
      <c r="D201" s="19" t="s">
        <v>855</v>
      </c>
      <c r="E201" s="16">
        <f t="shared" si="16"/>
        <v>2000000</v>
      </c>
      <c r="F201" s="19"/>
      <c r="G201" s="19">
        <v>1000000</v>
      </c>
      <c r="H201" s="19"/>
      <c r="I201" s="19"/>
      <c r="J201" s="19"/>
      <c r="K201" s="2">
        <f t="shared" si="18"/>
        <v>3000000</v>
      </c>
      <c r="L201" s="19">
        <v>2000000</v>
      </c>
      <c r="M201" s="19" t="s">
        <v>251</v>
      </c>
      <c r="S201" s="19">
        <f>IFERROR(SUMIF([3]PIVOT!$A$9:$A$634,C201,[3]PIVOT!$C$9:$C$634),0)</f>
        <v>0</v>
      </c>
      <c r="T201" s="19">
        <f t="shared" si="17"/>
        <v>-3000000</v>
      </c>
    </row>
    <row r="202" spans="1:20" hidden="1" outlineLevel="1" x14ac:dyDescent="0.25">
      <c r="A202" s="19" t="s">
        <v>180</v>
      </c>
      <c r="B202" s="19" t="s">
        <v>20</v>
      </c>
      <c r="C202" s="19" t="s">
        <v>2061</v>
      </c>
      <c r="D202" s="19" t="s">
        <v>2062</v>
      </c>
      <c r="E202" s="16">
        <f t="shared" si="16"/>
        <v>2000000</v>
      </c>
      <c r="F202" s="19"/>
      <c r="G202" s="19"/>
      <c r="H202" s="19"/>
      <c r="I202" s="19"/>
      <c r="J202" s="19"/>
      <c r="K202" s="2">
        <f t="shared" si="18"/>
        <v>2000000</v>
      </c>
      <c r="L202" s="19">
        <v>2000000</v>
      </c>
      <c r="M202" s="19" t="s">
        <v>252</v>
      </c>
      <c r="S202" s="19">
        <f>IFERROR(SUMIF([3]PIVOT!$A$9:$A$634,C202,[3]PIVOT!$C$9:$C$634),0)</f>
        <v>0</v>
      </c>
      <c r="T202" s="19">
        <f t="shared" si="17"/>
        <v>-2000000</v>
      </c>
    </row>
    <row r="203" spans="1:20" hidden="1" outlineLevel="1" x14ac:dyDescent="0.25">
      <c r="A203" s="19" t="s">
        <v>180</v>
      </c>
      <c r="B203" s="19" t="s">
        <v>20</v>
      </c>
      <c r="C203" s="19" t="s">
        <v>1602</v>
      </c>
      <c r="D203" s="19" t="s">
        <v>502</v>
      </c>
      <c r="E203" s="16">
        <f t="shared" si="16"/>
        <v>0</v>
      </c>
      <c r="F203" s="19"/>
      <c r="G203" s="19"/>
      <c r="H203" s="19"/>
      <c r="I203" s="19"/>
      <c r="J203" s="19"/>
      <c r="K203" s="2">
        <f t="shared" si="18"/>
        <v>0</v>
      </c>
      <c r="L203" s="19">
        <v>0</v>
      </c>
      <c r="M203" s="19" t="s">
        <v>288</v>
      </c>
      <c r="S203" s="19">
        <f>IFERROR(SUMIF([3]PIVOT!$A$9:$A$634,C203,[3]PIVOT!$C$9:$C$634),0)</f>
        <v>0</v>
      </c>
      <c r="T203" s="19">
        <f t="shared" si="17"/>
        <v>0</v>
      </c>
    </row>
    <row r="204" spans="1:20" hidden="1" outlineLevel="1" x14ac:dyDescent="0.25">
      <c r="A204" s="19" t="s">
        <v>180</v>
      </c>
      <c r="B204" s="19" t="s">
        <v>20</v>
      </c>
      <c r="C204" s="19" t="s">
        <v>2063</v>
      </c>
      <c r="D204" s="19" t="s">
        <v>2064</v>
      </c>
      <c r="E204" s="16">
        <f t="shared" si="16"/>
        <v>1100000</v>
      </c>
      <c r="F204" s="19"/>
      <c r="G204" s="19"/>
      <c r="H204" s="19"/>
      <c r="I204" s="19"/>
      <c r="J204" s="19"/>
      <c r="K204" s="2">
        <f t="shared" si="18"/>
        <v>1100000</v>
      </c>
      <c r="L204" s="19">
        <v>1100000</v>
      </c>
      <c r="M204" s="19" t="s">
        <v>250</v>
      </c>
      <c r="S204" s="19">
        <f>IFERROR(SUMIF([3]PIVOT!$A$9:$A$634,C204,[3]PIVOT!$C$9:$C$634),0)</f>
        <v>0</v>
      </c>
      <c r="T204" s="19">
        <f t="shared" si="17"/>
        <v>-1100000</v>
      </c>
    </row>
    <row r="205" spans="1:20" hidden="1" outlineLevel="1" x14ac:dyDescent="0.25">
      <c r="A205" s="19" t="s">
        <v>180</v>
      </c>
      <c r="B205" s="19" t="s">
        <v>20</v>
      </c>
      <c r="C205" s="19" t="s">
        <v>1605</v>
      </c>
      <c r="D205" s="19" t="s">
        <v>50</v>
      </c>
      <c r="E205" s="16">
        <f t="shared" si="16"/>
        <v>1100000</v>
      </c>
      <c r="F205" s="19"/>
      <c r="G205" s="19"/>
      <c r="H205" s="19"/>
      <c r="I205" s="19"/>
      <c r="J205" s="19"/>
      <c r="K205" s="2">
        <f t="shared" si="18"/>
        <v>1100000</v>
      </c>
      <c r="L205" s="19">
        <v>1100000</v>
      </c>
      <c r="M205" s="19" t="s">
        <v>288</v>
      </c>
      <c r="S205" s="19">
        <f>IFERROR(SUMIF([3]PIVOT!$A$9:$A$634,C205,[3]PIVOT!$C$9:$C$634),0)</f>
        <v>0</v>
      </c>
      <c r="T205" s="19">
        <f t="shared" si="17"/>
        <v>-1100000</v>
      </c>
    </row>
    <row r="206" spans="1:20" hidden="1" outlineLevel="1" x14ac:dyDescent="0.25">
      <c r="A206" s="19" t="s">
        <v>180</v>
      </c>
      <c r="B206" s="19" t="s">
        <v>20</v>
      </c>
      <c r="C206" s="19" t="s">
        <v>2651</v>
      </c>
      <c r="D206" s="19" t="s">
        <v>2652</v>
      </c>
      <c r="E206" s="16">
        <f t="shared" ref="E206:E237" si="19">+L206-F206-J206-I206</f>
        <v>0</v>
      </c>
      <c r="F206" s="19"/>
      <c r="G206" s="19">
        <v>1000000</v>
      </c>
      <c r="H206" s="19"/>
      <c r="I206" s="19"/>
      <c r="J206" s="19"/>
      <c r="K206" s="2">
        <f t="shared" si="18"/>
        <v>1000000</v>
      </c>
      <c r="L206" s="19">
        <v>0</v>
      </c>
      <c r="M206" s="19" t="s">
        <v>250</v>
      </c>
      <c r="S206" s="19">
        <f>IFERROR(SUMIF([3]PIVOT!$A$9:$A$634,C206,[3]PIVOT!$C$9:$C$634),0)</f>
        <v>0</v>
      </c>
      <c r="T206" s="19">
        <f t="shared" ref="T206:T237" si="20">+S206-K206</f>
        <v>-1000000</v>
      </c>
    </row>
    <row r="207" spans="1:20" hidden="1" outlineLevel="1" x14ac:dyDescent="0.25">
      <c r="A207" s="19" t="s">
        <v>180</v>
      </c>
      <c r="B207" s="19" t="s">
        <v>20</v>
      </c>
      <c r="C207" s="19" t="s">
        <v>1607</v>
      </c>
      <c r="D207" s="19" t="s">
        <v>395</v>
      </c>
      <c r="E207" s="16">
        <f t="shared" si="19"/>
        <v>4100000</v>
      </c>
      <c r="F207" s="19"/>
      <c r="G207" s="19"/>
      <c r="H207" s="19"/>
      <c r="I207" s="19"/>
      <c r="J207" s="19"/>
      <c r="K207" s="2">
        <f t="shared" si="18"/>
        <v>4100000</v>
      </c>
      <c r="L207" s="19">
        <v>4100000</v>
      </c>
      <c r="M207" s="19" t="s">
        <v>250</v>
      </c>
      <c r="S207" s="19">
        <f>IFERROR(SUMIF([3]PIVOT!$A$9:$A$634,C207,[3]PIVOT!$C$9:$C$634),0)</f>
        <v>0</v>
      </c>
      <c r="T207" s="19">
        <f t="shared" si="20"/>
        <v>-4100000</v>
      </c>
    </row>
    <row r="208" spans="1:20" hidden="1" outlineLevel="1" x14ac:dyDescent="0.25">
      <c r="A208" s="19" t="s">
        <v>180</v>
      </c>
      <c r="B208" s="19" t="s">
        <v>20</v>
      </c>
      <c r="C208" s="19" t="s">
        <v>1608</v>
      </c>
      <c r="D208" s="19" t="s">
        <v>503</v>
      </c>
      <c r="E208" s="16">
        <f t="shared" si="19"/>
        <v>1100000</v>
      </c>
      <c r="F208" s="19"/>
      <c r="G208" s="19"/>
      <c r="H208" s="19"/>
      <c r="I208" s="19"/>
      <c r="J208" s="19"/>
      <c r="K208" s="2">
        <f t="shared" si="18"/>
        <v>1100000</v>
      </c>
      <c r="L208" s="19">
        <v>1100000</v>
      </c>
      <c r="M208" s="19" t="s">
        <v>250</v>
      </c>
      <c r="S208" s="19">
        <f>IFERROR(SUMIF([3]PIVOT!$A$9:$A$634,C208,[3]PIVOT!$C$9:$C$634),0)</f>
        <v>0</v>
      </c>
      <c r="T208" s="19">
        <f t="shared" si="20"/>
        <v>-1100000</v>
      </c>
    </row>
    <row r="209" spans="1:20" hidden="1" outlineLevel="1" x14ac:dyDescent="0.25">
      <c r="A209" s="19" t="s">
        <v>180</v>
      </c>
      <c r="B209" s="19" t="s">
        <v>20</v>
      </c>
      <c r="C209" s="19" t="s">
        <v>1609</v>
      </c>
      <c r="D209" s="19" t="s">
        <v>166</v>
      </c>
      <c r="E209" s="16">
        <f t="shared" si="19"/>
        <v>4100000</v>
      </c>
      <c r="F209" s="19"/>
      <c r="G209" s="19"/>
      <c r="H209" s="19"/>
      <c r="I209" s="19"/>
      <c r="J209" s="19"/>
      <c r="K209" s="2">
        <f t="shared" si="18"/>
        <v>4100000</v>
      </c>
      <c r="L209" s="19">
        <v>4100000</v>
      </c>
      <c r="M209" s="19" t="s">
        <v>288</v>
      </c>
      <c r="S209" s="19">
        <f>IFERROR(SUMIF([3]PIVOT!$A$9:$A$634,C209,[3]PIVOT!$C$9:$C$634),0)</f>
        <v>0</v>
      </c>
      <c r="T209" s="19">
        <f t="shared" si="20"/>
        <v>-4100000</v>
      </c>
    </row>
    <row r="210" spans="1:20" hidden="1" outlineLevel="1" x14ac:dyDescent="0.25">
      <c r="A210" s="19" t="s">
        <v>180</v>
      </c>
      <c r="B210" s="19" t="s">
        <v>20</v>
      </c>
      <c r="C210" s="19" t="s">
        <v>1610</v>
      </c>
      <c r="D210" s="19" t="s">
        <v>167</v>
      </c>
      <c r="E210" s="16">
        <f t="shared" si="19"/>
        <v>1100000</v>
      </c>
      <c r="F210" s="19"/>
      <c r="G210" s="19"/>
      <c r="H210" s="19"/>
      <c r="I210" s="19"/>
      <c r="J210" s="19"/>
      <c r="K210" s="2">
        <f t="shared" si="18"/>
        <v>1100000</v>
      </c>
      <c r="L210" s="19">
        <v>1100000</v>
      </c>
      <c r="M210" s="19" t="s">
        <v>250</v>
      </c>
      <c r="S210" s="19">
        <f>IFERROR(SUMIF([3]PIVOT!$A$9:$A$634,C210,[3]PIVOT!$C$9:$C$634),0)</f>
        <v>0</v>
      </c>
      <c r="T210" s="19">
        <f t="shared" si="20"/>
        <v>-1100000</v>
      </c>
    </row>
    <row r="211" spans="1:20" hidden="1" outlineLevel="1" x14ac:dyDescent="0.25">
      <c r="A211" s="19" t="s">
        <v>180</v>
      </c>
      <c r="B211" s="19" t="s">
        <v>20</v>
      </c>
      <c r="C211" s="19" t="s">
        <v>1611</v>
      </c>
      <c r="D211" s="19" t="s">
        <v>397</v>
      </c>
      <c r="E211" s="16">
        <f t="shared" si="19"/>
        <v>1100000</v>
      </c>
      <c r="F211" s="19"/>
      <c r="G211" s="19"/>
      <c r="H211" s="19"/>
      <c r="I211" s="19"/>
      <c r="J211" s="19"/>
      <c r="K211" s="2">
        <f t="shared" si="18"/>
        <v>1100000</v>
      </c>
      <c r="L211" s="19">
        <v>1100000</v>
      </c>
      <c r="M211" s="19" t="s">
        <v>250</v>
      </c>
      <c r="S211" s="19">
        <f>IFERROR(SUMIF([3]PIVOT!$A$9:$A$634,C211,[3]PIVOT!$C$9:$C$634),0)</f>
        <v>0</v>
      </c>
      <c r="T211" s="19">
        <f t="shared" si="20"/>
        <v>-1100000</v>
      </c>
    </row>
    <row r="212" spans="1:20" hidden="1" outlineLevel="1" x14ac:dyDescent="0.25">
      <c r="A212" s="19" t="s">
        <v>180</v>
      </c>
      <c r="B212" s="19" t="s">
        <v>20</v>
      </c>
      <c r="C212" s="19" t="s">
        <v>1612</v>
      </c>
      <c r="D212" s="19" t="s">
        <v>595</v>
      </c>
      <c r="E212" s="16">
        <f t="shared" si="19"/>
        <v>1100000</v>
      </c>
      <c r="F212" s="19"/>
      <c r="G212" s="19"/>
      <c r="H212" s="19"/>
      <c r="I212" s="19"/>
      <c r="J212" s="19"/>
      <c r="K212" s="2">
        <f t="shared" si="18"/>
        <v>1100000</v>
      </c>
      <c r="L212" s="19">
        <v>1100000</v>
      </c>
      <c r="M212" s="19" t="s">
        <v>250</v>
      </c>
      <c r="S212" s="19">
        <f>IFERROR(SUMIF([3]PIVOT!$A$9:$A$634,C212,[3]PIVOT!$C$9:$C$634),0)</f>
        <v>0</v>
      </c>
      <c r="T212" s="19">
        <f t="shared" si="20"/>
        <v>-1100000</v>
      </c>
    </row>
    <row r="213" spans="1:20" hidden="1" outlineLevel="1" x14ac:dyDescent="0.25">
      <c r="A213" s="19" t="s">
        <v>180</v>
      </c>
      <c r="B213" s="19" t="s">
        <v>20</v>
      </c>
      <c r="C213" s="19" t="s">
        <v>1613</v>
      </c>
      <c r="D213" s="19" t="s">
        <v>47</v>
      </c>
      <c r="E213" s="16">
        <f t="shared" si="19"/>
        <v>1100000</v>
      </c>
      <c r="F213" s="19"/>
      <c r="G213" s="19"/>
      <c r="H213" s="19"/>
      <c r="I213" s="19"/>
      <c r="J213" s="19"/>
      <c r="K213" s="2">
        <f t="shared" si="18"/>
        <v>1100000</v>
      </c>
      <c r="L213" s="19">
        <v>1100000</v>
      </c>
      <c r="M213" s="19" t="s">
        <v>250</v>
      </c>
      <c r="S213" s="19">
        <f>IFERROR(SUMIF([3]PIVOT!$A$9:$A$634,C213,[3]PIVOT!$C$9:$C$634),0)</f>
        <v>0</v>
      </c>
      <c r="T213" s="19">
        <f t="shared" si="20"/>
        <v>-1100000</v>
      </c>
    </row>
    <row r="214" spans="1:20" hidden="1" outlineLevel="1" x14ac:dyDescent="0.25">
      <c r="A214" s="19" t="s">
        <v>180</v>
      </c>
      <c r="B214" s="19" t="s">
        <v>20</v>
      </c>
      <c r="C214" s="19" t="s">
        <v>1614</v>
      </c>
      <c r="D214" s="19" t="s">
        <v>396</v>
      </c>
      <c r="E214" s="16">
        <f t="shared" si="19"/>
        <v>2600000</v>
      </c>
      <c r="F214" s="19"/>
      <c r="G214" s="19"/>
      <c r="H214" s="19"/>
      <c r="I214" s="19"/>
      <c r="J214" s="19"/>
      <c r="K214" s="2">
        <f t="shared" si="18"/>
        <v>2600000</v>
      </c>
      <c r="L214" s="19">
        <v>2600000</v>
      </c>
      <c r="M214" s="19" t="s">
        <v>288</v>
      </c>
      <c r="S214" s="19">
        <f>IFERROR(SUMIF([3]PIVOT!$A$9:$A$634,C214,[3]PIVOT!$C$9:$C$634),0)</f>
        <v>0</v>
      </c>
      <c r="T214" s="19">
        <f t="shared" si="20"/>
        <v>-2600000</v>
      </c>
    </row>
    <row r="215" spans="1:20" hidden="1" outlineLevel="1" x14ac:dyDescent="0.25">
      <c r="A215" s="19" t="s">
        <v>180</v>
      </c>
      <c r="B215" s="19" t="s">
        <v>20</v>
      </c>
      <c r="C215" s="19" t="s">
        <v>1842</v>
      </c>
      <c r="D215" s="19" t="s">
        <v>1843</v>
      </c>
      <c r="E215" s="16">
        <f t="shared" si="19"/>
        <v>1100000</v>
      </c>
      <c r="F215" s="19"/>
      <c r="G215" s="19"/>
      <c r="H215" s="19"/>
      <c r="I215" s="19"/>
      <c r="J215" s="19"/>
      <c r="K215" s="2">
        <f t="shared" si="18"/>
        <v>1100000</v>
      </c>
      <c r="L215" s="19">
        <v>1100000</v>
      </c>
      <c r="M215" s="19" t="s">
        <v>250</v>
      </c>
      <c r="S215" s="19">
        <f>IFERROR(SUMIF([3]PIVOT!$A$9:$A$634,C215,[3]PIVOT!$C$9:$C$634),0)</f>
        <v>0</v>
      </c>
      <c r="T215" s="19">
        <f t="shared" si="20"/>
        <v>-1100000</v>
      </c>
    </row>
    <row r="216" spans="1:20" hidden="1" outlineLevel="1" x14ac:dyDescent="0.25">
      <c r="A216" s="19" t="s">
        <v>180</v>
      </c>
      <c r="B216" s="19" t="s">
        <v>20</v>
      </c>
      <c r="C216" s="19" t="s">
        <v>1844</v>
      </c>
      <c r="D216" s="19" t="s">
        <v>1845</v>
      </c>
      <c r="E216" s="16">
        <f t="shared" si="19"/>
        <v>4100000</v>
      </c>
      <c r="F216" s="19"/>
      <c r="G216" s="19"/>
      <c r="H216" s="19"/>
      <c r="I216" s="19"/>
      <c r="J216" s="19"/>
      <c r="K216" s="2">
        <f t="shared" si="18"/>
        <v>4100000</v>
      </c>
      <c r="L216" s="19">
        <v>4100000</v>
      </c>
      <c r="M216" s="19" t="s">
        <v>288</v>
      </c>
      <c r="S216" s="19">
        <f>IFERROR(SUMIF([3]PIVOT!$A$9:$A$634,C216,[3]PIVOT!$C$9:$C$634),0)</f>
        <v>0</v>
      </c>
      <c r="T216" s="19">
        <f t="shared" si="20"/>
        <v>-4100000</v>
      </c>
    </row>
    <row r="217" spans="1:20" hidden="1" outlineLevel="1" x14ac:dyDescent="0.25">
      <c r="A217" s="19" t="s">
        <v>180</v>
      </c>
      <c r="B217" s="19" t="s">
        <v>20</v>
      </c>
      <c r="C217" s="19" t="s">
        <v>2261</v>
      </c>
      <c r="D217" s="19" t="s">
        <v>2262</v>
      </c>
      <c r="E217" s="16">
        <f t="shared" si="19"/>
        <v>1100000</v>
      </c>
      <c r="F217" s="19"/>
      <c r="G217" s="19"/>
      <c r="H217" s="19"/>
      <c r="I217" s="19"/>
      <c r="J217" s="19"/>
      <c r="K217" s="2">
        <f t="shared" si="18"/>
        <v>1100000</v>
      </c>
      <c r="L217" s="19">
        <v>1100000</v>
      </c>
      <c r="M217" s="19" t="s">
        <v>250</v>
      </c>
      <c r="S217" s="19">
        <f>IFERROR(SUMIF([3]PIVOT!$A$9:$A$634,C217,[3]PIVOT!$C$9:$C$634),0)</f>
        <v>0</v>
      </c>
      <c r="T217" s="19">
        <f t="shared" si="20"/>
        <v>-1100000</v>
      </c>
    </row>
    <row r="218" spans="1:20" hidden="1" outlineLevel="1" x14ac:dyDescent="0.25">
      <c r="A218" s="19" t="s">
        <v>180</v>
      </c>
      <c r="B218" s="19" t="s">
        <v>20</v>
      </c>
      <c r="C218" s="19" t="s">
        <v>1617</v>
      </c>
      <c r="D218" s="19" t="s">
        <v>1473</v>
      </c>
      <c r="E218" s="16">
        <f t="shared" si="19"/>
        <v>1100000</v>
      </c>
      <c r="F218" s="19"/>
      <c r="G218" s="19"/>
      <c r="H218" s="19"/>
      <c r="I218" s="19"/>
      <c r="J218" s="19"/>
      <c r="K218" s="2">
        <f t="shared" si="18"/>
        <v>1100000</v>
      </c>
      <c r="L218" s="19">
        <v>1100000</v>
      </c>
      <c r="M218" s="19" t="s">
        <v>250</v>
      </c>
      <c r="S218" s="19">
        <f>IFERROR(SUMIF([3]PIVOT!$A$9:$A$634,C218,[3]PIVOT!$C$9:$C$634),0)</f>
        <v>0</v>
      </c>
      <c r="T218" s="19">
        <f t="shared" si="20"/>
        <v>-1100000</v>
      </c>
    </row>
    <row r="219" spans="1:20" hidden="1" outlineLevel="1" x14ac:dyDescent="0.25">
      <c r="A219" s="19" t="s">
        <v>180</v>
      </c>
      <c r="B219" s="19" t="s">
        <v>20</v>
      </c>
      <c r="C219" s="19" t="s">
        <v>1618</v>
      </c>
      <c r="D219" s="19" t="s">
        <v>448</v>
      </c>
      <c r="E219" s="16">
        <f t="shared" si="19"/>
        <v>3200000</v>
      </c>
      <c r="F219" s="19"/>
      <c r="G219" s="19"/>
      <c r="H219" s="19"/>
      <c r="I219" s="19"/>
      <c r="J219" s="19"/>
      <c r="K219" s="2">
        <f t="shared" si="18"/>
        <v>3200000</v>
      </c>
      <c r="L219" s="19">
        <v>3200000</v>
      </c>
      <c r="M219" s="19" t="s">
        <v>252</v>
      </c>
      <c r="S219" s="19">
        <f>IFERROR(SUMIF([3]PIVOT!$A$9:$A$634,C219,[3]PIVOT!$C$9:$C$634),0)</f>
        <v>0</v>
      </c>
      <c r="T219" s="19">
        <f t="shared" si="20"/>
        <v>-3200000</v>
      </c>
    </row>
    <row r="220" spans="1:20" hidden="1" outlineLevel="1" x14ac:dyDescent="0.25">
      <c r="A220" s="19" t="s">
        <v>180</v>
      </c>
      <c r="B220" s="19" t="s">
        <v>20</v>
      </c>
      <c r="C220" s="19" t="s">
        <v>1846</v>
      </c>
      <c r="D220" s="19" t="s">
        <v>1847</v>
      </c>
      <c r="E220" s="16">
        <f t="shared" si="19"/>
        <v>4100000</v>
      </c>
      <c r="F220" s="19"/>
      <c r="G220" s="19"/>
      <c r="H220" s="19"/>
      <c r="I220" s="19"/>
      <c r="J220" s="19"/>
      <c r="K220" s="2">
        <f t="shared" si="18"/>
        <v>4100000</v>
      </c>
      <c r="L220" s="19">
        <v>4100000</v>
      </c>
      <c r="M220" s="19" t="s">
        <v>288</v>
      </c>
      <c r="S220" s="19">
        <f>IFERROR(SUMIF([3]PIVOT!$A$9:$A$634,C220,[3]PIVOT!$C$9:$C$634),0)</f>
        <v>0</v>
      </c>
      <c r="T220" s="19">
        <f t="shared" si="20"/>
        <v>-4100000</v>
      </c>
    </row>
    <row r="221" spans="1:20" hidden="1" outlineLevel="1" x14ac:dyDescent="0.25">
      <c r="A221" s="19" t="s">
        <v>180</v>
      </c>
      <c r="B221" s="19" t="s">
        <v>20</v>
      </c>
      <c r="C221" s="19" t="s">
        <v>2263</v>
      </c>
      <c r="D221" s="19" t="s">
        <v>2264</v>
      </c>
      <c r="E221" s="16">
        <f t="shared" si="19"/>
        <v>3800000</v>
      </c>
      <c r="F221" s="19"/>
      <c r="G221" s="19">
        <v>115384.61538461539</v>
      </c>
      <c r="H221" s="19"/>
      <c r="I221" s="19"/>
      <c r="J221" s="19"/>
      <c r="K221" s="2">
        <f t="shared" si="18"/>
        <v>3915384.6153846155</v>
      </c>
      <c r="L221" s="19">
        <v>3800000</v>
      </c>
      <c r="M221" s="19" t="s">
        <v>250</v>
      </c>
      <c r="S221" s="19">
        <f>IFERROR(SUMIF([3]PIVOT!$A$9:$A$634,C221,[3]PIVOT!$C$9:$C$634),0)</f>
        <v>0</v>
      </c>
      <c r="T221" s="19">
        <f t="shared" si="20"/>
        <v>-3915384.6153846155</v>
      </c>
    </row>
    <row r="222" spans="1:20" hidden="1" outlineLevel="1" x14ac:dyDescent="0.25">
      <c r="A222" s="19" t="s">
        <v>180</v>
      </c>
      <c r="B222" s="19" t="s">
        <v>20</v>
      </c>
      <c r="C222" s="19" t="s">
        <v>1622</v>
      </c>
      <c r="D222" s="19" t="s">
        <v>1623</v>
      </c>
      <c r="E222" s="16">
        <f t="shared" si="19"/>
        <v>2600000</v>
      </c>
      <c r="F222" s="19"/>
      <c r="G222" s="19"/>
      <c r="H222" s="19"/>
      <c r="I222" s="19"/>
      <c r="J222" s="19"/>
      <c r="K222" s="2">
        <f t="shared" si="18"/>
        <v>2600000</v>
      </c>
      <c r="L222" s="19">
        <v>2600000</v>
      </c>
      <c r="M222" s="19" t="s">
        <v>250</v>
      </c>
      <c r="S222" s="19">
        <f>IFERROR(SUMIF([3]PIVOT!$A$9:$A$634,C222,[3]PIVOT!$C$9:$C$634),0)</f>
        <v>0</v>
      </c>
      <c r="T222" s="19">
        <f t="shared" si="20"/>
        <v>-2600000</v>
      </c>
    </row>
    <row r="223" spans="1:20" hidden="1" outlineLevel="1" x14ac:dyDescent="0.25">
      <c r="A223" s="19" t="s">
        <v>180</v>
      </c>
      <c r="B223" s="19" t="s">
        <v>20</v>
      </c>
      <c r="C223" s="19" t="s">
        <v>1624</v>
      </c>
      <c r="D223" s="19" t="s">
        <v>443</v>
      </c>
      <c r="E223" s="16">
        <f t="shared" si="19"/>
        <v>4100000</v>
      </c>
      <c r="F223" s="19"/>
      <c r="G223" s="19"/>
      <c r="H223" s="19"/>
      <c r="I223" s="19"/>
      <c r="J223" s="19"/>
      <c r="K223" s="2">
        <f t="shared" si="18"/>
        <v>4100000</v>
      </c>
      <c r="L223" s="19">
        <v>4100000</v>
      </c>
      <c r="M223" s="19" t="s">
        <v>288</v>
      </c>
      <c r="S223" s="19">
        <f>IFERROR(SUMIF([3]PIVOT!$A$9:$A$634,C223,[3]PIVOT!$C$9:$C$634),0)</f>
        <v>0</v>
      </c>
      <c r="T223" s="19">
        <f t="shared" si="20"/>
        <v>-4100000</v>
      </c>
    </row>
    <row r="224" spans="1:20" hidden="1" outlineLevel="1" x14ac:dyDescent="0.25">
      <c r="A224" s="19" t="s">
        <v>180</v>
      </c>
      <c r="B224" s="19" t="s">
        <v>20</v>
      </c>
      <c r="C224" s="19" t="s">
        <v>1625</v>
      </c>
      <c r="D224" s="19" t="s">
        <v>168</v>
      </c>
      <c r="E224" s="16">
        <f t="shared" si="19"/>
        <v>4100000</v>
      </c>
      <c r="F224" s="19"/>
      <c r="G224" s="19"/>
      <c r="H224" s="19"/>
      <c r="I224" s="19"/>
      <c r="J224" s="19"/>
      <c r="K224" s="2">
        <f t="shared" si="18"/>
        <v>4100000</v>
      </c>
      <c r="L224" s="19">
        <v>4100000</v>
      </c>
      <c r="M224" s="19" t="s">
        <v>250</v>
      </c>
      <c r="S224" s="19">
        <f>IFERROR(SUMIF([3]PIVOT!$A$9:$A$634,C224,[3]PIVOT!$C$9:$C$634),0)</f>
        <v>0</v>
      </c>
      <c r="T224" s="19">
        <f t="shared" si="20"/>
        <v>-4100000</v>
      </c>
    </row>
    <row r="225" spans="1:20" hidden="1" outlineLevel="1" x14ac:dyDescent="0.25">
      <c r="A225" s="19" t="s">
        <v>180</v>
      </c>
      <c r="B225" s="19" t="s">
        <v>20</v>
      </c>
      <c r="C225" s="19" t="s">
        <v>2476</v>
      </c>
      <c r="D225" s="19" t="s">
        <v>2477</v>
      </c>
      <c r="E225" s="16">
        <f t="shared" si="19"/>
        <v>3400000</v>
      </c>
      <c r="F225" s="19"/>
      <c r="G225" s="19">
        <v>1000000</v>
      </c>
      <c r="H225" s="19"/>
      <c r="I225" s="19"/>
      <c r="J225" s="19"/>
      <c r="K225" s="2">
        <f t="shared" si="18"/>
        <v>4400000</v>
      </c>
      <c r="L225" s="19">
        <v>3400000</v>
      </c>
      <c r="M225" s="19" t="s">
        <v>250</v>
      </c>
      <c r="S225" s="19">
        <f>IFERROR(SUMIF([3]PIVOT!$A$9:$A$634,C225,[3]PIVOT!$C$9:$C$634),0)</f>
        <v>0</v>
      </c>
      <c r="T225" s="19">
        <f t="shared" si="20"/>
        <v>-4400000</v>
      </c>
    </row>
    <row r="226" spans="1:20" hidden="1" outlineLevel="1" x14ac:dyDescent="0.25">
      <c r="A226" s="19" t="s">
        <v>180</v>
      </c>
      <c r="B226" s="19" t="s">
        <v>20</v>
      </c>
      <c r="C226" s="19" t="s">
        <v>1642</v>
      </c>
      <c r="D226" s="19" t="s">
        <v>444</v>
      </c>
      <c r="E226" s="16">
        <f t="shared" si="19"/>
        <v>1100000</v>
      </c>
      <c r="F226" s="19"/>
      <c r="G226" s="19"/>
      <c r="H226" s="19"/>
      <c r="I226" s="19"/>
      <c r="J226" s="19"/>
      <c r="K226" s="2">
        <f t="shared" si="18"/>
        <v>1100000</v>
      </c>
      <c r="L226" s="19">
        <v>1100000</v>
      </c>
      <c r="M226" s="19" t="s">
        <v>250</v>
      </c>
      <c r="S226" s="19">
        <f>IFERROR(SUMIF([3]PIVOT!$A$9:$A$634,C226,[3]PIVOT!$C$9:$C$634),0)</f>
        <v>0</v>
      </c>
      <c r="T226" s="19">
        <f t="shared" si="20"/>
        <v>-1100000</v>
      </c>
    </row>
    <row r="227" spans="1:20" hidden="1" outlineLevel="1" x14ac:dyDescent="0.25">
      <c r="A227" s="19" t="s">
        <v>180</v>
      </c>
      <c r="B227" s="19" t="s">
        <v>20</v>
      </c>
      <c r="C227" s="19" t="s">
        <v>2653</v>
      </c>
      <c r="D227" s="19" t="s">
        <v>2654</v>
      </c>
      <c r="E227" s="16">
        <f t="shared" si="19"/>
        <v>3500000</v>
      </c>
      <c r="F227" s="19"/>
      <c r="G227" s="19">
        <v>1000000</v>
      </c>
      <c r="H227" s="19"/>
      <c r="I227" s="19"/>
      <c r="J227" s="19"/>
      <c r="K227" s="2">
        <f t="shared" si="18"/>
        <v>4500000</v>
      </c>
      <c r="L227" s="19">
        <v>3500000</v>
      </c>
      <c r="M227" s="19" t="s">
        <v>250</v>
      </c>
      <c r="S227" s="19">
        <f>IFERROR(SUMIF([3]PIVOT!$A$9:$A$634,C227,[3]PIVOT!$C$9:$C$634),0)</f>
        <v>0</v>
      </c>
      <c r="T227" s="19">
        <f t="shared" si="20"/>
        <v>-4500000</v>
      </c>
    </row>
    <row r="228" spans="1:20" hidden="1" outlineLevel="1" x14ac:dyDescent="0.25">
      <c r="A228" s="19" t="s">
        <v>180</v>
      </c>
      <c r="B228" s="19" t="s">
        <v>20</v>
      </c>
      <c r="C228" s="19" t="s">
        <v>1632</v>
      </c>
      <c r="D228" s="19" t="s">
        <v>762</v>
      </c>
      <c r="E228" s="16">
        <f t="shared" si="19"/>
        <v>1100000</v>
      </c>
      <c r="F228" s="19"/>
      <c r="G228" s="19"/>
      <c r="H228" s="19"/>
      <c r="I228" s="19"/>
      <c r="J228" s="19"/>
      <c r="K228" s="2">
        <f t="shared" si="18"/>
        <v>1100000</v>
      </c>
      <c r="L228" s="19">
        <v>1100000</v>
      </c>
      <c r="M228" s="19" t="s">
        <v>250</v>
      </c>
      <c r="S228" s="19">
        <f>IFERROR(SUMIF([3]PIVOT!$A$9:$A$634,C228,[3]PIVOT!$C$9:$C$634),0)</f>
        <v>0</v>
      </c>
      <c r="T228" s="19">
        <f t="shared" si="20"/>
        <v>-1100000</v>
      </c>
    </row>
    <row r="229" spans="1:20" hidden="1" outlineLevel="1" x14ac:dyDescent="0.25">
      <c r="A229" s="19" t="s">
        <v>180</v>
      </c>
      <c r="B229" s="19" t="s">
        <v>20</v>
      </c>
      <c r="C229" s="19" t="s">
        <v>1633</v>
      </c>
      <c r="D229" s="19" t="s">
        <v>171</v>
      </c>
      <c r="E229" s="16">
        <f t="shared" si="19"/>
        <v>4100000</v>
      </c>
      <c r="F229" s="19"/>
      <c r="G229" s="19"/>
      <c r="H229" s="19"/>
      <c r="I229" s="19"/>
      <c r="J229" s="19"/>
      <c r="K229" s="2">
        <f t="shared" si="18"/>
        <v>4100000</v>
      </c>
      <c r="L229" s="19">
        <v>4100000</v>
      </c>
      <c r="M229" s="19" t="s">
        <v>288</v>
      </c>
      <c r="S229" s="19">
        <f>IFERROR(SUMIF([3]PIVOT!$A$9:$A$634,C229,[3]PIVOT!$C$9:$C$634),0)</f>
        <v>0</v>
      </c>
      <c r="T229" s="19">
        <f t="shared" si="20"/>
        <v>-4100000</v>
      </c>
    </row>
    <row r="230" spans="1:20" hidden="1" outlineLevel="1" x14ac:dyDescent="0.25">
      <c r="A230" s="19" t="s">
        <v>180</v>
      </c>
      <c r="B230" s="19" t="s">
        <v>20</v>
      </c>
      <c r="C230" s="19" t="s">
        <v>1634</v>
      </c>
      <c r="D230" s="19" t="s">
        <v>51</v>
      </c>
      <c r="E230" s="16">
        <f t="shared" si="19"/>
        <v>1100000</v>
      </c>
      <c r="F230" s="19"/>
      <c r="G230" s="19"/>
      <c r="H230" s="19"/>
      <c r="I230" s="19"/>
      <c r="J230" s="19"/>
      <c r="K230" s="2">
        <f t="shared" si="18"/>
        <v>1100000</v>
      </c>
      <c r="L230" s="19">
        <v>1100000</v>
      </c>
      <c r="M230" s="19" t="s">
        <v>250</v>
      </c>
      <c r="S230" s="19">
        <f>IFERROR(SUMIF([3]PIVOT!$A$9:$A$634,C230,[3]PIVOT!$C$9:$C$634),0)</f>
        <v>0</v>
      </c>
      <c r="T230" s="19">
        <f t="shared" si="20"/>
        <v>-1100000</v>
      </c>
    </row>
    <row r="231" spans="1:20" hidden="1" outlineLevel="1" x14ac:dyDescent="0.25">
      <c r="A231" s="19" t="s">
        <v>180</v>
      </c>
      <c r="B231" s="19" t="s">
        <v>20</v>
      </c>
      <c r="C231" s="19" t="s">
        <v>1635</v>
      </c>
      <c r="D231" s="19" t="s">
        <v>173</v>
      </c>
      <c r="E231" s="16">
        <f t="shared" si="19"/>
        <v>1100000</v>
      </c>
      <c r="F231" s="19"/>
      <c r="G231" s="19"/>
      <c r="H231" s="19"/>
      <c r="I231" s="19"/>
      <c r="J231" s="19"/>
      <c r="K231" s="2">
        <f t="shared" si="18"/>
        <v>1100000</v>
      </c>
      <c r="L231" s="19">
        <v>1100000</v>
      </c>
      <c r="M231" s="19" t="s">
        <v>250</v>
      </c>
      <c r="S231" s="19">
        <f>IFERROR(SUMIF([3]PIVOT!$A$9:$A$634,C231,[3]PIVOT!$C$9:$C$634),0)</f>
        <v>0</v>
      </c>
      <c r="T231" s="19">
        <f t="shared" si="20"/>
        <v>-1100000</v>
      </c>
    </row>
    <row r="232" spans="1:20" hidden="1" outlineLevel="1" x14ac:dyDescent="0.25">
      <c r="A232" s="19" t="s">
        <v>180</v>
      </c>
      <c r="B232" s="19" t="s">
        <v>20</v>
      </c>
      <c r="C232" s="19" t="s">
        <v>1636</v>
      </c>
      <c r="D232" s="19" t="s">
        <v>415</v>
      </c>
      <c r="E232" s="16">
        <f t="shared" si="19"/>
        <v>1100000</v>
      </c>
      <c r="F232" s="19"/>
      <c r="G232" s="19"/>
      <c r="H232" s="19"/>
      <c r="I232" s="19"/>
      <c r="J232" s="19"/>
      <c r="K232" s="2">
        <f t="shared" si="18"/>
        <v>1100000</v>
      </c>
      <c r="L232" s="19">
        <v>1100000</v>
      </c>
      <c r="M232" s="19" t="s">
        <v>288</v>
      </c>
      <c r="S232" s="19">
        <f>IFERROR(SUMIF([3]PIVOT!$A$9:$A$634,C232,[3]PIVOT!$C$9:$C$634),0)</f>
        <v>0</v>
      </c>
      <c r="T232" s="19">
        <f t="shared" si="20"/>
        <v>-1100000</v>
      </c>
    </row>
    <row r="233" spans="1:20" hidden="1" outlineLevel="1" x14ac:dyDescent="0.25">
      <c r="A233" s="19" t="s">
        <v>180</v>
      </c>
      <c r="B233" s="19" t="s">
        <v>20</v>
      </c>
      <c r="C233" s="19" t="s">
        <v>1637</v>
      </c>
      <c r="D233" s="19" t="s">
        <v>596</v>
      </c>
      <c r="E233" s="16">
        <f t="shared" si="19"/>
        <v>1100000</v>
      </c>
      <c r="F233" s="19"/>
      <c r="G233" s="19"/>
      <c r="H233" s="19"/>
      <c r="I233" s="19"/>
      <c r="J233" s="19"/>
      <c r="K233" s="2">
        <f t="shared" si="18"/>
        <v>1100000</v>
      </c>
      <c r="L233" s="19">
        <v>1100000</v>
      </c>
      <c r="M233" s="19" t="s">
        <v>250</v>
      </c>
      <c r="S233" s="19">
        <f>IFERROR(SUMIF([3]PIVOT!$A$9:$A$634,C233,[3]PIVOT!$C$9:$C$634),0)</f>
        <v>0</v>
      </c>
      <c r="T233" s="19">
        <f t="shared" si="20"/>
        <v>-1100000</v>
      </c>
    </row>
    <row r="234" spans="1:20" hidden="1" outlineLevel="1" x14ac:dyDescent="0.25">
      <c r="A234" s="19" t="s">
        <v>180</v>
      </c>
      <c r="B234" s="19" t="s">
        <v>20</v>
      </c>
      <c r="C234" s="19" t="s">
        <v>1856</v>
      </c>
      <c r="D234" s="19" t="s">
        <v>1857</v>
      </c>
      <c r="E234" s="16">
        <f t="shared" si="19"/>
        <v>1100000</v>
      </c>
      <c r="F234" s="19"/>
      <c r="G234" s="19"/>
      <c r="H234" s="19"/>
      <c r="I234" s="19"/>
      <c r="J234" s="19"/>
      <c r="K234" s="2">
        <f t="shared" si="18"/>
        <v>1100000</v>
      </c>
      <c r="L234" s="19">
        <v>1100000</v>
      </c>
      <c r="M234" s="19" t="s">
        <v>253</v>
      </c>
      <c r="S234" s="19">
        <f>IFERROR(SUMIF([3]PIVOT!$A$9:$A$634,C234,[3]PIVOT!$C$9:$C$634),0)</f>
        <v>0</v>
      </c>
      <c r="T234" s="19">
        <f t="shared" si="20"/>
        <v>-1100000</v>
      </c>
    </row>
    <row r="235" spans="1:20" hidden="1" outlineLevel="1" x14ac:dyDescent="0.25">
      <c r="A235" s="19" t="s">
        <v>180</v>
      </c>
      <c r="B235" s="19" t="s">
        <v>20</v>
      </c>
      <c r="C235" s="19" t="s">
        <v>1639</v>
      </c>
      <c r="D235" s="19" t="s">
        <v>447</v>
      </c>
      <c r="E235" s="16">
        <f t="shared" si="19"/>
        <v>1100000</v>
      </c>
      <c r="F235" s="19"/>
      <c r="G235" s="19"/>
      <c r="H235" s="19"/>
      <c r="I235" s="19"/>
      <c r="J235" s="19"/>
      <c r="K235" s="2">
        <f t="shared" si="18"/>
        <v>1100000</v>
      </c>
      <c r="L235" s="19">
        <v>1100000</v>
      </c>
      <c r="M235" s="19" t="s">
        <v>253</v>
      </c>
      <c r="S235" s="19">
        <f>IFERROR(SUMIF([3]PIVOT!$A$9:$A$634,C235,[3]PIVOT!$C$9:$C$634),0)</f>
        <v>0</v>
      </c>
      <c r="T235" s="19">
        <f t="shared" si="20"/>
        <v>-1100000</v>
      </c>
    </row>
    <row r="236" spans="1:20" hidden="1" outlineLevel="1" x14ac:dyDescent="0.25">
      <c r="A236" s="19" t="s">
        <v>180</v>
      </c>
      <c r="B236" s="19" t="s">
        <v>20</v>
      </c>
      <c r="C236" s="19" t="s">
        <v>1640</v>
      </c>
      <c r="D236" s="19" t="s">
        <v>400</v>
      </c>
      <c r="E236" s="16">
        <f t="shared" si="19"/>
        <v>1100000</v>
      </c>
      <c r="F236" s="19"/>
      <c r="G236" s="19"/>
      <c r="H236" s="19"/>
      <c r="I236" s="19"/>
      <c r="J236" s="19"/>
      <c r="K236" s="2">
        <f t="shared" si="18"/>
        <v>1100000</v>
      </c>
      <c r="L236" s="19">
        <v>1100000</v>
      </c>
      <c r="M236" s="19" t="s">
        <v>288</v>
      </c>
      <c r="S236" s="19">
        <f>IFERROR(SUMIF([3]PIVOT!$A$9:$A$634,C236,[3]PIVOT!$C$9:$C$634),0)</f>
        <v>0</v>
      </c>
      <c r="T236" s="19">
        <f t="shared" si="20"/>
        <v>-1100000</v>
      </c>
    </row>
    <row r="237" spans="1:20" hidden="1" outlineLevel="1" x14ac:dyDescent="0.25">
      <c r="A237" s="19" t="s">
        <v>180</v>
      </c>
      <c r="B237" s="19" t="s">
        <v>20</v>
      </c>
      <c r="C237" s="19" t="s">
        <v>1643</v>
      </c>
      <c r="D237" s="19" t="s">
        <v>504</v>
      </c>
      <c r="E237" s="16">
        <f t="shared" si="19"/>
        <v>1100000</v>
      </c>
      <c r="F237" s="19"/>
      <c r="G237" s="19"/>
      <c r="H237" s="19"/>
      <c r="I237" s="19"/>
      <c r="J237" s="19"/>
      <c r="K237" s="2">
        <f t="shared" si="18"/>
        <v>1100000</v>
      </c>
      <c r="L237" s="19">
        <v>1100000</v>
      </c>
      <c r="M237" s="19" t="s">
        <v>253</v>
      </c>
      <c r="S237" s="19">
        <f>IFERROR(SUMIF([3]PIVOT!$A$9:$A$634,C237,[3]PIVOT!$C$9:$C$634),0)</f>
        <v>0</v>
      </c>
      <c r="T237" s="19">
        <f t="shared" si="20"/>
        <v>-1100000</v>
      </c>
    </row>
    <row r="238" spans="1:20" hidden="1" outlineLevel="1" x14ac:dyDescent="0.25">
      <c r="A238" s="19" t="s">
        <v>180</v>
      </c>
      <c r="B238" s="19" t="s">
        <v>20</v>
      </c>
      <c r="C238" s="19" t="s">
        <v>1644</v>
      </c>
      <c r="D238" s="19" t="s">
        <v>711</v>
      </c>
      <c r="E238" s="16">
        <f t="shared" ref="E238:E263" si="21">+L238-F238-J238-I238</f>
        <v>0</v>
      </c>
      <c r="F238" s="19"/>
      <c r="G238" s="19"/>
      <c r="H238" s="19"/>
      <c r="I238" s="19"/>
      <c r="J238" s="19"/>
      <c r="K238" s="2">
        <f t="shared" si="18"/>
        <v>0</v>
      </c>
      <c r="L238" s="19">
        <v>0</v>
      </c>
      <c r="M238" s="19" t="s">
        <v>253</v>
      </c>
      <c r="S238" s="19">
        <f>IFERROR(SUMIF([3]PIVOT!$A$9:$A$634,C238,[3]PIVOT!$C$9:$C$634),0)</f>
        <v>0</v>
      </c>
      <c r="T238" s="19">
        <f t="shared" ref="T238:T264" si="22">+S238-K238</f>
        <v>0</v>
      </c>
    </row>
    <row r="239" spans="1:20" hidden="1" outlineLevel="1" x14ac:dyDescent="0.25">
      <c r="A239" s="19" t="s">
        <v>180</v>
      </c>
      <c r="B239" s="19" t="s">
        <v>20</v>
      </c>
      <c r="C239" s="19" t="s">
        <v>1571</v>
      </c>
      <c r="D239" s="19" t="s">
        <v>1572</v>
      </c>
      <c r="E239" s="16">
        <f t="shared" si="21"/>
        <v>1100000</v>
      </c>
      <c r="F239" s="19"/>
      <c r="G239" s="19"/>
      <c r="H239" s="19"/>
      <c r="I239" s="19"/>
      <c r="J239" s="19"/>
      <c r="K239" s="2">
        <f t="shared" si="18"/>
        <v>1100000</v>
      </c>
      <c r="L239" s="19">
        <v>1100000</v>
      </c>
      <c r="M239" s="19" t="s">
        <v>250</v>
      </c>
      <c r="S239" s="19">
        <f>IFERROR(SUMIF([3]PIVOT!$A$9:$A$634,C239,[3]PIVOT!$C$9:$C$634),0)</f>
        <v>0</v>
      </c>
      <c r="T239" s="19">
        <f t="shared" si="22"/>
        <v>-1100000</v>
      </c>
    </row>
    <row r="240" spans="1:20" hidden="1" outlineLevel="1" x14ac:dyDescent="0.25">
      <c r="A240" s="19" t="s">
        <v>180</v>
      </c>
      <c r="B240" s="19" t="s">
        <v>20</v>
      </c>
      <c r="C240" s="19" t="s">
        <v>1574</v>
      </c>
      <c r="D240" s="19" t="s">
        <v>1575</v>
      </c>
      <c r="E240" s="16">
        <f t="shared" si="21"/>
        <v>1100000</v>
      </c>
      <c r="F240" s="19"/>
      <c r="G240" s="19"/>
      <c r="H240" s="19"/>
      <c r="I240" s="19"/>
      <c r="J240" s="19"/>
      <c r="K240" s="2">
        <f t="shared" si="18"/>
        <v>1100000</v>
      </c>
      <c r="L240" s="19">
        <v>1100000</v>
      </c>
      <c r="M240" s="19" t="s">
        <v>250</v>
      </c>
      <c r="S240" s="19">
        <f>IFERROR(SUMIF([3]PIVOT!$A$9:$A$634,C240,[3]PIVOT!$C$9:$C$634),0)</f>
        <v>0</v>
      </c>
      <c r="T240" s="19">
        <f t="shared" si="22"/>
        <v>-1100000</v>
      </c>
    </row>
    <row r="241" spans="1:20" hidden="1" outlineLevel="1" x14ac:dyDescent="0.25">
      <c r="A241" s="19" t="s">
        <v>180</v>
      </c>
      <c r="B241" s="19" t="s">
        <v>20</v>
      </c>
      <c r="C241" s="19" t="s">
        <v>1573</v>
      </c>
      <c r="D241" s="19" t="s">
        <v>160</v>
      </c>
      <c r="E241" s="16">
        <f t="shared" si="21"/>
        <v>4100000</v>
      </c>
      <c r="F241" s="19"/>
      <c r="G241" s="19"/>
      <c r="H241" s="19"/>
      <c r="I241" s="19"/>
      <c r="J241" s="19"/>
      <c r="K241" s="2">
        <f t="shared" si="18"/>
        <v>4100000</v>
      </c>
      <c r="L241" s="19">
        <v>4100000</v>
      </c>
      <c r="M241" s="19" t="s">
        <v>288</v>
      </c>
      <c r="S241" s="19">
        <f>IFERROR(SUMIF([3]PIVOT!$A$9:$A$634,C241,[3]PIVOT!$C$9:$C$634),0)</f>
        <v>0</v>
      </c>
      <c r="T241" s="19">
        <f t="shared" si="22"/>
        <v>-4100000</v>
      </c>
    </row>
    <row r="242" spans="1:20" hidden="1" outlineLevel="1" x14ac:dyDescent="0.25">
      <c r="A242" s="19" t="s">
        <v>180</v>
      </c>
      <c r="B242" s="19" t="s">
        <v>20</v>
      </c>
      <c r="C242" s="19" t="s">
        <v>1584</v>
      </c>
      <c r="D242" s="19" t="s">
        <v>993</v>
      </c>
      <c r="E242" s="16">
        <f t="shared" si="21"/>
        <v>4100000</v>
      </c>
      <c r="F242" s="19"/>
      <c r="G242" s="19"/>
      <c r="H242" s="19"/>
      <c r="I242" s="19"/>
      <c r="J242" s="19"/>
      <c r="K242" s="2">
        <f t="shared" si="18"/>
        <v>4100000</v>
      </c>
      <c r="L242" s="19">
        <v>4100000</v>
      </c>
      <c r="M242" s="19" t="s">
        <v>250</v>
      </c>
      <c r="S242" s="19">
        <f>IFERROR(SUMIF([3]PIVOT!$A$9:$A$634,C242,[3]PIVOT!$C$9:$C$634),0)</f>
        <v>0</v>
      </c>
      <c r="T242" s="19">
        <f t="shared" si="22"/>
        <v>-4100000</v>
      </c>
    </row>
    <row r="243" spans="1:20" hidden="1" outlineLevel="1" x14ac:dyDescent="0.25">
      <c r="A243" s="19" t="s">
        <v>180</v>
      </c>
      <c r="B243" s="19" t="s">
        <v>20</v>
      </c>
      <c r="C243" s="19" t="s">
        <v>2257</v>
      </c>
      <c r="D243" s="19" t="s">
        <v>2258</v>
      </c>
      <c r="E243" s="16">
        <f t="shared" si="21"/>
        <v>4100000</v>
      </c>
      <c r="F243" s="19"/>
      <c r="G243" s="19"/>
      <c r="H243" s="19"/>
      <c r="I243" s="19"/>
      <c r="J243" s="19"/>
      <c r="K243" s="2">
        <f t="shared" si="18"/>
        <v>4100000</v>
      </c>
      <c r="L243" s="19">
        <v>4100000</v>
      </c>
      <c r="M243" s="19" t="s">
        <v>253</v>
      </c>
      <c r="S243" s="19">
        <f>IFERROR(SUMIF([3]PIVOT!$A$9:$A$634,C243,[3]PIVOT!$C$9:$C$634),0)</f>
        <v>0</v>
      </c>
      <c r="T243" s="19">
        <f t="shared" si="22"/>
        <v>-4100000</v>
      </c>
    </row>
    <row r="244" spans="1:20" hidden="1" outlineLevel="1" x14ac:dyDescent="0.25">
      <c r="A244" s="19" t="s">
        <v>180</v>
      </c>
      <c r="B244" s="19" t="s">
        <v>20</v>
      </c>
      <c r="C244" s="19" t="s">
        <v>1583</v>
      </c>
      <c r="D244" s="19" t="s">
        <v>987</v>
      </c>
      <c r="E244" s="16">
        <f t="shared" si="21"/>
        <v>4100000</v>
      </c>
      <c r="F244" s="19"/>
      <c r="G244" s="19"/>
      <c r="H244" s="19"/>
      <c r="I244" s="19"/>
      <c r="J244" s="19"/>
      <c r="K244" s="2">
        <f t="shared" si="18"/>
        <v>4100000</v>
      </c>
      <c r="L244" s="19">
        <v>4100000</v>
      </c>
      <c r="M244" s="19" t="s">
        <v>288</v>
      </c>
      <c r="S244" s="19">
        <f>IFERROR(SUMIF([3]PIVOT!$A$9:$A$634,C244,[3]PIVOT!$C$9:$C$634),0)</f>
        <v>0</v>
      </c>
      <c r="T244" s="19">
        <f t="shared" si="22"/>
        <v>-4100000</v>
      </c>
    </row>
    <row r="245" spans="1:20" hidden="1" outlineLevel="1" x14ac:dyDescent="0.25">
      <c r="A245" s="19" t="s">
        <v>180</v>
      </c>
      <c r="B245" s="19" t="s">
        <v>20</v>
      </c>
      <c r="C245" s="19"/>
      <c r="D245" s="19" t="s">
        <v>1</v>
      </c>
      <c r="E245" s="16">
        <f t="shared" si="21"/>
        <v>0</v>
      </c>
      <c r="F245" s="19"/>
      <c r="G245" s="19"/>
      <c r="H245" s="19"/>
      <c r="I245" s="19"/>
      <c r="J245" s="19"/>
      <c r="K245" s="2">
        <f t="shared" si="18"/>
        <v>0</v>
      </c>
      <c r="L245" s="19">
        <v>0</v>
      </c>
      <c r="M245" s="19" t="s">
        <v>253</v>
      </c>
      <c r="S245" s="19">
        <f>IFERROR(SUMIF([3]PIVOT!$A$9:$A$634,C245,[3]PIVOT!$C$9:$C$634),0)</f>
        <v>0</v>
      </c>
      <c r="T245" s="19">
        <f t="shared" si="22"/>
        <v>0</v>
      </c>
    </row>
    <row r="246" spans="1:20" hidden="1" outlineLevel="1" x14ac:dyDescent="0.25">
      <c r="A246" s="19" t="s">
        <v>179</v>
      </c>
      <c r="B246" s="19" t="s">
        <v>37</v>
      </c>
      <c r="C246" s="19" t="s">
        <v>1647</v>
      </c>
      <c r="D246" s="19" t="s">
        <v>505</v>
      </c>
      <c r="E246" s="16">
        <f t="shared" si="21"/>
        <v>4900000</v>
      </c>
      <c r="F246" s="19"/>
      <c r="G246" s="19"/>
      <c r="H246" s="19"/>
      <c r="I246" s="19"/>
      <c r="J246" s="19"/>
      <c r="K246" s="2">
        <f t="shared" si="18"/>
        <v>4900000</v>
      </c>
      <c r="L246" s="19">
        <v>4900000</v>
      </c>
      <c r="M246" s="19"/>
      <c r="S246" s="19">
        <f>IFERROR(SUMIF([3]PIVOT!$A$9:$A$634,C246,[3]PIVOT!$C$9:$C$634),0)</f>
        <v>0</v>
      </c>
      <c r="T246" s="19">
        <f t="shared" si="22"/>
        <v>-4900000</v>
      </c>
    </row>
    <row r="247" spans="1:20" hidden="1" outlineLevel="1" x14ac:dyDescent="0.25">
      <c r="A247" s="19" t="s">
        <v>179</v>
      </c>
      <c r="B247" s="19" t="s">
        <v>37</v>
      </c>
      <c r="C247" s="19" t="s">
        <v>1648</v>
      </c>
      <c r="D247" s="19" t="s">
        <v>175</v>
      </c>
      <c r="E247" s="16">
        <f t="shared" si="21"/>
        <v>1200000</v>
      </c>
      <c r="F247" s="19"/>
      <c r="G247" s="19"/>
      <c r="H247" s="19"/>
      <c r="I247" s="19"/>
      <c r="J247" s="19"/>
      <c r="K247" s="2">
        <f t="shared" si="18"/>
        <v>1200000</v>
      </c>
      <c r="L247" s="19">
        <v>1200000</v>
      </c>
      <c r="M247" s="19"/>
      <c r="S247" s="19">
        <f>IFERROR(SUMIF([3]PIVOT!$A$9:$A$634,C247,[3]PIVOT!$C$9:$C$634),0)</f>
        <v>0</v>
      </c>
      <c r="T247" s="19">
        <f t="shared" si="22"/>
        <v>-1200000</v>
      </c>
    </row>
    <row r="248" spans="1:20" hidden="1" outlineLevel="1" x14ac:dyDescent="0.25">
      <c r="A248" s="19" t="s">
        <v>179</v>
      </c>
      <c r="B248" s="19" t="s">
        <v>37</v>
      </c>
      <c r="C248" s="19" t="s">
        <v>2482</v>
      </c>
      <c r="D248" s="19" t="s">
        <v>2481</v>
      </c>
      <c r="E248" s="16">
        <f t="shared" si="21"/>
        <v>500000</v>
      </c>
      <c r="F248" s="19"/>
      <c r="G248" s="19"/>
      <c r="H248" s="19"/>
      <c r="I248" s="19"/>
      <c r="J248" s="19"/>
      <c r="K248" s="2">
        <f t="shared" si="18"/>
        <v>500000</v>
      </c>
      <c r="L248" s="19">
        <v>500000</v>
      </c>
      <c r="M248" s="19"/>
      <c r="S248" s="19">
        <f>IFERROR(SUMIF([3]PIVOT!$A$9:$A$634,C248,[3]PIVOT!$C$9:$C$634),0)</f>
        <v>0</v>
      </c>
      <c r="T248" s="19">
        <f t="shared" si="22"/>
        <v>-500000</v>
      </c>
    </row>
    <row r="249" spans="1:20" hidden="1" outlineLevel="1" x14ac:dyDescent="0.25">
      <c r="A249" s="19" t="s">
        <v>179</v>
      </c>
      <c r="B249" s="19" t="s">
        <v>37</v>
      </c>
      <c r="C249" s="19" t="s">
        <v>2484</v>
      </c>
      <c r="D249" s="19" t="s">
        <v>2483</v>
      </c>
      <c r="E249" s="16">
        <f t="shared" si="21"/>
        <v>4900000</v>
      </c>
      <c r="F249" s="19"/>
      <c r="G249" s="19"/>
      <c r="H249" s="19"/>
      <c r="I249" s="19"/>
      <c r="J249" s="19"/>
      <c r="K249" s="2">
        <f t="shared" si="18"/>
        <v>4900000</v>
      </c>
      <c r="L249" s="19">
        <v>4900000</v>
      </c>
      <c r="M249" s="19"/>
      <c r="S249" s="19">
        <f>IFERROR(SUMIF([3]PIVOT!$A$9:$A$634,C249,[3]PIVOT!$C$9:$C$634),0)</f>
        <v>0</v>
      </c>
      <c r="T249" s="19">
        <f t="shared" si="22"/>
        <v>-4900000</v>
      </c>
    </row>
    <row r="250" spans="1:20" hidden="1" outlineLevel="1" x14ac:dyDescent="0.25">
      <c r="A250" s="19" t="s">
        <v>179</v>
      </c>
      <c r="B250" s="19" t="s">
        <v>37</v>
      </c>
      <c r="C250" s="19" t="s">
        <v>1649</v>
      </c>
      <c r="D250" s="19" t="s">
        <v>43</v>
      </c>
      <c r="E250" s="16">
        <f t="shared" si="21"/>
        <v>1300000</v>
      </c>
      <c r="F250" s="19"/>
      <c r="G250" s="19"/>
      <c r="H250" s="19"/>
      <c r="I250" s="19"/>
      <c r="J250" s="19"/>
      <c r="K250" s="2">
        <f t="shared" si="18"/>
        <v>1300000</v>
      </c>
      <c r="L250" s="19">
        <v>1300000</v>
      </c>
      <c r="M250" s="19"/>
      <c r="S250" s="19">
        <f>IFERROR(SUMIF([3]PIVOT!$A$9:$A$634,C250,[3]PIVOT!$C$9:$C$634),0)</f>
        <v>0</v>
      </c>
      <c r="T250" s="19">
        <f t="shared" si="22"/>
        <v>-1300000</v>
      </c>
    </row>
    <row r="251" spans="1:20" hidden="1" outlineLevel="1" x14ac:dyDescent="0.25">
      <c r="A251" s="19" t="s">
        <v>179</v>
      </c>
      <c r="B251" s="19" t="s">
        <v>37</v>
      </c>
      <c r="C251" s="19"/>
      <c r="D251" s="19" t="s">
        <v>2485</v>
      </c>
      <c r="E251" s="16">
        <f t="shared" si="21"/>
        <v>0</v>
      </c>
      <c r="F251" s="19"/>
      <c r="G251" s="19"/>
      <c r="H251" s="19"/>
      <c r="I251" s="19"/>
      <c r="J251" s="19"/>
      <c r="K251" s="2">
        <f t="shared" si="18"/>
        <v>0</v>
      </c>
      <c r="L251" s="19">
        <v>0</v>
      </c>
      <c r="M251" s="19"/>
      <c r="S251" s="19">
        <f>IFERROR(SUMIF([3]PIVOT!$A$9:$A$634,C251,[3]PIVOT!$C$9:$C$634),0)</f>
        <v>0</v>
      </c>
      <c r="T251" s="19">
        <f t="shared" si="22"/>
        <v>0</v>
      </c>
    </row>
    <row r="252" spans="1:20" hidden="1" outlineLevel="1" x14ac:dyDescent="0.25">
      <c r="A252" s="19" t="s">
        <v>179</v>
      </c>
      <c r="B252" s="19" t="s">
        <v>37</v>
      </c>
      <c r="C252" s="19" t="s">
        <v>1651</v>
      </c>
      <c r="D252" s="19" t="s">
        <v>1645</v>
      </c>
      <c r="E252" s="16">
        <f t="shared" si="21"/>
        <v>2800000</v>
      </c>
      <c r="F252" s="19"/>
      <c r="G252" s="19"/>
      <c r="H252" s="19"/>
      <c r="I252" s="19"/>
      <c r="J252" s="19"/>
      <c r="K252" s="2">
        <f t="shared" si="18"/>
        <v>2800000</v>
      </c>
      <c r="L252" s="19">
        <v>2800000</v>
      </c>
      <c r="M252" s="19"/>
      <c r="S252" s="19">
        <f>IFERROR(SUMIF([3]PIVOT!$A$9:$A$634,C252,[3]PIVOT!$C$9:$C$634),0)</f>
        <v>0</v>
      </c>
      <c r="T252" s="19">
        <f t="shared" si="22"/>
        <v>-2800000</v>
      </c>
    </row>
    <row r="253" spans="1:20" hidden="1" outlineLevel="1" x14ac:dyDescent="0.25">
      <c r="A253" s="19" t="s">
        <v>179</v>
      </c>
      <c r="B253" s="19" t="s">
        <v>37</v>
      </c>
      <c r="C253" s="19" t="s">
        <v>1653</v>
      </c>
      <c r="D253" s="19" t="s">
        <v>997</v>
      </c>
      <c r="E253" s="16">
        <f t="shared" si="21"/>
        <v>4500000</v>
      </c>
      <c r="F253" s="19"/>
      <c r="G253" s="19"/>
      <c r="H253" s="19"/>
      <c r="I253" s="19"/>
      <c r="J253" s="19"/>
      <c r="K253" s="2">
        <f t="shared" si="18"/>
        <v>4500000</v>
      </c>
      <c r="L253" s="19">
        <v>4500000</v>
      </c>
      <c r="M253" s="19"/>
      <c r="S253" s="19">
        <f>IFERROR(SUMIF([3]PIVOT!$A$9:$A$634,C253,[3]PIVOT!$C$9:$C$634),0)</f>
        <v>0</v>
      </c>
      <c r="T253" s="19">
        <f t="shared" si="22"/>
        <v>-4500000</v>
      </c>
    </row>
    <row r="254" spans="1:20" s="22" customFormat="1" hidden="1" outlineLevel="1" x14ac:dyDescent="0.25">
      <c r="A254" s="22" t="s">
        <v>180</v>
      </c>
      <c r="B254" s="22" t="s">
        <v>37</v>
      </c>
      <c r="C254" s="22" t="s">
        <v>1656</v>
      </c>
      <c r="D254" s="22" t="s">
        <v>2655</v>
      </c>
      <c r="E254" s="16">
        <f t="shared" si="21"/>
        <v>1500000</v>
      </c>
      <c r="G254" s="19"/>
      <c r="K254" s="2">
        <f t="shared" si="18"/>
        <v>1500000</v>
      </c>
      <c r="L254" s="22">
        <v>1500000</v>
      </c>
      <c r="S254" s="19">
        <f>IFERROR(SUMIF([3]PIVOT!$A$9:$A$634,C254,[3]PIVOT!$C$9:$C$634),0)</f>
        <v>0</v>
      </c>
      <c r="T254" s="19">
        <f t="shared" si="22"/>
        <v>-1500000</v>
      </c>
    </row>
    <row r="255" spans="1:20" hidden="1" outlineLevel="1" x14ac:dyDescent="0.25">
      <c r="A255" s="19" t="s">
        <v>180</v>
      </c>
      <c r="B255" s="19" t="s">
        <v>37</v>
      </c>
      <c r="C255" s="19" t="s">
        <v>2487</v>
      </c>
      <c r="D255" s="19" t="s">
        <v>2486</v>
      </c>
      <c r="E255" s="16">
        <f t="shared" si="21"/>
        <v>1200000</v>
      </c>
      <c r="F255" s="19"/>
      <c r="G255" s="19"/>
      <c r="H255" s="19"/>
      <c r="I255" s="19"/>
      <c r="J255" s="19"/>
      <c r="K255" s="2">
        <f t="shared" si="18"/>
        <v>1200000</v>
      </c>
      <c r="L255" s="19">
        <v>1200000</v>
      </c>
      <c r="M255" s="19"/>
      <c r="S255" s="19">
        <f>IFERROR(SUMIF([3]PIVOT!$A$9:$A$634,C255,[3]PIVOT!$C$9:$C$634),0)</f>
        <v>0</v>
      </c>
      <c r="T255" s="19">
        <f t="shared" si="22"/>
        <v>-1200000</v>
      </c>
    </row>
    <row r="256" spans="1:20" hidden="1" outlineLevel="1" x14ac:dyDescent="0.25">
      <c r="A256" s="19" t="s">
        <v>180</v>
      </c>
      <c r="B256" s="19" t="s">
        <v>37</v>
      </c>
      <c r="C256" s="19" t="s">
        <v>1657</v>
      </c>
      <c r="D256" s="19" t="s">
        <v>177</v>
      </c>
      <c r="E256" s="16">
        <f t="shared" si="21"/>
        <v>1300000</v>
      </c>
      <c r="F256" s="19"/>
      <c r="G256" s="19"/>
      <c r="H256" s="19"/>
      <c r="I256" s="19"/>
      <c r="J256" s="19"/>
      <c r="K256" s="2">
        <f t="shared" si="18"/>
        <v>1300000</v>
      </c>
      <c r="L256" s="19">
        <v>1300000</v>
      </c>
      <c r="M256" s="19"/>
      <c r="S256" s="19">
        <f>IFERROR(SUMIF([3]PIVOT!$A$9:$A$634,C256,[3]PIVOT!$C$9:$C$634),0)</f>
        <v>0</v>
      </c>
      <c r="T256" s="19">
        <f t="shared" si="22"/>
        <v>-1300000</v>
      </c>
    </row>
    <row r="257" spans="1:20" hidden="1" outlineLevel="1" x14ac:dyDescent="0.25">
      <c r="A257" s="19" t="s">
        <v>180</v>
      </c>
      <c r="B257" s="19" t="s">
        <v>37</v>
      </c>
      <c r="C257" s="19" t="s">
        <v>1658</v>
      </c>
      <c r="D257" s="19" t="s">
        <v>369</v>
      </c>
      <c r="E257" s="16">
        <f t="shared" si="21"/>
        <v>1700000</v>
      </c>
      <c r="F257" s="19"/>
      <c r="G257" s="19"/>
      <c r="H257" s="19"/>
      <c r="I257" s="19"/>
      <c r="J257" s="19"/>
      <c r="K257" s="2">
        <f t="shared" si="18"/>
        <v>1700000</v>
      </c>
      <c r="L257" s="19">
        <v>1700000</v>
      </c>
      <c r="M257" s="19"/>
      <c r="S257" s="19">
        <f>IFERROR(SUMIF([3]PIVOT!$A$9:$A$634,C257,[3]PIVOT!$C$9:$C$634),0)</f>
        <v>0</v>
      </c>
      <c r="T257" s="19">
        <f t="shared" si="22"/>
        <v>-1700000</v>
      </c>
    </row>
    <row r="258" spans="1:20" hidden="1" outlineLevel="1" x14ac:dyDescent="0.25">
      <c r="A258" s="19" t="s">
        <v>180</v>
      </c>
      <c r="B258" s="19" t="s">
        <v>37</v>
      </c>
      <c r="C258" s="19" t="s">
        <v>1619</v>
      </c>
      <c r="D258" s="19" t="s">
        <v>827</v>
      </c>
      <c r="E258" s="16">
        <f t="shared" si="21"/>
        <v>1700000</v>
      </c>
      <c r="F258" s="19"/>
      <c r="G258" s="19"/>
      <c r="H258" s="19"/>
      <c r="I258" s="19"/>
      <c r="J258" s="19"/>
      <c r="K258" s="2">
        <f t="shared" si="18"/>
        <v>1700000</v>
      </c>
      <c r="L258" s="19">
        <v>1700000</v>
      </c>
      <c r="M258" s="19"/>
      <c r="S258" s="19">
        <f>IFERROR(SUMIF([3]PIVOT!$A$9:$A$634,C258,[3]PIVOT!$C$9:$C$634),0)</f>
        <v>0</v>
      </c>
      <c r="T258" s="19">
        <f t="shared" si="22"/>
        <v>-1700000</v>
      </c>
    </row>
    <row r="259" spans="1:20" hidden="1" outlineLevel="1" x14ac:dyDescent="0.25">
      <c r="A259" s="19" t="s">
        <v>180</v>
      </c>
      <c r="B259" s="19" t="s">
        <v>37</v>
      </c>
      <c r="C259" s="19" t="s">
        <v>1660</v>
      </c>
      <c r="D259" s="19" t="s">
        <v>999</v>
      </c>
      <c r="E259" s="16">
        <f t="shared" si="21"/>
        <v>1300000</v>
      </c>
      <c r="F259" s="19"/>
      <c r="G259" s="19"/>
      <c r="H259" s="19"/>
      <c r="I259" s="19"/>
      <c r="J259" s="19"/>
      <c r="K259" s="2">
        <f t="shared" si="18"/>
        <v>1300000</v>
      </c>
      <c r="L259" s="19">
        <v>1300000</v>
      </c>
      <c r="M259" s="19"/>
      <c r="S259" s="19">
        <f>IFERROR(SUMIF([3]PIVOT!$A$9:$A$634,C259,[3]PIVOT!$C$9:$C$634),0)</f>
        <v>0</v>
      </c>
      <c r="T259" s="19">
        <f t="shared" si="22"/>
        <v>-1300000</v>
      </c>
    </row>
    <row r="260" spans="1:20" s="22" customFormat="1" hidden="1" outlineLevel="1" x14ac:dyDescent="0.25">
      <c r="A260" s="22" t="s">
        <v>180</v>
      </c>
      <c r="B260" s="22" t="s">
        <v>37</v>
      </c>
      <c r="C260" s="22" t="s">
        <v>1861</v>
      </c>
      <c r="D260" s="22" t="s">
        <v>1860</v>
      </c>
      <c r="E260" s="16">
        <f t="shared" si="21"/>
        <v>600000</v>
      </c>
      <c r="G260" s="19"/>
      <c r="K260" s="2">
        <f t="shared" ref="K260:K323" si="23">SUM(E260:G260)-H260+I260+J260</f>
        <v>600000</v>
      </c>
      <c r="L260" s="22">
        <v>600000</v>
      </c>
      <c r="S260" s="19">
        <f>IFERROR(SUMIF([3]PIVOT!$A$9:$A$634,C260,[3]PIVOT!$C$9:$C$634),0)</f>
        <v>0</v>
      </c>
      <c r="T260" s="19">
        <f t="shared" si="22"/>
        <v>-600000</v>
      </c>
    </row>
    <row r="261" spans="1:20" hidden="1" outlineLevel="1" x14ac:dyDescent="0.25">
      <c r="A261" s="19" t="s">
        <v>180</v>
      </c>
      <c r="B261" s="19" t="s">
        <v>37</v>
      </c>
      <c r="C261" s="19" t="s">
        <v>2069</v>
      </c>
      <c r="D261" s="19" t="s">
        <v>2067</v>
      </c>
      <c r="E261" s="16">
        <f t="shared" si="21"/>
        <v>600000</v>
      </c>
      <c r="F261" s="19"/>
      <c r="G261" s="19"/>
      <c r="H261" s="19"/>
      <c r="I261" s="19"/>
      <c r="J261" s="19"/>
      <c r="K261" s="2">
        <f t="shared" si="23"/>
        <v>600000</v>
      </c>
      <c r="L261" s="19">
        <v>600000</v>
      </c>
      <c r="M261" s="19"/>
      <c r="S261" s="19">
        <f>IFERROR(SUMIF([3]PIVOT!$A$9:$A$634,C261,[3]PIVOT!$C$9:$C$634),0)</f>
        <v>0</v>
      </c>
      <c r="T261" s="19">
        <f t="shared" si="22"/>
        <v>-600000</v>
      </c>
    </row>
    <row r="262" spans="1:20" hidden="1" outlineLevel="1" x14ac:dyDescent="0.25">
      <c r="A262" s="19" t="s">
        <v>180</v>
      </c>
      <c r="B262" s="19" t="s">
        <v>37</v>
      </c>
      <c r="C262" s="19" t="s">
        <v>1659</v>
      </c>
      <c r="D262" s="19" t="s">
        <v>178</v>
      </c>
      <c r="E262" s="16">
        <f t="shared" si="21"/>
        <v>2900000</v>
      </c>
      <c r="F262" s="19"/>
      <c r="G262" s="19"/>
      <c r="H262" s="19"/>
      <c r="I262" s="19"/>
      <c r="J262" s="19"/>
      <c r="K262" s="2">
        <f t="shared" si="23"/>
        <v>2900000</v>
      </c>
      <c r="L262" s="19">
        <v>2900000</v>
      </c>
      <c r="M262" s="19"/>
      <c r="N262" s="35"/>
      <c r="P262" s="35"/>
      <c r="S262" s="19">
        <f>IFERROR(SUMIF([3]PIVOT!$A$9:$A$634,C262,[3]PIVOT!$C$9:$C$634),0)</f>
        <v>0</v>
      </c>
      <c r="T262" s="19">
        <f t="shared" si="22"/>
        <v>-2900000</v>
      </c>
    </row>
    <row r="263" spans="1:20" hidden="1" outlineLevel="1" x14ac:dyDescent="0.25">
      <c r="A263" s="19" t="s">
        <v>179</v>
      </c>
      <c r="B263" s="19" t="s">
        <v>39</v>
      </c>
      <c r="C263" s="19" t="s">
        <v>2656</v>
      </c>
      <c r="D263" s="19" t="s">
        <v>927</v>
      </c>
      <c r="E263" s="16">
        <f t="shared" si="21"/>
        <v>2700000</v>
      </c>
      <c r="F263" s="19"/>
      <c r="G263" s="19"/>
      <c r="H263" s="19"/>
      <c r="I263" s="19"/>
      <c r="J263" s="19"/>
      <c r="K263" s="2">
        <f t="shared" si="23"/>
        <v>2700000</v>
      </c>
      <c r="L263" s="19">
        <v>2700000</v>
      </c>
      <c r="M263" s="19"/>
      <c r="S263" s="19">
        <f>IFERROR(SUMIF([3]PIVOT!$A$9:$A$634,C263,[3]PIVOT!$C$9:$C$634),0)</f>
        <v>0</v>
      </c>
      <c r="T263" s="19">
        <f t="shared" si="22"/>
        <v>-2700000</v>
      </c>
    </row>
    <row r="264" spans="1:20" hidden="1" outlineLevel="1" x14ac:dyDescent="0.25">
      <c r="A264" s="19" t="s">
        <v>180</v>
      </c>
      <c r="B264" s="19" t="s">
        <v>39</v>
      </c>
      <c r="C264" s="19" t="s">
        <v>2657</v>
      </c>
      <c r="D264" s="19" t="s">
        <v>2658</v>
      </c>
      <c r="E264" s="16">
        <f>+L264-F264</f>
        <v>0</v>
      </c>
      <c r="F264" s="19"/>
      <c r="G264" s="19"/>
      <c r="H264" s="19"/>
      <c r="I264" s="19"/>
      <c r="J264" s="19"/>
      <c r="K264" s="2">
        <f t="shared" si="23"/>
        <v>0</v>
      </c>
      <c r="L264" s="19">
        <v>0</v>
      </c>
      <c r="M264" s="19"/>
      <c r="N264" s="35"/>
      <c r="P264" s="35"/>
      <c r="S264" s="19">
        <f>IFERROR(SUMIF([3]PIVOT!$A$9:$A$634,C264,[3]PIVOT!$C$9:$C$634),0)</f>
        <v>0</v>
      </c>
      <c r="T264" s="19">
        <f t="shared" si="22"/>
        <v>0</v>
      </c>
    </row>
    <row r="265" spans="1:20" s="35" customFormat="1" hidden="1" x14ac:dyDescent="0.25">
      <c r="A265" s="4"/>
      <c r="B265" s="4"/>
      <c r="C265" s="50"/>
      <c r="D265" s="4" t="s">
        <v>84</v>
      </c>
      <c r="E265" s="4">
        <f t="shared" ref="E265:J265" si="24">SUM(E142:E264)</f>
        <v>303000000</v>
      </c>
      <c r="F265" s="4">
        <f t="shared" si="24"/>
        <v>0</v>
      </c>
      <c r="G265" s="4">
        <f t="shared" si="24"/>
        <v>23653846.153846152</v>
      </c>
      <c r="H265" s="4">
        <f t="shared" si="24"/>
        <v>0</v>
      </c>
      <c r="I265" s="4">
        <f t="shared" si="24"/>
        <v>0</v>
      </c>
      <c r="J265" s="4">
        <f t="shared" si="24"/>
        <v>0</v>
      </c>
      <c r="K265" s="4">
        <f t="shared" si="23"/>
        <v>326653846.15384614</v>
      </c>
      <c r="L265" s="4">
        <f>SUM(L153:L264)</f>
        <v>259200000</v>
      </c>
      <c r="M265" s="41"/>
      <c r="N265" s="35">
        <v>267400000</v>
      </c>
      <c r="O265" s="19">
        <v>32900000</v>
      </c>
      <c r="P265" s="35">
        <v>2700000</v>
      </c>
      <c r="Q265" s="35">
        <v>23653846.153846152</v>
      </c>
      <c r="R265" s="35">
        <f>+K265-SUM(N265:Q265)</f>
        <v>0</v>
      </c>
      <c r="S265" s="19"/>
      <c r="T265" s="19"/>
    </row>
    <row r="266" spans="1:20" hidden="1" outlineLevel="1" x14ac:dyDescent="0.25">
      <c r="A266" s="19" t="s">
        <v>229</v>
      </c>
      <c r="B266" s="19" t="s">
        <v>20</v>
      </c>
      <c r="C266" s="19" t="s">
        <v>1671</v>
      </c>
      <c r="D266" s="19" t="s">
        <v>1672</v>
      </c>
      <c r="E266" s="2">
        <f t="shared" ref="E266:E297" si="25">+L266-F266-J266-I266</f>
        <v>0</v>
      </c>
      <c r="F266" s="19"/>
      <c r="G266" s="19"/>
      <c r="H266" s="19"/>
      <c r="I266" s="19"/>
      <c r="J266" s="19"/>
      <c r="K266" s="2">
        <f t="shared" si="23"/>
        <v>0</v>
      </c>
      <c r="L266" s="19">
        <v>0</v>
      </c>
      <c r="M266" s="19" t="s">
        <v>250</v>
      </c>
      <c r="S266" s="19">
        <f>IFERROR(SUMIF([3]PIVOT!$A$9:$A$634,C266,[3]PIVOT!$C$9:$C$634),0)</f>
        <v>0</v>
      </c>
      <c r="T266" s="19">
        <f t="shared" ref="T266:T297" si="26">+S266-K266</f>
        <v>0</v>
      </c>
    </row>
    <row r="267" spans="1:20" hidden="1" outlineLevel="1" x14ac:dyDescent="0.25">
      <c r="A267" s="19" t="s">
        <v>229</v>
      </c>
      <c r="B267" s="19" t="s">
        <v>20</v>
      </c>
      <c r="C267" s="19" t="s">
        <v>1862</v>
      </c>
      <c r="D267" s="19" t="s">
        <v>1863</v>
      </c>
      <c r="E267" s="2">
        <f t="shared" si="25"/>
        <v>0</v>
      </c>
      <c r="F267" s="19"/>
      <c r="G267" s="19"/>
      <c r="H267" s="19"/>
      <c r="I267" s="19"/>
      <c r="J267" s="19"/>
      <c r="K267" s="2">
        <f t="shared" si="23"/>
        <v>0</v>
      </c>
      <c r="L267" s="19">
        <v>0</v>
      </c>
      <c r="M267" s="19" t="s">
        <v>250</v>
      </c>
      <c r="S267" s="19">
        <f>IFERROR(SUMIF([3]PIVOT!$A$9:$A$634,C267,[3]PIVOT!$C$9:$C$634),0)</f>
        <v>0</v>
      </c>
      <c r="T267" s="19">
        <f t="shared" si="26"/>
        <v>0</v>
      </c>
    </row>
    <row r="268" spans="1:20" hidden="1" outlineLevel="1" x14ac:dyDescent="0.25">
      <c r="A268" s="19" t="s">
        <v>229</v>
      </c>
      <c r="B268" s="19" t="s">
        <v>20</v>
      </c>
      <c r="C268" s="19" t="s">
        <v>1669</v>
      </c>
      <c r="D268" s="19" t="s">
        <v>181</v>
      </c>
      <c r="E268" s="2">
        <f t="shared" si="25"/>
        <v>0</v>
      </c>
      <c r="F268" s="19"/>
      <c r="G268" s="19"/>
      <c r="H268" s="19"/>
      <c r="I268" s="19"/>
      <c r="J268" s="19"/>
      <c r="K268" s="2">
        <f t="shared" si="23"/>
        <v>0</v>
      </c>
      <c r="L268" s="19">
        <v>0</v>
      </c>
      <c r="M268" s="19" t="s">
        <v>251</v>
      </c>
      <c r="S268" s="19">
        <f>IFERROR(SUMIF([3]PIVOT!$A$9:$A$634,C268,[3]PIVOT!$C$9:$C$634),0)</f>
        <v>0</v>
      </c>
      <c r="T268" s="19">
        <f t="shared" si="26"/>
        <v>0</v>
      </c>
    </row>
    <row r="269" spans="1:20" hidden="1" outlineLevel="1" x14ac:dyDescent="0.25">
      <c r="A269" s="19" t="s">
        <v>229</v>
      </c>
      <c r="B269" s="19" t="s">
        <v>20</v>
      </c>
      <c r="C269" s="19" t="s">
        <v>2268</v>
      </c>
      <c r="D269" s="19" t="s">
        <v>2269</v>
      </c>
      <c r="E269" s="2">
        <f t="shared" si="25"/>
        <v>4500000</v>
      </c>
      <c r="F269" s="19"/>
      <c r="G269" s="19">
        <v>653846.15384615387</v>
      </c>
      <c r="H269" s="19"/>
      <c r="I269" s="19"/>
      <c r="J269" s="19"/>
      <c r="K269" s="2">
        <f t="shared" si="23"/>
        <v>5153846.153846154</v>
      </c>
      <c r="L269" s="19">
        <v>4500000</v>
      </c>
      <c r="M269" s="19" t="s">
        <v>288</v>
      </c>
      <c r="S269" s="19">
        <f>IFERROR(SUMIF([3]PIVOT!$A$9:$A$634,C269,[3]PIVOT!$C$9:$C$634),0)</f>
        <v>0</v>
      </c>
      <c r="T269" s="19">
        <f t="shared" si="26"/>
        <v>-5153846.153846154</v>
      </c>
    </row>
    <row r="270" spans="1:20" hidden="1" outlineLevel="1" x14ac:dyDescent="0.25">
      <c r="A270" s="19" t="s">
        <v>229</v>
      </c>
      <c r="B270" s="19" t="s">
        <v>20</v>
      </c>
      <c r="C270" s="19" t="s">
        <v>1866</v>
      </c>
      <c r="D270" s="19" t="s">
        <v>1867</v>
      </c>
      <c r="E270" s="2">
        <f t="shared" si="25"/>
        <v>1100000</v>
      </c>
      <c r="F270" s="19"/>
      <c r="G270" s="19"/>
      <c r="H270" s="19"/>
      <c r="I270" s="19"/>
      <c r="J270" s="19"/>
      <c r="K270" s="2">
        <f t="shared" si="23"/>
        <v>1100000</v>
      </c>
      <c r="L270" s="19">
        <v>1100000</v>
      </c>
      <c r="M270" s="19" t="s">
        <v>250</v>
      </c>
      <c r="S270" s="19">
        <f>IFERROR(SUMIF([3]PIVOT!$A$9:$A$634,C270,[3]PIVOT!$C$9:$C$634),0)</f>
        <v>0</v>
      </c>
      <c r="T270" s="19">
        <f t="shared" si="26"/>
        <v>-1100000</v>
      </c>
    </row>
    <row r="271" spans="1:20" hidden="1" outlineLevel="1" x14ac:dyDescent="0.25">
      <c r="A271" s="19" t="s">
        <v>229</v>
      </c>
      <c r="B271" s="19" t="s">
        <v>20</v>
      </c>
      <c r="C271" s="19" t="s">
        <v>1868</v>
      </c>
      <c r="D271" s="19" t="s">
        <v>1869</v>
      </c>
      <c r="E271" s="2">
        <f t="shared" si="25"/>
        <v>1100000</v>
      </c>
      <c r="F271" s="19"/>
      <c r="G271" s="19"/>
      <c r="H271" s="19"/>
      <c r="I271" s="19"/>
      <c r="J271" s="19"/>
      <c r="K271" s="2">
        <f t="shared" si="23"/>
        <v>1100000</v>
      </c>
      <c r="L271" s="19">
        <v>1100000</v>
      </c>
      <c r="M271" s="19" t="s">
        <v>250</v>
      </c>
      <c r="S271" s="19">
        <f>IFERROR(SUMIF([3]PIVOT!$A$9:$A$634,C271,[3]PIVOT!$C$9:$C$634),0)</f>
        <v>0</v>
      </c>
      <c r="T271" s="19">
        <f t="shared" si="26"/>
        <v>-1100000</v>
      </c>
    </row>
    <row r="272" spans="1:20" hidden="1" outlineLevel="1" x14ac:dyDescent="0.25">
      <c r="A272" s="19" t="s">
        <v>229</v>
      </c>
      <c r="B272" s="19" t="s">
        <v>20</v>
      </c>
      <c r="C272" s="19" t="s">
        <v>1870</v>
      </c>
      <c r="D272" s="19" t="s">
        <v>13</v>
      </c>
      <c r="E272" s="2">
        <f t="shared" si="25"/>
        <v>4100000</v>
      </c>
      <c r="F272" s="19"/>
      <c r="G272" s="19"/>
      <c r="H272" s="19"/>
      <c r="I272" s="19"/>
      <c r="J272" s="19"/>
      <c r="K272" s="2">
        <f t="shared" si="23"/>
        <v>4100000</v>
      </c>
      <c r="L272" s="19">
        <v>4100000</v>
      </c>
      <c r="M272" s="19" t="s">
        <v>250</v>
      </c>
      <c r="S272" s="19">
        <f>IFERROR(SUMIF([3]PIVOT!$A$9:$A$634,C272,[3]PIVOT!$C$9:$C$634),0)</f>
        <v>0</v>
      </c>
      <c r="T272" s="19">
        <f t="shared" si="26"/>
        <v>-4100000</v>
      </c>
    </row>
    <row r="273" spans="1:20" hidden="1" outlineLevel="1" x14ac:dyDescent="0.25">
      <c r="A273" s="19" t="s">
        <v>229</v>
      </c>
      <c r="B273" s="19" t="s">
        <v>20</v>
      </c>
      <c r="C273" s="19" t="s">
        <v>1673</v>
      </c>
      <c r="D273" s="19" t="s">
        <v>189</v>
      </c>
      <c r="E273" s="2">
        <f t="shared" si="25"/>
        <v>4100000</v>
      </c>
      <c r="F273" s="19"/>
      <c r="G273" s="19"/>
      <c r="H273" s="19"/>
      <c r="I273" s="19"/>
      <c r="J273" s="19"/>
      <c r="K273" s="2">
        <f t="shared" si="23"/>
        <v>4100000</v>
      </c>
      <c r="L273" s="19">
        <v>4100000</v>
      </c>
      <c r="M273" s="19" t="s">
        <v>288</v>
      </c>
      <c r="S273" s="19">
        <f>IFERROR(SUMIF([3]PIVOT!$A$9:$A$634,C273,[3]PIVOT!$C$9:$C$634),0)</f>
        <v>0</v>
      </c>
      <c r="T273" s="19">
        <f t="shared" si="26"/>
        <v>-4100000</v>
      </c>
    </row>
    <row r="274" spans="1:20" hidden="1" outlineLevel="1" x14ac:dyDescent="0.25">
      <c r="A274" s="19" t="s">
        <v>229</v>
      </c>
      <c r="B274" s="19" t="s">
        <v>20</v>
      </c>
      <c r="C274" s="19" t="s">
        <v>1679</v>
      </c>
      <c r="D274" s="19" t="s">
        <v>450</v>
      </c>
      <c r="E274" s="2">
        <f t="shared" si="25"/>
        <v>4100000</v>
      </c>
      <c r="F274" s="19"/>
      <c r="G274" s="19"/>
      <c r="H274" s="19"/>
      <c r="I274" s="19"/>
      <c r="J274" s="19"/>
      <c r="K274" s="2">
        <f t="shared" si="23"/>
        <v>4100000</v>
      </c>
      <c r="L274" s="19">
        <v>4100000</v>
      </c>
      <c r="M274" s="19" t="s">
        <v>250</v>
      </c>
      <c r="S274" s="19">
        <f>IFERROR(SUMIF([3]PIVOT!$A$9:$A$634,C274,[3]PIVOT!$C$9:$C$634),0)</f>
        <v>0</v>
      </c>
      <c r="T274" s="19">
        <f t="shared" si="26"/>
        <v>-4100000</v>
      </c>
    </row>
    <row r="275" spans="1:20" hidden="1" outlineLevel="1" x14ac:dyDescent="0.25">
      <c r="A275" s="19" t="s">
        <v>229</v>
      </c>
      <c r="B275" s="19" t="s">
        <v>20</v>
      </c>
      <c r="C275" s="19" t="s">
        <v>1678</v>
      </c>
      <c r="D275" s="19" t="s">
        <v>185</v>
      </c>
      <c r="E275" s="2">
        <f t="shared" si="25"/>
        <v>5300000</v>
      </c>
      <c r="F275" s="19"/>
      <c r="G275" s="19"/>
      <c r="H275" s="19"/>
      <c r="I275" s="19"/>
      <c r="J275" s="19"/>
      <c r="K275" s="2">
        <f t="shared" si="23"/>
        <v>5300000</v>
      </c>
      <c r="L275" s="19">
        <v>5300000</v>
      </c>
      <c r="M275" s="19" t="s">
        <v>251</v>
      </c>
      <c r="S275" s="19">
        <f>IFERROR(SUMIF([3]PIVOT!$A$9:$A$634,C275,[3]PIVOT!$C$9:$C$634),0)</f>
        <v>0</v>
      </c>
      <c r="T275" s="19">
        <f t="shared" si="26"/>
        <v>-5300000</v>
      </c>
    </row>
    <row r="276" spans="1:20" hidden="1" outlineLevel="1" x14ac:dyDescent="0.25">
      <c r="A276" s="19" t="s">
        <v>229</v>
      </c>
      <c r="B276" s="19" t="s">
        <v>20</v>
      </c>
      <c r="C276" s="19" t="s">
        <v>1681</v>
      </c>
      <c r="D276" s="19" t="s">
        <v>508</v>
      </c>
      <c r="E276" s="2">
        <f t="shared" si="25"/>
        <v>3600000</v>
      </c>
      <c r="F276" s="19"/>
      <c r="G276" s="19"/>
      <c r="H276" s="19"/>
      <c r="I276" s="19"/>
      <c r="J276" s="19"/>
      <c r="K276" s="2">
        <f t="shared" si="23"/>
        <v>3600000</v>
      </c>
      <c r="L276" s="19">
        <v>3600000</v>
      </c>
      <c r="M276" s="19" t="s">
        <v>252</v>
      </c>
      <c r="S276" s="19">
        <f>IFERROR(SUMIF([3]PIVOT!$A$9:$A$634,C276,[3]PIVOT!$C$9:$C$634),0)</f>
        <v>0</v>
      </c>
      <c r="T276" s="19">
        <f t="shared" si="26"/>
        <v>-3600000</v>
      </c>
    </row>
    <row r="277" spans="1:20" hidden="1" outlineLevel="1" x14ac:dyDescent="0.25">
      <c r="A277" s="19" t="s">
        <v>229</v>
      </c>
      <c r="B277" s="19" t="s">
        <v>20</v>
      </c>
      <c r="C277" s="19" t="s">
        <v>1680</v>
      </c>
      <c r="D277" s="19" t="s">
        <v>521</v>
      </c>
      <c r="E277" s="2">
        <f t="shared" si="25"/>
        <v>4100000</v>
      </c>
      <c r="F277" s="19"/>
      <c r="G277" s="19"/>
      <c r="H277" s="19"/>
      <c r="I277" s="19"/>
      <c r="J277" s="19"/>
      <c r="K277" s="2">
        <f t="shared" si="23"/>
        <v>4100000</v>
      </c>
      <c r="L277" s="19">
        <v>4100000</v>
      </c>
      <c r="M277" s="19" t="s">
        <v>288</v>
      </c>
      <c r="S277" s="19">
        <f>IFERROR(SUMIF([3]PIVOT!$A$9:$A$634,C277,[3]PIVOT!$C$9:$C$634),0)</f>
        <v>0</v>
      </c>
      <c r="T277" s="19">
        <f t="shared" si="26"/>
        <v>-4100000</v>
      </c>
    </row>
    <row r="278" spans="1:20" hidden="1" outlineLevel="1" x14ac:dyDescent="0.25">
      <c r="A278" s="19" t="s">
        <v>229</v>
      </c>
      <c r="B278" s="19" t="s">
        <v>20</v>
      </c>
      <c r="C278" s="19" t="s">
        <v>1682</v>
      </c>
      <c r="D278" s="19" t="s">
        <v>187</v>
      </c>
      <c r="E278" s="2">
        <f t="shared" si="25"/>
        <v>0</v>
      </c>
      <c r="F278" s="19"/>
      <c r="G278" s="19"/>
      <c r="H278" s="19"/>
      <c r="I278" s="19"/>
      <c r="J278" s="19"/>
      <c r="K278" s="2">
        <f t="shared" si="23"/>
        <v>0</v>
      </c>
      <c r="L278" s="19">
        <v>0</v>
      </c>
      <c r="M278" s="19" t="s">
        <v>250</v>
      </c>
      <c r="S278" s="19">
        <f>IFERROR(SUMIF([3]PIVOT!$A$9:$A$634,C278,[3]PIVOT!$C$9:$C$634),0)</f>
        <v>0</v>
      </c>
      <c r="T278" s="19">
        <f t="shared" si="26"/>
        <v>0</v>
      </c>
    </row>
    <row r="279" spans="1:20" hidden="1" outlineLevel="1" x14ac:dyDescent="0.25">
      <c r="A279" s="19" t="s">
        <v>229</v>
      </c>
      <c r="B279" s="19" t="s">
        <v>20</v>
      </c>
      <c r="C279" s="19" t="s">
        <v>1683</v>
      </c>
      <c r="D279" s="19" t="s">
        <v>451</v>
      </c>
      <c r="E279" s="2">
        <f t="shared" si="25"/>
        <v>0</v>
      </c>
      <c r="F279" s="19"/>
      <c r="G279" s="19"/>
      <c r="H279" s="19"/>
      <c r="I279" s="19"/>
      <c r="J279" s="19"/>
      <c r="K279" s="2">
        <f t="shared" si="23"/>
        <v>0</v>
      </c>
      <c r="L279" s="19">
        <v>0</v>
      </c>
      <c r="M279" s="19" t="s">
        <v>250</v>
      </c>
      <c r="S279" s="19">
        <f>IFERROR(SUMIF([3]PIVOT!$A$9:$A$634,C279,[3]PIVOT!$C$9:$C$634),0)</f>
        <v>0</v>
      </c>
      <c r="T279" s="19">
        <f t="shared" si="26"/>
        <v>0</v>
      </c>
    </row>
    <row r="280" spans="1:20" hidden="1" outlineLevel="1" x14ac:dyDescent="0.25">
      <c r="A280" s="19" t="s">
        <v>229</v>
      </c>
      <c r="B280" s="19" t="s">
        <v>20</v>
      </c>
      <c r="C280" s="19" t="s">
        <v>1871</v>
      </c>
      <c r="D280" s="19" t="s">
        <v>1872</v>
      </c>
      <c r="E280" s="2">
        <f t="shared" si="25"/>
        <v>1100000</v>
      </c>
      <c r="F280" s="19"/>
      <c r="G280" s="19"/>
      <c r="H280" s="19"/>
      <c r="I280" s="19"/>
      <c r="J280" s="19"/>
      <c r="K280" s="2">
        <f t="shared" si="23"/>
        <v>1100000</v>
      </c>
      <c r="L280" s="19">
        <v>1100000</v>
      </c>
      <c r="M280" s="19" t="s">
        <v>288</v>
      </c>
      <c r="S280" s="19">
        <f>IFERROR(SUMIF([3]PIVOT!$A$9:$A$634,C280,[3]PIVOT!$C$9:$C$634),0)</f>
        <v>0</v>
      </c>
      <c r="T280" s="19">
        <f t="shared" si="26"/>
        <v>-1100000</v>
      </c>
    </row>
    <row r="281" spans="1:20" hidden="1" outlineLevel="1" x14ac:dyDescent="0.25">
      <c r="A281" s="19" t="s">
        <v>229</v>
      </c>
      <c r="B281" s="19" t="s">
        <v>20</v>
      </c>
      <c r="C281" s="19" t="s">
        <v>1684</v>
      </c>
      <c r="D281" s="19" t="s">
        <v>1685</v>
      </c>
      <c r="E281" s="2">
        <f t="shared" si="25"/>
        <v>4100000</v>
      </c>
      <c r="F281" s="19"/>
      <c r="G281" s="19"/>
      <c r="H281" s="19"/>
      <c r="I281" s="19"/>
      <c r="J281" s="19"/>
      <c r="K281" s="2">
        <f t="shared" si="23"/>
        <v>4100000</v>
      </c>
      <c r="L281" s="19">
        <v>4100000</v>
      </c>
      <c r="M281" s="19" t="s">
        <v>250</v>
      </c>
      <c r="S281" s="19">
        <f>IFERROR(SUMIF([3]PIVOT!$A$9:$A$634,C281,[3]PIVOT!$C$9:$C$634),0)</f>
        <v>0</v>
      </c>
      <c r="T281" s="19">
        <f t="shared" si="26"/>
        <v>-4100000</v>
      </c>
    </row>
    <row r="282" spans="1:20" hidden="1" outlineLevel="1" x14ac:dyDescent="0.25">
      <c r="A282" s="19" t="s">
        <v>229</v>
      </c>
      <c r="B282" s="19" t="s">
        <v>20</v>
      </c>
      <c r="C282" s="19" t="s">
        <v>2488</v>
      </c>
      <c r="D282" s="19" t="s">
        <v>2489</v>
      </c>
      <c r="E282" s="2">
        <f t="shared" si="25"/>
        <v>3000000</v>
      </c>
      <c r="F282" s="19"/>
      <c r="G282" s="19">
        <v>1000000</v>
      </c>
      <c r="H282" s="19"/>
      <c r="I282" s="19"/>
      <c r="J282" s="19"/>
      <c r="K282" s="2">
        <f t="shared" si="23"/>
        <v>4000000</v>
      </c>
      <c r="L282" s="19">
        <v>3000000</v>
      </c>
      <c r="M282" s="19" t="s">
        <v>250</v>
      </c>
      <c r="S282" s="19">
        <f>IFERROR(SUMIF([3]PIVOT!$A$9:$A$634,C282,[3]PIVOT!$C$9:$C$634),0)</f>
        <v>0</v>
      </c>
      <c r="T282" s="19">
        <f t="shared" si="26"/>
        <v>-4000000</v>
      </c>
    </row>
    <row r="283" spans="1:20" hidden="1" outlineLevel="1" x14ac:dyDescent="0.25">
      <c r="A283" s="19" t="s">
        <v>229</v>
      </c>
      <c r="B283" s="19" t="s">
        <v>20</v>
      </c>
      <c r="C283" s="19" t="s">
        <v>1687</v>
      </c>
      <c r="D283" s="19" t="s">
        <v>57</v>
      </c>
      <c r="E283" s="2">
        <f t="shared" si="25"/>
        <v>1300000</v>
      </c>
      <c r="F283" s="19"/>
      <c r="G283" s="19"/>
      <c r="H283" s="19"/>
      <c r="I283" s="19"/>
      <c r="J283" s="19"/>
      <c r="K283" s="2">
        <f t="shared" si="23"/>
        <v>1300000</v>
      </c>
      <c r="L283" s="19">
        <v>1300000</v>
      </c>
      <c r="M283" s="19" t="s">
        <v>251</v>
      </c>
      <c r="S283" s="19">
        <f>IFERROR(SUMIF([3]PIVOT!$A$9:$A$634,C283,[3]PIVOT!$C$9:$C$634),0)</f>
        <v>0</v>
      </c>
      <c r="T283" s="19">
        <f t="shared" si="26"/>
        <v>-1300000</v>
      </c>
    </row>
    <row r="284" spans="1:20" hidden="1" outlineLevel="1" x14ac:dyDescent="0.25">
      <c r="A284" s="19" t="s">
        <v>229</v>
      </c>
      <c r="B284" s="19" t="s">
        <v>20</v>
      </c>
      <c r="C284" s="19" t="s">
        <v>1688</v>
      </c>
      <c r="D284" s="19" t="s">
        <v>190</v>
      </c>
      <c r="E284" s="2">
        <f t="shared" si="25"/>
        <v>4100000</v>
      </c>
      <c r="F284" s="19"/>
      <c r="G284" s="19"/>
      <c r="H284" s="19"/>
      <c r="I284" s="19"/>
      <c r="J284" s="19"/>
      <c r="K284" s="2">
        <f t="shared" si="23"/>
        <v>4100000</v>
      </c>
      <c r="L284" s="19">
        <v>4100000</v>
      </c>
      <c r="M284" s="19" t="s">
        <v>288</v>
      </c>
      <c r="S284" s="19">
        <f>IFERROR(SUMIF([3]PIVOT!$A$9:$A$634,C284,[3]PIVOT!$C$9:$C$634),0)</f>
        <v>0</v>
      </c>
      <c r="T284" s="19">
        <f t="shared" si="26"/>
        <v>-4100000</v>
      </c>
    </row>
    <row r="285" spans="1:20" hidden="1" outlineLevel="1" x14ac:dyDescent="0.25">
      <c r="A285" s="19" t="s">
        <v>229</v>
      </c>
      <c r="B285" s="19" t="s">
        <v>20</v>
      </c>
      <c r="C285" s="19" t="s">
        <v>1690</v>
      </c>
      <c r="D285" s="19" t="s">
        <v>862</v>
      </c>
      <c r="E285" s="2">
        <f t="shared" si="25"/>
        <v>1100000</v>
      </c>
      <c r="F285" s="19"/>
      <c r="G285" s="19"/>
      <c r="H285" s="19"/>
      <c r="I285" s="19"/>
      <c r="J285" s="19"/>
      <c r="K285" s="2">
        <f t="shared" si="23"/>
        <v>1100000</v>
      </c>
      <c r="L285" s="19">
        <v>1100000</v>
      </c>
      <c r="M285" s="19" t="s">
        <v>250</v>
      </c>
      <c r="S285" s="19">
        <f>IFERROR(SUMIF([3]PIVOT!$A$9:$A$634,C285,[3]PIVOT!$C$9:$C$634),0)</f>
        <v>0</v>
      </c>
      <c r="T285" s="19">
        <f t="shared" si="26"/>
        <v>-1100000</v>
      </c>
    </row>
    <row r="286" spans="1:20" hidden="1" outlineLevel="1" x14ac:dyDescent="0.25">
      <c r="A286" s="19" t="s">
        <v>229</v>
      </c>
      <c r="B286" s="19" t="s">
        <v>20</v>
      </c>
      <c r="C286" s="19" t="s">
        <v>2659</v>
      </c>
      <c r="D286" s="19" t="s">
        <v>2660</v>
      </c>
      <c r="E286" s="2">
        <f t="shared" si="25"/>
        <v>923076.92307692301</v>
      </c>
      <c r="F286" s="19"/>
      <c r="G286" s="19">
        <v>923076.92307692312</v>
      </c>
      <c r="H286" s="19"/>
      <c r="I286" s="19"/>
      <c r="J286" s="19"/>
      <c r="K286" s="2">
        <f t="shared" si="23"/>
        <v>1846153.846153846</v>
      </c>
      <c r="L286" s="19">
        <v>923076.92307692301</v>
      </c>
      <c r="M286" s="19" t="s">
        <v>250</v>
      </c>
      <c r="S286" s="19">
        <f>IFERROR(SUMIF([3]PIVOT!$A$9:$A$634,C286,[3]PIVOT!$C$9:$C$634),0)</f>
        <v>0</v>
      </c>
      <c r="T286" s="19">
        <f t="shared" si="26"/>
        <v>-1846153.846153846</v>
      </c>
    </row>
    <row r="287" spans="1:20" hidden="1" outlineLevel="1" x14ac:dyDescent="0.25">
      <c r="A287" s="19" t="s">
        <v>229</v>
      </c>
      <c r="B287" s="19" t="s">
        <v>20</v>
      </c>
      <c r="C287" s="19" t="s">
        <v>1691</v>
      </c>
      <c r="D287" s="19" t="s">
        <v>353</v>
      </c>
      <c r="E287" s="2">
        <f t="shared" si="25"/>
        <v>0</v>
      </c>
      <c r="F287" s="19"/>
      <c r="G287" s="19"/>
      <c r="H287" s="19"/>
      <c r="I287" s="19"/>
      <c r="J287" s="19"/>
      <c r="K287" s="2">
        <f t="shared" si="23"/>
        <v>0</v>
      </c>
      <c r="L287" s="19">
        <v>0</v>
      </c>
      <c r="M287" s="19" t="s">
        <v>251</v>
      </c>
      <c r="S287" s="19">
        <f>IFERROR(SUMIF([3]PIVOT!$A$9:$A$634,C287,[3]PIVOT!$C$9:$C$634),0)</f>
        <v>0</v>
      </c>
      <c r="T287" s="19">
        <f t="shared" si="26"/>
        <v>0</v>
      </c>
    </row>
    <row r="288" spans="1:20" hidden="1" outlineLevel="1" x14ac:dyDescent="0.25">
      <c r="A288" s="19" t="s">
        <v>229</v>
      </c>
      <c r="B288" s="19" t="s">
        <v>20</v>
      </c>
      <c r="C288" s="19" t="s">
        <v>1693</v>
      </c>
      <c r="D288" s="19" t="s">
        <v>863</v>
      </c>
      <c r="E288" s="2">
        <f t="shared" si="25"/>
        <v>4100000</v>
      </c>
      <c r="F288" s="19"/>
      <c r="G288" s="19"/>
      <c r="H288" s="19"/>
      <c r="I288" s="19"/>
      <c r="J288" s="19"/>
      <c r="K288" s="2">
        <f t="shared" si="23"/>
        <v>4100000</v>
      </c>
      <c r="L288" s="19">
        <v>4100000</v>
      </c>
      <c r="M288" s="19" t="s">
        <v>288</v>
      </c>
      <c r="S288" s="19">
        <f>IFERROR(SUMIF([3]PIVOT!$A$9:$A$634,C288,[3]PIVOT!$C$9:$C$634),0)</f>
        <v>0</v>
      </c>
      <c r="T288" s="19">
        <f t="shared" si="26"/>
        <v>-4100000</v>
      </c>
    </row>
    <row r="289" spans="1:20" hidden="1" outlineLevel="1" x14ac:dyDescent="0.25">
      <c r="A289" s="19" t="s">
        <v>229</v>
      </c>
      <c r="B289" s="19" t="s">
        <v>20</v>
      </c>
      <c r="C289" s="19" t="s">
        <v>1694</v>
      </c>
      <c r="D289" s="19" t="s">
        <v>509</v>
      </c>
      <c r="E289" s="2">
        <f t="shared" si="25"/>
        <v>4100000</v>
      </c>
      <c r="F289" s="19"/>
      <c r="G289" s="19"/>
      <c r="H289" s="19"/>
      <c r="I289" s="19"/>
      <c r="J289" s="19"/>
      <c r="K289" s="2">
        <f t="shared" si="23"/>
        <v>4100000</v>
      </c>
      <c r="L289" s="19">
        <v>4100000</v>
      </c>
      <c r="M289" s="19" t="s">
        <v>250</v>
      </c>
      <c r="S289" s="19">
        <f>IFERROR(SUMIF([3]PIVOT!$A$9:$A$634,C289,[3]PIVOT!$C$9:$C$634),0)</f>
        <v>0</v>
      </c>
      <c r="T289" s="19">
        <f t="shared" si="26"/>
        <v>-4100000</v>
      </c>
    </row>
    <row r="290" spans="1:20" hidden="1" outlineLevel="1" x14ac:dyDescent="0.25">
      <c r="A290" s="19" t="s">
        <v>229</v>
      </c>
      <c r="B290" s="19" t="s">
        <v>20</v>
      </c>
      <c r="C290" s="19" t="s">
        <v>2272</v>
      </c>
      <c r="D290" s="19" t="s">
        <v>2273</v>
      </c>
      <c r="E290" s="2">
        <f t="shared" si="25"/>
        <v>4500000</v>
      </c>
      <c r="F290" s="19"/>
      <c r="G290" s="19">
        <v>653846.15384615387</v>
      </c>
      <c r="H290" s="19"/>
      <c r="I290" s="19"/>
      <c r="J290" s="19"/>
      <c r="K290" s="2">
        <f t="shared" si="23"/>
        <v>5153846.153846154</v>
      </c>
      <c r="L290" s="19">
        <v>4500000</v>
      </c>
      <c r="M290" s="19" t="s">
        <v>250</v>
      </c>
      <c r="S290" s="19">
        <f>IFERROR(SUMIF([3]PIVOT!$A$9:$A$634,C290,[3]PIVOT!$C$9:$C$634),0)</f>
        <v>0</v>
      </c>
      <c r="T290" s="19">
        <f t="shared" si="26"/>
        <v>-5153846.153846154</v>
      </c>
    </row>
    <row r="291" spans="1:20" hidden="1" outlineLevel="1" x14ac:dyDescent="0.25">
      <c r="A291" s="19" t="s">
        <v>229</v>
      </c>
      <c r="B291" s="19" t="s">
        <v>20</v>
      </c>
      <c r="C291" s="19" t="s">
        <v>1696</v>
      </c>
      <c r="D291" s="19" t="s">
        <v>1697</v>
      </c>
      <c r="E291" s="2">
        <f t="shared" si="25"/>
        <v>4100000</v>
      </c>
      <c r="F291" s="19"/>
      <c r="G291" s="19"/>
      <c r="H291" s="19"/>
      <c r="I291" s="19"/>
      <c r="J291" s="19"/>
      <c r="K291" s="2">
        <f t="shared" si="23"/>
        <v>4100000</v>
      </c>
      <c r="L291" s="19">
        <v>4100000</v>
      </c>
      <c r="M291" s="19" t="s">
        <v>288</v>
      </c>
      <c r="S291" s="19">
        <f>IFERROR(SUMIF([3]PIVOT!$A$9:$A$634,C291,[3]PIVOT!$C$9:$C$634),0)</f>
        <v>0</v>
      </c>
      <c r="T291" s="19">
        <f t="shared" si="26"/>
        <v>-4100000</v>
      </c>
    </row>
    <row r="292" spans="1:20" hidden="1" outlineLevel="1" x14ac:dyDescent="0.25">
      <c r="A292" s="19" t="s">
        <v>229</v>
      </c>
      <c r="B292" s="19" t="s">
        <v>20</v>
      </c>
      <c r="C292" s="19" t="s">
        <v>1698</v>
      </c>
      <c r="D292" s="19" t="s">
        <v>194</v>
      </c>
      <c r="E292" s="2">
        <f t="shared" si="25"/>
        <v>3000000</v>
      </c>
      <c r="F292" s="19"/>
      <c r="G292" s="19"/>
      <c r="H292" s="19"/>
      <c r="I292" s="19"/>
      <c r="J292" s="19"/>
      <c r="K292" s="2">
        <f t="shared" si="23"/>
        <v>3000000</v>
      </c>
      <c r="L292" s="19">
        <v>3000000</v>
      </c>
      <c r="M292" s="19" t="s">
        <v>250</v>
      </c>
      <c r="S292" s="19">
        <f>IFERROR(SUMIF([3]PIVOT!$A$9:$A$634,C292,[3]PIVOT!$C$9:$C$634),0)</f>
        <v>0</v>
      </c>
      <c r="T292" s="19">
        <f t="shared" si="26"/>
        <v>-3000000</v>
      </c>
    </row>
    <row r="293" spans="1:20" hidden="1" outlineLevel="1" x14ac:dyDescent="0.25">
      <c r="A293" s="19" t="s">
        <v>229</v>
      </c>
      <c r="B293" s="19" t="s">
        <v>20</v>
      </c>
      <c r="C293" s="19" t="s">
        <v>1699</v>
      </c>
      <c r="D293" s="19" t="s">
        <v>59</v>
      </c>
      <c r="E293" s="2">
        <f t="shared" si="25"/>
        <v>1100000</v>
      </c>
      <c r="F293" s="19"/>
      <c r="G293" s="19"/>
      <c r="H293" s="19"/>
      <c r="I293" s="19"/>
      <c r="J293" s="19"/>
      <c r="K293" s="2">
        <f t="shared" si="23"/>
        <v>1100000</v>
      </c>
      <c r="L293" s="19">
        <v>1100000</v>
      </c>
      <c r="M293" s="19" t="s">
        <v>250</v>
      </c>
      <c r="S293" s="19">
        <f>IFERROR(SUMIF([3]PIVOT!$A$9:$A$634,C293,[3]PIVOT!$C$9:$C$634),0)</f>
        <v>0</v>
      </c>
      <c r="T293" s="19">
        <f t="shared" si="26"/>
        <v>-1100000</v>
      </c>
    </row>
    <row r="294" spans="1:20" hidden="1" outlineLevel="1" x14ac:dyDescent="0.25">
      <c r="A294" s="19" t="s">
        <v>229</v>
      </c>
      <c r="B294" s="19" t="s">
        <v>20</v>
      </c>
      <c r="C294" s="19" t="s">
        <v>1700</v>
      </c>
      <c r="D294" s="19" t="s">
        <v>1007</v>
      </c>
      <c r="E294" s="2">
        <f t="shared" si="25"/>
        <v>1100000</v>
      </c>
      <c r="F294" s="19"/>
      <c r="G294" s="19"/>
      <c r="H294" s="19"/>
      <c r="I294" s="19"/>
      <c r="J294" s="19"/>
      <c r="K294" s="2">
        <f t="shared" si="23"/>
        <v>1100000</v>
      </c>
      <c r="L294" s="19">
        <v>1100000</v>
      </c>
      <c r="M294" s="19" t="s">
        <v>250</v>
      </c>
      <c r="S294" s="19">
        <f>IFERROR(SUMIF([3]PIVOT!$A$9:$A$634,C294,[3]PIVOT!$C$9:$C$634),0)</f>
        <v>0</v>
      </c>
      <c r="T294" s="19">
        <f t="shared" si="26"/>
        <v>-1100000</v>
      </c>
    </row>
    <row r="295" spans="1:20" hidden="1" outlineLevel="1" x14ac:dyDescent="0.25">
      <c r="A295" s="19" t="s">
        <v>229</v>
      </c>
      <c r="B295" s="19" t="s">
        <v>20</v>
      </c>
      <c r="C295" s="19" t="s">
        <v>1701</v>
      </c>
      <c r="D295" s="19" t="s">
        <v>510</v>
      </c>
      <c r="E295" s="2">
        <f t="shared" si="25"/>
        <v>4400000</v>
      </c>
      <c r="F295" s="19"/>
      <c r="G295" s="19"/>
      <c r="H295" s="19"/>
      <c r="I295" s="19"/>
      <c r="J295" s="19"/>
      <c r="K295" s="2">
        <f t="shared" si="23"/>
        <v>4400000</v>
      </c>
      <c r="L295" s="19">
        <v>4400000</v>
      </c>
      <c r="M295" s="19" t="s">
        <v>250</v>
      </c>
      <c r="S295" s="19">
        <f>IFERROR(SUMIF([3]PIVOT!$A$9:$A$634,C295,[3]PIVOT!$C$9:$C$634),0)</f>
        <v>0</v>
      </c>
      <c r="T295" s="19">
        <f t="shared" si="26"/>
        <v>-4400000</v>
      </c>
    </row>
    <row r="296" spans="1:20" hidden="1" outlineLevel="1" x14ac:dyDescent="0.25">
      <c r="A296" s="19" t="s">
        <v>229</v>
      </c>
      <c r="B296" s="19" t="s">
        <v>20</v>
      </c>
      <c r="C296" s="19" t="s">
        <v>1702</v>
      </c>
      <c r="D296" s="19" t="s">
        <v>195</v>
      </c>
      <c r="E296" s="2">
        <f t="shared" si="25"/>
        <v>4100000</v>
      </c>
      <c r="F296" s="19"/>
      <c r="G296" s="19"/>
      <c r="H296" s="19"/>
      <c r="I296" s="19"/>
      <c r="J296" s="19"/>
      <c r="K296" s="2">
        <f t="shared" si="23"/>
        <v>4100000</v>
      </c>
      <c r="L296" s="19">
        <v>4100000</v>
      </c>
      <c r="M296" s="19" t="s">
        <v>250</v>
      </c>
      <c r="S296" s="19">
        <f>IFERROR(SUMIF([3]PIVOT!$A$9:$A$634,C296,[3]PIVOT!$C$9:$C$634),0)</f>
        <v>0</v>
      </c>
      <c r="T296" s="19">
        <f t="shared" si="26"/>
        <v>-4100000</v>
      </c>
    </row>
    <row r="297" spans="1:20" hidden="1" outlineLevel="1" x14ac:dyDescent="0.25">
      <c r="A297" s="19" t="s">
        <v>229</v>
      </c>
      <c r="B297" s="19" t="s">
        <v>20</v>
      </c>
      <c r="C297" s="19" t="s">
        <v>1703</v>
      </c>
      <c r="D297" s="19" t="s">
        <v>1008</v>
      </c>
      <c r="E297" s="2">
        <f t="shared" si="25"/>
        <v>1100000</v>
      </c>
      <c r="F297" s="19"/>
      <c r="G297" s="19"/>
      <c r="H297" s="19"/>
      <c r="I297" s="19"/>
      <c r="J297" s="19"/>
      <c r="K297" s="2">
        <f t="shared" si="23"/>
        <v>1100000</v>
      </c>
      <c r="L297" s="19">
        <v>1100000</v>
      </c>
      <c r="M297" s="19" t="s">
        <v>250</v>
      </c>
      <c r="S297" s="19">
        <f>IFERROR(SUMIF([3]PIVOT!$A$9:$A$634,C297,[3]PIVOT!$C$9:$C$634),0)</f>
        <v>0</v>
      </c>
      <c r="T297" s="19">
        <f t="shared" si="26"/>
        <v>-1100000</v>
      </c>
    </row>
    <row r="298" spans="1:20" hidden="1" outlineLevel="1" x14ac:dyDescent="0.25">
      <c r="A298" s="19" t="s">
        <v>229</v>
      </c>
      <c r="B298" s="19" t="s">
        <v>20</v>
      </c>
      <c r="C298" s="19" t="s">
        <v>1704</v>
      </c>
      <c r="D298" s="19" t="s">
        <v>769</v>
      </c>
      <c r="E298" s="2">
        <f t="shared" ref="E298:E329" si="27">+L298-F298-J298-I298</f>
        <v>4100000</v>
      </c>
      <c r="F298" s="19"/>
      <c r="G298" s="19"/>
      <c r="H298" s="19"/>
      <c r="I298" s="19"/>
      <c r="J298" s="19"/>
      <c r="K298" s="2">
        <f t="shared" si="23"/>
        <v>4100000</v>
      </c>
      <c r="L298" s="19">
        <v>4100000</v>
      </c>
      <c r="M298" s="19" t="s">
        <v>288</v>
      </c>
      <c r="S298" s="19">
        <f>IFERROR(SUMIF([3]PIVOT!$A$9:$A$634,C298,[3]PIVOT!$C$9:$C$634),0)</f>
        <v>0</v>
      </c>
      <c r="T298" s="19">
        <f t="shared" ref="T298:T329" si="28">+S298-K298</f>
        <v>-4100000</v>
      </c>
    </row>
    <row r="299" spans="1:20" hidden="1" outlineLevel="1" x14ac:dyDescent="0.25">
      <c r="A299" s="19" t="s">
        <v>229</v>
      </c>
      <c r="B299" s="19" t="s">
        <v>20</v>
      </c>
      <c r="C299" s="19" t="s">
        <v>1705</v>
      </c>
      <c r="D299" s="19" t="s">
        <v>197</v>
      </c>
      <c r="E299" s="2">
        <f t="shared" si="27"/>
        <v>4100000</v>
      </c>
      <c r="F299" s="19"/>
      <c r="G299" s="19"/>
      <c r="H299" s="19"/>
      <c r="I299" s="19"/>
      <c r="J299" s="19"/>
      <c r="K299" s="2">
        <f t="shared" si="23"/>
        <v>4100000</v>
      </c>
      <c r="L299" s="19">
        <v>4100000</v>
      </c>
      <c r="M299" s="19" t="s">
        <v>288</v>
      </c>
      <c r="S299" s="19">
        <f>IFERROR(SUMIF([3]PIVOT!$A$9:$A$634,C299,[3]PIVOT!$C$9:$C$634),0)</f>
        <v>0</v>
      </c>
      <c r="T299" s="19">
        <f t="shared" si="28"/>
        <v>-4100000</v>
      </c>
    </row>
    <row r="300" spans="1:20" hidden="1" outlineLevel="1" x14ac:dyDescent="0.25">
      <c r="A300" s="19" t="s">
        <v>229</v>
      </c>
      <c r="B300" s="19" t="s">
        <v>20</v>
      </c>
      <c r="C300" s="19" t="s">
        <v>1706</v>
      </c>
      <c r="D300" s="19" t="s">
        <v>770</v>
      </c>
      <c r="E300" s="2">
        <f t="shared" si="27"/>
        <v>2600000</v>
      </c>
      <c r="F300" s="19"/>
      <c r="G300" s="19"/>
      <c r="H300" s="19"/>
      <c r="I300" s="19"/>
      <c r="J300" s="19"/>
      <c r="K300" s="2">
        <f t="shared" si="23"/>
        <v>2600000</v>
      </c>
      <c r="L300" s="19">
        <v>2600000</v>
      </c>
      <c r="M300" s="19" t="s">
        <v>253</v>
      </c>
      <c r="S300" s="19">
        <f>IFERROR(SUMIF([3]PIVOT!$A$9:$A$634,C300,[3]PIVOT!$C$9:$C$634),0)</f>
        <v>0</v>
      </c>
      <c r="T300" s="19">
        <f t="shared" si="28"/>
        <v>-2600000</v>
      </c>
    </row>
    <row r="301" spans="1:20" hidden="1" outlineLevel="1" x14ac:dyDescent="0.25">
      <c r="A301" s="19" t="s">
        <v>229</v>
      </c>
      <c r="B301" s="19" t="s">
        <v>20</v>
      </c>
      <c r="C301" s="19" t="s">
        <v>1707</v>
      </c>
      <c r="D301" s="19" t="s">
        <v>370</v>
      </c>
      <c r="E301" s="2">
        <f t="shared" si="27"/>
        <v>3100000</v>
      </c>
      <c r="F301" s="19"/>
      <c r="G301" s="19"/>
      <c r="H301" s="19"/>
      <c r="I301" s="19"/>
      <c r="J301" s="19"/>
      <c r="K301" s="2">
        <f t="shared" si="23"/>
        <v>3100000</v>
      </c>
      <c r="L301" s="19">
        <v>3100000</v>
      </c>
      <c r="M301" s="19" t="s">
        <v>288</v>
      </c>
      <c r="S301" s="19">
        <f>IFERROR(SUMIF([3]PIVOT!$A$9:$A$634,C301,[3]PIVOT!$C$9:$C$634),0)</f>
        <v>0</v>
      </c>
      <c r="T301" s="19">
        <f t="shared" si="28"/>
        <v>-3100000</v>
      </c>
    </row>
    <row r="302" spans="1:20" hidden="1" outlineLevel="1" x14ac:dyDescent="0.25">
      <c r="A302" s="19" t="s">
        <v>229</v>
      </c>
      <c r="B302" s="19" t="s">
        <v>20</v>
      </c>
      <c r="C302" s="19" t="s">
        <v>1873</v>
      </c>
      <c r="D302" s="19" t="s">
        <v>1874</v>
      </c>
      <c r="E302" s="2">
        <f t="shared" si="27"/>
        <v>0</v>
      </c>
      <c r="F302" s="19"/>
      <c r="G302" s="19"/>
      <c r="H302" s="19"/>
      <c r="I302" s="19"/>
      <c r="J302" s="19"/>
      <c r="K302" s="2">
        <f t="shared" si="23"/>
        <v>0</v>
      </c>
      <c r="L302" s="19">
        <v>0</v>
      </c>
      <c r="M302" s="19" t="s">
        <v>253</v>
      </c>
      <c r="S302" s="19">
        <f>IFERROR(SUMIF([3]PIVOT!$A$9:$A$634,C302,[3]PIVOT!$C$9:$C$634),0)</f>
        <v>0</v>
      </c>
      <c r="T302" s="19">
        <f t="shared" si="28"/>
        <v>0</v>
      </c>
    </row>
    <row r="303" spans="1:20" hidden="1" outlineLevel="1" x14ac:dyDescent="0.25">
      <c r="A303" s="19" t="s">
        <v>229</v>
      </c>
      <c r="B303" s="19" t="s">
        <v>20</v>
      </c>
      <c r="C303" s="19" t="s">
        <v>2274</v>
      </c>
      <c r="D303" s="19" t="s">
        <v>2275</v>
      </c>
      <c r="E303" s="2">
        <f t="shared" si="27"/>
        <v>1000000</v>
      </c>
      <c r="F303" s="19"/>
      <c r="G303" s="19">
        <v>653846.15384615387</v>
      </c>
      <c r="H303" s="19"/>
      <c r="I303" s="19"/>
      <c r="J303" s="19"/>
      <c r="K303" s="2">
        <f t="shared" si="23"/>
        <v>1653846.153846154</v>
      </c>
      <c r="L303" s="19">
        <v>1000000</v>
      </c>
      <c r="M303" s="19" t="s">
        <v>288</v>
      </c>
      <c r="S303" s="19">
        <f>IFERROR(SUMIF([3]PIVOT!$A$9:$A$634,C303,[3]PIVOT!$C$9:$C$634),0)</f>
        <v>0</v>
      </c>
      <c r="T303" s="19">
        <f t="shared" si="28"/>
        <v>-1653846.153846154</v>
      </c>
    </row>
    <row r="304" spans="1:20" hidden="1" outlineLevel="1" x14ac:dyDescent="0.25">
      <c r="A304" s="19" t="s">
        <v>229</v>
      </c>
      <c r="B304" s="19" t="s">
        <v>20</v>
      </c>
      <c r="C304" s="19" t="s">
        <v>2072</v>
      </c>
      <c r="D304" s="19" t="s">
        <v>2084</v>
      </c>
      <c r="E304" s="2">
        <f t="shared" si="27"/>
        <v>4100000</v>
      </c>
      <c r="F304" s="19"/>
      <c r="G304" s="19"/>
      <c r="H304" s="19"/>
      <c r="I304" s="19"/>
      <c r="J304" s="19"/>
      <c r="K304" s="2">
        <f t="shared" si="23"/>
        <v>4100000</v>
      </c>
      <c r="L304" s="19">
        <v>4100000</v>
      </c>
      <c r="M304" s="19" t="s">
        <v>253</v>
      </c>
      <c r="S304" s="19">
        <f>IFERROR(SUMIF([3]PIVOT!$A$9:$A$634,C304,[3]PIVOT!$C$9:$C$634),0)</f>
        <v>0</v>
      </c>
      <c r="T304" s="19">
        <f t="shared" si="28"/>
        <v>-4100000</v>
      </c>
    </row>
    <row r="305" spans="1:20" hidden="1" outlineLevel="1" x14ac:dyDescent="0.25">
      <c r="A305" s="19" t="s">
        <v>229</v>
      </c>
      <c r="B305" s="19" t="s">
        <v>20</v>
      </c>
      <c r="C305" s="19" t="s">
        <v>1712</v>
      </c>
      <c r="D305" s="19" t="s">
        <v>200</v>
      </c>
      <c r="E305" s="2">
        <f t="shared" si="27"/>
        <v>1100000</v>
      </c>
      <c r="F305" s="19"/>
      <c r="G305" s="19"/>
      <c r="H305" s="19"/>
      <c r="I305" s="19"/>
      <c r="J305" s="19"/>
      <c r="K305" s="2">
        <f t="shared" si="23"/>
        <v>1100000</v>
      </c>
      <c r="L305" s="19">
        <v>1100000</v>
      </c>
      <c r="M305" s="19" t="s">
        <v>288</v>
      </c>
      <c r="S305" s="19">
        <f>IFERROR(SUMIF([3]PIVOT!$A$9:$A$634,C305,[3]PIVOT!$C$9:$C$634),0)</f>
        <v>0</v>
      </c>
      <c r="T305" s="19">
        <f t="shared" si="28"/>
        <v>-1100000</v>
      </c>
    </row>
    <row r="306" spans="1:20" hidden="1" outlineLevel="1" x14ac:dyDescent="0.25">
      <c r="A306" s="19" t="s">
        <v>229</v>
      </c>
      <c r="B306" s="19" t="s">
        <v>20</v>
      </c>
      <c r="C306" s="19" t="s">
        <v>1714</v>
      </c>
      <c r="D306" s="19" t="s">
        <v>455</v>
      </c>
      <c r="E306" s="2">
        <f t="shared" si="27"/>
        <v>1100000</v>
      </c>
      <c r="F306" s="19"/>
      <c r="G306" s="19"/>
      <c r="H306" s="19"/>
      <c r="I306" s="19"/>
      <c r="J306" s="19"/>
      <c r="K306" s="2">
        <f t="shared" si="23"/>
        <v>1100000</v>
      </c>
      <c r="L306" s="19">
        <v>1100000</v>
      </c>
      <c r="M306" s="19" t="s">
        <v>250</v>
      </c>
      <c r="S306" s="19">
        <f>IFERROR(SUMIF([3]PIVOT!$A$9:$A$634,C306,[3]PIVOT!$C$9:$C$634),0)</f>
        <v>0</v>
      </c>
      <c r="T306" s="19">
        <f t="shared" si="28"/>
        <v>-1100000</v>
      </c>
    </row>
    <row r="307" spans="1:20" hidden="1" outlineLevel="1" x14ac:dyDescent="0.25">
      <c r="A307" s="19" t="s">
        <v>229</v>
      </c>
      <c r="B307" s="19" t="s">
        <v>20</v>
      </c>
      <c r="C307" s="19" t="s">
        <v>1715</v>
      </c>
      <c r="D307" s="19" t="s">
        <v>556</v>
      </c>
      <c r="E307" s="2">
        <f t="shared" si="27"/>
        <v>4100000</v>
      </c>
      <c r="F307" s="19"/>
      <c r="G307" s="19"/>
      <c r="H307" s="19"/>
      <c r="I307" s="19"/>
      <c r="J307" s="19"/>
      <c r="K307" s="2">
        <f t="shared" si="23"/>
        <v>4100000</v>
      </c>
      <c r="L307" s="19">
        <v>4100000</v>
      </c>
      <c r="M307" s="19" t="s">
        <v>253</v>
      </c>
      <c r="S307" s="19">
        <f>IFERROR(SUMIF([3]PIVOT!$A$9:$A$634,C307,[3]PIVOT!$C$9:$C$634),0)</f>
        <v>0</v>
      </c>
      <c r="T307" s="19">
        <f t="shared" si="28"/>
        <v>-4100000</v>
      </c>
    </row>
    <row r="308" spans="1:20" hidden="1" outlineLevel="1" x14ac:dyDescent="0.25">
      <c r="A308" s="19" t="s">
        <v>229</v>
      </c>
      <c r="B308" s="19" t="s">
        <v>20</v>
      </c>
      <c r="C308" s="19" t="s">
        <v>1875</v>
      </c>
      <c r="D308" s="19" t="s">
        <v>1876</v>
      </c>
      <c r="E308" s="2">
        <f t="shared" si="27"/>
        <v>3000000</v>
      </c>
      <c r="F308" s="19"/>
      <c r="G308" s="19"/>
      <c r="H308" s="19"/>
      <c r="I308" s="19"/>
      <c r="J308" s="19"/>
      <c r="K308" s="2">
        <f t="shared" si="23"/>
        <v>3000000</v>
      </c>
      <c r="L308" s="19">
        <v>3000000</v>
      </c>
      <c r="M308" s="19" t="s">
        <v>253</v>
      </c>
      <c r="S308" s="19">
        <f>IFERROR(SUMIF([3]PIVOT!$A$9:$A$634,C308,[3]PIVOT!$C$9:$C$634),0)</f>
        <v>0</v>
      </c>
      <c r="T308" s="19">
        <f t="shared" si="28"/>
        <v>-3000000</v>
      </c>
    </row>
    <row r="309" spans="1:20" hidden="1" outlineLevel="1" x14ac:dyDescent="0.25">
      <c r="A309" s="19" t="s">
        <v>229</v>
      </c>
      <c r="B309" s="19" t="s">
        <v>20</v>
      </c>
      <c r="C309" s="19" t="s">
        <v>2661</v>
      </c>
      <c r="D309" s="19" t="s">
        <v>2662</v>
      </c>
      <c r="E309" s="2">
        <f t="shared" si="27"/>
        <v>1000000</v>
      </c>
      <c r="F309" s="19"/>
      <c r="G309" s="19">
        <v>1000000</v>
      </c>
      <c r="H309" s="19"/>
      <c r="I309" s="19"/>
      <c r="J309" s="19"/>
      <c r="K309" s="2">
        <f t="shared" si="23"/>
        <v>2000000</v>
      </c>
      <c r="L309" s="19">
        <v>1000000</v>
      </c>
      <c r="M309" s="19" t="s">
        <v>250</v>
      </c>
      <c r="S309" s="19">
        <f>IFERROR(SUMIF([3]PIVOT!$A$9:$A$634,C309,[3]PIVOT!$C$9:$C$634),0)</f>
        <v>0</v>
      </c>
      <c r="T309" s="19">
        <f t="shared" si="28"/>
        <v>-2000000</v>
      </c>
    </row>
    <row r="310" spans="1:20" hidden="1" outlineLevel="1" x14ac:dyDescent="0.25">
      <c r="A310" s="19" t="s">
        <v>229</v>
      </c>
      <c r="B310" s="19" t="s">
        <v>20</v>
      </c>
      <c r="C310" s="19" t="s">
        <v>1717</v>
      </c>
      <c r="D310" s="19" t="s">
        <v>771</v>
      </c>
      <c r="E310" s="2">
        <f t="shared" si="27"/>
        <v>4100000</v>
      </c>
      <c r="F310" s="19"/>
      <c r="G310" s="19"/>
      <c r="H310" s="19"/>
      <c r="I310" s="19"/>
      <c r="J310" s="19"/>
      <c r="K310" s="2">
        <f t="shared" si="23"/>
        <v>4100000</v>
      </c>
      <c r="L310" s="19">
        <v>4100000</v>
      </c>
      <c r="M310" s="19" t="s">
        <v>253</v>
      </c>
      <c r="S310" s="19">
        <f>IFERROR(SUMIF([3]PIVOT!$A$9:$A$634,C310,[3]PIVOT!$C$9:$C$634),0)</f>
        <v>0</v>
      </c>
      <c r="T310" s="19">
        <f t="shared" si="28"/>
        <v>-4100000</v>
      </c>
    </row>
    <row r="311" spans="1:20" hidden="1" outlineLevel="1" x14ac:dyDescent="0.25">
      <c r="A311" s="19" t="s">
        <v>229</v>
      </c>
      <c r="B311" s="19" t="s">
        <v>20</v>
      </c>
      <c r="C311" s="19" t="s">
        <v>1718</v>
      </c>
      <c r="D311" s="19" t="s">
        <v>196</v>
      </c>
      <c r="E311" s="2">
        <f t="shared" si="27"/>
        <v>4100000</v>
      </c>
      <c r="F311" s="19"/>
      <c r="G311" s="19"/>
      <c r="H311" s="19"/>
      <c r="I311" s="19"/>
      <c r="J311" s="19"/>
      <c r="K311" s="2">
        <f t="shared" si="23"/>
        <v>4100000</v>
      </c>
      <c r="L311" s="19">
        <v>4100000</v>
      </c>
      <c r="M311" s="19" t="s">
        <v>253</v>
      </c>
      <c r="S311" s="19">
        <f>IFERROR(SUMIF([3]PIVOT!$A$9:$A$634,C311,[3]PIVOT!$C$9:$C$634),0)</f>
        <v>0</v>
      </c>
      <c r="T311" s="19">
        <f t="shared" si="28"/>
        <v>-4100000</v>
      </c>
    </row>
    <row r="312" spans="1:20" hidden="1" outlineLevel="1" x14ac:dyDescent="0.25">
      <c r="A312" s="19" t="s">
        <v>230</v>
      </c>
      <c r="B312" s="19" t="s">
        <v>20</v>
      </c>
      <c r="C312" s="19" t="s">
        <v>1719</v>
      </c>
      <c r="D312" s="19" t="s">
        <v>866</v>
      </c>
      <c r="E312" s="2">
        <f t="shared" si="27"/>
        <v>4100000</v>
      </c>
      <c r="F312" s="19"/>
      <c r="G312" s="19"/>
      <c r="H312" s="19"/>
      <c r="I312" s="19"/>
      <c r="J312" s="19"/>
      <c r="K312" s="2">
        <f t="shared" si="23"/>
        <v>4100000</v>
      </c>
      <c r="L312" s="19">
        <v>4100000</v>
      </c>
      <c r="M312" s="19" t="s">
        <v>250</v>
      </c>
      <c r="S312" s="19">
        <f>IFERROR(SUMIF([3]PIVOT!$A$9:$A$634,C312,[3]PIVOT!$C$9:$C$634),0)</f>
        <v>0</v>
      </c>
      <c r="T312" s="19">
        <f t="shared" si="28"/>
        <v>-4100000</v>
      </c>
    </row>
    <row r="313" spans="1:20" hidden="1" outlineLevel="1" x14ac:dyDescent="0.25">
      <c r="A313" s="19" t="s">
        <v>230</v>
      </c>
      <c r="B313" s="19" t="s">
        <v>20</v>
      </c>
      <c r="C313" s="19" t="s">
        <v>2073</v>
      </c>
      <c r="D313" s="19" t="s">
        <v>2085</v>
      </c>
      <c r="E313" s="2">
        <f t="shared" si="27"/>
        <v>4100000</v>
      </c>
      <c r="F313" s="19"/>
      <c r="G313" s="19"/>
      <c r="H313" s="19"/>
      <c r="I313" s="19"/>
      <c r="J313" s="19"/>
      <c r="K313" s="2">
        <f t="shared" si="23"/>
        <v>4100000</v>
      </c>
      <c r="L313" s="19">
        <v>4100000</v>
      </c>
      <c r="M313" s="19" t="s">
        <v>250</v>
      </c>
      <c r="S313" s="19">
        <f>IFERROR(SUMIF([3]PIVOT!$A$9:$A$634,C313,[3]PIVOT!$C$9:$C$634),0)</f>
        <v>0</v>
      </c>
      <c r="T313" s="19">
        <f t="shared" si="28"/>
        <v>-4100000</v>
      </c>
    </row>
    <row r="314" spans="1:20" hidden="1" outlineLevel="1" x14ac:dyDescent="0.25">
      <c r="A314" s="19" t="s">
        <v>230</v>
      </c>
      <c r="B314" s="19" t="s">
        <v>20</v>
      </c>
      <c r="C314" s="19" t="s">
        <v>1723</v>
      </c>
      <c r="D314" s="19" t="s">
        <v>201</v>
      </c>
      <c r="E314" s="2">
        <f t="shared" si="27"/>
        <v>3200000</v>
      </c>
      <c r="F314" s="19"/>
      <c r="G314" s="19"/>
      <c r="H314" s="19"/>
      <c r="I314" s="19"/>
      <c r="J314" s="19"/>
      <c r="K314" s="2">
        <f t="shared" si="23"/>
        <v>3200000</v>
      </c>
      <c r="L314" s="19">
        <v>3200000</v>
      </c>
      <c r="M314" s="19" t="s">
        <v>252</v>
      </c>
      <c r="S314" s="19">
        <f>IFERROR(SUMIF([3]PIVOT!$A$9:$A$634,C314,[3]PIVOT!$C$9:$C$634),0)</f>
        <v>0</v>
      </c>
      <c r="T314" s="19">
        <f t="shared" si="28"/>
        <v>-3200000</v>
      </c>
    </row>
    <row r="315" spans="1:20" hidden="1" outlineLevel="1" x14ac:dyDescent="0.25">
      <c r="A315" s="19" t="s">
        <v>230</v>
      </c>
      <c r="B315" s="19" t="s">
        <v>20</v>
      </c>
      <c r="C315" s="19" t="s">
        <v>1721</v>
      </c>
      <c r="D315" s="19" t="s">
        <v>1722</v>
      </c>
      <c r="E315" s="2">
        <f t="shared" si="27"/>
        <v>4100000</v>
      </c>
      <c r="F315" s="19"/>
      <c r="G315" s="19"/>
      <c r="H315" s="19"/>
      <c r="I315" s="19"/>
      <c r="J315" s="19"/>
      <c r="K315" s="2">
        <f t="shared" si="23"/>
        <v>4100000</v>
      </c>
      <c r="L315" s="19">
        <v>4100000</v>
      </c>
      <c r="M315" s="19" t="s">
        <v>288</v>
      </c>
      <c r="S315" s="19">
        <f>IFERROR(SUMIF([3]PIVOT!$A$9:$A$634,C315,[3]PIVOT!$C$9:$C$634),0)</f>
        <v>0</v>
      </c>
      <c r="T315" s="19">
        <f t="shared" si="28"/>
        <v>-4100000</v>
      </c>
    </row>
    <row r="316" spans="1:20" hidden="1" outlineLevel="1" x14ac:dyDescent="0.25">
      <c r="A316" s="19" t="s">
        <v>230</v>
      </c>
      <c r="B316" s="19" t="s">
        <v>20</v>
      </c>
      <c r="C316" s="19" t="s">
        <v>2074</v>
      </c>
      <c r="D316" s="19" t="s">
        <v>36</v>
      </c>
      <c r="E316" s="2">
        <f t="shared" si="27"/>
        <v>0</v>
      </c>
      <c r="F316" s="19"/>
      <c r="G316" s="19"/>
      <c r="H316" s="19"/>
      <c r="I316" s="19"/>
      <c r="J316" s="19"/>
      <c r="K316" s="2">
        <f t="shared" si="23"/>
        <v>0</v>
      </c>
      <c r="L316" s="19">
        <v>0</v>
      </c>
      <c r="M316" s="19" t="s">
        <v>250</v>
      </c>
      <c r="S316" s="19">
        <f>IFERROR(SUMIF([3]PIVOT!$A$9:$A$634,C316,[3]PIVOT!$C$9:$C$634),0)</f>
        <v>0</v>
      </c>
      <c r="T316" s="19">
        <f t="shared" si="28"/>
        <v>0</v>
      </c>
    </row>
    <row r="317" spans="1:20" hidden="1" outlineLevel="1" x14ac:dyDescent="0.25">
      <c r="A317" s="19" t="s">
        <v>230</v>
      </c>
      <c r="B317" s="19" t="s">
        <v>20</v>
      </c>
      <c r="C317" s="19" t="s">
        <v>2075</v>
      </c>
      <c r="D317" s="19" t="s">
        <v>2086</v>
      </c>
      <c r="E317" s="2">
        <f t="shared" si="27"/>
        <v>3000000</v>
      </c>
      <c r="F317" s="19"/>
      <c r="G317" s="19"/>
      <c r="H317" s="19"/>
      <c r="I317" s="19"/>
      <c r="J317" s="19"/>
      <c r="K317" s="2">
        <f t="shared" si="23"/>
        <v>3000000</v>
      </c>
      <c r="L317" s="19">
        <v>3000000</v>
      </c>
      <c r="M317" s="19" t="s">
        <v>250</v>
      </c>
      <c r="S317" s="19">
        <f>IFERROR(SUMIF([3]PIVOT!$A$9:$A$634,C317,[3]PIVOT!$C$9:$C$634),0)</f>
        <v>0</v>
      </c>
      <c r="T317" s="19">
        <f t="shared" si="28"/>
        <v>-3000000</v>
      </c>
    </row>
    <row r="318" spans="1:20" hidden="1" outlineLevel="1" x14ac:dyDescent="0.25">
      <c r="A318" s="19" t="s">
        <v>230</v>
      </c>
      <c r="B318" s="19" t="s">
        <v>20</v>
      </c>
      <c r="C318" s="19" t="s">
        <v>1725</v>
      </c>
      <c r="D318" s="19" t="s">
        <v>203</v>
      </c>
      <c r="E318" s="2">
        <f t="shared" si="27"/>
        <v>4100000</v>
      </c>
      <c r="F318" s="19"/>
      <c r="G318" s="19"/>
      <c r="H318" s="19"/>
      <c r="I318" s="19"/>
      <c r="J318" s="19"/>
      <c r="K318" s="2">
        <f t="shared" si="23"/>
        <v>4100000</v>
      </c>
      <c r="L318" s="19">
        <v>4100000</v>
      </c>
      <c r="M318" s="19" t="s">
        <v>288</v>
      </c>
      <c r="S318" s="19">
        <f>IFERROR(SUMIF([3]PIVOT!$A$9:$A$634,C318,[3]PIVOT!$C$9:$C$634),0)</f>
        <v>0</v>
      </c>
      <c r="T318" s="19">
        <f t="shared" si="28"/>
        <v>-4100000</v>
      </c>
    </row>
    <row r="319" spans="1:20" hidden="1" outlineLevel="1" x14ac:dyDescent="0.25">
      <c r="A319" s="19" t="s">
        <v>230</v>
      </c>
      <c r="B319" s="19" t="s">
        <v>20</v>
      </c>
      <c r="C319" s="19" t="s">
        <v>1724</v>
      </c>
      <c r="D319" s="19" t="s">
        <v>418</v>
      </c>
      <c r="E319" s="2">
        <f t="shared" si="27"/>
        <v>4100000</v>
      </c>
      <c r="F319" s="19"/>
      <c r="G319" s="19"/>
      <c r="H319" s="19"/>
      <c r="I319" s="19"/>
      <c r="J319" s="19"/>
      <c r="K319" s="2">
        <f t="shared" si="23"/>
        <v>4100000</v>
      </c>
      <c r="L319" s="19">
        <v>4100000</v>
      </c>
      <c r="M319" s="19" t="s">
        <v>288</v>
      </c>
      <c r="S319" s="19">
        <f>IFERROR(SUMIF([3]PIVOT!$A$9:$A$634,C319,[3]PIVOT!$C$9:$C$634),0)</f>
        <v>0</v>
      </c>
      <c r="T319" s="19">
        <f t="shared" si="28"/>
        <v>-4100000</v>
      </c>
    </row>
    <row r="320" spans="1:20" hidden="1" outlineLevel="1" x14ac:dyDescent="0.25">
      <c r="A320" s="19" t="s">
        <v>230</v>
      </c>
      <c r="B320" s="19" t="s">
        <v>20</v>
      </c>
      <c r="C320" s="19" t="s">
        <v>2663</v>
      </c>
      <c r="D320" s="19" t="s">
        <v>2664</v>
      </c>
      <c r="E320" s="2">
        <f t="shared" si="27"/>
        <v>0</v>
      </c>
      <c r="F320" s="19"/>
      <c r="G320" s="19">
        <v>769230.76923076925</v>
      </c>
      <c r="H320" s="19"/>
      <c r="I320" s="19"/>
      <c r="J320" s="19"/>
      <c r="K320" s="2">
        <f t="shared" si="23"/>
        <v>769230.76923076925</v>
      </c>
      <c r="L320" s="19">
        <v>0</v>
      </c>
      <c r="M320" s="19" t="s">
        <v>250</v>
      </c>
      <c r="S320" s="19">
        <f>IFERROR(SUMIF([3]PIVOT!$A$9:$A$634,C320,[3]PIVOT!$C$9:$C$634),0)</f>
        <v>0</v>
      </c>
      <c r="T320" s="19">
        <f t="shared" si="28"/>
        <v>-769230.76923076925</v>
      </c>
    </row>
    <row r="321" spans="1:20" hidden="1" outlineLevel="1" x14ac:dyDescent="0.25">
      <c r="A321" s="19" t="s">
        <v>230</v>
      </c>
      <c r="B321" s="19" t="s">
        <v>20</v>
      </c>
      <c r="C321" s="19" t="s">
        <v>1729</v>
      </c>
      <c r="D321" s="19" t="s">
        <v>1730</v>
      </c>
      <c r="E321" s="2">
        <f t="shared" si="27"/>
        <v>1300000</v>
      </c>
      <c r="F321" s="19"/>
      <c r="G321" s="19"/>
      <c r="H321" s="19"/>
      <c r="I321" s="19"/>
      <c r="J321" s="19"/>
      <c r="K321" s="2">
        <f t="shared" si="23"/>
        <v>1300000</v>
      </c>
      <c r="L321" s="19">
        <v>1300000</v>
      </c>
      <c r="M321" s="19" t="s">
        <v>251</v>
      </c>
      <c r="S321" s="19">
        <f>IFERROR(SUMIF([3]PIVOT!$A$9:$A$634,C321,[3]PIVOT!$C$9:$C$634),0)</f>
        <v>0</v>
      </c>
      <c r="T321" s="19">
        <f t="shared" si="28"/>
        <v>-1300000</v>
      </c>
    </row>
    <row r="322" spans="1:20" hidden="1" outlineLevel="1" x14ac:dyDescent="0.25">
      <c r="A322" s="19" t="s">
        <v>230</v>
      </c>
      <c r="B322" s="19" t="s">
        <v>20</v>
      </c>
      <c r="C322" s="19" t="s">
        <v>2076</v>
      </c>
      <c r="D322" s="19" t="s">
        <v>2087</v>
      </c>
      <c r="E322" s="2">
        <f t="shared" si="27"/>
        <v>3600000</v>
      </c>
      <c r="F322" s="19"/>
      <c r="G322" s="19"/>
      <c r="H322" s="19"/>
      <c r="I322" s="19"/>
      <c r="J322" s="19"/>
      <c r="K322" s="2">
        <f t="shared" si="23"/>
        <v>3600000</v>
      </c>
      <c r="L322" s="19">
        <v>3600000</v>
      </c>
      <c r="M322" s="19" t="s">
        <v>252</v>
      </c>
      <c r="S322" s="19">
        <f>IFERROR(SUMIF([3]PIVOT!$A$9:$A$634,C322,[3]PIVOT!$C$9:$C$634),0)</f>
        <v>0</v>
      </c>
      <c r="T322" s="19">
        <f t="shared" si="28"/>
        <v>-3600000</v>
      </c>
    </row>
    <row r="323" spans="1:20" hidden="1" outlineLevel="1" x14ac:dyDescent="0.25">
      <c r="A323" s="19" t="s">
        <v>230</v>
      </c>
      <c r="B323" s="19" t="s">
        <v>20</v>
      </c>
      <c r="C323" s="19" t="s">
        <v>1731</v>
      </c>
      <c r="D323" s="19" t="s">
        <v>867</v>
      </c>
      <c r="E323" s="2">
        <f t="shared" si="27"/>
        <v>1100000</v>
      </c>
      <c r="F323" s="19"/>
      <c r="G323" s="19"/>
      <c r="H323" s="19"/>
      <c r="I323" s="19"/>
      <c r="J323" s="19"/>
      <c r="K323" s="2">
        <f t="shared" si="23"/>
        <v>1100000</v>
      </c>
      <c r="L323" s="19">
        <v>1100000</v>
      </c>
      <c r="M323" s="19" t="s">
        <v>250</v>
      </c>
      <c r="S323" s="19">
        <f>IFERROR(SUMIF([3]PIVOT!$A$9:$A$634,C323,[3]PIVOT!$C$9:$C$634),0)</f>
        <v>0</v>
      </c>
      <c r="T323" s="19">
        <f t="shared" si="28"/>
        <v>-1100000</v>
      </c>
    </row>
    <row r="324" spans="1:20" hidden="1" outlineLevel="1" x14ac:dyDescent="0.25">
      <c r="A324" s="19" t="s">
        <v>230</v>
      </c>
      <c r="B324" s="19" t="s">
        <v>20</v>
      </c>
      <c r="C324" s="19" t="s">
        <v>1732</v>
      </c>
      <c r="D324" s="19" t="s">
        <v>1733</v>
      </c>
      <c r="E324" s="2">
        <f t="shared" si="27"/>
        <v>4100000</v>
      </c>
      <c r="F324" s="19"/>
      <c r="G324" s="19"/>
      <c r="H324" s="19"/>
      <c r="I324" s="19"/>
      <c r="J324" s="19"/>
      <c r="K324" s="2">
        <f t="shared" ref="K324:K387" si="29">SUM(E324:G324)-H324+I324+J324</f>
        <v>4100000</v>
      </c>
      <c r="L324" s="19">
        <v>4100000</v>
      </c>
      <c r="M324" s="19" t="s">
        <v>288</v>
      </c>
      <c r="S324" s="19">
        <f>IFERROR(SUMIF([3]PIVOT!$A$9:$A$634,C324,[3]PIVOT!$C$9:$C$634),0)</f>
        <v>0</v>
      </c>
      <c r="T324" s="19">
        <f t="shared" si="28"/>
        <v>-4100000</v>
      </c>
    </row>
    <row r="325" spans="1:20" hidden="1" outlineLevel="1" x14ac:dyDescent="0.25">
      <c r="A325" s="19" t="s">
        <v>230</v>
      </c>
      <c r="B325" s="19" t="s">
        <v>20</v>
      </c>
      <c r="C325" s="19" t="s">
        <v>2279</v>
      </c>
      <c r="D325" s="19" t="s">
        <v>2280</v>
      </c>
      <c r="E325" s="2">
        <f t="shared" si="27"/>
        <v>1100000</v>
      </c>
      <c r="F325" s="19"/>
      <c r="G325" s="19"/>
      <c r="H325" s="19"/>
      <c r="I325" s="19"/>
      <c r="J325" s="19"/>
      <c r="K325" s="2">
        <f t="shared" si="29"/>
        <v>1100000</v>
      </c>
      <c r="L325" s="19">
        <v>1100000</v>
      </c>
      <c r="M325" s="19" t="s">
        <v>253</v>
      </c>
      <c r="S325" s="19">
        <f>IFERROR(SUMIF([3]PIVOT!$A$9:$A$634,C325,[3]PIVOT!$C$9:$C$634),0)</f>
        <v>0</v>
      </c>
      <c r="T325" s="19">
        <f t="shared" si="28"/>
        <v>-1100000</v>
      </c>
    </row>
    <row r="326" spans="1:20" hidden="1" outlineLevel="1" x14ac:dyDescent="0.25">
      <c r="A326" s="19" t="s">
        <v>230</v>
      </c>
      <c r="B326" s="19" t="s">
        <v>20</v>
      </c>
      <c r="C326" s="19" t="s">
        <v>1736</v>
      </c>
      <c r="D326" s="19" t="s">
        <v>56</v>
      </c>
      <c r="E326" s="2">
        <f t="shared" si="27"/>
        <v>4400000</v>
      </c>
      <c r="F326" s="19"/>
      <c r="G326" s="19"/>
      <c r="H326" s="19"/>
      <c r="I326" s="19"/>
      <c r="J326" s="19"/>
      <c r="K326" s="2">
        <f t="shared" si="29"/>
        <v>4400000</v>
      </c>
      <c r="L326" s="19">
        <v>4400000</v>
      </c>
      <c r="M326" s="19" t="s">
        <v>250</v>
      </c>
      <c r="S326" s="19">
        <f>IFERROR(SUMIF([3]PIVOT!$A$9:$A$634,C326,[3]PIVOT!$C$9:$C$634),0)</f>
        <v>0</v>
      </c>
      <c r="T326" s="19">
        <f t="shared" si="28"/>
        <v>-4400000</v>
      </c>
    </row>
    <row r="327" spans="1:20" hidden="1" outlineLevel="1" x14ac:dyDescent="0.25">
      <c r="A327" s="19" t="s">
        <v>230</v>
      </c>
      <c r="B327" s="19" t="s">
        <v>20</v>
      </c>
      <c r="C327" s="19" t="s">
        <v>1737</v>
      </c>
      <c r="D327" s="19" t="s">
        <v>1009</v>
      </c>
      <c r="E327" s="2">
        <f t="shared" si="27"/>
        <v>4400000</v>
      </c>
      <c r="F327" s="19"/>
      <c r="G327" s="19"/>
      <c r="H327" s="19"/>
      <c r="I327" s="19"/>
      <c r="J327" s="19"/>
      <c r="K327" s="2">
        <f t="shared" si="29"/>
        <v>4400000</v>
      </c>
      <c r="L327" s="19">
        <v>4400000</v>
      </c>
      <c r="M327" s="19" t="s">
        <v>250</v>
      </c>
      <c r="S327" s="19">
        <f>IFERROR(SUMIF([3]PIVOT!$A$9:$A$634,C327,[3]PIVOT!$C$9:$C$634),0)</f>
        <v>0</v>
      </c>
      <c r="T327" s="19">
        <f t="shared" si="28"/>
        <v>-4400000</v>
      </c>
    </row>
    <row r="328" spans="1:20" hidden="1" outlineLevel="1" x14ac:dyDescent="0.25">
      <c r="A328" s="19" t="s">
        <v>230</v>
      </c>
      <c r="B328" s="19" t="s">
        <v>20</v>
      </c>
      <c r="C328" s="19" t="s">
        <v>1734</v>
      </c>
      <c r="D328" s="19" t="s">
        <v>2276</v>
      </c>
      <c r="E328" s="2">
        <f t="shared" si="27"/>
        <v>5300000</v>
      </c>
      <c r="F328" s="19"/>
      <c r="G328" s="19"/>
      <c r="H328" s="19"/>
      <c r="I328" s="19"/>
      <c r="J328" s="19"/>
      <c r="K328" s="2">
        <f t="shared" si="29"/>
        <v>5300000</v>
      </c>
      <c r="L328" s="19">
        <v>5300000</v>
      </c>
      <c r="M328" s="19" t="s">
        <v>251</v>
      </c>
      <c r="S328" s="19">
        <f>IFERROR(SUMIF([3]PIVOT!$A$9:$A$634,C328,[3]PIVOT!$C$9:$C$634),0)</f>
        <v>0</v>
      </c>
      <c r="T328" s="19">
        <f t="shared" si="28"/>
        <v>-5300000</v>
      </c>
    </row>
    <row r="329" spans="1:20" hidden="1" outlineLevel="1" x14ac:dyDescent="0.25">
      <c r="A329" s="19" t="s">
        <v>230</v>
      </c>
      <c r="B329" s="19" t="s">
        <v>20</v>
      </c>
      <c r="C329" s="19" t="s">
        <v>1738</v>
      </c>
      <c r="D329" s="19" t="s">
        <v>1739</v>
      </c>
      <c r="E329" s="2">
        <f t="shared" si="27"/>
        <v>4400000</v>
      </c>
      <c r="F329" s="19"/>
      <c r="G329" s="19"/>
      <c r="H329" s="19"/>
      <c r="I329" s="19"/>
      <c r="J329" s="19"/>
      <c r="K329" s="2">
        <f t="shared" si="29"/>
        <v>4400000</v>
      </c>
      <c r="L329" s="19">
        <v>4400000</v>
      </c>
      <c r="M329" s="19" t="s">
        <v>250</v>
      </c>
      <c r="S329" s="19">
        <f>IFERROR(SUMIF([3]PIVOT!$A$9:$A$634,C329,[3]PIVOT!$C$9:$C$634),0)</f>
        <v>0</v>
      </c>
      <c r="T329" s="19">
        <f t="shared" si="28"/>
        <v>-4400000</v>
      </c>
    </row>
    <row r="330" spans="1:20" hidden="1" outlineLevel="1" x14ac:dyDescent="0.25">
      <c r="A330" s="19" t="s">
        <v>230</v>
      </c>
      <c r="B330" s="19" t="s">
        <v>20</v>
      </c>
      <c r="C330" s="19" t="s">
        <v>1740</v>
      </c>
      <c r="D330" s="19" t="s">
        <v>868</v>
      </c>
      <c r="E330" s="2">
        <f t="shared" ref="E330:E361" si="30">+L330-F330-J330-I330</f>
        <v>4100000</v>
      </c>
      <c r="F330" s="19"/>
      <c r="G330" s="19"/>
      <c r="H330" s="19"/>
      <c r="I330" s="19"/>
      <c r="J330" s="19"/>
      <c r="K330" s="2">
        <f t="shared" si="29"/>
        <v>4100000</v>
      </c>
      <c r="L330" s="19">
        <v>4100000</v>
      </c>
      <c r="M330" s="19" t="s">
        <v>250</v>
      </c>
      <c r="S330" s="19">
        <f>IFERROR(SUMIF([3]PIVOT!$A$9:$A$634,C330,[3]PIVOT!$C$9:$C$634),0)</f>
        <v>0</v>
      </c>
      <c r="T330" s="19">
        <f t="shared" ref="T330:T361" si="31">+S330-K330</f>
        <v>-4100000</v>
      </c>
    </row>
    <row r="331" spans="1:20" hidden="1" outlineLevel="1" x14ac:dyDescent="0.25">
      <c r="A331" s="19" t="s">
        <v>230</v>
      </c>
      <c r="B331" s="19" t="s">
        <v>20</v>
      </c>
      <c r="C331" s="19" t="s">
        <v>2508</v>
      </c>
      <c r="D331" s="19" t="s">
        <v>2513</v>
      </c>
      <c r="E331" s="2">
        <f t="shared" si="30"/>
        <v>4000000</v>
      </c>
      <c r="F331" s="19"/>
      <c r="G331" s="19">
        <v>1000000</v>
      </c>
      <c r="H331" s="19"/>
      <c r="I331" s="19"/>
      <c r="J331" s="19"/>
      <c r="K331" s="2">
        <f t="shared" si="29"/>
        <v>5000000</v>
      </c>
      <c r="L331" s="19">
        <v>4000000</v>
      </c>
      <c r="M331" s="19" t="s">
        <v>250</v>
      </c>
      <c r="S331" s="19">
        <f>IFERROR(SUMIF([3]PIVOT!$A$9:$A$634,C331,[3]PIVOT!$C$9:$C$634),0)</f>
        <v>0</v>
      </c>
      <c r="T331" s="19">
        <f t="shared" si="31"/>
        <v>-5000000</v>
      </c>
    </row>
    <row r="332" spans="1:20" hidden="1" outlineLevel="1" x14ac:dyDescent="0.25">
      <c r="A332" s="19" t="s">
        <v>230</v>
      </c>
      <c r="B332" s="19" t="s">
        <v>20</v>
      </c>
      <c r="C332" s="19" t="s">
        <v>2509</v>
      </c>
      <c r="D332" s="19" t="s">
        <v>2514</v>
      </c>
      <c r="E332" s="2">
        <f t="shared" si="30"/>
        <v>4000000</v>
      </c>
      <c r="F332" s="19"/>
      <c r="G332" s="19">
        <v>1000000</v>
      </c>
      <c r="H332" s="19"/>
      <c r="I332" s="19"/>
      <c r="J332" s="19"/>
      <c r="K332" s="2">
        <f t="shared" si="29"/>
        <v>5000000</v>
      </c>
      <c r="L332" s="19">
        <v>4000000</v>
      </c>
      <c r="M332" s="19" t="s">
        <v>250</v>
      </c>
      <c r="S332" s="19">
        <f>IFERROR(SUMIF([3]PIVOT!$A$9:$A$634,C332,[3]PIVOT!$C$9:$C$634),0)</f>
        <v>0</v>
      </c>
      <c r="T332" s="19">
        <f t="shared" si="31"/>
        <v>-5000000</v>
      </c>
    </row>
    <row r="333" spans="1:20" hidden="1" outlineLevel="1" x14ac:dyDescent="0.25">
      <c r="A333" s="19" t="s">
        <v>230</v>
      </c>
      <c r="B333" s="19" t="s">
        <v>20</v>
      </c>
      <c r="C333" s="19" t="s">
        <v>2510</v>
      </c>
      <c r="D333" s="19" t="s">
        <v>2515</v>
      </c>
      <c r="E333" s="2">
        <f t="shared" si="30"/>
        <v>4000000</v>
      </c>
      <c r="F333" s="19"/>
      <c r="G333" s="19">
        <v>1000000</v>
      </c>
      <c r="H333" s="19"/>
      <c r="I333" s="19"/>
      <c r="J333" s="19"/>
      <c r="K333" s="2">
        <f t="shared" si="29"/>
        <v>5000000</v>
      </c>
      <c r="L333" s="19">
        <v>4000000</v>
      </c>
      <c r="M333" s="19" t="s">
        <v>250</v>
      </c>
      <c r="S333" s="19">
        <f>IFERROR(SUMIF([3]PIVOT!$A$9:$A$634,C333,[3]PIVOT!$C$9:$C$634),0)</f>
        <v>0</v>
      </c>
      <c r="T333" s="19">
        <f t="shared" si="31"/>
        <v>-5000000</v>
      </c>
    </row>
    <row r="334" spans="1:20" hidden="1" outlineLevel="1" x14ac:dyDescent="0.25">
      <c r="A334" s="19" t="s">
        <v>230</v>
      </c>
      <c r="B334" s="19" t="s">
        <v>20</v>
      </c>
      <c r="C334" s="19" t="s">
        <v>2511</v>
      </c>
      <c r="D334" s="19" t="s">
        <v>2516</v>
      </c>
      <c r="E334" s="2">
        <f t="shared" si="30"/>
        <v>3400000</v>
      </c>
      <c r="F334" s="19"/>
      <c r="G334" s="19">
        <v>1000000</v>
      </c>
      <c r="H334" s="19"/>
      <c r="I334" s="19"/>
      <c r="J334" s="19"/>
      <c r="K334" s="2">
        <f t="shared" si="29"/>
        <v>4400000</v>
      </c>
      <c r="L334" s="19">
        <v>3400000</v>
      </c>
      <c r="M334" s="19" t="s">
        <v>250</v>
      </c>
      <c r="S334" s="19">
        <f>IFERROR(SUMIF([3]PIVOT!$A$9:$A$634,C334,[3]PIVOT!$C$9:$C$634),0)</f>
        <v>0</v>
      </c>
      <c r="T334" s="19">
        <f t="shared" si="31"/>
        <v>-4400000</v>
      </c>
    </row>
    <row r="335" spans="1:20" hidden="1" outlineLevel="1" x14ac:dyDescent="0.25">
      <c r="A335" s="19" t="s">
        <v>230</v>
      </c>
      <c r="B335" s="19" t="s">
        <v>20</v>
      </c>
      <c r="C335" s="19" t="s">
        <v>2665</v>
      </c>
      <c r="D335" s="19" t="s">
        <v>2666</v>
      </c>
      <c r="E335" s="2">
        <f t="shared" si="30"/>
        <v>0</v>
      </c>
      <c r="F335" s="19"/>
      <c r="G335" s="19">
        <v>346153.84615384613</v>
      </c>
      <c r="H335" s="19"/>
      <c r="I335" s="19"/>
      <c r="J335" s="19"/>
      <c r="K335" s="2">
        <f t="shared" si="29"/>
        <v>346153.84615384613</v>
      </c>
      <c r="L335" s="19">
        <v>0</v>
      </c>
      <c r="M335" s="19" t="s">
        <v>250</v>
      </c>
      <c r="S335" s="19">
        <f>IFERROR(SUMIF([3]PIVOT!$A$9:$A$634,C335,[3]PIVOT!$C$9:$C$634),0)</f>
        <v>0</v>
      </c>
      <c r="T335" s="19">
        <f t="shared" si="31"/>
        <v>-346153.84615384613</v>
      </c>
    </row>
    <row r="336" spans="1:20" hidden="1" outlineLevel="1" x14ac:dyDescent="0.25">
      <c r="A336" s="19" t="s">
        <v>230</v>
      </c>
      <c r="B336" s="19" t="s">
        <v>20</v>
      </c>
      <c r="C336" s="19" t="s">
        <v>2667</v>
      </c>
      <c r="D336" s="19" t="s">
        <v>2668</v>
      </c>
      <c r="E336" s="2">
        <f t="shared" si="30"/>
        <v>1307692.3076923077</v>
      </c>
      <c r="F336" s="19"/>
      <c r="G336" s="19">
        <v>653846.15384615387</v>
      </c>
      <c r="H336" s="19"/>
      <c r="I336" s="19"/>
      <c r="J336" s="19"/>
      <c r="K336" s="2">
        <f t="shared" si="29"/>
        <v>1961538.4615384615</v>
      </c>
      <c r="L336" s="19">
        <v>1307692.3076923077</v>
      </c>
      <c r="M336" s="19" t="s">
        <v>251</v>
      </c>
      <c r="S336" s="19">
        <f>IFERROR(SUMIF([3]PIVOT!$A$9:$A$634,C336,[3]PIVOT!$C$9:$C$634),0)</f>
        <v>0</v>
      </c>
      <c r="T336" s="19">
        <f t="shared" si="31"/>
        <v>-1961538.4615384615</v>
      </c>
    </row>
    <row r="337" spans="1:20" hidden="1" outlineLevel="1" x14ac:dyDescent="0.25">
      <c r="A337" s="19" t="s">
        <v>230</v>
      </c>
      <c r="B337" s="19" t="s">
        <v>20</v>
      </c>
      <c r="C337" s="19" t="s">
        <v>2512</v>
      </c>
      <c r="D337" s="19" t="s">
        <v>2517</v>
      </c>
      <c r="E337" s="2">
        <f t="shared" si="30"/>
        <v>4000000</v>
      </c>
      <c r="F337" s="19"/>
      <c r="G337" s="19">
        <v>1000000</v>
      </c>
      <c r="H337" s="19"/>
      <c r="I337" s="19"/>
      <c r="J337" s="19"/>
      <c r="K337" s="2">
        <f t="shared" si="29"/>
        <v>5000000</v>
      </c>
      <c r="L337" s="19">
        <v>4000000</v>
      </c>
      <c r="M337" s="19" t="s">
        <v>288</v>
      </c>
      <c r="S337" s="19">
        <f>IFERROR(SUMIF([3]PIVOT!$A$9:$A$634,C337,[3]PIVOT!$C$9:$C$634),0)</f>
        <v>0</v>
      </c>
      <c r="T337" s="19">
        <f t="shared" si="31"/>
        <v>-5000000</v>
      </c>
    </row>
    <row r="338" spans="1:20" hidden="1" outlineLevel="1" x14ac:dyDescent="0.25">
      <c r="A338" s="19" t="s">
        <v>230</v>
      </c>
      <c r="B338" s="19" t="s">
        <v>20</v>
      </c>
      <c r="C338" s="19" t="s">
        <v>1747</v>
      </c>
      <c r="D338" s="19" t="s">
        <v>1021</v>
      </c>
      <c r="E338" s="2">
        <f t="shared" si="30"/>
        <v>4100000</v>
      </c>
      <c r="F338" s="19"/>
      <c r="G338" s="19"/>
      <c r="H338" s="19"/>
      <c r="I338" s="19"/>
      <c r="J338" s="19"/>
      <c r="K338" s="2">
        <f t="shared" si="29"/>
        <v>4100000</v>
      </c>
      <c r="L338" s="19">
        <v>4100000</v>
      </c>
      <c r="M338" s="19" t="s">
        <v>250</v>
      </c>
      <c r="S338" s="19">
        <f>IFERROR(SUMIF([3]PIVOT!$A$9:$A$634,C338,[3]PIVOT!$C$9:$C$634),0)</f>
        <v>0</v>
      </c>
      <c r="T338" s="19">
        <f t="shared" si="31"/>
        <v>-4100000</v>
      </c>
    </row>
    <row r="339" spans="1:20" hidden="1" outlineLevel="1" x14ac:dyDescent="0.25">
      <c r="A339" s="19" t="s">
        <v>230</v>
      </c>
      <c r="B339" s="19" t="s">
        <v>20</v>
      </c>
      <c r="C339" s="19" t="s">
        <v>1745</v>
      </c>
      <c r="D339" s="19" t="s">
        <v>1010</v>
      </c>
      <c r="E339" s="2">
        <f t="shared" si="30"/>
        <v>3000000</v>
      </c>
      <c r="F339" s="19"/>
      <c r="G339" s="19"/>
      <c r="H339" s="19"/>
      <c r="I339" s="19"/>
      <c r="J339" s="19"/>
      <c r="K339" s="2">
        <f t="shared" si="29"/>
        <v>3000000</v>
      </c>
      <c r="L339" s="19">
        <v>3000000</v>
      </c>
      <c r="M339" s="19" t="s">
        <v>288</v>
      </c>
      <c r="S339" s="19">
        <f>IFERROR(SUMIF([3]PIVOT!$A$9:$A$634,C339,[3]PIVOT!$C$9:$C$634),0)</f>
        <v>0</v>
      </c>
      <c r="T339" s="19">
        <f t="shared" si="31"/>
        <v>-3000000</v>
      </c>
    </row>
    <row r="340" spans="1:20" hidden="1" outlineLevel="1" x14ac:dyDescent="0.25">
      <c r="A340" s="19" t="s">
        <v>230</v>
      </c>
      <c r="B340" s="19" t="s">
        <v>20</v>
      </c>
      <c r="C340" s="19"/>
      <c r="D340" s="19" t="s">
        <v>1</v>
      </c>
      <c r="E340" s="2">
        <f t="shared" si="30"/>
        <v>0</v>
      </c>
      <c r="F340" s="19"/>
      <c r="G340" s="19"/>
      <c r="H340" s="19"/>
      <c r="I340" s="19"/>
      <c r="J340" s="19"/>
      <c r="K340" s="2">
        <f t="shared" si="29"/>
        <v>0</v>
      </c>
      <c r="L340" s="19">
        <v>0</v>
      </c>
      <c r="M340" s="19" t="s">
        <v>250</v>
      </c>
      <c r="S340" s="19">
        <f>IFERROR(SUMIF([3]PIVOT!$A$9:$A$634,C340,[3]PIVOT!$C$9:$C$634),0)</f>
        <v>0</v>
      </c>
      <c r="T340" s="19">
        <f t="shared" si="31"/>
        <v>0</v>
      </c>
    </row>
    <row r="341" spans="1:20" hidden="1" outlineLevel="1" x14ac:dyDescent="0.25">
      <c r="A341" s="19" t="s">
        <v>230</v>
      </c>
      <c r="B341" s="19" t="s">
        <v>20</v>
      </c>
      <c r="C341" s="19"/>
      <c r="D341" s="19" t="s">
        <v>1</v>
      </c>
      <c r="E341" s="2">
        <f t="shared" si="30"/>
        <v>0</v>
      </c>
      <c r="F341" s="19"/>
      <c r="G341" s="19"/>
      <c r="H341" s="19"/>
      <c r="I341" s="19"/>
      <c r="J341" s="19"/>
      <c r="K341" s="2">
        <f t="shared" si="29"/>
        <v>0</v>
      </c>
      <c r="L341" s="19">
        <v>0</v>
      </c>
      <c r="M341" s="19" t="s">
        <v>250</v>
      </c>
      <c r="S341" s="19">
        <f>IFERROR(SUMIF([3]PIVOT!$A$9:$A$634,C341,[3]PIVOT!$C$9:$C$634),0)</f>
        <v>0</v>
      </c>
      <c r="T341" s="19">
        <f t="shared" si="31"/>
        <v>0</v>
      </c>
    </row>
    <row r="342" spans="1:20" hidden="1" outlineLevel="1" x14ac:dyDescent="0.25">
      <c r="A342" s="19" t="s">
        <v>230</v>
      </c>
      <c r="B342" s="19" t="s">
        <v>20</v>
      </c>
      <c r="C342" s="19" t="s">
        <v>2080</v>
      </c>
      <c r="D342" s="19" t="s">
        <v>58</v>
      </c>
      <c r="E342" s="2">
        <f t="shared" si="30"/>
        <v>5300000</v>
      </c>
      <c r="F342" s="19"/>
      <c r="G342" s="19"/>
      <c r="H342" s="19"/>
      <c r="I342" s="19"/>
      <c r="J342" s="19"/>
      <c r="K342" s="2">
        <f t="shared" si="29"/>
        <v>5300000</v>
      </c>
      <c r="L342" s="19">
        <v>5300000</v>
      </c>
      <c r="M342" s="19" t="s">
        <v>251</v>
      </c>
      <c r="S342" s="19">
        <f>IFERROR(SUMIF([3]PIVOT!$A$9:$A$634,C342,[3]PIVOT!$C$9:$C$634),0)</f>
        <v>0</v>
      </c>
      <c r="T342" s="19">
        <f t="shared" si="31"/>
        <v>-5300000</v>
      </c>
    </row>
    <row r="343" spans="1:20" hidden="1" outlineLevel="1" x14ac:dyDescent="0.25">
      <c r="A343" s="19" t="s">
        <v>230</v>
      </c>
      <c r="B343" s="19" t="s">
        <v>20</v>
      </c>
      <c r="C343" s="19" t="s">
        <v>2494</v>
      </c>
      <c r="D343" s="19" t="s">
        <v>2495</v>
      </c>
      <c r="E343" s="2">
        <f t="shared" si="30"/>
        <v>4000000</v>
      </c>
      <c r="F343" s="19"/>
      <c r="G343" s="19">
        <v>1000000</v>
      </c>
      <c r="H343" s="19"/>
      <c r="I343" s="19"/>
      <c r="J343" s="19"/>
      <c r="K343" s="2">
        <f t="shared" si="29"/>
        <v>5000000</v>
      </c>
      <c r="L343" s="19">
        <v>4000000</v>
      </c>
      <c r="M343" s="19" t="s">
        <v>288</v>
      </c>
      <c r="S343" s="19">
        <f>IFERROR(SUMIF([3]PIVOT!$A$9:$A$634,C343,[3]PIVOT!$C$9:$C$634),0)</f>
        <v>0</v>
      </c>
      <c r="T343" s="19">
        <f t="shared" si="31"/>
        <v>-5000000</v>
      </c>
    </row>
    <row r="344" spans="1:20" hidden="1" outlineLevel="1" x14ac:dyDescent="0.25">
      <c r="A344" s="19" t="s">
        <v>230</v>
      </c>
      <c r="B344" s="19" t="s">
        <v>20</v>
      </c>
      <c r="C344" s="19" t="s">
        <v>1890</v>
      </c>
      <c r="D344" s="19" t="s">
        <v>1891</v>
      </c>
      <c r="E344" s="2">
        <f t="shared" si="30"/>
        <v>3200000</v>
      </c>
      <c r="F344" s="19"/>
      <c r="G344" s="19"/>
      <c r="H344" s="19"/>
      <c r="I344" s="19"/>
      <c r="J344" s="19"/>
      <c r="K344" s="2">
        <f t="shared" si="29"/>
        <v>3200000</v>
      </c>
      <c r="L344" s="19">
        <v>3200000</v>
      </c>
      <c r="M344" s="19" t="s">
        <v>252</v>
      </c>
      <c r="S344" s="19">
        <f>IFERROR(SUMIF([3]PIVOT!$A$9:$A$634,C344,[3]PIVOT!$C$9:$C$634),0)</f>
        <v>0</v>
      </c>
      <c r="T344" s="19">
        <f t="shared" si="31"/>
        <v>-3200000</v>
      </c>
    </row>
    <row r="345" spans="1:20" hidden="1" outlineLevel="1" x14ac:dyDescent="0.25">
      <c r="A345" s="19" t="s">
        <v>230</v>
      </c>
      <c r="B345" s="19" t="s">
        <v>20</v>
      </c>
      <c r="C345" s="19" t="s">
        <v>2669</v>
      </c>
      <c r="D345" s="19" t="s">
        <v>2670</v>
      </c>
      <c r="E345" s="2">
        <f t="shared" si="30"/>
        <v>0</v>
      </c>
      <c r="F345" s="19"/>
      <c r="G345" s="19">
        <v>461538.46153846156</v>
      </c>
      <c r="H345" s="19"/>
      <c r="I345" s="19"/>
      <c r="J345" s="19"/>
      <c r="K345" s="2">
        <f t="shared" si="29"/>
        <v>461538.46153846156</v>
      </c>
      <c r="L345" s="19">
        <v>0</v>
      </c>
      <c r="M345" s="19" t="s">
        <v>250</v>
      </c>
      <c r="S345" s="19">
        <f>IFERROR(SUMIF([3]PIVOT!$A$9:$A$634,C345,[3]PIVOT!$C$9:$C$634),0)</f>
        <v>0</v>
      </c>
      <c r="T345" s="19">
        <f t="shared" si="31"/>
        <v>-461538.46153846156</v>
      </c>
    </row>
    <row r="346" spans="1:20" hidden="1" outlineLevel="1" x14ac:dyDescent="0.25">
      <c r="A346" s="19" t="s">
        <v>230</v>
      </c>
      <c r="B346" s="19" t="s">
        <v>20</v>
      </c>
      <c r="C346" s="19" t="s">
        <v>1758</v>
      </c>
      <c r="D346" s="19" t="s">
        <v>1759</v>
      </c>
      <c r="E346" s="2">
        <f t="shared" si="30"/>
        <v>4100000</v>
      </c>
      <c r="F346" s="19"/>
      <c r="G346" s="19"/>
      <c r="H346" s="19"/>
      <c r="I346" s="19"/>
      <c r="J346" s="19"/>
      <c r="K346" s="2">
        <f t="shared" si="29"/>
        <v>4100000</v>
      </c>
      <c r="L346" s="19">
        <v>4100000</v>
      </c>
      <c r="M346" s="19" t="s">
        <v>250</v>
      </c>
      <c r="S346" s="19">
        <f>IFERROR(SUMIF([3]PIVOT!$A$9:$A$634,C346,[3]PIVOT!$C$9:$C$634),0)</f>
        <v>0</v>
      </c>
      <c r="T346" s="19">
        <f t="shared" si="31"/>
        <v>-4100000</v>
      </c>
    </row>
    <row r="347" spans="1:20" hidden="1" outlineLevel="1" x14ac:dyDescent="0.25">
      <c r="A347" s="19" t="s">
        <v>230</v>
      </c>
      <c r="B347" s="19" t="s">
        <v>20</v>
      </c>
      <c r="C347" s="19" t="s">
        <v>2496</v>
      </c>
      <c r="D347" s="19" t="s">
        <v>2497</v>
      </c>
      <c r="E347" s="2">
        <f t="shared" si="30"/>
        <v>2000000</v>
      </c>
      <c r="F347" s="19"/>
      <c r="G347" s="19">
        <v>1000000</v>
      </c>
      <c r="H347" s="19"/>
      <c r="I347" s="19"/>
      <c r="J347" s="19"/>
      <c r="K347" s="2">
        <f t="shared" si="29"/>
        <v>3000000</v>
      </c>
      <c r="L347" s="19">
        <v>2000000</v>
      </c>
      <c r="M347" s="19" t="s">
        <v>250</v>
      </c>
      <c r="S347" s="19">
        <f>IFERROR(SUMIF([3]PIVOT!$A$9:$A$634,C347,[3]PIVOT!$C$9:$C$634),0)</f>
        <v>0</v>
      </c>
      <c r="T347" s="19">
        <f t="shared" si="31"/>
        <v>-3000000</v>
      </c>
    </row>
    <row r="348" spans="1:20" hidden="1" outlineLevel="1" x14ac:dyDescent="0.25">
      <c r="A348" s="19" t="s">
        <v>230</v>
      </c>
      <c r="B348" s="19" t="s">
        <v>20</v>
      </c>
      <c r="C348" s="19" t="s">
        <v>2081</v>
      </c>
      <c r="D348" s="19" t="s">
        <v>2091</v>
      </c>
      <c r="E348" s="2">
        <f t="shared" si="30"/>
        <v>1300000</v>
      </c>
      <c r="F348" s="19"/>
      <c r="G348" s="19"/>
      <c r="H348" s="19"/>
      <c r="I348" s="19"/>
      <c r="J348" s="19"/>
      <c r="K348" s="2">
        <f t="shared" si="29"/>
        <v>1300000</v>
      </c>
      <c r="L348" s="19">
        <v>1300000</v>
      </c>
      <c r="M348" s="19" t="s">
        <v>251</v>
      </c>
      <c r="S348" s="19">
        <f>IFERROR(SUMIF([3]PIVOT!$A$9:$A$634,C348,[3]PIVOT!$C$9:$C$634),0)</f>
        <v>0</v>
      </c>
      <c r="T348" s="19">
        <f t="shared" si="31"/>
        <v>-1300000</v>
      </c>
    </row>
    <row r="349" spans="1:20" hidden="1" outlineLevel="1" x14ac:dyDescent="0.25">
      <c r="A349" s="19" t="s">
        <v>230</v>
      </c>
      <c r="B349" s="19" t="s">
        <v>20</v>
      </c>
      <c r="C349" s="19" t="s">
        <v>1892</v>
      </c>
      <c r="D349" s="19" t="s">
        <v>1893</v>
      </c>
      <c r="E349" s="2">
        <f t="shared" si="30"/>
        <v>3200000</v>
      </c>
      <c r="F349" s="19"/>
      <c r="G349" s="19"/>
      <c r="H349" s="19"/>
      <c r="I349" s="19"/>
      <c r="J349" s="19"/>
      <c r="K349" s="2">
        <f t="shared" si="29"/>
        <v>3200000</v>
      </c>
      <c r="L349" s="19">
        <v>3200000</v>
      </c>
      <c r="M349" s="19" t="s">
        <v>252</v>
      </c>
      <c r="S349" s="19">
        <f>IFERROR(SUMIF([3]PIVOT!$A$9:$A$634,C349,[3]PIVOT!$C$9:$C$634),0)</f>
        <v>0</v>
      </c>
      <c r="T349" s="19">
        <f t="shared" si="31"/>
        <v>-3200000</v>
      </c>
    </row>
    <row r="350" spans="1:20" hidden="1" outlineLevel="1" x14ac:dyDescent="0.25">
      <c r="A350" s="19" t="s">
        <v>230</v>
      </c>
      <c r="B350" s="19" t="s">
        <v>20</v>
      </c>
      <c r="C350" s="19" t="s">
        <v>1763</v>
      </c>
      <c r="D350" s="19" t="s">
        <v>215</v>
      </c>
      <c r="E350" s="2">
        <f t="shared" si="30"/>
        <v>4100000</v>
      </c>
      <c r="F350" s="19"/>
      <c r="G350" s="19"/>
      <c r="H350" s="19"/>
      <c r="I350" s="19"/>
      <c r="J350" s="19"/>
      <c r="K350" s="2">
        <f t="shared" si="29"/>
        <v>4100000</v>
      </c>
      <c r="L350" s="19">
        <v>4100000</v>
      </c>
      <c r="M350" s="19" t="s">
        <v>288</v>
      </c>
      <c r="S350" s="19">
        <f>IFERROR(SUMIF([3]PIVOT!$A$9:$A$634,C350,[3]PIVOT!$C$9:$C$634),0)</f>
        <v>0</v>
      </c>
      <c r="T350" s="19">
        <f t="shared" si="31"/>
        <v>-4100000</v>
      </c>
    </row>
    <row r="351" spans="1:20" hidden="1" outlineLevel="1" x14ac:dyDescent="0.25">
      <c r="A351" s="19" t="s">
        <v>230</v>
      </c>
      <c r="B351" s="19" t="s">
        <v>20</v>
      </c>
      <c r="C351" s="19" t="s">
        <v>2671</v>
      </c>
      <c r="D351" s="19" t="s">
        <v>2672</v>
      </c>
      <c r="E351" s="2">
        <f t="shared" si="30"/>
        <v>519230.76923076925</v>
      </c>
      <c r="F351" s="19"/>
      <c r="G351" s="19">
        <v>346153.84615384613</v>
      </c>
      <c r="H351" s="19"/>
      <c r="I351" s="19"/>
      <c r="J351" s="19"/>
      <c r="K351" s="2">
        <f t="shared" si="29"/>
        <v>865384.61538461538</v>
      </c>
      <c r="L351" s="19">
        <v>519230.76923076925</v>
      </c>
      <c r="M351" s="19" t="s">
        <v>250</v>
      </c>
      <c r="S351" s="19">
        <f>IFERROR(SUMIF([3]PIVOT!$A$9:$A$634,C351,[3]PIVOT!$C$9:$C$634),0)</f>
        <v>0</v>
      </c>
      <c r="T351" s="19">
        <f t="shared" si="31"/>
        <v>-865384.61538461538</v>
      </c>
    </row>
    <row r="352" spans="1:20" hidden="1" outlineLevel="1" x14ac:dyDescent="0.25">
      <c r="A352" s="19" t="s">
        <v>230</v>
      </c>
      <c r="B352" s="19" t="s">
        <v>20</v>
      </c>
      <c r="C352" s="19" t="s">
        <v>2673</v>
      </c>
      <c r="D352" s="19" t="s">
        <v>869</v>
      </c>
      <c r="E352" s="2">
        <f t="shared" si="30"/>
        <v>1211538.4615384615</v>
      </c>
      <c r="F352" s="19"/>
      <c r="G352" s="19">
        <v>346153.84615384613</v>
      </c>
      <c r="H352" s="19"/>
      <c r="I352" s="19"/>
      <c r="J352" s="19"/>
      <c r="K352" s="2">
        <f t="shared" si="29"/>
        <v>1557692.3076923075</v>
      </c>
      <c r="L352" s="19">
        <v>1211538.4615384615</v>
      </c>
      <c r="M352" s="19" t="s">
        <v>250</v>
      </c>
      <c r="S352" s="19">
        <f>IFERROR(SUMIF([3]PIVOT!$A$9:$A$634,C352,[3]PIVOT!$C$9:$C$634),0)</f>
        <v>0</v>
      </c>
      <c r="T352" s="19">
        <f t="shared" si="31"/>
        <v>-1557692.3076923075</v>
      </c>
    </row>
    <row r="353" spans="1:20" hidden="1" outlineLevel="1" x14ac:dyDescent="0.25">
      <c r="A353" s="19" t="s">
        <v>230</v>
      </c>
      <c r="B353" s="19" t="s">
        <v>20</v>
      </c>
      <c r="C353" s="19" t="s">
        <v>2500</v>
      </c>
      <c r="D353" s="19" t="s">
        <v>2501</v>
      </c>
      <c r="E353" s="2">
        <f t="shared" si="30"/>
        <v>4000000</v>
      </c>
      <c r="F353" s="19"/>
      <c r="G353" s="19">
        <v>1000000</v>
      </c>
      <c r="H353" s="19"/>
      <c r="I353" s="19"/>
      <c r="J353" s="19"/>
      <c r="K353" s="2">
        <f t="shared" si="29"/>
        <v>5000000</v>
      </c>
      <c r="L353" s="19">
        <v>4000000</v>
      </c>
      <c r="M353" s="19" t="s">
        <v>250</v>
      </c>
      <c r="S353" s="19">
        <f>IFERROR(SUMIF([3]PIVOT!$A$9:$A$634,C353,[3]PIVOT!$C$9:$C$634),0)</f>
        <v>0</v>
      </c>
      <c r="T353" s="19">
        <f t="shared" si="31"/>
        <v>-5000000</v>
      </c>
    </row>
    <row r="354" spans="1:20" hidden="1" outlineLevel="1" x14ac:dyDescent="0.25">
      <c r="A354" s="19" t="s">
        <v>230</v>
      </c>
      <c r="B354" s="19" t="s">
        <v>20</v>
      </c>
      <c r="C354" s="19" t="s">
        <v>2502</v>
      </c>
      <c r="D354" s="19" t="s">
        <v>557</v>
      </c>
      <c r="E354" s="2">
        <f t="shared" si="30"/>
        <v>4000000</v>
      </c>
      <c r="F354" s="19"/>
      <c r="G354" s="19">
        <v>1000000</v>
      </c>
      <c r="H354" s="19"/>
      <c r="I354" s="19"/>
      <c r="J354" s="19"/>
      <c r="K354" s="2">
        <f t="shared" si="29"/>
        <v>5000000</v>
      </c>
      <c r="L354" s="19">
        <v>4000000</v>
      </c>
      <c r="M354" s="19" t="s">
        <v>288</v>
      </c>
      <c r="S354" s="19">
        <f>IFERROR(SUMIF([3]PIVOT!$A$9:$A$634,C354,[3]PIVOT!$C$9:$C$634),0)</f>
        <v>0</v>
      </c>
      <c r="T354" s="19">
        <f t="shared" si="31"/>
        <v>-5000000</v>
      </c>
    </row>
    <row r="355" spans="1:20" hidden="1" outlineLevel="1" x14ac:dyDescent="0.25">
      <c r="A355" s="19" t="s">
        <v>230</v>
      </c>
      <c r="B355" s="19" t="s">
        <v>20</v>
      </c>
      <c r="C355" s="19"/>
      <c r="D355" s="19" t="s">
        <v>1</v>
      </c>
      <c r="E355" s="2">
        <f t="shared" si="30"/>
        <v>0</v>
      </c>
      <c r="F355" s="19"/>
      <c r="G355" s="19"/>
      <c r="H355" s="19"/>
      <c r="I355" s="19"/>
      <c r="J355" s="19"/>
      <c r="K355" s="2">
        <f t="shared" si="29"/>
        <v>0</v>
      </c>
      <c r="L355" s="19">
        <v>0</v>
      </c>
      <c r="M355" s="19" t="s">
        <v>253</v>
      </c>
      <c r="S355" s="19">
        <f>IFERROR(SUMIF([3]PIVOT!$A$9:$A$634,C355,[3]PIVOT!$C$9:$C$634),0)</f>
        <v>0</v>
      </c>
      <c r="T355" s="19">
        <f t="shared" si="31"/>
        <v>0</v>
      </c>
    </row>
    <row r="356" spans="1:20" hidden="1" outlineLevel="1" x14ac:dyDescent="0.25">
      <c r="A356" s="19" t="s">
        <v>230</v>
      </c>
      <c r="B356" s="19" t="s">
        <v>20</v>
      </c>
      <c r="C356" s="19" t="s">
        <v>1769</v>
      </c>
      <c r="D356" s="19" t="s">
        <v>1013</v>
      </c>
      <c r="E356" s="2">
        <f t="shared" si="30"/>
        <v>4100000</v>
      </c>
      <c r="F356" s="19"/>
      <c r="G356" s="19"/>
      <c r="H356" s="19"/>
      <c r="I356" s="19"/>
      <c r="J356" s="19"/>
      <c r="K356" s="2">
        <f t="shared" si="29"/>
        <v>4100000</v>
      </c>
      <c r="L356" s="19">
        <v>4100000</v>
      </c>
      <c r="M356" s="19" t="s">
        <v>250</v>
      </c>
      <c r="S356" s="19">
        <f>IFERROR(SUMIF([3]PIVOT!$A$9:$A$634,C356,[3]PIVOT!$C$9:$C$634),0)</f>
        <v>0</v>
      </c>
      <c r="T356" s="19">
        <f t="shared" si="31"/>
        <v>-4100000</v>
      </c>
    </row>
    <row r="357" spans="1:20" hidden="1" outlineLevel="1" x14ac:dyDescent="0.25">
      <c r="A357" s="19" t="s">
        <v>230</v>
      </c>
      <c r="B357" s="19" t="s">
        <v>20</v>
      </c>
      <c r="C357" s="19" t="s">
        <v>1770</v>
      </c>
      <c r="D357" s="19" t="s">
        <v>1771</v>
      </c>
      <c r="E357" s="2">
        <f t="shared" si="30"/>
        <v>4100000</v>
      </c>
      <c r="F357" s="19"/>
      <c r="G357" s="19"/>
      <c r="H357" s="19"/>
      <c r="I357" s="19"/>
      <c r="J357" s="19"/>
      <c r="K357" s="2">
        <f t="shared" si="29"/>
        <v>4100000</v>
      </c>
      <c r="L357" s="19">
        <v>4100000</v>
      </c>
      <c r="M357" s="19" t="s">
        <v>250</v>
      </c>
      <c r="S357" s="19">
        <f>IFERROR(SUMIF([3]PIVOT!$A$9:$A$634,C357,[3]PIVOT!$C$9:$C$634),0)</f>
        <v>0</v>
      </c>
      <c r="T357" s="19">
        <f t="shared" si="31"/>
        <v>-4100000</v>
      </c>
    </row>
    <row r="358" spans="1:20" hidden="1" outlineLevel="1" x14ac:dyDescent="0.25">
      <c r="A358" s="19" t="s">
        <v>230</v>
      </c>
      <c r="B358" s="19" t="s">
        <v>20</v>
      </c>
      <c r="C358" s="19" t="s">
        <v>1772</v>
      </c>
      <c r="D358" s="19" t="s">
        <v>1014</v>
      </c>
      <c r="E358" s="2">
        <f t="shared" si="30"/>
        <v>4100000</v>
      </c>
      <c r="F358" s="19"/>
      <c r="G358" s="19"/>
      <c r="H358" s="19"/>
      <c r="I358" s="19"/>
      <c r="J358" s="19"/>
      <c r="K358" s="2">
        <f t="shared" si="29"/>
        <v>4100000</v>
      </c>
      <c r="L358" s="19">
        <v>4100000</v>
      </c>
      <c r="M358" s="19" t="s">
        <v>288</v>
      </c>
      <c r="S358" s="19">
        <f>IFERROR(SUMIF([3]PIVOT!$A$9:$A$634,C358,[3]PIVOT!$C$9:$C$634),0)</f>
        <v>0</v>
      </c>
      <c r="T358" s="19">
        <f t="shared" si="31"/>
        <v>-4100000</v>
      </c>
    </row>
    <row r="359" spans="1:20" hidden="1" outlineLevel="1" x14ac:dyDescent="0.25">
      <c r="A359" s="19" t="s">
        <v>230</v>
      </c>
      <c r="B359" s="19" t="s">
        <v>20</v>
      </c>
      <c r="C359" s="19" t="s">
        <v>1774</v>
      </c>
      <c r="D359" s="19" t="s">
        <v>871</v>
      </c>
      <c r="E359" s="2">
        <f t="shared" si="30"/>
        <v>1100000</v>
      </c>
      <c r="F359" s="19"/>
      <c r="G359" s="19"/>
      <c r="H359" s="19"/>
      <c r="I359" s="19"/>
      <c r="J359" s="19"/>
      <c r="K359" s="2">
        <f t="shared" si="29"/>
        <v>1100000</v>
      </c>
      <c r="L359" s="19">
        <v>1100000</v>
      </c>
      <c r="M359" s="19" t="s">
        <v>253</v>
      </c>
      <c r="S359" s="19">
        <f>IFERROR(SUMIF([3]PIVOT!$A$9:$A$634,C359,[3]PIVOT!$C$9:$C$634),0)</f>
        <v>0</v>
      </c>
      <c r="T359" s="19">
        <f t="shared" si="31"/>
        <v>-1100000</v>
      </c>
    </row>
    <row r="360" spans="1:20" hidden="1" outlineLevel="1" x14ac:dyDescent="0.25">
      <c r="A360" s="19" t="s">
        <v>230</v>
      </c>
      <c r="B360" s="19" t="s">
        <v>20</v>
      </c>
      <c r="C360" s="19" t="s">
        <v>1775</v>
      </c>
      <c r="D360" s="19" t="s">
        <v>219</v>
      </c>
      <c r="E360" s="2">
        <f t="shared" si="30"/>
        <v>4100000</v>
      </c>
      <c r="F360" s="19"/>
      <c r="G360" s="19"/>
      <c r="H360" s="19"/>
      <c r="I360" s="19"/>
      <c r="J360" s="19"/>
      <c r="K360" s="2">
        <f t="shared" si="29"/>
        <v>4100000</v>
      </c>
      <c r="L360" s="19">
        <v>4100000</v>
      </c>
      <c r="M360" s="19" t="s">
        <v>253</v>
      </c>
      <c r="S360" s="19">
        <f>IFERROR(SUMIF([3]PIVOT!$A$9:$A$634,C360,[3]PIVOT!$C$9:$C$634),0)</f>
        <v>0</v>
      </c>
      <c r="T360" s="19">
        <f t="shared" si="31"/>
        <v>-4100000</v>
      </c>
    </row>
    <row r="361" spans="1:20" hidden="1" outlineLevel="1" x14ac:dyDescent="0.25">
      <c r="A361" s="19" t="s">
        <v>230</v>
      </c>
      <c r="B361" s="19" t="s">
        <v>20</v>
      </c>
      <c r="C361" s="19" t="s">
        <v>1894</v>
      </c>
      <c r="D361" s="19" t="s">
        <v>1895</v>
      </c>
      <c r="E361" s="2">
        <f t="shared" si="30"/>
        <v>4100000</v>
      </c>
      <c r="F361" s="19"/>
      <c r="G361" s="19"/>
      <c r="H361" s="19"/>
      <c r="I361" s="19"/>
      <c r="J361" s="19"/>
      <c r="K361" s="2">
        <f t="shared" si="29"/>
        <v>4100000</v>
      </c>
      <c r="L361" s="19">
        <v>4100000</v>
      </c>
      <c r="M361" s="19" t="s">
        <v>253</v>
      </c>
      <c r="S361" s="19">
        <f>IFERROR(SUMIF([3]PIVOT!$A$9:$A$634,C361,[3]PIVOT!$C$9:$C$634),0)</f>
        <v>0</v>
      </c>
      <c r="T361" s="19">
        <f t="shared" si="31"/>
        <v>-4100000</v>
      </c>
    </row>
    <row r="362" spans="1:20" hidden="1" outlineLevel="1" x14ac:dyDescent="0.25">
      <c r="A362" s="19" t="s">
        <v>230</v>
      </c>
      <c r="B362" s="19" t="s">
        <v>20</v>
      </c>
      <c r="C362" s="19" t="s">
        <v>1777</v>
      </c>
      <c r="D362" s="19" t="s">
        <v>519</v>
      </c>
      <c r="E362" s="2">
        <f t="shared" ref="E362:E385" si="32">+L362-F362-J362-I362</f>
        <v>4100000</v>
      </c>
      <c r="F362" s="19"/>
      <c r="G362" s="19"/>
      <c r="H362" s="19"/>
      <c r="I362" s="19"/>
      <c r="J362" s="19"/>
      <c r="K362" s="2">
        <f t="shared" si="29"/>
        <v>4100000</v>
      </c>
      <c r="L362" s="19">
        <v>4100000</v>
      </c>
      <c r="M362" s="19" t="s">
        <v>253</v>
      </c>
      <c r="S362" s="19">
        <f>IFERROR(SUMIF([3]PIVOT!$A$9:$A$634,C362,[3]PIVOT!$C$9:$C$634),0)</f>
        <v>0</v>
      </c>
      <c r="T362" s="19">
        <f t="shared" ref="T362:T386" si="33">+S362-K362</f>
        <v>-4100000</v>
      </c>
    </row>
    <row r="363" spans="1:20" hidden="1" outlineLevel="1" x14ac:dyDescent="0.25">
      <c r="A363" s="19" t="s">
        <v>230</v>
      </c>
      <c r="B363" s="19" t="s">
        <v>20</v>
      </c>
      <c r="C363" s="19" t="s">
        <v>1778</v>
      </c>
      <c r="D363" s="19" t="s">
        <v>600</v>
      </c>
      <c r="E363" s="2">
        <f t="shared" si="32"/>
        <v>1100000</v>
      </c>
      <c r="F363" s="19"/>
      <c r="G363" s="19"/>
      <c r="H363" s="19"/>
      <c r="I363" s="19"/>
      <c r="J363" s="19"/>
      <c r="K363" s="2">
        <f t="shared" si="29"/>
        <v>1100000</v>
      </c>
      <c r="L363" s="19">
        <v>1100000</v>
      </c>
      <c r="M363" s="19" t="s">
        <v>253</v>
      </c>
      <c r="S363" s="19">
        <f>IFERROR(SUMIF([3]PIVOT!$A$9:$A$634,C363,[3]PIVOT!$C$9:$C$634),0)</f>
        <v>0</v>
      </c>
      <c r="T363" s="19">
        <f t="shared" si="33"/>
        <v>-1100000</v>
      </c>
    </row>
    <row r="364" spans="1:20" hidden="1" outlineLevel="1" x14ac:dyDescent="0.25">
      <c r="A364" s="19" t="s">
        <v>230</v>
      </c>
      <c r="B364" s="19" t="s">
        <v>20</v>
      </c>
      <c r="C364" s="19" t="s">
        <v>1779</v>
      </c>
      <c r="D364" s="19" t="s">
        <v>1780</v>
      </c>
      <c r="E364" s="2">
        <f t="shared" si="32"/>
        <v>1100000</v>
      </c>
      <c r="F364" s="19"/>
      <c r="G364" s="19"/>
      <c r="H364" s="19"/>
      <c r="I364" s="19"/>
      <c r="J364" s="19"/>
      <c r="K364" s="2">
        <f t="shared" si="29"/>
        <v>1100000</v>
      </c>
      <c r="L364" s="19">
        <v>1100000</v>
      </c>
      <c r="M364" s="19" t="s">
        <v>288</v>
      </c>
      <c r="S364" s="19">
        <f>IFERROR(SUMIF([3]PIVOT!$A$9:$A$634,C364,[3]PIVOT!$C$9:$C$634),0)</f>
        <v>0</v>
      </c>
      <c r="T364" s="19">
        <f t="shared" si="33"/>
        <v>-1100000</v>
      </c>
    </row>
    <row r="365" spans="1:20" hidden="1" outlineLevel="1" x14ac:dyDescent="0.25">
      <c r="A365" s="19" t="s">
        <v>230</v>
      </c>
      <c r="B365" s="19" t="s">
        <v>20</v>
      </c>
      <c r="C365" s="19" t="s">
        <v>2677</v>
      </c>
      <c r="D365" s="19" t="s">
        <v>2678</v>
      </c>
      <c r="E365" s="2">
        <f t="shared" si="32"/>
        <v>0</v>
      </c>
      <c r="F365" s="19"/>
      <c r="G365" s="19">
        <v>615384.61538461538</v>
      </c>
      <c r="H365" s="19"/>
      <c r="I365" s="19"/>
      <c r="J365" s="19"/>
      <c r="K365" s="2">
        <f t="shared" si="29"/>
        <v>615384.61538461538</v>
      </c>
      <c r="L365" s="19"/>
      <c r="M365" s="19"/>
      <c r="S365" s="19">
        <f>IFERROR(SUMIF([3]PIVOT!$A$9:$A$634,C365,[3]PIVOT!$C$9:$C$634),0)</f>
        <v>0</v>
      </c>
      <c r="T365" s="19">
        <f t="shared" si="33"/>
        <v>-615384.61538461538</v>
      </c>
    </row>
    <row r="366" spans="1:20" hidden="1" outlineLevel="1" x14ac:dyDescent="0.25">
      <c r="A366" s="19" t="s">
        <v>230</v>
      </c>
      <c r="B366" s="19" t="s">
        <v>20</v>
      </c>
      <c r="C366" s="19"/>
      <c r="E366" s="2">
        <f t="shared" si="32"/>
        <v>0</v>
      </c>
      <c r="F366" s="19"/>
      <c r="G366" s="19"/>
      <c r="H366" s="19"/>
      <c r="I366" s="19"/>
      <c r="J366" s="19"/>
      <c r="K366" s="2">
        <f t="shared" si="29"/>
        <v>0</v>
      </c>
      <c r="L366" s="19"/>
      <c r="M366" s="19"/>
      <c r="S366" s="19">
        <f>IFERROR(SUMIF([3]PIVOT!$A$9:$A$634,C366,[3]PIVOT!$C$9:$C$634),0)</f>
        <v>0</v>
      </c>
      <c r="T366" s="19">
        <f t="shared" si="33"/>
        <v>0</v>
      </c>
    </row>
    <row r="367" spans="1:20" hidden="1" outlineLevel="1" x14ac:dyDescent="0.25">
      <c r="A367" s="19" t="s">
        <v>230</v>
      </c>
      <c r="B367" s="19" t="s">
        <v>20</v>
      </c>
      <c r="C367" s="19"/>
      <c r="E367" s="2">
        <f t="shared" si="32"/>
        <v>0</v>
      </c>
      <c r="F367" s="19"/>
      <c r="G367" s="19"/>
      <c r="H367" s="19"/>
      <c r="I367" s="19"/>
      <c r="J367" s="19"/>
      <c r="K367" s="2">
        <f t="shared" si="29"/>
        <v>0</v>
      </c>
      <c r="L367" s="19"/>
      <c r="M367" s="19"/>
      <c r="S367" s="19">
        <f>IFERROR(SUMIF([3]PIVOT!$A$9:$A$634,C367,[3]PIVOT!$C$9:$C$634),0)</f>
        <v>0</v>
      </c>
      <c r="T367" s="19">
        <f t="shared" si="33"/>
        <v>0</v>
      </c>
    </row>
    <row r="368" spans="1:20" hidden="1" outlineLevel="1" x14ac:dyDescent="0.25">
      <c r="A368" s="19" t="s">
        <v>229</v>
      </c>
      <c r="B368" s="19" t="s">
        <v>37</v>
      </c>
      <c r="C368" s="19" t="s">
        <v>1782</v>
      </c>
      <c r="D368" s="19" t="s">
        <v>220</v>
      </c>
      <c r="E368" s="2">
        <f t="shared" si="32"/>
        <v>1100000</v>
      </c>
      <c r="F368" s="19"/>
      <c r="G368" s="19"/>
      <c r="H368" s="19"/>
      <c r="I368" s="19"/>
      <c r="J368" s="19"/>
      <c r="K368" s="2">
        <f t="shared" si="29"/>
        <v>1100000</v>
      </c>
      <c r="L368" s="19">
        <v>1100000</v>
      </c>
      <c r="M368" s="19"/>
      <c r="S368" s="19">
        <f>IFERROR(SUMIF([3]PIVOT!$A$9:$A$634,C368,[3]PIVOT!$C$9:$C$634),0)</f>
        <v>0</v>
      </c>
      <c r="T368" s="19">
        <f t="shared" si="33"/>
        <v>-1100000</v>
      </c>
    </row>
    <row r="369" spans="1:20" hidden="1" outlineLevel="1" x14ac:dyDescent="0.25">
      <c r="A369" s="19" t="s">
        <v>229</v>
      </c>
      <c r="B369" s="19" t="s">
        <v>37</v>
      </c>
      <c r="C369" s="19"/>
      <c r="D369" s="19" t="s">
        <v>2675</v>
      </c>
      <c r="E369" s="2">
        <f t="shared" si="32"/>
        <v>0</v>
      </c>
      <c r="F369" s="19"/>
      <c r="G369" s="19"/>
      <c r="H369" s="19"/>
      <c r="I369" s="19"/>
      <c r="J369" s="19"/>
      <c r="K369" s="2">
        <f t="shared" si="29"/>
        <v>0</v>
      </c>
      <c r="L369" s="19">
        <v>0</v>
      </c>
      <c r="M369" s="19"/>
      <c r="S369" s="19">
        <f>IFERROR(SUMIF([3]PIVOT!$A$9:$A$634,C369,[3]PIVOT!$C$9:$C$634),0)</f>
        <v>0</v>
      </c>
      <c r="T369" s="19">
        <f t="shared" si="33"/>
        <v>0</v>
      </c>
    </row>
    <row r="370" spans="1:20" hidden="1" outlineLevel="1" x14ac:dyDescent="0.25">
      <c r="A370" s="19" t="s">
        <v>229</v>
      </c>
      <c r="B370" s="19" t="s">
        <v>37</v>
      </c>
      <c r="C370" s="19" t="s">
        <v>1784</v>
      </c>
      <c r="D370" s="19" t="s">
        <v>222</v>
      </c>
      <c r="E370" s="2">
        <f t="shared" si="32"/>
        <v>3400000</v>
      </c>
      <c r="F370" s="19"/>
      <c r="G370" s="19"/>
      <c r="H370" s="19"/>
      <c r="I370" s="19"/>
      <c r="J370" s="19"/>
      <c r="K370" s="2">
        <f t="shared" si="29"/>
        <v>3400000</v>
      </c>
      <c r="L370" s="19">
        <v>3400000</v>
      </c>
      <c r="M370" s="19"/>
      <c r="S370" s="19">
        <f>IFERROR(SUMIF([3]PIVOT!$A$9:$A$634,C370,[3]PIVOT!$C$9:$C$634),0)</f>
        <v>0</v>
      </c>
      <c r="T370" s="19">
        <f t="shared" si="33"/>
        <v>-3400000</v>
      </c>
    </row>
    <row r="371" spans="1:20" hidden="1" outlineLevel="1" x14ac:dyDescent="0.25">
      <c r="A371" s="19" t="s">
        <v>229</v>
      </c>
      <c r="B371" s="19" t="s">
        <v>37</v>
      </c>
      <c r="C371" s="19" t="s">
        <v>1785</v>
      </c>
      <c r="D371" s="19" t="s">
        <v>454</v>
      </c>
      <c r="E371" s="2">
        <f t="shared" si="32"/>
        <v>1900000</v>
      </c>
      <c r="F371" s="19"/>
      <c r="G371" s="19"/>
      <c r="H371" s="19"/>
      <c r="I371" s="19"/>
      <c r="J371" s="19"/>
      <c r="K371" s="2">
        <f t="shared" si="29"/>
        <v>1900000</v>
      </c>
      <c r="L371" s="19">
        <v>1900000</v>
      </c>
      <c r="M371" s="19"/>
      <c r="S371" s="19">
        <f>IFERROR(SUMIF([3]PIVOT!$A$9:$A$634,C371,[3]PIVOT!$C$9:$C$634),0)</f>
        <v>0</v>
      </c>
      <c r="T371" s="19">
        <f t="shared" si="33"/>
        <v>-1900000</v>
      </c>
    </row>
    <row r="372" spans="1:20" hidden="1" outlineLevel="1" x14ac:dyDescent="0.25">
      <c r="A372" s="19" t="s">
        <v>229</v>
      </c>
      <c r="B372" s="19" t="s">
        <v>37</v>
      </c>
      <c r="C372" s="19" t="s">
        <v>2674</v>
      </c>
      <c r="D372" s="19" t="s">
        <v>2676</v>
      </c>
      <c r="E372" s="2">
        <f t="shared" si="32"/>
        <v>1300000</v>
      </c>
      <c r="F372" s="19"/>
      <c r="G372" s="19"/>
      <c r="H372" s="19"/>
      <c r="I372" s="19"/>
      <c r="J372" s="19"/>
      <c r="K372" s="2">
        <f t="shared" si="29"/>
        <v>1300000</v>
      </c>
      <c r="L372" s="19">
        <v>1300000</v>
      </c>
      <c r="M372" s="19"/>
      <c r="S372" s="19">
        <f>IFERROR(SUMIF([3]PIVOT!$A$9:$A$634,C372,[3]PIVOT!$C$9:$C$634),0)</f>
        <v>0</v>
      </c>
      <c r="T372" s="19">
        <f t="shared" si="33"/>
        <v>-1300000</v>
      </c>
    </row>
    <row r="373" spans="1:20" hidden="1" outlineLevel="1" x14ac:dyDescent="0.25">
      <c r="A373" s="19" t="s">
        <v>229</v>
      </c>
      <c r="B373" s="19" t="s">
        <v>37</v>
      </c>
      <c r="C373" s="19" t="s">
        <v>2506</v>
      </c>
      <c r="D373" s="19" t="s">
        <v>2507</v>
      </c>
      <c r="E373" s="2">
        <f t="shared" si="32"/>
        <v>2500000</v>
      </c>
      <c r="F373" s="19"/>
      <c r="G373" s="19"/>
      <c r="H373" s="19"/>
      <c r="I373" s="19"/>
      <c r="J373" s="19"/>
      <c r="K373" s="2">
        <f t="shared" si="29"/>
        <v>2500000</v>
      </c>
      <c r="L373" s="19">
        <v>2500000</v>
      </c>
      <c r="M373" s="19"/>
      <c r="S373" s="19">
        <f>IFERROR(SUMIF([3]PIVOT!$A$9:$A$634,C373,[3]PIVOT!$C$9:$C$634),0)</f>
        <v>0</v>
      </c>
      <c r="T373" s="19">
        <f t="shared" si="33"/>
        <v>-2500000</v>
      </c>
    </row>
    <row r="374" spans="1:20" hidden="1" outlineLevel="1" x14ac:dyDescent="0.25">
      <c r="A374" s="19" t="s">
        <v>229</v>
      </c>
      <c r="B374" s="19" t="s">
        <v>37</v>
      </c>
      <c r="C374" s="19" t="s">
        <v>1788</v>
      </c>
      <c r="D374" s="19" t="s">
        <v>1798</v>
      </c>
      <c r="E374" s="2">
        <f t="shared" si="32"/>
        <v>500000</v>
      </c>
      <c r="F374" s="19"/>
      <c r="G374" s="19"/>
      <c r="H374" s="19"/>
      <c r="I374" s="19"/>
      <c r="J374" s="19"/>
      <c r="K374" s="2">
        <f t="shared" si="29"/>
        <v>500000</v>
      </c>
      <c r="L374" s="19">
        <v>500000</v>
      </c>
      <c r="M374" s="19"/>
      <c r="S374" s="19">
        <f>IFERROR(SUMIF([3]PIVOT!$A$9:$A$634,C374,[3]PIVOT!$C$9:$C$634),0)</f>
        <v>0</v>
      </c>
      <c r="T374" s="19">
        <f t="shared" si="33"/>
        <v>-500000</v>
      </c>
    </row>
    <row r="375" spans="1:20" hidden="1" outlineLevel="1" x14ac:dyDescent="0.25">
      <c r="A375" s="19" t="s">
        <v>230</v>
      </c>
      <c r="B375" s="19" t="s">
        <v>37</v>
      </c>
      <c r="C375" s="19" t="s">
        <v>1753</v>
      </c>
      <c r="D375" s="19" t="s">
        <v>458</v>
      </c>
      <c r="E375" s="2">
        <f t="shared" si="32"/>
        <v>3700000</v>
      </c>
      <c r="F375" s="19"/>
      <c r="G375" s="19"/>
      <c r="H375" s="19"/>
      <c r="I375" s="19"/>
      <c r="J375" s="19"/>
      <c r="K375" s="2">
        <f t="shared" si="29"/>
        <v>3700000</v>
      </c>
      <c r="L375" s="19">
        <v>3700000</v>
      </c>
      <c r="M375" s="19"/>
      <c r="S375" s="19">
        <f>IFERROR(SUMIF([3]PIVOT!$A$9:$A$634,C375,[3]PIVOT!$C$9:$C$634),0)</f>
        <v>0</v>
      </c>
      <c r="T375" s="19">
        <f t="shared" si="33"/>
        <v>-3700000</v>
      </c>
    </row>
    <row r="376" spans="1:20" hidden="1" outlineLevel="1" x14ac:dyDescent="0.25">
      <c r="A376" s="19" t="s">
        <v>230</v>
      </c>
      <c r="B376" s="19" t="s">
        <v>37</v>
      </c>
      <c r="C376" s="19" t="s">
        <v>1790</v>
      </c>
      <c r="D376" s="19" t="s">
        <v>55</v>
      </c>
      <c r="E376" s="2">
        <f t="shared" si="32"/>
        <v>4500000</v>
      </c>
      <c r="F376" s="19"/>
      <c r="G376" s="19"/>
      <c r="H376" s="19"/>
      <c r="I376" s="19"/>
      <c r="J376" s="19"/>
      <c r="K376" s="2">
        <f t="shared" si="29"/>
        <v>4500000</v>
      </c>
      <c r="L376" s="19">
        <v>4500000</v>
      </c>
      <c r="M376" s="19"/>
      <c r="S376" s="19">
        <f>IFERROR(SUMIF([3]PIVOT!$A$9:$A$634,C376,[3]PIVOT!$C$9:$C$634),0)</f>
        <v>0</v>
      </c>
      <c r="T376" s="19">
        <f t="shared" si="33"/>
        <v>-4500000</v>
      </c>
    </row>
    <row r="377" spans="1:20" hidden="1" outlineLevel="1" x14ac:dyDescent="0.25">
      <c r="A377" s="19" t="s">
        <v>230</v>
      </c>
      <c r="B377" s="19" t="s">
        <v>37</v>
      </c>
      <c r="C377" s="19" t="s">
        <v>1791</v>
      </c>
      <c r="D377" s="19" t="s">
        <v>419</v>
      </c>
      <c r="E377" s="2">
        <f t="shared" si="32"/>
        <v>4000000</v>
      </c>
      <c r="F377" s="19"/>
      <c r="G377" s="19"/>
      <c r="H377" s="19"/>
      <c r="I377" s="19"/>
      <c r="J377" s="19"/>
      <c r="K377" s="2">
        <f t="shared" si="29"/>
        <v>4000000</v>
      </c>
      <c r="L377" s="19">
        <v>4000000</v>
      </c>
      <c r="M377" s="19"/>
      <c r="S377" s="19">
        <f>IFERROR(SUMIF([3]PIVOT!$A$9:$A$634,C377,[3]PIVOT!$C$9:$C$634),0)</f>
        <v>0</v>
      </c>
      <c r="T377" s="19">
        <f t="shared" si="33"/>
        <v>-4000000</v>
      </c>
    </row>
    <row r="378" spans="1:20" hidden="1" outlineLevel="1" x14ac:dyDescent="0.25">
      <c r="A378" s="19" t="s">
        <v>230</v>
      </c>
      <c r="B378" s="19" t="s">
        <v>37</v>
      </c>
      <c r="C378" s="19" t="s">
        <v>1792</v>
      </c>
      <c r="D378" s="19" t="s">
        <v>224</v>
      </c>
      <c r="E378" s="2">
        <f t="shared" si="32"/>
        <v>500000</v>
      </c>
      <c r="F378" s="19"/>
      <c r="G378" s="19"/>
      <c r="H378" s="19"/>
      <c r="I378" s="19"/>
      <c r="J378" s="19"/>
      <c r="K378" s="2">
        <f t="shared" si="29"/>
        <v>500000</v>
      </c>
      <c r="L378" s="19">
        <v>500000</v>
      </c>
      <c r="M378" s="19"/>
      <c r="S378" s="19">
        <f>IFERROR(SUMIF([3]PIVOT!$A$9:$A$634,C378,[3]PIVOT!$C$9:$C$634),0)</f>
        <v>0</v>
      </c>
      <c r="T378" s="19">
        <f t="shared" si="33"/>
        <v>-500000</v>
      </c>
    </row>
    <row r="379" spans="1:20" hidden="1" outlineLevel="1" x14ac:dyDescent="0.25">
      <c r="A379" s="19" t="s">
        <v>230</v>
      </c>
      <c r="B379" s="19" t="s">
        <v>37</v>
      </c>
      <c r="C379" s="19" t="s">
        <v>1793</v>
      </c>
      <c r="D379" s="19" t="s">
        <v>460</v>
      </c>
      <c r="E379" s="2">
        <f t="shared" si="32"/>
        <v>1300000</v>
      </c>
      <c r="F379" s="19"/>
      <c r="G379" s="19"/>
      <c r="H379" s="19"/>
      <c r="I379" s="19"/>
      <c r="J379" s="19"/>
      <c r="K379" s="2">
        <f t="shared" si="29"/>
        <v>1300000</v>
      </c>
      <c r="L379" s="19">
        <v>1300000</v>
      </c>
      <c r="M379" s="19"/>
      <c r="S379" s="19">
        <f>IFERROR(SUMIF([3]PIVOT!$A$9:$A$634,C379,[3]PIVOT!$C$9:$C$634),0)</f>
        <v>0</v>
      </c>
      <c r="T379" s="19">
        <f t="shared" si="33"/>
        <v>-1300000</v>
      </c>
    </row>
    <row r="380" spans="1:20" hidden="1" outlineLevel="1" x14ac:dyDescent="0.25">
      <c r="A380" s="19" t="s">
        <v>230</v>
      </c>
      <c r="B380" s="19" t="s">
        <v>37</v>
      </c>
      <c r="C380" s="19" t="s">
        <v>1728</v>
      </c>
      <c r="D380" s="19" t="s">
        <v>1898</v>
      </c>
      <c r="E380" s="2">
        <f t="shared" si="32"/>
        <v>3600000</v>
      </c>
      <c r="F380" s="19"/>
      <c r="G380" s="19"/>
      <c r="H380" s="19"/>
      <c r="I380" s="19"/>
      <c r="J380" s="19"/>
      <c r="K380" s="2">
        <f t="shared" si="29"/>
        <v>3600000</v>
      </c>
      <c r="L380" s="19">
        <v>3600000</v>
      </c>
      <c r="M380" s="19"/>
      <c r="S380" s="19">
        <f>IFERROR(SUMIF([3]PIVOT!$A$9:$A$634,C380,[3]PIVOT!$C$9:$C$634),0)</f>
        <v>0</v>
      </c>
      <c r="T380" s="19">
        <f t="shared" si="33"/>
        <v>-3600000</v>
      </c>
    </row>
    <row r="381" spans="1:20" hidden="1" outlineLevel="1" x14ac:dyDescent="0.25">
      <c r="A381" s="19" t="s">
        <v>230</v>
      </c>
      <c r="B381" s="19" t="s">
        <v>37</v>
      </c>
      <c r="C381" s="19" t="s">
        <v>1795</v>
      </c>
      <c r="D381" s="19" t="s">
        <v>58</v>
      </c>
      <c r="E381" s="2">
        <f t="shared" si="32"/>
        <v>1600000</v>
      </c>
      <c r="F381" s="19"/>
      <c r="G381" s="19"/>
      <c r="H381" s="19"/>
      <c r="I381" s="19"/>
      <c r="J381" s="19"/>
      <c r="K381" s="2">
        <f t="shared" si="29"/>
        <v>1600000</v>
      </c>
      <c r="L381" s="19">
        <v>1600000</v>
      </c>
      <c r="M381" s="19"/>
      <c r="S381" s="19">
        <f>IFERROR(SUMIF([3]PIVOT!$A$9:$A$634,C381,[3]PIVOT!$C$9:$C$634),0)</f>
        <v>0</v>
      </c>
      <c r="T381" s="19">
        <f t="shared" si="33"/>
        <v>-1600000</v>
      </c>
    </row>
    <row r="382" spans="1:20" hidden="1" outlineLevel="1" x14ac:dyDescent="0.25">
      <c r="A382" s="19" t="s">
        <v>230</v>
      </c>
      <c r="B382" s="19" t="s">
        <v>37</v>
      </c>
      <c r="C382" s="19" t="s">
        <v>1796</v>
      </c>
      <c r="D382" s="19" t="s">
        <v>202</v>
      </c>
      <c r="E382" s="2">
        <f t="shared" si="32"/>
        <v>4500000</v>
      </c>
      <c r="F382" s="19"/>
      <c r="G382" s="19"/>
      <c r="H382" s="19"/>
      <c r="I382" s="19"/>
      <c r="J382" s="19"/>
      <c r="K382" s="2">
        <f t="shared" si="29"/>
        <v>4500000</v>
      </c>
      <c r="L382" s="19">
        <v>4500000</v>
      </c>
      <c r="M382" s="19"/>
      <c r="S382" s="19">
        <f>IFERROR(SUMIF([3]PIVOT!$A$9:$A$634,C382,[3]PIVOT!$C$9:$C$634),0)</f>
        <v>0</v>
      </c>
      <c r="T382" s="19">
        <f t="shared" si="33"/>
        <v>-4500000</v>
      </c>
    </row>
    <row r="383" spans="1:20" hidden="1" outlineLevel="1" x14ac:dyDescent="0.25">
      <c r="A383" s="19" t="s">
        <v>230</v>
      </c>
      <c r="B383" s="19" t="s">
        <v>37</v>
      </c>
      <c r="C383" s="19" t="s">
        <v>1794</v>
      </c>
      <c r="D383" s="19" t="s">
        <v>226</v>
      </c>
      <c r="E383" s="2">
        <f t="shared" si="32"/>
        <v>5300000</v>
      </c>
      <c r="F383" s="19"/>
      <c r="G383" s="19"/>
      <c r="H383" s="19"/>
      <c r="I383" s="19"/>
      <c r="J383" s="19"/>
      <c r="K383" s="2">
        <f t="shared" si="29"/>
        <v>5300000</v>
      </c>
      <c r="L383" s="19">
        <v>5300000</v>
      </c>
      <c r="M383" s="19"/>
      <c r="S383" s="19">
        <f>IFERROR(SUMIF([3]PIVOT!$A$9:$A$634,C383,[3]PIVOT!$C$9:$C$634),0)</f>
        <v>0</v>
      </c>
      <c r="T383" s="19">
        <f t="shared" si="33"/>
        <v>-5300000</v>
      </c>
    </row>
    <row r="384" spans="1:20" hidden="1" outlineLevel="1" x14ac:dyDescent="0.25">
      <c r="A384" s="19" t="s">
        <v>229</v>
      </c>
      <c r="B384" s="19" t="s">
        <v>39</v>
      </c>
      <c r="C384" s="19" t="s">
        <v>1801</v>
      </c>
      <c r="D384" s="19" t="s">
        <v>1026</v>
      </c>
      <c r="E384" s="2">
        <f t="shared" si="32"/>
        <v>1000000</v>
      </c>
      <c r="F384" s="19"/>
      <c r="G384" s="19"/>
      <c r="H384" s="19"/>
      <c r="I384" s="19"/>
      <c r="J384" s="19"/>
      <c r="K384" s="2">
        <f t="shared" si="29"/>
        <v>1000000</v>
      </c>
      <c r="L384" s="19">
        <v>1000000</v>
      </c>
      <c r="M384" s="19"/>
      <c r="S384" s="19">
        <f>IFERROR(SUMIF([3]PIVOT!$A$9:$A$634,C384,[3]PIVOT!$C$9:$C$634),0)</f>
        <v>0</v>
      </c>
      <c r="T384" s="19">
        <f t="shared" si="33"/>
        <v>-1000000</v>
      </c>
    </row>
    <row r="385" spans="1:20" hidden="1" outlineLevel="1" x14ac:dyDescent="0.25">
      <c r="A385" s="19" t="s">
        <v>230</v>
      </c>
      <c r="B385" s="19" t="s">
        <v>39</v>
      </c>
      <c r="C385" s="19" t="s">
        <v>1802</v>
      </c>
      <c r="D385" s="19" t="s">
        <v>274</v>
      </c>
      <c r="E385" s="2">
        <f t="shared" si="32"/>
        <v>1700000</v>
      </c>
      <c r="F385" s="19"/>
      <c r="G385" s="19"/>
      <c r="H385" s="19"/>
      <c r="I385" s="19"/>
      <c r="J385" s="19"/>
      <c r="K385" s="2">
        <f t="shared" si="29"/>
        <v>1700000</v>
      </c>
      <c r="L385" s="19">
        <v>1700000</v>
      </c>
      <c r="M385" s="19"/>
      <c r="S385" s="19">
        <f>IFERROR(SUMIF([3]PIVOT!$A$9:$A$634,C385,[3]PIVOT!$C$9:$C$634),0)</f>
        <v>0</v>
      </c>
      <c r="T385" s="19">
        <f t="shared" si="33"/>
        <v>-1700000</v>
      </c>
    </row>
    <row r="386" spans="1:20" hidden="1" outlineLevel="1" x14ac:dyDescent="0.25">
      <c r="A386" s="19" t="s">
        <v>61</v>
      </c>
      <c r="B386" s="19" t="s">
        <v>39</v>
      </c>
      <c r="C386" s="19"/>
      <c r="E386" s="2">
        <f>+L386-F386</f>
        <v>0</v>
      </c>
      <c r="F386" s="19"/>
      <c r="G386" s="19"/>
      <c r="H386" s="19"/>
      <c r="I386" s="19"/>
      <c r="J386" s="19"/>
      <c r="K386" s="2">
        <f t="shared" si="29"/>
        <v>0</v>
      </c>
      <c r="L386" s="19"/>
      <c r="M386" s="19"/>
      <c r="S386" s="19">
        <f>IFERROR(SUMIF([3]PIVOT!$A$9:$A$634,C386,[3]PIVOT!$C$9:$C$634),0)</f>
        <v>0</v>
      </c>
      <c r="T386" s="19">
        <f t="shared" si="33"/>
        <v>0</v>
      </c>
    </row>
    <row r="387" spans="1:20" s="35" customFormat="1" hidden="1" x14ac:dyDescent="0.25">
      <c r="A387" s="4"/>
      <c r="B387" s="4"/>
      <c r="C387" s="50"/>
      <c r="D387" s="4" t="s">
        <v>85</v>
      </c>
      <c r="E387" s="4">
        <f t="shared" ref="E387:J387" si="34">SUM(E266:E386)</f>
        <v>312261538.46153849</v>
      </c>
      <c r="F387" s="4">
        <f t="shared" si="34"/>
        <v>0</v>
      </c>
      <c r="G387" s="4">
        <f t="shared" si="34"/>
        <v>17423076.923076924</v>
      </c>
      <c r="H387" s="4">
        <f t="shared" si="34"/>
        <v>0</v>
      </c>
      <c r="I387" s="4">
        <f t="shared" si="34"/>
        <v>0</v>
      </c>
      <c r="J387" s="4">
        <f t="shared" si="34"/>
        <v>0</v>
      </c>
      <c r="K387" s="4">
        <f t="shared" si="29"/>
        <v>329684615.38461542</v>
      </c>
      <c r="L387" s="4">
        <f>SUM(L266:L386)</f>
        <v>312261538.46153849</v>
      </c>
      <c r="M387" s="41"/>
      <c r="N387" s="35">
        <v>269861538.46153849</v>
      </c>
      <c r="O387" s="19">
        <v>39700000</v>
      </c>
      <c r="P387" s="35">
        <v>2700000</v>
      </c>
      <c r="Q387" s="35">
        <v>17423076.923076924</v>
      </c>
      <c r="R387" s="35">
        <f>+K387-SUM(N387:Q387)</f>
        <v>0</v>
      </c>
      <c r="S387" s="19"/>
      <c r="T387" s="19"/>
    </row>
    <row r="388" spans="1:20" hidden="1" outlineLevel="1" x14ac:dyDescent="0.25">
      <c r="A388" s="19" t="s">
        <v>249</v>
      </c>
      <c r="B388" s="19" t="s">
        <v>20</v>
      </c>
      <c r="C388" s="19" t="s">
        <v>1082</v>
      </c>
      <c r="D388" s="19" t="s">
        <v>234</v>
      </c>
      <c r="E388" s="16">
        <f t="shared" ref="E388:E419" si="35">+L388-F388-J388-I388</f>
        <v>3100000</v>
      </c>
      <c r="F388" s="19"/>
      <c r="G388" s="19"/>
      <c r="H388" s="19"/>
      <c r="I388" s="19"/>
      <c r="J388" s="19"/>
      <c r="K388" s="2">
        <f t="shared" ref="K388:K419" si="36">SUM(E388:G388)-H388-I388+J388</f>
        <v>3100000</v>
      </c>
      <c r="L388" s="19">
        <v>3100000</v>
      </c>
      <c r="M388" s="19" t="s">
        <v>366</v>
      </c>
      <c r="S388" s="19">
        <f>IFERROR(SUMIF([3]PIVOT!$A$9:$A$634,C388,[3]PIVOT!$C$9:$C$634),0)</f>
        <v>0</v>
      </c>
      <c r="T388" s="19">
        <f t="shared" ref="T388:T419" si="37">+S388-K388</f>
        <v>-3100000</v>
      </c>
    </row>
    <row r="389" spans="1:20" hidden="1" outlineLevel="1" x14ac:dyDescent="0.25">
      <c r="A389" s="19" t="s">
        <v>249</v>
      </c>
      <c r="B389" s="19" t="s">
        <v>20</v>
      </c>
      <c r="C389" s="19" t="s">
        <v>1083</v>
      </c>
      <c r="D389" s="19" t="s">
        <v>423</v>
      </c>
      <c r="E389" s="16">
        <f t="shared" si="35"/>
        <v>4700000</v>
      </c>
      <c r="F389" s="19"/>
      <c r="G389" s="19"/>
      <c r="H389" s="19"/>
      <c r="I389" s="19"/>
      <c r="J389" s="19"/>
      <c r="K389" s="2">
        <f t="shared" si="36"/>
        <v>4700000</v>
      </c>
      <c r="L389" s="19">
        <v>4700000</v>
      </c>
      <c r="M389" s="19" t="s">
        <v>371</v>
      </c>
      <c r="S389" s="19">
        <f>IFERROR(SUMIF([3]PIVOT!$A$9:$A$634,C389,[3]PIVOT!$C$9:$C$634),0)</f>
        <v>0</v>
      </c>
      <c r="T389" s="19">
        <f t="shared" si="37"/>
        <v>-4700000</v>
      </c>
    </row>
    <row r="390" spans="1:20" hidden="1" outlineLevel="1" x14ac:dyDescent="0.25">
      <c r="A390" s="19" t="s">
        <v>249</v>
      </c>
      <c r="B390" s="19" t="s">
        <v>20</v>
      </c>
      <c r="C390" s="19" t="s">
        <v>1084</v>
      </c>
      <c r="D390" s="19" t="s">
        <v>919</v>
      </c>
      <c r="E390" s="16">
        <f t="shared" si="35"/>
        <v>4700000</v>
      </c>
      <c r="F390" s="19"/>
      <c r="G390" s="19"/>
      <c r="H390" s="19"/>
      <c r="I390" s="19"/>
      <c r="J390" s="19"/>
      <c r="K390" s="2">
        <f t="shared" si="36"/>
        <v>4700000</v>
      </c>
      <c r="L390" s="19">
        <v>4700000</v>
      </c>
      <c r="M390" s="19" t="s">
        <v>371</v>
      </c>
      <c r="S390" s="19">
        <f>IFERROR(SUMIF([3]PIVOT!$A$9:$A$634,C390,[3]PIVOT!$C$9:$C$634),0)</f>
        <v>0</v>
      </c>
      <c r="T390" s="19">
        <f t="shared" si="37"/>
        <v>-4700000</v>
      </c>
    </row>
    <row r="391" spans="1:20" hidden="1" outlineLevel="1" x14ac:dyDescent="0.25">
      <c r="A391" s="19" t="s">
        <v>249</v>
      </c>
      <c r="B391" s="19" t="s">
        <v>20</v>
      </c>
      <c r="C391" s="19" t="s">
        <v>1085</v>
      </c>
      <c r="D391" s="19" t="s">
        <v>236</v>
      </c>
      <c r="E391" s="16">
        <f t="shared" si="35"/>
        <v>4400000</v>
      </c>
      <c r="F391" s="19"/>
      <c r="G391" s="19"/>
      <c r="H391" s="19"/>
      <c r="I391" s="19"/>
      <c r="J391" s="19"/>
      <c r="K391" s="2">
        <f t="shared" si="36"/>
        <v>4400000</v>
      </c>
      <c r="L391" s="19">
        <v>4400000</v>
      </c>
      <c r="M391" s="19" t="s">
        <v>371</v>
      </c>
      <c r="S391" s="19">
        <f>IFERROR(SUMIF([3]PIVOT!$A$9:$A$634,C391,[3]PIVOT!$C$9:$C$634),0)</f>
        <v>0</v>
      </c>
      <c r="T391" s="19">
        <f t="shared" si="37"/>
        <v>-4400000</v>
      </c>
    </row>
    <row r="392" spans="1:20" hidden="1" outlineLevel="1" x14ac:dyDescent="0.25">
      <c r="A392" s="19" t="s">
        <v>249</v>
      </c>
      <c r="B392" s="19" t="s">
        <v>20</v>
      </c>
      <c r="C392" s="19" t="s">
        <v>1086</v>
      </c>
      <c r="D392" s="19" t="s">
        <v>522</v>
      </c>
      <c r="E392" s="16">
        <f t="shared" si="35"/>
        <v>4400000</v>
      </c>
      <c r="F392" s="19"/>
      <c r="G392" s="19"/>
      <c r="H392" s="19"/>
      <c r="I392" s="19"/>
      <c r="J392" s="19"/>
      <c r="K392" s="2">
        <f t="shared" si="36"/>
        <v>4400000</v>
      </c>
      <c r="L392" s="19">
        <v>4400000</v>
      </c>
      <c r="M392" s="19" t="s">
        <v>371</v>
      </c>
      <c r="S392" s="19">
        <f>IFERROR(SUMIF([3]PIVOT!$A$9:$A$634,C392,[3]PIVOT!$C$9:$C$634),0)</f>
        <v>0</v>
      </c>
      <c r="T392" s="19">
        <f t="shared" si="37"/>
        <v>-4400000</v>
      </c>
    </row>
    <row r="393" spans="1:20" hidden="1" outlineLevel="1" x14ac:dyDescent="0.25">
      <c r="A393" s="19" t="s">
        <v>249</v>
      </c>
      <c r="B393" s="19" t="s">
        <v>20</v>
      </c>
      <c r="C393" s="19" t="s">
        <v>1087</v>
      </c>
      <c r="D393" s="19" t="s">
        <v>1030</v>
      </c>
      <c r="E393" s="16">
        <f t="shared" si="35"/>
        <v>1400000</v>
      </c>
      <c r="F393" s="19"/>
      <c r="G393" s="19"/>
      <c r="H393" s="19"/>
      <c r="I393" s="19"/>
      <c r="J393" s="19"/>
      <c r="K393" s="2">
        <f t="shared" si="36"/>
        <v>1400000</v>
      </c>
      <c r="L393" s="19">
        <v>1400000</v>
      </c>
      <c r="M393" s="19" t="s">
        <v>371</v>
      </c>
      <c r="S393" s="19">
        <f>IFERROR(SUMIF([3]PIVOT!$A$9:$A$634,C393,[3]PIVOT!$C$9:$C$634),0)</f>
        <v>0</v>
      </c>
      <c r="T393" s="19">
        <f t="shared" si="37"/>
        <v>-1400000</v>
      </c>
    </row>
    <row r="394" spans="1:20" hidden="1" outlineLevel="1" x14ac:dyDescent="0.25">
      <c r="A394" s="19" t="s">
        <v>249</v>
      </c>
      <c r="B394" s="19" t="s">
        <v>20</v>
      </c>
      <c r="C394" s="19" t="s">
        <v>1088</v>
      </c>
      <c r="D394" s="19" t="s">
        <v>461</v>
      </c>
      <c r="E394" s="16">
        <f t="shared" si="35"/>
        <v>4000000</v>
      </c>
      <c r="F394" s="19"/>
      <c r="G394" s="19"/>
      <c r="H394" s="19"/>
      <c r="I394" s="19"/>
      <c r="J394" s="19"/>
      <c r="K394" s="2">
        <f t="shared" si="36"/>
        <v>4000000</v>
      </c>
      <c r="L394" s="19">
        <v>4000000</v>
      </c>
      <c r="M394" s="19" t="s">
        <v>252</v>
      </c>
      <c r="S394" s="19">
        <f>IFERROR(SUMIF([3]PIVOT!$A$9:$A$634,C394,[3]PIVOT!$C$9:$C$634),0)</f>
        <v>0</v>
      </c>
      <c r="T394" s="19">
        <f t="shared" si="37"/>
        <v>-4000000</v>
      </c>
    </row>
    <row r="395" spans="1:20" hidden="1" outlineLevel="1" x14ac:dyDescent="0.25">
      <c r="A395" s="19" t="s">
        <v>249</v>
      </c>
      <c r="B395" s="19" t="s">
        <v>20</v>
      </c>
      <c r="C395" s="19" t="s">
        <v>2095</v>
      </c>
      <c r="D395" s="19" t="s">
        <v>2096</v>
      </c>
      <c r="E395" s="16">
        <f t="shared" si="35"/>
        <v>1100000</v>
      </c>
      <c r="F395" s="19"/>
      <c r="G395" s="19"/>
      <c r="H395" s="19"/>
      <c r="I395" s="19"/>
      <c r="J395" s="19"/>
      <c r="K395" s="2">
        <f t="shared" si="36"/>
        <v>1100000</v>
      </c>
      <c r="L395" s="19">
        <v>1100000</v>
      </c>
      <c r="M395" s="19" t="s">
        <v>371</v>
      </c>
      <c r="S395" s="19">
        <f>IFERROR(SUMIF([3]PIVOT!$A$9:$A$634,C395,[3]PIVOT!$C$9:$C$634),0)</f>
        <v>0</v>
      </c>
      <c r="T395" s="19">
        <f t="shared" si="37"/>
        <v>-1100000</v>
      </c>
    </row>
    <row r="396" spans="1:20" hidden="1" outlineLevel="1" x14ac:dyDescent="0.25">
      <c r="A396" s="19" t="s">
        <v>249</v>
      </c>
      <c r="B396" s="19" t="s">
        <v>20</v>
      </c>
      <c r="C396" s="19" t="s">
        <v>1090</v>
      </c>
      <c r="D396" s="19" t="s">
        <v>1899</v>
      </c>
      <c r="E396" s="16">
        <f t="shared" si="35"/>
        <v>5300000</v>
      </c>
      <c r="F396" s="19"/>
      <c r="G396" s="19"/>
      <c r="H396" s="19"/>
      <c r="I396" s="19"/>
      <c r="J396" s="19"/>
      <c r="K396" s="2">
        <f t="shared" si="36"/>
        <v>5300000</v>
      </c>
      <c r="L396" s="19">
        <v>5300000</v>
      </c>
      <c r="M396" s="19" t="s">
        <v>251</v>
      </c>
      <c r="S396" s="19">
        <f>IFERROR(SUMIF([3]PIVOT!$A$9:$A$634,C396,[3]PIVOT!$C$9:$C$634),0)</f>
        <v>0</v>
      </c>
      <c r="T396" s="19">
        <f t="shared" si="37"/>
        <v>-5300000</v>
      </c>
    </row>
    <row r="397" spans="1:20" hidden="1" outlineLevel="1" x14ac:dyDescent="0.25">
      <c r="A397" s="19" t="s">
        <v>249</v>
      </c>
      <c r="B397" s="19" t="s">
        <v>20</v>
      </c>
      <c r="C397" s="19" t="s">
        <v>1091</v>
      </c>
      <c r="D397" s="19" t="s">
        <v>232</v>
      </c>
      <c r="E397" s="16">
        <f t="shared" si="35"/>
        <v>1300000</v>
      </c>
      <c r="F397" s="19"/>
      <c r="G397" s="19"/>
      <c r="H397" s="19"/>
      <c r="I397" s="19"/>
      <c r="J397" s="19"/>
      <c r="K397" s="2">
        <f t="shared" si="36"/>
        <v>1300000</v>
      </c>
      <c r="L397" s="19">
        <v>1300000</v>
      </c>
      <c r="M397" s="19" t="s">
        <v>251</v>
      </c>
      <c r="S397" s="19">
        <f>IFERROR(SUMIF([3]PIVOT!$A$9:$A$634,C397,[3]PIVOT!$C$9:$C$634),0)</f>
        <v>0</v>
      </c>
      <c r="T397" s="19">
        <f t="shared" si="37"/>
        <v>-1300000</v>
      </c>
    </row>
    <row r="398" spans="1:20" hidden="1" outlineLevel="1" x14ac:dyDescent="0.25">
      <c r="A398" s="19" t="s">
        <v>249</v>
      </c>
      <c r="B398" s="19" t="s">
        <v>20</v>
      </c>
      <c r="C398" s="19" t="s">
        <v>1092</v>
      </c>
      <c r="D398" s="19" t="s">
        <v>1031</v>
      </c>
      <c r="E398" s="16">
        <f t="shared" si="35"/>
        <v>5300000</v>
      </c>
      <c r="F398" s="19"/>
      <c r="G398" s="19"/>
      <c r="H398" s="19"/>
      <c r="I398" s="19"/>
      <c r="J398" s="19"/>
      <c r="K398" s="2">
        <f t="shared" si="36"/>
        <v>5300000</v>
      </c>
      <c r="L398" s="19">
        <v>5300000</v>
      </c>
      <c r="M398" s="19" t="s">
        <v>251</v>
      </c>
      <c r="S398" s="19">
        <f>IFERROR(SUMIF([3]PIVOT!$A$9:$A$634,C398,[3]PIVOT!$C$9:$C$634),0)</f>
        <v>0</v>
      </c>
      <c r="T398" s="19">
        <f t="shared" si="37"/>
        <v>-5300000</v>
      </c>
    </row>
    <row r="399" spans="1:20" hidden="1" outlineLevel="1" x14ac:dyDescent="0.25">
      <c r="A399" s="19" t="s">
        <v>249</v>
      </c>
      <c r="B399" s="19" t="s">
        <v>20</v>
      </c>
      <c r="C399" s="19" t="s">
        <v>2679</v>
      </c>
      <c r="D399" s="19" t="s">
        <v>2680</v>
      </c>
      <c r="E399" s="16">
        <f t="shared" si="35"/>
        <v>3500000</v>
      </c>
      <c r="F399" s="19"/>
      <c r="G399" s="19">
        <v>1000000</v>
      </c>
      <c r="H399" s="19"/>
      <c r="I399" s="19"/>
      <c r="J399" s="19"/>
      <c r="K399" s="2">
        <f t="shared" si="36"/>
        <v>4500000</v>
      </c>
      <c r="L399" s="19">
        <v>3500000</v>
      </c>
      <c r="M399" s="19" t="s">
        <v>252</v>
      </c>
      <c r="S399" s="19">
        <f>IFERROR(SUMIF([3]PIVOT!$A$9:$A$634,C399,[3]PIVOT!$C$9:$C$634),0)</f>
        <v>0</v>
      </c>
      <c r="T399" s="19">
        <f t="shared" si="37"/>
        <v>-4500000</v>
      </c>
    </row>
    <row r="400" spans="1:20" hidden="1" outlineLevel="1" x14ac:dyDescent="0.25">
      <c r="A400" s="19" t="s">
        <v>249</v>
      </c>
      <c r="B400" s="19" t="s">
        <v>20</v>
      </c>
      <c r="C400" s="19" t="s">
        <v>1094</v>
      </c>
      <c r="D400" s="19" t="s">
        <v>233</v>
      </c>
      <c r="E400" s="16">
        <f t="shared" si="35"/>
        <v>3100000</v>
      </c>
      <c r="F400" s="19"/>
      <c r="G400" s="19"/>
      <c r="H400" s="19"/>
      <c r="I400" s="19"/>
      <c r="J400" s="19"/>
      <c r="K400" s="2">
        <f t="shared" si="36"/>
        <v>3100000</v>
      </c>
      <c r="L400" s="19">
        <v>3100000</v>
      </c>
      <c r="M400" s="19" t="s">
        <v>366</v>
      </c>
      <c r="S400" s="19">
        <f>IFERROR(SUMIF([3]PIVOT!$A$9:$A$634,C400,[3]PIVOT!$C$9:$C$634),0)</f>
        <v>0</v>
      </c>
      <c r="T400" s="19">
        <f t="shared" si="37"/>
        <v>-3100000</v>
      </c>
    </row>
    <row r="401" spans="1:20" hidden="1" outlineLevel="1" x14ac:dyDescent="0.25">
      <c r="A401" s="19" t="s">
        <v>249</v>
      </c>
      <c r="B401" s="19" t="s">
        <v>20</v>
      </c>
      <c r="C401" s="19" t="s">
        <v>1095</v>
      </c>
      <c r="D401" s="19" t="s">
        <v>402</v>
      </c>
      <c r="E401" s="16">
        <f t="shared" si="35"/>
        <v>3100000</v>
      </c>
      <c r="F401" s="19"/>
      <c r="G401" s="19"/>
      <c r="H401" s="19"/>
      <c r="I401" s="19"/>
      <c r="J401" s="19"/>
      <c r="K401" s="2">
        <f t="shared" si="36"/>
        <v>3100000</v>
      </c>
      <c r="L401" s="19">
        <v>3100000</v>
      </c>
      <c r="M401" s="19" t="s">
        <v>366</v>
      </c>
      <c r="S401" s="19">
        <f>IFERROR(SUMIF([3]PIVOT!$A$9:$A$634,C401,[3]PIVOT!$C$9:$C$634),0)</f>
        <v>0</v>
      </c>
      <c r="T401" s="19">
        <f t="shared" si="37"/>
        <v>-3100000</v>
      </c>
    </row>
    <row r="402" spans="1:20" hidden="1" outlineLevel="1" x14ac:dyDescent="0.25">
      <c r="A402" s="19" t="s">
        <v>249</v>
      </c>
      <c r="B402" s="19" t="s">
        <v>20</v>
      </c>
      <c r="C402" s="19" t="s">
        <v>1101</v>
      </c>
      <c r="D402" s="19" t="s">
        <v>523</v>
      </c>
      <c r="E402" s="16">
        <f t="shared" si="35"/>
        <v>1400000</v>
      </c>
      <c r="F402" s="19"/>
      <c r="G402" s="19"/>
      <c r="H402" s="19"/>
      <c r="I402" s="19"/>
      <c r="J402" s="19"/>
      <c r="K402" s="2">
        <f t="shared" si="36"/>
        <v>1400000</v>
      </c>
      <c r="L402" s="19">
        <v>1400000</v>
      </c>
      <c r="M402" s="19" t="s">
        <v>371</v>
      </c>
      <c r="S402" s="19">
        <f>IFERROR(SUMIF([3]PIVOT!$A$9:$A$634,C402,[3]PIVOT!$C$9:$C$634),0)</f>
        <v>0</v>
      </c>
      <c r="T402" s="19">
        <f t="shared" si="37"/>
        <v>-1400000</v>
      </c>
    </row>
    <row r="403" spans="1:20" hidden="1" outlineLevel="1" x14ac:dyDescent="0.25">
      <c r="A403" s="19" t="s">
        <v>249</v>
      </c>
      <c r="B403" s="19" t="s">
        <v>20</v>
      </c>
      <c r="C403" s="19" t="s">
        <v>1100</v>
      </c>
      <c r="D403" s="19" t="s">
        <v>1034</v>
      </c>
      <c r="E403" s="16">
        <f t="shared" si="35"/>
        <v>5300000</v>
      </c>
      <c r="F403" s="19"/>
      <c r="G403" s="19"/>
      <c r="H403" s="19"/>
      <c r="I403" s="19"/>
      <c r="J403" s="19"/>
      <c r="K403" s="2">
        <f t="shared" si="36"/>
        <v>5300000</v>
      </c>
      <c r="L403" s="19">
        <v>5300000</v>
      </c>
      <c r="M403" s="19" t="s">
        <v>251</v>
      </c>
      <c r="S403" s="19">
        <f>IFERROR(SUMIF([3]PIVOT!$A$9:$A$634,C403,[3]PIVOT!$C$9:$C$634),0)</f>
        <v>0</v>
      </c>
      <c r="T403" s="19">
        <f t="shared" si="37"/>
        <v>-5300000</v>
      </c>
    </row>
    <row r="404" spans="1:20" hidden="1" outlineLevel="1" x14ac:dyDescent="0.25">
      <c r="A404" s="19" t="s">
        <v>249</v>
      </c>
      <c r="B404" s="19" t="s">
        <v>20</v>
      </c>
      <c r="C404" s="19" t="s">
        <v>1902</v>
      </c>
      <c r="D404" s="19" t="s">
        <v>2681</v>
      </c>
      <c r="E404" s="16">
        <f t="shared" si="35"/>
        <v>3100000</v>
      </c>
      <c r="F404" s="19"/>
      <c r="G404" s="19"/>
      <c r="H404" s="19"/>
      <c r="I404" s="19"/>
      <c r="J404" s="19"/>
      <c r="K404" s="2">
        <f t="shared" si="36"/>
        <v>3100000</v>
      </c>
      <c r="L404" s="19">
        <v>3100000</v>
      </c>
      <c r="M404" s="19" t="s">
        <v>366</v>
      </c>
      <c r="S404" s="19">
        <f>IFERROR(SUMIF([3]PIVOT!$A$9:$A$634,C404,[3]PIVOT!$C$9:$C$634),0)</f>
        <v>0</v>
      </c>
      <c r="T404" s="19">
        <f t="shared" si="37"/>
        <v>-3100000</v>
      </c>
    </row>
    <row r="405" spans="1:20" hidden="1" outlineLevel="1" x14ac:dyDescent="0.25">
      <c r="A405" s="19" t="s">
        <v>249</v>
      </c>
      <c r="B405" s="19" t="s">
        <v>20</v>
      </c>
      <c r="C405" s="19" t="s">
        <v>2289</v>
      </c>
      <c r="D405" s="19" t="s">
        <v>2290</v>
      </c>
      <c r="E405" s="16">
        <f t="shared" si="35"/>
        <v>0</v>
      </c>
      <c r="F405" s="19"/>
      <c r="G405" s="19">
        <v>2000000</v>
      </c>
      <c r="H405" s="19"/>
      <c r="I405" s="19"/>
      <c r="J405" s="19"/>
      <c r="K405" s="2">
        <f t="shared" si="36"/>
        <v>2000000</v>
      </c>
      <c r="L405" s="19">
        <v>0</v>
      </c>
      <c r="M405" s="19" t="s">
        <v>372</v>
      </c>
      <c r="S405" s="19">
        <f>IFERROR(SUMIF([3]PIVOT!$A$9:$A$634,C405,[3]PIVOT!$C$9:$C$634),0)</f>
        <v>0</v>
      </c>
      <c r="T405" s="19">
        <f t="shared" si="37"/>
        <v>-2000000</v>
      </c>
    </row>
    <row r="406" spans="1:20" hidden="1" outlineLevel="1" x14ac:dyDescent="0.25">
      <c r="A406" s="19" t="s">
        <v>249</v>
      </c>
      <c r="B406" s="19" t="s">
        <v>20</v>
      </c>
      <c r="C406" s="19"/>
      <c r="D406" s="19" t="s">
        <v>779</v>
      </c>
      <c r="E406" s="16">
        <f t="shared" si="35"/>
        <v>0</v>
      </c>
      <c r="F406" s="19"/>
      <c r="G406" s="19"/>
      <c r="H406" s="19"/>
      <c r="I406" s="19"/>
      <c r="J406" s="19"/>
      <c r="K406" s="2">
        <f t="shared" si="36"/>
        <v>0</v>
      </c>
      <c r="L406" s="19">
        <v>0</v>
      </c>
      <c r="M406" s="19" t="s">
        <v>372</v>
      </c>
      <c r="S406" s="19">
        <f>IFERROR(SUMIF([3]PIVOT!$A$9:$A$634,C406,[3]PIVOT!$C$9:$C$634),0)</f>
        <v>0</v>
      </c>
      <c r="T406" s="19">
        <f t="shared" si="37"/>
        <v>0</v>
      </c>
    </row>
    <row r="407" spans="1:20" hidden="1" outlineLevel="1" x14ac:dyDescent="0.25">
      <c r="A407" s="19" t="s">
        <v>249</v>
      </c>
      <c r="B407" s="19" t="s">
        <v>20</v>
      </c>
      <c r="C407" s="19" t="s">
        <v>2524</v>
      </c>
      <c r="D407" s="19" t="s">
        <v>2526</v>
      </c>
      <c r="E407" s="16">
        <f t="shared" si="35"/>
        <v>1000000</v>
      </c>
      <c r="F407" s="19"/>
      <c r="G407" s="19">
        <v>1000000</v>
      </c>
      <c r="H407" s="19"/>
      <c r="I407" s="19"/>
      <c r="J407" s="19"/>
      <c r="K407" s="2">
        <f t="shared" si="36"/>
        <v>2000000</v>
      </c>
      <c r="L407" s="19">
        <v>1000000</v>
      </c>
      <c r="M407" s="19" t="s">
        <v>372</v>
      </c>
      <c r="S407" s="19">
        <f>IFERROR(SUMIF([3]PIVOT!$A$9:$A$634,C407,[3]PIVOT!$C$9:$C$634),0)</f>
        <v>0</v>
      </c>
      <c r="T407" s="19">
        <f t="shared" si="37"/>
        <v>-2000000</v>
      </c>
    </row>
    <row r="408" spans="1:20" hidden="1" outlineLevel="1" x14ac:dyDescent="0.25">
      <c r="A408" s="19" t="s">
        <v>249</v>
      </c>
      <c r="B408" s="19" t="s">
        <v>20</v>
      </c>
      <c r="C408" s="19" t="s">
        <v>2525</v>
      </c>
      <c r="D408" s="19" t="s">
        <v>2527</v>
      </c>
      <c r="E408" s="16">
        <f t="shared" si="35"/>
        <v>1000000</v>
      </c>
      <c r="F408" s="19"/>
      <c r="G408" s="19">
        <v>1000000</v>
      </c>
      <c r="H408" s="19"/>
      <c r="I408" s="19"/>
      <c r="J408" s="19"/>
      <c r="K408" s="2">
        <f t="shared" si="36"/>
        <v>2000000</v>
      </c>
      <c r="L408" s="19">
        <v>1000000</v>
      </c>
      <c r="M408" s="19" t="s">
        <v>372</v>
      </c>
      <c r="S408" s="19">
        <f>IFERROR(SUMIF([3]PIVOT!$A$9:$A$634,C408,[3]PIVOT!$C$9:$C$634),0)</f>
        <v>0</v>
      </c>
      <c r="T408" s="19">
        <f t="shared" si="37"/>
        <v>-2000000</v>
      </c>
    </row>
    <row r="409" spans="1:20" hidden="1" outlineLevel="1" x14ac:dyDescent="0.25">
      <c r="A409" s="19" t="s">
        <v>249</v>
      </c>
      <c r="B409" s="19" t="s">
        <v>20</v>
      </c>
      <c r="C409" s="19" t="s">
        <v>1097</v>
      </c>
      <c r="D409" s="19" t="s">
        <v>920</v>
      </c>
      <c r="E409" s="16">
        <f t="shared" si="35"/>
        <v>4400000</v>
      </c>
      <c r="F409" s="19"/>
      <c r="G409" s="19"/>
      <c r="H409" s="19"/>
      <c r="I409" s="19"/>
      <c r="J409" s="19"/>
      <c r="K409" s="2">
        <f t="shared" si="36"/>
        <v>4400000</v>
      </c>
      <c r="L409" s="19">
        <v>4400000</v>
      </c>
      <c r="M409" s="19" t="s">
        <v>371</v>
      </c>
      <c r="S409" s="19">
        <f>IFERROR(SUMIF([3]PIVOT!$A$9:$A$634,C409,[3]PIVOT!$C$9:$C$634),0)</f>
        <v>0</v>
      </c>
      <c r="T409" s="19">
        <f t="shared" si="37"/>
        <v>-4400000</v>
      </c>
    </row>
    <row r="410" spans="1:20" hidden="1" outlineLevel="1" x14ac:dyDescent="0.25">
      <c r="A410" s="19" t="s">
        <v>249</v>
      </c>
      <c r="B410" s="19" t="s">
        <v>20</v>
      </c>
      <c r="C410" s="19" t="s">
        <v>2682</v>
      </c>
      <c r="D410" s="19" t="s">
        <v>2683</v>
      </c>
      <c r="E410" s="16">
        <f t="shared" si="35"/>
        <v>0</v>
      </c>
      <c r="F410" s="19"/>
      <c r="G410" s="19">
        <v>346153.84615384613</v>
      </c>
      <c r="H410" s="19"/>
      <c r="I410" s="19"/>
      <c r="J410" s="19"/>
      <c r="K410" s="2">
        <f t="shared" si="36"/>
        <v>346153.84615384613</v>
      </c>
      <c r="L410" s="19">
        <v>0</v>
      </c>
      <c r="M410" s="19" t="s">
        <v>366</v>
      </c>
      <c r="S410" s="19">
        <f>IFERROR(SUMIF([3]PIVOT!$A$9:$A$634,C410,[3]PIVOT!$C$9:$C$634),0)</f>
        <v>0</v>
      </c>
      <c r="T410" s="19">
        <f t="shared" si="37"/>
        <v>-346153.84615384613</v>
      </c>
    </row>
    <row r="411" spans="1:20" hidden="1" outlineLevel="1" x14ac:dyDescent="0.25">
      <c r="A411" s="19" t="s">
        <v>249</v>
      </c>
      <c r="B411" s="19" t="s">
        <v>20</v>
      </c>
      <c r="C411" s="19"/>
      <c r="D411" s="19" t="s">
        <v>780</v>
      </c>
      <c r="E411" s="16">
        <f t="shared" si="35"/>
        <v>0</v>
      </c>
      <c r="F411" s="19"/>
      <c r="G411" s="19"/>
      <c r="H411" s="19"/>
      <c r="I411" s="19"/>
      <c r="J411" s="19"/>
      <c r="K411" s="2">
        <f t="shared" si="36"/>
        <v>0</v>
      </c>
      <c r="L411" s="19">
        <v>0</v>
      </c>
      <c r="M411" s="19" t="s">
        <v>371</v>
      </c>
      <c r="S411" s="19">
        <f>IFERROR(SUMIF([3]PIVOT!$A$9:$A$634,C411,[3]PIVOT!$C$9:$C$634),0)</f>
        <v>0</v>
      </c>
      <c r="T411" s="19">
        <f t="shared" si="37"/>
        <v>0</v>
      </c>
    </row>
    <row r="412" spans="1:20" hidden="1" outlineLevel="1" x14ac:dyDescent="0.25">
      <c r="A412" s="19" t="s">
        <v>249</v>
      </c>
      <c r="B412" s="19" t="s">
        <v>20</v>
      </c>
      <c r="C412" s="19"/>
      <c r="D412" s="19" t="s">
        <v>785</v>
      </c>
      <c r="E412" s="16">
        <f t="shared" si="35"/>
        <v>0</v>
      </c>
      <c r="F412" s="19"/>
      <c r="G412" s="19"/>
      <c r="H412" s="19"/>
      <c r="I412" s="19"/>
      <c r="J412" s="19"/>
      <c r="K412" s="2">
        <f t="shared" si="36"/>
        <v>0</v>
      </c>
      <c r="L412" s="19">
        <v>0</v>
      </c>
      <c r="M412" s="19" t="s">
        <v>252</v>
      </c>
      <c r="S412" s="19">
        <f>IFERROR(SUMIF([3]PIVOT!$A$9:$A$634,C412,[3]PIVOT!$C$9:$C$634),0)</f>
        <v>0</v>
      </c>
      <c r="T412" s="19">
        <f t="shared" si="37"/>
        <v>0</v>
      </c>
    </row>
    <row r="413" spans="1:20" hidden="1" outlineLevel="1" x14ac:dyDescent="0.25">
      <c r="A413" s="19" t="s">
        <v>249</v>
      </c>
      <c r="B413" s="19" t="s">
        <v>20</v>
      </c>
      <c r="C413" s="19" t="s">
        <v>1103</v>
      </c>
      <c r="D413" s="19" t="s">
        <v>238</v>
      </c>
      <c r="E413" s="16">
        <f t="shared" si="35"/>
        <v>4100000</v>
      </c>
      <c r="F413" s="19"/>
      <c r="G413" s="19"/>
      <c r="H413" s="19"/>
      <c r="I413" s="19"/>
      <c r="J413" s="19"/>
      <c r="K413" s="2">
        <f t="shared" si="36"/>
        <v>4100000</v>
      </c>
      <c r="L413" s="19">
        <v>4100000</v>
      </c>
      <c r="M413" s="19" t="s">
        <v>371</v>
      </c>
      <c r="S413" s="19">
        <f>IFERROR(SUMIF([3]PIVOT!$A$9:$A$634,C413,[3]PIVOT!$C$9:$C$634),0)</f>
        <v>0</v>
      </c>
      <c r="T413" s="19">
        <f t="shared" si="37"/>
        <v>-4100000</v>
      </c>
    </row>
    <row r="414" spans="1:20" hidden="1" outlineLevel="1" x14ac:dyDescent="0.25">
      <c r="A414" s="19" t="s">
        <v>249</v>
      </c>
      <c r="B414" s="19" t="s">
        <v>20</v>
      </c>
      <c r="C414" s="19" t="s">
        <v>1104</v>
      </c>
      <c r="D414" s="19" t="s">
        <v>248</v>
      </c>
      <c r="E414" s="16">
        <f t="shared" si="35"/>
        <v>4400000</v>
      </c>
      <c r="F414" s="19"/>
      <c r="G414" s="19"/>
      <c r="H414" s="19"/>
      <c r="I414" s="19"/>
      <c r="J414" s="19"/>
      <c r="K414" s="2">
        <f t="shared" si="36"/>
        <v>4400000</v>
      </c>
      <c r="L414" s="19">
        <v>4400000</v>
      </c>
      <c r="M414" s="19" t="s">
        <v>371</v>
      </c>
      <c r="S414" s="19">
        <f>IFERROR(SUMIF([3]PIVOT!$A$9:$A$634,C414,[3]PIVOT!$C$9:$C$634),0)</f>
        <v>0</v>
      </c>
      <c r="T414" s="19">
        <f t="shared" si="37"/>
        <v>-4400000</v>
      </c>
    </row>
    <row r="415" spans="1:20" hidden="1" outlineLevel="1" x14ac:dyDescent="0.25">
      <c r="A415" s="19" t="s">
        <v>249</v>
      </c>
      <c r="B415" s="19" t="s">
        <v>20</v>
      </c>
      <c r="C415" s="19" t="s">
        <v>1105</v>
      </c>
      <c r="D415" s="19" t="s">
        <v>240</v>
      </c>
      <c r="E415" s="16">
        <f t="shared" si="35"/>
        <v>1100000</v>
      </c>
      <c r="F415" s="19"/>
      <c r="G415" s="19"/>
      <c r="H415" s="19"/>
      <c r="I415" s="19"/>
      <c r="J415" s="19"/>
      <c r="K415" s="2">
        <f t="shared" si="36"/>
        <v>1100000</v>
      </c>
      <c r="L415" s="19">
        <v>1100000</v>
      </c>
      <c r="M415" s="19" t="s">
        <v>366</v>
      </c>
      <c r="S415" s="19">
        <f>IFERROR(SUMIF([3]PIVOT!$A$9:$A$634,C415,[3]PIVOT!$C$9:$C$634),0)</f>
        <v>0</v>
      </c>
      <c r="T415" s="19">
        <f t="shared" si="37"/>
        <v>-1100000</v>
      </c>
    </row>
    <row r="416" spans="1:20" hidden="1" outlineLevel="1" x14ac:dyDescent="0.25">
      <c r="A416" s="19" t="s">
        <v>249</v>
      </c>
      <c r="B416" s="19" t="s">
        <v>20</v>
      </c>
      <c r="C416" s="19" t="s">
        <v>2291</v>
      </c>
      <c r="D416" s="19" t="s">
        <v>2292</v>
      </c>
      <c r="E416" s="16">
        <f t="shared" si="35"/>
        <v>4500000</v>
      </c>
      <c r="F416" s="19"/>
      <c r="G416" s="19">
        <v>653846.15384615387</v>
      </c>
      <c r="H416" s="19"/>
      <c r="I416" s="19"/>
      <c r="J416" s="19"/>
      <c r="K416" s="2">
        <f t="shared" si="36"/>
        <v>5153846.153846154</v>
      </c>
      <c r="L416" s="19">
        <v>4500000</v>
      </c>
      <c r="M416" s="19" t="s">
        <v>366</v>
      </c>
      <c r="S416" s="19">
        <f>IFERROR(SUMIF([3]PIVOT!$A$9:$A$634,C416,[3]PIVOT!$C$9:$C$634),0)</f>
        <v>0</v>
      </c>
      <c r="T416" s="19">
        <f t="shared" si="37"/>
        <v>-5153846.153846154</v>
      </c>
    </row>
    <row r="417" spans="1:20" hidden="1" outlineLevel="1" x14ac:dyDescent="0.25">
      <c r="A417" s="19" t="s">
        <v>249</v>
      </c>
      <c r="B417" s="19" t="s">
        <v>20</v>
      </c>
      <c r="C417" s="19" t="s">
        <v>2531</v>
      </c>
      <c r="D417" s="19" t="s">
        <v>2684</v>
      </c>
      <c r="E417" s="16">
        <f t="shared" si="35"/>
        <v>2000000</v>
      </c>
      <c r="F417" s="19"/>
      <c r="G417" s="19">
        <v>1000000</v>
      </c>
      <c r="H417" s="19"/>
      <c r="I417" s="19"/>
      <c r="J417" s="19"/>
      <c r="K417" s="2">
        <f t="shared" si="36"/>
        <v>3000000</v>
      </c>
      <c r="L417" s="19">
        <v>2000000</v>
      </c>
      <c r="M417" s="19" t="s">
        <v>371</v>
      </c>
      <c r="S417" s="19">
        <f>IFERROR(SUMIF([3]PIVOT!$A$9:$A$634,C417,[3]PIVOT!$C$9:$C$634),0)</f>
        <v>0</v>
      </c>
      <c r="T417" s="19">
        <f t="shared" si="37"/>
        <v>-3000000</v>
      </c>
    </row>
    <row r="418" spans="1:20" hidden="1" outlineLevel="1" x14ac:dyDescent="0.25">
      <c r="A418" s="19" t="s">
        <v>249</v>
      </c>
      <c r="B418" s="19" t="s">
        <v>20</v>
      </c>
      <c r="C418" s="19" t="s">
        <v>1108</v>
      </c>
      <c r="D418" s="19" t="s">
        <v>243</v>
      </c>
      <c r="E418" s="16">
        <f t="shared" si="35"/>
        <v>4700000</v>
      </c>
      <c r="F418" s="19"/>
      <c r="G418" s="19"/>
      <c r="H418" s="19"/>
      <c r="I418" s="19"/>
      <c r="J418" s="19"/>
      <c r="K418" s="2">
        <f t="shared" si="36"/>
        <v>4700000</v>
      </c>
      <c r="L418" s="19">
        <v>4700000</v>
      </c>
      <c r="M418" s="19" t="s">
        <v>371</v>
      </c>
      <c r="S418" s="19">
        <f>IFERROR(SUMIF([3]PIVOT!$A$9:$A$634,C418,[3]PIVOT!$C$9:$C$634),0)</f>
        <v>0</v>
      </c>
      <c r="T418" s="19">
        <f t="shared" si="37"/>
        <v>-4700000</v>
      </c>
    </row>
    <row r="419" spans="1:20" hidden="1" outlineLevel="1" x14ac:dyDescent="0.25">
      <c r="A419" s="19" t="s">
        <v>249</v>
      </c>
      <c r="B419" s="19" t="s">
        <v>20</v>
      </c>
      <c r="C419" s="19" t="s">
        <v>1110</v>
      </c>
      <c r="D419" s="19" t="s">
        <v>875</v>
      </c>
      <c r="E419" s="16">
        <f t="shared" si="35"/>
        <v>4400000</v>
      </c>
      <c r="F419" s="19"/>
      <c r="G419" s="19"/>
      <c r="H419" s="19"/>
      <c r="I419" s="19"/>
      <c r="J419" s="19"/>
      <c r="K419" s="2">
        <f t="shared" si="36"/>
        <v>4400000</v>
      </c>
      <c r="L419" s="19">
        <v>4400000</v>
      </c>
      <c r="M419" s="19" t="s">
        <v>371</v>
      </c>
      <c r="S419" s="19">
        <f>IFERROR(SUMIF([3]PIVOT!$A$9:$A$634,C419,[3]PIVOT!$C$9:$C$634),0)</f>
        <v>0</v>
      </c>
      <c r="T419" s="19">
        <f t="shared" si="37"/>
        <v>-4400000</v>
      </c>
    </row>
    <row r="420" spans="1:20" hidden="1" outlineLevel="1" x14ac:dyDescent="0.25">
      <c r="A420" s="19" t="s">
        <v>249</v>
      </c>
      <c r="B420" s="19" t="s">
        <v>20</v>
      </c>
      <c r="C420" s="19" t="s">
        <v>1111</v>
      </c>
      <c r="D420" s="19" t="s">
        <v>463</v>
      </c>
      <c r="E420" s="16">
        <f t="shared" ref="E420:E451" si="38">+L420-F420-J420-I420</f>
        <v>3100000</v>
      </c>
      <c r="F420" s="19"/>
      <c r="G420" s="19"/>
      <c r="H420" s="19"/>
      <c r="I420" s="19"/>
      <c r="J420" s="19"/>
      <c r="K420" s="2">
        <f t="shared" ref="K420:K451" si="39">SUM(E420:G420)-H420-I420+J420</f>
        <v>3100000</v>
      </c>
      <c r="L420" s="19">
        <v>3100000</v>
      </c>
      <c r="M420" s="19" t="s">
        <v>366</v>
      </c>
      <c r="S420" s="19">
        <f>IFERROR(SUMIF([3]PIVOT!$A$9:$A$634,C420,[3]PIVOT!$C$9:$C$634),0)</f>
        <v>0</v>
      </c>
      <c r="T420" s="19">
        <f t="shared" ref="T420:T451" si="40">+S420-K420</f>
        <v>-3100000</v>
      </c>
    </row>
    <row r="421" spans="1:20" hidden="1" outlineLevel="1" x14ac:dyDescent="0.25">
      <c r="A421" s="19" t="s">
        <v>249</v>
      </c>
      <c r="B421" s="19" t="s">
        <v>20</v>
      </c>
      <c r="C421" s="19" t="s">
        <v>2097</v>
      </c>
      <c r="D421" s="19" t="s">
        <v>2098</v>
      </c>
      <c r="E421" s="16">
        <f t="shared" si="38"/>
        <v>4100000</v>
      </c>
      <c r="F421" s="19"/>
      <c r="G421" s="19"/>
      <c r="H421" s="19"/>
      <c r="I421" s="19"/>
      <c r="J421" s="19"/>
      <c r="K421" s="2">
        <f t="shared" si="39"/>
        <v>4100000</v>
      </c>
      <c r="L421" s="19">
        <v>4100000</v>
      </c>
      <c r="M421" s="19" t="s">
        <v>371</v>
      </c>
      <c r="S421" s="19">
        <f>IFERROR(SUMIF([3]PIVOT!$A$9:$A$634,C421,[3]PIVOT!$C$9:$C$634),0)</f>
        <v>0</v>
      </c>
      <c r="T421" s="19">
        <f t="shared" si="40"/>
        <v>-4100000</v>
      </c>
    </row>
    <row r="422" spans="1:20" hidden="1" outlineLevel="1" x14ac:dyDescent="0.25">
      <c r="A422" s="19" t="s">
        <v>249</v>
      </c>
      <c r="B422" s="19" t="s">
        <v>20</v>
      </c>
      <c r="C422" s="19" t="s">
        <v>1904</v>
      </c>
      <c r="D422" s="19" t="s">
        <v>1905</v>
      </c>
      <c r="E422" s="16">
        <f t="shared" si="38"/>
        <v>1100000</v>
      </c>
      <c r="F422" s="19"/>
      <c r="G422" s="19"/>
      <c r="H422" s="19"/>
      <c r="I422" s="19"/>
      <c r="J422" s="19"/>
      <c r="K422" s="2">
        <f t="shared" si="39"/>
        <v>1100000</v>
      </c>
      <c r="L422" s="19">
        <v>1100000</v>
      </c>
      <c r="M422" s="19" t="s">
        <v>371</v>
      </c>
      <c r="S422" s="19">
        <f>IFERROR(SUMIF([3]PIVOT!$A$9:$A$634,C422,[3]PIVOT!$C$9:$C$634),0)</f>
        <v>0</v>
      </c>
      <c r="T422" s="19">
        <f t="shared" si="40"/>
        <v>-1100000</v>
      </c>
    </row>
    <row r="423" spans="1:20" hidden="1" outlineLevel="1" x14ac:dyDescent="0.25">
      <c r="A423" s="19" t="s">
        <v>249</v>
      </c>
      <c r="B423" s="19" t="s">
        <v>20</v>
      </c>
      <c r="C423" s="19" t="s">
        <v>1113</v>
      </c>
      <c r="D423" s="19" t="s">
        <v>1037</v>
      </c>
      <c r="E423" s="16">
        <f t="shared" si="38"/>
        <v>1100000</v>
      </c>
      <c r="F423" s="19"/>
      <c r="G423" s="19"/>
      <c r="H423" s="19"/>
      <c r="I423" s="19"/>
      <c r="J423" s="19"/>
      <c r="K423" s="2">
        <f t="shared" si="39"/>
        <v>1100000</v>
      </c>
      <c r="L423" s="19">
        <v>1100000</v>
      </c>
      <c r="M423" s="19" t="s">
        <v>371</v>
      </c>
      <c r="S423" s="19">
        <f>IFERROR(SUMIF([3]PIVOT!$A$9:$A$634,C423,[3]PIVOT!$C$9:$C$634),0)</f>
        <v>0</v>
      </c>
      <c r="T423" s="19">
        <f t="shared" si="40"/>
        <v>-1100000</v>
      </c>
    </row>
    <row r="424" spans="1:20" hidden="1" outlineLevel="1" x14ac:dyDescent="0.25">
      <c r="A424" s="19" t="s">
        <v>249</v>
      </c>
      <c r="B424" s="19" t="s">
        <v>20</v>
      </c>
      <c r="C424" s="19" t="s">
        <v>2099</v>
      </c>
      <c r="D424" s="19" t="s">
        <v>2100</v>
      </c>
      <c r="E424" s="16">
        <f t="shared" si="38"/>
        <v>3100000</v>
      </c>
      <c r="F424" s="19"/>
      <c r="G424" s="19"/>
      <c r="H424" s="19"/>
      <c r="I424" s="19"/>
      <c r="J424" s="19"/>
      <c r="K424" s="2">
        <f t="shared" si="39"/>
        <v>3100000</v>
      </c>
      <c r="L424" s="19">
        <v>3100000</v>
      </c>
      <c r="M424" s="19" t="s">
        <v>366</v>
      </c>
      <c r="S424" s="19">
        <f>IFERROR(SUMIF([3]PIVOT!$A$9:$A$634,C424,[3]PIVOT!$C$9:$C$634),0)</f>
        <v>0</v>
      </c>
      <c r="T424" s="19">
        <f t="shared" si="40"/>
        <v>-3100000</v>
      </c>
    </row>
    <row r="425" spans="1:20" hidden="1" outlineLevel="1" x14ac:dyDescent="0.25">
      <c r="A425" s="19" t="s">
        <v>249</v>
      </c>
      <c r="B425" s="19" t="s">
        <v>20</v>
      </c>
      <c r="C425" s="19" t="s">
        <v>2101</v>
      </c>
      <c r="D425" s="19" t="s">
        <v>2102</v>
      </c>
      <c r="E425" s="16">
        <f t="shared" si="38"/>
        <v>4100000</v>
      </c>
      <c r="F425" s="19"/>
      <c r="G425" s="19"/>
      <c r="H425" s="19"/>
      <c r="I425" s="19"/>
      <c r="J425" s="19"/>
      <c r="K425" s="2">
        <f t="shared" si="39"/>
        <v>4100000</v>
      </c>
      <c r="L425" s="19">
        <v>4100000</v>
      </c>
      <c r="M425" s="19" t="s">
        <v>371</v>
      </c>
      <c r="S425" s="19">
        <f>IFERROR(SUMIF([3]PIVOT!$A$9:$A$634,C425,[3]PIVOT!$C$9:$C$634),0)</f>
        <v>0</v>
      </c>
      <c r="T425" s="19">
        <f t="shared" si="40"/>
        <v>-4100000</v>
      </c>
    </row>
    <row r="426" spans="1:20" hidden="1" outlineLevel="1" x14ac:dyDescent="0.25">
      <c r="A426" s="19" t="s">
        <v>249</v>
      </c>
      <c r="B426" s="19" t="s">
        <v>20</v>
      </c>
      <c r="C426" s="19" t="s">
        <v>1115</v>
      </c>
      <c r="D426" s="19" t="s">
        <v>242</v>
      </c>
      <c r="E426" s="16">
        <f t="shared" si="38"/>
        <v>4400000</v>
      </c>
      <c r="F426" s="19"/>
      <c r="G426" s="19"/>
      <c r="H426" s="19"/>
      <c r="I426" s="19"/>
      <c r="J426" s="19"/>
      <c r="K426" s="2">
        <f t="shared" si="39"/>
        <v>4400000</v>
      </c>
      <c r="L426" s="19">
        <v>4400000</v>
      </c>
      <c r="M426" s="19" t="s">
        <v>371</v>
      </c>
      <c r="S426" s="19">
        <f>IFERROR(SUMIF([3]PIVOT!$A$9:$A$634,C426,[3]PIVOT!$C$9:$C$634),0)</f>
        <v>0</v>
      </c>
      <c r="T426" s="19">
        <f t="shared" si="40"/>
        <v>-4400000</v>
      </c>
    </row>
    <row r="427" spans="1:20" hidden="1" outlineLevel="1" x14ac:dyDescent="0.25">
      <c r="A427" s="19" t="s">
        <v>249</v>
      </c>
      <c r="B427" s="19" t="s">
        <v>20</v>
      </c>
      <c r="C427" s="19" t="s">
        <v>1116</v>
      </c>
      <c r="D427" s="19" t="s">
        <v>878</v>
      </c>
      <c r="E427" s="16">
        <f t="shared" si="38"/>
        <v>4100000</v>
      </c>
      <c r="F427" s="19"/>
      <c r="G427" s="19"/>
      <c r="H427" s="19"/>
      <c r="I427" s="19"/>
      <c r="J427" s="19"/>
      <c r="K427" s="2">
        <f t="shared" si="39"/>
        <v>4100000</v>
      </c>
      <c r="L427" s="19">
        <v>4100000</v>
      </c>
      <c r="M427" s="19" t="s">
        <v>372</v>
      </c>
      <c r="S427" s="19">
        <f>IFERROR(SUMIF([3]PIVOT!$A$9:$A$634,C427,[3]PIVOT!$C$9:$C$634),0)</f>
        <v>0</v>
      </c>
      <c r="T427" s="19">
        <f t="shared" si="40"/>
        <v>-4100000</v>
      </c>
    </row>
    <row r="428" spans="1:20" hidden="1" outlineLevel="1" x14ac:dyDescent="0.25">
      <c r="A428" s="19" t="s">
        <v>249</v>
      </c>
      <c r="B428" s="19" t="s">
        <v>20</v>
      </c>
      <c r="C428" s="19" t="s">
        <v>2103</v>
      </c>
      <c r="D428" s="19" t="s">
        <v>2104</v>
      </c>
      <c r="E428" s="16">
        <f t="shared" si="38"/>
        <v>1100000</v>
      </c>
      <c r="F428" s="19"/>
      <c r="G428" s="19"/>
      <c r="H428" s="19"/>
      <c r="I428" s="19"/>
      <c r="J428" s="19"/>
      <c r="K428" s="2">
        <f t="shared" si="39"/>
        <v>1100000</v>
      </c>
      <c r="L428" s="19">
        <v>1100000</v>
      </c>
      <c r="M428" s="19" t="s">
        <v>372</v>
      </c>
      <c r="S428" s="19">
        <f>IFERROR(SUMIF([3]PIVOT!$A$9:$A$634,C428,[3]PIVOT!$C$9:$C$634),0)</f>
        <v>0</v>
      </c>
      <c r="T428" s="19">
        <f t="shared" si="40"/>
        <v>-1100000</v>
      </c>
    </row>
    <row r="429" spans="1:20" hidden="1" outlineLevel="1" x14ac:dyDescent="0.25">
      <c r="A429" s="19" t="s">
        <v>249</v>
      </c>
      <c r="B429" s="19" t="s">
        <v>20</v>
      </c>
      <c r="C429" s="19" t="s">
        <v>1119</v>
      </c>
      <c r="D429" s="19" t="s">
        <v>247</v>
      </c>
      <c r="E429" s="16">
        <f t="shared" si="38"/>
        <v>4100000</v>
      </c>
      <c r="F429" s="19"/>
      <c r="G429" s="19"/>
      <c r="H429" s="19"/>
      <c r="I429" s="19"/>
      <c r="J429" s="19"/>
      <c r="K429" s="2">
        <f t="shared" si="39"/>
        <v>4100000</v>
      </c>
      <c r="L429" s="19">
        <v>4100000</v>
      </c>
      <c r="M429" s="19" t="s">
        <v>372</v>
      </c>
      <c r="S429" s="19">
        <f>IFERROR(SUMIF([3]PIVOT!$A$9:$A$634,C429,[3]PIVOT!$C$9:$C$634),0)</f>
        <v>0</v>
      </c>
      <c r="T429" s="19">
        <f t="shared" si="40"/>
        <v>-4100000</v>
      </c>
    </row>
    <row r="430" spans="1:20" hidden="1" outlineLevel="1" x14ac:dyDescent="0.25">
      <c r="A430" s="19" t="s">
        <v>249</v>
      </c>
      <c r="B430" s="19" t="s">
        <v>20</v>
      </c>
      <c r="C430" s="19" t="s">
        <v>1107</v>
      </c>
      <c r="D430" s="19" t="s">
        <v>365</v>
      </c>
      <c r="E430" s="16">
        <f t="shared" si="38"/>
        <v>1100000</v>
      </c>
      <c r="F430" s="19"/>
      <c r="G430" s="19"/>
      <c r="H430" s="19"/>
      <c r="I430" s="19"/>
      <c r="J430" s="19"/>
      <c r="K430" s="2">
        <f t="shared" si="39"/>
        <v>1100000</v>
      </c>
      <c r="L430" s="19">
        <v>1100000</v>
      </c>
      <c r="M430" s="19" t="s">
        <v>372</v>
      </c>
      <c r="S430" s="19">
        <f>IFERROR(SUMIF([3]PIVOT!$A$9:$A$634,C430,[3]PIVOT!$C$9:$C$634),0)</f>
        <v>0</v>
      </c>
      <c r="T430" s="19">
        <f t="shared" si="40"/>
        <v>-1100000</v>
      </c>
    </row>
    <row r="431" spans="1:20" hidden="1" outlineLevel="1" x14ac:dyDescent="0.25">
      <c r="A431" s="19" t="s">
        <v>249</v>
      </c>
      <c r="B431" s="19" t="s">
        <v>20</v>
      </c>
      <c r="C431" s="19" t="s">
        <v>2293</v>
      </c>
      <c r="D431" s="19" t="s">
        <v>2294</v>
      </c>
      <c r="E431" s="16">
        <f t="shared" si="38"/>
        <v>3400000</v>
      </c>
      <c r="F431" s="19"/>
      <c r="G431" s="19"/>
      <c r="H431" s="19"/>
      <c r="I431" s="19"/>
      <c r="J431" s="19"/>
      <c r="K431" s="2">
        <f t="shared" si="39"/>
        <v>3400000</v>
      </c>
      <c r="L431" s="19">
        <v>3400000</v>
      </c>
      <c r="M431" s="19" t="s">
        <v>372</v>
      </c>
      <c r="S431" s="19">
        <f>IFERROR(SUMIF([3]PIVOT!$A$9:$A$634,C431,[3]PIVOT!$C$9:$C$634),0)</f>
        <v>0</v>
      </c>
      <c r="T431" s="19">
        <f t="shared" si="40"/>
        <v>-3400000</v>
      </c>
    </row>
    <row r="432" spans="1:20" hidden="1" outlineLevel="1" x14ac:dyDescent="0.25">
      <c r="A432" s="19" t="s">
        <v>249</v>
      </c>
      <c r="B432" s="19" t="s">
        <v>20</v>
      </c>
      <c r="C432" s="19" t="s">
        <v>1123</v>
      </c>
      <c r="D432" s="19" t="s">
        <v>525</v>
      </c>
      <c r="E432" s="16">
        <f t="shared" si="38"/>
        <v>4400000</v>
      </c>
      <c r="F432" s="19"/>
      <c r="G432" s="19"/>
      <c r="H432" s="19"/>
      <c r="I432" s="19"/>
      <c r="J432" s="19"/>
      <c r="K432" s="2">
        <f t="shared" si="39"/>
        <v>4400000</v>
      </c>
      <c r="L432" s="19">
        <v>4400000</v>
      </c>
      <c r="M432" s="19" t="s">
        <v>372</v>
      </c>
      <c r="S432" s="19">
        <f>IFERROR(SUMIF([3]PIVOT!$A$9:$A$634,C432,[3]PIVOT!$C$9:$C$634),0)</f>
        <v>0</v>
      </c>
      <c r="T432" s="19">
        <f t="shared" si="40"/>
        <v>-4400000</v>
      </c>
    </row>
    <row r="433" spans="1:20" hidden="1" outlineLevel="1" x14ac:dyDescent="0.25">
      <c r="A433" s="19" t="s">
        <v>265</v>
      </c>
      <c r="B433" s="19" t="s">
        <v>20</v>
      </c>
      <c r="C433" s="19" t="s">
        <v>1124</v>
      </c>
      <c r="D433" s="19" t="s">
        <v>254</v>
      </c>
      <c r="E433" s="16">
        <f t="shared" si="38"/>
        <v>1100000</v>
      </c>
      <c r="F433" s="19"/>
      <c r="G433" s="19"/>
      <c r="H433" s="19"/>
      <c r="I433" s="19"/>
      <c r="J433" s="19"/>
      <c r="K433" s="2">
        <f t="shared" si="39"/>
        <v>1100000</v>
      </c>
      <c r="L433" s="19">
        <v>1100000</v>
      </c>
      <c r="M433" s="19" t="s">
        <v>371</v>
      </c>
      <c r="S433" s="19">
        <f>IFERROR(SUMIF([3]PIVOT!$A$9:$A$634,C433,[3]PIVOT!$C$9:$C$634),0)</f>
        <v>0</v>
      </c>
      <c r="T433" s="19">
        <f t="shared" si="40"/>
        <v>-1100000</v>
      </c>
    </row>
    <row r="434" spans="1:20" hidden="1" outlineLevel="1" x14ac:dyDescent="0.25">
      <c r="A434" s="19" t="s">
        <v>265</v>
      </c>
      <c r="B434" s="19" t="s">
        <v>20</v>
      </c>
      <c r="C434" s="19" t="s">
        <v>2295</v>
      </c>
      <c r="D434" s="19" t="s">
        <v>2296</v>
      </c>
      <c r="E434" s="16">
        <f t="shared" si="38"/>
        <v>1000000</v>
      </c>
      <c r="F434" s="19"/>
      <c r="G434" s="19">
        <v>153846.15384615384</v>
      </c>
      <c r="H434" s="19"/>
      <c r="I434" s="19"/>
      <c r="J434" s="19"/>
      <c r="K434" s="2">
        <f t="shared" si="39"/>
        <v>1153846.1538461538</v>
      </c>
      <c r="L434" s="19">
        <v>1000000</v>
      </c>
      <c r="M434" s="19" t="s">
        <v>366</v>
      </c>
      <c r="S434" s="19">
        <f>IFERROR(SUMIF([3]PIVOT!$A$9:$A$634,C434,[3]PIVOT!$C$9:$C$634),0)</f>
        <v>0</v>
      </c>
      <c r="T434" s="19">
        <f t="shared" si="40"/>
        <v>-1153846.1538461538</v>
      </c>
    </row>
    <row r="435" spans="1:20" hidden="1" outlineLevel="1" x14ac:dyDescent="0.25">
      <c r="A435" s="19" t="s">
        <v>265</v>
      </c>
      <c r="B435" s="19" t="s">
        <v>20</v>
      </c>
      <c r="C435" s="19" t="s">
        <v>2297</v>
      </c>
      <c r="D435" s="19" t="s">
        <v>2298</v>
      </c>
      <c r="E435" s="16">
        <f t="shared" si="38"/>
        <v>2000000</v>
      </c>
      <c r="F435" s="19"/>
      <c r="G435" s="19">
        <v>153846.15384615384</v>
      </c>
      <c r="H435" s="19"/>
      <c r="I435" s="19"/>
      <c r="J435" s="19"/>
      <c r="K435" s="2">
        <f t="shared" si="39"/>
        <v>2153846.153846154</v>
      </c>
      <c r="L435" s="19">
        <v>2000000</v>
      </c>
      <c r="M435" s="19" t="s">
        <v>251</v>
      </c>
      <c r="S435" s="19">
        <f>IFERROR(SUMIF([3]PIVOT!$A$9:$A$634,C435,[3]PIVOT!$C$9:$C$634),0)</f>
        <v>0</v>
      </c>
      <c r="T435" s="19">
        <f t="shared" si="40"/>
        <v>-2153846.153846154</v>
      </c>
    </row>
    <row r="436" spans="1:20" hidden="1" outlineLevel="1" x14ac:dyDescent="0.25">
      <c r="A436" s="19" t="s">
        <v>265</v>
      </c>
      <c r="B436" s="19" t="s">
        <v>20</v>
      </c>
      <c r="C436" s="19" t="s">
        <v>1126</v>
      </c>
      <c r="D436" s="19" t="s">
        <v>559</v>
      </c>
      <c r="E436" s="16">
        <f t="shared" si="38"/>
        <v>0</v>
      </c>
      <c r="F436" s="19"/>
      <c r="G436" s="19"/>
      <c r="H436" s="19"/>
      <c r="I436" s="19"/>
      <c r="J436" s="19"/>
      <c r="K436" s="2">
        <f t="shared" si="39"/>
        <v>0</v>
      </c>
      <c r="L436" s="19">
        <v>0</v>
      </c>
      <c r="M436" s="19" t="s">
        <v>366</v>
      </c>
      <c r="S436" s="19">
        <f>IFERROR(SUMIF([3]PIVOT!$A$9:$A$634,C436,[3]PIVOT!$C$9:$C$634),0)</f>
        <v>0</v>
      </c>
      <c r="T436" s="19">
        <f t="shared" si="40"/>
        <v>0</v>
      </c>
    </row>
    <row r="437" spans="1:20" hidden="1" outlineLevel="1" x14ac:dyDescent="0.25">
      <c r="A437" s="19" t="s">
        <v>265</v>
      </c>
      <c r="B437" s="19" t="s">
        <v>20</v>
      </c>
      <c r="C437" s="19" t="s">
        <v>1162</v>
      </c>
      <c r="D437" s="19" t="s">
        <v>883</v>
      </c>
      <c r="E437" s="16">
        <f t="shared" si="38"/>
        <v>1100000</v>
      </c>
      <c r="F437" s="19"/>
      <c r="G437" s="19"/>
      <c r="H437" s="19"/>
      <c r="I437" s="19"/>
      <c r="J437" s="19"/>
      <c r="K437" s="2">
        <f t="shared" si="39"/>
        <v>1100000</v>
      </c>
      <c r="L437" s="19">
        <v>1100000</v>
      </c>
      <c r="M437" s="19" t="s">
        <v>371</v>
      </c>
      <c r="S437" s="19">
        <f>IFERROR(SUMIF([3]PIVOT!$A$9:$A$634,C437,[3]PIVOT!$C$9:$C$634),0)</f>
        <v>0</v>
      </c>
      <c r="T437" s="19">
        <f t="shared" si="40"/>
        <v>-1100000</v>
      </c>
    </row>
    <row r="438" spans="1:20" hidden="1" outlineLevel="1" x14ac:dyDescent="0.25">
      <c r="A438" s="19" t="s">
        <v>265</v>
      </c>
      <c r="B438" s="19" t="s">
        <v>20</v>
      </c>
      <c r="C438" s="19"/>
      <c r="D438" s="19" t="s">
        <v>786</v>
      </c>
      <c r="E438" s="16">
        <f t="shared" si="38"/>
        <v>0</v>
      </c>
      <c r="F438" s="19"/>
      <c r="G438" s="19"/>
      <c r="H438" s="19"/>
      <c r="I438" s="19"/>
      <c r="J438" s="19"/>
      <c r="K438" s="2">
        <f t="shared" si="39"/>
        <v>0</v>
      </c>
      <c r="L438" s="19">
        <v>0</v>
      </c>
      <c r="M438" s="19" t="s">
        <v>371</v>
      </c>
      <c r="S438" s="19">
        <f>IFERROR(SUMIF([3]PIVOT!$A$9:$A$634,C438,[3]PIVOT!$C$9:$C$634),0)</f>
        <v>0</v>
      </c>
      <c r="T438" s="19">
        <f t="shared" si="40"/>
        <v>0</v>
      </c>
    </row>
    <row r="439" spans="1:20" hidden="1" outlineLevel="1" x14ac:dyDescent="0.25">
      <c r="A439" s="19" t="s">
        <v>265</v>
      </c>
      <c r="B439" s="19" t="s">
        <v>20</v>
      </c>
      <c r="C439" s="19"/>
      <c r="D439" s="19" t="s">
        <v>2105</v>
      </c>
      <c r="E439" s="16">
        <f t="shared" si="38"/>
        <v>0</v>
      </c>
      <c r="F439" s="19"/>
      <c r="G439" s="19"/>
      <c r="H439" s="19"/>
      <c r="I439" s="19"/>
      <c r="J439" s="19"/>
      <c r="K439" s="2">
        <f t="shared" si="39"/>
        <v>0</v>
      </c>
      <c r="L439" s="19">
        <v>0</v>
      </c>
      <c r="M439" s="19" t="s">
        <v>371</v>
      </c>
      <c r="S439" s="19">
        <f>IFERROR(SUMIF([3]PIVOT!$A$9:$A$634,C439,[3]PIVOT!$C$9:$C$634),0)</f>
        <v>0</v>
      </c>
      <c r="T439" s="19">
        <f t="shared" si="40"/>
        <v>0</v>
      </c>
    </row>
    <row r="440" spans="1:20" hidden="1" outlineLevel="1" x14ac:dyDescent="0.25">
      <c r="A440" s="19" t="s">
        <v>265</v>
      </c>
      <c r="B440" s="19" t="s">
        <v>20</v>
      </c>
      <c r="C440" s="19" t="s">
        <v>1157</v>
      </c>
      <c r="D440" s="19" t="s">
        <v>927</v>
      </c>
      <c r="E440" s="16">
        <f t="shared" si="38"/>
        <v>4100000</v>
      </c>
      <c r="F440" s="19"/>
      <c r="G440" s="19"/>
      <c r="H440" s="19"/>
      <c r="I440" s="19"/>
      <c r="J440" s="19"/>
      <c r="K440" s="2">
        <f t="shared" si="39"/>
        <v>4100000</v>
      </c>
      <c r="L440" s="19">
        <v>4100000</v>
      </c>
      <c r="M440" s="19" t="s">
        <v>371</v>
      </c>
      <c r="S440" s="19">
        <f>IFERROR(SUMIF([3]PIVOT!$A$9:$A$634,C440,[3]PIVOT!$C$9:$C$634),0)</f>
        <v>0</v>
      </c>
      <c r="T440" s="19">
        <f t="shared" si="40"/>
        <v>-4100000</v>
      </c>
    </row>
    <row r="441" spans="1:20" hidden="1" outlineLevel="1" x14ac:dyDescent="0.25">
      <c r="A441" s="19" t="s">
        <v>265</v>
      </c>
      <c r="B441" s="19" t="s">
        <v>20</v>
      </c>
      <c r="C441" s="19" t="s">
        <v>1131</v>
      </c>
      <c r="D441" s="19" t="s">
        <v>1908</v>
      </c>
      <c r="E441" s="16">
        <f t="shared" si="38"/>
        <v>1300000</v>
      </c>
      <c r="F441" s="19"/>
      <c r="G441" s="19"/>
      <c r="H441" s="19"/>
      <c r="I441" s="19"/>
      <c r="J441" s="19"/>
      <c r="K441" s="2">
        <f t="shared" si="39"/>
        <v>1300000</v>
      </c>
      <c r="L441" s="19">
        <v>1300000</v>
      </c>
      <c r="M441" s="19" t="s">
        <v>251</v>
      </c>
      <c r="S441" s="19">
        <f>IFERROR(SUMIF([3]PIVOT!$A$9:$A$634,C441,[3]PIVOT!$C$9:$C$634),0)</f>
        <v>0</v>
      </c>
      <c r="T441" s="19">
        <f t="shared" si="40"/>
        <v>-1300000</v>
      </c>
    </row>
    <row r="442" spans="1:20" hidden="1" outlineLevel="1" x14ac:dyDescent="0.25">
      <c r="A442" s="19" t="s">
        <v>265</v>
      </c>
      <c r="B442" s="19" t="s">
        <v>20</v>
      </c>
      <c r="C442" s="19" t="s">
        <v>2528</v>
      </c>
      <c r="D442" s="19" t="s">
        <v>2521</v>
      </c>
      <c r="E442" s="16">
        <f t="shared" si="38"/>
        <v>4000000</v>
      </c>
      <c r="F442" s="19"/>
      <c r="G442" s="19">
        <v>1000000</v>
      </c>
      <c r="H442" s="19"/>
      <c r="I442" s="19"/>
      <c r="J442" s="19"/>
      <c r="K442" s="2">
        <f t="shared" si="39"/>
        <v>5000000</v>
      </c>
      <c r="L442" s="19">
        <v>4000000</v>
      </c>
      <c r="M442" s="19" t="s">
        <v>252</v>
      </c>
      <c r="S442" s="19">
        <f>IFERROR(SUMIF([3]PIVOT!$A$9:$A$634,C442,[3]PIVOT!$C$9:$C$634),0)</f>
        <v>0</v>
      </c>
      <c r="T442" s="19">
        <f t="shared" si="40"/>
        <v>-5000000</v>
      </c>
    </row>
    <row r="443" spans="1:20" hidden="1" outlineLevel="1" x14ac:dyDescent="0.25">
      <c r="A443" s="19" t="s">
        <v>265</v>
      </c>
      <c r="B443" s="19" t="s">
        <v>20</v>
      </c>
      <c r="C443" s="19" t="s">
        <v>1132</v>
      </c>
      <c r="D443" s="19" t="s">
        <v>373</v>
      </c>
      <c r="E443" s="16">
        <f t="shared" si="38"/>
        <v>3100000</v>
      </c>
      <c r="F443" s="19"/>
      <c r="G443" s="19"/>
      <c r="H443" s="19"/>
      <c r="I443" s="19"/>
      <c r="J443" s="19"/>
      <c r="K443" s="2">
        <f t="shared" si="39"/>
        <v>3100000</v>
      </c>
      <c r="L443" s="19">
        <v>3100000</v>
      </c>
      <c r="M443" s="19" t="s">
        <v>366</v>
      </c>
      <c r="S443" s="19">
        <f>IFERROR(SUMIF([3]PIVOT!$A$9:$A$634,C443,[3]PIVOT!$C$9:$C$634),0)</f>
        <v>0</v>
      </c>
      <c r="T443" s="19">
        <f t="shared" si="40"/>
        <v>-3100000</v>
      </c>
    </row>
    <row r="444" spans="1:20" hidden="1" outlineLevel="1" x14ac:dyDescent="0.25">
      <c r="A444" s="19" t="s">
        <v>265</v>
      </c>
      <c r="B444" s="19" t="s">
        <v>20</v>
      </c>
      <c r="C444" s="19" t="s">
        <v>2106</v>
      </c>
      <c r="D444" s="19" t="s">
        <v>2107</v>
      </c>
      <c r="E444" s="16">
        <f t="shared" si="38"/>
        <v>4400000</v>
      </c>
      <c r="F444" s="19"/>
      <c r="G444" s="19"/>
      <c r="H444" s="19"/>
      <c r="I444" s="19"/>
      <c r="J444" s="19"/>
      <c r="K444" s="2">
        <f t="shared" si="39"/>
        <v>4400000</v>
      </c>
      <c r="L444" s="19">
        <v>4400000</v>
      </c>
      <c r="M444" s="19" t="s">
        <v>371</v>
      </c>
      <c r="S444" s="19">
        <f>IFERROR(SUMIF([3]PIVOT!$A$9:$A$634,C444,[3]PIVOT!$C$9:$C$634),0)</f>
        <v>0</v>
      </c>
      <c r="T444" s="19">
        <f t="shared" si="40"/>
        <v>-4400000</v>
      </c>
    </row>
    <row r="445" spans="1:20" hidden="1" outlineLevel="1" x14ac:dyDescent="0.25">
      <c r="A445" s="19" t="s">
        <v>265</v>
      </c>
      <c r="B445" s="19" t="s">
        <v>20</v>
      </c>
      <c r="C445" s="19" t="s">
        <v>1135</v>
      </c>
      <c r="D445" s="19" t="s">
        <v>1045</v>
      </c>
      <c r="E445" s="16">
        <f t="shared" si="38"/>
        <v>3100000</v>
      </c>
      <c r="F445" s="19"/>
      <c r="G445" s="19"/>
      <c r="H445" s="19"/>
      <c r="I445" s="19"/>
      <c r="J445" s="19"/>
      <c r="K445" s="2">
        <f t="shared" si="39"/>
        <v>3100000</v>
      </c>
      <c r="L445" s="19">
        <v>3100000</v>
      </c>
      <c r="M445" s="19" t="s">
        <v>366</v>
      </c>
      <c r="S445" s="19">
        <f>IFERROR(SUMIF([3]PIVOT!$A$9:$A$634,C445,[3]PIVOT!$C$9:$C$634),0)</f>
        <v>0</v>
      </c>
      <c r="T445" s="19">
        <f t="shared" si="40"/>
        <v>-3100000</v>
      </c>
    </row>
    <row r="446" spans="1:20" hidden="1" outlineLevel="1" x14ac:dyDescent="0.25">
      <c r="A446" s="19" t="s">
        <v>265</v>
      </c>
      <c r="B446" s="19" t="s">
        <v>20</v>
      </c>
      <c r="C446" s="19" t="s">
        <v>2108</v>
      </c>
      <c r="D446" s="19" t="s">
        <v>2109</v>
      </c>
      <c r="E446" s="16">
        <f t="shared" si="38"/>
        <v>3800000</v>
      </c>
      <c r="F446" s="19"/>
      <c r="G446" s="19"/>
      <c r="H446" s="19"/>
      <c r="I446" s="19"/>
      <c r="J446" s="19"/>
      <c r="K446" s="2">
        <f t="shared" si="39"/>
        <v>3800000</v>
      </c>
      <c r="L446" s="19">
        <v>3800000</v>
      </c>
      <c r="M446" s="19" t="s">
        <v>371</v>
      </c>
      <c r="S446" s="19">
        <f>IFERROR(SUMIF([3]PIVOT!$A$9:$A$634,C446,[3]PIVOT!$C$9:$C$634),0)</f>
        <v>0</v>
      </c>
      <c r="T446" s="19">
        <f t="shared" si="40"/>
        <v>-3800000</v>
      </c>
    </row>
    <row r="447" spans="1:20" hidden="1" outlineLevel="1" x14ac:dyDescent="0.25">
      <c r="A447" s="19" t="s">
        <v>265</v>
      </c>
      <c r="B447" s="19" t="s">
        <v>20</v>
      </c>
      <c r="C447" s="19" t="s">
        <v>1137</v>
      </c>
      <c r="D447" s="19" t="s">
        <v>531</v>
      </c>
      <c r="E447" s="16">
        <f t="shared" si="38"/>
        <v>1100000</v>
      </c>
      <c r="F447" s="19"/>
      <c r="G447" s="19"/>
      <c r="H447" s="19"/>
      <c r="I447" s="19"/>
      <c r="J447" s="19"/>
      <c r="K447" s="2">
        <f t="shared" si="39"/>
        <v>1100000</v>
      </c>
      <c r="L447" s="19">
        <v>1100000</v>
      </c>
      <c r="M447" s="19" t="s">
        <v>371</v>
      </c>
      <c r="S447" s="19">
        <f>IFERROR(SUMIF([3]PIVOT!$A$9:$A$634,C447,[3]PIVOT!$C$9:$C$634),0)</f>
        <v>0</v>
      </c>
      <c r="T447" s="19">
        <f t="shared" si="40"/>
        <v>-1100000</v>
      </c>
    </row>
    <row r="448" spans="1:20" hidden="1" outlineLevel="1" x14ac:dyDescent="0.25">
      <c r="A448" s="19" t="s">
        <v>265</v>
      </c>
      <c r="B448" s="19" t="s">
        <v>20</v>
      </c>
      <c r="C448" s="19" t="s">
        <v>1138</v>
      </c>
      <c r="D448" s="19" t="s">
        <v>466</v>
      </c>
      <c r="E448" s="16">
        <f t="shared" si="38"/>
        <v>4100000</v>
      </c>
      <c r="F448" s="19"/>
      <c r="G448" s="19"/>
      <c r="H448" s="19"/>
      <c r="I448" s="19"/>
      <c r="J448" s="19"/>
      <c r="K448" s="2">
        <f t="shared" si="39"/>
        <v>4100000</v>
      </c>
      <c r="L448" s="19">
        <v>4100000</v>
      </c>
      <c r="M448" s="19" t="s">
        <v>371</v>
      </c>
      <c r="S448" s="19">
        <f>IFERROR(SUMIF([3]PIVOT!$A$9:$A$634,C448,[3]PIVOT!$C$9:$C$634),0)</f>
        <v>0</v>
      </c>
      <c r="T448" s="19">
        <f t="shared" si="40"/>
        <v>-4100000</v>
      </c>
    </row>
    <row r="449" spans="1:20" hidden="1" outlineLevel="1" x14ac:dyDescent="0.25">
      <c r="A449" s="19" t="s">
        <v>265</v>
      </c>
      <c r="B449" s="19" t="s">
        <v>20</v>
      </c>
      <c r="C449" s="19" t="s">
        <v>2110</v>
      </c>
      <c r="D449" s="19" t="s">
        <v>2111</v>
      </c>
      <c r="E449" s="16">
        <f t="shared" si="38"/>
        <v>2000000</v>
      </c>
      <c r="F449" s="19"/>
      <c r="G449" s="19"/>
      <c r="H449" s="19"/>
      <c r="I449" s="19"/>
      <c r="J449" s="19"/>
      <c r="K449" s="2">
        <f t="shared" si="39"/>
        <v>2000000</v>
      </c>
      <c r="L449" s="19">
        <v>2000000</v>
      </c>
      <c r="M449" s="19" t="s">
        <v>252</v>
      </c>
      <c r="S449" s="19">
        <f>IFERROR(SUMIF([3]PIVOT!$A$9:$A$634,C449,[3]PIVOT!$C$9:$C$634),0)</f>
        <v>0</v>
      </c>
      <c r="T449" s="19">
        <f t="shared" si="40"/>
        <v>-2000000</v>
      </c>
    </row>
    <row r="450" spans="1:20" hidden="1" outlineLevel="1" x14ac:dyDescent="0.25">
      <c r="A450" s="19" t="s">
        <v>265</v>
      </c>
      <c r="B450" s="19" t="s">
        <v>20</v>
      </c>
      <c r="C450" s="19" t="s">
        <v>1140</v>
      </c>
      <c r="D450" s="19" t="s">
        <v>1909</v>
      </c>
      <c r="E450" s="16">
        <f t="shared" si="38"/>
        <v>5300000</v>
      </c>
      <c r="F450" s="19"/>
      <c r="G450" s="19"/>
      <c r="H450" s="19"/>
      <c r="I450" s="19"/>
      <c r="J450" s="19"/>
      <c r="K450" s="2">
        <f t="shared" si="39"/>
        <v>5300000</v>
      </c>
      <c r="L450" s="19">
        <v>5300000</v>
      </c>
      <c r="M450" s="19" t="s">
        <v>251</v>
      </c>
      <c r="S450" s="19">
        <f>IFERROR(SUMIF([3]PIVOT!$A$9:$A$634,C450,[3]PIVOT!$C$9:$C$634),0)</f>
        <v>0</v>
      </c>
      <c r="T450" s="19">
        <f t="shared" si="40"/>
        <v>-5300000</v>
      </c>
    </row>
    <row r="451" spans="1:20" hidden="1" outlineLevel="1" x14ac:dyDescent="0.25">
      <c r="A451" s="19" t="s">
        <v>265</v>
      </c>
      <c r="B451" s="19" t="s">
        <v>20</v>
      </c>
      <c r="C451" s="19" t="s">
        <v>1141</v>
      </c>
      <c r="D451" s="19" t="s">
        <v>1046</v>
      </c>
      <c r="E451" s="16">
        <f t="shared" si="38"/>
        <v>4100000</v>
      </c>
      <c r="F451" s="19"/>
      <c r="G451" s="19"/>
      <c r="H451" s="19"/>
      <c r="I451" s="19"/>
      <c r="J451" s="19"/>
      <c r="K451" s="2">
        <f t="shared" si="39"/>
        <v>4100000</v>
      </c>
      <c r="L451" s="19">
        <v>4100000</v>
      </c>
      <c r="M451" s="19" t="s">
        <v>371</v>
      </c>
      <c r="S451" s="19">
        <f>IFERROR(SUMIF([3]PIVOT!$A$9:$A$634,C451,[3]PIVOT!$C$9:$C$634),0)</f>
        <v>0</v>
      </c>
      <c r="T451" s="19">
        <f t="shared" si="40"/>
        <v>-4100000</v>
      </c>
    </row>
    <row r="452" spans="1:20" hidden="1" outlineLevel="1" x14ac:dyDescent="0.25">
      <c r="A452" s="19" t="s">
        <v>265</v>
      </c>
      <c r="B452" s="19" t="s">
        <v>20</v>
      </c>
      <c r="C452" s="19" t="s">
        <v>1143</v>
      </c>
      <c r="D452" s="19" t="s">
        <v>921</v>
      </c>
      <c r="E452" s="16">
        <f t="shared" ref="E452:E483" si="41">+L452-F452-J452-I452</f>
        <v>3100000</v>
      </c>
      <c r="F452" s="19"/>
      <c r="G452" s="19"/>
      <c r="H452" s="19"/>
      <c r="I452" s="19"/>
      <c r="J452" s="19"/>
      <c r="K452" s="2">
        <f t="shared" ref="K452:K483" si="42">SUM(E452:G452)-H452-I452+J452</f>
        <v>3100000</v>
      </c>
      <c r="L452" s="19">
        <v>3100000</v>
      </c>
      <c r="M452" s="19" t="s">
        <v>366</v>
      </c>
      <c r="S452" s="19">
        <f>IFERROR(SUMIF([3]PIVOT!$A$9:$A$634,C452,[3]PIVOT!$C$9:$C$634),0)</f>
        <v>0</v>
      </c>
      <c r="T452" s="19">
        <f t="shared" ref="T452:T483" si="43">+S452-K452</f>
        <v>-3100000</v>
      </c>
    </row>
    <row r="453" spans="1:20" hidden="1" outlineLevel="1" x14ac:dyDescent="0.25">
      <c r="A453" s="19" t="s">
        <v>265</v>
      </c>
      <c r="B453" s="19" t="s">
        <v>20</v>
      </c>
      <c r="C453" s="19" t="s">
        <v>2530</v>
      </c>
      <c r="D453" s="19" t="s">
        <v>2522</v>
      </c>
      <c r="E453" s="16">
        <f t="shared" si="41"/>
        <v>1000000</v>
      </c>
      <c r="F453" s="19"/>
      <c r="G453" s="19">
        <v>1000000</v>
      </c>
      <c r="H453" s="19"/>
      <c r="I453" s="19"/>
      <c r="J453" s="19"/>
      <c r="K453" s="2">
        <f t="shared" si="42"/>
        <v>2000000</v>
      </c>
      <c r="L453" s="19">
        <v>1000000</v>
      </c>
      <c r="M453" s="19" t="s">
        <v>371</v>
      </c>
      <c r="S453" s="19">
        <f>IFERROR(SUMIF([3]PIVOT!$A$9:$A$634,C453,[3]PIVOT!$C$9:$C$634),0)</f>
        <v>0</v>
      </c>
      <c r="T453" s="19">
        <f t="shared" si="43"/>
        <v>-2000000</v>
      </c>
    </row>
    <row r="454" spans="1:20" hidden="1" outlineLevel="1" x14ac:dyDescent="0.25">
      <c r="A454" s="19" t="s">
        <v>265</v>
      </c>
      <c r="B454" s="19" t="s">
        <v>20</v>
      </c>
      <c r="C454" s="19" t="s">
        <v>2112</v>
      </c>
      <c r="D454" s="19" t="s">
        <v>2113</v>
      </c>
      <c r="E454" s="16">
        <f t="shared" si="41"/>
        <v>4100000</v>
      </c>
      <c r="F454" s="19"/>
      <c r="G454" s="19"/>
      <c r="H454" s="19"/>
      <c r="I454" s="19"/>
      <c r="J454" s="19"/>
      <c r="K454" s="2">
        <f t="shared" si="42"/>
        <v>4100000</v>
      </c>
      <c r="L454" s="19">
        <v>4100000</v>
      </c>
      <c r="M454" s="19" t="s">
        <v>371</v>
      </c>
      <c r="S454" s="19">
        <f>IFERROR(SUMIF([3]PIVOT!$A$9:$A$634,C454,[3]PIVOT!$C$9:$C$634),0)</f>
        <v>0</v>
      </c>
      <c r="T454" s="19">
        <f t="shared" si="43"/>
        <v>-4100000</v>
      </c>
    </row>
    <row r="455" spans="1:20" hidden="1" outlineLevel="1" x14ac:dyDescent="0.25">
      <c r="A455" s="19" t="s">
        <v>265</v>
      </c>
      <c r="B455" s="19" t="s">
        <v>20</v>
      </c>
      <c r="C455" s="19" t="s">
        <v>1145</v>
      </c>
      <c r="D455" s="19" t="s">
        <v>258</v>
      </c>
      <c r="E455" s="16">
        <f t="shared" si="41"/>
        <v>4100000</v>
      </c>
      <c r="F455" s="19"/>
      <c r="G455" s="19"/>
      <c r="H455" s="19"/>
      <c r="I455" s="19"/>
      <c r="J455" s="19"/>
      <c r="K455" s="2">
        <f t="shared" si="42"/>
        <v>4100000</v>
      </c>
      <c r="L455" s="19">
        <v>4100000</v>
      </c>
      <c r="M455" s="19" t="s">
        <v>371</v>
      </c>
      <c r="S455" s="19">
        <f>IFERROR(SUMIF([3]PIVOT!$A$9:$A$634,C455,[3]PIVOT!$C$9:$C$634),0)</f>
        <v>0</v>
      </c>
      <c r="T455" s="19">
        <f t="shared" si="43"/>
        <v>-4100000</v>
      </c>
    </row>
    <row r="456" spans="1:20" hidden="1" outlineLevel="1" x14ac:dyDescent="0.25">
      <c r="A456" s="19" t="s">
        <v>265</v>
      </c>
      <c r="B456" s="19" t="s">
        <v>20</v>
      </c>
      <c r="C456" s="19" t="s">
        <v>1146</v>
      </c>
      <c r="D456" s="19" t="s">
        <v>465</v>
      </c>
      <c r="E456" s="16">
        <f t="shared" si="41"/>
        <v>3100000</v>
      </c>
      <c r="F456" s="19"/>
      <c r="G456" s="19"/>
      <c r="H456" s="19"/>
      <c r="I456" s="19"/>
      <c r="J456" s="19"/>
      <c r="K456" s="2">
        <f t="shared" si="42"/>
        <v>3100000</v>
      </c>
      <c r="L456" s="19">
        <v>3100000</v>
      </c>
      <c r="M456" s="19" t="s">
        <v>366</v>
      </c>
      <c r="S456" s="19">
        <f>IFERROR(SUMIF([3]PIVOT!$A$9:$A$634,C456,[3]PIVOT!$C$9:$C$634),0)</f>
        <v>0</v>
      </c>
      <c r="T456" s="19">
        <f t="shared" si="43"/>
        <v>-3100000</v>
      </c>
    </row>
    <row r="457" spans="1:20" hidden="1" outlineLevel="1" x14ac:dyDescent="0.25">
      <c r="A457" s="19" t="s">
        <v>265</v>
      </c>
      <c r="B457" s="19" t="s">
        <v>20</v>
      </c>
      <c r="C457" s="19" t="s">
        <v>1147</v>
      </c>
      <c r="D457" s="19" t="s">
        <v>259</v>
      </c>
      <c r="E457" s="16">
        <f t="shared" si="41"/>
        <v>4100000</v>
      </c>
      <c r="F457" s="19"/>
      <c r="G457" s="19"/>
      <c r="H457" s="19"/>
      <c r="I457" s="19"/>
      <c r="J457" s="19"/>
      <c r="K457" s="2">
        <f t="shared" si="42"/>
        <v>4100000</v>
      </c>
      <c r="L457" s="19">
        <v>4100000</v>
      </c>
      <c r="M457" s="19" t="s">
        <v>372</v>
      </c>
      <c r="S457" s="19">
        <f>IFERROR(SUMIF([3]PIVOT!$A$9:$A$634,C457,[3]PIVOT!$C$9:$C$634),0)</f>
        <v>0</v>
      </c>
      <c r="T457" s="19">
        <f t="shared" si="43"/>
        <v>-4100000</v>
      </c>
    </row>
    <row r="458" spans="1:20" hidden="1" outlineLevel="1" x14ac:dyDescent="0.25">
      <c r="A458" s="19" t="s">
        <v>265</v>
      </c>
      <c r="B458" s="19" t="s">
        <v>20</v>
      </c>
      <c r="C458" s="19" t="s">
        <v>1148</v>
      </c>
      <c r="D458" s="19" t="s">
        <v>530</v>
      </c>
      <c r="E458" s="16">
        <f t="shared" si="41"/>
        <v>1100000</v>
      </c>
      <c r="F458" s="19"/>
      <c r="G458" s="19"/>
      <c r="H458" s="19"/>
      <c r="I458" s="19"/>
      <c r="J458" s="19"/>
      <c r="K458" s="2">
        <f t="shared" si="42"/>
        <v>1100000</v>
      </c>
      <c r="L458" s="19">
        <v>1100000</v>
      </c>
      <c r="M458" s="19" t="s">
        <v>366</v>
      </c>
      <c r="S458" s="19">
        <f>IFERROR(SUMIF([3]PIVOT!$A$9:$A$634,C458,[3]PIVOT!$C$9:$C$634),0)</f>
        <v>0</v>
      </c>
      <c r="T458" s="19">
        <f t="shared" si="43"/>
        <v>-1100000</v>
      </c>
    </row>
    <row r="459" spans="1:20" hidden="1" outlineLevel="1" x14ac:dyDescent="0.25">
      <c r="A459" s="19" t="s">
        <v>265</v>
      </c>
      <c r="B459" s="19" t="s">
        <v>20</v>
      </c>
      <c r="C459" s="19" t="s">
        <v>1149</v>
      </c>
      <c r="D459" s="19" t="s">
        <v>623</v>
      </c>
      <c r="E459" s="16">
        <f t="shared" si="41"/>
        <v>4400000</v>
      </c>
      <c r="F459" s="19"/>
      <c r="G459" s="19"/>
      <c r="H459" s="19"/>
      <c r="I459" s="19"/>
      <c r="J459" s="19"/>
      <c r="K459" s="2">
        <f t="shared" si="42"/>
        <v>4400000</v>
      </c>
      <c r="L459" s="19">
        <v>4400000</v>
      </c>
      <c r="M459" s="19" t="s">
        <v>372</v>
      </c>
      <c r="S459" s="19">
        <f>IFERROR(SUMIF([3]PIVOT!$A$9:$A$634,C459,[3]PIVOT!$C$9:$C$634),0)</f>
        <v>0</v>
      </c>
      <c r="T459" s="19">
        <f t="shared" si="43"/>
        <v>-4400000</v>
      </c>
    </row>
    <row r="460" spans="1:20" hidden="1" outlineLevel="1" x14ac:dyDescent="0.25">
      <c r="A460" s="19" t="s">
        <v>265</v>
      </c>
      <c r="B460" s="19" t="s">
        <v>20</v>
      </c>
      <c r="C460" s="19" t="s">
        <v>1150</v>
      </c>
      <c r="D460" s="19" t="s">
        <v>561</v>
      </c>
      <c r="E460" s="16">
        <f t="shared" si="41"/>
        <v>2700000</v>
      </c>
      <c r="F460" s="19"/>
      <c r="G460" s="19"/>
      <c r="H460" s="19"/>
      <c r="I460" s="19"/>
      <c r="J460" s="19"/>
      <c r="K460" s="2">
        <f t="shared" si="42"/>
        <v>2700000</v>
      </c>
      <c r="L460" s="19">
        <v>2700000</v>
      </c>
      <c r="M460" s="19" t="s">
        <v>366</v>
      </c>
      <c r="S460" s="19">
        <f>IFERROR(SUMIF([3]PIVOT!$A$9:$A$634,C460,[3]PIVOT!$C$9:$C$634),0)</f>
        <v>0</v>
      </c>
      <c r="T460" s="19">
        <f t="shared" si="43"/>
        <v>-2700000</v>
      </c>
    </row>
    <row r="461" spans="1:20" hidden="1" outlineLevel="1" x14ac:dyDescent="0.25">
      <c r="A461" s="19" t="s">
        <v>265</v>
      </c>
      <c r="B461" s="19" t="s">
        <v>20</v>
      </c>
      <c r="C461" s="19" t="s">
        <v>1151</v>
      </c>
      <c r="D461" s="19" t="s">
        <v>260</v>
      </c>
      <c r="E461" s="16">
        <f t="shared" si="41"/>
        <v>4100000</v>
      </c>
      <c r="F461" s="19"/>
      <c r="G461" s="19"/>
      <c r="H461" s="19"/>
      <c r="I461" s="19"/>
      <c r="J461" s="19"/>
      <c r="K461" s="2">
        <f t="shared" si="42"/>
        <v>4100000</v>
      </c>
      <c r="L461" s="19">
        <v>4100000</v>
      </c>
      <c r="M461" s="19" t="s">
        <v>372</v>
      </c>
      <c r="S461" s="19">
        <f>IFERROR(SUMIF([3]PIVOT!$A$9:$A$634,C461,[3]PIVOT!$C$9:$C$634),0)</f>
        <v>0</v>
      </c>
      <c r="T461" s="19">
        <f t="shared" si="43"/>
        <v>-4100000</v>
      </c>
    </row>
    <row r="462" spans="1:20" hidden="1" outlineLevel="1" x14ac:dyDescent="0.25">
      <c r="A462" s="19" t="s">
        <v>265</v>
      </c>
      <c r="B462" s="19" t="s">
        <v>20</v>
      </c>
      <c r="C462" s="19" t="s">
        <v>2114</v>
      </c>
      <c r="D462" s="19" t="s">
        <v>2115</v>
      </c>
      <c r="E462" s="16">
        <f t="shared" si="41"/>
        <v>1100000</v>
      </c>
      <c r="F462" s="19"/>
      <c r="G462" s="19"/>
      <c r="H462" s="19"/>
      <c r="I462" s="19"/>
      <c r="J462" s="19"/>
      <c r="K462" s="2">
        <f t="shared" si="42"/>
        <v>1100000</v>
      </c>
      <c r="L462" s="19">
        <v>1100000</v>
      </c>
      <c r="M462" s="19" t="s">
        <v>372</v>
      </c>
      <c r="S462" s="19">
        <f>IFERROR(SUMIF([3]PIVOT!$A$9:$A$634,C462,[3]PIVOT!$C$9:$C$634),0)</f>
        <v>0</v>
      </c>
      <c r="T462" s="19">
        <f t="shared" si="43"/>
        <v>-1100000</v>
      </c>
    </row>
    <row r="463" spans="1:20" hidden="1" outlineLevel="1" x14ac:dyDescent="0.25">
      <c r="A463" s="19" t="s">
        <v>265</v>
      </c>
      <c r="B463" s="19" t="s">
        <v>20</v>
      </c>
      <c r="C463" s="19" t="s">
        <v>2116</v>
      </c>
      <c r="D463" s="19" t="s">
        <v>2117</v>
      </c>
      <c r="E463" s="16">
        <f t="shared" si="41"/>
        <v>1100000</v>
      </c>
      <c r="F463" s="19"/>
      <c r="G463" s="19"/>
      <c r="H463" s="19"/>
      <c r="I463" s="19"/>
      <c r="J463" s="19"/>
      <c r="K463" s="2">
        <f t="shared" si="42"/>
        <v>1100000</v>
      </c>
      <c r="L463" s="19">
        <v>1100000</v>
      </c>
      <c r="M463" s="19" t="s">
        <v>371</v>
      </c>
      <c r="S463" s="19">
        <f>IFERROR(SUMIF([3]PIVOT!$A$9:$A$634,C463,[3]PIVOT!$C$9:$C$634),0)</f>
        <v>0</v>
      </c>
      <c r="T463" s="19">
        <f t="shared" si="43"/>
        <v>-1100000</v>
      </c>
    </row>
    <row r="464" spans="1:20" hidden="1" outlineLevel="1" x14ac:dyDescent="0.25">
      <c r="A464" s="19" t="s">
        <v>265</v>
      </c>
      <c r="B464" s="19" t="s">
        <v>20</v>
      </c>
      <c r="C464" s="19" t="s">
        <v>1154</v>
      </c>
      <c r="D464" s="19" t="s">
        <v>682</v>
      </c>
      <c r="E464" s="16">
        <f t="shared" si="41"/>
        <v>1100000</v>
      </c>
      <c r="F464" s="19"/>
      <c r="G464" s="19"/>
      <c r="H464" s="19"/>
      <c r="I464" s="19"/>
      <c r="J464" s="19"/>
      <c r="K464" s="2">
        <f t="shared" si="42"/>
        <v>1100000</v>
      </c>
      <c r="L464" s="19">
        <v>1100000</v>
      </c>
      <c r="M464" s="19" t="s">
        <v>366</v>
      </c>
      <c r="S464" s="19">
        <f>IFERROR(SUMIF([3]PIVOT!$A$9:$A$634,C464,[3]PIVOT!$C$9:$C$634),0)</f>
        <v>0</v>
      </c>
      <c r="T464" s="19">
        <f t="shared" si="43"/>
        <v>-1100000</v>
      </c>
    </row>
    <row r="465" spans="1:20" hidden="1" outlineLevel="1" x14ac:dyDescent="0.25">
      <c r="A465" s="19" t="s">
        <v>265</v>
      </c>
      <c r="B465" s="19" t="s">
        <v>20</v>
      </c>
      <c r="C465" s="19" t="s">
        <v>1910</v>
      </c>
      <c r="D465" s="19" t="s">
        <v>1911</v>
      </c>
      <c r="E465" s="16">
        <f t="shared" si="41"/>
        <v>4100000</v>
      </c>
      <c r="F465" s="19"/>
      <c r="G465" s="19"/>
      <c r="H465" s="19"/>
      <c r="I465" s="19"/>
      <c r="J465" s="19"/>
      <c r="K465" s="2">
        <f t="shared" si="42"/>
        <v>4100000</v>
      </c>
      <c r="L465" s="19">
        <v>4100000</v>
      </c>
      <c r="M465" s="19" t="s">
        <v>372</v>
      </c>
      <c r="S465" s="19">
        <f>IFERROR(SUMIF([3]PIVOT!$A$9:$A$634,C465,[3]PIVOT!$C$9:$C$634),0)</f>
        <v>0</v>
      </c>
      <c r="T465" s="19">
        <f t="shared" si="43"/>
        <v>-4100000</v>
      </c>
    </row>
    <row r="466" spans="1:20" ht="12" hidden="1" customHeight="1" outlineLevel="1" x14ac:dyDescent="0.25">
      <c r="A466" s="19" t="s">
        <v>265</v>
      </c>
      <c r="B466" s="19" t="s">
        <v>20</v>
      </c>
      <c r="C466" s="19" t="s">
        <v>1156</v>
      </c>
      <c r="D466" s="19" t="s">
        <v>881</v>
      </c>
      <c r="E466" s="16">
        <f t="shared" si="41"/>
        <v>3100000</v>
      </c>
      <c r="F466" s="19"/>
      <c r="G466" s="19"/>
      <c r="H466" s="19"/>
      <c r="I466" s="19"/>
      <c r="J466" s="19"/>
      <c r="K466" s="2">
        <f t="shared" si="42"/>
        <v>3100000</v>
      </c>
      <c r="L466" s="19">
        <v>3100000</v>
      </c>
      <c r="M466" s="19" t="s">
        <v>366</v>
      </c>
      <c r="S466" s="19">
        <f>IFERROR(SUMIF([3]PIVOT!$A$9:$A$634,C466,[3]PIVOT!$C$9:$C$634),0)</f>
        <v>0</v>
      </c>
      <c r="T466" s="19">
        <f t="shared" si="43"/>
        <v>-3100000</v>
      </c>
    </row>
    <row r="467" spans="1:20" hidden="1" outlineLevel="1" x14ac:dyDescent="0.25">
      <c r="A467" s="19" t="s">
        <v>265</v>
      </c>
      <c r="B467" s="19" t="s">
        <v>20</v>
      </c>
      <c r="C467" s="19" t="s">
        <v>2529</v>
      </c>
      <c r="D467" s="19" t="s">
        <v>2523</v>
      </c>
      <c r="E467" s="16">
        <f t="shared" si="41"/>
        <v>4000000</v>
      </c>
      <c r="F467" s="19"/>
      <c r="G467" s="19">
        <v>1000000</v>
      </c>
      <c r="H467" s="19"/>
      <c r="I467" s="19"/>
      <c r="J467" s="19"/>
      <c r="K467" s="2">
        <f t="shared" si="42"/>
        <v>5000000</v>
      </c>
      <c r="L467" s="19">
        <v>4000000</v>
      </c>
      <c r="M467" s="19" t="s">
        <v>371</v>
      </c>
      <c r="S467" s="19">
        <f>IFERROR(SUMIF([3]PIVOT!$A$9:$A$634,C467,[3]PIVOT!$C$9:$C$634),0)</f>
        <v>0</v>
      </c>
      <c r="T467" s="19">
        <f t="shared" si="43"/>
        <v>-5000000</v>
      </c>
    </row>
    <row r="468" spans="1:20" hidden="1" outlineLevel="1" x14ac:dyDescent="0.25">
      <c r="A468" s="19" t="s">
        <v>265</v>
      </c>
      <c r="B468" s="19" t="s">
        <v>20</v>
      </c>
      <c r="C468" s="19" t="s">
        <v>1912</v>
      </c>
      <c r="D468" s="19" t="s">
        <v>1913</v>
      </c>
      <c r="E468" s="16">
        <f t="shared" si="41"/>
        <v>4100000</v>
      </c>
      <c r="F468" s="19"/>
      <c r="G468" s="19"/>
      <c r="H468" s="19"/>
      <c r="I468" s="19"/>
      <c r="J468" s="19"/>
      <c r="K468" s="2">
        <f t="shared" si="42"/>
        <v>4100000</v>
      </c>
      <c r="L468" s="19">
        <v>4100000</v>
      </c>
      <c r="M468" s="19" t="s">
        <v>372</v>
      </c>
      <c r="S468" s="19">
        <f>IFERROR(SUMIF([3]PIVOT!$A$9:$A$634,C468,[3]PIVOT!$C$9:$C$634),0)</f>
        <v>0</v>
      </c>
      <c r="T468" s="19">
        <f t="shared" si="43"/>
        <v>-4100000</v>
      </c>
    </row>
    <row r="469" spans="1:20" hidden="1" outlineLevel="1" x14ac:dyDescent="0.25">
      <c r="A469" s="19" t="s">
        <v>265</v>
      </c>
      <c r="B469" s="19" t="s">
        <v>20</v>
      </c>
      <c r="C469" s="19" t="s">
        <v>1133</v>
      </c>
      <c r="D469" s="19" t="s">
        <v>926</v>
      </c>
      <c r="E469" s="16">
        <f t="shared" si="41"/>
        <v>3100000</v>
      </c>
      <c r="F469" s="19"/>
      <c r="G469" s="19"/>
      <c r="H469" s="19"/>
      <c r="I469" s="19"/>
      <c r="J469" s="19"/>
      <c r="K469" s="2">
        <f t="shared" si="42"/>
        <v>3100000</v>
      </c>
      <c r="L469" s="19">
        <v>3100000</v>
      </c>
      <c r="M469" s="19" t="s">
        <v>366</v>
      </c>
      <c r="S469" s="19">
        <f>IFERROR(SUMIF([3]PIVOT!$A$9:$A$634,C469,[3]PIVOT!$C$9:$C$634),0)</f>
        <v>0</v>
      </c>
      <c r="T469" s="19">
        <f t="shared" si="43"/>
        <v>-3100000</v>
      </c>
    </row>
    <row r="470" spans="1:20" hidden="1" outlineLevel="1" x14ac:dyDescent="0.25">
      <c r="A470" s="19" t="s">
        <v>265</v>
      </c>
      <c r="B470" s="19" t="s">
        <v>20</v>
      </c>
      <c r="C470" s="19" t="s">
        <v>1159</v>
      </c>
      <c r="D470" s="19" t="s">
        <v>624</v>
      </c>
      <c r="E470" s="16">
        <f t="shared" si="41"/>
        <v>2600000</v>
      </c>
      <c r="F470" s="19"/>
      <c r="G470" s="19"/>
      <c r="H470" s="19"/>
      <c r="I470" s="19"/>
      <c r="J470" s="19"/>
      <c r="K470" s="2">
        <f t="shared" si="42"/>
        <v>2600000</v>
      </c>
      <c r="L470" s="19">
        <v>2600000</v>
      </c>
      <c r="M470" s="19" t="s">
        <v>372</v>
      </c>
      <c r="S470" s="19">
        <f>IFERROR(SUMIF([3]PIVOT!$A$9:$A$634,C470,[3]PIVOT!$C$9:$C$634),0)</f>
        <v>0</v>
      </c>
      <c r="T470" s="19">
        <f t="shared" si="43"/>
        <v>-2600000</v>
      </c>
    </row>
    <row r="471" spans="1:20" hidden="1" outlineLevel="1" x14ac:dyDescent="0.25">
      <c r="A471" s="19" t="s">
        <v>265</v>
      </c>
      <c r="B471" s="19" t="s">
        <v>20</v>
      </c>
      <c r="C471" s="19" t="s">
        <v>2118</v>
      </c>
      <c r="D471" s="19" t="s">
        <v>2119</v>
      </c>
      <c r="E471" s="16">
        <f t="shared" si="41"/>
        <v>1100000</v>
      </c>
      <c r="F471" s="19"/>
      <c r="G471" s="19"/>
      <c r="H471" s="19"/>
      <c r="I471" s="19"/>
      <c r="J471" s="19"/>
      <c r="K471" s="2">
        <f t="shared" si="42"/>
        <v>1100000</v>
      </c>
      <c r="L471" s="19">
        <v>1100000</v>
      </c>
      <c r="M471" s="19" t="s">
        <v>372</v>
      </c>
      <c r="S471" s="19">
        <f>IFERROR(SUMIF([3]PIVOT!$A$9:$A$634,C471,[3]PIVOT!$C$9:$C$634),0)</f>
        <v>0</v>
      </c>
      <c r="T471" s="19">
        <f t="shared" si="43"/>
        <v>-1100000</v>
      </c>
    </row>
    <row r="472" spans="1:20" hidden="1" outlineLevel="1" x14ac:dyDescent="0.25">
      <c r="A472" s="19" t="s">
        <v>265</v>
      </c>
      <c r="B472" s="19" t="s">
        <v>20</v>
      </c>
      <c r="C472" s="19" t="s">
        <v>1161</v>
      </c>
      <c r="D472" s="19" t="s">
        <v>261</v>
      </c>
      <c r="E472" s="16">
        <f t="shared" si="41"/>
        <v>1100000</v>
      </c>
      <c r="F472" s="19"/>
      <c r="G472" s="19"/>
      <c r="H472" s="19"/>
      <c r="I472" s="19"/>
      <c r="J472" s="19"/>
      <c r="K472" s="2">
        <f t="shared" si="42"/>
        <v>1100000</v>
      </c>
      <c r="L472" s="19">
        <v>1100000</v>
      </c>
      <c r="M472" s="19" t="s">
        <v>372</v>
      </c>
      <c r="S472" s="19">
        <f>IFERROR(SUMIF([3]PIVOT!$A$9:$A$634,C472,[3]PIVOT!$C$9:$C$634),0)</f>
        <v>0</v>
      </c>
      <c r="T472" s="19">
        <f t="shared" si="43"/>
        <v>-1100000</v>
      </c>
    </row>
    <row r="473" spans="1:20" hidden="1" outlineLevel="1" x14ac:dyDescent="0.25">
      <c r="A473" s="19" t="s">
        <v>1204</v>
      </c>
      <c r="B473" s="19" t="s">
        <v>20</v>
      </c>
      <c r="C473" s="19" t="s">
        <v>1163</v>
      </c>
      <c r="D473" s="19" t="s">
        <v>292</v>
      </c>
      <c r="E473" s="16">
        <f t="shared" si="41"/>
        <v>5000000</v>
      </c>
      <c r="F473" s="19"/>
      <c r="G473" s="19"/>
      <c r="H473" s="19"/>
      <c r="I473" s="19"/>
      <c r="J473" s="19"/>
      <c r="K473" s="2">
        <f t="shared" si="42"/>
        <v>5000000</v>
      </c>
      <c r="L473" s="19">
        <v>5000000</v>
      </c>
      <c r="M473" s="19" t="s">
        <v>371</v>
      </c>
      <c r="S473" s="19">
        <f>IFERROR(SUMIF([3]PIVOT!$A$9:$A$634,C473,[3]PIVOT!$C$9:$C$634),0)</f>
        <v>0</v>
      </c>
      <c r="T473" s="19">
        <f t="shared" si="43"/>
        <v>-5000000</v>
      </c>
    </row>
    <row r="474" spans="1:20" hidden="1" outlineLevel="1" x14ac:dyDescent="0.25">
      <c r="A474" s="19" t="s">
        <v>1204</v>
      </c>
      <c r="B474" s="19" t="s">
        <v>20</v>
      </c>
      <c r="C474" s="19" t="s">
        <v>1164</v>
      </c>
      <c r="D474" s="19" t="s">
        <v>630</v>
      </c>
      <c r="E474" s="16">
        <f t="shared" si="41"/>
        <v>5000000</v>
      </c>
      <c r="F474" s="19"/>
      <c r="G474" s="19"/>
      <c r="H474" s="19"/>
      <c r="I474" s="19"/>
      <c r="J474" s="19"/>
      <c r="K474" s="2">
        <f t="shared" si="42"/>
        <v>5000000</v>
      </c>
      <c r="L474" s="19">
        <v>5000000</v>
      </c>
      <c r="M474" s="19" t="s">
        <v>371</v>
      </c>
      <c r="S474" s="19">
        <f>IFERROR(SUMIF([3]PIVOT!$A$9:$A$634,C474,[3]PIVOT!$C$9:$C$634),0)</f>
        <v>0</v>
      </c>
      <c r="T474" s="19">
        <f t="shared" si="43"/>
        <v>-5000000</v>
      </c>
    </row>
    <row r="475" spans="1:20" hidden="1" outlineLevel="1" x14ac:dyDescent="0.25">
      <c r="A475" s="19" t="s">
        <v>1204</v>
      </c>
      <c r="B475" s="19" t="s">
        <v>20</v>
      </c>
      <c r="C475" s="19" t="s">
        <v>1165</v>
      </c>
      <c r="D475" s="19" t="s">
        <v>1914</v>
      </c>
      <c r="E475" s="16">
        <f t="shared" si="41"/>
        <v>5300000</v>
      </c>
      <c r="F475" s="19"/>
      <c r="G475" s="19"/>
      <c r="H475" s="19"/>
      <c r="I475" s="19"/>
      <c r="J475" s="19"/>
      <c r="K475" s="2">
        <f t="shared" si="42"/>
        <v>5300000</v>
      </c>
      <c r="L475" s="19">
        <v>5300000</v>
      </c>
      <c r="M475" s="19" t="s">
        <v>251</v>
      </c>
      <c r="S475" s="19">
        <f>IFERROR(SUMIF([3]PIVOT!$A$9:$A$634,C475,[3]PIVOT!$C$9:$C$634),0)</f>
        <v>0</v>
      </c>
      <c r="T475" s="19">
        <f t="shared" si="43"/>
        <v>-5300000</v>
      </c>
    </row>
    <row r="476" spans="1:20" hidden="1" outlineLevel="1" x14ac:dyDescent="0.25">
      <c r="A476" s="19" t="s">
        <v>1204</v>
      </c>
      <c r="B476" s="19" t="s">
        <v>20</v>
      </c>
      <c r="C476" s="19" t="s">
        <v>1166</v>
      </c>
      <c r="D476" s="19" t="s">
        <v>304</v>
      </c>
      <c r="E476" s="16">
        <f t="shared" si="41"/>
        <v>3700000</v>
      </c>
      <c r="F476" s="19"/>
      <c r="G476" s="19"/>
      <c r="H476" s="19"/>
      <c r="I476" s="19"/>
      <c r="J476" s="19"/>
      <c r="K476" s="2">
        <f t="shared" si="42"/>
        <v>3700000</v>
      </c>
      <c r="L476" s="19">
        <v>3700000</v>
      </c>
      <c r="M476" s="19" t="s">
        <v>366</v>
      </c>
      <c r="S476" s="19">
        <f>IFERROR(SUMIF([3]PIVOT!$A$9:$A$634,C476,[3]PIVOT!$C$9:$C$634),0)</f>
        <v>0</v>
      </c>
      <c r="T476" s="19">
        <f t="shared" si="43"/>
        <v>-3700000</v>
      </c>
    </row>
    <row r="477" spans="1:20" hidden="1" outlineLevel="1" x14ac:dyDescent="0.25">
      <c r="A477" s="19" t="s">
        <v>1204</v>
      </c>
      <c r="B477" s="19" t="s">
        <v>20</v>
      </c>
      <c r="C477" s="19" t="s">
        <v>1167</v>
      </c>
      <c r="D477" s="19" t="s">
        <v>805</v>
      </c>
      <c r="E477" s="16">
        <f t="shared" si="41"/>
        <v>4000000</v>
      </c>
      <c r="F477" s="19"/>
      <c r="G477" s="19"/>
      <c r="H477" s="19"/>
      <c r="I477" s="19"/>
      <c r="J477" s="19"/>
      <c r="K477" s="2">
        <f t="shared" si="42"/>
        <v>4000000</v>
      </c>
      <c r="L477" s="19">
        <v>4000000</v>
      </c>
      <c r="M477" s="19" t="s">
        <v>252</v>
      </c>
      <c r="S477" s="19">
        <f>IFERROR(SUMIF([3]PIVOT!$A$9:$A$634,C477,[3]PIVOT!$C$9:$C$634),0)</f>
        <v>0</v>
      </c>
      <c r="T477" s="19">
        <f t="shared" si="43"/>
        <v>-4000000</v>
      </c>
    </row>
    <row r="478" spans="1:20" hidden="1" outlineLevel="1" x14ac:dyDescent="0.25">
      <c r="A478" s="19" t="s">
        <v>1204</v>
      </c>
      <c r="B478" s="19" t="s">
        <v>20</v>
      </c>
      <c r="C478" s="19" t="s">
        <v>1168</v>
      </c>
      <c r="D478" s="19" t="s">
        <v>631</v>
      </c>
      <c r="E478" s="16">
        <f t="shared" si="41"/>
        <v>1400000</v>
      </c>
      <c r="F478" s="19"/>
      <c r="G478" s="19"/>
      <c r="H478" s="19"/>
      <c r="I478" s="19"/>
      <c r="J478" s="19"/>
      <c r="K478" s="2">
        <f t="shared" si="42"/>
        <v>1400000</v>
      </c>
      <c r="L478" s="19">
        <v>1400000</v>
      </c>
      <c r="M478" s="19" t="s">
        <v>371</v>
      </c>
      <c r="S478" s="19">
        <f>IFERROR(SUMIF([3]PIVOT!$A$9:$A$634,C478,[3]PIVOT!$C$9:$C$634),0)</f>
        <v>0</v>
      </c>
      <c r="T478" s="19">
        <f t="shared" si="43"/>
        <v>-1400000</v>
      </c>
    </row>
    <row r="479" spans="1:20" hidden="1" outlineLevel="1" x14ac:dyDescent="0.25">
      <c r="A479" s="19" t="s">
        <v>1204</v>
      </c>
      <c r="B479" s="19" t="s">
        <v>20</v>
      </c>
      <c r="C479" s="19" t="s">
        <v>1169</v>
      </c>
      <c r="D479" s="19" t="s">
        <v>948</v>
      </c>
      <c r="E479" s="16">
        <f t="shared" si="41"/>
        <v>4400000</v>
      </c>
      <c r="F479" s="19"/>
      <c r="G479" s="19"/>
      <c r="H479" s="19"/>
      <c r="I479" s="19"/>
      <c r="J479" s="19"/>
      <c r="K479" s="2">
        <f t="shared" si="42"/>
        <v>4400000</v>
      </c>
      <c r="L479" s="19">
        <v>4400000</v>
      </c>
      <c r="M479" s="19" t="s">
        <v>371</v>
      </c>
      <c r="S479" s="19">
        <f>IFERROR(SUMIF([3]PIVOT!$A$9:$A$634,C479,[3]PIVOT!$C$9:$C$634),0)</f>
        <v>0</v>
      </c>
      <c r="T479" s="19">
        <f t="shared" si="43"/>
        <v>-4400000</v>
      </c>
    </row>
    <row r="480" spans="1:20" hidden="1" outlineLevel="1" x14ac:dyDescent="0.25">
      <c r="A480" s="19" t="s">
        <v>1204</v>
      </c>
      <c r="B480" s="19" t="s">
        <v>20</v>
      </c>
      <c r="C480" s="19" t="s">
        <v>2299</v>
      </c>
      <c r="D480" s="19" t="s">
        <v>2300</v>
      </c>
      <c r="E480" s="16">
        <f t="shared" si="41"/>
        <v>3500000</v>
      </c>
      <c r="F480" s="19"/>
      <c r="G480" s="19"/>
      <c r="H480" s="19"/>
      <c r="I480" s="19"/>
      <c r="J480" s="19"/>
      <c r="K480" s="2">
        <f t="shared" si="42"/>
        <v>3500000</v>
      </c>
      <c r="L480" s="19">
        <v>3500000</v>
      </c>
      <c r="M480" s="19" t="s">
        <v>366</v>
      </c>
      <c r="S480" s="19">
        <f>IFERROR(SUMIF([3]PIVOT!$A$9:$A$634,C480,[3]PIVOT!$C$9:$C$634),0)</f>
        <v>0</v>
      </c>
      <c r="T480" s="19">
        <f t="shared" si="43"/>
        <v>-3500000</v>
      </c>
    </row>
    <row r="481" spans="1:20" hidden="1" outlineLevel="1" x14ac:dyDescent="0.25">
      <c r="A481" s="19" t="s">
        <v>1204</v>
      </c>
      <c r="B481" s="19" t="s">
        <v>20</v>
      </c>
      <c r="C481" s="19" t="s">
        <v>1915</v>
      </c>
      <c r="D481" s="19" t="s">
        <v>1916</v>
      </c>
      <c r="E481" s="16">
        <f t="shared" si="41"/>
        <v>1300000</v>
      </c>
      <c r="F481" s="19"/>
      <c r="G481" s="19"/>
      <c r="H481" s="19"/>
      <c r="I481" s="19"/>
      <c r="J481" s="19"/>
      <c r="K481" s="2">
        <f t="shared" si="42"/>
        <v>1300000</v>
      </c>
      <c r="L481" s="19">
        <v>1300000</v>
      </c>
      <c r="M481" s="19" t="s">
        <v>251</v>
      </c>
      <c r="S481" s="19">
        <f>IFERROR(SUMIF([3]PIVOT!$A$9:$A$634,C481,[3]PIVOT!$C$9:$C$634),0)</f>
        <v>0</v>
      </c>
      <c r="T481" s="19">
        <f t="shared" si="43"/>
        <v>-1300000</v>
      </c>
    </row>
    <row r="482" spans="1:20" hidden="1" outlineLevel="1" x14ac:dyDescent="0.25">
      <c r="A482" s="19" t="s">
        <v>1204</v>
      </c>
      <c r="B482" s="19" t="s">
        <v>20</v>
      </c>
      <c r="C482" s="19" t="s">
        <v>1172</v>
      </c>
      <c r="D482" s="19" t="s">
        <v>1917</v>
      </c>
      <c r="E482" s="16">
        <f t="shared" si="41"/>
        <v>3600000</v>
      </c>
      <c r="F482" s="19"/>
      <c r="G482" s="19"/>
      <c r="H482" s="19"/>
      <c r="I482" s="19"/>
      <c r="J482" s="19"/>
      <c r="K482" s="2">
        <f t="shared" si="42"/>
        <v>3600000</v>
      </c>
      <c r="L482" s="19">
        <v>3600000</v>
      </c>
      <c r="M482" s="19" t="s">
        <v>252</v>
      </c>
      <c r="S482" s="19">
        <f>IFERROR(SUMIF([3]PIVOT!$A$9:$A$634,C482,[3]PIVOT!$C$9:$C$634),0)</f>
        <v>0</v>
      </c>
      <c r="T482" s="19">
        <f t="shared" si="43"/>
        <v>-3600000</v>
      </c>
    </row>
    <row r="483" spans="1:20" hidden="1" outlineLevel="1" x14ac:dyDescent="0.25">
      <c r="A483" s="19" t="s">
        <v>1204</v>
      </c>
      <c r="B483" s="19" t="s">
        <v>20</v>
      </c>
      <c r="C483" s="19" t="s">
        <v>1173</v>
      </c>
      <c r="D483" s="19" t="s">
        <v>296</v>
      </c>
      <c r="E483" s="16">
        <f t="shared" si="41"/>
        <v>4700000</v>
      </c>
      <c r="F483" s="19"/>
      <c r="G483" s="19"/>
      <c r="H483" s="19"/>
      <c r="I483" s="19"/>
      <c r="J483" s="19"/>
      <c r="K483" s="2">
        <f t="shared" si="42"/>
        <v>4700000</v>
      </c>
      <c r="L483" s="19">
        <v>4700000</v>
      </c>
      <c r="M483" s="19" t="s">
        <v>371</v>
      </c>
      <c r="S483" s="19">
        <f>IFERROR(SUMIF([3]PIVOT!$A$9:$A$634,C483,[3]PIVOT!$C$9:$C$634),0)</f>
        <v>0</v>
      </c>
      <c r="T483" s="19">
        <f t="shared" si="43"/>
        <v>-4700000</v>
      </c>
    </row>
    <row r="484" spans="1:20" hidden="1" outlineLevel="1" x14ac:dyDescent="0.25">
      <c r="A484" s="19" t="s">
        <v>1204</v>
      </c>
      <c r="B484" s="19" t="s">
        <v>20</v>
      </c>
      <c r="C484" s="19" t="s">
        <v>1174</v>
      </c>
      <c r="D484" s="19" t="s">
        <v>2301</v>
      </c>
      <c r="E484" s="16">
        <f t="shared" ref="E484:E515" si="44">+L484-F484-J484-I484</f>
        <v>4400000</v>
      </c>
      <c r="F484" s="19"/>
      <c r="G484" s="19"/>
      <c r="H484" s="19"/>
      <c r="I484" s="19"/>
      <c r="J484" s="19"/>
      <c r="K484" s="2">
        <f t="shared" ref="K484:K515" si="45">SUM(E484:G484)-H484-I484+J484</f>
        <v>4400000</v>
      </c>
      <c r="L484" s="19">
        <v>4400000</v>
      </c>
      <c r="M484" s="19" t="s">
        <v>371</v>
      </c>
      <c r="S484" s="19">
        <f>IFERROR(SUMIF([3]PIVOT!$A$9:$A$634,C484,[3]PIVOT!$C$9:$C$634),0)</f>
        <v>0</v>
      </c>
      <c r="T484" s="19">
        <f t="shared" ref="T484:T515" si="46">+S484-K484</f>
        <v>-4400000</v>
      </c>
    </row>
    <row r="485" spans="1:20" hidden="1" outlineLevel="1" x14ac:dyDescent="0.25">
      <c r="A485" s="19" t="s">
        <v>1204</v>
      </c>
      <c r="B485" s="19" t="s">
        <v>20</v>
      </c>
      <c r="C485" s="19" t="s">
        <v>1175</v>
      </c>
      <c r="D485" s="19" t="s">
        <v>305</v>
      </c>
      <c r="E485" s="16">
        <f t="shared" si="44"/>
        <v>3700000</v>
      </c>
      <c r="F485" s="19"/>
      <c r="G485" s="19"/>
      <c r="H485" s="19"/>
      <c r="I485" s="19"/>
      <c r="J485" s="19"/>
      <c r="K485" s="2">
        <f t="shared" si="45"/>
        <v>3700000</v>
      </c>
      <c r="L485" s="19">
        <v>3700000</v>
      </c>
      <c r="M485" s="19" t="s">
        <v>366</v>
      </c>
      <c r="S485" s="19">
        <f>IFERROR(SUMIF([3]PIVOT!$A$9:$A$634,C485,[3]PIVOT!$C$9:$C$634),0)</f>
        <v>0</v>
      </c>
      <c r="T485" s="19">
        <f t="shared" si="46"/>
        <v>-3700000</v>
      </c>
    </row>
    <row r="486" spans="1:20" hidden="1" outlineLevel="1" x14ac:dyDescent="0.25">
      <c r="A486" s="19" t="s">
        <v>1204</v>
      </c>
      <c r="B486" s="19" t="s">
        <v>20</v>
      </c>
      <c r="C486" s="19" t="s">
        <v>1176</v>
      </c>
      <c r="D486" s="19" t="s">
        <v>360</v>
      </c>
      <c r="E486" s="16">
        <f t="shared" si="44"/>
        <v>4400000</v>
      </c>
      <c r="F486" s="19"/>
      <c r="G486" s="19"/>
      <c r="H486" s="19"/>
      <c r="I486" s="19"/>
      <c r="J486" s="19"/>
      <c r="K486" s="2">
        <f t="shared" si="45"/>
        <v>4400000</v>
      </c>
      <c r="L486" s="19">
        <v>4400000</v>
      </c>
      <c r="M486" s="19" t="s">
        <v>371</v>
      </c>
      <c r="S486" s="19">
        <f>IFERROR(SUMIF([3]PIVOT!$A$9:$A$634,C486,[3]PIVOT!$C$9:$C$634),0)</f>
        <v>0</v>
      </c>
      <c r="T486" s="19">
        <f t="shared" si="46"/>
        <v>-4400000</v>
      </c>
    </row>
    <row r="487" spans="1:20" hidden="1" outlineLevel="1" x14ac:dyDescent="0.25">
      <c r="A487" s="19" t="s">
        <v>1204</v>
      </c>
      <c r="B487" s="19" t="s">
        <v>20</v>
      </c>
      <c r="C487" s="19" t="s">
        <v>1177</v>
      </c>
      <c r="D487" s="19" t="s">
        <v>299</v>
      </c>
      <c r="E487" s="16">
        <f t="shared" si="44"/>
        <v>3100000</v>
      </c>
      <c r="F487" s="19"/>
      <c r="G487" s="19"/>
      <c r="H487" s="19"/>
      <c r="I487" s="19"/>
      <c r="J487" s="19"/>
      <c r="K487" s="2">
        <f t="shared" si="45"/>
        <v>3100000</v>
      </c>
      <c r="L487" s="19">
        <v>3100000</v>
      </c>
      <c r="M487" s="19" t="s">
        <v>366</v>
      </c>
      <c r="S487" s="19">
        <f>IFERROR(SUMIF([3]PIVOT!$A$9:$A$634,C487,[3]PIVOT!$C$9:$C$634),0)</f>
        <v>0</v>
      </c>
      <c r="T487" s="19">
        <f t="shared" si="46"/>
        <v>-3100000</v>
      </c>
    </row>
    <row r="488" spans="1:20" hidden="1" outlineLevel="1" x14ac:dyDescent="0.25">
      <c r="A488" s="19" t="s">
        <v>1204</v>
      </c>
      <c r="B488" s="19" t="s">
        <v>20</v>
      </c>
      <c r="C488" s="19" t="s">
        <v>1918</v>
      </c>
      <c r="D488" s="19" t="s">
        <v>1919</v>
      </c>
      <c r="E488" s="16">
        <f t="shared" si="44"/>
        <v>4100000</v>
      </c>
      <c r="F488" s="19"/>
      <c r="G488" s="19"/>
      <c r="H488" s="19"/>
      <c r="I488" s="19"/>
      <c r="J488" s="19"/>
      <c r="K488" s="2">
        <f t="shared" si="45"/>
        <v>4100000</v>
      </c>
      <c r="L488" s="19">
        <v>4100000</v>
      </c>
      <c r="M488" s="19" t="s">
        <v>371</v>
      </c>
      <c r="S488" s="19">
        <f>IFERROR(SUMIF([3]PIVOT!$A$9:$A$634,C488,[3]PIVOT!$C$9:$C$634),0)</f>
        <v>0</v>
      </c>
      <c r="T488" s="19">
        <f t="shared" si="46"/>
        <v>-4100000</v>
      </c>
    </row>
    <row r="489" spans="1:20" hidden="1" outlineLevel="1" x14ac:dyDescent="0.25">
      <c r="A489" s="19" t="s">
        <v>1204</v>
      </c>
      <c r="B489" s="19" t="s">
        <v>20</v>
      </c>
      <c r="C489" s="19" t="s">
        <v>1179</v>
      </c>
      <c r="D489" s="19" t="s">
        <v>472</v>
      </c>
      <c r="E489" s="16">
        <f t="shared" si="44"/>
        <v>5000000</v>
      </c>
      <c r="F489" s="19"/>
      <c r="G489" s="19"/>
      <c r="H489" s="19"/>
      <c r="I489" s="19"/>
      <c r="J489" s="19"/>
      <c r="K489" s="2">
        <f t="shared" si="45"/>
        <v>5000000</v>
      </c>
      <c r="L489" s="19">
        <v>5000000</v>
      </c>
      <c r="M489" s="19" t="s">
        <v>371</v>
      </c>
      <c r="S489" s="19">
        <f>IFERROR(SUMIF([3]PIVOT!$A$9:$A$634,C489,[3]PIVOT!$C$9:$C$634),0)</f>
        <v>0</v>
      </c>
      <c r="T489" s="19">
        <f t="shared" si="46"/>
        <v>-5000000</v>
      </c>
    </row>
    <row r="490" spans="1:20" hidden="1" outlineLevel="1" x14ac:dyDescent="0.25">
      <c r="A490" s="19" t="s">
        <v>1204</v>
      </c>
      <c r="B490" s="19" t="s">
        <v>20</v>
      </c>
      <c r="C490" s="19" t="s">
        <v>1180</v>
      </c>
      <c r="D490" s="19" t="s">
        <v>633</v>
      </c>
      <c r="E490" s="16">
        <f t="shared" si="44"/>
        <v>5000000</v>
      </c>
      <c r="F490" s="19"/>
      <c r="G490" s="19"/>
      <c r="H490" s="19"/>
      <c r="I490" s="19"/>
      <c r="J490" s="19"/>
      <c r="K490" s="2">
        <f t="shared" si="45"/>
        <v>5000000</v>
      </c>
      <c r="L490" s="19">
        <v>5000000</v>
      </c>
      <c r="M490" s="19" t="s">
        <v>371</v>
      </c>
      <c r="S490" s="19">
        <f>IFERROR(SUMIF([3]PIVOT!$A$9:$A$634,C490,[3]PIVOT!$C$9:$C$634),0)</f>
        <v>0</v>
      </c>
      <c r="T490" s="19">
        <f t="shared" si="46"/>
        <v>-5000000</v>
      </c>
    </row>
    <row r="491" spans="1:20" hidden="1" outlineLevel="1" x14ac:dyDescent="0.25">
      <c r="A491" s="19" t="s">
        <v>1204</v>
      </c>
      <c r="B491" s="19" t="s">
        <v>20</v>
      </c>
      <c r="C491" s="19" t="s">
        <v>1181</v>
      </c>
      <c r="D491" s="19" t="s">
        <v>690</v>
      </c>
      <c r="E491" s="16">
        <f t="shared" si="44"/>
        <v>5000000</v>
      </c>
      <c r="F491" s="19"/>
      <c r="G491" s="19"/>
      <c r="H491" s="19"/>
      <c r="I491" s="19"/>
      <c r="J491" s="19"/>
      <c r="K491" s="2">
        <f t="shared" si="45"/>
        <v>5000000</v>
      </c>
      <c r="L491" s="19">
        <v>5000000</v>
      </c>
      <c r="M491" s="19" t="s">
        <v>371</v>
      </c>
      <c r="S491" s="19">
        <f>IFERROR(SUMIF([3]PIVOT!$A$9:$A$634,C491,[3]PIVOT!$C$9:$C$634),0)</f>
        <v>0</v>
      </c>
      <c r="T491" s="19">
        <f t="shared" si="46"/>
        <v>-5000000</v>
      </c>
    </row>
    <row r="492" spans="1:20" hidden="1" outlineLevel="1" x14ac:dyDescent="0.25">
      <c r="A492" s="19" t="s">
        <v>1204</v>
      </c>
      <c r="B492" s="19" t="s">
        <v>20</v>
      </c>
      <c r="C492" s="19" t="s">
        <v>1182</v>
      </c>
      <c r="D492" s="19" t="s">
        <v>474</v>
      </c>
      <c r="E492" s="16">
        <f t="shared" si="44"/>
        <v>4000000</v>
      </c>
      <c r="F492" s="19"/>
      <c r="G492" s="19"/>
      <c r="H492" s="19"/>
      <c r="I492" s="19"/>
      <c r="J492" s="19"/>
      <c r="K492" s="2">
        <f t="shared" si="45"/>
        <v>4000000</v>
      </c>
      <c r="L492" s="19">
        <v>4000000</v>
      </c>
      <c r="M492" s="19" t="s">
        <v>366</v>
      </c>
      <c r="S492" s="19">
        <f>IFERROR(SUMIF([3]PIVOT!$A$9:$A$634,C492,[3]PIVOT!$C$9:$C$634),0)</f>
        <v>0</v>
      </c>
      <c r="T492" s="19">
        <f t="shared" si="46"/>
        <v>-4000000</v>
      </c>
    </row>
    <row r="493" spans="1:20" hidden="1" outlineLevel="1" x14ac:dyDescent="0.25">
      <c r="A493" s="19" t="s">
        <v>1204</v>
      </c>
      <c r="B493" s="19" t="s">
        <v>20</v>
      </c>
      <c r="C493" s="19" t="s">
        <v>1183</v>
      </c>
      <c r="D493" s="19" t="s">
        <v>573</v>
      </c>
      <c r="E493" s="16">
        <f t="shared" si="44"/>
        <v>4100000</v>
      </c>
      <c r="F493" s="19"/>
      <c r="G493" s="19"/>
      <c r="H493" s="19"/>
      <c r="I493" s="19"/>
      <c r="J493" s="19"/>
      <c r="K493" s="2">
        <f t="shared" si="45"/>
        <v>4100000</v>
      </c>
      <c r="L493" s="19">
        <v>4100000</v>
      </c>
      <c r="M493" s="19" t="s">
        <v>371</v>
      </c>
      <c r="S493" s="19">
        <f>IFERROR(SUMIF([3]PIVOT!$A$9:$A$634,C493,[3]PIVOT!$C$9:$C$634),0)</f>
        <v>0</v>
      </c>
      <c r="T493" s="19">
        <f t="shared" si="46"/>
        <v>-4100000</v>
      </c>
    </row>
    <row r="494" spans="1:20" hidden="1" outlineLevel="1" x14ac:dyDescent="0.25">
      <c r="A494" s="19" t="s">
        <v>1204</v>
      </c>
      <c r="B494" s="19" t="s">
        <v>20</v>
      </c>
      <c r="C494" s="19" t="s">
        <v>2302</v>
      </c>
      <c r="D494" s="19" t="s">
        <v>2303</v>
      </c>
      <c r="E494" s="16">
        <f t="shared" si="44"/>
        <v>3500000</v>
      </c>
      <c r="F494" s="19"/>
      <c r="G494" s="19">
        <v>653846.15384615387</v>
      </c>
      <c r="H494" s="19"/>
      <c r="I494" s="19"/>
      <c r="J494" s="19"/>
      <c r="K494" s="2">
        <f t="shared" si="45"/>
        <v>4153846.153846154</v>
      </c>
      <c r="L494" s="19">
        <v>3500000</v>
      </c>
      <c r="M494" s="19" t="s">
        <v>371</v>
      </c>
      <c r="S494" s="19">
        <f>IFERROR(SUMIF([3]PIVOT!$A$9:$A$634,C494,[3]PIVOT!$C$9:$C$634),0)</f>
        <v>0</v>
      </c>
      <c r="T494" s="19">
        <f t="shared" si="46"/>
        <v>-4153846.153846154</v>
      </c>
    </row>
    <row r="495" spans="1:20" hidden="1" outlineLevel="1" x14ac:dyDescent="0.25">
      <c r="A495" s="19" t="s">
        <v>1204</v>
      </c>
      <c r="B495" s="19" t="s">
        <v>20</v>
      </c>
      <c r="C495" s="19" t="s">
        <v>1185</v>
      </c>
      <c r="D495" s="19" t="s">
        <v>1920</v>
      </c>
      <c r="E495" s="16">
        <f t="shared" si="44"/>
        <v>1100000</v>
      </c>
      <c r="F495" s="19"/>
      <c r="G495" s="19"/>
      <c r="H495" s="19"/>
      <c r="I495" s="19"/>
      <c r="J495" s="19"/>
      <c r="K495" s="2">
        <f t="shared" si="45"/>
        <v>1100000</v>
      </c>
      <c r="L495" s="19">
        <v>1100000</v>
      </c>
      <c r="M495" s="19" t="s">
        <v>366</v>
      </c>
      <c r="S495" s="19">
        <f>IFERROR(SUMIF([3]PIVOT!$A$9:$A$634,C495,[3]PIVOT!$C$9:$C$634),0)</f>
        <v>0</v>
      </c>
      <c r="T495" s="19">
        <f t="shared" si="46"/>
        <v>-1100000</v>
      </c>
    </row>
    <row r="496" spans="1:20" hidden="1" outlineLevel="1" x14ac:dyDescent="0.25">
      <c r="A496" s="19" t="s">
        <v>1204</v>
      </c>
      <c r="B496" s="19" t="s">
        <v>20</v>
      </c>
      <c r="C496" s="19" t="s">
        <v>1186</v>
      </c>
      <c r="D496" s="19" t="s">
        <v>693</v>
      </c>
      <c r="E496" s="16">
        <f t="shared" si="44"/>
        <v>4100000</v>
      </c>
      <c r="F496" s="19"/>
      <c r="G496" s="19"/>
      <c r="H496" s="19"/>
      <c r="I496" s="19"/>
      <c r="J496" s="19"/>
      <c r="K496" s="2">
        <f t="shared" si="45"/>
        <v>4100000</v>
      </c>
      <c r="L496" s="19">
        <v>4100000</v>
      </c>
      <c r="M496" s="19" t="s">
        <v>372</v>
      </c>
      <c r="S496" s="19">
        <f>IFERROR(SUMIF([3]PIVOT!$A$9:$A$634,C496,[3]PIVOT!$C$9:$C$634),0)</f>
        <v>0</v>
      </c>
      <c r="T496" s="19">
        <f t="shared" si="46"/>
        <v>-4100000</v>
      </c>
    </row>
    <row r="497" spans="1:20" hidden="1" outlineLevel="1" x14ac:dyDescent="0.25">
      <c r="A497" s="19" t="s">
        <v>1204</v>
      </c>
      <c r="B497" s="19" t="s">
        <v>20</v>
      </c>
      <c r="C497" s="19" t="s">
        <v>1187</v>
      </c>
      <c r="D497" s="19" t="s">
        <v>726</v>
      </c>
      <c r="E497" s="16">
        <f t="shared" si="44"/>
        <v>3100000</v>
      </c>
      <c r="F497" s="19"/>
      <c r="G497" s="19"/>
      <c r="H497" s="19"/>
      <c r="I497" s="19"/>
      <c r="J497" s="19"/>
      <c r="K497" s="2">
        <f t="shared" si="45"/>
        <v>3100000</v>
      </c>
      <c r="L497" s="19">
        <v>3100000</v>
      </c>
      <c r="M497" s="19" t="s">
        <v>366</v>
      </c>
      <c r="S497" s="19">
        <f>IFERROR(SUMIF([3]PIVOT!$A$9:$A$634,C497,[3]PIVOT!$C$9:$C$634),0)</f>
        <v>0</v>
      </c>
      <c r="T497" s="19">
        <f t="shared" si="46"/>
        <v>-3100000</v>
      </c>
    </row>
    <row r="498" spans="1:20" hidden="1" outlineLevel="1" x14ac:dyDescent="0.25">
      <c r="A498" s="19" t="s">
        <v>1204</v>
      </c>
      <c r="B498" s="19" t="s">
        <v>20</v>
      </c>
      <c r="C498" s="19" t="s">
        <v>1189</v>
      </c>
      <c r="D498" s="19" t="s">
        <v>294</v>
      </c>
      <c r="E498" s="16">
        <f t="shared" si="44"/>
        <v>1700000</v>
      </c>
      <c r="F498" s="19"/>
      <c r="G498" s="19"/>
      <c r="H498" s="19"/>
      <c r="I498" s="19"/>
      <c r="J498" s="19"/>
      <c r="K498" s="2">
        <f t="shared" si="45"/>
        <v>1700000</v>
      </c>
      <c r="L498" s="19">
        <v>1700000</v>
      </c>
      <c r="M498" s="19" t="s">
        <v>251</v>
      </c>
      <c r="S498" s="19">
        <f>IFERROR(SUMIF([3]PIVOT!$A$9:$A$634,C498,[3]PIVOT!$C$9:$C$634),0)</f>
        <v>0</v>
      </c>
      <c r="T498" s="19">
        <f t="shared" si="46"/>
        <v>-1700000</v>
      </c>
    </row>
    <row r="499" spans="1:20" hidden="1" outlineLevel="1" x14ac:dyDescent="0.25">
      <c r="A499" s="19" t="s">
        <v>1204</v>
      </c>
      <c r="B499" s="19" t="s">
        <v>20</v>
      </c>
      <c r="C499" s="19" t="s">
        <v>1188</v>
      </c>
      <c r="D499" s="19" t="s">
        <v>1921</v>
      </c>
      <c r="E499" s="16">
        <f t="shared" si="44"/>
        <v>3600000</v>
      </c>
      <c r="F499" s="19"/>
      <c r="G499" s="19"/>
      <c r="H499" s="19"/>
      <c r="I499" s="19"/>
      <c r="J499" s="19"/>
      <c r="K499" s="2">
        <f t="shared" si="45"/>
        <v>3600000</v>
      </c>
      <c r="L499" s="19">
        <v>3600000</v>
      </c>
      <c r="M499" s="19" t="s">
        <v>252</v>
      </c>
      <c r="S499" s="19">
        <f>IFERROR(SUMIF([3]PIVOT!$A$9:$A$634,C499,[3]PIVOT!$C$9:$C$634),0)</f>
        <v>0</v>
      </c>
      <c r="T499" s="19">
        <f t="shared" si="46"/>
        <v>-3600000</v>
      </c>
    </row>
    <row r="500" spans="1:20" hidden="1" outlineLevel="1" x14ac:dyDescent="0.25">
      <c r="A500" s="19" t="s">
        <v>1204</v>
      </c>
      <c r="B500" s="19" t="s">
        <v>20</v>
      </c>
      <c r="C500" s="19" t="s">
        <v>1922</v>
      </c>
      <c r="D500" s="19" t="s">
        <v>1923</v>
      </c>
      <c r="E500" s="16">
        <f t="shared" si="44"/>
        <v>3100000</v>
      </c>
      <c r="F500" s="19"/>
      <c r="G500" s="19"/>
      <c r="H500" s="19"/>
      <c r="I500" s="19"/>
      <c r="J500" s="19"/>
      <c r="K500" s="2">
        <f t="shared" si="45"/>
        <v>3100000</v>
      </c>
      <c r="L500" s="19">
        <v>3100000</v>
      </c>
      <c r="M500" s="19" t="s">
        <v>366</v>
      </c>
      <c r="S500" s="19">
        <f>IFERROR(SUMIF([3]PIVOT!$A$9:$A$634,C500,[3]PIVOT!$C$9:$C$634),0)</f>
        <v>0</v>
      </c>
      <c r="T500" s="19">
        <f t="shared" si="46"/>
        <v>-3100000</v>
      </c>
    </row>
    <row r="501" spans="1:20" hidden="1" outlineLevel="1" x14ac:dyDescent="0.25">
      <c r="A501" s="19" t="s">
        <v>1204</v>
      </c>
      <c r="B501" s="19" t="s">
        <v>20</v>
      </c>
      <c r="C501" s="19" t="s">
        <v>2121</v>
      </c>
      <c r="D501" s="19" t="s">
        <v>2122</v>
      </c>
      <c r="E501" s="16">
        <f t="shared" si="44"/>
        <v>4700000</v>
      </c>
      <c r="F501" s="19"/>
      <c r="G501" s="19"/>
      <c r="H501" s="19"/>
      <c r="I501" s="19"/>
      <c r="J501" s="19"/>
      <c r="K501" s="2">
        <f t="shared" si="45"/>
        <v>4700000</v>
      </c>
      <c r="L501" s="19">
        <v>4700000</v>
      </c>
      <c r="M501" s="19" t="s">
        <v>371</v>
      </c>
      <c r="S501" s="19">
        <f>IFERROR(SUMIF([3]PIVOT!$A$9:$A$634,C501,[3]PIVOT!$C$9:$C$634),0)</f>
        <v>0</v>
      </c>
      <c r="T501" s="19">
        <f t="shared" si="46"/>
        <v>-4700000</v>
      </c>
    </row>
    <row r="502" spans="1:20" hidden="1" outlineLevel="1" x14ac:dyDescent="0.25">
      <c r="A502" s="19" t="s">
        <v>1204</v>
      </c>
      <c r="B502" s="19" t="s">
        <v>20</v>
      </c>
      <c r="C502" s="19" t="s">
        <v>1924</v>
      </c>
      <c r="D502" s="19" t="s">
        <v>1925</v>
      </c>
      <c r="E502" s="16">
        <f t="shared" si="44"/>
        <v>5000000</v>
      </c>
      <c r="F502" s="19"/>
      <c r="G502" s="19"/>
      <c r="H502" s="19"/>
      <c r="I502" s="19"/>
      <c r="J502" s="19"/>
      <c r="K502" s="2">
        <f t="shared" si="45"/>
        <v>5000000</v>
      </c>
      <c r="L502" s="19">
        <v>5000000</v>
      </c>
      <c r="M502" s="19" t="s">
        <v>372</v>
      </c>
      <c r="S502" s="19">
        <f>IFERROR(SUMIF([3]PIVOT!$A$9:$A$634,C502,[3]PIVOT!$C$9:$C$634),0)</f>
        <v>0</v>
      </c>
      <c r="T502" s="19">
        <f t="shared" si="46"/>
        <v>-5000000</v>
      </c>
    </row>
    <row r="503" spans="1:20" hidden="1" outlineLevel="1" x14ac:dyDescent="0.25">
      <c r="A503" s="19" t="s">
        <v>1204</v>
      </c>
      <c r="B503" s="19" t="s">
        <v>20</v>
      </c>
      <c r="C503" s="19" t="s">
        <v>1192</v>
      </c>
      <c r="D503" s="19" t="s">
        <v>653</v>
      </c>
      <c r="E503" s="16">
        <f t="shared" si="44"/>
        <v>1400000</v>
      </c>
      <c r="F503" s="19"/>
      <c r="G503" s="19"/>
      <c r="H503" s="19"/>
      <c r="I503" s="19"/>
      <c r="J503" s="19"/>
      <c r="K503" s="2">
        <f t="shared" si="45"/>
        <v>1400000</v>
      </c>
      <c r="L503" s="19">
        <v>1400000</v>
      </c>
      <c r="M503" s="19" t="s">
        <v>371</v>
      </c>
      <c r="S503" s="19">
        <f>IFERROR(SUMIF([3]PIVOT!$A$9:$A$634,C503,[3]PIVOT!$C$9:$C$634),0)</f>
        <v>0</v>
      </c>
      <c r="T503" s="19">
        <f t="shared" si="46"/>
        <v>-1400000</v>
      </c>
    </row>
    <row r="504" spans="1:20" hidden="1" outlineLevel="1" x14ac:dyDescent="0.25">
      <c r="A504" s="19" t="s">
        <v>1204</v>
      </c>
      <c r="B504" s="19" t="s">
        <v>20</v>
      </c>
      <c r="C504" s="19" t="s">
        <v>1193</v>
      </c>
      <c r="D504" s="19" t="s">
        <v>652</v>
      </c>
      <c r="E504" s="16">
        <f t="shared" si="44"/>
        <v>3100000</v>
      </c>
      <c r="F504" s="19"/>
      <c r="G504" s="19"/>
      <c r="H504" s="19"/>
      <c r="I504" s="19"/>
      <c r="J504" s="19"/>
      <c r="K504" s="2">
        <f t="shared" si="45"/>
        <v>3100000</v>
      </c>
      <c r="L504" s="19">
        <v>3100000</v>
      </c>
      <c r="M504" s="19" t="s">
        <v>366</v>
      </c>
      <c r="S504" s="19">
        <f>IFERROR(SUMIF([3]PIVOT!$A$9:$A$634,C504,[3]PIVOT!$C$9:$C$634),0)</f>
        <v>0</v>
      </c>
      <c r="T504" s="19">
        <f t="shared" si="46"/>
        <v>-3100000</v>
      </c>
    </row>
    <row r="505" spans="1:20" hidden="1" outlineLevel="1" x14ac:dyDescent="0.25">
      <c r="A505" s="19" t="s">
        <v>1204</v>
      </c>
      <c r="B505" s="19" t="s">
        <v>20</v>
      </c>
      <c r="C505" s="19" t="s">
        <v>1194</v>
      </c>
      <c r="D505" s="19" t="s">
        <v>654</v>
      </c>
      <c r="E505" s="16">
        <f t="shared" si="44"/>
        <v>3100000</v>
      </c>
      <c r="F505" s="19"/>
      <c r="G505" s="19"/>
      <c r="H505" s="19"/>
      <c r="I505" s="19"/>
      <c r="J505" s="19"/>
      <c r="K505" s="2">
        <f t="shared" si="45"/>
        <v>3100000</v>
      </c>
      <c r="L505" s="19">
        <v>3100000</v>
      </c>
      <c r="M505" s="19" t="s">
        <v>366</v>
      </c>
      <c r="S505" s="19">
        <f>IFERROR(SUMIF([3]PIVOT!$A$9:$A$634,C505,[3]PIVOT!$C$9:$C$634),0)</f>
        <v>0</v>
      </c>
      <c r="T505" s="19">
        <f t="shared" si="46"/>
        <v>-3100000</v>
      </c>
    </row>
    <row r="506" spans="1:20" hidden="1" outlineLevel="1" x14ac:dyDescent="0.25">
      <c r="A506" s="19" t="s">
        <v>1204</v>
      </c>
      <c r="B506" s="19" t="s">
        <v>20</v>
      </c>
      <c r="C506" s="19" t="s">
        <v>2304</v>
      </c>
      <c r="D506" s="19" t="s">
        <v>2305</v>
      </c>
      <c r="E506" s="16">
        <f t="shared" si="44"/>
        <v>2000000</v>
      </c>
      <c r="F506" s="19"/>
      <c r="G506" s="19"/>
      <c r="H506" s="19"/>
      <c r="I506" s="19"/>
      <c r="J506" s="19"/>
      <c r="K506" s="2">
        <f t="shared" si="45"/>
        <v>2000000</v>
      </c>
      <c r="L506" s="19">
        <v>2000000</v>
      </c>
      <c r="M506" s="19" t="s">
        <v>371</v>
      </c>
      <c r="S506" s="19">
        <f>IFERROR(SUMIF([3]PIVOT!$A$9:$A$634,C506,[3]PIVOT!$C$9:$C$634),0)</f>
        <v>0</v>
      </c>
      <c r="T506" s="19">
        <f t="shared" si="46"/>
        <v>-2000000</v>
      </c>
    </row>
    <row r="507" spans="1:20" hidden="1" outlineLevel="1" x14ac:dyDescent="0.25">
      <c r="A507" s="19" t="s">
        <v>1204</v>
      </c>
      <c r="B507" s="19" t="s">
        <v>20</v>
      </c>
      <c r="C507" s="19" t="s">
        <v>1196</v>
      </c>
      <c r="D507" s="19" t="s">
        <v>691</v>
      </c>
      <c r="E507" s="16">
        <f t="shared" si="44"/>
        <v>4700000</v>
      </c>
      <c r="F507" s="19"/>
      <c r="G507" s="19"/>
      <c r="H507" s="19"/>
      <c r="I507" s="19"/>
      <c r="J507" s="19"/>
      <c r="K507" s="2">
        <f t="shared" si="45"/>
        <v>4700000</v>
      </c>
      <c r="L507" s="19">
        <v>4700000</v>
      </c>
      <c r="M507" s="19" t="s">
        <v>371</v>
      </c>
      <c r="S507" s="19">
        <f>IFERROR(SUMIF([3]PIVOT!$A$9:$A$634,C507,[3]PIVOT!$C$9:$C$634),0)</f>
        <v>0</v>
      </c>
      <c r="T507" s="19">
        <f t="shared" si="46"/>
        <v>-4700000</v>
      </c>
    </row>
    <row r="508" spans="1:20" hidden="1" outlineLevel="1" x14ac:dyDescent="0.25">
      <c r="A508" s="19" t="s">
        <v>1204</v>
      </c>
      <c r="B508" s="19" t="s">
        <v>20</v>
      </c>
      <c r="C508" s="19" t="s">
        <v>1197</v>
      </c>
      <c r="D508" s="19" t="s">
        <v>692</v>
      </c>
      <c r="E508" s="16">
        <f t="shared" si="44"/>
        <v>4700000</v>
      </c>
      <c r="F508" s="19"/>
      <c r="G508" s="19"/>
      <c r="H508" s="19"/>
      <c r="I508" s="19"/>
      <c r="J508" s="19"/>
      <c r="K508" s="2">
        <f t="shared" si="45"/>
        <v>4700000</v>
      </c>
      <c r="L508" s="19">
        <v>4700000</v>
      </c>
      <c r="M508" s="19" t="s">
        <v>372</v>
      </c>
      <c r="S508" s="19">
        <f>IFERROR(SUMIF([3]PIVOT!$A$9:$A$634,C508,[3]PIVOT!$C$9:$C$634),0)</f>
        <v>0</v>
      </c>
      <c r="T508" s="19">
        <f t="shared" si="46"/>
        <v>-4700000</v>
      </c>
    </row>
    <row r="509" spans="1:20" hidden="1" outlineLevel="1" x14ac:dyDescent="0.25">
      <c r="A509" s="19" t="s">
        <v>1204</v>
      </c>
      <c r="B509" s="19" t="s">
        <v>20</v>
      </c>
      <c r="C509" s="19" t="s">
        <v>1198</v>
      </c>
      <c r="D509" s="19" t="s">
        <v>951</v>
      </c>
      <c r="E509" s="16">
        <f t="shared" si="44"/>
        <v>3400000</v>
      </c>
      <c r="F509" s="19"/>
      <c r="G509" s="19"/>
      <c r="H509" s="19"/>
      <c r="I509" s="19"/>
      <c r="J509" s="19"/>
      <c r="K509" s="2">
        <f t="shared" si="45"/>
        <v>3400000</v>
      </c>
      <c r="L509" s="19">
        <v>3400000</v>
      </c>
      <c r="M509" s="19" t="s">
        <v>366</v>
      </c>
      <c r="S509" s="19">
        <f>IFERROR(SUMIF([3]PIVOT!$A$9:$A$634,C509,[3]PIVOT!$C$9:$C$634),0)</f>
        <v>0</v>
      </c>
      <c r="T509" s="19">
        <f t="shared" si="46"/>
        <v>-3400000</v>
      </c>
    </row>
    <row r="510" spans="1:20" hidden="1" outlineLevel="1" x14ac:dyDescent="0.25">
      <c r="A510" s="19" t="s">
        <v>1204</v>
      </c>
      <c r="B510" s="19" t="s">
        <v>20</v>
      </c>
      <c r="C510" s="19" t="s">
        <v>1199</v>
      </c>
      <c r="D510" s="19" t="s">
        <v>539</v>
      </c>
      <c r="E510" s="16">
        <f t="shared" si="44"/>
        <v>4100000</v>
      </c>
      <c r="F510" s="19"/>
      <c r="G510" s="19"/>
      <c r="H510" s="19"/>
      <c r="I510" s="19"/>
      <c r="J510" s="19"/>
      <c r="K510" s="2">
        <f t="shared" si="45"/>
        <v>4100000</v>
      </c>
      <c r="L510" s="19">
        <v>4100000</v>
      </c>
      <c r="M510" s="19" t="s">
        <v>372</v>
      </c>
      <c r="S510" s="19">
        <f>IFERROR(SUMIF([3]PIVOT!$A$9:$A$634,C510,[3]PIVOT!$C$9:$C$634),0)</f>
        <v>0</v>
      </c>
      <c r="T510" s="19">
        <f t="shared" si="46"/>
        <v>-4100000</v>
      </c>
    </row>
    <row r="511" spans="1:20" hidden="1" outlineLevel="1" x14ac:dyDescent="0.25">
      <c r="A511" s="19" t="s">
        <v>1204</v>
      </c>
      <c r="B511" s="19" t="s">
        <v>20</v>
      </c>
      <c r="C511" s="19" t="s">
        <v>1200</v>
      </c>
      <c r="D511" s="19" t="s">
        <v>307</v>
      </c>
      <c r="E511" s="16">
        <f t="shared" si="44"/>
        <v>2700000</v>
      </c>
      <c r="F511" s="19"/>
      <c r="G511" s="19"/>
      <c r="H511" s="19"/>
      <c r="I511" s="19"/>
      <c r="J511" s="19"/>
      <c r="K511" s="2">
        <f t="shared" si="45"/>
        <v>2700000</v>
      </c>
      <c r="L511" s="19">
        <v>2700000</v>
      </c>
      <c r="M511" s="19" t="s">
        <v>366</v>
      </c>
      <c r="S511" s="19">
        <f>IFERROR(SUMIF([3]PIVOT!$A$9:$A$634,C511,[3]PIVOT!$C$9:$C$634),0)</f>
        <v>0</v>
      </c>
      <c r="T511" s="19">
        <f t="shared" si="46"/>
        <v>-2700000</v>
      </c>
    </row>
    <row r="512" spans="1:20" hidden="1" outlineLevel="1" x14ac:dyDescent="0.25">
      <c r="A512" s="19" t="s">
        <v>1204</v>
      </c>
      <c r="B512" s="19" t="s">
        <v>20</v>
      </c>
      <c r="C512" s="19" t="s">
        <v>1201</v>
      </c>
      <c r="D512" s="19" t="s">
        <v>1927</v>
      </c>
      <c r="E512" s="16">
        <f t="shared" si="44"/>
        <v>4100000</v>
      </c>
      <c r="F512" s="19"/>
      <c r="G512" s="19"/>
      <c r="H512" s="19"/>
      <c r="I512" s="19"/>
      <c r="J512" s="19"/>
      <c r="K512" s="2">
        <f t="shared" si="45"/>
        <v>4100000</v>
      </c>
      <c r="L512" s="19">
        <v>4100000</v>
      </c>
      <c r="M512" s="19" t="s">
        <v>372</v>
      </c>
      <c r="S512" s="19">
        <f>IFERROR(SUMIF([3]PIVOT!$A$9:$A$634,C512,[3]PIVOT!$C$9:$C$634),0)</f>
        <v>0</v>
      </c>
      <c r="T512" s="19">
        <f t="shared" si="46"/>
        <v>-4100000</v>
      </c>
    </row>
    <row r="513" spans="1:20" hidden="1" outlineLevel="1" x14ac:dyDescent="0.25">
      <c r="A513" s="19" t="s">
        <v>1204</v>
      </c>
      <c r="B513" s="19" t="s">
        <v>20</v>
      </c>
      <c r="C513" s="19" t="s">
        <v>1202</v>
      </c>
      <c r="D513" s="19" t="s">
        <v>1079</v>
      </c>
      <c r="E513" s="16">
        <f t="shared" si="44"/>
        <v>3100000</v>
      </c>
      <c r="F513" s="19"/>
      <c r="G513" s="19"/>
      <c r="H513" s="19"/>
      <c r="I513" s="19"/>
      <c r="J513" s="19"/>
      <c r="K513" s="2">
        <f t="shared" si="45"/>
        <v>3100000</v>
      </c>
      <c r="L513" s="19">
        <v>3100000</v>
      </c>
      <c r="M513" s="19" t="s">
        <v>366</v>
      </c>
      <c r="S513" s="19">
        <f>IFERROR(SUMIF([3]PIVOT!$A$9:$A$634,C513,[3]PIVOT!$C$9:$C$634),0)</f>
        <v>0</v>
      </c>
      <c r="T513" s="19">
        <f t="shared" si="46"/>
        <v>-3100000</v>
      </c>
    </row>
    <row r="514" spans="1:20" hidden="1" outlineLevel="1" x14ac:dyDescent="0.25">
      <c r="A514" s="19" t="s">
        <v>265</v>
      </c>
      <c r="B514" s="19" t="s">
        <v>20</v>
      </c>
      <c r="C514" s="19" t="s">
        <v>1203</v>
      </c>
      <c r="D514" s="19" t="s">
        <v>1081</v>
      </c>
      <c r="E514" s="16">
        <f t="shared" si="44"/>
        <v>1100000</v>
      </c>
      <c r="F514" s="19"/>
      <c r="G514" s="19"/>
      <c r="H514" s="19"/>
      <c r="I514" s="19"/>
      <c r="J514" s="19"/>
      <c r="K514" s="2">
        <f t="shared" si="45"/>
        <v>1100000</v>
      </c>
      <c r="L514" s="19">
        <v>1100000</v>
      </c>
      <c r="M514" s="19" t="s">
        <v>372</v>
      </c>
      <c r="S514" s="19">
        <f>IFERROR(SUMIF([3]PIVOT!$A$9:$A$634,C514,[3]PIVOT!$C$9:$C$634),0)</f>
        <v>0</v>
      </c>
      <c r="T514" s="19">
        <f t="shared" si="46"/>
        <v>-1100000</v>
      </c>
    </row>
    <row r="515" spans="1:20" hidden="1" outlineLevel="1" x14ac:dyDescent="0.25">
      <c r="A515" s="19" t="s">
        <v>1204</v>
      </c>
      <c r="B515" s="19" t="s">
        <v>20</v>
      </c>
      <c r="C515" s="19" t="s">
        <v>1928</v>
      </c>
      <c r="D515" s="19" t="s">
        <v>1929</v>
      </c>
      <c r="E515" s="16">
        <f t="shared" si="44"/>
        <v>1100000</v>
      </c>
      <c r="F515" s="19"/>
      <c r="G515" s="19"/>
      <c r="H515" s="19"/>
      <c r="I515" s="19"/>
      <c r="J515" s="19"/>
      <c r="K515" s="2">
        <f t="shared" si="45"/>
        <v>1100000</v>
      </c>
      <c r="L515" s="19">
        <v>1100000</v>
      </c>
      <c r="M515" s="19" t="s">
        <v>372</v>
      </c>
      <c r="S515" s="19">
        <f>IFERROR(SUMIF([3]PIVOT!$A$9:$A$634,C515,[3]PIVOT!$C$9:$C$634),0)</f>
        <v>0</v>
      </c>
      <c r="T515" s="19">
        <f t="shared" si="46"/>
        <v>-1100000</v>
      </c>
    </row>
    <row r="516" spans="1:20" hidden="1" outlineLevel="1" x14ac:dyDescent="0.25">
      <c r="A516" s="19" t="s">
        <v>249</v>
      </c>
      <c r="B516" s="19" t="s">
        <v>37</v>
      </c>
      <c r="C516" s="19" t="s">
        <v>1207</v>
      </c>
      <c r="D516" s="19" t="s">
        <v>266</v>
      </c>
      <c r="E516" s="16">
        <f t="shared" ref="E516:E537" si="47">+L516-F516-J516-I516</f>
        <v>3300000</v>
      </c>
      <c r="F516" s="19"/>
      <c r="G516" s="19"/>
      <c r="H516" s="19"/>
      <c r="I516" s="19"/>
      <c r="J516" s="19"/>
      <c r="K516" s="2">
        <f t="shared" ref="K516:K543" si="48">SUM(E516:G516)-H516-I516+J516</f>
        <v>3300000</v>
      </c>
      <c r="L516" s="19">
        <v>3300000</v>
      </c>
      <c r="M516" s="19"/>
      <c r="S516" s="19">
        <f>IFERROR(SUMIF([3]PIVOT!$A$9:$A$634,C516,[3]PIVOT!$C$9:$C$634),0)</f>
        <v>0</v>
      </c>
      <c r="T516" s="19">
        <f t="shared" ref="T516:T542" si="49">+S516-K516</f>
        <v>-3300000</v>
      </c>
    </row>
    <row r="517" spans="1:20" hidden="1" outlineLevel="1" x14ac:dyDescent="0.25">
      <c r="A517" s="19" t="s">
        <v>249</v>
      </c>
      <c r="B517" s="19" t="s">
        <v>37</v>
      </c>
      <c r="C517" s="19" t="s">
        <v>1208</v>
      </c>
      <c r="D517" s="19" t="s">
        <v>267</v>
      </c>
      <c r="E517" s="16">
        <f t="shared" si="47"/>
        <v>3300000</v>
      </c>
      <c r="F517" s="19"/>
      <c r="G517" s="19"/>
      <c r="H517" s="19"/>
      <c r="I517" s="19"/>
      <c r="J517" s="19"/>
      <c r="K517" s="2">
        <f t="shared" si="48"/>
        <v>3300000</v>
      </c>
      <c r="L517" s="19">
        <v>3300000</v>
      </c>
      <c r="M517" s="19"/>
      <c r="S517" s="19">
        <f>IFERROR(SUMIF([3]PIVOT!$A$9:$A$634,C517,[3]PIVOT!$C$9:$C$634),0)</f>
        <v>0</v>
      </c>
      <c r="T517" s="19">
        <f t="shared" si="49"/>
        <v>-3300000</v>
      </c>
    </row>
    <row r="518" spans="1:20" hidden="1" outlineLevel="1" x14ac:dyDescent="0.25">
      <c r="A518" s="19" t="s">
        <v>249</v>
      </c>
      <c r="B518" s="19" t="s">
        <v>37</v>
      </c>
      <c r="C518" s="19" t="s">
        <v>1209</v>
      </c>
      <c r="D518" s="19" t="s">
        <v>268</v>
      </c>
      <c r="E518" s="16">
        <f t="shared" si="47"/>
        <v>2200000</v>
      </c>
      <c r="F518" s="19"/>
      <c r="G518" s="19"/>
      <c r="H518" s="19"/>
      <c r="I518" s="19"/>
      <c r="J518" s="19"/>
      <c r="K518" s="2">
        <f t="shared" si="48"/>
        <v>2200000</v>
      </c>
      <c r="L518" s="19">
        <v>2200000</v>
      </c>
      <c r="M518" s="19"/>
      <c r="S518" s="19">
        <f>IFERROR(SUMIF([3]PIVOT!$A$9:$A$634,C518,[3]PIVOT!$C$9:$C$634),0)</f>
        <v>0</v>
      </c>
      <c r="T518" s="19">
        <f t="shared" si="49"/>
        <v>-2200000</v>
      </c>
    </row>
    <row r="519" spans="1:20" hidden="1" outlineLevel="1" x14ac:dyDescent="0.25">
      <c r="A519" s="19" t="s">
        <v>249</v>
      </c>
      <c r="B519" s="19" t="s">
        <v>37</v>
      </c>
      <c r="C519" s="19" t="s">
        <v>1210</v>
      </c>
      <c r="D519" s="19" t="s">
        <v>269</v>
      </c>
      <c r="E519" s="16">
        <f t="shared" si="47"/>
        <v>2000000</v>
      </c>
      <c r="F519" s="19"/>
      <c r="G519" s="19"/>
      <c r="H519" s="19"/>
      <c r="I519" s="19"/>
      <c r="J519" s="19"/>
      <c r="K519" s="2">
        <f t="shared" si="48"/>
        <v>2000000</v>
      </c>
      <c r="L519" s="19">
        <v>2000000</v>
      </c>
      <c r="M519" s="19"/>
      <c r="S519" s="19">
        <f>IFERROR(SUMIF([3]PIVOT!$A$9:$A$634,C519,[3]PIVOT!$C$9:$C$634),0)</f>
        <v>0</v>
      </c>
      <c r="T519" s="19">
        <f t="shared" si="49"/>
        <v>-2000000</v>
      </c>
    </row>
    <row r="520" spans="1:20" hidden="1" outlineLevel="1" x14ac:dyDescent="0.25">
      <c r="A520" s="19" t="s">
        <v>249</v>
      </c>
      <c r="B520" s="19" t="s">
        <v>37</v>
      </c>
      <c r="C520" s="19" t="s">
        <v>1211</v>
      </c>
      <c r="D520" s="19" t="s">
        <v>526</v>
      </c>
      <c r="E520" s="16">
        <f t="shared" si="47"/>
        <v>1300000</v>
      </c>
      <c r="F520" s="19"/>
      <c r="G520" s="19"/>
      <c r="H520" s="19"/>
      <c r="I520" s="19"/>
      <c r="J520" s="19"/>
      <c r="K520" s="2">
        <f t="shared" si="48"/>
        <v>1300000</v>
      </c>
      <c r="L520" s="19">
        <v>1300000</v>
      </c>
      <c r="M520" s="19"/>
      <c r="S520" s="19">
        <f>IFERROR(SUMIF([3]PIVOT!$A$9:$A$634,C520,[3]PIVOT!$C$9:$C$634),0)</f>
        <v>0</v>
      </c>
      <c r="T520" s="19">
        <f t="shared" si="49"/>
        <v>-1300000</v>
      </c>
    </row>
    <row r="521" spans="1:20" hidden="1" outlineLevel="1" x14ac:dyDescent="0.25">
      <c r="A521" s="19" t="s">
        <v>249</v>
      </c>
      <c r="B521" s="19" t="s">
        <v>37</v>
      </c>
      <c r="C521" s="19" t="s">
        <v>1212</v>
      </c>
      <c r="D521" s="19" t="s">
        <v>237</v>
      </c>
      <c r="E521" s="16">
        <f t="shared" si="47"/>
        <v>1900000</v>
      </c>
      <c r="F521" s="19"/>
      <c r="G521" s="19"/>
      <c r="H521" s="19"/>
      <c r="I521" s="19"/>
      <c r="J521" s="19"/>
      <c r="K521" s="2">
        <f t="shared" si="48"/>
        <v>1900000</v>
      </c>
      <c r="L521" s="19">
        <v>1900000</v>
      </c>
      <c r="M521" s="19"/>
      <c r="S521" s="19">
        <f>IFERROR(SUMIF([3]PIVOT!$A$9:$A$634,C521,[3]PIVOT!$C$9:$C$634),0)</f>
        <v>0</v>
      </c>
      <c r="T521" s="19">
        <f t="shared" si="49"/>
        <v>-1900000</v>
      </c>
    </row>
    <row r="522" spans="1:20" hidden="1" outlineLevel="1" x14ac:dyDescent="0.25">
      <c r="A522" s="19" t="s">
        <v>249</v>
      </c>
      <c r="B522" s="19" t="s">
        <v>37</v>
      </c>
      <c r="C522" s="19" t="s">
        <v>1213</v>
      </c>
      <c r="D522" s="19" t="s">
        <v>271</v>
      </c>
      <c r="E522" s="16">
        <f t="shared" si="47"/>
        <v>1100000</v>
      </c>
      <c r="F522" s="19"/>
      <c r="G522" s="19"/>
      <c r="H522" s="19"/>
      <c r="I522" s="19"/>
      <c r="J522" s="19"/>
      <c r="K522" s="2">
        <f t="shared" si="48"/>
        <v>1100000</v>
      </c>
      <c r="L522" s="19">
        <v>1100000</v>
      </c>
      <c r="M522" s="19"/>
      <c r="S522" s="19">
        <f>IFERROR(SUMIF([3]PIVOT!$A$9:$A$634,C522,[3]PIVOT!$C$9:$C$634),0)</f>
        <v>0</v>
      </c>
      <c r="T522" s="19">
        <f t="shared" si="49"/>
        <v>-1100000</v>
      </c>
    </row>
    <row r="523" spans="1:20" hidden="1" outlineLevel="1" x14ac:dyDescent="0.25">
      <c r="A523" s="19" t="s">
        <v>265</v>
      </c>
      <c r="B523" s="19" t="s">
        <v>37</v>
      </c>
      <c r="C523" s="19" t="s">
        <v>1214</v>
      </c>
      <c r="D523" s="19" t="s">
        <v>1215</v>
      </c>
      <c r="E523" s="16">
        <f t="shared" si="47"/>
        <v>2100000</v>
      </c>
      <c r="F523" s="19"/>
      <c r="G523" s="19"/>
      <c r="H523" s="19"/>
      <c r="I523" s="19"/>
      <c r="J523" s="19"/>
      <c r="K523" s="2">
        <f t="shared" si="48"/>
        <v>2100000</v>
      </c>
      <c r="L523" s="19">
        <v>2100000</v>
      </c>
      <c r="M523" s="19"/>
      <c r="S523" s="19">
        <f>IFERROR(SUMIF([3]PIVOT!$A$9:$A$634,C523,[3]PIVOT!$C$9:$C$634),0)</f>
        <v>0</v>
      </c>
      <c r="T523" s="19">
        <f t="shared" si="49"/>
        <v>-2100000</v>
      </c>
    </row>
    <row r="524" spans="1:20" hidden="1" outlineLevel="1" x14ac:dyDescent="0.25">
      <c r="A524" s="19" t="s">
        <v>265</v>
      </c>
      <c r="B524" s="19" t="s">
        <v>37</v>
      </c>
      <c r="C524" s="19" t="s">
        <v>1216</v>
      </c>
      <c r="D524" s="19" t="s">
        <v>272</v>
      </c>
      <c r="E524" s="16">
        <f t="shared" si="47"/>
        <v>500000</v>
      </c>
      <c r="F524" s="19"/>
      <c r="G524" s="19"/>
      <c r="H524" s="19"/>
      <c r="I524" s="19"/>
      <c r="J524" s="19"/>
      <c r="K524" s="2">
        <f t="shared" si="48"/>
        <v>500000</v>
      </c>
      <c r="L524" s="19">
        <v>500000</v>
      </c>
      <c r="M524" s="19"/>
      <c r="S524" s="19">
        <f>IFERROR(SUMIF([3]PIVOT!$A$9:$A$634,C524,[3]PIVOT!$C$9:$C$634),0)</f>
        <v>0</v>
      </c>
      <c r="T524" s="19">
        <f t="shared" si="49"/>
        <v>-500000</v>
      </c>
    </row>
    <row r="525" spans="1:20" hidden="1" outlineLevel="1" x14ac:dyDescent="0.25">
      <c r="A525" s="19" t="s">
        <v>265</v>
      </c>
      <c r="B525" s="19" t="s">
        <v>37</v>
      </c>
      <c r="C525" s="19" t="s">
        <v>1217</v>
      </c>
      <c r="D525" s="19" t="s">
        <v>273</v>
      </c>
      <c r="E525" s="16">
        <f t="shared" si="47"/>
        <v>3700000</v>
      </c>
      <c r="F525" s="19"/>
      <c r="G525" s="19"/>
      <c r="H525" s="19"/>
      <c r="I525" s="19"/>
      <c r="J525" s="19"/>
      <c r="K525" s="2">
        <f t="shared" si="48"/>
        <v>3700000</v>
      </c>
      <c r="L525" s="19">
        <v>3700000</v>
      </c>
      <c r="M525" s="19"/>
      <c r="S525" s="19">
        <f>IFERROR(SUMIF([3]PIVOT!$A$9:$A$634,C525,[3]PIVOT!$C$9:$C$634),0)</f>
        <v>0</v>
      </c>
      <c r="T525" s="19">
        <f t="shared" si="49"/>
        <v>-3700000</v>
      </c>
    </row>
    <row r="526" spans="1:20" hidden="1" outlineLevel="1" x14ac:dyDescent="0.25">
      <c r="A526" s="19" t="s">
        <v>265</v>
      </c>
      <c r="B526" s="19" t="s">
        <v>37</v>
      </c>
      <c r="C526" s="19" t="s">
        <v>1218</v>
      </c>
      <c r="D526" s="19" t="s">
        <v>388</v>
      </c>
      <c r="E526" s="16">
        <f t="shared" si="47"/>
        <v>1900000</v>
      </c>
      <c r="F526" s="19"/>
      <c r="G526" s="19"/>
      <c r="H526" s="19"/>
      <c r="I526" s="19"/>
      <c r="J526" s="19"/>
      <c r="K526" s="2">
        <f t="shared" si="48"/>
        <v>1900000</v>
      </c>
      <c r="L526" s="19">
        <v>1900000</v>
      </c>
      <c r="M526" s="19"/>
      <c r="S526" s="19">
        <f>IFERROR(SUMIF([3]PIVOT!$A$9:$A$634,C526,[3]PIVOT!$C$9:$C$634),0)</f>
        <v>0</v>
      </c>
      <c r="T526" s="19">
        <f t="shared" si="49"/>
        <v>-1900000</v>
      </c>
    </row>
    <row r="527" spans="1:20" hidden="1" outlineLevel="1" x14ac:dyDescent="0.25">
      <c r="A527" s="19" t="s">
        <v>265</v>
      </c>
      <c r="B527" s="19" t="s">
        <v>37</v>
      </c>
      <c r="C527" s="19" t="s">
        <v>1219</v>
      </c>
      <c r="D527" s="19" t="s">
        <v>263</v>
      </c>
      <c r="E527" s="16">
        <f t="shared" si="47"/>
        <v>1600000</v>
      </c>
      <c r="F527" s="19"/>
      <c r="G527" s="19"/>
      <c r="H527" s="19"/>
      <c r="I527" s="19"/>
      <c r="J527" s="19"/>
      <c r="K527" s="2">
        <f t="shared" si="48"/>
        <v>1600000</v>
      </c>
      <c r="L527" s="19">
        <v>1600000</v>
      </c>
      <c r="M527" s="19"/>
      <c r="S527" s="19">
        <f>IFERROR(SUMIF([3]PIVOT!$A$9:$A$634,C527,[3]PIVOT!$C$9:$C$634),0)</f>
        <v>0</v>
      </c>
      <c r="T527" s="19">
        <f t="shared" si="49"/>
        <v>-1600000</v>
      </c>
    </row>
    <row r="528" spans="1:20" hidden="1" outlineLevel="1" x14ac:dyDescent="0.25">
      <c r="A528" s="19" t="s">
        <v>265</v>
      </c>
      <c r="B528" s="19" t="s">
        <v>37</v>
      </c>
      <c r="C528" s="19" t="s">
        <v>1220</v>
      </c>
      <c r="D528" s="19" t="s">
        <v>533</v>
      </c>
      <c r="E528" s="16">
        <f t="shared" si="47"/>
        <v>3100000</v>
      </c>
      <c r="F528" s="19"/>
      <c r="G528" s="19"/>
      <c r="H528" s="19"/>
      <c r="I528" s="19"/>
      <c r="J528" s="19"/>
      <c r="K528" s="2">
        <f t="shared" si="48"/>
        <v>3100000</v>
      </c>
      <c r="L528" s="19">
        <v>3100000</v>
      </c>
      <c r="M528" s="19"/>
      <c r="S528" s="19">
        <f>IFERROR(SUMIF([3]PIVOT!$A$9:$A$634,C528,[3]PIVOT!$C$9:$C$634),0)</f>
        <v>0</v>
      </c>
      <c r="T528" s="19">
        <f t="shared" si="49"/>
        <v>-3100000</v>
      </c>
    </row>
    <row r="529" spans="1:20" hidden="1" outlineLevel="1" x14ac:dyDescent="0.25">
      <c r="A529" s="19" t="s">
        <v>1204</v>
      </c>
      <c r="B529" s="19" t="s">
        <v>37</v>
      </c>
      <c r="C529" s="19" t="s">
        <v>1221</v>
      </c>
      <c r="D529" s="19" t="s">
        <v>608</v>
      </c>
      <c r="E529" s="16">
        <f t="shared" si="47"/>
        <v>2700000</v>
      </c>
      <c r="F529" s="19"/>
      <c r="G529" s="19"/>
      <c r="H529" s="19"/>
      <c r="I529" s="19"/>
      <c r="J529" s="19"/>
      <c r="K529" s="2">
        <f t="shared" si="48"/>
        <v>2700000</v>
      </c>
      <c r="L529" s="19">
        <v>2700000</v>
      </c>
      <c r="M529" s="19"/>
      <c r="S529" s="19">
        <f>IFERROR(SUMIF([3]PIVOT!$A$9:$A$634,C529,[3]PIVOT!$C$9:$C$634),0)</f>
        <v>0</v>
      </c>
      <c r="T529" s="19">
        <f t="shared" si="49"/>
        <v>-2700000</v>
      </c>
    </row>
    <row r="530" spans="1:20" hidden="1" outlineLevel="1" x14ac:dyDescent="0.25">
      <c r="A530" s="19" t="s">
        <v>1204</v>
      </c>
      <c r="B530" s="19" t="s">
        <v>37</v>
      </c>
      <c r="C530" s="19" t="s">
        <v>1222</v>
      </c>
      <c r="D530" s="19" t="s">
        <v>480</v>
      </c>
      <c r="E530" s="16">
        <f t="shared" si="47"/>
        <v>2800000</v>
      </c>
      <c r="F530" s="19"/>
      <c r="G530" s="19"/>
      <c r="H530" s="19"/>
      <c r="I530" s="19"/>
      <c r="J530" s="19"/>
      <c r="K530" s="2">
        <f t="shared" si="48"/>
        <v>2800000</v>
      </c>
      <c r="L530" s="19">
        <v>2800000</v>
      </c>
      <c r="M530" s="19"/>
      <c r="S530" s="19">
        <f>IFERROR(SUMIF([3]PIVOT!$A$9:$A$634,C530,[3]PIVOT!$C$9:$C$634),0)</f>
        <v>0</v>
      </c>
      <c r="T530" s="19">
        <f t="shared" si="49"/>
        <v>-2800000</v>
      </c>
    </row>
    <row r="531" spans="1:20" hidden="1" outlineLevel="1" x14ac:dyDescent="0.25">
      <c r="A531" s="19" t="s">
        <v>1204</v>
      </c>
      <c r="B531" s="19" t="s">
        <v>37</v>
      </c>
      <c r="C531" s="19" t="s">
        <v>1223</v>
      </c>
      <c r="D531" s="19" t="s">
        <v>310</v>
      </c>
      <c r="E531" s="16">
        <f t="shared" si="47"/>
        <v>2800000</v>
      </c>
      <c r="F531" s="19"/>
      <c r="G531" s="19"/>
      <c r="H531" s="19"/>
      <c r="I531" s="19"/>
      <c r="J531" s="19"/>
      <c r="K531" s="2">
        <f t="shared" si="48"/>
        <v>2800000</v>
      </c>
      <c r="L531" s="19">
        <v>2800000</v>
      </c>
      <c r="M531" s="19"/>
      <c r="S531" s="19">
        <f>IFERROR(SUMIF([3]PIVOT!$A$9:$A$634,C531,[3]PIVOT!$C$9:$C$634),0)</f>
        <v>0</v>
      </c>
      <c r="T531" s="19">
        <f t="shared" si="49"/>
        <v>-2800000</v>
      </c>
    </row>
    <row r="532" spans="1:20" hidden="1" outlineLevel="1" x14ac:dyDescent="0.25">
      <c r="A532" s="19" t="s">
        <v>1204</v>
      </c>
      <c r="B532" s="19" t="s">
        <v>37</v>
      </c>
      <c r="C532" s="19" t="s">
        <v>1224</v>
      </c>
      <c r="D532" s="19" t="s">
        <v>309</v>
      </c>
      <c r="E532" s="16">
        <f t="shared" si="47"/>
        <v>3100000</v>
      </c>
      <c r="F532" s="19"/>
      <c r="G532" s="19"/>
      <c r="H532" s="19"/>
      <c r="I532" s="19"/>
      <c r="J532" s="19"/>
      <c r="K532" s="2">
        <f t="shared" si="48"/>
        <v>3100000</v>
      </c>
      <c r="L532" s="19">
        <v>3100000</v>
      </c>
      <c r="M532" s="19"/>
      <c r="S532" s="19">
        <f>IFERROR(SUMIF([3]PIVOT!$A$9:$A$634,C532,[3]PIVOT!$C$9:$C$634),0)</f>
        <v>0</v>
      </c>
      <c r="T532" s="19">
        <f t="shared" si="49"/>
        <v>-3100000</v>
      </c>
    </row>
    <row r="533" spans="1:20" hidden="1" outlineLevel="1" x14ac:dyDescent="0.25">
      <c r="A533" s="19" t="s">
        <v>1204</v>
      </c>
      <c r="B533" s="19" t="s">
        <v>37</v>
      </c>
      <c r="C533" s="19" t="s">
        <v>1225</v>
      </c>
      <c r="D533" s="19" t="s">
        <v>638</v>
      </c>
      <c r="E533" s="16">
        <f t="shared" si="47"/>
        <v>5300000</v>
      </c>
      <c r="F533" s="19"/>
      <c r="G533" s="19"/>
      <c r="H533" s="19"/>
      <c r="I533" s="19"/>
      <c r="J533" s="19"/>
      <c r="K533" s="2">
        <f t="shared" si="48"/>
        <v>5300000</v>
      </c>
      <c r="L533" s="19">
        <v>5300000</v>
      </c>
      <c r="M533" s="19"/>
      <c r="S533" s="19">
        <f>IFERROR(SUMIF([3]PIVOT!$A$9:$A$634,C533,[3]PIVOT!$C$9:$C$634),0)</f>
        <v>0</v>
      </c>
      <c r="T533" s="19">
        <f t="shared" si="49"/>
        <v>-5300000</v>
      </c>
    </row>
    <row r="534" spans="1:20" hidden="1" outlineLevel="1" x14ac:dyDescent="0.25">
      <c r="A534" s="19" t="s">
        <v>1204</v>
      </c>
      <c r="B534" s="19" t="s">
        <v>37</v>
      </c>
      <c r="C534" s="19" t="s">
        <v>1226</v>
      </c>
      <c r="D534" s="19" t="s">
        <v>659</v>
      </c>
      <c r="E534" s="16">
        <f t="shared" si="47"/>
        <v>3300000</v>
      </c>
      <c r="F534" s="19"/>
      <c r="G534" s="19"/>
      <c r="H534" s="19"/>
      <c r="I534" s="19"/>
      <c r="J534" s="19"/>
      <c r="K534" s="2">
        <f t="shared" si="48"/>
        <v>3300000</v>
      </c>
      <c r="L534" s="19">
        <v>3300000</v>
      </c>
      <c r="M534" s="19"/>
      <c r="S534" s="19">
        <f>IFERROR(SUMIF([3]PIVOT!$A$9:$A$634,C534,[3]PIVOT!$C$9:$C$634),0)</f>
        <v>0</v>
      </c>
      <c r="T534" s="19">
        <f t="shared" si="49"/>
        <v>-3300000</v>
      </c>
    </row>
    <row r="535" spans="1:20" hidden="1" outlineLevel="1" x14ac:dyDescent="0.25">
      <c r="A535" s="19" t="s">
        <v>249</v>
      </c>
      <c r="B535" s="19" t="s">
        <v>39</v>
      </c>
      <c r="C535" s="19" t="s">
        <v>2126</v>
      </c>
      <c r="D535" s="19" t="s">
        <v>2127</v>
      </c>
      <c r="E535" s="16">
        <f t="shared" si="47"/>
        <v>6400000</v>
      </c>
      <c r="F535" s="19"/>
      <c r="G535" s="19"/>
      <c r="H535" s="19"/>
      <c r="I535" s="19"/>
      <c r="J535" s="19">
        <v>0</v>
      </c>
      <c r="K535" s="2">
        <f t="shared" si="48"/>
        <v>6400000</v>
      </c>
      <c r="L535" s="19">
        <v>6400000</v>
      </c>
      <c r="M535" s="19"/>
      <c r="S535" s="19">
        <f>IFERROR(SUMIF([3]PIVOT!$A$9:$A$634,C535,[3]PIVOT!$C$9:$C$634),0)</f>
        <v>0</v>
      </c>
      <c r="T535" s="19">
        <f t="shared" si="49"/>
        <v>-6400000</v>
      </c>
    </row>
    <row r="536" spans="1:20" hidden="1" outlineLevel="1" x14ac:dyDescent="0.25">
      <c r="A536" s="19" t="s">
        <v>265</v>
      </c>
      <c r="B536" s="19" t="s">
        <v>39</v>
      </c>
      <c r="C536" s="19"/>
      <c r="D536" s="19" t="s">
        <v>1</v>
      </c>
      <c r="E536" s="16">
        <f t="shared" si="47"/>
        <v>0</v>
      </c>
      <c r="F536" s="19"/>
      <c r="G536" s="19"/>
      <c r="H536" s="19"/>
      <c r="I536" s="19"/>
      <c r="J536" s="19">
        <v>0</v>
      </c>
      <c r="K536" s="2">
        <f t="shared" si="48"/>
        <v>0</v>
      </c>
      <c r="L536" s="19">
        <v>0</v>
      </c>
      <c r="M536" s="19"/>
      <c r="S536" s="19">
        <f>IFERROR(SUMIF([3]PIVOT!$A$9:$A$634,C536,[3]PIVOT!$C$9:$C$634),0)</f>
        <v>0</v>
      </c>
      <c r="T536" s="19">
        <f t="shared" si="49"/>
        <v>0</v>
      </c>
    </row>
    <row r="537" spans="1:20" hidden="1" outlineLevel="1" x14ac:dyDescent="0.25">
      <c r="A537" s="19" t="s">
        <v>1204</v>
      </c>
      <c r="B537" s="19" t="s">
        <v>39</v>
      </c>
      <c r="C537" s="19" t="s">
        <v>2128</v>
      </c>
      <c r="D537" s="19" t="s">
        <v>311</v>
      </c>
      <c r="E537" s="16">
        <f t="shared" si="47"/>
        <v>7700000</v>
      </c>
      <c r="F537" s="19"/>
      <c r="G537" s="19"/>
      <c r="H537" s="19"/>
      <c r="I537" s="19"/>
      <c r="J537" s="19">
        <v>10000000</v>
      </c>
      <c r="K537" s="2">
        <f t="shared" si="48"/>
        <v>17700000</v>
      </c>
      <c r="L537" s="19">
        <v>17700000</v>
      </c>
      <c r="M537" s="19"/>
      <c r="S537" s="19">
        <f>IFERROR(SUMIF([3]PIVOT!$A$9:$A$634,C537,[3]PIVOT!$C$9:$C$634),0)</f>
        <v>0</v>
      </c>
      <c r="T537" s="19">
        <f t="shared" si="49"/>
        <v>-17700000</v>
      </c>
    </row>
    <row r="538" spans="1:20" hidden="1" outlineLevel="1" x14ac:dyDescent="0.25">
      <c r="A538" s="19" t="s">
        <v>249</v>
      </c>
      <c r="B538" s="19" t="s">
        <v>20</v>
      </c>
      <c r="C538" s="16"/>
      <c r="D538" s="16"/>
      <c r="E538" s="16"/>
      <c r="F538" s="16"/>
      <c r="G538" s="16"/>
      <c r="H538" s="16"/>
      <c r="I538" s="16"/>
      <c r="J538" s="16"/>
      <c r="K538" s="2">
        <f t="shared" si="48"/>
        <v>0</v>
      </c>
      <c r="L538" s="16"/>
      <c r="M538" s="16"/>
      <c r="S538" s="19">
        <f>IFERROR(SUMIF([3]PIVOT!$A$9:$A$634,C538,[3]PIVOT!$C$9:$C$634),0)</f>
        <v>0</v>
      </c>
      <c r="T538" s="19">
        <f t="shared" si="49"/>
        <v>0</v>
      </c>
    </row>
    <row r="539" spans="1:20" hidden="1" outlineLevel="1" x14ac:dyDescent="0.25">
      <c r="A539" s="19" t="s">
        <v>249</v>
      </c>
      <c r="B539" s="19" t="s">
        <v>20</v>
      </c>
      <c r="C539" s="16"/>
      <c r="D539" s="16"/>
      <c r="E539" s="16"/>
      <c r="F539" s="16"/>
      <c r="G539" s="16"/>
      <c r="H539" s="16"/>
      <c r="I539" s="16"/>
      <c r="J539" s="16"/>
      <c r="K539" s="2">
        <f t="shared" si="48"/>
        <v>0</v>
      </c>
      <c r="L539" s="16"/>
      <c r="M539" s="16"/>
      <c r="S539" s="19">
        <f>IFERROR(SUMIF([3]PIVOT!$A$9:$A$634,C539,[3]PIVOT!$C$9:$C$634),0)</f>
        <v>0</v>
      </c>
      <c r="T539" s="19">
        <f t="shared" si="49"/>
        <v>0</v>
      </c>
    </row>
    <row r="540" spans="1:20" hidden="1" outlineLevel="1" x14ac:dyDescent="0.25">
      <c r="C540" s="16"/>
      <c r="D540" s="16"/>
      <c r="E540" s="16"/>
      <c r="F540" s="16"/>
      <c r="G540" s="16"/>
      <c r="H540" s="16"/>
      <c r="I540" s="16"/>
      <c r="J540" s="16"/>
      <c r="K540" s="2">
        <f t="shared" si="48"/>
        <v>0</v>
      </c>
      <c r="L540" s="16"/>
      <c r="M540" s="16"/>
      <c r="S540" s="19">
        <f>IFERROR(SUMIF([3]PIVOT!$A$9:$A$634,C540,[3]PIVOT!$C$9:$C$634),0)</f>
        <v>0</v>
      </c>
      <c r="T540" s="19">
        <f t="shared" si="49"/>
        <v>0</v>
      </c>
    </row>
    <row r="541" spans="1:20" hidden="1" outlineLevel="1" x14ac:dyDescent="0.25">
      <c r="C541" s="22"/>
      <c r="D541" s="22"/>
      <c r="E541" s="16"/>
      <c r="F541" s="22"/>
      <c r="G541" s="22"/>
      <c r="H541" s="22"/>
      <c r="I541" s="22"/>
      <c r="J541" s="22"/>
      <c r="K541" s="2">
        <f t="shared" si="48"/>
        <v>0</v>
      </c>
      <c r="L541" s="22"/>
      <c r="M541" s="22"/>
      <c r="S541" s="19">
        <f>IFERROR(SUMIF([3]PIVOT!$A$9:$A$634,C541,[3]PIVOT!$C$9:$C$634),0)</f>
        <v>0</v>
      </c>
      <c r="T541" s="19">
        <f t="shared" si="49"/>
        <v>0</v>
      </c>
    </row>
    <row r="542" spans="1:20" hidden="1" outlineLevel="1" x14ac:dyDescent="0.25">
      <c r="C542" s="22"/>
      <c r="D542" s="22"/>
      <c r="E542" s="16"/>
      <c r="F542" s="22"/>
      <c r="G542" s="22"/>
      <c r="H542" s="22"/>
      <c r="I542" s="22"/>
      <c r="J542" s="22"/>
      <c r="K542" s="2">
        <f t="shared" si="48"/>
        <v>0</v>
      </c>
      <c r="L542" s="22"/>
      <c r="M542" s="22"/>
      <c r="S542" s="19">
        <f>IFERROR(SUMIF([3]PIVOT!$A$9:$A$634,C542,[3]PIVOT!$C$9:$C$634),0)</f>
        <v>0</v>
      </c>
      <c r="T542" s="19">
        <f t="shared" si="49"/>
        <v>0</v>
      </c>
    </row>
    <row r="543" spans="1:20" s="35" customFormat="1" hidden="1" x14ac:dyDescent="0.25">
      <c r="A543" s="4"/>
      <c r="B543" s="4"/>
      <c r="C543" s="50"/>
      <c r="D543" s="4" t="s">
        <v>86</v>
      </c>
      <c r="E543" s="4">
        <f t="shared" ref="E543:J543" si="50">SUM(E388:E542)</f>
        <v>449200000</v>
      </c>
      <c r="F543" s="4">
        <f t="shared" si="50"/>
        <v>0</v>
      </c>
      <c r="G543" s="4">
        <f t="shared" si="50"/>
        <v>10961538.461538462</v>
      </c>
      <c r="H543" s="4">
        <f t="shared" si="50"/>
        <v>0</v>
      </c>
      <c r="I543" s="4">
        <f t="shared" si="50"/>
        <v>0</v>
      </c>
      <c r="J543" s="4">
        <f t="shared" si="50"/>
        <v>10000000</v>
      </c>
      <c r="K543" s="4">
        <f t="shared" si="48"/>
        <v>470161538.46153843</v>
      </c>
      <c r="L543" s="4">
        <f>SUM(L388:L542)</f>
        <v>459200000</v>
      </c>
      <c r="M543" s="41"/>
      <c r="N543" s="35">
        <v>387100000</v>
      </c>
      <c r="O543" s="19">
        <v>48000000</v>
      </c>
      <c r="P543" s="35">
        <v>24100000</v>
      </c>
      <c r="Q543" s="35">
        <v>10961538.461538462</v>
      </c>
      <c r="R543" s="35">
        <f>+K543-SUM(N543:Q543)</f>
        <v>0</v>
      </c>
      <c r="S543" s="19"/>
      <c r="T543" s="19"/>
    </row>
    <row r="544" spans="1:20" s="22" customFormat="1" hidden="1" outlineLevel="1" x14ac:dyDescent="0.25">
      <c r="A544" s="22" t="s">
        <v>66</v>
      </c>
      <c r="B544" s="22" t="s">
        <v>20</v>
      </c>
      <c r="C544" s="22" t="s">
        <v>2306</v>
      </c>
      <c r="D544" s="22" t="s">
        <v>2307</v>
      </c>
      <c r="E544" s="16">
        <f t="shared" ref="E544:E575" si="51">+L544-F544-J544-I544</f>
        <v>0</v>
      </c>
      <c r="G544" s="22">
        <v>384000</v>
      </c>
      <c r="K544" s="2">
        <f t="shared" ref="K544:K575" si="52">SUM(E544:G544)-H544+I544+J544</f>
        <v>384000</v>
      </c>
      <c r="L544" s="22">
        <v>0</v>
      </c>
      <c r="M544" s="22" t="s">
        <v>250</v>
      </c>
      <c r="O544" s="19"/>
      <c r="S544" s="19">
        <f>IFERROR(SUMIF([3]PIVOT!$A$9:$A$634,C544,[3]PIVOT!$C$9:$C$634),0)</f>
        <v>0</v>
      </c>
      <c r="T544" s="19">
        <f t="shared" ref="T544:T575" si="53">+S544-K544</f>
        <v>-384000</v>
      </c>
    </row>
    <row r="545" spans="1:20" s="22" customFormat="1" hidden="1" outlineLevel="1" x14ac:dyDescent="0.25">
      <c r="A545" s="22" t="s">
        <v>66</v>
      </c>
      <c r="B545" s="22" t="s">
        <v>20</v>
      </c>
      <c r="C545" s="22" t="s">
        <v>1385</v>
      </c>
      <c r="D545" s="22" t="s">
        <v>278</v>
      </c>
      <c r="E545" s="16">
        <f t="shared" si="51"/>
        <v>0</v>
      </c>
      <c r="K545" s="2">
        <f t="shared" si="52"/>
        <v>0</v>
      </c>
      <c r="L545" s="22">
        <v>0</v>
      </c>
      <c r="M545" s="22" t="s">
        <v>250</v>
      </c>
      <c r="O545" s="19"/>
      <c r="S545" s="19">
        <f>IFERROR(SUMIF([3]PIVOT!$A$9:$A$634,C545,[3]PIVOT!$C$9:$C$634),0)</f>
        <v>0</v>
      </c>
      <c r="T545" s="19">
        <f t="shared" si="53"/>
        <v>0</v>
      </c>
    </row>
    <row r="546" spans="1:20" s="22" customFormat="1" hidden="1" outlineLevel="1" x14ac:dyDescent="0.25">
      <c r="A546" s="22" t="s">
        <v>66</v>
      </c>
      <c r="B546" s="22" t="s">
        <v>20</v>
      </c>
      <c r="C546" s="22" t="s">
        <v>1386</v>
      </c>
      <c r="D546" s="22" t="s">
        <v>602</v>
      </c>
      <c r="E546" s="16">
        <f t="shared" si="51"/>
        <v>4400000</v>
      </c>
      <c r="K546" s="2">
        <f t="shared" si="52"/>
        <v>4400000</v>
      </c>
      <c r="L546" s="22">
        <v>4400000</v>
      </c>
      <c r="M546" s="22" t="s">
        <v>250</v>
      </c>
      <c r="O546" s="19"/>
      <c r="S546" s="19">
        <f>IFERROR(SUMIF([3]PIVOT!$A$9:$A$634,C546,[3]PIVOT!$C$9:$C$634),0)</f>
        <v>0</v>
      </c>
      <c r="T546" s="19">
        <f t="shared" si="53"/>
        <v>-4400000</v>
      </c>
    </row>
    <row r="547" spans="1:20" s="22" customFormat="1" hidden="1" outlineLevel="1" x14ac:dyDescent="0.25">
      <c r="A547" s="22" t="s">
        <v>66</v>
      </c>
      <c r="B547" s="22" t="s">
        <v>20</v>
      </c>
      <c r="C547" s="22" t="s">
        <v>1387</v>
      </c>
      <c r="D547" s="22" t="s">
        <v>2685</v>
      </c>
      <c r="E547" s="16">
        <f t="shared" si="51"/>
        <v>4000000</v>
      </c>
      <c r="K547" s="2">
        <f t="shared" si="52"/>
        <v>4000000</v>
      </c>
      <c r="L547" s="22">
        <v>4000000</v>
      </c>
      <c r="M547" s="22" t="s">
        <v>252</v>
      </c>
      <c r="O547" s="19"/>
      <c r="S547" s="19">
        <f>IFERROR(SUMIF([3]PIVOT!$A$9:$A$634,C547,[3]PIVOT!$C$9:$C$634),0)</f>
        <v>0</v>
      </c>
      <c r="T547" s="19">
        <f t="shared" si="53"/>
        <v>-4000000</v>
      </c>
    </row>
    <row r="548" spans="1:20" s="22" customFormat="1" hidden="1" outlineLevel="1" x14ac:dyDescent="0.25">
      <c r="A548" s="22" t="s">
        <v>66</v>
      </c>
      <c r="B548" s="22" t="s">
        <v>20</v>
      </c>
      <c r="C548" s="22" t="s">
        <v>1388</v>
      </c>
      <c r="D548" s="22" t="s">
        <v>467</v>
      </c>
      <c r="E548" s="16">
        <f t="shared" si="51"/>
        <v>5700000</v>
      </c>
      <c r="K548" s="2">
        <f t="shared" si="52"/>
        <v>5700000</v>
      </c>
      <c r="L548" s="22">
        <v>5700000</v>
      </c>
      <c r="M548" s="22" t="s">
        <v>251</v>
      </c>
      <c r="O548" s="19"/>
      <c r="S548" s="19">
        <f>IFERROR(SUMIF([3]PIVOT!$A$9:$A$634,C548,[3]PIVOT!$C$9:$C$634),0)</f>
        <v>0</v>
      </c>
      <c r="T548" s="19">
        <f t="shared" si="53"/>
        <v>-5700000</v>
      </c>
    </row>
    <row r="549" spans="1:20" s="22" customFormat="1" hidden="1" outlineLevel="1" x14ac:dyDescent="0.25">
      <c r="A549" s="22" t="s">
        <v>66</v>
      </c>
      <c r="B549" s="22" t="s">
        <v>20</v>
      </c>
      <c r="C549" s="22" t="s">
        <v>1932</v>
      </c>
      <c r="D549" s="22" t="s">
        <v>1933</v>
      </c>
      <c r="E549" s="16">
        <f t="shared" si="51"/>
        <v>4400000</v>
      </c>
      <c r="K549" s="2">
        <f t="shared" si="52"/>
        <v>4400000</v>
      </c>
      <c r="L549" s="22">
        <v>4400000</v>
      </c>
      <c r="M549" s="22" t="s">
        <v>250</v>
      </c>
      <c r="O549" s="19"/>
      <c r="S549" s="19">
        <f>IFERROR(SUMIF([3]PIVOT!$A$9:$A$634,C549,[3]PIVOT!$C$9:$C$634),0)</f>
        <v>0</v>
      </c>
      <c r="T549" s="19">
        <f t="shared" si="53"/>
        <v>-4400000</v>
      </c>
    </row>
    <row r="550" spans="1:20" s="22" customFormat="1" hidden="1" outlineLevel="1" x14ac:dyDescent="0.25">
      <c r="A550" s="22" t="s">
        <v>66</v>
      </c>
      <c r="B550" s="22" t="s">
        <v>20</v>
      </c>
      <c r="C550" s="22" t="s">
        <v>2308</v>
      </c>
      <c r="D550" s="22" t="s">
        <v>2309</v>
      </c>
      <c r="E550" s="16">
        <f t="shared" si="51"/>
        <v>0</v>
      </c>
      <c r="G550" s="22">
        <v>153000</v>
      </c>
      <c r="K550" s="2">
        <f t="shared" si="52"/>
        <v>153000</v>
      </c>
      <c r="L550" s="22">
        <v>0</v>
      </c>
      <c r="M550" s="22" t="s">
        <v>250</v>
      </c>
      <c r="O550" s="19"/>
      <c r="S550" s="19">
        <f>IFERROR(SUMIF([3]PIVOT!$A$9:$A$634,C550,[3]PIVOT!$C$9:$C$634),0)</f>
        <v>0</v>
      </c>
      <c r="T550" s="19">
        <f t="shared" si="53"/>
        <v>-153000</v>
      </c>
    </row>
    <row r="551" spans="1:20" s="22" customFormat="1" hidden="1" outlineLevel="1" x14ac:dyDescent="0.25">
      <c r="A551" s="22" t="s">
        <v>66</v>
      </c>
      <c r="B551" s="22" t="s">
        <v>20</v>
      </c>
      <c r="C551" s="22" t="s">
        <v>1392</v>
      </c>
      <c r="D551" s="22" t="s">
        <v>722</v>
      </c>
      <c r="E551" s="16">
        <f t="shared" si="51"/>
        <v>4700000</v>
      </c>
      <c r="K551" s="2">
        <f t="shared" si="52"/>
        <v>4700000</v>
      </c>
      <c r="L551" s="22">
        <v>4700000</v>
      </c>
      <c r="M551" s="22" t="s">
        <v>250</v>
      </c>
      <c r="O551" s="19"/>
      <c r="S551" s="19">
        <f>IFERROR(SUMIF([3]PIVOT!$A$9:$A$634,C551,[3]PIVOT!$C$9:$C$634),0)</f>
        <v>0</v>
      </c>
      <c r="T551" s="19">
        <f t="shared" si="53"/>
        <v>-4700000</v>
      </c>
    </row>
    <row r="552" spans="1:20" s="22" customFormat="1" hidden="1" outlineLevel="1" x14ac:dyDescent="0.25">
      <c r="A552" s="22" t="s">
        <v>66</v>
      </c>
      <c r="B552" s="22" t="s">
        <v>20</v>
      </c>
      <c r="C552" s="22" t="s">
        <v>1393</v>
      </c>
      <c r="D552" s="22" t="s">
        <v>2686</v>
      </c>
      <c r="E552" s="16">
        <f t="shared" si="51"/>
        <v>5700000</v>
      </c>
      <c r="K552" s="2">
        <f t="shared" si="52"/>
        <v>5700000</v>
      </c>
      <c r="L552" s="22">
        <v>5700000</v>
      </c>
      <c r="M552" s="22" t="s">
        <v>251</v>
      </c>
      <c r="O552" s="19"/>
      <c r="S552" s="19">
        <f>IFERROR(SUMIF([3]PIVOT!$A$9:$A$634,C552,[3]PIVOT!$C$9:$C$634),0)</f>
        <v>0</v>
      </c>
      <c r="T552" s="19">
        <f t="shared" si="53"/>
        <v>-5700000</v>
      </c>
    </row>
    <row r="553" spans="1:20" s="22" customFormat="1" hidden="1" outlineLevel="1" x14ac:dyDescent="0.25">
      <c r="A553" s="22" t="s">
        <v>66</v>
      </c>
      <c r="B553" s="22" t="s">
        <v>20</v>
      </c>
      <c r="C553" s="22" t="s">
        <v>1394</v>
      </c>
      <c r="D553" s="22" t="s">
        <v>941</v>
      </c>
      <c r="E553" s="16">
        <f t="shared" si="51"/>
        <v>4400000</v>
      </c>
      <c r="K553" s="2">
        <f t="shared" si="52"/>
        <v>4400000</v>
      </c>
      <c r="L553" s="22">
        <v>4400000</v>
      </c>
      <c r="M553" s="22" t="s">
        <v>250</v>
      </c>
      <c r="O553" s="19"/>
      <c r="S553" s="19">
        <f>IFERROR(SUMIF([3]PIVOT!$A$9:$A$634,C553,[3]PIVOT!$C$9:$C$634),0)</f>
        <v>0</v>
      </c>
      <c r="T553" s="19">
        <f t="shared" si="53"/>
        <v>-4400000</v>
      </c>
    </row>
    <row r="554" spans="1:20" s="22" customFormat="1" hidden="1" outlineLevel="1" x14ac:dyDescent="0.25">
      <c r="A554" s="22" t="s">
        <v>66</v>
      </c>
      <c r="B554" s="22" t="s">
        <v>20</v>
      </c>
      <c r="D554" s="22" t="s">
        <v>468</v>
      </c>
      <c r="E554" s="16">
        <f t="shared" si="51"/>
        <v>0</v>
      </c>
      <c r="K554" s="2">
        <f t="shared" si="52"/>
        <v>0</v>
      </c>
      <c r="L554" s="22">
        <v>0</v>
      </c>
      <c r="M554" s="22" t="s">
        <v>250</v>
      </c>
      <c r="O554" s="19"/>
      <c r="S554" s="19">
        <f>IFERROR(SUMIF([3]PIVOT!$A$9:$A$634,C554,[3]PIVOT!$C$9:$C$634),0)</f>
        <v>0</v>
      </c>
      <c r="T554" s="19">
        <f t="shared" si="53"/>
        <v>0</v>
      </c>
    </row>
    <row r="555" spans="1:20" s="22" customFormat="1" hidden="1" outlineLevel="1" x14ac:dyDescent="0.25">
      <c r="A555" s="22" t="s">
        <v>66</v>
      </c>
      <c r="B555" s="22" t="s">
        <v>20</v>
      </c>
      <c r="C555" s="22" t="s">
        <v>1395</v>
      </c>
      <c r="D555" s="22" t="s">
        <v>259</v>
      </c>
      <c r="E555" s="16">
        <f t="shared" si="51"/>
        <v>5300000</v>
      </c>
      <c r="K555" s="2">
        <f t="shared" si="52"/>
        <v>5300000</v>
      </c>
      <c r="L555" s="22">
        <v>5300000</v>
      </c>
      <c r="M555" s="22" t="s">
        <v>251</v>
      </c>
      <c r="O555" s="19"/>
      <c r="S555" s="19">
        <f>IFERROR(SUMIF([3]PIVOT!$A$9:$A$634,C555,[3]PIVOT!$C$9:$C$634),0)</f>
        <v>0</v>
      </c>
      <c r="T555" s="19">
        <f t="shared" si="53"/>
        <v>-5300000</v>
      </c>
    </row>
    <row r="556" spans="1:20" s="22" customFormat="1" hidden="1" outlineLevel="1" x14ac:dyDescent="0.25">
      <c r="A556" s="22" t="s">
        <v>66</v>
      </c>
      <c r="B556" s="22" t="s">
        <v>20</v>
      </c>
      <c r="D556" s="22" t="s">
        <v>945</v>
      </c>
      <c r="E556" s="16">
        <f t="shared" si="51"/>
        <v>0</v>
      </c>
      <c r="K556" s="2">
        <f t="shared" si="52"/>
        <v>0</v>
      </c>
      <c r="L556" s="22">
        <v>0</v>
      </c>
      <c r="M556" s="22" t="s">
        <v>250</v>
      </c>
      <c r="O556" s="19"/>
      <c r="S556" s="19">
        <f>IFERROR(SUMIF([3]PIVOT!$A$9:$A$634,C556,[3]PIVOT!$C$9:$C$634),0)</f>
        <v>0</v>
      </c>
      <c r="T556" s="19">
        <f t="shared" si="53"/>
        <v>0</v>
      </c>
    </row>
    <row r="557" spans="1:20" s="22" customFormat="1" hidden="1" outlineLevel="1" x14ac:dyDescent="0.25">
      <c r="A557" s="22" t="s">
        <v>66</v>
      </c>
      <c r="B557" s="22" t="s">
        <v>20</v>
      </c>
      <c r="C557" s="22" t="s">
        <v>1396</v>
      </c>
      <c r="D557" s="22" t="s">
        <v>1079</v>
      </c>
      <c r="E557" s="16">
        <f t="shared" si="51"/>
        <v>4400000</v>
      </c>
      <c r="K557" s="2">
        <f t="shared" si="52"/>
        <v>4400000</v>
      </c>
      <c r="L557" s="22">
        <v>4400000</v>
      </c>
      <c r="M557" s="22" t="s">
        <v>250</v>
      </c>
      <c r="O557" s="19"/>
      <c r="S557" s="19">
        <f>IFERROR(SUMIF([3]PIVOT!$A$9:$A$634,C557,[3]PIVOT!$C$9:$C$634),0)</f>
        <v>0</v>
      </c>
      <c r="T557" s="19">
        <f t="shared" si="53"/>
        <v>-4400000</v>
      </c>
    </row>
    <row r="558" spans="1:20" s="22" customFormat="1" hidden="1" outlineLevel="1" x14ac:dyDescent="0.25">
      <c r="A558" s="22" t="s">
        <v>66</v>
      </c>
      <c r="B558" s="22" t="s">
        <v>20</v>
      </c>
      <c r="C558" s="22" t="s">
        <v>1397</v>
      </c>
      <c r="D558" s="22" t="s">
        <v>535</v>
      </c>
      <c r="E558" s="16">
        <f t="shared" si="51"/>
        <v>4400000</v>
      </c>
      <c r="K558" s="2">
        <f t="shared" si="52"/>
        <v>4400000</v>
      </c>
      <c r="L558" s="22">
        <v>4400000</v>
      </c>
      <c r="M558" s="22" t="s">
        <v>250</v>
      </c>
      <c r="O558" s="19"/>
      <c r="S558" s="19">
        <f>IFERROR(SUMIF([3]PIVOT!$A$9:$A$634,C558,[3]PIVOT!$C$9:$C$634),0)</f>
        <v>0</v>
      </c>
      <c r="T558" s="19">
        <f t="shared" si="53"/>
        <v>-4400000</v>
      </c>
    </row>
    <row r="559" spans="1:20" s="22" customFormat="1" hidden="1" outlineLevel="1" x14ac:dyDescent="0.25">
      <c r="A559" s="22" t="s">
        <v>66</v>
      </c>
      <c r="B559" s="22" t="s">
        <v>20</v>
      </c>
      <c r="C559" s="22" t="s">
        <v>1399</v>
      </c>
      <c r="D559" s="22" t="s">
        <v>942</v>
      </c>
      <c r="E559" s="16">
        <f t="shared" si="51"/>
        <v>4400000</v>
      </c>
      <c r="K559" s="2">
        <f t="shared" si="52"/>
        <v>4400000</v>
      </c>
      <c r="L559" s="22">
        <v>4400000</v>
      </c>
      <c r="M559" s="22" t="s">
        <v>250</v>
      </c>
      <c r="O559" s="19"/>
      <c r="S559" s="19">
        <f>IFERROR(SUMIF([3]PIVOT!$A$9:$A$634,C559,[3]PIVOT!$C$9:$C$634),0)</f>
        <v>0</v>
      </c>
      <c r="T559" s="19">
        <f t="shared" si="53"/>
        <v>-4400000</v>
      </c>
    </row>
    <row r="560" spans="1:20" s="22" customFormat="1" hidden="1" outlineLevel="1" x14ac:dyDescent="0.25">
      <c r="A560" s="22" t="s">
        <v>66</v>
      </c>
      <c r="B560" s="22" t="s">
        <v>20</v>
      </c>
      <c r="C560" s="22" t="s">
        <v>1424</v>
      </c>
      <c r="D560" s="22" t="s">
        <v>563</v>
      </c>
      <c r="E560" s="16">
        <f t="shared" si="51"/>
        <v>1800000</v>
      </c>
      <c r="K560" s="2">
        <f t="shared" si="52"/>
        <v>1800000</v>
      </c>
      <c r="L560" s="22">
        <v>1800000</v>
      </c>
      <c r="M560" s="22" t="s">
        <v>250</v>
      </c>
      <c r="O560" s="19"/>
      <c r="S560" s="19">
        <f>IFERROR(SUMIF([3]PIVOT!$A$9:$A$634,C560,[3]PIVOT!$C$9:$C$634),0)</f>
        <v>0</v>
      </c>
      <c r="T560" s="19">
        <f t="shared" si="53"/>
        <v>-1800000</v>
      </c>
    </row>
    <row r="561" spans="1:20" s="22" customFormat="1" hidden="1" outlineLevel="1" x14ac:dyDescent="0.25">
      <c r="A561" s="22" t="s">
        <v>66</v>
      </c>
      <c r="B561" s="22" t="s">
        <v>20</v>
      </c>
      <c r="C561" s="22" t="s">
        <v>1401</v>
      </c>
      <c r="D561" s="22" t="s">
        <v>425</v>
      </c>
      <c r="E561" s="16">
        <f t="shared" si="51"/>
        <v>4100000</v>
      </c>
      <c r="K561" s="2">
        <f t="shared" si="52"/>
        <v>4100000</v>
      </c>
      <c r="L561" s="22">
        <v>4100000</v>
      </c>
      <c r="M561" s="22" t="s">
        <v>250</v>
      </c>
      <c r="O561" s="19"/>
      <c r="S561" s="19">
        <f>IFERROR(SUMIF([3]PIVOT!$A$9:$A$634,C561,[3]PIVOT!$C$9:$C$634),0)</f>
        <v>0</v>
      </c>
      <c r="T561" s="19">
        <f t="shared" si="53"/>
        <v>-4100000</v>
      </c>
    </row>
    <row r="562" spans="1:20" s="22" customFormat="1" hidden="1" outlineLevel="1" x14ac:dyDescent="0.25">
      <c r="A562" s="22" t="s">
        <v>66</v>
      </c>
      <c r="B562" s="22" t="s">
        <v>20</v>
      </c>
      <c r="C562" s="22" t="s">
        <v>1406</v>
      </c>
      <c r="D562" s="22" t="s">
        <v>1936</v>
      </c>
      <c r="E562" s="16">
        <f t="shared" si="51"/>
        <v>4100000</v>
      </c>
      <c r="K562" s="2">
        <f t="shared" si="52"/>
        <v>4100000</v>
      </c>
      <c r="L562" s="22">
        <v>4100000</v>
      </c>
      <c r="M562" s="22" t="s">
        <v>250</v>
      </c>
      <c r="O562" s="19"/>
      <c r="S562" s="19">
        <f>IFERROR(SUMIF([3]PIVOT!$A$9:$A$634,C562,[3]PIVOT!$C$9:$C$634),0)</f>
        <v>0</v>
      </c>
      <c r="T562" s="19">
        <f t="shared" si="53"/>
        <v>-4100000</v>
      </c>
    </row>
    <row r="563" spans="1:20" s="22" customFormat="1" hidden="1" outlineLevel="1" x14ac:dyDescent="0.25">
      <c r="A563" s="22" t="s">
        <v>66</v>
      </c>
      <c r="B563" s="22" t="s">
        <v>20</v>
      </c>
      <c r="D563" s="22" t="s">
        <v>1934</v>
      </c>
      <c r="E563" s="16">
        <f t="shared" si="51"/>
        <v>0</v>
      </c>
      <c r="K563" s="2">
        <f t="shared" si="52"/>
        <v>0</v>
      </c>
      <c r="L563" s="22">
        <v>0</v>
      </c>
      <c r="M563" s="22" t="s">
        <v>250</v>
      </c>
      <c r="O563" s="19"/>
      <c r="S563" s="19">
        <f>IFERROR(SUMIF([3]PIVOT!$A$9:$A$634,C563,[3]PIVOT!$C$9:$C$634),0)</f>
        <v>0</v>
      </c>
      <c r="T563" s="19">
        <f t="shared" si="53"/>
        <v>0</v>
      </c>
    </row>
    <row r="564" spans="1:20" s="22" customFormat="1" hidden="1" outlineLevel="1" x14ac:dyDescent="0.25">
      <c r="A564" s="22" t="s">
        <v>66</v>
      </c>
      <c r="B564" s="22" t="s">
        <v>20</v>
      </c>
      <c r="C564" s="22" t="s">
        <v>1402</v>
      </c>
      <c r="D564" s="22" t="s">
        <v>888</v>
      </c>
      <c r="E564" s="16">
        <f t="shared" si="51"/>
        <v>5300000</v>
      </c>
      <c r="K564" s="2">
        <f t="shared" si="52"/>
        <v>5300000</v>
      </c>
      <c r="L564" s="22">
        <v>5300000</v>
      </c>
      <c r="M564" s="22" t="s">
        <v>251</v>
      </c>
      <c r="O564" s="19"/>
      <c r="S564" s="19">
        <f>IFERROR(SUMIF([3]PIVOT!$A$9:$A$634,C564,[3]PIVOT!$C$9:$C$634),0)</f>
        <v>0</v>
      </c>
      <c r="T564" s="19">
        <f t="shared" si="53"/>
        <v>-5300000</v>
      </c>
    </row>
    <row r="565" spans="1:20" s="22" customFormat="1" hidden="1" outlineLevel="1" x14ac:dyDescent="0.25">
      <c r="A565" s="22" t="s">
        <v>66</v>
      </c>
      <c r="B565" s="22" t="s">
        <v>20</v>
      </c>
      <c r="C565" s="22" t="s">
        <v>1404</v>
      </c>
      <c r="D565" s="22" t="s">
        <v>2132</v>
      </c>
      <c r="E565" s="16">
        <f t="shared" si="51"/>
        <v>3200000</v>
      </c>
      <c r="K565" s="2">
        <f t="shared" si="52"/>
        <v>3200000</v>
      </c>
      <c r="L565" s="22">
        <v>3200000</v>
      </c>
      <c r="M565" s="22" t="s">
        <v>252</v>
      </c>
      <c r="O565" s="19"/>
      <c r="S565" s="19">
        <f>IFERROR(SUMIF([3]PIVOT!$A$9:$A$634,C565,[3]PIVOT!$C$9:$C$634),0)</f>
        <v>0</v>
      </c>
      <c r="T565" s="19">
        <f t="shared" si="53"/>
        <v>-3200000</v>
      </c>
    </row>
    <row r="566" spans="1:20" s="22" customFormat="1" hidden="1" outlineLevel="1" x14ac:dyDescent="0.25">
      <c r="A566" s="22" t="s">
        <v>66</v>
      </c>
      <c r="B566" s="22" t="s">
        <v>20</v>
      </c>
      <c r="C566" s="22" t="s">
        <v>2135</v>
      </c>
      <c r="D566" s="22" t="s">
        <v>2136</v>
      </c>
      <c r="E566" s="16">
        <f t="shared" si="51"/>
        <v>4100000</v>
      </c>
      <c r="K566" s="2">
        <f t="shared" si="52"/>
        <v>4100000</v>
      </c>
      <c r="L566" s="22">
        <v>4100000</v>
      </c>
      <c r="M566" s="22" t="s">
        <v>250</v>
      </c>
      <c r="O566" s="19"/>
      <c r="S566" s="19">
        <f>IFERROR(SUMIF([3]PIVOT!$A$9:$A$634,C566,[3]PIVOT!$C$9:$C$634),0)</f>
        <v>0</v>
      </c>
      <c r="T566" s="19">
        <f t="shared" si="53"/>
        <v>-4100000</v>
      </c>
    </row>
    <row r="567" spans="1:20" s="22" customFormat="1" hidden="1" outlineLevel="1" x14ac:dyDescent="0.25">
      <c r="A567" s="22" t="s">
        <v>66</v>
      </c>
      <c r="B567" s="22" t="s">
        <v>20</v>
      </c>
      <c r="C567" s="22" t="s">
        <v>1408</v>
      </c>
      <c r="D567" s="22" t="s">
        <v>281</v>
      </c>
      <c r="E567" s="16">
        <f t="shared" si="51"/>
        <v>4400000</v>
      </c>
      <c r="K567" s="2">
        <f t="shared" si="52"/>
        <v>4400000</v>
      </c>
      <c r="L567" s="22">
        <v>4400000</v>
      </c>
      <c r="M567" s="22" t="s">
        <v>250</v>
      </c>
      <c r="O567" s="19"/>
      <c r="S567" s="19">
        <f>IFERROR(SUMIF([3]PIVOT!$A$9:$A$634,C567,[3]PIVOT!$C$9:$C$634),0)</f>
        <v>0</v>
      </c>
      <c r="T567" s="19">
        <f t="shared" si="53"/>
        <v>-4400000</v>
      </c>
    </row>
    <row r="568" spans="1:20" s="22" customFormat="1" hidden="1" outlineLevel="1" x14ac:dyDescent="0.25">
      <c r="A568" s="22" t="s">
        <v>66</v>
      </c>
      <c r="B568" s="22" t="s">
        <v>20</v>
      </c>
      <c r="C568" s="22" t="s">
        <v>1409</v>
      </c>
      <c r="D568" s="22" t="s">
        <v>282</v>
      </c>
      <c r="E568" s="16">
        <f t="shared" si="51"/>
        <v>4700000</v>
      </c>
      <c r="K568" s="2">
        <f t="shared" si="52"/>
        <v>4700000</v>
      </c>
      <c r="L568" s="22">
        <v>4700000</v>
      </c>
      <c r="M568" s="22" t="s">
        <v>250</v>
      </c>
      <c r="O568" s="19"/>
      <c r="S568" s="19">
        <f>IFERROR(SUMIF([3]PIVOT!$A$9:$A$634,C568,[3]PIVOT!$C$9:$C$634),0)</f>
        <v>0</v>
      </c>
      <c r="T568" s="19">
        <f t="shared" si="53"/>
        <v>-4700000</v>
      </c>
    </row>
    <row r="569" spans="1:20" s="22" customFormat="1" hidden="1" outlineLevel="1" x14ac:dyDescent="0.25">
      <c r="A569" s="22" t="s">
        <v>66</v>
      </c>
      <c r="B569" s="22" t="s">
        <v>20</v>
      </c>
      <c r="C569" s="22" t="s">
        <v>1410</v>
      </c>
      <c r="D569" s="22" t="s">
        <v>1411</v>
      </c>
      <c r="E569" s="16">
        <f t="shared" si="51"/>
        <v>4700000</v>
      </c>
      <c r="K569" s="2">
        <f t="shared" si="52"/>
        <v>4700000</v>
      </c>
      <c r="L569" s="22">
        <v>4700000</v>
      </c>
      <c r="M569" s="22" t="s">
        <v>250</v>
      </c>
      <c r="O569" s="19"/>
      <c r="S569" s="19">
        <f>IFERROR(SUMIF([3]PIVOT!$A$9:$A$634,C569,[3]PIVOT!$C$9:$C$634),0)</f>
        <v>0</v>
      </c>
      <c r="T569" s="19">
        <f t="shared" si="53"/>
        <v>-4700000</v>
      </c>
    </row>
    <row r="570" spans="1:20" s="22" customFormat="1" hidden="1" outlineLevel="1" x14ac:dyDescent="0.25">
      <c r="A570" s="22" t="s">
        <v>66</v>
      </c>
      <c r="B570" s="22" t="s">
        <v>20</v>
      </c>
      <c r="D570" s="22" t="s">
        <v>1412</v>
      </c>
      <c r="E570" s="16">
        <f t="shared" si="51"/>
        <v>0</v>
      </c>
      <c r="K570" s="2">
        <f t="shared" si="52"/>
        <v>0</v>
      </c>
      <c r="L570" s="22">
        <v>0</v>
      </c>
      <c r="M570" s="22" t="s">
        <v>250</v>
      </c>
      <c r="O570" s="19"/>
      <c r="S570" s="19">
        <f>IFERROR(SUMIF([3]PIVOT!$A$9:$A$634,C570,[3]PIVOT!$C$9:$C$634),0)</f>
        <v>0</v>
      </c>
      <c r="T570" s="19">
        <f t="shared" si="53"/>
        <v>0</v>
      </c>
    </row>
    <row r="571" spans="1:20" s="22" customFormat="1" ht="15.75" hidden="1" customHeight="1" outlineLevel="1" x14ac:dyDescent="0.25">
      <c r="A571" s="22" t="s">
        <v>66</v>
      </c>
      <c r="B571" s="22" t="s">
        <v>20</v>
      </c>
      <c r="C571" s="22" t="s">
        <v>1413</v>
      </c>
      <c r="D571" s="22" t="s">
        <v>389</v>
      </c>
      <c r="E571" s="16">
        <f t="shared" si="51"/>
        <v>1100000</v>
      </c>
      <c r="K571" s="2">
        <f t="shared" si="52"/>
        <v>1100000</v>
      </c>
      <c r="L571" s="22">
        <v>1100000</v>
      </c>
      <c r="M571" s="22" t="s">
        <v>250</v>
      </c>
      <c r="O571" s="19"/>
      <c r="S571" s="19">
        <f>IFERROR(SUMIF([3]PIVOT!$A$9:$A$634,C571,[3]PIVOT!$C$9:$C$634),0)</f>
        <v>0</v>
      </c>
      <c r="T571" s="19">
        <f t="shared" si="53"/>
        <v>-1100000</v>
      </c>
    </row>
    <row r="572" spans="1:20" s="22" customFormat="1" hidden="1" outlineLevel="1" x14ac:dyDescent="0.25">
      <c r="A572" s="22" t="s">
        <v>66</v>
      </c>
      <c r="B572" s="22" t="s">
        <v>20</v>
      </c>
      <c r="C572" s="16" t="s">
        <v>1414</v>
      </c>
      <c r="D572" s="16" t="s">
        <v>284</v>
      </c>
      <c r="E572" s="16">
        <f t="shared" si="51"/>
        <v>1100000</v>
      </c>
      <c r="F572" s="16"/>
      <c r="G572" s="16"/>
      <c r="H572" s="16"/>
      <c r="I572" s="16"/>
      <c r="J572" s="16"/>
      <c r="K572" s="2">
        <f t="shared" si="52"/>
        <v>1100000</v>
      </c>
      <c r="L572" s="16">
        <v>1100000</v>
      </c>
      <c r="M572" s="16" t="s">
        <v>250</v>
      </c>
      <c r="N572" s="16"/>
      <c r="O572" s="19"/>
      <c r="S572" s="19">
        <f>IFERROR(SUMIF([3]PIVOT!$A$9:$A$634,C572,[3]PIVOT!$C$9:$C$634),0)</f>
        <v>0</v>
      </c>
      <c r="T572" s="19">
        <f t="shared" si="53"/>
        <v>-1100000</v>
      </c>
    </row>
    <row r="573" spans="1:20" s="22" customFormat="1" hidden="1" outlineLevel="1" x14ac:dyDescent="0.25">
      <c r="A573" s="22" t="s">
        <v>66</v>
      </c>
      <c r="B573" s="22" t="s">
        <v>20</v>
      </c>
      <c r="C573" s="16" t="s">
        <v>1415</v>
      </c>
      <c r="D573" s="16" t="s">
        <v>283</v>
      </c>
      <c r="E573" s="16">
        <f t="shared" si="51"/>
        <v>1100000</v>
      </c>
      <c r="F573" s="16"/>
      <c r="G573" s="16"/>
      <c r="H573" s="16"/>
      <c r="I573" s="16"/>
      <c r="J573" s="16"/>
      <c r="K573" s="2">
        <f t="shared" si="52"/>
        <v>1100000</v>
      </c>
      <c r="L573" s="16">
        <v>1100000</v>
      </c>
      <c r="M573" s="16" t="s">
        <v>250</v>
      </c>
      <c r="N573" s="16"/>
      <c r="O573" s="19"/>
      <c r="S573" s="19">
        <f>IFERROR(SUMIF([3]PIVOT!$A$9:$A$634,C573,[3]PIVOT!$C$9:$C$634),0)</f>
        <v>0</v>
      </c>
      <c r="T573" s="19">
        <f t="shared" si="53"/>
        <v>-1100000</v>
      </c>
    </row>
    <row r="574" spans="1:20" s="22" customFormat="1" hidden="1" outlineLevel="1" x14ac:dyDescent="0.25">
      <c r="A574" s="22" t="s">
        <v>66</v>
      </c>
      <c r="B574" s="22" t="s">
        <v>20</v>
      </c>
      <c r="D574" s="22" t="s">
        <v>1400</v>
      </c>
      <c r="E574" s="16">
        <f t="shared" si="51"/>
        <v>0</v>
      </c>
      <c r="K574" s="2">
        <f t="shared" si="52"/>
        <v>0</v>
      </c>
      <c r="L574" s="22">
        <v>0</v>
      </c>
      <c r="M574" s="22" t="s">
        <v>250</v>
      </c>
      <c r="O574" s="19"/>
      <c r="S574" s="19">
        <f>IFERROR(SUMIF([3]PIVOT!$A$9:$A$634,C574,[3]PIVOT!$C$9:$C$634),0)</f>
        <v>0</v>
      </c>
      <c r="T574" s="19">
        <f t="shared" si="53"/>
        <v>0</v>
      </c>
    </row>
    <row r="575" spans="1:20" s="22" customFormat="1" hidden="1" outlineLevel="1" x14ac:dyDescent="0.25">
      <c r="A575" s="22" t="s">
        <v>66</v>
      </c>
      <c r="B575" s="22" t="s">
        <v>20</v>
      </c>
      <c r="C575" s="22" t="s">
        <v>1416</v>
      </c>
      <c r="D575" s="22" t="s">
        <v>626</v>
      </c>
      <c r="E575" s="16">
        <f t="shared" si="51"/>
        <v>4400000</v>
      </c>
      <c r="K575" s="2">
        <f t="shared" si="52"/>
        <v>4400000</v>
      </c>
      <c r="L575" s="22">
        <v>4400000</v>
      </c>
      <c r="M575" s="22" t="s">
        <v>250</v>
      </c>
      <c r="O575" s="19"/>
      <c r="S575" s="19">
        <f>IFERROR(SUMIF([3]PIVOT!$A$9:$A$634,C575,[3]PIVOT!$C$9:$C$634),0)</f>
        <v>0</v>
      </c>
      <c r="T575" s="19">
        <f t="shared" si="53"/>
        <v>-4400000</v>
      </c>
    </row>
    <row r="576" spans="1:20" s="22" customFormat="1" hidden="1" outlineLevel="1" x14ac:dyDescent="0.25">
      <c r="A576" s="22" t="s">
        <v>66</v>
      </c>
      <c r="B576" s="22" t="s">
        <v>20</v>
      </c>
      <c r="C576" s="22" t="s">
        <v>1942</v>
      </c>
      <c r="D576" s="22" t="s">
        <v>1943</v>
      </c>
      <c r="E576" s="16">
        <f t="shared" ref="E576:E607" si="54">+L576-F576-J576-I576</f>
        <v>4400000</v>
      </c>
      <c r="K576" s="2">
        <f t="shared" ref="K576:K607" si="55">SUM(E576:G576)-H576+I576+J576</f>
        <v>4400000</v>
      </c>
      <c r="L576" s="22">
        <v>4400000</v>
      </c>
      <c r="M576" s="22" t="s">
        <v>250</v>
      </c>
      <c r="O576" s="19"/>
      <c r="S576" s="19">
        <f>IFERROR(SUMIF([3]PIVOT!$A$9:$A$634,C576,[3]PIVOT!$C$9:$C$634),0)</f>
        <v>0</v>
      </c>
      <c r="T576" s="19">
        <f t="shared" ref="T576:T607" si="56">+S576-K576</f>
        <v>-4400000</v>
      </c>
    </row>
    <row r="577" spans="1:20" s="22" customFormat="1" hidden="1" outlineLevel="1" x14ac:dyDescent="0.25">
      <c r="A577" s="22" t="s">
        <v>66</v>
      </c>
      <c r="B577" s="22" t="s">
        <v>20</v>
      </c>
      <c r="C577" s="22" t="s">
        <v>1418</v>
      </c>
      <c r="D577" s="22" t="s">
        <v>1944</v>
      </c>
      <c r="E577" s="16">
        <f t="shared" si="54"/>
        <v>4100000</v>
      </c>
      <c r="K577" s="2">
        <f t="shared" si="55"/>
        <v>4100000</v>
      </c>
      <c r="L577" s="22">
        <v>4100000</v>
      </c>
      <c r="M577" s="22" t="s">
        <v>250</v>
      </c>
      <c r="O577" s="19"/>
      <c r="S577" s="19">
        <f>IFERROR(SUMIF([3]PIVOT!$A$9:$A$634,C577,[3]PIVOT!$C$9:$C$634),0)</f>
        <v>0</v>
      </c>
      <c r="T577" s="19">
        <f t="shared" si="56"/>
        <v>-4100000</v>
      </c>
    </row>
    <row r="578" spans="1:20" s="22" customFormat="1" hidden="1" outlineLevel="1" x14ac:dyDescent="0.25">
      <c r="A578" s="22" t="s">
        <v>66</v>
      </c>
      <c r="B578" s="22" t="s">
        <v>20</v>
      </c>
      <c r="C578" s="22" t="s">
        <v>1419</v>
      </c>
      <c r="D578" s="22" t="s">
        <v>431</v>
      </c>
      <c r="E578" s="16">
        <f t="shared" si="54"/>
        <v>1100000</v>
      </c>
      <c r="K578" s="2">
        <f t="shared" si="55"/>
        <v>1100000</v>
      </c>
      <c r="L578" s="22">
        <v>1100000</v>
      </c>
      <c r="M578" s="22" t="s">
        <v>250</v>
      </c>
      <c r="O578" s="19"/>
      <c r="S578" s="19">
        <f>IFERROR(SUMIF([3]PIVOT!$A$9:$A$634,C578,[3]PIVOT!$C$9:$C$634),0)</f>
        <v>0</v>
      </c>
      <c r="T578" s="19">
        <f t="shared" si="56"/>
        <v>-1100000</v>
      </c>
    </row>
    <row r="579" spans="1:20" s="22" customFormat="1" hidden="1" outlineLevel="1" x14ac:dyDescent="0.25">
      <c r="A579" s="22" t="s">
        <v>66</v>
      </c>
      <c r="B579" s="22" t="s">
        <v>20</v>
      </c>
      <c r="C579" s="22" t="s">
        <v>1420</v>
      </c>
      <c r="D579" s="22" t="s">
        <v>285</v>
      </c>
      <c r="E579" s="16">
        <f t="shared" si="54"/>
        <v>4100000</v>
      </c>
      <c r="K579" s="2">
        <f t="shared" si="55"/>
        <v>4100000</v>
      </c>
      <c r="L579" s="22">
        <v>4100000</v>
      </c>
      <c r="M579" s="22" t="s">
        <v>250</v>
      </c>
      <c r="O579" s="19"/>
      <c r="S579" s="19">
        <f>IFERROR(SUMIF([3]PIVOT!$A$9:$A$634,C579,[3]PIVOT!$C$9:$C$634),0)</f>
        <v>0</v>
      </c>
      <c r="T579" s="19">
        <f t="shared" si="56"/>
        <v>-4100000</v>
      </c>
    </row>
    <row r="580" spans="1:20" s="22" customFormat="1" hidden="1" outlineLevel="1" x14ac:dyDescent="0.25">
      <c r="A580" s="22" t="s">
        <v>66</v>
      </c>
      <c r="B580" s="22" t="s">
        <v>20</v>
      </c>
      <c r="C580" s="22" t="s">
        <v>1421</v>
      </c>
      <c r="D580" s="22" t="s">
        <v>686</v>
      </c>
      <c r="E580" s="16">
        <f t="shared" si="54"/>
        <v>1100000</v>
      </c>
      <c r="K580" s="2">
        <f t="shared" si="55"/>
        <v>1100000</v>
      </c>
      <c r="L580" s="22">
        <v>1100000</v>
      </c>
      <c r="M580" s="22" t="s">
        <v>250</v>
      </c>
      <c r="S580" s="19">
        <f>IFERROR(SUMIF([3]PIVOT!$A$9:$A$634,C580,[3]PIVOT!$C$9:$C$634),0)</f>
        <v>0</v>
      </c>
      <c r="T580" s="19">
        <f t="shared" si="56"/>
        <v>-1100000</v>
      </c>
    </row>
    <row r="581" spans="1:20" s="22" customFormat="1" hidden="1" outlineLevel="1" x14ac:dyDescent="0.25">
      <c r="A581" s="22" t="s">
        <v>66</v>
      </c>
      <c r="B581" s="22" t="s">
        <v>20</v>
      </c>
      <c r="C581" s="22" t="s">
        <v>1422</v>
      </c>
      <c r="D581" s="22" t="s">
        <v>470</v>
      </c>
      <c r="E581" s="16">
        <f t="shared" si="54"/>
        <v>4400000</v>
      </c>
      <c r="K581" s="2">
        <f t="shared" si="55"/>
        <v>4400000</v>
      </c>
      <c r="L581" s="22">
        <v>4400000</v>
      </c>
      <c r="M581" s="22" t="s">
        <v>250</v>
      </c>
      <c r="S581" s="19">
        <f>IFERROR(SUMIF([3]PIVOT!$A$9:$A$634,C581,[3]PIVOT!$C$9:$C$634),0)</f>
        <v>0</v>
      </c>
      <c r="T581" s="19">
        <f t="shared" si="56"/>
        <v>-4400000</v>
      </c>
    </row>
    <row r="582" spans="1:20" s="22" customFormat="1" hidden="1" outlineLevel="1" x14ac:dyDescent="0.25">
      <c r="A582" s="22" t="s">
        <v>66</v>
      </c>
      <c r="B582" s="22" t="s">
        <v>20</v>
      </c>
      <c r="C582" s="22" t="s">
        <v>1423</v>
      </c>
      <c r="D582" s="22" t="s">
        <v>688</v>
      </c>
      <c r="E582" s="16">
        <f t="shared" si="54"/>
        <v>1100000</v>
      </c>
      <c r="K582" s="2">
        <f t="shared" si="55"/>
        <v>1100000</v>
      </c>
      <c r="L582" s="22">
        <v>1100000</v>
      </c>
      <c r="M582" s="22" t="s">
        <v>250</v>
      </c>
      <c r="S582" s="19">
        <f>IFERROR(SUMIF([3]PIVOT!$A$9:$A$634,C582,[3]PIVOT!$C$9:$C$634),0)</f>
        <v>0</v>
      </c>
      <c r="T582" s="19">
        <f t="shared" si="56"/>
        <v>-1100000</v>
      </c>
    </row>
    <row r="583" spans="1:20" s="22" customFormat="1" hidden="1" outlineLevel="1" x14ac:dyDescent="0.25">
      <c r="A583" s="22" t="s">
        <v>66</v>
      </c>
      <c r="B583" s="22" t="s">
        <v>20</v>
      </c>
      <c r="C583" s="22" t="s">
        <v>1945</v>
      </c>
      <c r="D583" s="22" t="s">
        <v>1946</v>
      </c>
      <c r="E583" s="16">
        <f t="shared" si="54"/>
        <v>4400000</v>
      </c>
      <c r="K583" s="2">
        <f t="shared" si="55"/>
        <v>4400000</v>
      </c>
      <c r="L583" s="22">
        <v>4400000</v>
      </c>
      <c r="M583" s="22" t="s">
        <v>250</v>
      </c>
      <c r="S583" s="19">
        <f>IFERROR(SUMIF([3]PIVOT!$A$9:$A$634,C583,[3]PIVOT!$C$9:$C$634),0)</f>
        <v>0</v>
      </c>
      <c r="T583" s="19">
        <f t="shared" si="56"/>
        <v>-4400000</v>
      </c>
    </row>
    <row r="584" spans="1:20" s="22" customFormat="1" hidden="1" outlineLevel="1" x14ac:dyDescent="0.25">
      <c r="A584" s="22" t="s">
        <v>66</v>
      </c>
      <c r="B584" s="22" t="s">
        <v>20</v>
      </c>
      <c r="C584" s="22" t="s">
        <v>2687</v>
      </c>
      <c r="D584" s="22" t="s">
        <v>2688</v>
      </c>
      <c r="E584" s="16">
        <f t="shared" si="54"/>
        <v>0</v>
      </c>
      <c r="G584" s="22">
        <v>346000</v>
      </c>
      <c r="K584" s="2">
        <f t="shared" si="55"/>
        <v>346000</v>
      </c>
      <c r="L584" s="22">
        <v>0</v>
      </c>
      <c r="M584" s="22" t="s">
        <v>250</v>
      </c>
      <c r="S584" s="19">
        <f>IFERROR(SUMIF([3]PIVOT!$A$9:$A$634,C584,[3]PIVOT!$C$9:$C$634),0)</f>
        <v>0</v>
      </c>
      <c r="T584" s="19">
        <f t="shared" si="56"/>
        <v>-346000</v>
      </c>
    </row>
    <row r="585" spans="1:20" s="22" customFormat="1" hidden="1" outlineLevel="1" x14ac:dyDescent="0.25">
      <c r="A585" s="22" t="s">
        <v>67</v>
      </c>
      <c r="B585" s="22" t="s">
        <v>20</v>
      </c>
      <c r="C585" s="22" t="s">
        <v>2534</v>
      </c>
      <c r="D585" s="22" t="s">
        <v>2535</v>
      </c>
      <c r="E585" s="16">
        <f t="shared" si="54"/>
        <v>4000000</v>
      </c>
      <c r="G585" s="22">
        <v>1000000</v>
      </c>
      <c r="K585" s="2">
        <f t="shared" si="55"/>
        <v>5000000</v>
      </c>
      <c r="L585" s="22">
        <v>4000000</v>
      </c>
      <c r="M585" s="22" t="s">
        <v>250</v>
      </c>
      <c r="S585" s="19">
        <f>IFERROR(SUMIF([3]PIVOT!$A$9:$A$634,C585,[3]PIVOT!$C$9:$C$634),0)</f>
        <v>0</v>
      </c>
      <c r="T585" s="19">
        <f t="shared" si="56"/>
        <v>-5000000</v>
      </c>
    </row>
    <row r="586" spans="1:20" s="22" customFormat="1" hidden="1" outlineLevel="1" x14ac:dyDescent="0.25">
      <c r="A586" s="22" t="s">
        <v>67</v>
      </c>
      <c r="B586" s="22" t="s">
        <v>20</v>
      </c>
      <c r="D586" s="22" t="s">
        <v>955</v>
      </c>
      <c r="E586" s="16">
        <f t="shared" si="54"/>
        <v>0</v>
      </c>
      <c r="K586" s="2">
        <f t="shared" si="55"/>
        <v>0</v>
      </c>
      <c r="L586" s="22">
        <v>0</v>
      </c>
      <c r="M586" s="22" t="s">
        <v>251</v>
      </c>
      <c r="S586" s="19">
        <f>IFERROR(SUMIF([3]PIVOT!$A$9:$A$634,C586,[3]PIVOT!$C$9:$C$634),0)</f>
        <v>0</v>
      </c>
      <c r="T586" s="19">
        <f t="shared" si="56"/>
        <v>0</v>
      </c>
    </row>
    <row r="587" spans="1:20" s="22" customFormat="1" hidden="1" outlineLevel="1" x14ac:dyDescent="0.25">
      <c r="A587" s="22" t="s">
        <v>67</v>
      </c>
      <c r="B587" s="22" t="s">
        <v>20</v>
      </c>
      <c r="C587" s="22" t="s">
        <v>2143</v>
      </c>
      <c r="D587" s="22" t="s">
        <v>2144</v>
      </c>
      <c r="E587" s="16">
        <f t="shared" si="54"/>
        <v>3100000</v>
      </c>
      <c r="K587" s="2">
        <f t="shared" si="55"/>
        <v>3100000</v>
      </c>
      <c r="L587" s="22">
        <v>3100000</v>
      </c>
      <c r="M587" s="22" t="s">
        <v>288</v>
      </c>
      <c r="S587" s="19">
        <f>IFERROR(SUMIF([3]PIVOT!$A$9:$A$634,C587,[3]PIVOT!$C$9:$C$634),0)</f>
        <v>0</v>
      </c>
      <c r="T587" s="19">
        <f t="shared" si="56"/>
        <v>-3100000</v>
      </c>
    </row>
    <row r="588" spans="1:20" s="22" customFormat="1" hidden="1" outlineLevel="1" x14ac:dyDescent="0.25">
      <c r="A588" s="22" t="s">
        <v>67</v>
      </c>
      <c r="B588" s="22" t="s">
        <v>20</v>
      </c>
      <c r="C588" s="22" t="s">
        <v>2538</v>
      </c>
      <c r="D588" s="22" t="s">
        <v>655</v>
      </c>
      <c r="E588" s="16">
        <f t="shared" si="54"/>
        <v>4000000</v>
      </c>
      <c r="G588" s="22">
        <v>1000000</v>
      </c>
      <c r="K588" s="2">
        <f t="shared" si="55"/>
        <v>5000000</v>
      </c>
      <c r="L588" s="22">
        <v>4000000</v>
      </c>
      <c r="M588" s="22" t="s">
        <v>250</v>
      </c>
      <c r="S588" s="19">
        <f>IFERROR(SUMIF([3]PIVOT!$A$9:$A$634,C588,[3]PIVOT!$C$9:$C$634),0)</f>
        <v>0</v>
      </c>
      <c r="T588" s="19">
        <f t="shared" si="56"/>
        <v>-5000000</v>
      </c>
    </row>
    <row r="589" spans="1:20" s="22" customFormat="1" hidden="1" outlineLevel="1" x14ac:dyDescent="0.25">
      <c r="A589" s="22" t="s">
        <v>67</v>
      </c>
      <c r="B589" s="22" t="s">
        <v>20</v>
      </c>
      <c r="C589" s="22" t="s">
        <v>2539</v>
      </c>
      <c r="D589" s="22" t="s">
        <v>2540</v>
      </c>
      <c r="E589" s="16">
        <f t="shared" si="54"/>
        <v>2000000</v>
      </c>
      <c r="G589" s="22">
        <v>1000000</v>
      </c>
      <c r="K589" s="2">
        <f t="shared" si="55"/>
        <v>3000000</v>
      </c>
      <c r="L589" s="22">
        <v>2000000</v>
      </c>
      <c r="M589" s="22" t="s">
        <v>250</v>
      </c>
      <c r="S589" s="19">
        <f>IFERROR(SUMIF([3]PIVOT!$A$9:$A$634,C589,[3]PIVOT!$C$9:$C$634),0)</f>
        <v>0</v>
      </c>
      <c r="T589" s="19">
        <f t="shared" si="56"/>
        <v>-3000000</v>
      </c>
    </row>
    <row r="590" spans="1:20" s="22" customFormat="1" hidden="1" outlineLevel="1" x14ac:dyDescent="0.25">
      <c r="A590" s="22" t="s">
        <v>67</v>
      </c>
      <c r="B590" s="22" t="s">
        <v>20</v>
      </c>
      <c r="C590" s="22" t="s">
        <v>1429</v>
      </c>
      <c r="D590" s="22" t="s">
        <v>303</v>
      </c>
      <c r="E590" s="16">
        <f t="shared" si="54"/>
        <v>1700000</v>
      </c>
      <c r="K590" s="2">
        <f t="shared" si="55"/>
        <v>1700000</v>
      </c>
      <c r="L590" s="22">
        <v>1700000</v>
      </c>
      <c r="M590" s="22" t="s">
        <v>250</v>
      </c>
      <c r="O590" s="19"/>
      <c r="S590" s="19">
        <f>IFERROR(SUMIF([3]PIVOT!$A$9:$A$634,C590,[3]PIVOT!$C$9:$C$634),0)</f>
        <v>0</v>
      </c>
      <c r="T590" s="19">
        <f t="shared" si="56"/>
        <v>-1700000</v>
      </c>
    </row>
    <row r="591" spans="1:20" s="22" customFormat="1" hidden="1" outlineLevel="1" x14ac:dyDescent="0.25">
      <c r="A591" s="22" t="s">
        <v>67</v>
      </c>
      <c r="B591" s="22" t="s">
        <v>20</v>
      </c>
      <c r="C591" s="22" t="s">
        <v>2149</v>
      </c>
      <c r="D591" s="22" t="s">
        <v>2150</v>
      </c>
      <c r="E591" s="16">
        <f t="shared" si="54"/>
        <v>3100000</v>
      </c>
      <c r="K591" s="2">
        <f t="shared" si="55"/>
        <v>3100000</v>
      </c>
      <c r="L591" s="22">
        <v>3100000</v>
      </c>
      <c r="M591" s="22" t="s">
        <v>288</v>
      </c>
      <c r="O591" s="19"/>
      <c r="S591" s="19">
        <f>IFERROR(SUMIF([3]PIVOT!$A$9:$A$634,C591,[3]PIVOT!$C$9:$C$634),0)</f>
        <v>0</v>
      </c>
      <c r="T591" s="19">
        <f t="shared" si="56"/>
        <v>-3100000</v>
      </c>
    </row>
    <row r="592" spans="1:20" s="22" customFormat="1" hidden="1" outlineLevel="1" x14ac:dyDescent="0.25">
      <c r="A592" s="22" t="s">
        <v>67</v>
      </c>
      <c r="B592" s="22" t="s">
        <v>20</v>
      </c>
      <c r="C592" s="22" t="s">
        <v>2312</v>
      </c>
      <c r="D592" s="22" t="s">
        <v>2313</v>
      </c>
      <c r="E592" s="16">
        <f t="shared" si="54"/>
        <v>2000000</v>
      </c>
      <c r="G592" s="22">
        <v>0</v>
      </c>
      <c r="K592" s="2">
        <f t="shared" si="55"/>
        <v>2000000</v>
      </c>
      <c r="L592" s="22">
        <v>2000000</v>
      </c>
      <c r="M592" s="22" t="s">
        <v>2190</v>
      </c>
      <c r="O592" s="19"/>
      <c r="S592" s="19">
        <f>IFERROR(SUMIF([3]PIVOT!$A$9:$A$634,C592,[3]PIVOT!$C$9:$C$634),0)</f>
        <v>0</v>
      </c>
      <c r="T592" s="19">
        <f t="shared" si="56"/>
        <v>-2000000</v>
      </c>
    </row>
    <row r="593" spans="1:20" s="22" customFormat="1" hidden="1" outlineLevel="1" x14ac:dyDescent="0.25">
      <c r="A593" s="22" t="s">
        <v>67</v>
      </c>
      <c r="B593" s="22" t="s">
        <v>20</v>
      </c>
      <c r="C593" s="22" t="s">
        <v>2147</v>
      </c>
      <c r="D593" s="22" t="s">
        <v>2148</v>
      </c>
      <c r="E593" s="16">
        <f t="shared" si="54"/>
        <v>1100000</v>
      </c>
      <c r="K593" s="2">
        <f t="shared" si="55"/>
        <v>1100000</v>
      </c>
      <c r="L593" s="22">
        <v>1100000</v>
      </c>
      <c r="M593" s="22" t="s">
        <v>250</v>
      </c>
      <c r="O593" s="19"/>
      <c r="S593" s="19">
        <f>IFERROR(SUMIF([3]PIVOT!$A$9:$A$634,C593,[3]PIVOT!$C$9:$C$634),0)</f>
        <v>0</v>
      </c>
      <c r="T593" s="19">
        <f t="shared" si="56"/>
        <v>-1100000</v>
      </c>
    </row>
    <row r="594" spans="1:20" s="22" customFormat="1" hidden="1" outlineLevel="1" x14ac:dyDescent="0.25">
      <c r="A594" s="22" t="s">
        <v>67</v>
      </c>
      <c r="B594" s="22" t="s">
        <v>20</v>
      </c>
      <c r="C594" s="22" t="s">
        <v>1433</v>
      </c>
      <c r="D594" s="22" t="s">
        <v>898</v>
      </c>
      <c r="E594" s="16">
        <f t="shared" si="54"/>
        <v>5000000</v>
      </c>
      <c r="K594" s="2">
        <f t="shared" si="55"/>
        <v>5000000</v>
      </c>
      <c r="L594" s="22">
        <v>5000000</v>
      </c>
      <c r="M594" s="22" t="s">
        <v>250</v>
      </c>
      <c r="O594" s="19"/>
      <c r="S594" s="19">
        <f>IFERROR(SUMIF([3]PIVOT!$A$9:$A$634,C594,[3]PIVOT!$C$9:$C$634),0)</f>
        <v>0</v>
      </c>
      <c r="T594" s="19">
        <f t="shared" si="56"/>
        <v>-5000000</v>
      </c>
    </row>
    <row r="595" spans="1:20" s="22" customFormat="1" hidden="1" outlineLevel="1" x14ac:dyDescent="0.25">
      <c r="A595" s="22" t="s">
        <v>67</v>
      </c>
      <c r="B595" s="22" t="s">
        <v>20</v>
      </c>
      <c r="C595" s="22" t="s">
        <v>1955</v>
      </c>
      <c r="D595" s="22" t="s">
        <v>944</v>
      </c>
      <c r="E595" s="16">
        <f t="shared" si="54"/>
        <v>5000000</v>
      </c>
      <c r="K595" s="2">
        <f t="shared" si="55"/>
        <v>5000000</v>
      </c>
      <c r="L595" s="22">
        <v>5000000</v>
      </c>
      <c r="M595" s="22" t="s">
        <v>250</v>
      </c>
      <c r="O595" s="19"/>
      <c r="S595" s="19">
        <f>IFERROR(SUMIF([3]PIVOT!$A$9:$A$634,C595,[3]PIVOT!$C$9:$C$634),0)</f>
        <v>0</v>
      </c>
      <c r="T595" s="19">
        <f t="shared" si="56"/>
        <v>-5000000</v>
      </c>
    </row>
    <row r="596" spans="1:20" s="22" customFormat="1" hidden="1" outlineLevel="1" x14ac:dyDescent="0.25">
      <c r="A596" s="22" t="s">
        <v>67</v>
      </c>
      <c r="B596" s="22" t="s">
        <v>20</v>
      </c>
      <c r="C596" s="22" t="s">
        <v>2151</v>
      </c>
      <c r="D596" s="22" t="s">
        <v>2152</v>
      </c>
      <c r="E596" s="16">
        <f t="shared" si="54"/>
        <v>5000000</v>
      </c>
      <c r="K596" s="2">
        <f t="shared" si="55"/>
        <v>5000000</v>
      </c>
      <c r="L596" s="22">
        <v>5000000</v>
      </c>
      <c r="M596" s="22" t="s">
        <v>250</v>
      </c>
      <c r="O596" s="19"/>
      <c r="S596" s="19">
        <f>IFERROR(SUMIF([3]PIVOT!$A$9:$A$634,C596,[3]PIVOT!$C$9:$C$634),0)</f>
        <v>0</v>
      </c>
      <c r="T596" s="19">
        <f t="shared" si="56"/>
        <v>-5000000</v>
      </c>
    </row>
    <row r="597" spans="1:20" s="22" customFormat="1" hidden="1" outlineLevel="1" x14ac:dyDescent="0.25">
      <c r="A597" s="22" t="s">
        <v>67</v>
      </c>
      <c r="B597" s="22" t="s">
        <v>20</v>
      </c>
      <c r="C597" s="22" t="s">
        <v>1436</v>
      </c>
      <c r="D597" s="22" t="s">
        <v>403</v>
      </c>
      <c r="E597" s="16">
        <f t="shared" si="54"/>
        <v>5000000</v>
      </c>
      <c r="K597" s="2">
        <f t="shared" si="55"/>
        <v>5000000</v>
      </c>
      <c r="L597" s="22">
        <v>5000000</v>
      </c>
      <c r="M597" s="22" t="s">
        <v>250</v>
      </c>
      <c r="O597" s="19"/>
      <c r="S597" s="19">
        <f>IFERROR(SUMIF([3]PIVOT!$A$9:$A$634,C597,[3]PIVOT!$C$9:$C$634),0)</f>
        <v>0</v>
      </c>
      <c r="T597" s="19">
        <f t="shared" si="56"/>
        <v>-5000000</v>
      </c>
    </row>
    <row r="598" spans="1:20" s="22" customFormat="1" hidden="1" outlineLevel="1" x14ac:dyDescent="0.25">
      <c r="A598" s="22" t="s">
        <v>67</v>
      </c>
      <c r="B598" s="22" t="s">
        <v>20</v>
      </c>
      <c r="C598" s="22" t="s">
        <v>1437</v>
      </c>
      <c r="D598" s="22" t="s">
        <v>314</v>
      </c>
      <c r="E598" s="16">
        <f t="shared" si="54"/>
        <v>5000000</v>
      </c>
      <c r="K598" s="2">
        <f t="shared" si="55"/>
        <v>5000000</v>
      </c>
      <c r="L598" s="22">
        <v>5000000</v>
      </c>
      <c r="M598" s="22" t="s">
        <v>250</v>
      </c>
      <c r="O598" s="19"/>
      <c r="S598" s="19">
        <f>IFERROR(SUMIF([3]PIVOT!$A$9:$A$634,C598,[3]PIVOT!$C$9:$C$634),0)</f>
        <v>0</v>
      </c>
      <c r="T598" s="19">
        <f t="shared" si="56"/>
        <v>-5000000</v>
      </c>
    </row>
    <row r="599" spans="1:20" s="22" customFormat="1" hidden="1" outlineLevel="1" x14ac:dyDescent="0.25">
      <c r="A599" s="22" t="s">
        <v>67</v>
      </c>
      <c r="B599" s="22" t="s">
        <v>20</v>
      </c>
      <c r="C599" s="22" t="s">
        <v>1438</v>
      </c>
      <c r="D599" s="22" t="s">
        <v>2689</v>
      </c>
      <c r="E599" s="16">
        <f t="shared" si="54"/>
        <v>6100000</v>
      </c>
      <c r="K599" s="2">
        <f t="shared" si="55"/>
        <v>6100000</v>
      </c>
      <c r="L599" s="22">
        <v>6100000</v>
      </c>
      <c r="M599" s="22" t="s">
        <v>251</v>
      </c>
      <c r="O599" s="19"/>
      <c r="S599" s="19">
        <f>IFERROR(SUMIF([3]PIVOT!$A$9:$A$634,C599,[3]PIVOT!$C$9:$C$634),0)</f>
        <v>0</v>
      </c>
      <c r="T599" s="19">
        <f t="shared" si="56"/>
        <v>-6100000</v>
      </c>
    </row>
    <row r="600" spans="1:20" s="22" customFormat="1" hidden="1" outlineLevel="1" x14ac:dyDescent="0.25">
      <c r="A600" s="22" t="s">
        <v>67</v>
      </c>
      <c r="B600" s="22" t="s">
        <v>20</v>
      </c>
      <c r="C600" s="22" t="s">
        <v>1439</v>
      </c>
      <c r="D600" s="22" t="s">
        <v>333</v>
      </c>
      <c r="E600" s="16">
        <f t="shared" si="54"/>
        <v>6100000</v>
      </c>
      <c r="K600" s="2">
        <f t="shared" si="55"/>
        <v>6100000</v>
      </c>
      <c r="L600" s="22">
        <v>6100000</v>
      </c>
      <c r="M600" s="22" t="s">
        <v>251</v>
      </c>
      <c r="O600" s="19"/>
      <c r="S600" s="19">
        <f>IFERROR(SUMIF([3]PIVOT!$A$9:$A$634,C600,[3]PIVOT!$C$9:$C$634),0)</f>
        <v>0</v>
      </c>
      <c r="T600" s="19">
        <f t="shared" si="56"/>
        <v>-6100000</v>
      </c>
    </row>
    <row r="601" spans="1:20" s="22" customFormat="1" hidden="1" outlineLevel="1" x14ac:dyDescent="0.25">
      <c r="A601" s="22" t="s">
        <v>67</v>
      </c>
      <c r="B601" s="22" t="s">
        <v>20</v>
      </c>
      <c r="C601" s="22" t="s">
        <v>2541</v>
      </c>
      <c r="D601" s="22" t="s">
        <v>2542</v>
      </c>
      <c r="E601" s="16">
        <f t="shared" si="54"/>
        <v>3000000</v>
      </c>
      <c r="G601" s="22">
        <v>1000000</v>
      </c>
      <c r="K601" s="2">
        <f t="shared" si="55"/>
        <v>4000000</v>
      </c>
      <c r="L601" s="22">
        <v>3000000</v>
      </c>
      <c r="M601" s="22" t="s">
        <v>250</v>
      </c>
      <c r="O601" s="19"/>
      <c r="S601" s="19">
        <f>IFERROR(SUMIF([3]PIVOT!$A$9:$A$634,C601,[3]PIVOT!$C$9:$C$634),0)</f>
        <v>0</v>
      </c>
      <c r="T601" s="19">
        <f t="shared" si="56"/>
        <v>-4000000</v>
      </c>
    </row>
    <row r="602" spans="1:20" s="22" customFormat="1" hidden="1" outlineLevel="1" x14ac:dyDescent="0.25">
      <c r="A602" s="22" t="s">
        <v>67</v>
      </c>
      <c r="B602" s="22" t="s">
        <v>20</v>
      </c>
      <c r="C602" s="22" t="s">
        <v>1958</v>
      </c>
      <c r="D602" s="22" t="s">
        <v>1959</v>
      </c>
      <c r="E602" s="16">
        <f t="shared" si="54"/>
        <v>1100000</v>
      </c>
      <c r="K602" s="2">
        <f t="shared" si="55"/>
        <v>1100000</v>
      </c>
      <c r="L602" s="22">
        <v>1100000</v>
      </c>
      <c r="M602" s="22" t="s">
        <v>250</v>
      </c>
      <c r="O602" s="19"/>
      <c r="S602" s="19">
        <f>IFERROR(SUMIF([3]PIVOT!$A$9:$A$634,C602,[3]PIVOT!$C$9:$C$634),0)</f>
        <v>0</v>
      </c>
      <c r="T602" s="19">
        <f t="shared" si="56"/>
        <v>-1100000</v>
      </c>
    </row>
    <row r="603" spans="1:20" s="22" customFormat="1" hidden="1" outlineLevel="1" x14ac:dyDescent="0.25">
      <c r="A603" s="22" t="s">
        <v>67</v>
      </c>
      <c r="B603" s="22" t="s">
        <v>20</v>
      </c>
      <c r="C603" s="22" t="s">
        <v>1960</v>
      </c>
      <c r="D603" s="22" t="s">
        <v>1961</v>
      </c>
      <c r="E603" s="16">
        <f t="shared" si="54"/>
        <v>3600000</v>
      </c>
      <c r="K603" s="2">
        <f t="shared" si="55"/>
        <v>3600000</v>
      </c>
      <c r="L603" s="22">
        <v>3600000</v>
      </c>
      <c r="M603" s="22" t="s">
        <v>252</v>
      </c>
      <c r="O603" s="19"/>
      <c r="S603" s="19">
        <f>IFERROR(SUMIF([3]PIVOT!$A$9:$A$634,C603,[3]PIVOT!$C$9:$C$634),0)</f>
        <v>0</v>
      </c>
      <c r="T603" s="19">
        <f t="shared" si="56"/>
        <v>-3600000</v>
      </c>
    </row>
    <row r="604" spans="1:20" s="22" customFormat="1" hidden="1" outlineLevel="1" x14ac:dyDescent="0.25">
      <c r="A604" s="22" t="s">
        <v>67</v>
      </c>
      <c r="B604" s="22" t="s">
        <v>20</v>
      </c>
      <c r="C604" s="22" t="s">
        <v>2154</v>
      </c>
      <c r="D604" s="22" t="s">
        <v>2155</v>
      </c>
      <c r="E604" s="16">
        <f t="shared" si="54"/>
        <v>1100000</v>
      </c>
      <c r="K604" s="2">
        <f t="shared" si="55"/>
        <v>1100000</v>
      </c>
      <c r="L604" s="22">
        <v>1100000</v>
      </c>
      <c r="M604" s="22" t="s">
        <v>2190</v>
      </c>
      <c r="O604" s="19"/>
      <c r="S604" s="19">
        <f>IFERROR(SUMIF([3]PIVOT!$A$9:$A$634,C604,[3]PIVOT!$C$9:$C$634),0)</f>
        <v>0</v>
      </c>
      <c r="T604" s="19">
        <f t="shared" si="56"/>
        <v>-1100000</v>
      </c>
    </row>
    <row r="605" spans="1:20" s="22" customFormat="1" hidden="1" outlineLevel="1" x14ac:dyDescent="0.25">
      <c r="A605" s="22" t="s">
        <v>67</v>
      </c>
      <c r="B605" s="22" t="s">
        <v>20</v>
      </c>
      <c r="C605" s="22" t="s">
        <v>1440</v>
      </c>
      <c r="D605" s="22" t="s">
        <v>958</v>
      </c>
      <c r="E605" s="16">
        <f t="shared" si="54"/>
        <v>1100000</v>
      </c>
      <c r="K605" s="2">
        <f t="shared" si="55"/>
        <v>1100000</v>
      </c>
      <c r="L605" s="22">
        <v>1100000</v>
      </c>
      <c r="M605" s="22" t="s">
        <v>250</v>
      </c>
      <c r="O605" s="19"/>
      <c r="S605" s="19">
        <f>IFERROR(SUMIF([3]PIVOT!$A$9:$A$634,C605,[3]PIVOT!$C$9:$C$634),0)</f>
        <v>0</v>
      </c>
      <c r="T605" s="19">
        <f t="shared" si="56"/>
        <v>-1100000</v>
      </c>
    </row>
    <row r="606" spans="1:20" s="22" customFormat="1" hidden="1" outlineLevel="1" x14ac:dyDescent="0.25">
      <c r="A606" s="22" t="s">
        <v>67</v>
      </c>
      <c r="B606" s="22" t="s">
        <v>20</v>
      </c>
      <c r="C606" s="22" t="s">
        <v>1441</v>
      </c>
      <c r="D606" s="22" t="s">
        <v>959</v>
      </c>
      <c r="E606" s="16">
        <f t="shared" si="54"/>
        <v>1100000</v>
      </c>
      <c r="K606" s="2">
        <f t="shared" si="55"/>
        <v>1100000</v>
      </c>
      <c r="L606" s="22">
        <v>1100000</v>
      </c>
      <c r="M606" s="22" t="s">
        <v>250</v>
      </c>
      <c r="O606" s="19"/>
      <c r="S606" s="19">
        <f>IFERROR(SUMIF([3]PIVOT!$A$9:$A$634,C606,[3]PIVOT!$C$9:$C$634),0)</f>
        <v>0</v>
      </c>
      <c r="T606" s="19">
        <f t="shared" si="56"/>
        <v>-1100000</v>
      </c>
    </row>
    <row r="607" spans="1:20" s="22" customFormat="1" hidden="1" outlineLevel="1" x14ac:dyDescent="0.25">
      <c r="A607" s="22" t="s">
        <v>67</v>
      </c>
      <c r="B607" s="22" t="s">
        <v>20</v>
      </c>
      <c r="C607" s="22" t="s">
        <v>1443</v>
      </c>
      <c r="D607" s="22" t="s">
        <v>1444</v>
      </c>
      <c r="E607" s="16">
        <f t="shared" si="54"/>
        <v>1100000</v>
      </c>
      <c r="K607" s="2">
        <f t="shared" si="55"/>
        <v>1100000</v>
      </c>
      <c r="L607" s="22">
        <v>1100000</v>
      </c>
      <c r="M607" s="22" t="s">
        <v>250</v>
      </c>
      <c r="O607" s="19"/>
      <c r="S607" s="19">
        <f>IFERROR(SUMIF([3]PIVOT!$A$9:$A$634,C607,[3]PIVOT!$C$9:$C$634),0)</f>
        <v>0</v>
      </c>
      <c r="T607" s="19">
        <f t="shared" si="56"/>
        <v>-1100000</v>
      </c>
    </row>
    <row r="608" spans="1:20" s="22" customFormat="1" hidden="1" outlineLevel="1" x14ac:dyDescent="0.25">
      <c r="A608" s="22" t="s">
        <v>67</v>
      </c>
      <c r="B608" s="22" t="s">
        <v>20</v>
      </c>
      <c r="C608" s="22" t="s">
        <v>1445</v>
      </c>
      <c r="D608" s="22" t="s">
        <v>2690</v>
      </c>
      <c r="E608" s="16">
        <f t="shared" ref="E608:E639" si="57">+L608-F608-J608-I608</f>
        <v>1300000</v>
      </c>
      <c r="K608" s="2">
        <f t="shared" ref="K608:K639" si="58">SUM(E608:G608)-H608+I608+J608</f>
        <v>1300000</v>
      </c>
      <c r="L608" s="22">
        <v>1300000</v>
      </c>
      <c r="M608" s="22" t="s">
        <v>251</v>
      </c>
      <c r="O608" s="19"/>
      <c r="S608" s="19">
        <f>IFERROR(SUMIF([3]PIVOT!$A$9:$A$634,C608,[3]PIVOT!$C$9:$C$634),0)</f>
        <v>0</v>
      </c>
      <c r="T608" s="19">
        <f t="shared" ref="T608:T639" si="59">+S608-K608</f>
        <v>-1300000</v>
      </c>
    </row>
    <row r="609" spans="1:20" s="22" customFormat="1" hidden="1" outlineLevel="1" x14ac:dyDescent="0.25">
      <c r="A609" s="22" t="s">
        <v>67</v>
      </c>
      <c r="B609" s="22" t="s">
        <v>20</v>
      </c>
      <c r="D609" s="22" t="s">
        <v>892</v>
      </c>
      <c r="E609" s="16">
        <f t="shared" si="57"/>
        <v>0</v>
      </c>
      <c r="K609" s="2">
        <f t="shared" si="58"/>
        <v>0</v>
      </c>
      <c r="L609" s="22">
        <v>0</v>
      </c>
      <c r="M609" s="22" t="s">
        <v>288</v>
      </c>
      <c r="O609" s="19"/>
      <c r="S609" s="19">
        <f>IFERROR(SUMIF([3]PIVOT!$A$9:$A$634,C609,[3]PIVOT!$C$9:$C$634),0)</f>
        <v>0</v>
      </c>
      <c r="T609" s="19">
        <f t="shared" si="59"/>
        <v>0</v>
      </c>
    </row>
    <row r="610" spans="1:20" s="22" customFormat="1" hidden="1" outlineLevel="1" x14ac:dyDescent="0.25">
      <c r="A610" s="22" t="s">
        <v>67</v>
      </c>
      <c r="B610" s="22" t="s">
        <v>20</v>
      </c>
      <c r="C610" s="22" t="s">
        <v>2157</v>
      </c>
      <c r="D610" s="22" t="s">
        <v>2158</v>
      </c>
      <c r="E610" s="16">
        <f t="shared" si="57"/>
        <v>4100000</v>
      </c>
      <c r="K610" s="2">
        <f t="shared" si="58"/>
        <v>4100000</v>
      </c>
      <c r="L610" s="22">
        <v>4100000</v>
      </c>
      <c r="M610" s="22" t="s">
        <v>2190</v>
      </c>
      <c r="O610" s="19"/>
      <c r="S610" s="19">
        <f>IFERROR(SUMIF([3]PIVOT!$A$9:$A$634,C610,[3]PIVOT!$C$9:$C$634),0)</f>
        <v>0</v>
      </c>
      <c r="T610" s="19">
        <f t="shared" si="59"/>
        <v>-4100000</v>
      </c>
    </row>
    <row r="611" spans="1:20" s="22" customFormat="1" hidden="1" outlineLevel="1" x14ac:dyDescent="0.25">
      <c r="A611" s="22" t="s">
        <v>67</v>
      </c>
      <c r="B611" s="22" t="s">
        <v>20</v>
      </c>
      <c r="D611" s="22" t="s">
        <v>956</v>
      </c>
      <c r="E611" s="16">
        <f t="shared" si="57"/>
        <v>0</v>
      </c>
      <c r="K611" s="2">
        <f t="shared" si="58"/>
        <v>0</v>
      </c>
      <c r="L611" s="22">
        <v>0</v>
      </c>
      <c r="M611" s="22" t="s">
        <v>250</v>
      </c>
      <c r="O611" s="19"/>
      <c r="S611" s="19">
        <f>IFERROR(SUMIF([3]PIVOT!$A$9:$A$634,C611,[3]PIVOT!$C$9:$C$634),0)</f>
        <v>0</v>
      </c>
      <c r="T611" s="19">
        <f t="shared" si="59"/>
        <v>0</v>
      </c>
    </row>
    <row r="612" spans="1:20" s="22" customFormat="1" hidden="1" outlineLevel="1" x14ac:dyDescent="0.25">
      <c r="A612" s="22" t="s">
        <v>67</v>
      </c>
      <c r="B612" s="22" t="s">
        <v>20</v>
      </c>
      <c r="C612" s="22" t="s">
        <v>1450</v>
      </c>
      <c r="D612" s="22" t="s">
        <v>799</v>
      </c>
      <c r="E612" s="16">
        <f t="shared" si="57"/>
        <v>4400000</v>
      </c>
      <c r="K612" s="2">
        <f t="shared" si="58"/>
        <v>4400000</v>
      </c>
      <c r="L612" s="22">
        <v>4400000</v>
      </c>
      <c r="M612" s="22" t="s">
        <v>250</v>
      </c>
      <c r="O612" s="19"/>
      <c r="S612" s="19">
        <f>IFERROR(SUMIF([3]PIVOT!$A$9:$A$634,C612,[3]PIVOT!$C$9:$C$634),0)</f>
        <v>0</v>
      </c>
      <c r="T612" s="19">
        <f t="shared" si="59"/>
        <v>-4400000</v>
      </c>
    </row>
    <row r="613" spans="1:20" s="22" customFormat="1" hidden="1" outlineLevel="1" x14ac:dyDescent="0.25">
      <c r="A613" s="22" t="s">
        <v>67</v>
      </c>
      <c r="B613" s="22" t="s">
        <v>20</v>
      </c>
      <c r="D613" s="22" t="s">
        <v>1467</v>
      </c>
      <c r="E613" s="16">
        <f t="shared" si="57"/>
        <v>0</v>
      </c>
      <c r="K613" s="2">
        <f t="shared" si="58"/>
        <v>0</v>
      </c>
      <c r="L613" s="22">
        <v>0</v>
      </c>
      <c r="M613" s="22" t="s">
        <v>251</v>
      </c>
      <c r="O613" s="19"/>
      <c r="S613" s="19">
        <f>IFERROR(SUMIF([3]PIVOT!$A$9:$A$634,C613,[3]PIVOT!$C$9:$C$634),0)</f>
        <v>0</v>
      </c>
      <c r="T613" s="19">
        <f t="shared" si="59"/>
        <v>0</v>
      </c>
    </row>
    <row r="614" spans="1:20" s="22" customFormat="1" hidden="1" outlineLevel="1" x14ac:dyDescent="0.25">
      <c r="A614" s="22" t="s">
        <v>67</v>
      </c>
      <c r="B614" s="22" t="s">
        <v>20</v>
      </c>
      <c r="C614" s="22" t="s">
        <v>2691</v>
      </c>
      <c r="D614" s="22" t="s">
        <v>2692</v>
      </c>
      <c r="E614" s="16">
        <f t="shared" si="57"/>
        <v>1000000</v>
      </c>
      <c r="G614" s="22">
        <v>1000000</v>
      </c>
      <c r="K614" s="2">
        <f t="shared" si="58"/>
        <v>2000000</v>
      </c>
      <c r="L614" s="22">
        <v>1000000</v>
      </c>
      <c r="M614" s="22" t="s">
        <v>250</v>
      </c>
      <c r="O614" s="19"/>
      <c r="S614" s="19">
        <f>IFERROR(SUMIF([3]PIVOT!$A$9:$A$634,C614,[3]PIVOT!$C$9:$C$634),0)</f>
        <v>0</v>
      </c>
      <c r="T614" s="19">
        <f t="shared" si="59"/>
        <v>-2000000</v>
      </c>
    </row>
    <row r="615" spans="1:20" s="22" customFormat="1" hidden="1" outlineLevel="1" x14ac:dyDescent="0.25">
      <c r="A615" s="22" t="s">
        <v>67</v>
      </c>
      <c r="B615" s="22" t="s">
        <v>20</v>
      </c>
      <c r="C615" s="22" t="s">
        <v>2693</v>
      </c>
      <c r="D615" s="22" t="s">
        <v>2694</v>
      </c>
      <c r="E615" s="16">
        <f t="shared" si="57"/>
        <v>846000</v>
      </c>
      <c r="G615" s="22">
        <v>846000</v>
      </c>
      <c r="K615" s="2">
        <f t="shared" si="58"/>
        <v>1692000</v>
      </c>
      <c r="L615" s="22">
        <v>846000</v>
      </c>
      <c r="M615" s="22" t="s">
        <v>288</v>
      </c>
      <c r="O615" s="19"/>
      <c r="S615" s="19">
        <f>IFERROR(SUMIF([3]PIVOT!$A$9:$A$634,C615,[3]PIVOT!$C$9:$C$634),0)</f>
        <v>0</v>
      </c>
      <c r="T615" s="19">
        <f t="shared" si="59"/>
        <v>-1692000</v>
      </c>
    </row>
    <row r="616" spans="1:20" s="22" customFormat="1" hidden="1" outlineLevel="1" x14ac:dyDescent="0.25">
      <c r="A616" s="22" t="s">
        <v>67</v>
      </c>
      <c r="B616" s="22" t="s">
        <v>20</v>
      </c>
      <c r="C616" s="22" t="s">
        <v>2695</v>
      </c>
      <c r="D616" s="22" t="s">
        <v>2696</v>
      </c>
      <c r="E616" s="16">
        <f t="shared" si="57"/>
        <v>0</v>
      </c>
      <c r="G616" s="22">
        <v>1000000</v>
      </c>
      <c r="K616" s="2">
        <f t="shared" si="58"/>
        <v>1000000</v>
      </c>
      <c r="L616" s="22">
        <v>0</v>
      </c>
      <c r="M616" s="22" t="s">
        <v>2190</v>
      </c>
      <c r="O616" s="19"/>
      <c r="S616" s="19">
        <f>IFERROR(SUMIF([3]PIVOT!$A$9:$A$634,C616,[3]PIVOT!$C$9:$C$634),0)</f>
        <v>0</v>
      </c>
      <c r="T616" s="19">
        <f t="shared" si="59"/>
        <v>-1000000</v>
      </c>
    </row>
    <row r="617" spans="1:20" s="22" customFormat="1" hidden="1" outlineLevel="1" x14ac:dyDescent="0.25">
      <c r="A617" s="22" t="s">
        <v>67</v>
      </c>
      <c r="B617" s="22" t="s">
        <v>20</v>
      </c>
      <c r="C617" s="22" t="s">
        <v>1452</v>
      </c>
      <c r="D617" s="22" t="s">
        <v>637</v>
      </c>
      <c r="E617" s="16">
        <f t="shared" si="57"/>
        <v>0</v>
      </c>
      <c r="K617" s="2">
        <f t="shared" si="58"/>
        <v>0</v>
      </c>
      <c r="L617" s="22">
        <v>0</v>
      </c>
      <c r="M617" s="22" t="s">
        <v>253</v>
      </c>
      <c r="O617" s="19"/>
      <c r="S617" s="19">
        <f>IFERROR(SUMIF([3]PIVOT!$A$9:$A$634,C617,[3]PIVOT!$C$9:$C$634),0)</f>
        <v>0</v>
      </c>
      <c r="T617" s="19">
        <f t="shared" si="59"/>
        <v>0</v>
      </c>
    </row>
    <row r="618" spans="1:20" s="22" customFormat="1" hidden="1" outlineLevel="1" x14ac:dyDescent="0.25">
      <c r="A618" s="22" t="s">
        <v>67</v>
      </c>
      <c r="B618" s="22" t="s">
        <v>20</v>
      </c>
      <c r="C618" s="22" t="s">
        <v>2318</v>
      </c>
      <c r="D618" s="22" t="s">
        <v>2319</v>
      </c>
      <c r="E618" s="16">
        <f t="shared" si="57"/>
        <v>1000000</v>
      </c>
      <c r="G618" s="22">
        <v>576000</v>
      </c>
      <c r="K618" s="2">
        <f t="shared" si="58"/>
        <v>1576000</v>
      </c>
      <c r="L618" s="22">
        <v>1000000</v>
      </c>
      <c r="M618" s="22" t="s">
        <v>2190</v>
      </c>
      <c r="O618" s="19"/>
      <c r="S618" s="19">
        <f>IFERROR(SUMIF([3]PIVOT!$A$9:$A$634,C618,[3]PIVOT!$C$9:$C$634),0)</f>
        <v>0</v>
      </c>
      <c r="T618" s="19">
        <f t="shared" si="59"/>
        <v>-1576000</v>
      </c>
    </row>
    <row r="619" spans="1:20" s="22" customFormat="1" hidden="1" outlineLevel="1" x14ac:dyDescent="0.25">
      <c r="A619" s="22" t="s">
        <v>67</v>
      </c>
      <c r="B619" s="22" t="s">
        <v>20</v>
      </c>
      <c r="C619" s="22" t="s">
        <v>1453</v>
      </c>
      <c r="D619" s="22" t="s">
        <v>325</v>
      </c>
      <c r="E619" s="16">
        <f t="shared" si="57"/>
        <v>4100000</v>
      </c>
      <c r="K619" s="2">
        <f t="shared" si="58"/>
        <v>4100000</v>
      </c>
      <c r="L619" s="22">
        <v>4100000</v>
      </c>
      <c r="M619" s="22" t="s">
        <v>250</v>
      </c>
      <c r="O619" s="19"/>
      <c r="S619" s="19">
        <f>IFERROR(SUMIF([3]PIVOT!$A$9:$A$634,C619,[3]PIVOT!$C$9:$C$634),0)</f>
        <v>0</v>
      </c>
      <c r="T619" s="19">
        <f t="shared" si="59"/>
        <v>-4100000</v>
      </c>
    </row>
    <row r="620" spans="1:20" s="22" customFormat="1" hidden="1" outlineLevel="1" x14ac:dyDescent="0.25">
      <c r="A620" s="22" t="s">
        <v>67</v>
      </c>
      <c r="B620" s="22" t="s">
        <v>20</v>
      </c>
      <c r="C620" s="22" t="s">
        <v>1454</v>
      </c>
      <c r="D620" s="22" t="s">
        <v>478</v>
      </c>
      <c r="E620" s="16">
        <f t="shared" si="57"/>
        <v>0</v>
      </c>
      <c r="K620" s="2">
        <f t="shared" si="58"/>
        <v>0</v>
      </c>
      <c r="L620" s="22">
        <v>0</v>
      </c>
      <c r="M620" s="22" t="s">
        <v>250</v>
      </c>
      <c r="O620" s="19"/>
      <c r="S620" s="19">
        <f>IFERROR(SUMIF([3]PIVOT!$A$9:$A$634,C620,[3]PIVOT!$C$9:$C$634),0)</f>
        <v>0</v>
      </c>
      <c r="T620" s="19">
        <f t="shared" si="59"/>
        <v>0</v>
      </c>
    </row>
    <row r="621" spans="1:20" s="22" customFormat="1" hidden="1" outlineLevel="1" x14ac:dyDescent="0.25">
      <c r="A621" s="22" t="s">
        <v>67</v>
      </c>
      <c r="B621" s="22" t="s">
        <v>20</v>
      </c>
      <c r="C621" s="22" t="s">
        <v>1455</v>
      </c>
      <c r="D621" s="22" t="s">
        <v>545</v>
      </c>
      <c r="E621" s="16">
        <f t="shared" si="57"/>
        <v>2000000</v>
      </c>
      <c r="K621" s="2">
        <f t="shared" si="58"/>
        <v>2000000</v>
      </c>
      <c r="L621" s="22">
        <v>2000000</v>
      </c>
      <c r="M621" s="22" t="s">
        <v>288</v>
      </c>
      <c r="O621" s="19"/>
      <c r="S621" s="19">
        <f>IFERROR(SUMIF([3]PIVOT!$A$9:$A$634,C621,[3]PIVOT!$C$9:$C$634),0)</f>
        <v>0</v>
      </c>
      <c r="T621" s="19">
        <f t="shared" si="59"/>
        <v>-2000000</v>
      </c>
    </row>
    <row r="622" spans="1:20" s="22" customFormat="1" hidden="1" outlineLevel="1" x14ac:dyDescent="0.25">
      <c r="A622" s="22" t="s">
        <v>67</v>
      </c>
      <c r="B622" s="22" t="s">
        <v>20</v>
      </c>
      <c r="C622" s="22" t="s">
        <v>1456</v>
      </c>
      <c r="D622" s="22" t="s">
        <v>327</v>
      </c>
      <c r="E622" s="16">
        <f t="shared" si="57"/>
        <v>5000000</v>
      </c>
      <c r="K622" s="2">
        <f t="shared" si="58"/>
        <v>5000000</v>
      </c>
      <c r="L622" s="22">
        <v>5000000</v>
      </c>
      <c r="M622" s="22" t="s">
        <v>250</v>
      </c>
      <c r="O622" s="19"/>
      <c r="S622" s="19">
        <f>IFERROR(SUMIF([3]PIVOT!$A$9:$A$634,C622,[3]PIVOT!$C$9:$C$634),0)</f>
        <v>0</v>
      </c>
      <c r="T622" s="19">
        <f t="shared" si="59"/>
        <v>-5000000</v>
      </c>
    </row>
    <row r="623" spans="1:20" s="22" customFormat="1" hidden="1" outlineLevel="1" x14ac:dyDescent="0.25">
      <c r="A623" s="22" t="s">
        <v>67</v>
      </c>
      <c r="B623" s="22" t="s">
        <v>20</v>
      </c>
      <c r="C623" s="22" t="s">
        <v>1457</v>
      </c>
      <c r="D623" s="22" t="s">
        <v>903</v>
      </c>
      <c r="E623" s="16">
        <f t="shared" si="57"/>
        <v>4700000</v>
      </c>
      <c r="K623" s="2">
        <f t="shared" si="58"/>
        <v>4700000</v>
      </c>
      <c r="L623" s="22">
        <v>4700000</v>
      </c>
      <c r="M623" s="22" t="s">
        <v>250</v>
      </c>
      <c r="O623" s="19"/>
      <c r="S623" s="19">
        <f>IFERROR(SUMIF([3]PIVOT!$A$9:$A$634,C623,[3]PIVOT!$C$9:$C$634),0)</f>
        <v>0</v>
      </c>
      <c r="T623" s="19">
        <f t="shared" si="59"/>
        <v>-4700000</v>
      </c>
    </row>
    <row r="624" spans="1:20" s="22" customFormat="1" hidden="1" outlineLevel="1" x14ac:dyDescent="0.25">
      <c r="A624" s="22" t="s">
        <v>67</v>
      </c>
      <c r="B624" s="22" t="s">
        <v>20</v>
      </c>
      <c r="C624" s="22" t="s">
        <v>1458</v>
      </c>
      <c r="D624" s="22" t="s">
        <v>1459</v>
      </c>
      <c r="E624" s="16">
        <f t="shared" si="57"/>
        <v>4100000</v>
      </c>
      <c r="K624" s="2">
        <f t="shared" si="58"/>
        <v>4100000</v>
      </c>
      <c r="L624" s="22">
        <v>4100000</v>
      </c>
      <c r="M624" s="22" t="s">
        <v>250</v>
      </c>
      <c r="O624" s="19"/>
      <c r="S624" s="19">
        <f>IFERROR(SUMIF([3]PIVOT!$A$9:$A$634,C624,[3]PIVOT!$C$9:$C$634),0)</f>
        <v>0</v>
      </c>
      <c r="T624" s="19">
        <f t="shared" si="59"/>
        <v>-4100000</v>
      </c>
    </row>
    <row r="625" spans="1:20" s="22" customFormat="1" ht="15.75" hidden="1" customHeight="1" outlineLevel="1" x14ac:dyDescent="0.25">
      <c r="A625" s="22" t="s">
        <v>67</v>
      </c>
      <c r="B625" s="22" t="s">
        <v>20</v>
      </c>
      <c r="C625" s="22" t="s">
        <v>1962</v>
      </c>
      <c r="D625" s="22" t="s">
        <v>1963</v>
      </c>
      <c r="E625" s="16">
        <f t="shared" si="57"/>
        <v>4100000</v>
      </c>
      <c r="K625" s="2">
        <f t="shared" si="58"/>
        <v>4100000</v>
      </c>
      <c r="L625" s="22">
        <v>4100000</v>
      </c>
      <c r="M625" s="22" t="s">
        <v>250</v>
      </c>
      <c r="O625" s="19"/>
      <c r="S625" s="19">
        <f>IFERROR(SUMIF([3]PIVOT!$A$9:$A$634,C625,[3]PIVOT!$C$9:$C$634),0)</f>
        <v>0</v>
      </c>
      <c r="T625" s="19">
        <f t="shared" si="59"/>
        <v>-4100000</v>
      </c>
    </row>
    <row r="626" spans="1:20" s="22" customFormat="1" hidden="1" outlineLevel="1" x14ac:dyDescent="0.25">
      <c r="A626" s="22" t="s">
        <v>67</v>
      </c>
      <c r="B626" s="22" t="s">
        <v>20</v>
      </c>
      <c r="C626" s="16" t="s">
        <v>1460</v>
      </c>
      <c r="D626" s="16" t="s">
        <v>1461</v>
      </c>
      <c r="E626" s="16">
        <f t="shared" si="57"/>
        <v>1700000</v>
      </c>
      <c r="F626" s="16"/>
      <c r="G626" s="16"/>
      <c r="H626" s="16"/>
      <c r="I626" s="16"/>
      <c r="J626" s="16"/>
      <c r="K626" s="2">
        <f t="shared" si="58"/>
        <v>1700000</v>
      </c>
      <c r="L626" s="16">
        <v>1700000</v>
      </c>
      <c r="M626" s="16" t="s">
        <v>250</v>
      </c>
      <c r="N626" s="16"/>
      <c r="O626" s="19"/>
      <c r="S626" s="19">
        <f>IFERROR(SUMIF([3]PIVOT!$A$9:$A$634,C626,[3]PIVOT!$C$9:$C$634),0)</f>
        <v>0</v>
      </c>
      <c r="T626" s="19">
        <f t="shared" si="59"/>
        <v>-1700000</v>
      </c>
    </row>
    <row r="627" spans="1:20" s="22" customFormat="1" hidden="1" outlineLevel="1" x14ac:dyDescent="0.25">
      <c r="A627" s="22" t="s">
        <v>67</v>
      </c>
      <c r="B627" s="22" t="s">
        <v>20</v>
      </c>
      <c r="C627" s="22" t="s">
        <v>2697</v>
      </c>
      <c r="D627" s="22" t="s">
        <v>2698</v>
      </c>
      <c r="E627" s="16">
        <f t="shared" si="57"/>
        <v>3500000</v>
      </c>
      <c r="G627" s="22">
        <v>1000000</v>
      </c>
      <c r="K627" s="2">
        <f t="shared" si="58"/>
        <v>4500000</v>
      </c>
      <c r="L627" s="22">
        <v>3500000</v>
      </c>
      <c r="M627" s="22" t="s">
        <v>288</v>
      </c>
      <c r="O627" s="19"/>
      <c r="S627" s="19">
        <f>IFERROR(SUMIF([3]PIVOT!$A$9:$A$634,C627,[3]PIVOT!$C$9:$C$634),0)</f>
        <v>0</v>
      </c>
      <c r="T627" s="19">
        <f t="shared" si="59"/>
        <v>-4500000</v>
      </c>
    </row>
    <row r="628" spans="1:20" s="22" customFormat="1" hidden="1" outlineLevel="1" x14ac:dyDescent="0.25">
      <c r="A628" s="22" t="s">
        <v>67</v>
      </c>
      <c r="B628" s="22" t="s">
        <v>20</v>
      </c>
      <c r="C628" s="22" t="s">
        <v>1463</v>
      </c>
      <c r="D628" s="22" t="s">
        <v>1464</v>
      </c>
      <c r="E628" s="16">
        <f t="shared" si="57"/>
        <v>4700000</v>
      </c>
      <c r="K628" s="2">
        <f t="shared" si="58"/>
        <v>4700000</v>
      </c>
      <c r="L628" s="22">
        <v>4700000</v>
      </c>
      <c r="M628" s="22" t="s">
        <v>253</v>
      </c>
      <c r="S628" s="19">
        <f>IFERROR(SUMIF([3]PIVOT!$A$9:$A$634,C628,[3]PIVOT!$C$9:$C$634),0)</f>
        <v>0</v>
      </c>
      <c r="T628" s="19">
        <f t="shared" si="59"/>
        <v>-4700000</v>
      </c>
    </row>
    <row r="629" spans="1:20" s="22" customFormat="1" hidden="1" outlineLevel="1" x14ac:dyDescent="0.25">
      <c r="A629" s="22" t="s">
        <v>67</v>
      </c>
      <c r="B629" s="22" t="s">
        <v>20</v>
      </c>
      <c r="C629" s="22" t="s">
        <v>2320</v>
      </c>
      <c r="D629" s="22" t="s">
        <v>2162</v>
      </c>
      <c r="E629" s="16">
        <f t="shared" si="57"/>
        <v>2000000</v>
      </c>
      <c r="G629" s="22">
        <v>0</v>
      </c>
      <c r="K629" s="2">
        <f t="shared" si="58"/>
        <v>2000000</v>
      </c>
      <c r="L629" s="22">
        <v>2000000</v>
      </c>
      <c r="M629" s="22" t="s">
        <v>253</v>
      </c>
      <c r="S629" s="19">
        <f>IFERROR(SUMIF([3]PIVOT!$A$9:$A$634,C629,[3]PIVOT!$C$9:$C$634),0)</f>
        <v>0</v>
      </c>
      <c r="T629" s="19">
        <f t="shared" si="59"/>
        <v>-2000000</v>
      </c>
    </row>
    <row r="630" spans="1:20" s="22" customFormat="1" hidden="1" outlineLevel="1" x14ac:dyDescent="0.25">
      <c r="A630" s="22" t="s">
        <v>67</v>
      </c>
      <c r="B630" s="22" t="s">
        <v>20</v>
      </c>
      <c r="C630" s="22" t="s">
        <v>2322</v>
      </c>
      <c r="D630" s="22" t="s">
        <v>2323</v>
      </c>
      <c r="E630" s="16">
        <f t="shared" si="57"/>
        <v>3500000</v>
      </c>
      <c r="G630" s="22">
        <v>0</v>
      </c>
      <c r="K630" s="2">
        <f t="shared" si="58"/>
        <v>3500000</v>
      </c>
      <c r="L630" s="22">
        <v>3500000</v>
      </c>
      <c r="M630" s="22" t="s">
        <v>288</v>
      </c>
      <c r="S630" s="19">
        <f>IFERROR(SUMIF([3]PIVOT!$A$9:$A$634,C630,[3]PIVOT!$C$9:$C$634),0)</f>
        <v>0</v>
      </c>
      <c r="T630" s="19">
        <f t="shared" si="59"/>
        <v>-3500000</v>
      </c>
    </row>
    <row r="631" spans="1:20" s="22" customFormat="1" hidden="1" outlineLevel="1" x14ac:dyDescent="0.25">
      <c r="A631" s="22" t="s">
        <v>128</v>
      </c>
      <c r="B631" s="22" t="s">
        <v>20</v>
      </c>
      <c r="C631" s="22" t="s">
        <v>2549</v>
      </c>
      <c r="D631" s="22" t="s">
        <v>2550</v>
      </c>
      <c r="E631" s="16">
        <f t="shared" si="57"/>
        <v>800000</v>
      </c>
      <c r="G631" s="22">
        <v>1000000</v>
      </c>
      <c r="K631" s="2">
        <f t="shared" si="58"/>
        <v>1800000</v>
      </c>
      <c r="L631" s="22">
        <v>800000</v>
      </c>
      <c r="M631" s="22" t="s">
        <v>250</v>
      </c>
      <c r="O631" s="19"/>
      <c r="S631" s="19">
        <f>IFERROR(SUMIF([3]PIVOT!$A$9:$A$634,C631,[3]PIVOT!$C$9:$C$634),0)</f>
        <v>0</v>
      </c>
      <c r="T631" s="19">
        <f t="shared" si="59"/>
        <v>-1800000</v>
      </c>
    </row>
    <row r="632" spans="1:20" s="22" customFormat="1" hidden="1" outlineLevel="1" x14ac:dyDescent="0.25">
      <c r="A632" s="22" t="s">
        <v>128</v>
      </c>
      <c r="B632" s="22" t="s">
        <v>20</v>
      </c>
      <c r="C632" s="22" t="s">
        <v>1969</v>
      </c>
      <c r="D632" s="22" t="s">
        <v>1970</v>
      </c>
      <c r="E632" s="16">
        <f t="shared" si="57"/>
        <v>4100000</v>
      </c>
      <c r="K632" s="2">
        <f t="shared" si="58"/>
        <v>4100000</v>
      </c>
      <c r="L632" s="22">
        <v>4100000</v>
      </c>
      <c r="M632" s="22" t="s">
        <v>250</v>
      </c>
      <c r="O632" s="19"/>
      <c r="S632" s="19">
        <f>IFERROR(SUMIF([3]PIVOT!$A$9:$A$634,C632,[3]PIVOT!$C$9:$C$634),0)</f>
        <v>0</v>
      </c>
      <c r="T632" s="19">
        <f t="shared" si="59"/>
        <v>-4100000</v>
      </c>
    </row>
    <row r="633" spans="1:20" s="22" customFormat="1" hidden="1" outlineLevel="1" x14ac:dyDescent="0.25">
      <c r="A633" s="22" t="s">
        <v>128</v>
      </c>
      <c r="B633" s="22" t="s">
        <v>20</v>
      </c>
      <c r="C633" s="22" t="s">
        <v>1966</v>
      </c>
      <c r="D633" s="22" t="s">
        <v>2699</v>
      </c>
      <c r="E633" s="16">
        <f t="shared" si="57"/>
        <v>3100000</v>
      </c>
      <c r="K633" s="2">
        <f t="shared" si="58"/>
        <v>3100000</v>
      </c>
      <c r="L633" s="22">
        <v>3100000</v>
      </c>
      <c r="M633" s="22" t="s">
        <v>288</v>
      </c>
      <c r="O633" s="19"/>
      <c r="S633" s="19">
        <f>IFERROR(SUMIF([3]PIVOT!$A$9:$A$634,C633,[3]PIVOT!$C$9:$C$634),0)</f>
        <v>0</v>
      </c>
      <c r="T633" s="19">
        <f t="shared" si="59"/>
        <v>-3100000</v>
      </c>
    </row>
    <row r="634" spans="1:20" s="22" customFormat="1" hidden="1" outlineLevel="1" x14ac:dyDescent="0.25">
      <c r="A634" s="22" t="s">
        <v>128</v>
      </c>
      <c r="B634" s="22" t="s">
        <v>20</v>
      </c>
      <c r="C634" s="22" t="s">
        <v>2700</v>
      </c>
      <c r="D634" s="22" t="s">
        <v>2701</v>
      </c>
      <c r="E634" s="16">
        <f t="shared" si="57"/>
        <v>923000</v>
      </c>
      <c r="G634" s="22">
        <v>615000</v>
      </c>
      <c r="K634" s="2">
        <f t="shared" si="58"/>
        <v>1538000</v>
      </c>
      <c r="L634" s="22">
        <v>923000</v>
      </c>
      <c r="M634" s="22" t="s">
        <v>253</v>
      </c>
      <c r="O634" s="19"/>
      <c r="S634" s="19">
        <f>IFERROR(SUMIF([3]PIVOT!$A$9:$A$634,C634,[3]PIVOT!$C$9:$C$634),0)</f>
        <v>0</v>
      </c>
      <c r="T634" s="19">
        <f t="shared" si="59"/>
        <v>-1538000</v>
      </c>
    </row>
    <row r="635" spans="1:20" s="22" customFormat="1" hidden="1" outlineLevel="1" x14ac:dyDescent="0.25">
      <c r="A635" s="22" t="s">
        <v>128</v>
      </c>
      <c r="B635" s="22" t="s">
        <v>20</v>
      </c>
      <c r="C635" s="22" t="s">
        <v>2163</v>
      </c>
      <c r="D635" s="22" t="s">
        <v>2164</v>
      </c>
      <c r="E635" s="16">
        <f t="shared" si="57"/>
        <v>4700000</v>
      </c>
      <c r="K635" s="2">
        <f t="shared" si="58"/>
        <v>4700000</v>
      </c>
      <c r="L635" s="22">
        <v>4700000</v>
      </c>
      <c r="M635" s="22" t="s">
        <v>250</v>
      </c>
      <c r="O635" s="19"/>
      <c r="S635" s="19">
        <f>IFERROR(SUMIF([3]PIVOT!$A$9:$A$634,C635,[3]PIVOT!$C$9:$C$634),0)</f>
        <v>0</v>
      </c>
      <c r="T635" s="19">
        <f t="shared" si="59"/>
        <v>-4700000</v>
      </c>
    </row>
    <row r="636" spans="1:20" s="22" customFormat="1" hidden="1" outlineLevel="1" x14ac:dyDescent="0.25">
      <c r="A636" s="22" t="s">
        <v>128</v>
      </c>
      <c r="B636" s="22" t="s">
        <v>20</v>
      </c>
      <c r="C636" s="22" t="s">
        <v>2551</v>
      </c>
      <c r="D636" s="22" t="s">
        <v>2702</v>
      </c>
      <c r="E636" s="16">
        <f t="shared" si="57"/>
        <v>1000000</v>
      </c>
      <c r="G636" s="22">
        <v>1000000</v>
      </c>
      <c r="K636" s="2">
        <f t="shared" si="58"/>
        <v>2000000</v>
      </c>
      <c r="L636" s="22">
        <v>1000000</v>
      </c>
      <c r="M636" s="22" t="s">
        <v>250</v>
      </c>
      <c r="O636" s="19"/>
      <c r="S636" s="19">
        <f>IFERROR(SUMIF([3]PIVOT!$A$9:$A$634,C636,[3]PIVOT!$C$9:$C$634),0)</f>
        <v>0</v>
      </c>
      <c r="T636" s="19">
        <f t="shared" si="59"/>
        <v>-2000000</v>
      </c>
    </row>
    <row r="637" spans="1:20" s="22" customFormat="1" hidden="1" outlineLevel="1" x14ac:dyDescent="0.25">
      <c r="A637" s="22" t="s">
        <v>128</v>
      </c>
      <c r="B637" s="22" t="s">
        <v>20</v>
      </c>
      <c r="C637" s="22" t="s">
        <v>1474</v>
      </c>
      <c r="D637" s="22" t="s">
        <v>963</v>
      </c>
      <c r="E637" s="16">
        <f t="shared" si="57"/>
        <v>5300000</v>
      </c>
      <c r="K637" s="2">
        <f t="shared" si="58"/>
        <v>5300000</v>
      </c>
      <c r="L637" s="22">
        <v>5300000</v>
      </c>
      <c r="M637" s="22" t="s">
        <v>251</v>
      </c>
      <c r="O637" s="19"/>
      <c r="S637" s="19">
        <f>IFERROR(SUMIF([3]PIVOT!$A$9:$A$634,C637,[3]PIVOT!$C$9:$C$634),0)</f>
        <v>0</v>
      </c>
      <c r="T637" s="19">
        <f t="shared" si="59"/>
        <v>-5300000</v>
      </c>
    </row>
    <row r="638" spans="1:20" s="22" customFormat="1" hidden="1" outlineLevel="1" x14ac:dyDescent="0.25">
      <c r="A638" s="22" t="s">
        <v>128</v>
      </c>
      <c r="B638" s="22" t="s">
        <v>20</v>
      </c>
      <c r="C638" s="22" t="s">
        <v>2553</v>
      </c>
      <c r="D638" s="22" t="s">
        <v>2554</v>
      </c>
      <c r="E638" s="16">
        <f t="shared" si="57"/>
        <v>4000000</v>
      </c>
      <c r="G638" s="22">
        <v>1000000</v>
      </c>
      <c r="K638" s="2">
        <f t="shared" si="58"/>
        <v>5000000</v>
      </c>
      <c r="L638" s="22">
        <v>4000000</v>
      </c>
      <c r="M638" s="22" t="s">
        <v>252</v>
      </c>
      <c r="O638" s="19"/>
      <c r="S638" s="19">
        <f>IFERROR(SUMIF([3]PIVOT!$A$9:$A$634,C638,[3]PIVOT!$C$9:$C$634),0)</f>
        <v>0</v>
      </c>
      <c r="T638" s="19">
        <f t="shared" si="59"/>
        <v>-5000000</v>
      </c>
    </row>
    <row r="639" spans="1:20" s="22" customFormat="1" hidden="1" outlineLevel="1" x14ac:dyDescent="0.25">
      <c r="A639" s="22" t="s">
        <v>128</v>
      </c>
      <c r="B639" s="22" t="s">
        <v>20</v>
      </c>
      <c r="C639" s="22" t="s">
        <v>1973</v>
      </c>
      <c r="D639" s="22" t="s">
        <v>1476</v>
      </c>
      <c r="E639" s="16">
        <f t="shared" si="57"/>
        <v>3100000</v>
      </c>
      <c r="K639" s="2">
        <f t="shared" si="58"/>
        <v>3100000</v>
      </c>
      <c r="L639" s="22">
        <v>3100000</v>
      </c>
      <c r="M639" s="22" t="s">
        <v>288</v>
      </c>
      <c r="O639" s="19"/>
      <c r="S639" s="19">
        <f>IFERROR(SUMIF([3]PIVOT!$A$9:$A$634,C639,[3]PIVOT!$C$9:$C$634),0)</f>
        <v>0</v>
      </c>
      <c r="T639" s="19">
        <f t="shared" si="59"/>
        <v>-3100000</v>
      </c>
    </row>
    <row r="640" spans="1:20" s="22" customFormat="1" hidden="1" outlineLevel="1" x14ac:dyDescent="0.25">
      <c r="A640" s="22" t="s">
        <v>128</v>
      </c>
      <c r="B640" s="22" t="s">
        <v>20</v>
      </c>
      <c r="C640" s="22" t="s">
        <v>1975</v>
      </c>
      <c r="D640" s="22" t="s">
        <v>1976</v>
      </c>
      <c r="E640" s="16">
        <f t="shared" ref="E640:E671" si="60">+L640-F640-J640-I640</f>
        <v>3100000</v>
      </c>
      <c r="K640" s="2">
        <f t="shared" ref="K640:K671" si="61">SUM(E640:G640)-H640+I640+J640</f>
        <v>3100000</v>
      </c>
      <c r="L640" s="22">
        <v>3100000</v>
      </c>
      <c r="M640" s="22" t="s">
        <v>288</v>
      </c>
      <c r="O640" s="19"/>
      <c r="S640" s="19">
        <f>IFERROR(SUMIF([3]PIVOT!$A$9:$A$634,C640,[3]PIVOT!$C$9:$C$634),0)</f>
        <v>0</v>
      </c>
      <c r="T640" s="19">
        <f t="shared" ref="T640:T671" si="62">+S640-K640</f>
        <v>-3100000</v>
      </c>
    </row>
    <row r="641" spans="1:20" s="22" customFormat="1" hidden="1" outlineLevel="1" x14ac:dyDescent="0.25">
      <c r="A641" s="22" t="s">
        <v>128</v>
      </c>
      <c r="B641" s="22" t="s">
        <v>20</v>
      </c>
      <c r="C641" s="22" t="s">
        <v>2555</v>
      </c>
      <c r="D641" s="22" t="s">
        <v>2556</v>
      </c>
      <c r="E641" s="16">
        <f t="shared" si="60"/>
        <v>3400000</v>
      </c>
      <c r="G641" s="22">
        <v>1000000</v>
      </c>
      <c r="K641" s="2">
        <f t="shared" si="61"/>
        <v>4400000</v>
      </c>
      <c r="L641" s="22">
        <v>3400000</v>
      </c>
      <c r="M641" s="22" t="s">
        <v>250</v>
      </c>
      <c r="O641" s="19"/>
      <c r="S641" s="19">
        <f>IFERROR(SUMIF([3]PIVOT!$A$9:$A$634,C641,[3]PIVOT!$C$9:$C$634),0)</f>
        <v>0</v>
      </c>
      <c r="T641" s="19">
        <f t="shared" si="62"/>
        <v>-4400000</v>
      </c>
    </row>
    <row r="642" spans="1:20" s="22" customFormat="1" hidden="1" outlineLevel="1" x14ac:dyDescent="0.25">
      <c r="A642" s="22" t="s">
        <v>128</v>
      </c>
      <c r="B642" s="22" t="s">
        <v>20</v>
      </c>
      <c r="C642" s="22" t="s">
        <v>2175</v>
      </c>
      <c r="D642" s="22" t="s">
        <v>2557</v>
      </c>
      <c r="E642" s="16">
        <f t="shared" si="60"/>
        <v>0</v>
      </c>
      <c r="K642" s="2">
        <f t="shared" si="61"/>
        <v>0</v>
      </c>
      <c r="L642" s="22">
        <v>0</v>
      </c>
      <c r="M642" s="22" t="s">
        <v>288</v>
      </c>
      <c r="O642" s="19"/>
      <c r="S642" s="19">
        <f>IFERROR(SUMIF([3]PIVOT!$A$9:$A$634,C642,[3]PIVOT!$C$9:$C$634),0)</f>
        <v>0</v>
      </c>
      <c r="T642" s="19">
        <f t="shared" si="62"/>
        <v>0</v>
      </c>
    </row>
    <row r="643" spans="1:20" s="22" customFormat="1" hidden="1" outlineLevel="1" x14ac:dyDescent="0.25">
      <c r="A643" s="22" t="s">
        <v>128</v>
      </c>
      <c r="B643" s="22" t="s">
        <v>20</v>
      </c>
      <c r="C643" s="22" t="s">
        <v>2173</v>
      </c>
      <c r="D643" s="22" t="s">
        <v>2558</v>
      </c>
      <c r="E643" s="16">
        <f t="shared" si="60"/>
        <v>300000</v>
      </c>
      <c r="K643" s="2">
        <f t="shared" si="61"/>
        <v>300000</v>
      </c>
      <c r="L643" s="22">
        <v>300000</v>
      </c>
      <c r="M643" s="22" t="s">
        <v>250</v>
      </c>
      <c r="O643" s="19"/>
      <c r="S643" s="19">
        <f>IFERROR(SUMIF([3]PIVOT!$A$9:$A$634,C643,[3]PIVOT!$C$9:$C$634),0)</f>
        <v>0</v>
      </c>
      <c r="T643" s="19">
        <f t="shared" si="62"/>
        <v>-300000</v>
      </c>
    </row>
    <row r="644" spans="1:20" s="22" customFormat="1" hidden="1" outlineLevel="1" x14ac:dyDescent="0.25">
      <c r="A644" s="22" t="s">
        <v>128</v>
      </c>
      <c r="B644" s="22" t="s">
        <v>20</v>
      </c>
      <c r="C644" s="22" t="s">
        <v>2576</v>
      </c>
      <c r="D644" s="22" t="s">
        <v>2577</v>
      </c>
      <c r="E644" s="16">
        <f t="shared" si="60"/>
        <v>2500000</v>
      </c>
      <c r="G644" s="22">
        <v>1000000</v>
      </c>
      <c r="K644" s="2">
        <f t="shared" si="61"/>
        <v>3500000</v>
      </c>
      <c r="L644" s="22">
        <v>2500000</v>
      </c>
      <c r="M644" s="22" t="s">
        <v>288</v>
      </c>
      <c r="O644" s="19"/>
      <c r="S644" s="19">
        <f>IFERROR(SUMIF([3]PIVOT!$A$9:$A$634,C644,[3]PIVOT!$C$9:$C$634),0)</f>
        <v>0</v>
      </c>
      <c r="T644" s="19">
        <f t="shared" si="62"/>
        <v>-3500000</v>
      </c>
    </row>
    <row r="645" spans="1:20" s="22" customFormat="1" hidden="1" outlineLevel="1" x14ac:dyDescent="0.25">
      <c r="A645" s="22" t="s">
        <v>128</v>
      </c>
      <c r="B645" s="22" t="s">
        <v>20</v>
      </c>
      <c r="C645" s="22" t="s">
        <v>2560</v>
      </c>
      <c r="D645" s="22" t="s">
        <v>2703</v>
      </c>
      <c r="E645" s="16">
        <f t="shared" si="60"/>
        <v>4000000</v>
      </c>
      <c r="G645" s="22">
        <v>1000000</v>
      </c>
      <c r="K645" s="2">
        <f t="shared" si="61"/>
        <v>5000000</v>
      </c>
      <c r="L645" s="22">
        <v>4000000</v>
      </c>
      <c r="M645" s="22" t="s">
        <v>250</v>
      </c>
      <c r="O645" s="19"/>
      <c r="S645" s="19">
        <f>IFERROR(SUMIF([3]PIVOT!$A$9:$A$634,C645,[3]PIVOT!$C$9:$C$634),0)</f>
        <v>0</v>
      </c>
      <c r="T645" s="19">
        <f t="shared" si="62"/>
        <v>-5000000</v>
      </c>
    </row>
    <row r="646" spans="1:20" s="22" customFormat="1" hidden="1" outlineLevel="1" x14ac:dyDescent="0.25">
      <c r="A646" s="22" t="s">
        <v>128</v>
      </c>
      <c r="B646" s="22" t="s">
        <v>20</v>
      </c>
      <c r="C646" s="22" t="s">
        <v>2328</v>
      </c>
      <c r="D646" s="22" t="s">
        <v>2704</v>
      </c>
      <c r="E646" s="16">
        <f t="shared" si="60"/>
        <v>4500000</v>
      </c>
      <c r="G646" s="22">
        <v>346000</v>
      </c>
      <c r="K646" s="2">
        <f t="shared" si="61"/>
        <v>4846000</v>
      </c>
      <c r="L646" s="22">
        <v>4500000</v>
      </c>
      <c r="M646" s="22" t="s">
        <v>251</v>
      </c>
      <c r="O646" s="19"/>
      <c r="S646" s="19">
        <f>IFERROR(SUMIF([3]PIVOT!$A$9:$A$634,C646,[3]PIVOT!$C$9:$C$634),0)</f>
        <v>0</v>
      </c>
      <c r="T646" s="19">
        <f t="shared" si="62"/>
        <v>-4846000</v>
      </c>
    </row>
    <row r="647" spans="1:20" s="22" customFormat="1" hidden="1" outlineLevel="1" x14ac:dyDescent="0.25">
      <c r="A647" s="22" t="s">
        <v>128</v>
      </c>
      <c r="B647" s="22" t="s">
        <v>20</v>
      </c>
      <c r="C647" s="22" t="s">
        <v>2562</v>
      </c>
      <c r="D647" s="22" t="s">
        <v>2563</v>
      </c>
      <c r="E647" s="16">
        <f t="shared" si="60"/>
        <v>3000000</v>
      </c>
      <c r="G647" s="22">
        <v>1000000</v>
      </c>
      <c r="K647" s="2">
        <f t="shared" si="61"/>
        <v>4000000</v>
      </c>
      <c r="L647" s="22">
        <v>3000000</v>
      </c>
      <c r="M647" s="22" t="s">
        <v>288</v>
      </c>
      <c r="O647" s="19"/>
      <c r="S647" s="19">
        <f>IFERROR(SUMIF([3]PIVOT!$A$9:$A$634,C647,[3]PIVOT!$C$9:$C$634),0)</f>
        <v>0</v>
      </c>
      <c r="T647" s="19">
        <f t="shared" si="62"/>
        <v>-4000000</v>
      </c>
    </row>
    <row r="648" spans="1:20" s="22" customFormat="1" hidden="1" outlineLevel="1" x14ac:dyDescent="0.25">
      <c r="A648" s="22" t="s">
        <v>128</v>
      </c>
      <c r="B648" s="22" t="s">
        <v>20</v>
      </c>
      <c r="C648" s="22" t="s">
        <v>1488</v>
      </c>
      <c r="D648" s="22" t="s">
        <v>802</v>
      </c>
      <c r="E648" s="16">
        <f t="shared" si="60"/>
        <v>0</v>
      </c>
      <c r="K648" s="2">
        <f t="shared" si="61"/>
        <v>0</v>
      </c>
      <c r="L648" s="22">
        <v>0</v>
      </c>
      <c r="M648" s="22" t="s">
        <v>288</v>
      </c>
      <c r="O648" s="19"/>
      <c r="S648" s="19">
        <f>IFERROR(SUMIF([3]PIVOT!$A$9:$A$634,C648,[3]PIVOT!$C$9:$C$634),0)</f>
        <v>0</v>
      </c>
      <c r="T648" s="19">
        <f t="shared" si="62"/>
        <v>0</v>
      </c>
    </row>
    <row r="649" spans="1:20" s="22" customFormat="1" hidden="1" outlineLevel="1" x14ac:dyDescent="0.25">
      <c r="A649" s="22" t="s">
        <v>128</v>
      </c>
      <c r="B649" s="22" t="s">
        <v>20</v>
      </c>
      <c r="C649" s="22" t="s">
        <v>2705</v>
      </c>
      <c r="D649" s="22" t="s">
        <v>2706</v>
      </c>
      <c r="E649" s="16">
        <f t="shared" si="60"/>
        <v>1523000</v>
      </c>
      <c r="G649" s="22">
        <v>846000</v>
      </c>
      <c r="K649" s="2">
        <f t="shared" si="61"/>
        <v>2369000</v>
      </c>
      <c r="L649" s="22">
        <v>1523000</v>
      </c>
      <c r="M649" s="22" t="s">
        <v>250</v>
      </c>
      <c r="O649" s="19"/>
      <c r="S649" s="19">
        <f>IFERROR(SUMIF([3]PIVOT!$A$9:$A$634,C649,[3]PIVOT!$C$9:$C$634),0)</f>
        <v>0</v>
      </c>
      <c r="T649" s="19">
        <f t="shared" si="62"/>
        <v>-2369000</v>
      </c>
    </row>
    <row r="650" spans="1:20" s="22" customFormat="1" hidden="1" outlineLevel="1" x14ac:dyDescent="0.25">
      <c r="A650" s="22" t="s">
        <v>128</v>
      </c>
      <c r="B650" s="22" t="s">
        <v>20</v>
      </c>
      <c r="C650" s="22" t="s">
        <v>2707</v>
      </c>
      <c r="D650" s="22" t="s">
        <v>2708</v>
      </c>
      <c r="E650" s="16">
        <f t="shared" si="60"/>
        <v>0</v>
      </c>
      <c r="G650" s="22">
        <v>615000</v>
      </c>
      <c r="K650" s="2">
        <f t="shared" si="61"/>
        <v>615000</v>
      </c>
      <c r="L650" s="22">
        <v>0</v>
      </c>
      <c r="M650" s="22" t="s">
        <v>250</v>
      </c>
      <c r="O650" s="19"/>
      <c r="S650" s="19">
        <f>IFERROR(SUMIF([3]PIVOT!$A$9:$A$634,C650,[3]PIVOT!$C$9:$C$634),0)</f>
        <v>0</v>
      </c>
      <c r="T650" s="19">
        <f t="shared" si="62"/>
        <v>-615000</v>
      </c>
    </row>
    <row r="651" spans="1:20" s="22" customFormat="1" hidden="1" outlineLevel="1" x14ac:dyDescent="0.25">
      <c r="A651" s="22" t="s">
        <v>128</v>
      </c>
      <c r="B651" s="22" t="s">
        <v>20</v>
      </c>
      <c r="C651" s="22" t="s">
        <v>2709</v>
      </c>
      <c r="D651" s="22" t="s">
        <v>2710</v>
      </c>
      <c r="E651" s="16">
        <f t="shared" si="60"/>
        <v>0</v>
      </c>
      <c r="G651" s="22">
        <v>461000</v>
      </c>
      <c r="K651" s="2">
        <f t="shared" si="61"/>
        <v>461000</v>
      </c>
      <c r="L651" s="22">
        <v>0</v>
      </c>
      <c r="M651" s="22" t="s">
        <v>250</v>
      </c>
      <c r="O651" s="19"/>
      <c r="S651" s="19">
        <f>IFERROR(SUMIF([3]PIVOT!$A$9:$A$634,C651,[3]PIVOT!$C$9:$C$634),0)</f>
        <v>0</v>
      </c>
      <c r="T651" s="19">
        <f t="shared" si="62"/>
        <v>-461000</v>
      </c>
    </row>
    <row r="652" spans="1:20" s="22" customFormat="1" hidden="1" outlineLevel="1" x14ac:dyDescent="0.25">
      <c r="A652" s="22" t="s">
        <v>128</v>
      </c>
      <c r="B652" s="22" t="s">
        <v>20</v>
      </c>
      <c r="C652" s="22" t="s">
        <v>2711</v>
      </c>
      <c r="D652" s="22" t="s">
        <v>2712</v>
      </c>
      <c r="E652" s="16">
        <f t="shared" si="60"/>
        <v>3500000</v>
      </c>
      <c r="G652" s="22">
        <v>1000000</v>
      </c>
      <c r="K652" s="2">
        <f t="shared" si="61"/>
        <v>4500000</v>
      </c>
      <c r="L652" s="22">
        <v>3500000</v>
      </c>
      <c r="M652" s="22" t="s">
        <v>253</v>
      </c>
      <c r="O652" s="19"/>
      <c r="S652" s="19">
        <f>IFERROR(SUMIF([3]PIVOT!$A$9:$A$634,C652,[3]PIVOT!$C$9:$C$634),0)</f>
        <v>0</v>
      </c>
      <c r="T652" s="19">
        <f t="shared" si="62"/>
        <v>-4500000</v>
      </c>
    </row>
    <row r="653" spans="1:20" s="22" customFormat="1" hidden="1" outlineLevel="1" x14ac:dyDescent="0.25">
      <c r="A653" s="22" t="s">
        <v>128</v>
      </c>
      <c r="B653" s="22" t="s">
        <v>20</v>
      </c>
      <c r="C653" s="22" t="s">
        <v>2334</v>
      </c>
      <c r="D653" s="22" t="s">
        <v>2335</v>
      </c>
      <c r="E653" s="16">
        <f t="shared" si="60"/>
        <v>2500000</v>
      </c>
      <c r="G653" s="22">
        <v>0</v>
      </c>
      <c r="K653" s="2">
        <f t="shared" si="61"/>
        <v>2500000</v>
      </c>
      <c r="L653" s="22">
        <v>2500000</v>
      </c>
      <c r="M653" s="22" t="s">
        <v>288</v>
      </c>
      <c r="O653" s="19"/>
      <c r="S653" s="19">
        <f>IFERROR(SUMIF([3]PIVOT!$A$9:$A$634,C653,[3]PIVOT!$C$9:$C$634),0)</f>
        <v>0</v>
      </c>
      <c r="T653" s="19">
        <f t="shared" si="62"/>
        <v>-2500000</v>
      </c>
    </row>
    <row r="654" spans="1:20" s="22" customFormat="1" hidden="1" outlineLevel="1" x14ac:dyDescent="0.25">
      <c r="A654" s="22" t="s">
        <v>128</v>
      </c>
      <c r="B654" s="22" t="s">
        <v>20</v>
      </c>
      <c r="D654" s="22" t="s">
        <v>479</v>
      </c>
      <c r="E654" s="16">
        <f t="shared" si="60"/>
        <v>0</v>
      </c>
      <c r="K654" s="2">
        <f t="shared" si="61"/>
        <v>0</v>
      </c>
      <c r="L654" s="22">
        <v>0</v>
      </c>
      <c r="M654" s="22" t="s">
        <v>2190</v>
      </c>
      <c r="O654" s="19"/>
      <c r="S654" s="19">
        <f>IFERROR(SUMIF([3]PIVOT!$A$9:$A$634,C654,[3]PIVOT!$C$9:$C$634),0)</f>
        <v>0</v>
      </c>
      <c r="T654" s="19">
        <f t="shared" si="62"/>
        <v>0</v>
      </c>
    </row>
    <row r="655" spans="1:20" s="22" customFormat="1" hidden="1" outlineLevel="1" x14ac:dyDescent="0.25">
      <c r="A655" s="22" t="s">
        <v>128</v>
      </c>
      <c r="B655" s="22" t="s">
        <v>20</v>
      </c>
      <c r="C655" s="22" t="s">
        <v>2568</v>
      </c>
      <c r="D655" s="22" t="s">
        <v>2569</v>
      </c>
      <c r="E655" s="16">
        <f t="shared" si="60"/>
        <v>0</v>
      </c>
      <c r="G655" s="22">
        <v>1000000</v>
      </c>
      <c r="K655" s="2">
        <f t="shared" si="61"/>
        <v>1000000</v>
      </c>
      <c r="L655" s="22">
        <v>0</v>
      </c>
      <c r="M655" s="22" t="s">
        <v>253</v>
      </c>
      <c r="O655" s="19"/>
      <c r="S655" s="19">
        <f>IFERROR(SUMIF([3]PIVOT!$A$9:$A$634,C655,[3]PIVOT!$C$9:$C$634),0)</f>
        <v>0</v>
      </c>
      <c r="T655" s="19">
        <f t="shared" si="62"/>
        <v>-1000000</v>
      </c>
    </row>
    <row r="656" spans="1:20" s="22" customFormat="1" hidden="1" outlineLevel="1" x14ac:dyDescent="0.25">
      <c r="A656" s="22" t="s">
        <v>128</v>
      </c>
      <c r="B656" s="22" t="s">
        <v>20</v>
      </c>
      <c r="C656" s="22" t="s">
        <v>1979</v>
      </c>
      <c r="D656" s="22" t="s">
        <v>2177</v>
      </c>
      <c r="E656" s="16">
        <f t="shared" si="60"/>
        <v>0</v>
      </c>
      <c r="K656" s="2">
        <f t="shared" si="61"/>
        <v>0</v>
      </c>
      <c r="L656" s="22">
        <v>0</v>
      </c>
      <c r="M656" s="22" t="s">
        <v>288</v>
      </c>
      <c r="O656" s="19"/>
      <c r="S656" s="19">
        <f>IFERROR(SUMIF([3]PIVOT!$A$9:$A$634,C656,[3]PIVOT!$C$9:$C$634),0)</f>
        <v>0</v>
      </c>
      <c r="T656" s="19">
        <f t="shared" si="62"/>
        <v>0</v>
      </c>
    </row>
    <row r="657" spans="1:20" s="22" customFormat="1" hidden="1" outlineLevel="1" x14ac:dyDescent="0.25">
      <c r="A657" s="22" t="s">
        <v>128</v>
      </c>
      <c r="B657" s="22" t="s">
        <v>20</v>
      </c>
      <c r="C657" s="22" t="s">
        <v>1496</v>
      </c>
      <c r="D657" s="22" t="s">
        <v>687</v>
      </c>
      <c r="E657" s="16">
        <f t="shared" si="60"/>
        <v>0</v>
      </c>
      <c r="K657" s="2">
        <f t="shared" si="61"/>
        <v>0</v>
      </c>
      <c r="L657" s="22">
        <v>0</v>
      </c>
      <c r="M657" s="22" t="s">
        <v>253</v>
      </c>
      <c r="O657" s="19"/>
      <c r="S657" s="19">
        <f>IFERROR(SUMIF([3]PIVOT!$A$9:$A$634,C657,[3]PIVOT!$C$9:$C$634),0)</f>
        <v>0</v>
      </c>
      <c r="T657" s="19">
        <f t="shared" si="62"/>
        <v>0</v>
      </c>
    </row>
    <row r="658" spans="1:20" s="22" customFormat="1" outlineLevel="1" x14ac:dyDescent="0.25">
      <c r="A658" s="22" t="s">
        <v>128</v>
      </c>
      <c r="B658" s="22" t="s">
        <v>20</v>
      </c>
      <c r="C658" s="22" t="s">
        <v>2713</v>
      </c>
      <c r="D658" s="22" t="s">
        <v>2714</v>
      </c>
      <c r="E658" s="16">
        <f t="shared" si="60"/>
        <v>0</v>
      </c>
      <c r="G658" s="22">
        <v>346000</v>
      </c>
      <c r="K658" s="2">
        <f t="shared" si="61"/>
        <v>346000</v>
      </c>
      <c r="L658" s="22">
        <v>0</v>
      </c>
      <c r="M658" s="22" t="s">
        <v>253</v>
      </c>
      <c r="O658" s="19"/>
      <c r="S658" s="19">
        <f>IFERROR(SUMIF([3]PIVOT!$A$9:$A$634,C658,[3]PIVOT!$C$9:$C$634),0)</f>
        <v>0</v>
      </c>
      <c r="T658" s="19">
        <f t="shared" si="62"/>
        <v>-346000</v>
      </c>
    </row>
    <row r="659" spans="1:20" s="22" customFormat="1" hidden="1" outlineLevel="1" x14ac:dyDescent="0.25">
      <c r="A659" s="22" t="s">
        <v>128</v>
      </c>
      <c r="B659" s="22" t="s">
        <v>20</v>
      </c>
      <c r="C659" s="22" t="s">
        <v>2570</v>
      </c>
      <c r="D659" s="22" t="s">
        <v>2571</v>
      </c>
      <c r="E659" s="16">
        <f t="shared" si="60"/>
        <v>4000000</v>
      </c>
      <c r="G659" s="22">
        <v>1000000</v>
      </c>
      <c r="K659" s="2">
        <f t="shared" si="61"/>
        <v>5000000</v>
      </c>
      <c r="L659" s="22">
        <v>4000000</v>
      </c>
      <c r="M659" s="22" t="s">
        <v>253</v>
      </c>
      <c r="O659" s="19"/>
      <c r="S659" s="19">
        <f>IFERROR(SUMIF([3]PIVOT!$A$9:$A$634,C659,[3]PIVOT!$C$9:$C$634),0)</f>
        <v>0</v>
      </c>
      <c r="T659" s="19">
        <f t="shared" si="62"/>
        <v>-5000000</v>
      </c>
    </row>
    <row r="660" spans="1:20" s="22" customFormat="1" hidden="1" outlineLevel="1" x14ac:dyDescent="0.25">
      <c r="A660" s="22" t="s">
        <v>128</v>
      </c>
      <c r="B660" s="22" t="s">
        <v>20</v>
      </c>
      <c r="C660" s="22" t="s">
        <v>1498</v>
      </c>
      <c r="D660" s="22" t="s">
        <v>794</v>
      </c>
      <c r="E660" s="16">
        <f t="shared" si="60"/>
        <v>1100000</v>
      </c>
      <c r="K660" s="2">
        <f t="shared" si="61"/>
        <v>1100000</v>
      </c>
      <c r="L660" s="22">
        <v>1100000</v>
      </c>
      <c r="M660" s="22" t="s">
        <v>288</v>
      </c>
      <c r="O660" s="19"/>
      <c r="S660" s="19">
        <f>IFERROR(SUMIF([3]PIVOT!$A$9:$A$634,C660,[3]PIVOT!$C$9:$C$634),0)</f>
        <v>0</v>
      </c>
      <c r="T660" s="19">
        <f t="shared" si="62"/>
        <v>-1100000</v>
      </c>
    </row>
    <row r="661" spans="1:20" s="22" customFormat="1" hidden="1" outlineLevel="1" x14ac:dyDescent="0.25">
      <c r="A661" s="22" t="s">
        <v>128</v>
      </c>
      <c r="B661" s="22" t="s">
        <v>20</v>
      </c>
      <c r="C661" s="22" t="s">
        <v>1499</v>
      </c>
      <c r="D661" s="22" t="s">
        <v>723</v>
      </c>
      <c r="E661" s="16">
        <f t="shared" si="60"/>
        <v>4100000</v>
      </c>
      <c r="K661" s="2">
        <f t="shared" si="61"/>
        <v>4100000</v>
      </c>
      <c r="L661" s="22">
        <v>4100000</v>
      </c>
      <c r="M661" s="22" t="s">
        <v>253</v>
      </c>
      <c r="O661" s="19"/>
      <c r="S661" s="19">
        <f>IFERROR(SUMIF([3]PIVOT!$A$9:$A$634,C661,[3]PIVOT!$C$9:$C$634),0)</f>
        <v>0</v>
      </c>
      <c r="T661" s="19">
        <f t="shared" si="62"/>
        <v>-4100000</v>
      </c>
    </row>
    <row r="662" spans="1:20" s="22" customFormat="1" hidden="1" outlineLevel="1" x14ac:dyDescent="0.25">
      <c r="A662" s="22" t="s">
        <v>128</v>
      </c>
      <c r="B662" s="22" t="s">
        <v>20</v>
      </c>
      <c r="C662" s="22" t="s">
        <v>1983</v>
      </c>
      <c r="D662" s="22" t="s">
        <v>1984</v>
      </c>
      <c r="E662" s="16">
        <f t="shared" si="60"/>
        <v>4100000</v>
      </c>
      <c r="K662" s="2">
        <f t="shared" si="61"/>
        <v>4100000</v>
      </c>
      <c r="L662" s="22">
        <v>4100000</v>
      </c>
      <c r="M662" s="22" t="s">
        <v>253</v>
      </c>
      <c r="O662" s="19"/>
      <c r="S662" s="19">
        <f>IFERROR(SUMIF([3]PIVOT!$A$9:$A$634,C662,[3]PIVOT!$C$9:$C$634),0)</f>
        <v>0</v>
      </c>
      <c r="T662" s="19">
        <f t="shared" si="62"/>
        <v>-4100000</v>
      </c>
    </row>
    <row r="663" spans="1:20" s="22" customFormat="1" hidden="1" outlineLevel="1" x14ac:dyDescent="0.25">
      <c r="A663" s="22" t="s">
        <v>128</v>
      </c>
      <c r="B663" s="22" t="s">
        <v>20</v>
      </c>
      <c r="C663" s="22" t="s">
        <v>1985</v>
      </c>
      <c r="D663" s="22" t="s">
        <v>1986</v>
      </c>
      <c r="E663" s="16">
        <f t="shared" si="60"/>
        <v>4100000</v>
      </c>
      <c r="K663" s="2">
        <f t="shared" si="61"/>
        <v>4100000</v>
      </c>
      <c r="L663" s="22">
        <v>4100000</v>
      </c>
      <c r="M663" s="22" t="s">
        <v>2190</v>
      </c>
      <c r="O663" s="19"/>
      <c r="S663" s="19">
        <f>IFERROR(SUMIF([3]PIVOT!$A$9:$A$634,C663,[3]PIVOT!$C$9:$C$634),0)</f>
        <v>0</v>
      </c>
      <c r="T663" s="19">
        <f t="shared" si="62"/>
        <v>-4100000</v>
      </c>
    </row>
    <row r="664" spans="1:20" s="22" customFormat="1" hidden="1" outlineLevel="1" x14ac:dyDescent="0.25">
      <c r="A664" s="22" t="s">
        <v>128</v>
      </c>
      <c r="B664" s="22" t="s">
        <v>20</v>
      </c>
      <c r="C664" s="22" t="s">
        <v>1500</v>
      </c>
      <c r="D664" s="22" t="s">
        <v>724</v>
      </c>
      <c r="E664" s="16">
        <f t="shared" si="60"/>
        <v>3100000</v>
      </c>
      <c r="K664" s="2">
        <f t="shared" si="61"/>
        <v>3100000</v>
      </c>
      <c r="L664" s="22">
        <v>3100000</v>
      </c>
      <c r="M664" s="22" t="s">
        <v>288</v>
      </c>
      <c r="O664" s="19"/>
      <c r="S664" s="19">
        <f>IFERROR(SUMIF([3]PIVOT!$A$9:$A$634,C664,[3]PIVOT!$C$9:$C$634),0)</f>
        <v>0</v>
      </c>
      <c r="T664" s="19">
        <f t="shared" si="62"/>
        <v>-3100000</v>
      </c>
    </row>
    <row r="665" spans="1:20" s="22" customFormat="1" hidden="1" outlineLevel="1" x14ac:dyDescent="0.25">
      <c r="A665" s="22" t="s">
        <v>128</v>
      </c>
      <c r="B665" s="22" t="s">
        <v>20</v>
      </c>
      <c r="C665" s="22" t="s">
        <v>1987</v>
      </c>
      <c r="D665" s="22" t="s">
        <v>1988</v>
      </c>
      <c r="E665" s="16">
        <f t="shared" si="60"/>
        <v>3100000</v>
      </c>
      <c r="K665" s="2">
        <f t="shared" si="61"/>
        <v>3100000</v>
      </c>
      <c r="L665" s="22">
        <v>3100000</v>
      </c>
      <c r="M665" s="22" t="s">
        <v>288</v>
      </c>
      <c r="O665" s="19"/>
      <c r="S665" s="19">
        <f>IFERROR(SUMIF([3]PIVOT!$A$9:$A$634,C665,[3]PIVOT!$C$9:$C$634),0)</f>
        <v>0</v>
      </c>
      <c r="T665" s="19">
        <f t="shared" si="62"/>
        <v>-3100000</v>
      </c>
    </row>
    <row r="666" spans="1:20" s="22" customFormat="1" hidden="1" outlineLevel="1" x14ac:dyDescent="0.25">
      <c r="A666" s="22" t="s">
        <v>128</v>
      </c>
      <c r="B666" s="22" t="s">
        <v>20</v>
      </c>
      <c r="C666" s="22" t="s">
        <v>2572</v>
      </c>
      <c r="D666" s="22" t="s">
        <v>2573</v>
      </c>
      <c r="E666" s="16">
        <f t="shared" si="60"/>
        <v>4000000</v>
      </c>
      <c r="G666" s="22">
        <v>1000000</v>
      </c>
      <c r="K666" s="2">
        <f t="shared" si="61"/>
        <v>5000000</v>
      </c>
      <c r="L666" s="22">
        <v>4000000</v>
      </c>
      <c r="M666" s="22" t="s">
        <v>2190</v>
      </c>
      <c r="O666" s="19"/>
      <c r="S666" s="19">
        <f>IFERROR(SUMIF([3]PIVOT!$A$9:$A$634,C666,[3]PIVOT!$C$9:$C$634),0)</f>
        <v>0</v>
      </c>
      <c r="T666" s="19">
        <f t="shared" si="62"/>
        <v>-5000000</v>
      </c>
    </row>
    <row r="667" spans="1:20" s="22" customFormat="1" hidden="1" outlineLevel="1" x14ac:dyDescent="0.25">
      <c r="A667" s="22" t="s">
        <v>128</v>
      </c>
      <c r="B667" s="22" t="s">
        <v>20</v>
      </c>
      <c r="C667" s="22" t="s">
        <v>2574</v>
      </c>
      <c r="D667" s="22" t="s">
        <v>2575</v>
      </c>
      <c r="E667" s="16">
        <f t="shared" si="60"/>
        <v>4000000</v>
      </c>
      <c r="G667" s="22">
        <v>1000000</v>
      </c>
      <c r="K667" s="2">
        <f t="shared" si="61"/>
        <v>5000000</v>
      </c>
      <c r="L667" s="22">
        <v>4000000</v>
      </c>
      <c r="M667" s="22" t="s">
        <v>253</v>
      </c>
      <c r="O667" s="19"/>
      <c r="S667" s="19">
        <f>IFERROR(SUMIF([3]PIVOT!$A$9:$A$634,C667,[3]PIVOT!$C$9:$C$634),0)</f>
        <v>0</v>
      </c>
      <c r="T667" s="19">
        <f t="shared" si="62"/>
        <v>-5000000</v>
      </c>
    </row>
    <row r="668" spans="1:20" s="22" customFormat="1" hidden="1" outlineLevel="1" x14ac:dyDescent="0.25">
      <c r="A668" s="22" t="s">
        <v>128</v>
      </c>
      <c r="B668" s="22" t="s">
        <v>20</v>
      </c>
      <c r="C668" s="22" t="s">
        <v>2180</v>
      </c>
      <c r="D668" s="22" t="s">
        <v>2181</v>
      </c>
      <c r="E668" s="16">
        <f t="shared" si="60"/>
        <v>0</v>
      </c>
      <c r="K668" s="2">
        <f t="shared" si="61"/>
        <v>0</v>
      </c>
      <c r="L668" s="22">
        <v>0</v>
      </c>
      <c r="M668" s="22" t="s">
        <v>288</v>
      </c>
      <c r="O668" s="19"/>
      <c r="S668" s="19">
        <f>IFERROR(SUMIF([3]PIVOT!$A$9:$A$634,C668,[3]PIVOT!$C$9:$C$634),0)</f>
        <v>0</v>
      </c>
      <c r="T668" s="19">
        <f t="shared" si="62"/>
        <v>0</v>
      </c>
    </row>
    <row r="669" spans="1:20" s="22" customFormat="1" hidden="1" outlineLevel="1" x14ac:dyDescent="0.25">
      <c r="A669" s="22" t="s">
        <v>66</v>
      </c>
      <c r="B669" s="22" t="s">
        <v>37</v>
      </c>
      <c r="C669" s="22" t="s">
        <v>1502</v>
      </c>
      <c r="D669" s="22" t="s">
        <v>289</v>
      </c>
      <c r="E669" s="16">
        <f t="shared" si="60"/>
        <v>2700000</v>
      </c>
      <c r="K669" s="2">
        <f t="shared" si="61"/>
        <v>2700000</v>
      </c>
      <c r="L669" s="22">
        <v>2700000</v>
      </c>
      <c r="O669" s="19"/>
      <c r="S669" s="19">
        <f>IFERROR(SUMIF([3]PIVOT!$A$9:$A$634,C669,[3]PIVOT!$C$9:$C$634),0)</f>
        <v>0</v>
      </c>
      <c r="T669" s="19">
        <f t="shared" si="62"/>
        <v>-2700000</v>
      </c>
    </row>
    <row r="670" spans="1:20" s="22" customFormat="1" hidden="1" outlineLevel="1" x14ac:dyDescent="0.25">
      <c r="A670" s="22" t="s">
        <v>66</v>
      </c>
      <c r="B670" s="22" t="s">
        <v>37</v>
      </c>
      <c r="C670" s="22" t="s">
        <v>1503</v>
      </c>
      <c r="D670" s="22" t="s">
        <v>657</v>
      </c>
      <c r="E670" s="16">
        <f t="shared" si="60"/>
        <v>1100000</v>
      </c>
      <c r="K670" s="2">
        <f t="shared" si="61"/>
        <v>1100000</v>
      </c>
      <c r="L670" s="22">
        <v>1100000</v>
      </c>
      <c r="O670" s="19"/>
      <c r="S670" s="19">
        <f>IFERROR(SUMIF([3]PIVOT!$A$9:$A$634,C670,[3]PIVOT!$C$9:$C$634),0)</f>
        <v>0</v>
      </c>
      <c r="T670" s="19">
        <f t="shared" si="62"/>
        <v>-1100000</v>
      </c>
    </row>
    <row r="671" spans="1:20" s="22" customFormat="1" hidden="1" outlineLevel="1" x14ac:dyDescent="0.25">
      <c r="A671" s="22" t="s">
        <v>66</v>
      </c>
      <c r="B671" s="22" t="s">
        <v>37</v>
      </c>
      <c r="C671" s="22" t="s">
        <v>1504</v>
      </c>
      <c r="D671" s="22" t="s">
        <v>1505</v>
      </c>
      <c r="E671" s="16">
        <f t="shared" si="60"/>
        <v>1100000</v>
      </c>
      <c r="K671" s="2">
        <f t="shared" si="61"/>
        <v>1100000</v>
      </c>
      <c r="L671" s="22">
        <v>1100000</v>
      </c>
      <c r="O671" s="19"/>
      <c r="S671" s="19">
        <f>IFERROR(SUMIF([3]PIVOT!$A$9:$A$634,C671,[3]PIVOT!$C$9:$C$634),0)</f>
        <v>0</v>
      </c>
      <c r="T671" s="19">
        <f t="shared" si="62"/>
        <v>-1100000</v>
      </c>
    </row>
    <row r="672" spans="1:20" s="22" customFormat="1" hidden="1" outlineLevel="1" x14ac:dyDescent="0.25">
      <c r="A672" s="22" t="s">
        <v>66</v>
      </c>
      <c r="B672" s="22" t="s">
        <v>37</v>
      </c>
      <c r="C672" s="22" t="s">
        <v>1506</v>
      </c>
      <c r="D672" s="22" t="s">
        <v>287</v>
      </c>
      <c r="E672" s="16">
        <f t="shared" ref="E672:E688" si="63">+L672-F672-J672-I672</f>
        <v>1900000</v>
      </c>
      <c r="K672" s="2">
        <f t="shared" ref="K672:K703" si="64">SUM(E672:G672)-H672+I672+J672</f>
        <v>1900000</v>
      </c>
      <c r="L672" s="22">
        <v>1900000</v>
      </c>
      <c r="O672" s="19"/>
      <c r="S672" s="19">
        <f>IFERROR(SUMIF([3]PIVOT!$A$9:$A$634,C672,[3]PIVOT!$C$9:$C$634),0)</f>
        <v>0</v>
      </c>
      <c r="T672" s="19">
        <f t="shared" ref="T672:T691" si="65">+S672-K672</f>
        <v>-1900000</v>
      </c>
    </row>
    <row r="673" spans="1:20" s="22" customFormat="1" hidden="1" outlineLevel="1" x14ac:dyDescent="0.25">
      <c r="A673" s="22" t="s">
        <v>66</v>
      </c>
      <c r="B673" s="22" t="s">
        <v>37</v>
      </c>
      <c r="C673" s="22" t="s">
        <v>1507</v>
      </c>
      <c r="D673" s="22" t="s">
        <v>277</v>
      </c>
      <c r="E673" s="16">
        <f t="shared" si="63"/>
        <v>500000</v>
      </c>
      <c r="K673" s="2">
        <f t="shared" si="64"/>
        <v>500000</v>
      </c>
      <c r="L673" s="22">
        <v>500000</v>
      </c>
      <c r="O673" s="19"/>
      <c r="S673" s="19">
        <f>IFERROR(SUMIF([3]PIVOT!$A$9:$A$634,C673,[3]PIVOT!$C$9:$C$634),0)</f>
        <v>0</v>
      </c>
      <c r="T673" s="19">
        <f t="shared" si="65"/>
        <v>-500000</v>
      </c>
    </row>
    <row r="674" spans="1:20" s="22" customFormat="1" hidden="1" outlineLevel="1" x14ac:dyDescent="0.25">
      <c r="A674" s="22" t="s">
        <v>66</v>
      </c>
      <c r="B674" s="22" t="s">
        <v>37</v>
      </c>
      <c r="C674" s="22" t="s">
        <v>2182</v>
      </c>
      <c r="D674" s="22" t="s">
        <v>2183</v>
      </c>
      <c r="E674" s="16">
        <f t="shared" si="63"/>
        <v>0</v>
      </c>
      <c r="K674" s="2">
        <f t="shared" si="64"/>
        <v>0</v>
      </c>
      <c r="L674" s="22">
        <v>0</v>
      </c>
      <c r="O674" s="19"/>
      <c r="S674" s="19">
        <f>IFERROR(SUMIF([3]PIVOT!$A$9:$A$634,C674,[3]PIVOT!$C$9:$C$634),0)</f>
        <v>0</v>
      </c>
      <c r="T674" s="19">
        <f t="shared" si="65"/>
        <v>0</v>
      </c>
    </row>
    <row r="675" spans="1:20" s="22" customFormat="1" hidden="1" outlineLevel="1" x14ac:dyDescent="0.25">
      <c r="A675" s="22" t="s">
        <v>67</v>
      </c>
      <c r="B675" s="22" t="s">
        <v>37</v>
      </c>
      <c r="C675" s="22" t="s">
        <v>1509</v>
      </c>
      <c r="D675" s="22" t="s">
        <v>308</v>
      </c>
      <c r="E675" s="16">
        <f t="shared" si="63"/>
        <v>2000000</v>
      </c>
      <c r="K675" s="2">
        <f t="shared" si="64"/>
        <v>2000000</v>
      </c>
      <c r="L675" s="22">
        <v>2000000</v>
      </c>
      <c r="O675" s="19"/>
      <c r="S675" s="19">
        <f>IFERROR(SUMIF([3]PIVOT!$A$9:$A$634,C675,[3]PIVOT!$C$9:$C$634),0)</f>
        <v>0</v>
      </c>
      <c r="T675" s="19">
        <f t="shared" si="65"/>
        <v>-2000000</v>
      </c>
    </row>
    <row r="676" spans="1:20" s="22" customFormat="1" hidden="1" outlineLevel="1" x14ac:dyDescent="0.25">
      <c r="A676" s="22" t="s">
        <v>67</v>
      </c>
      <c r="B676" s="22" t="s">
        <v>37</v>
      </c>
      <c r="C676" s="22" t="s">
        <v>1510</v>
      </c>
      <c r="D676" s="22" t="s">
        <v>313</v>
      </c>
      <c r="E676" s="16">
        <f t="shared" si="63"/>
        <v>2700000</v>
      </c>
      <c r="K676" s="2">
        <f t="shared" si="64"/>
        <v>2700000</v>
      </c>
      <c r="L676" s="22">
        <v>2700000</v>
      </c>
      <c r="O676" s="19"/>
      <c r="S676" s="19">
        <f>IFERROR(SUMIF([3]PIVOT!$A$9:$A$634,C676,[3]PIVOT!$C$9:$C$634),0)</f>
        <v>0</v>
      </c>
      <c r="T676" s="19">
        <f t="shared" si="65"/>
        <v>-2700000</v>
      </c>
    </row>
    <row r="677" spans="1:20" s="22" customFormat="1" hidden="1" outlineLevel="1" x14ac:dyDescent="0.25">
      <c r="A677" s="22" t="s">
        <v>67</v>
      </c>
      <c r="B677" s="22" t="s">
        <v>37</v>
      </c>
      <c r="C677" s="22" t="s">
        <v>1511</v>
      </c>
      <c r="D677" s="22" t="s">
        <v>290</v>
      </c>
      <c r="E677" s="16">
        <f t="shared" si="63"/>
        <v>1600000</v>
      </c>
      <c r="K677" s="2">
        <f t="shared" si="64"/>
        <v>1600000</v>
      </c>
      <c r="L677" s="22">
        <v>1600000</v>
      </c>
      <c r="S677" s="19">
        <f>IFERROR(SUMIF([3]PIVOT!$A$9:$A$634,C677,[3]PIVOT!$C$9:$C$634),0)</f>
        <v>0</v>
      </c>
      <c r="T677" s="19">
        <f t="shared" si="65"/>
        <v>-1600000</v>
      </c>
    </row>
    <row r="678" spans="1:20" s="22" customFormat="1" hidden="1" outlineLevel="1" x14ac:dyDescent="0.25">
      <c r="A678" s="22" t="s">
        <v>67</v>
      </c>
      <c r="B678" s="22" t="s">
        <v>37</v>
      </c>
      <c r="C678" s="22" t="s">
        <v>1512</v>
      </c>
      <c r="D678" s="22" t="s">
        <v>577</v>
      </c>
      <c r="E678" s="16">
        <f t="shared" si="63"/>
        <v>2400000</v>
      </c>
      <c r="K678" s="2">
        <f t="shared" si="64"/>
        <v>2400000</v>
      </c>
      <c r="L678" s="22">
        <v>2400000</v>
      </c>
      <c r="O678" s="19"/>
      <c r="S678" s="19">
        <f>IFERROR(SUMIF([3]PIVOT!$A$9:$A$634,C678,[3]PIVOT!$C$9:$C$634),0)</f>
        <v>0</v>
      </c>
      <c r="T678" s="19">
        <f t="shared" si="65"/>
        <v>-2400000</v>
      </c>
    </row>
    <row r="679" spans="1:20" s="22" customFormat="1" hidden="1" outlineLevel="1" x14ac:dyDescent="0.25">
      <c r="A679" s="22" t="s">
        <v>67</v>
      </c>
      <c r="B679" s="22" t="s">
        <v>37</v>
      </c>
      <c r="C679" s="22" t="s">
        <v>1513</v>
      </c>
      <c r="D679" s="22" t="s">
        <v>1514</v>
      </c>
      <c r="E679" s="16">
        <f t="shared" si="63"/>
        <v>0</v>
      </c>
      <c r="K679" s="2">
        <f t="shared" si="64"/>
        <v>0</v>
      </c>
      <c r="L679" s="22">
        <v>0</v>
      </c>
      <c r="O679" s="19"/>
      <c r="S679" s="19">
        <f>IFERROR(SUMIF([3]PIVOT!$A$9:$A$634,C679,[3]PIVOT!$C$9:$C$634),0)</f>
        <v>0</v>
      </c>
      <c r="T679" s="19">
        <f t="shared" si="65"/>
        <v>0</v>
      </c>
    </row>
    <row r="680" spans="1:20" s="22" customFormat="1" hidden="1" outlineLevel="1" x14ac:dyDescent="0.25">
      <c r="A680" s="22" t="s">
        <v>67</v>
      </c>
      <c r="B680" s="22" t="s">
        <v>37</v>
      </c>
      <c r="C680" s="22" t="s">
        <v>2337</v>
      </c>
      <c r="D680" s="22" t="s">
        <v>2338</v>
      </c>
      <c r="E680" s="16">
        <f t="shared" si="63"/>
        <v>2000000</v>
      </c>
      <c r="K680" s="2">
        <f t="shared" si="64"/>
        <v>2000000</v>
      </c>
      <c r="L680" s="22">
        <v>2000000</v>
      </c>
      <c r="O680" s="19"/>
      <c r="S680" s="19">
        <f>IFERROR(SUMIF([3]PIVOT!$A$9:$A$634,C680,[3]PIVOT!$C$9:$C$634),0)</f>
        <v>0</v>
      </c>
      <c r="T680" s="19">
        <f t="shared" si="65"/>
        <v>-2000000</v>
      </c>
    </row>
    <row r="681" spans="1:20" s="22" customFormat="1" hidden="1" outlineLevel="1" x14ac:dyDescent="0.25">
      <c r="A681" s="22" t="s">
        <v>128</v>
      </c>
      <c r="B681" s="22" t="s">
        <v>37</v>
      </c>
      <c r="C681" s="22" t="s">
        <v>2184</v>
      </c>
      <c r="D681" s="22" t="s">
        <v>2185</v>
      </c>
      <c r="E681" s="16">
        <f t="shared" si="63"/>
        <v>1500000</v>
      </c>
      <c r="K681" s="2">
        <f t="shared" si="64"/>
        <v>1500000</v>
      </c>
      <c r="L681" s="22">
        <v>1500000</v>
      </c>
      <c r="O681" s="19"/>
      <c r="S681" s="19">
        <f>IFERROR(SUMIF([3]PIVOT!$A$9:$A$634,C681,[3]PIVOT!$C$9:$C$634),0)</f>
        <v>0</v>
      </c>
      <c r="T681" s="19">
        <f t="shared" si="65"/>
        <v>-1500000</v>
      </c>
    </row>
    <row r="682" spans="1:20" s="22" customFormat="1" hidden="1" outlineLevel="1" x14ac:dyDescent="0.25">
      <c r="A682" s="22" t="s">
        <v>128</v>
      </c>
      <c r="B682" s="22" t="s">
        <v>37</v>
      </c>
      <c r="C682" s="22" t="s">
        <v>1518</v>
      </c>
      <c r="D682" s="22" t="s">
        <v>1519</v>
      </c>
      <c r="E682" s="16">
        <f t="shared" si="63"/>
        <v>3300000</v>
      </c>
      <c r="K682" s="2">
        <f t="shared" si="64"/>
        <v>3300000</v>
      </c>
      <c r="L682" s="22">
        <v>3300000</v>
      </c>
      <c r="O682" s="19"/>
      <c r="S682" s="19">
        <f>IFERROR(SUMIF([3]PIVOT!$A$9:$A$634,C682,[3]PIVOT!$C$9:$C$634),0)</f>
        <v>0</v>
      </c>
      <c r="T682" s="19">
        <f t="shared" si="65"/>
        <v>-3300000</v>
      </c>
    </row>
    <row r="683" spans="1:20" s="22" customFormat="1" hidden="1" outlineLevel="1" x14ac:dyDescent="0.25">
      <c r="A683" s="22" t="s">
        <v>128</v>
      </c>
      <c r="B683" s="22" t="s">
        <v>37</v>
      </c>
      <c r="C683" s="22" t="s">
        <v>2186</v>
      </c>
      <c r="D683" s="22" t="s">
        <v>2187</v>
      </c>
      <c r="E683" s="16">
        <f t="shared" si="63"/>
        <v>2000000</v>
      </c>
      <c r="K683" s="2">
        <f t="shared" si="64"/>
        <v>2000000</v>
      </c>
      <c r="L683" s="22">
        <v>2000000</v>
      </c>
      <c r="O683" s="19"/>
      <c r="S683" s="19">
        <f>IFERROR(SUMIF([3]PIVOT!$A$9:$A$634,C683,[3]PIVOT!$C$9:$C$634),0)</f>
        <v>0</v>
      </c>
      <c r="T683" s="19">
        <f t="shared" si="65"/>
        <v>-2000000</v>
      </c>
    </row>
    <row r="684" spans="1:20" s="22" customFormat="1" hidden="1" outlineLevel="1" x14ac:dyDescent="0.25">
      <c r="A684" s="22" t="s">
        <v>128</v>
      </c>
      <c r="B684" s="22" t="s">
        <v>37</v>
      </c>
      <c r="C684" s="22" t="s">
        <v>1522</v>
      </c>
      <c r="D684" s="22" t="s">
        <v>1523</v>
      </c>
      <c r="E684" s="16">
        <f t="shared" si="63"/>
        <v>0</v>
      </c>
      <c r="K684" s="2">
        <f t="shared" si="64"/>
        <v>0</v>
      </c>
      <c r="L684" s="22">
        <v>0</v>
      </c>
      <c r="O684" s="19"/>
      <c r="S684" s="19">
        <f>IFERROR(SUMIF([3]PIVOT!$A$9:$A$634,C684,[3]PIVOT!$C$9:$C$634),0)</f>
        <v>0</v>
      </c>
      <c r="T684" s="19">
        <f t="shared" si="65"/>
        <v>0</v>
      </c>
    </row>
    <row r="685" spans="1:20" s="22" customFormat="1" hidden="1" outlineLevel="1" x14ac:dyDescent="0.25">
      <c r="A685" s="22" t="s">
        <v>128</v>
      </c>
      <c r="B685" s="22" t="s">
        <v>37</v>
      </c>
      <c r="C685" s="22" t="s">
        <v>1524</v>
      </c>
      <c r="D685" s="22" t="s">
        <v>570</v>
      </c>
      <c r="E685" s="16">
        <f t="shared" si="63"/>
        <v>3700000</v>
      </c>
      <c r="K685" s="2">
        <f t="shared" si="64"/>
        <v>3700000</v>
      </c>
      <c r="L685" s="22">
        <v>3700000</v>
      </c>
      <c r="O685" s="19"/>
      <c r="S685" s="19">
        <f>IFERROR(SUMIF([3]PIVOT!$A$9:$A$634,C685,[3]PIVOT!$C$9:$C$634),0)</f>
        <v>0</v>
      </c>
      <c r="T685" s="19">
        <f t="shared" si="65"/>
        <v>-3700000</v>
      </c>
    </row>
    <row r="686" spans="1:20" s="22" customFormat="1" hidden="1" outlineLevel="1" x14ac:dyDescent="0.25">
      <c r="A686" s="22" t="s">
        <v>66</v>
      </c>
      <c r="B686" s="22" t="s">
        <v>39</v>
      </c>
      <c r="C686" s="22" t="s">
        <v>1525</v>
      </c>
      <c r="D686" s="22" t="s">
        <v>1526</v>
      </c>
      <c r="E686" s="16">
        <f t="shared" si="63"/>
        <v>5500000</v>
      </c>
      <c r="K686" s="2">
        <f t="shared" si="64"/>
        <v>5500000</v>
      </c>
      <c r="L686" s="22">
        <v>5500000</v>
      </c>
      <c r="O686" s="19"/>
      <c r="S686" s="19">
        <f>IFERROR(SUMIF([3]PIVOT!$A$9:$A$634,C686,[3]PIVOT!$C$9:$C$634),0)</f>
        <v>0</v>
      </c>
      <c r="T686" s="19">
        <f t="shared" si="65"/>
        <v>-5500000</v>
      </c>
    </row>
    <row r="687" spans="1:20" s="22" customFormat="1" hidden="1" outlineLevel="1" x14ac:dyDescent="0.25">
      <c r="A687" s="22" t="s">
        <v>67</v>
      </c>
      <c r="B687" s="22" t="s">
        <v>39</v>
      </c>
      <c r="C687" s="22" t="s">
        <v>1527</v>
      </c>
      <c r="D687" s="22" t="s">
        <v>341</v>
      </c>
      <c r="E687" s="16">
        <f t="shared" si="63"/>
        <v>6300000</v>
      </c>
      <c r="K687" s="2">
        <f t="shared" si="64"/>
        <v>6300000</v>
      </c>
      <c r="L687" s="22">
        <v>6300000</v>
      </c>
      <c r="O687" s="19"/>
      <c r="S687" s="19">
        <f>IFERROR(SUMIF([3]PIVOT!$A$9:$A$634,C687,[3]PIVOT!$C$9:$C$634),0)</f>
        <v>0</v>
      </c>
      <c r="T687" s="19">
        <f t="shared" si="65"/>
        <v>-6300000</v>
      </c>
    </row>
    <row r="688" spans="1:20" s="22" customFormat="1" hidden="1" outlineLevel="1" x14ac:dyDescent="0.25">
      <c r="A688" s="22" t="s">
        <v>128</v>
      </c>
      <c r="B688" s="22" t="s">
        <v>39</v>
      </c>
      <c r="C688" s="22" t="s">
        <v>2188</v>
      </c>
      <c r="D688" s="22" t="s">
        <v>2189</v>
      </c>
      <c r="E688" s="16">
        <f t="shared" si="63"/>
        <v>7400000</v>
      </c>
      <c r="K688" s="2">
        <f t="shared" si="64"/>
        <v>7400000</v>
      </c>
      <c r="L688" s="22">
        <v>7400000</v>
      </c>
      <c r="O688" s="19"/>
      <c r="S688" s="19">
        <f>IFERROR(SUMIF([3]PIVOT!$A$9:$A$634,C688,[3]PIVOT!$C$9:$C$634),0)</f>
        <v>0</v>
      </c>
      <c r="T688" s="19">
        <f t="shared" si="65"/>
        <v>-7400000</v>
      </c>
    </row>
    <row r="689" spans="1:20" s="22" customFormat="1" hidden="1" outlineLevel="1" x14ac:dyDescent="0.25">
      <c r="E689" s="16"/>
      <c r="K689" s="2">
        <f t="shared" si="64"/>
        <v>0</v>
      </c>
      <c r="O689" s="19"/>
      <c r="S689" s="19">
        <f>IFERROR(SUMIF([3]PIVOT!$A$9:$A$634,C689,[3]PIVOT!$C$9:$C$634),0)</f>
        <v>0</v>
      </c>
      <c r="T689" s="19">
        <f t="shared" si="65"/>
        <v>0</v>
      </c>
    </row>
    <row r="690" spans="1:20" s="22" customFormat="1" hidden="1" outlineLevel="1" x14ac:dyDescent="0.25">
      <c r="E690" s="16"/>
      <c r="K690" s="2">
        <f t="shared" si="64"/>
        <v>0</v>
      </c>
      <c r="O690" s="19"/>
      <c r="S690" s="19">
        <f>IFERROR(SUMIF([3]PIVOT!$A$9:$A$634,C690,[3]PIVOT!$C$9:$C$634),0)</f>
        <v>0</v>
      </c>
      <c r="T690" s="19">
        <f t="shared" si="65"/>
        <v>0</v>
      </c>
    </row>
    <row r="691" spans="1:20" s="22" customFormat="1" hidden="1" outlineLevel="1" x14ac:dyDescent="0.25">
      <c r="E691" s="16"/>
      <c r="K691" s="2">
        <f t="shared" si="64"/>
        <v>0</v>
      </c>
      <c r="O691" s="19"/>
      <c r="S691" s="19">
        <f>IFERROR(SUMIF([3]PIVOT!$A$9:$A$634,C691,[3]PIVOT!$C$9:$C$634),0)</f>
        <v>0</v>
      </c>
      <c r="T691" s="19">
        <f t="shared" si="65"/>
        <v>0</v>
      </c>
    </row>
    <row r="692" spans="1:20" s="35" customFormat="1" hidden="1" x14ac:dyDescent="0.25">
      <c r="A692" s="4"/>
      <c r="B692" s="4"/>
      <c r="C692" s="50"/>
      <c r="D692" s="4" t="s">
        <v>275</v>
      </c>
      <c r="E692" s="4">
        <f t="shared" ref="E692:J692" si="66">SUM(E544:E691)</f>
        <v>377592000</v>
      </c>
      <c r="F692" s="4">
        <f t="shared" si="66"/>
        <v>0</v>
      </c>
      <c r="G692" s="4">
        <f t="shared" si="66"/>
        <v>24534000</v>
      </c>
      <c r="H692" s="4">
        <f t="shared" si="66"/>
        <v>0</v>
      </c>
      <c r="I692" s="4">
        <f t="shared" si="66"/>
        <v>0</v>
      </c>
      <c r="J692" s="4">
        <f t="shared" si="66"/>
        <v>0</v>
      </c>
      <c r="K692" s="4">
        <f t="shared" si="64"/>
        <v>402126000</v>
      </c>
      <c r="L692" s="4">
        <f>SUM(L544:L691)</f>
        <v>377592000</v>
      </c>
      <c r="M692" s="41"/>
      <c r="N692" s="35">
        <v>329892000</v>
      </c>
      <c r="O692" s="19">
        <v>28500000</v>
      </c>
      <c r="P692" s="35">
        <v>19200000</v>
      </c>
      <c r="Q692" s="35">
        <v>24534000</v>
      </c>
      <c r="R692" s="35">
        <f>+K692-SUM(N692:Q692)</f>
        <v>0</v>
      </c>
      <c r="S692" s="19"/>
      <c r="T692" s="19"/>
    </row>
    <row r="693" spans="1:20" hidden="1" outlineLevel="1" x14ac:dyDescent="0.25">
      <c r="A693" s="19" t="s">
        <v>71</v>
      </c>
      <c r="B693" s="19" t="s">
        <v>70</v>
      </c>
      <c r="C693" s="2" t="s">
        <v>1354</v>
      </c>
      <c r="D693" s="2" t="s">
        <v>143</v>
      </c>
      <c r="E693" s="16">
        <f t="shared" ref="E693:E722" si="67">+L693-F693-J693-I693</f>
        <v>5000000</v>
      </c>
      <c r="K693" s="2">
        <f t="shared" si="64"/>
        <v>5000000</v>
      </c>
      <c r="L693" s="2">
        <v>5000000</v>
      </c>
      <c r="M693" s="2"/>
      <c r="S693" s="19">
        <f>IFERROR(SUMIF([3]PIVOT!$A$9:$A$634,C693,[3]PIVOT!$C$9:$C$634),0)</f>
        <v>0</v>
      </c>
      <c r="T693" s="19">
        <f t="shared" ref="T693:T722" si="68">+S693-K693</f>
        <v>-5000000</v>
      </c>
    </row>
    <row r="694" spans="1:20" hidden="1" outlineLevel="1" x14ac:dyDescent="0.25">
      <c r="A694" s="19" t="s">
        <v>71</v>
      </c>
      <c r="B694" s="19" t="s">
        <v>70</v>
      </c>
      <c r="C694" s="2"/>
      <c r="D694" s="2" t="s">
        <v>1</v>
      </c>
      <c r="E694" s="16">
        <f t="shared" si="67"/>
        <v>0</v>
      </c>
      <c r="K694" s="2">
        <f t="shared" si="64"/>
        <v>0</v>
      </c>
      <c r="M694" s="2"/>
      <c r="S694" s="19">
        <f>IFERROR(SUMIF([3]PIVOT!$A$9:$A$634,C694,[3]PIVOT!$C$9:$C$634),0)</f>
        <v>0</v>
      </c>
      <c r="T694" s="19">
        <f t="shared" si="68"/>
        <v>0</v>
      </c>
    </row>
    <row r="695" spans="1:20" hidden="1" outlineLevel="1" x14ac:dyDescent="0.25">
      <c r="A695" s="19" t="s">
        <v>71</v>
      </c>
      <c r="B695" s="19" t="s">
        <v>70</v>
      </c>
      <c r="C695" s="2" t="s">
        <v>1356</v>
      </c>
      <c r="D695" s="2" t="s">
        <v>144</v>
      </c>
      <c r="E695" s="16">
        <f t="shared" si="67"/>
        <v>5000000</v>
      </c>
      <c r="K695" s="2">
        <f t="shared" si="64"/>
        <v>5000000</v>
      </c>
      <c r="L695" s="2">
        <v>5000000</v>
      </c>
      <c r="M695" s="2"/>
      <c r="S695" s="19">
        <f>IFERROR(SUMIF([3]PIVOT!$A$9:$A$634,C695,[3]PIVOT!$C$9:$C$634),0)</f>
        <v>0</v>
      </c>
      <c r="T695" s="19">
        <f t="shared" si="68"/>
        <v>-5000000</v>
      </c>
    </row>
    <row r="696" spans="1:20" hidden="1" outlineLevel="1" x14ac:dyDescent="0.25">
      <c r="A696" s="19" t="s">
        <v>71</v>
      </c>
      <c r="B696" s="19" t="s">
        <v>70</v>
      </c>
      <c r="C696" s="2" t="s">
        <v>1995</v>
      </c>
      <c r="D696" s="2" t="s">
        <v>1996</v>
      </c>
      <c r="E696" s="16">
        <f t="shared" si="67"/>
        <v>5000000</v>
      </c>
      <c r="K696" s="2">
        <f t="shared" si="64"/>
        <v>5000000</v>
      </c>
      <c r="L696" s="2">
        <v>5000000</v>
      </c>
      <c r="M696" s="2"/>
      <c r="S696" s="19">
        <f>IFERROR(SUMIF([3]PIVOT!$A$9:$A$634,C696,[3]PIVOT!$C$9:$C$634),0)</f>
        <v>0</v>
      </c>
      <c r="T696" s="19">
        <f t="shared" si="68"/>
        <v>-5000000</v>
      </c>
    </row>
    <row r="697" spans="1:20" hidden="1" outlineLevel="1" x14ac:dyDescent="0.25">
      <c r="A697" s="19" t="s">
        <v>71</v>
      </c>
      <c r="B697" s="19" t="s">
        <v>70</v>
      </c>
      <c r="C697" s="19" t="s">
        <v>1358</v>
      </c>
      <c r="D697" s="19" t="s">
        <v>146</v>
      </c>
      <c r="E697" s="16">
        <f t="shared" si="67"/>
        <v>5000000</v>
      </c>
      <c r="F697" s="19"/>
      <c r="G697" s="19"/>
      <c r="H697" s="19"/>
      <c r="I697" s="19"/>
      <c r="J697" s="19"/>
      <c r="K697" s="2">
        <f t="shared" si="64"/>
        <v>5000000</v>
      </c>
      <c r="L697" s="19">
        <v>5000000</v>
      </c>
      <c r="M697" s="19"/>
      <c r="S697" s="19">
        <f>IFERROR(SUMIF([3]PIVOT!$A$9:$A$634,C697,[3]PIVOT!$C$9:$C$634),0)</f>
        <v>0</v>
      </c>
      <c r="T697" s="19">
        <f t="shared" si="68"/>
        <v>-5000000</v>
      </c>
    </row>
    <row r="698" spans="1:20" hidden="1" outlineLevel="1" x14ac:dyDescent="0.25">
      <c r="A698" s="19" t="s">
        <v>71</v>
      </c>
      <c r="B698" s="19" t="s">
        <v>70</v>
      </c>
      <c r="C698" s="19" t="s">
        <v>1359</v>
      </c>
      <c r="D698" s="19" t="s">
        <v>147</v>
      </c>
      <c r="E698" s="16">
        <f t="shared" si="67"/>
        <v>5000000</v>
      </c>
      <c r="F698" s="19"/>
      <c r="G698" s="19"/>
      <c r="H698" s="19"/>
      <c r="I698" s="19"/>
      <c r="J698" s="19"/>
      <c r="K698" s="2">
        <f t="shared" si="64"/>
        <v>5000000</v>
      </c>
      <c r="L698" s="19">
        <v>5000000</v>
      </c>
      <c r="M698" s="19"/>
      <c r="S698" s="19">
        <f>IFERROR(SUMIF([3]PIVOT!$A$9:$A$634,C698,[3]PIVOT!$C$9:$C$634),0)</f>
        <v>0</v>
      </c>
      <c r="T698" s="19">
        <f t="shared" si="68"/>
        <v>-5000000</v>
      </c>
    </row>
    <row r="699" spans="1:20" hidden="1" outlineLevel="1" x14ac:dyDescent="0.25">
      <c r="A699" s="19" t="s">
        <v>71</v>
      </c>
      <c r="B699" s="19" t="s">
        <v>70</v>
      </c>
      <c r="C699" s="19" t="s">
        <v>1360</v>
      </c>
      <c r="D699" s="19" t="s">
        <v>574</v>
      </c>
      <c r="E699" s="16">
        <f t="shared" si="67"/>
        <v>5000000</v>
      </c>
      <c r="F699" s="19"/>
      <c r="G699" s="19"/>
      <c r="H699" s="19"/>
      <c r="I699" s="19"/>
      <c r="J699" s="19"/>
      <c r="K699" s="2">
        <f t="shared" si="64"/>
        <v>5000000</v>
      </c>
      <c r="L699" s="19">
        <v>5000000</v>
      </c>
      <c r="M699" s="19"/>
      <c r="S699" s="19">
        <f>IFERROR(SUMIF([3]PIVOT!$A$9:$A$634,C699,[3]PIVOT!$C$9:$C$634),0)</f>
        <v>0</v>
      </c>
      <c r="T699" s="19">
        <f t="shared" si="68"/>
        <v>-5000000</v>
      </c>
    </row>
    <row r="700" spans="1:20" hidden="1" outlineLevel="1" x14ac:dyDescent="0.25">
      <c r="A700" s="19" t="s">
        <v>71</v>
      </c>
      <c r="B700" s="19" t="s">
        <v>70</v>
      </c>
      <c r="C700" s="19" t="s">
        <v>2715</v>
      </c>
      <c r="D700" s="19" t="s">
        <v>2716</v>
      </c>
      <c r="E700" s="16">
        <f t="shared" si="67"/>
        <v>1923076.923076923</v>
      </c>
      <c r="F700" s="19"/>
      <c r="G700" s="19">
        <v>384615.38461538462</v>
      </c>
      <c r="H700" s="19"/>
      <c r="I700" s="19"/>
      <c r="J700" s="19"/>
      <c r="K700" s="2">
        <f t="shared" si="64"/>
        <v>2307692.3076923075</v>
      </c>
      <c r="L700" s="19">
        <v>1923076.923076923</v>
      </c>
      <c r="M700" s="19"/>
      <c r="S700" s="19">
        <f>IFERROR(SUMIF([3]PIVOT!$A$9:$A$634,C700,[3]PIVOT!$C$9:$C$634),0)</f>
        <v>0</v>
      </c>
      <c r="T700" s="19">
        <f t="shared" si="68"/>
        <v>-2307692.3076923075</v>
      </c>
    </row>
    <row r="701" spans="1:20" hidden="1" outlineLevel="1" x14ac:dyDescent="0.25">
      <c r="A701" s="19" t="s">
        <v>71</v>
      </c>
      <c r="B701" s="19" t="s">
        <v>70</v>
      </c>
      <c r="C701" s="19" t="s">
        <v>1361</v>
      </c>
      <c r="D701" s="19" t="s">
        <v>391</v>
      </c>
      <c r="E701" s="16">
        <f t="shared" si="67"/>
        <v>3000000</v>
      </c>
      <c r="F701" s="19"/>
      <c r="G701" s="19"/>
      <c r="H701" s="19"/>
      <c r="I701" s="19"/>
      <c r="J701" s="19"/>
      <c r="K701" s="2">
        <f t="shared" si="64"/>
        <v>3000000</v>
      </c>
      <c r="L701" s="19">
        <v>3000000</v>
      </c>
      <c r="M701" s="19"/>
      <c r="S701" s="19">
        <f>IFERROR(SUMIF([3]PIVOT!$A$9:$A$634,C701,[3]PIVOT!$C$9:$C$634),0)</f>
        <v>0</v>
      </c>
      <c r="T701" s="19">
        <f t="shared" si="68"/>
        <v>-3000000</v>
      </c>
    </row>
    <row r="702" spans="1:20" hidden="1" outlineLevel="1" x14ac:dyDescent="0.25">
      <c r="A702" s="19" t="s">
        <v>71</v>
      </c>
      <c r="B702" s="19" t="s">
        <v>70</v>
      </c>
      <c r="C702" s="19" t="s">
        <v>1362</v>
      </c>
      <c r="D702" s="19" t="s">
        <v>481</v>
      </c>
      <c r="E702" s="16">
        <f t="shared" si="67"/>
        <v>3000000</v>
      </c>
      <c r="F702" s="19"/>
      <c r="G702" s="19"/>
      <c r="H702" s="19"/>
      <c r="I702" s="19"/>
      <c r="J702" s="19"/>
      <c r="K702" s="2">
        <f t="shared" si="64"/>
        <v>3000000</v>
      </c>
      <c r="L702" s="19">
        <v>3000000</v>
      </c>
      <c r="M702" s="19"/>
      <c r="S702" s="19">
        <f>IFERROR(SUMIF([3]PIVOT!$A$9:$A$634,C702,[3]PIVOT!$C$9:$C$634),0)</f>
        <v>0</v>
      </c>
      <c r="T702" s="19">
        <f t="shared" si="68"/>
        <v>-3000000</v>
      </c>
    </row>
    <row r="703" spans="1:20" hidden="1" outlineLevel="1" x14ac:dyDescent="0.25">
      <c r="A703" s="19" t="s">
        <v>71</v>
      </c>
      <c r="B703" s="19" t="s">
        <v>70</v>
      </c>
      <c r="C703" s="19" t="s">
        <v>2717</v>
      </c>
      <c r="D703" s="19" t="s">
        <v>2718</v>
      </c>
      <c r="E703" s="16">
        <f t="shared" si="67"/>
        <v>2538461.5384615385</v>
      </c>
      <c r="F703" s="19"/>
      <c r="G703" s="19">
        <v>846153.84615384613</v>
      </c>
      <c r="H703" s="19"/>
      <c r="I703" s="19"/>
      <c r="J703" s="19"/>
      <c r="K703" s="2">
        <f t="shared" si="64"/>
        <v>3384615.3846153845</v>
      </c>
      <c r="L703" s="19">
        <v>2538461.5384615385</v>
      </c>
      <c r="M703" s="19"/>
      <c r="S703" s="19">
        <f>IFERROR(SUMIF([3]PIVOT!$A$9:$A$634,C703,[3]PIVOT!$C$9:$C$634),0)</f>
        <v>0</v>
      </c>
      <c r="T703" s="19">
        <f t="shared" si="68"/>
        <v>-3384615.3846153845</v>
      </c>
    </row>
    <row r="704" spans="1:20" hidden="1" outlineLevel="1" x14ac:dyDescent="0.25">
      <c r="A704" s="19" t="s">
        <v>71</v>
      </c>
      <c r="B704" s="19" t="s">
        <v>70</v>
      </c>
      <c r="C704" s="19" t="s">
        <v>1364</v>
      </c>
      <c r="D704" s="19" t="s">
        <v>148</v>
      </c>
      <c r="E704" s="16">
        <f t="shared" si="67"/>
        <v>5000000</v>
      </c>
      <c r="F704" s="19"/>
      <c r="G704" s="19"/>
      <c r="H704" s="19"/>
      <c r="I704" s="19"/>
      <c r="J704" s="19"/>
      <c r="K704" s="2">
        <f t="shared" ref="K704:K724" si="69">SUM(E704:G704)-H704+I704+J704</f>
        <v>5000000</v>
      </c>
      <c r="L704" s="19">
        <v>5000000</v>
      </c>
      <c r="M704" s="19"/>
      <c r="S704" s="19">
        <f>IFERROR(SUMIF([3]PIVOT!$A$9:$A$634,C704,[3]PIVOT!$C$9:$C$634),0)</f>
        <v>0</v>
      </c>
      <c r="T704" s="19">
        <f t="shared" si="68"/>
        <v>-5000000</v>
      </c>
    </row>
    <row r="705" spans="1:20" hidden="1" outlineLevel="1" x14ac:dyDescent="0.25">
      <c r="A705" s="19" t="s">
        <v>71</v>
      </c>
      <c r="B705" s="19" t="s">
        <v>70</v>
      </c>
      <c r="C705" s="19" t="s">
        <v>1365</v>
      </c>
      <c r="D705" s="19" t="s">
        <v>149</v>
      </c>
      <c r="E705" s="16">
        <f t="shared" si="67"/>
        <v>5000000</v>
      </c>
      <c r="F705" s="19"/>
      <c r="G705" s="19"/>
      <c r="H705" s="19"/>
      <c r="I705" s="19"/>
      <c r="J705" s="19"/>
      <c r="K705" s="2">
        <f t="shared" si="69"/>
        <v>5000000</v>
      </c>
      <c r="L705" s="19">
        <v>5000000</v>
      </c>
      <c r="M705" s="19"/>
      <c r="S705" s="19">
        <f>IFERROR(SUMIF([3]PIVOT!$A$9:$A$634,C705,[3]PIVOT!$C$9:$C$634),0)</f>
        <v>0</v>
      </c>
      <c r="T705" s="19">
        <f t="shared" si="68"/>
        <v>-5000000</v>
      </c>
    </row>
    <row r="706" spans="1:20" hidden="1" outlineLevel="1" x14ac:dyDescent="0.25">
      <c r="A706" s="19" t="s">
        <v>71</v>
      </c>
      <c r="B706" s="19" t="s">
        <v>70</v>
      </c>
      <c r="C706" s="19" t="s">
        <v>1366</v>
      </c>
      <c r="D706" s="19" t="s">
        <v>150</v>
      </c>
      <c r="E706" s="16">
        <f t="shared" si="67"/>
        <v>5000000</v>
      </c>
      <c r="F706" s="19"/>
      <c r="G706" s="19"/>
      <c r="H706" s="19"/>
      <c r="I706" s="19"/>
      <c r="J706" s="19"/>
      <c r="K706" s="2">
        <f t="shared" si="69"/>
        <v>5000000</v>
      </c>
      <c r="L706" s="19">
        <v>5000000</v>
      </c>
      <c r="M706" s="19"/>
      <c r="S706" s="19">
        <f>IFERROR(SUMIF([3]PIVOT!$A$9:$A$634,C706,[3]PIVOT!$C$9:$C$634),0)</f>
        <v>0</v>
      </c>
      <c r="T706" s="19">
        <f t="shared" si="68"/>
        <v>-5000000</v>
      </c>
    </row>
    <row r="707" spans="1:20" hidden="1" outlineLevel="1" x14ac:dyDescent="0.25">
      <c r="A707" s="19" t="s">
        <v>71</v>
      </c>
      <c r="B707" s="19" t="s">
        <v>70</v>
      </c>
      <c r="C707" s="19" t="s">
        <v>1367</v>
      </c>
      <c r="D707" s="19" t="s">
        <v>151</v>
      </c>
      <c r="E707" s="16">
        <f t="shared" si="67"/>
        <v>5000000</v>
      </c>
      <c r="F707" s="19"/>
      <c r="G707" s="19"/>
      <c r="H707" s="19"/>
      <c r="I707" s="19"/>
      <c r="J707" s="19"/>
      <c r="K707" s="2">
        <f t="shared" si="69"/>
        <v>5000000</v>
      </c>
      <c r="L707" s="19">
        <v>5000000</v>
      </c>
      <c r="M707" s="19"/>
      <c r="S707" s="19">
        <f>IFERROR(SUMIF([3]PIVOT!$A$9:$A$634,C707,[3]PIVOT!$C$9:$C$634),0)</f>
        <v>0</v>
      </c>
      <c r="T707" s="19">
        <f t="shared" si="68"/>
        <v>-5000000</v>
      </c>
    </row>
    <row r="708" spans="1:20" hidden="1" outlineLevel="1" x14ac:dyDescent="0.25">
      <c r="A708" s="19" t="s">
        <v>71</v>
      </c>
      <c r="B708" s="19" t="s">
        <v>70</v>
      </c>
      <c r="C708" s="19" t="s">
        <v>1368</v>
      </c>
      <c r="D708" s="19" t="s">
        <v>69</v>
      </c>
      <c r="E708" s="16">
        <f t="shared" si="67"/>
        <v>5000000</v>
      </c>
      <c r="F708" s="19"/>
      <c r="G708" s="19"/>
      <c r="H708" s="19"/>
      <c r="I708" s="19"/>
      <c r="J708" s="19"/>
      <c r="K708" s="2">
        <f t="shared" si="69"/>
        <v>5000000</v>
      </c>
      <c r="L708" s="19">
        <v>5000000</v>
      </c>
      <c r="M708" s="19"/>
      <c r="S708" s="19">
        <f>IFERROR(SUMIF([3]PIVOT!$A$9:$A$634,C708,[3]PIVOT!$C$9:$C$634),0)</f>
        <v>0</v>
      </c>
      <c r="T708" s="19">
        <f t="shared" si="68"/>
        <v>-5000000</v>
      </c>
    </row>
    <row r="709" spans="1:20" hidden="1" outlineLevel="1" x14ac:dyDescent="0.25">
      <c r="A709" s="19" t="s">
        <v>71</v>
      </c>
      <c r="B709" s="19" t="s">
        <v>70</v>
      </c>
      <c r="C709" s="19" t="s">
        <v>1997</v>
      </c>
      <c r="D709" s="19" t="s">
        <v>1998</v>
      </c>
      <c r="E709" s="16">
        <f t="shared" si="67"/>
        <v>5000000</v>
      </c>
      <c r="F709" s="19"/>
      <c r="G709" s="19"/>
      <c r="H709" s="19"/>
      <c r="I709" s="19"/>
      <c r="J709" s="19"/>
      <c r="K709" s="2">
        <f t="shared" si="69"/>
        <v>5000000</v>
      </c>
      <c r="L709" s="19">
        <v>5000000</v>
      </c>
      <c r="M709" s="19"/>
      <c r="S709" s="19">
        <f>IFERROR(SUMIF([3]PIVOT!$A$9:$A$634,C709,[3]PIVOT!$C$9:$C$634),0)</f>
        <v>0</v>
      </c>
      <c r="T709" s="19">
        <f t="shared" si="68"/>
        <v>-5000000</v>
      </c>
    </row>
    <row r="710" spans="1:20" hidden="1" outlineLevel="1" x14ac:dyDescent="0.25">
      <c r="A710" s="19" t="s">
        <v>71</v>
      </c>
      <c r="B710" s="19" t="s">
        <v>70</v>
      </c>
      <c r="C710" s="19" t="s">
        <v>1370</v>
      </c>
      <c r="D710" s="19" t="s">
        <v>575</v>
      </c>
      <c r="E710" s="16">
        <f t="shared" si="67"/>
        <v>5000000</v>
      </c>
      <c r="F710" s="19"/>
      <c r="G710" s="19"/>
      <c r="H710" s="19"/>
      <c r="I710" s="19"/>
      <c r="J710" s="19"/>
      <c r="K710" s="2">
        <f t="shared" si="69"/>
        <v>5000000</v>
      </c>
      <c r="L710" s="19">
        <v>5000000</v>
      </c>
      <c r="M710" s="19"/>
      <c r="S710" s="19">
        <f>IFERROR(SUMIF([3]PIVOT!$A$9:$A$634,C710,[3]PIVOT!$C$9:$C$634),0)</f>
        <v>0</v>
      </c>
      <c r="T710" s="19">
        <f t="shared" si="68"/>
        <v>-5000000</v>
      </c>
    </row>
    <row r="711" spans="1:20" hidden="1" outlineLevel="1" x14ac:dyDescent="0.25">
      <c r="A711" s="19" t="s">
        <v>71</v>
      </c>
      <c r="B711" s="19" t="s">
        <v>70</v>
      </c>
      <c r="C711" s="19" t="s">
        <v>2719</v>
      </c>
      <c r="D711" s="19" t="s">
        <v>2720</v>
      </c>
      <c r="E711" s="16">
        <f t="shared" si="67"/>
        <v>1538461.5384615385</v>
      </c>
      <c r="F711" s="19"/>
      <c r="G711" s="19">
        <v>307692.30769230769</v>
      </c>
      <c r="H711" s="19"/>
      <c r="I711" s="19"/>
      <c r="J711" s="19"/>
      <c r="K711" s="2">
        <f t="shared" si="69"/>
        <v>1846153.8461538462</v>
      </c>
      <c r="L711" s="19">
        <v>1538461.5384615385</v>
      </c>
      <c r="M711" s="19"/>
      <c r="S711" s="19">
        <f>IFERROR(SUMIF([3]PIVOT!$A$9:$A$634,C711,[3]PIVOT!$C$9:$C$634),0)</f>
        <v>0</v>
      </c>
      <c r="T711" s="19">
        <f t="shared" si="68"/>
        <v>-1846153.8461538462</v>
      </c>
    </row>
    <row r="712" spans="1:20" hidden="1" outlineLevel="1" x14ac:dyDescent="0.25">
      <c r="A712" s="19" t="s">
        <v>71</v>
      </c>
      <c r="B712" s="19" t="s">
        <v>70</v>
      </c>
      <c r="C712" s="19" t="s">
        <v>1372</v>
      </c>
      <c r="D712" s="19" t="s">
        <v>153</v>
      </c>
      <c r="E712" s="16">
        <f t="shared" si="67"/>
        <v>5000000</v>
      </c>
      <c r="F712" s="19"/>
      <c r="G712" s="19"/>
      <c r="H712" s="19"/>
      <c r="I712" s="19"/>
      <c r="J712" s="19"/>
      <c r="K712" s="2">
        <f t="shared" si="69"/>
        <v>5000000</v>
      </c>
      <c r="L712" s="19">
        <v>5000000</v>
      </c>
      <c r="M712" s="19"/>
      <c r="S712" s="19">
        <f>IFERROR(SUMIF([3]PIVOT!$A$9:$A$634,C712,[3]PIVOT!$C$9:$C$634),0)</f>
        <v>0</v>
      </c>
      <c r="T712" s="19">
        <f t="shared" si="68"/>
        <v>-5000000</v>
      </c>
    </row>
    <row r="713" spans="1:20" hidden="1" outlineLevel="1" x14ac:dyDescent="0.25">
      <c r="A713" s="19" t="s">
        <v>71</v>
      </c>
      <c r="B713" s="19" t="s">
        <v>70</v>
      </c>
      <c r="C713" s="2" t="s">
        <v>1999</v>
      </c>
      <c r="D713" s="2" t="s">
        <v>2000</v>
      </c>
      <c r="E713" s="16">
        <f t="shared" si="67"/>
        <v>5000000</v>
      </c>
      <c r="K713" s="2">
        <f t="shared" si="69"/>
        <v>5000000</v>
      </c>
      <c r="L713" s="2">
        <v>5000000</v>
      </c>
      <c r="M713" s="2"/>
      <c r="S713" s="19">
        <f>IFERROR(SUMIF([3]PIVOT!$A$9:$A$634,C713,[3]PIVOT!$C$9:$C$634),0)</f>
        <v>0</v>
      </c>
      <c r="T713" s="19">
        <f t="shared" si="68"/>
        <v>-5000000</v>
      </c>
    </row>
    <row r="714" spans="1:20" hidden="1" outlineLevel="1" x14ac:dyDescent="0.25">
      <c r="A714" s="19" t="s">
        <v>71</v>
      </c>
      <c r="B714" s="19" t="s">
        <v>70</v>
      </c>
      <c r="C714" s="2" t="s">
        <v>1374</v>
      </c>
      <c r="D714" s="2" t="s">
        <v>1375</v>
      </c>
      <c r="E714" s="16">
        <f t="shared" si="67"/>
        <v>5000000</v>
      </c>
      <c r="K714" s="2">
        <f t="shared" si="69"/>
        <v>5000000</v>
      </c>
      <c r="L714" s="2">
        <v>5000000</v>
      </c>
      <c r="M714" s="2"/>
      <c r="S714" s="19">
        <f>IFERROR(SUMIF([3]PIVOT!$A$9:$A$634,C714,[3]PIVOT!$C$9:$C$634),0)</f>
        <v>0</v>
      </c>
      <c r="T714" s="19">
        <f t="shared" si="68"/>
        <v>-5000000</v>
      </c>
    </row>
    <row r="715" spans="1:20" hidden="1" outlineLevel="1" x14ac:dyDescent="0.25">
      <c r="A715" s="19" t="s">
        <v>71</v>
      </c>
      <c r="B715" s="19" t="s">
        <v>70</v>
      </c>
      <c r="C715" s="2"/>
      <c r="D715" s="2" t="s">
        <v>1</v>
      </c>
      <c r="E715" s="16">
        <f t="shared" si="67"/>
        <v>0</v>
      </c>
      <c r="K715" s="2">
        <f t="shared" si="69"/>
        <v>0</v>
      </c>
      <c r="L715" s="2">
        <v>0</v>
      </c>
      <c r="M715" s="2"/>
      <c r="S715" s="19">
        <f>IFERROR(SUMIF([3]PIVOT!$A$9:$A$634,C715,[3]PIVOT!$C$9:$C$634),0)</f>
        <v>0</v>
      </c>
      <c r="T715" s="19">
        <f t="shared" si="68"/>
        <v>0</v>
      </c>
    </row>
    <row r="716" spans="1:20" hidden="1" outlineLevel="1" x14ac:dyDescent="0.25">
      <c r="A716" s="19" t="s">
        <v>71</v>
      </c>
      <c r="B716" s="19" t="s">
        <v>70</v>
      </c>
      <c r="C716" s="2" t="s">
        <v>1377</v>
      </c>
      <c r="D716" s="2" t="s">
        <v>394</v>
      </c>
      <c r="E716" s="16">
        <f t="shared" si="67"/>
        <v>3000000</v>
      </c>
      <c r="K716" s="2">
        <f t="shared" si="69"/>
        <v>3000000</v>
      </c>
      <c r="L716" s="2">
        <v>3000000</v>
      </c>
      <c r="M716" s="2"/>
      <c r="S716" s="19">
        <f>IFERROR(SUMIF([3]PIVOT!$A$9:$A$634,C716,[3]PIVOT!$C$9:$C$634),0)</f>
        <v>0</v>
      </c>
      <c r="T716" s="19">
        <f t="shared" si="68"/>
        <v>-3000000</v>
      </c>
    </row>
    <row r="717" spans="1:20" hidden="1" outlineLevel="1" x14ac:dyDescent="0.25">
      <c r="A717" s="19" t="s">
        <v>71</v>
      </c>
      <c r="B717" s="19" t="s">
        <v>74</v>
      </c>
      <c r="C717" s="2" t="s">
        <v>1378</v>
      </c>
      <c r="D717" s="2" t="s">
        <v>154</v>
      </c>
      <c r="E717" s="16">
        <f t="shared" si="67"/>
        <v>3500000</v>
      </c>
      <c r="K717" s="2">
        <f t="shared" si="69"/>
        <v>3500000</v>
      </c>
      <c r="L717" s="2">
        <v>3500000</v>
      </c>
      <c r="M717" s="2"/>
      <c r="S717" s="19">
        <f>IFERROR(SUMIF([3]PIVOT!$A$9:$A$634,C717,[3]PIVOT!$C$9:$C$634),0)</f>
        <v>0</v>
      </c>
      <c r="T717" s="19">
        <f t="shared" si="68"/>
        <v>-3500000</v>
      </c>
    </row>
    <row r="718" spans="1:20" hidden="1" outlineLevel="1" x14ac:dyDescent="0.25">
      <c r="A718" s="19" t="s">
        <v>71</v>
      </c>
      <c r="B718" s="19" t="s">
        <v>74</v>
      </c>
      <c r="C718" s="2" t="s">
        <v>1379</v>
      </c>
      <c r="D718" s="2" t="s">
        <v>913</v>
      </c>
      <c r="E718" s="16">
        <f t="shared" si="67"/>
        <v>4600000</v>
      </c>
      <c r="K718" s="2">
        <f t="shared" si="69"/>
        <v>4600000</v>
      </c>
      <c r="L718" s="2">
        <v>4600000</v>
      </c>
      <c r="M718" s="2"/>
      <c r="S718" s="19">
        <f>IFERROR(SUMIF([3]PIVOT!$A$9:$A$634,C718,[3]PIVOT!$C$9:$C$634),0)</f>
        <v>0</v>
      </c>
      <c r="T718" s="19">
        <f t="shared" si="68"/>
        <v>-4600000</v>
      </c>
    </row>
    <row r="719" spans="1:20" hidden="1" outlineLevel="1" x14ac:dyDescent="0.25">
      <c r="A719" s="19" t="s">
        <v>71</v>
      </c>
      <c r="B719" s="19" t="s">
        <v>74</v>
      </c>
      <c r="C719" s="19" t="s">
        <v>2582</v>
      </c>
      <c r="D719" s="19" t="s">
        <v>2583</v>
      </c>
      <c r="E719" s="16">
        <f t="shared" si="67"/>
        <v>5700000</v>
      </c>
      <c r="F719" s="19"/>
      <c r="G719" s="19"/>
      <c r="H719" s="19"/>
      <c r="I719" s="19"/>
      <c r="J719" s="19"/>
      <c r="K719" s="2">
        <f t="shared" si="69"/>
        <v>5700000</v>
      </c>
      <c r="L719" s="19">
        <v>5700000</v>
      </c>
      <c r="M719" s="19"/>
      <c r="S719" s="19">
        <f>IFERROR(SUMIF([3]PIVOT!$A$9:$A$634,C719,[3]PIVOT!$C$9:$C$634),0)</f>
        <v>0</v>
      </c>
      <c r="T719" s="19">
        <f t="shared" si="68"/>
        <v>-5700000</v>
      </c>
    </row>
    <row r="720" spans="1:20" hidden="1" outlineLevel="1" x14ac:dyDescent="0.25">
      <c r="A720" s="19" t="s">
        <v>71</v>
      </c>
      <c r="B720" s="19" t="s">
        <v>74</v>
      </c>
      <c r="C720" s="19" t="s">
        <v>1381</v>
      </c>
      <c r="D720" s="19" t="s">
        <v>152</v>
      </c>
      <c r="E720" s="16">
        <f t="shared" si="67"/>
        <v>5700000</v>
      </c>
      <c r="F720" s="19"/>
      <c r="G720" s="19"/>
      <c r="H720" s="19"/>
      <c r="I720" s="19"/>
      <c r="J720" s="19"/>
      <c r="K720" s="2">
        <f t="shared" si="69"/>
        <v>5700000</v>
      </c>
      <c r="L720" s="19">
        <v>5700000</v>
      </c>
      <c r="M720" s="19"/>
      <c r="S720" s="19">
        <f>IFERROR(SUMIF([3]PIVOT!$A$9:$A$634,C720,[3]PIVOT!$C$9:$C$634),0)</f>
        <v>0</v>
      </c>
      <c r="T720" s="19">
        <f t="shared" si="68"/>
        <v>-5700000</v>
      </c>
    </row>
    <row r="721" spans="1:20" hidden="1" outlineLevel="1" x14ac:dyDescent="0.25">
      <c r="A721" s="19" t="s">
        <v>71</v>
      </c>
      <c r="B721" s="19" t="s">
        <v>75</v>
      </c>
      <c r="C721" s="19" t="s">
        <v>1382</v>
      </c>
      <c r="D721" s="19" t="s">
        <v>72</v>
      </c>
      <c r="E721" s="16">
        <f t="shared" si="67"/>
        <v>7700000</v>
      </c>
      <c r="F721" s="19"/>
      <c r="G721" s="19"/>
      <c r="H721" s="19"/>
      <c r="I721" s="19"/>
      <c r="J721" s="19">
        <v>10000000</v>
      </c>
      <c r="K721" s="2">
        <f t="shared" si="69"/>
        <v>17700000</v>
      </c>
      <c r="L721" s="19">
        <v>17700000</v>
      </c>
      <c r="M721" s="19"/>
      <c r="S721" s="19">
        <f>IFERROR(SUMIF([3]PIVOT!$A$9:$A$634,C721,[3]PIVOT!$C$9:$C$634),0)</f>
        <v>0</v>
      </c>
      <c r="T721" s="19">
        <f t="shared" si="68"/>
        <v>-17700000</v>
      </c>
    </row>
    <row r="722" spans="1:20" hidden="1" outlineLevel="1" x14ac:dyDescent="0.25">
      <c r="A722" s="19" t="s">
        <v>71</v>
      </c>
      <c r="B722" s="19" t="s">
        <v>75</v>
      </c>
      <c r="C722" s="19" t="s">
        <v>1380</v>
      </c>
      <c r="D722" s="19" t="s">
        <v>81</v>
      </c>
      <c r="E722" s="16">
        <f t="shared" si="67"/>
        <v>5900000</v>
      </c>
      <c r="F722" s="19"/>
      <c r="G722" s="19"/>
      <c r="H722" s="19"/>
      <c r="I722" s="19"/>
      <c r="J722" s="19">
        <v>0</v>
      </c>
      <c r="K722" s="2">
        <f t="shared" si="69"/>
        <v>5900000</v>
      </c>
      <c r="L722" s="19">
        <v>5900000</v>
      </c>
      <c r="M722" s="19"/>
      <c r="S722" s="19">
        <f>IFERROR(SUMIF([3]PIVOT!$A$9:$A$634,C722,[3]PIVOT!$C$9:$C$634),0)</f>
        <v>0</v>
      </c>
      <c r="T722" s="19">
        <f t="shared" si="68"/>
        <v>-5900000</v>
      </c>
    </row>
    <row r="723" spans="1:20" s="35" customFormat="1" hidden="1" x14ac:dyDescent="0.25">
      <c r="A723" s="4"/>
      <c r="B723" s="4"/>
      <c r="C723" s="50"/>
      <c r="D723" s="4" t="s">
        <v>87</v>
      </c>
      <c r="E723" s="4">
        <f t="shared" ref="E723:J723" si="70">SUM(E693:E722)</f>
        <v>128100000</v>
      </c>
      <c r="F723" s="4">
        <f t="shared" si="70"/>
        <v>0</v>
      </c>
      <c r="G723" s="4">
        <f t="shared" si="70"/>
        <v>1538461.5384615385</v>
      </c>
      <c r="H723" s="4">
        <f t="shared" si="70"/>
        <v>0</v>
      </c>
      <c r="I723" s="4">
        <f t="shared" si="70"/>
        <v>0</v>
      </c>
      <c r="J723" s="4">
        <f t="shared" si="70"/>
        <v>10000000</v>
      </c>
      <c r="K723" s="4">
        <f t="shared" si="69"/>
        <v>139638461.53846154</v>
      </c>
      <c r="L723" s="4">
        <f>SUM(L693:L722)</f>
        <v>138100000</v>
      </c>
      <c r="M723" s="41"/>
      <c r="N723" s="35">
        <v>95000000</v>
      </c>
      <c r="O723" s="19">
        <v>19500000</v>
      </c>
      <c r="P723" s="35">
        <v>23600000</v>
      </c>
      <c r="Q723" s="35">
        <v>1538461.5384615385</v>
      </c>
      <c r="R723" s="35">
        <f>+K723-SUM(N723:Q723)</f>
        <v>0</v>
      </c>
      <c r="S723" s="19"/>
      <c r="T723" s="19"/>
    </row>
    <row r="724" spans="1:20" hidden="1" x14ac:dyDescent="0.25">
      <c r="E724" s="2">
        <f t="shared" ref="E724:J724" si="71">SUM(E141,E265,E387,E543,E692,E723)</f>
        <v>1817532124.2236025</v>
      </c>
      <c r="F724" s="2">
        <f t="shared" si="71"/>
        <v>0</v>
      </c>
      <c r="G724" s="2">
        <f t="shared" si="71"/>
        <v>135764769.23076925</v>
      </c>
      <c r="H724" s="2">
        <f t="shared" si="71"/>
        <v>0</v>
      </c>
      <c r="I724" s="2">
        <f t="shared" si="71"/>
        <v>0</v>
      </c>
      <c r="J724" s="2">
        <f t="shared" si="71"/>
        <v>20000000</v>
      </c>
      <c r="K724" s="2">
        <f t="shared" si="69"/>
        <v>1973296893.4543717</v>
      </c>
      <c r="L724" s="2">
        <f>SUM(L141,L265,L387,L543,L692,L723)</f>
        <v>1793732124.2236025</v>
      </c>
      <c r="N724" s="2">
        <f>+SUM(N723,N692,N543,N387,N265,N141)</f>
        <v>1568632124.2236025</v>
      </c>
      <c r="O724" s="2">
        <f>+SUM(O723,O692,O543,O387,O265,O141)</f>
        <v>193000000</v>
      </c>
      <c r="P724" s="2">
        <f>+SUM(P723,P692,P543,P387,P265,P141)</f>
        <v>75900000</v>
      </c>
      <c r="Q724" s="2">
        <f>+SUM(Q723,Q692,Q543,Q387,Q265,Q141)</f>
        <v>135764769.23076925</v>
      </c>
      <c r="R724" s="35">
        <f>+K724-SUM(N724:Q724)</f>
        <v>0</v>
      </c>
    </row>
    <row r="725" spans="1:20" hidden="1" x14ac:dyDescent="0.25">
      <c r="D725" s="2"/>
      <c r="K725" s="2">
        <f>+SUM(E725:G725)-H725</f>
        <v>0</v>
      </c>
      <c r="M725" s="39"/>
    </row>
    <row r="726" spans="1:20" hidden="1" x14ac:dyDescent="0.25">
      <c r="D726" s="2"/>
      <c r="K726" s="2">
        <f>+SUM(E726:G726)-H726</f>
        <v>0</v>
      </c>
      <c r="M726" s="39"/>
    </row>
    <row r="727" spans="1:20" hidden="1" x14ac:dyDescent="0.25">
      <c r="K727" s="2">
        <f>SUM(K724:K726)</f>
        <v>1973296893.4543717</v>
      </c>
      <c r="M727" s="39"/>
    </row>
    <row r="728" spans="1:20" hidden="1" x14ac:dyDescent="0.25">
      <c r="I728" s="19">
        <f>+IFERROR(VLOOKUP($C728,[2]SM!$B$6:$N$744,13,0),0)</f>
        <v>0</v>
      </c>
    </row>
    <row r="729" spans="1:20" s="2" customFormat="1" hidden="1" x14ac:dyDescent="0.25">
      <c r="A729" s="19"/>
      <c r="B729" s="19" t="s">
        <v>20</v>
      </c>
      <c r="C729" s="47"/>
      <c r="D729" s="19"/>
      <c r="E729" s="2">
        <f t="shared" ref="E729:H735" si="72">SUMIF($B$4:$B$722,$B729,E$4:E$722)</f>
        <v>1473632124.2236023</v>
      </c>
      <c r="F729" s="2">
        <f t="shared" si="72"/>
        <v>0</v>
      </c>
      <c r="G729" s="2">
        <f t="shared" si="72"/>
        <v>134226307.69230771</v>
      </c>
      <c r="H729" s="2">
        <f t="shared" si="72"/>
        <v>0</v>
      </c>
      <c r="K729" s="2">
        <f t="shared" ref="K729:L735" si="73">SUMIF($B$4:$B$722,$B729,K$4:K$722)</f>
        <v>1607858431.91591</v>
      </c>
      <c r="L729" s="2">
        <f t="shared" si="73"/>
        <v>1473632124.2236023</v>
      </c>
      <c r="M729" s="37"/>
    </row>
    <row r="730" spans="1:20" s="2" customFormat="1" hidden="1" x14ac:dyDescent="0.25">
      <c r="A730" s="19"/>
      <c r="B730" s="19" t="s">
        <v>37</v>
      </c>
      <c r="C730" s="47"/>
      <c r="D730" s="19"/>
      <c r="E730" s="2">
        <f t="shared" si="72"/>
        <v>173500000</v>
      </c>
      <c r="F730" s="2">
        <f t="shared" si="72"/>
        <v>0</v>
      </c>
      <c r="G730" s="2">
        <f t="shared" si="72"/>
        <v>0</v>
      </c>
      <c r="H730" s="2">
        <f t="shared" si="72"/>
        <v>0</v>
      </c>
      <c r="K730" s="2">
        <f t="shared" si="73"/>
        <v>173500000</v>
      </c>
      <c r="L730" s="2">
        <f t="shared" si="73"/>
        <v>173500000</v>
      </c>
      <c r="M730" s="37"/>
    </row>
    <row r="731" spans="1:20" s="2" customFormat="1" hidden="1" x14ac:dyDescent="0.25">
      <c r="A731" s="19"/>
      <c r="B731" s="19" t="s">
        <v>38</v>
      </c>
      <c r="C731" s="47"/>
      <c r="D731" s="19"/>
      <c r="E731" s="2">
        <f t="shared" si="72"/>
        <v>0</v>
      </c>
      <c r="F731" s="2">
        <f t="shared" si="72"/>
        <v>0</v>
      </c>
      <c r="G731" s="2">
        <f t="shared" si="72"/>
        <v>0</v>
      </c>
      <c r="H731" s="2">
        <f t="shared" si="72"/>
        <v>0</v>
      </c>
      <c r="K731" s="2">
        <f t="shared" si="73"/>
        <v>0</v>
      </c>
      <c r="L731" s="2">
        <f t="shared" si="73"/>
        <v>0</v>
      </c>
      <c r="M731" s="37"/>
    </row>
    <row r="732" spans="1:20" s="2" customFormat="1" hidden="1" x14ac:dyDescent="0.25">
      <c r="A732" s="19"/>
      <c r="B732" s="19" t="s">
        <v>39</v>
      </c>
      <c r="C732" s="47"/>
      <c r="D732" s="19"/>
      <c r="E732" s="2">
        <f t="shared" si="72"/>
        <v>42300000</v>
      </c>
      <c r="F732" s="2">
        <f t="shared" si="72"/>
        <v>0</v>
      </c>
      <c r="G732" s="2">
        <f t="shared" si="72"/>
        <v>0</v>
      </c>
      <c r="H732" s="2">
        <f t="shared" si="72"/>
        <v>0</v>
      </c>
      <c r="K732" s="2">
        <f t="shared" si="73"/>
        <v>52300000</v>
      </c>
      <c r="L732" s="2">
        <f t="shared" si="73"/>
        <v>52300000</v>
      </c>
      <c r="M732" s="37"/>
    </row>
    <row r="733" spans="1:20" s="2" customFormat="1" hidden="1" x14ac:dyDescent="0.25">
      <c r="A733" s="19"/>
      <c r="B733" s="19" t="s">
        <v>75</v>
      </c>
      <c r="C733" s="47"/>
      <c r="D733" s="19"/>
      <c r="E733" s="2">
        <f t="shared" si="72"/>
        <v>13600000</v>
      </c>
      <c r="F733" s="2">
        <f t="shared" si="72"/>
        <v>0</v>
      </c>
      <c r="G733" s="2">
        <f t="shared" si="72"/>
        <v>0</v>
      </c>
      <c r="H733" s="2">
        <f t="shared" si="72"/>
        <v>0</v>
      </c>
      <c r="K733" s="2">
        <f t="shared" si="73"/>
        <v>23600000</v>
      </c>
      <c r="L733" s="2">
        <f t="shared" si="73"/>
        <v>23600000</v>
      </c>
      <c r="M733" s="37"/>
    </row>
    <row r="734" spans="1:20" s="2" customFormat="1" hidden="1" x14ac:dyDescent="0.25">
      <c r="A734" s="19"/>
      <c r="B734" s="19" t="s">
        <v>70</v>
      </c>
      <c r="C734" s="47"/>
      <c r="D734" s="19"/>
      <c r="E734" s="2">
        <f t="shared" si="72"/>
        <v>95000000</v>
      </c>
      <c r="F734" s="2">
        <f t="shared" si="72"/>
        <v>0</v>
      </c>
      <c r="G734" s="2">
        <f t="shared" si="72"/>
        <v>1538461.5384615385</v>
      </c>
      <c r="H734" s="2">
        <f t="shared" si="72"/>
        <v>0</v>
      </c>
      <c r="K734" s="2">
        <f t="shared" si="73"/>
        <v>96538461.538461521</v>
      </c>
      <c r="L734" s="2">
        <f t="shared" si="73"/>
        <v>95000000</v>
      </c>
      <c r="M734" s="37"/>
    </row>
    <row r="735" spans="1:20" s="2" customFormat="1" hidden="1" x14ac:dyDescent="0.25">
      <c r="A735" s="19"/>
      <c r="B735" s="19" t="s">
        <v>74</v>
      </c>
      <c r="C735" s="47"/>
      <c r="D735" s="19"/>
      <c r="E735" s="2">
        <f t="shared" si="72"/>
        <v>19500000</v>
      </c>
      <c r="F735" s="2">
        <f t="shared" si="72"/>
        <v>0</v>
      </c>
      <c r="G735" s="2">
        <f t="shared" si="72"/>
        <v>0</v>
      </c>
      <c r="H735" s="2">
        <f t="shared" si="72"/>
        <v>0</v>
      </c>
      <c r="K735" s="2">
        <f t="shared" si="73"/>
        <v>19500000</v>
      </c>
      <c r="L735" s="2">
        <f t="shared" si="73"/>
        <v>19500000</v>
      </c>
      <c r="M735" s="37"/>
    </row>
    <row r="736" spans="1:20" s="2" customFormat="1" x14ac:dyDescent="0.25">
      <c r="A736" s="19"/>
      <c r="B736" s="19"/>
      <c r="C736" s="47"/>
      <c r="D736" s="19"/>
      <c r="M736" s="37"/>
    </row>
    <row r="737" spans="1:13" s="2" customFormat="1" x14ac:dyDescent="0.25">
      <c r="A737" s="19"/>
      <c r="B737" s="19" t="s">
        <v>20</v>
      </c>
      <c r="C737" s="47"/>
      <c r="D737" s="19"/>
      <c r="E737" s="2">
        <f>+E734+E729</f>
        <v>1568632124.2236023</v>
      </c>
      <c r="F737" s="2">
        <f t="shared" ref="F737:L738" si="74">+F734+F729</f>
        <v>0</v>
      </c>
      <c r="G737" s="2">
        <f t="shared" si="74"/>
        <v>135764769.23076925</v>
      </c>
      <c r="H737" s="2">
        <f t="shared" si="74"/>
        <v>0</v>
      </c>
      <c r="K737" s="2">
        <f t="shared" si="74"/>
        <v>1704396893.4543715</v>
      </c>
      <c r="L737" s="2">
        <f t="shared" si="74"/>
        <v>1568632124.2236023</v>
      </c>
      <c r="M737" s="37"/>
    </row>
    <row r="738" spans="1:13" s="2" customFormat="1" x14ac:dyDescent="0.25">
      <c r="A738" s="19"/>
      <c r="B738" s="19" t="s">
        <v>37</v>
      </c>
      <c r="C738" s="47"/>
      <c r="D738" s="19"/>
      <c r="E738" s="2">
        <f>+E735+E730</f>
        <v>193000000</v>
      </c>
      <c r="F738" s="2">
        <f t="shared" si="74"/>
        <v>0</v>
      </c>
      <c r="G738" s="2">
        <f t="shared" si="74"/>
        <v>0</v>
      </c>
      <c r="H738" s="2">
        <f t="shared" si="74"/>
        <v>0</v>
      </c>
      <c r="K738" s="2">
        <f t="shared" si="74"/>
        <v>193000000</v>
      </c>
      <c r="L738" s="2">
        <f t="shared" si="74"/>
        <v>193000000</v>
      </c>
      <c r="M738" s="37"/>
    </row>
    <row r="739" spans="1:13" s="2" customFormat="1" x14ac:dyDescent="0.25">
      <c r="A739" s="19"/>
      <c r="B739" s="19" t="s">
        <v>38</v>
      </c>
      <c r="C739" s="47"/>
      <c r="D739" s="19"/>
      <c r="E739" s="2">
        <f t="shared" ref="E739:L739" si="75">+E731</f>
        <v>0</v>
      </c>
      <c r="F739" s="2">
        <f t="shared" si="75"/>
        <v>0</v>
      </c>
      <c r="G739" s="2">
        <f t="shared" si="75"/>
        <v>0</v>
      </c>
      <c r="H739" s="2">
        <f t="shared" si="75"/>
        <v>0</v>
      </c>
      <c r="K739" s="2">
        <f t="shared" si="75"/>
        <v>0</v>
      </c>
      <c r="L739" s="2">
        <f t="shared" si="75"/>
        <v>0</v>
      </c>
      <c r="M739" s="37"/>
    </row>
    <row r="740" spans="1:13" s="2" customFormat="1" x14ac:dyDescent="0.25">
      <c r="A740" s="19"/>
      <c r="B740" s="19" t="s">
        <v>39</v>
      </c>
      <c r="C740" s="47"/>
      <c r="D740" s="19"/>
      <c r="E740" s="2">
        <f t="shared" ref="E740:L740" si="76">+E733+E732</f>
        <v>55900000</v>
      </c>
      <c r="F740" s="2">
        <f t="shared" si="76"/>
        <v>0</v>
      </c>
      <c r="G740" s="2">
        <f t="shared" si="76"/>
        <v>0</v>
      </c>
      <c r="H740" s="2">
        <f t="shared" si="76"/>
        <v>0</v>
      </c>
      <c r="K740" s="2">
        <f t="shared" si="76"/>
        <v>75900000</v>
      </c>
      <c r="L740" s="2">
        <f t="shared" si="76"/>
        <v>75900000</v>
      </c>
      <c r="M740" s="37"/>
    </row>
    <row r="741" spans="1:13" s="2" customFormat="1" x14ac:dyDescent="0.25">
      <c r="A741" s="19"/>
      <c r="B741" s="19"/>
      <c r="C741" s="47"/>
      <c r="D741" s="19"/>
      <c r="E741" s="15">
        <f t="shared" ref="E741:L741" si="77">SUM(E737:E740)</f>
        <v>1817532124.2236023</v>
      </c>
      <c r="F741" s="15">
        <f t="shared" si="77"/>
        <v>0</v>
      </c>
      <c r="G741" s="15">
        <f t="shared" si="77"/>
        <v>135764769.23076925</v>
      </c>
      <c r="H741" s="15">
        <f t="shared" si="77"/>
        <v>0</v>
      </c>
      <c r="I741" s="15"/>
      <c r="J741" s="15"/>
      <c r="K741" s="15">
        <f t="shared" si="77"/>
        <v>1973296893.4543715</v>
      </c>
      <c r="L741" s="15">
        <f t="shared" si="77"/>
        <v>1837532124.2236023</v>
      </c>
      <c r="M741" s="37"/>
    </row>
    <row r="742" spans="1:13" s="2" customFormat="1" x14ac:dyDescent="0.25">
      <c r="A742" s="19"/>
      <c r="B742" s="19"/>
      <c r="C742" s="47"/>
      <c r="D742" s="19"/>
      <c r="M742" s="37"/>
    </row>
    <row r="743" spans="1:13" s="2" customFormat="1" x14ac:dyDescent="0.25">
      <c r="A743" s="19"/>
      <c r="B743" s="19" t="s">
        <v>20</v>
      </c>
      <c r="C743" s="47" t="s">
        <v>28</v>
      </c>
      <c r="D743" s="19"/>
      <c r="E743" s="2">
        <f t="shared" ref="E743:H769" si="78">SUMPRODUCT(($A$4:$A$723=$C743)*($B$4:$B$723=$B743)*(E$4:E$723))</f>
        <v>0</v>
      </c>
      <c r="F743" s="2">
        <f t="shared" si="78"/>
        <v>0</v>
      </c>
      <c r="G743" s="2">
        <f t="shared" si="78"/>
        <v>0</v>
      </c>
      <c r="H743" s="2">
        <f t="shared" si="78"/>
        <v>0</v>
      </c>
      <c r="K743" s="2">
        <f t="shared" ref="K743:K769" si="79">SUMPRODUCT(($A$4:$A$723=$C743)*($B$4:$B$723=$B743)*(K$4:K$723))</f>
        <v>0</v>
      </c>
      <c r="L743" s="2">
        <f t="shared" ref="L743:L769" si="80">SUMPRODUCT(($A$4:$A$723=$C743)*($B$4:$B$723=$B743)*($L$4:$L$723))</f>
        <v>0</v>
      </c>
      <c r="M743" s="37"/>
    </row>
    <row r="744" spans="1:13" s="2" customFormat="1" x14ac:dyDescent="0.25">
      <c r="A744" s="19"/>
      <c r="B744" s="19" t="s">
        <v>37</v>
      </c>
      <c r="C744" s="47" t="s">
        <v>28</v>
      </c>
      <c r="D744" s="19"/>
      <c r="E744" s="2">
        <f t="shared" si="78"/>
        <v>0</v>
      </c>
      <c r="F744" s="2">
        <f t="shared" si="78"/>
        <v>0</v>
      </c>
      <c r="G744" s="2">
        <f t="shared" si="78"/>
        <v>0</v>
      </c>
      <c r="H744" s="2">
        <f t="shared" si="78"/>
        <v>0</v>
      </c>
      <c r="K744" s="2">
        <f t="shared" si="79"/>
        <v>0</v>
      </c>
      <c r="L744" s="2">
        <f t="shared" si="80"/>
        <v>0</v>
      </c>
      <c r="M744" s="37"/>
    </row>
    <row r="745" spans="1:13" s="2" customFormat="1" x14ac:dyDescent="0.25">
      <c r="A745" s="19"/>
      <c r="B745" s="19" t="s">
        <v>38</v>
      </c>
      <c r="C745" s="47" t="s">
        <v>28</v>
      </c>
      <c r="D745" s="19"/>
      <c r="E745" s="2">
        <f t="shared" si="78"/>
        <v>0</v>
      </c>
      <c r="F745" s="2">
        <f t="shared" si="78"/>
        <v>0</v>
      </c>
      <c r="G745" s="2">
        <f t="shared" si="78"/>
        <v>0</v>
      </c>
      <c r="H745" s="2">
        <f t="shared" si="78"/>
        <v>0</v>
      </c>
      <c r="K745" s="2">
        <f t="shared" si="79"/>
        <v>0</v>
      </c>
      <c r="L745" s="2">
        <f t="shared" si="80"/>
        <v>0</v>
      </c>
      <c r="M745" s="37">
        <f>+SUM(E743:G746)</f>
        <v>0</v>
      </c>
    </row>
    <row r="746" spans="1:13" s="2" customFormat="1" x14ac:dyDescent="0.25">
      <c r="A746" s="19"/>
      <c r="B746" s="19" t="s">
        <v>39</v>
      </c>
      <c r="C746" s="47" t="s">
        <v>28</v>
      </c>
      <c r="D746" s="19"/>
      <c r="E746" s="2">
        <f t="shared" si="78"/>
        <v>0</v>
      </c>
      <c r="F746" s="2">
        <f t="shared" si="78"/>
        <v>0</v>
      </c>
      <c r="G746" s="2">
        <f t="shared" si="78"/>
        <v>0</v>
      </c>
      <c r="H746" s="2">
        <f t="shared" si="78"/>
        <v>0</v>
      </c>
      <c r="K746" s="2">
        <f t="shared" si="79"/>
        <v>0</v>
      </c>
      <c r="L746" s="2">
        <f t="shared" si="80"/>
        <v>0</v>
      </c>
      <c r="M746" s="37"/>
    </row>
    <row r="747" spans="1:13" s="2" customFormat="1" x14ac:dyDescent="0.25">
      <c r="A747" s="19"/>
      <c r="B747" s="19" t="s">
        <v>20</v>
      </c>
      <c r="C747" s="47" t="s">
        <v>64</v>
      </c>
      <c r="D747" s="19"/>
      <c r="E747" s="2">
        <f t="shared" si="78"/>
        <v>0</v>
      </c>
      <c r="F747" s="2">
        <f t="shared" si="78"/>
        <v>0</v>
      </c>
      <c r="G747" s="2">
        <f t="shared" si="78"/>
        <v>0</v>
      </c>
      <c r="H747" s="2">
        <f t="shared" si="78"/>
        <v>0</v>
      </c>
      <c r="K747" s="2">
        <f t="shared" si="79"/>
        <v>0</v>
      </c>
      <c r="L747" s="2">
        <f t="shared" si="80"/>
        <v>0</v>
      </c>
      <c r="M747" s="37"/>
    </row>
    <row r="748" spans="1:13" s="2" customFormat="1" x14ac:dyDescent="0.25">
      <c r="A748" s="19"/>
      <c r="B748" s="19" t="s">
        <v>37</v>
      </c>
      <c r="C748" s="47" t="s">
        <v>64</v>
      </c>
      <c r="D748" s="19"/>
      <c r="E748" s="2">
        <f t="shared" si="78"/>
        <v>0</v>
      </c>
      <c r="F748" s="2">
        <f t="shared" si="78"/>
        <v>0</v>
      </c>
      <c r="G748" s="2">
        <f t="shared" si="78"/>
        <v>0</v>
      </c>
      <c r="H748" s="2">
        <f t="shared" si="78"/>
        <v>0</v>
      </c>
      <c r="K748" s="2">
        <f t="shared" si="79"/>
        <v>0</v>
      </c>
      <c r="L748" s="2">
        <f t="shared" si="80"/>
        <v>0</v>
      </c>
      <c r="M748" s="37"/>
    </row>
    <row r="749" spans="1:13" s="2" customFormat="1" x14ac:dyDescent="0.25">
      <c r="A749" s="19"/>
      <c r="B749" s="19" t="s">
        <v>38</v>
      </c>
      <c r="C749" s="47" t="s">
        <v>64</v>
      </c>
      <c r="D749" s="19"/>
      <c r="E749" s="2">
        <f t="shared" si="78"/>
        <v>0</v>
      </c>
      <c r="F749" s="2">
        <f t="shared" si="78"/>
        <v>0</v>
      </c>
      <c r="G749" s="2">
        <f t="shared" si="78"/>
        <v>0</v>
      </c>
      <c r="H749" s="2">
        <f t="shared" si="78"/>
        <v>0</v>
      </c>
      <c r="K749" s="2">
        <f t="shared" si="79"/>
        <v>0</v>
      </c>
      <c r="L749" s="2">
        <f t="shared" si="80"/>
        <v>0</v>
      </c>
      <c r="M749" s="37"/>
    </row>
    <row r="750" spans="1:13" s="2" customFormat="1" x14ac:dyDescent="0.25">
      <c r="A750" s="19"/>
      <c r="B750" s="19" t="s">
        <v>39</v>
      </c>
      <c r="C750" s="47" t="s">
        <v>64</v>
      </c>
      <c r="D750" s="19"/>
      <c r="E750" s="2">
        <f t="shared" si="78"/>
        <v>0</v>
      </c>
      <c r="F750" s="2">
        <f t="shared" si="78"/>
        <v>0</v>
      </c>
      <c r="G750" s="2">
        <f t="shared" si="78"/>
        <v>0</v>
      </c>
      <c r="H750" s="2">
        <f t="shared" si="78"/>
        <v>0</v>
      </c>
      <c r="K750" s="2">
        <f t="shared" si="79"/>
        <v>0</v>
      </c>
      <c r="L750" s="2">
        <f t="shared" si="80"/>
        <v>0</v>
      </c>
      <c r="M750" s="37"/>
    </row>
    <row r="751" spans="1:13" s="2" customFormat="1" x14ac:dyDescent="0.25">
      <c r="A751" s="19"/>
      <c r="B751" s="19" t="s">
        <v>20</v>
      </c>
      <c r="C751" s="47" t="s">
        <v>40</v>
      </c>
      <c r="D751" s="19"/>
      <c r="E751" s="2">
        <f t="shared" si="78"/>
        <v>0</v>
      </c>
      <c r="F751" s="2">
        <f t="shared" si="78"/>
        <v>0</v>
      </c>
      <c r="G751" s="2">
        <f t="shared" si="78"/>
        <v>0</v>
      </c>
      <c r="H751" s="2">
        <f t="shared" si="78"/>
        <v>0</v>
      </c>
      <c r="K751" s="2">
        <f t="shared" si="79"/>
        <v>0</v>
      </c>
      <c r="L751" s="2">
        <f t="shared" si="80"/>
        <v>0</v>
      </c>
      <c r="M751" s="37"/>
    </row>
    <row r="752" spans="1:13" s="2" customFormat="1" x14ac:dyDescent="0.25">
      <c r="A752" s="19"/>
      <c r="B752" s="19" t="s">
        <v>37</v>
      </c>
      <c r="C752" s="47" t="s">
        <v>40</v>
      </c>
      <c r="D752" s="19"/>
      <c r="E752" s="2">
        <f t="shared" si="78"/>
        <v>0</v>
      </c>
      <c r="F752" s="2">
        <f t="shared" si="78"/>
        <v>0</v>
      </c>
      <c r="G752" s="2">
        <f t="shared" si="78"/>
        <v>0</v>
      </c>
      <c r="H752" s="2">
        <f t="shared" si="78"/>
        <v>0</v>
      </c>
      <c r="K752" s="2">
        <f t="shared" si="79"/>
        <v>0</v>
      </c>
      <c r="L752" s="2">
        <f t="shared" si="80"/>
        <v>0</v>
      </c>
      <c r="M752" s="37"/>
    </row>
    <row r="753" spans="1:13" s="2" customFormat="1" x14ac:dyDescent="0.25">
      <c r="A753" s="19"/>
      <c r="B753" s="19" t="s">
        <v>38</v>
      </c>
      <c r="C753" s="47" t="s">
        <v>40</v>
      </c>
      <c r="D753" s="19"/>
      <c r="E753" s="2">
        <f t="shared" si="78"/>
        <v>0</v>
      </c>
      <c r="F753" s="2">
        <f t="shared" si="78"/>
        <v>0</v>
      </c>
      <c r="G753" s="2">
        <f t="shared" si="78"/>
        <v>0</v>
      </c>
      <c r="H753" s="2">
        <f t="shared" si="78"/>
        <v>0</v>
      </c>
      <c r="K753" s="2">
        <f t="shared" si="79"/>
        <v>0</v>
      </c>
      <c r="L753" s="2">
        <f t="shared" si="80"/>
        <v>0</v>
      </c>
      <c r="M753" s="37"/>
    </row>
    <row r="754" spans="1:13" s="2" customFormat="1" x14ac:dyDescent="0.25">
      <c r="A754" s="19"/>
      <c r="B754" s="19" t="s">
        <v>39</v>
      </c>
      <c r="C754" s="47" t="s">
        <v>40</v>
      </c>
      <c r="D754" s="19"/>
      <c r="E754" s="2">
        <f t="shared" si="78"/>
        <v>0</v>
      </c>
      <c r="F754" s="2">
        <f t="shared" si="78"/>
        <v>0</v>
      </c>
      <c r="G754" s="2">
        <f t="shared" si="78"/>
        <v>0</v>
      </c>
      <c r="H754" s="2">
        <f t="shared" si="78"/>
        <v>0</v>
      </c>
      <c r="K754" s="2">
        <f t="shared" si="79"/>
        <v>0</v>
      </c>
      <c r="L754" s="2">
        <f t="shared" si="80"/>
        <v>0</v>
      </c>
      <c r="M754" s="37"/>
    </row>
    <row r="755" spans="1:13" s="2" customFormat="1" x14ac:dyDescent="0.25">
      <c r="A755" s="19"/>
      <c r="B755" s="19" t="s">
        <v>20</v>
      </c>
      <c r="C755" s="47" t="s">
        <v>61</v>
      </c>
      <c r="D755" s="19"/>
      <c r="E755" s="2">
        <f t="shared" si="78"/>
        <v>0</v>
      </c>
      <c r="F755" s="2">
        <f t="shared" si="78"/>
        <v>0</v>
      </c>
      <c r="G755" s="2">
        <f t="shared" si="78"/>
        <v>0</v>
      </c>
      <c r="H755" s="2">
        <f t="shared" si="78"/>
        <v>0</v>
      </c>
      <c r="K755" s="2">
        <f t="shared" si="79"/>
        <v>0</v>
      </c>
      <c r="L755" s="2">
        <f t="shared" si="80"/>
        <v>0</v>
      </c>
      <c r="M755" s="37"/>
    </row>
    <row r="756" spans="1:13" s="2" customFormat="1" x14ac:dyDescent="0.25">
      <c r="A756" s="19"/>
      <c r="B756" s="19" t="s">
        <v>37</v>
      </c>
      <c r="C756" s="47" t="s">
        <v>61</v>
      </c>
      <c r="D756" s="19"/>
      <c r="E756" s="2">
        <f t="shared" si="78"/>
        <v>0</v>
      </c>
      <c r="F756" s="2">
        <f t="shared" si="78"/>
        <v>0</v>
      </c>
      <c r="G756" s="2">
        <f t="shared" si="78"/>
        <v>0</v>
      </c>
      <c r="H756" s="2">
        <f t="shared" si="78"/>
        <v>0</v>
      </c>
      <c r="K756" s="2">
        <f t="shared" si="79"/>
        <v>0</v>
      </c>
      <c r="L756" s="2">
        <f t="shared" si="80"/>
        <v>0</v>
      </c>
      <c r="M756" s="37"/>
    </row>
    <row r="757" spans="1:13" s="2" customFormat="1" x14ac:dyDescent="0.25">
      <c r="A757" s="19"/>
      <c r="B757" s="19" t="s">
        <v>38</v>
      </c>
      <c r="C757" s="47" t="s">
        <v>61</v>
      </c>
      <c r="D757" s="19"/>
      <c r="E757" s="2">
        <f t="shared" si="78"/>
        <v>0</v>
      </c>
      <c r="F757" s="2">
        <f t="shared" si="78"/>
        <v>0</v>
      </c>
      <c r="G757" s="2">
        <f t="shared" si="78"/>
        <v>0</v>
      </c>
      <c r="H757" s="2">
        <f t="shared" si="78"/>
        <v>0</v>
      </c>
      <c r="K757" s="2">
        <f t="shared" si="79"/>
        <v>0</v>
      </c>
      <c r="L757" s="2">
        <f t="shared" si="80"/>
        <v>0</v>
      </c>
      <c r="M757" s="37"/>
    </row>
    <row r="758" spans="1:13" s="2" customFormat="1" x14ac:dyDescent="0.25">
      <c r="A758" s="19"/>
      <c r="B758" s="19" t="s">
        <v>39</v>
      </c>
      <c r="C758" s="47" t="s">
        <v>61</v>
      </c>
      <c r="D758" s="19"/>
      <c r="E758" s="2">
        <f t="shared" si="78"/>
        <v>0</v>
      </c>
      <c r="F758" s="2">
        <f t="shared" si="78"/>
        <v>0</v>
      </c>
      <c r="G758" s="2">
        <f t="shared" si="78"/>
        <v>0</v>
      </c>
      <c r="H758" s="2">
        <f t="shared" si="78"/>
        <v>0</v>
      </c>
      <c r="K758" s="2">
        <f t="shared" si="79"/>
        <v>0</v>
      </c>
      <c r="L758" s="2">
        <f t="shared" si="80"/>
        <v>0</v>
      </c>
      <c r="M758" s="37"/>
    </row>
    <row r="759" spans="1:13" s="2" customFormat="1" x14ac:dyDescent="0.25">
      <c r="A759" s="19"/>
      <c r="B759" s="19" t="s">
        <v>20</v>
      </c>
      <c r="C759" s="47" t="s">
        <v>67</v>
      </c>
      <c r="D759" s="19"/>
      <c r="E759" s="2">
        <f t="shared" si="78"/>
        <v>122346000</v>
      </c>
      <c r="F759" s="2">
        <f t="shared" si="78"/>
        <v>0</v>
      </c>
      <c r="G759" s="2">
        <f t="shared" si="78"/>
        <v>8422000</v>
      </c>
      <c r="H759" s="2">
        <f t="shared" si="78"/>
        <v>0</v>
      </c>
      <c r="K759" s="2">
        <f t="shared" si="79"/>
        <v>130768000</v>
      </c>
      <c r="L759" s="2">
        <f t="shared" si="80"/>
        <v>122346000</v>
      </c>
      <c r="M759" s="37"/>
    </row>
    <row r="760" spans="1:13" s="2" customFormat="1" x14ac:dyDescent="0.25">
      <c r="A760" s="19"/>
      <c r="B760" s="19" t="s">
        <v>37</v>
      </c>
      <c r="C760" s="47" t="s">
        <v>67</v>
      </c>
      <c r="D760" s="19"/>
      <c r="E760" s="2">
        <f t="shared" si="78"/>
        <v>10700000</v>
      </c>
      <c r="F760" s="2">
        <f t="shared" si="78"/>
        <v>0</v>
      </c>
      <c r="G760" s="2">
        <f t="shared" si="78"/>
        <v>0</v>
      </c>
      <c r="H760" s="2">
        <f t="shared" si="78"/>
        <v>0</v>
      </c>
      <c r="K760" s="2">
        <f t="shared" si="79"/>
        <v>10700000</v>
      </c>
      <c r="L760" s="2">
        <f t="shared" si="80"/>
        <v>10700000</v>
      </c>
      <c r="M760" s="37"/>
    </row>
    <row r="761" spans="1:13" s="2" customFormat="1" x14ac:dyDescent="0.25">
      <c r="A761" s="19"/>
      <c r="B761" s="19" t="s">
        <v>38</v>
      </c>
      <c r="C761" s="47" t="s">
        <v>67</v>
      </c>
      <c r="D761" s="19"/>
      <c r="E761" s="2">
        <f t="shared" si="78"/>
        <v>0</v>
      </c>
      <c r="F761" s="2">
        <f t="shared" si="78"/>
        <v>0</v>
      </c>
      <c r="G761" s="2">
        <f t="shared" si="78"/>
        <v>0</v>
      </c>
      <c r="H761" s="2">
        <f t="shared" si="78"/>
        <v>0</v>
      </c>
      <c r="K761" s="2">
        <f t="shared" si="79"/>
        <v>0</v>
      </c>
      <c r="L761" s="2">
        <f t="shared" si="80"/>
        <v>0</v>
      </c>
      <c r="M761" s="37"/>
    </row>
    <row r="762" spans="1:13" s="2" customFormat="1" x14ac:dyDescent="0.25">
      <c r="A762" s="19"/>
      <c r="B762" s="19" t="s">
        <v>39</v>
      </c>
      <c r="C762" s="47" t="s">
        <v>67</v>
      </c>
      <c r="D762" s="19"/>
      <c r="E762" s="2">
        <f t="shared" si="78"/>
        <v>6300000</v>
      </c>
      <c r="F762" s="2">
        <f t="shared" si="78"/>
        <v>0</v>
      </c>
      <c r="G762" s="2">
        <f t="shared" si="78"/>
        <v>0</v>
      </c>
      <c r="H762" s="2">
        <f t="shared" si="78"/>
        <v>0</v>
      </c>
      <c r="K762" s="2">
        <f t="shared" si="79"/>
        <v>6300000</v>
      </c>
      <c r="L762" s="2">
        <f t="shared" si="80"/>
        <v>6300000</v>
      </c>
      <c r="M762" s="37"/>
    </row>
    <row r="763" spans="1:13" s="2" customFormat="1" x14ac:dyDescent="0.25">
      <c r="A763" s="19"/>
      <c r="B763" s="19" t="s">
        <v>20</v>
      </c>
      <c r="C763" s="47" t="s">
        <v>66</v>
      </c>
      <c r="D763" s="19"/>
      <c r="E763" s="2">
        <f t="shared" si="78"/>
        <v>120600000</v>
      </c>
      <c r="F763" s="2">
        <f t="shared" si="78"/>
        <v>0</v>
      </c>
      <c r="G763" s="2">
        <f t="shared" si="78"/>
        <v>883000</v>
      </c>
      <c r="H763" s="2">
        <f t="shared" si="78"/>
        <v>0</v>
      </c>
      <c r="K763" s="2">
        <f t="shared" si="79"/>
        <v>121483000</v>
      </c>
      <c r="L763" s="2">
        <f t="shared" si="80"/>
        <v>120600000</v>
      </c>
      <c r="M763" s="37"/>
    </row>
    <row r="764" spans="1:13" s="2" customFormat="1" x14ac:dyDescent="0.25">
      <c r="A764" s="19"/>
      <c r="B764" s="19" t="s">
        <v>37</v>
      </c>
      <c r="C764" s="47" t="s">
        <v>66</v>
      </c>
      <c r="D764" s="19"/>
      <c r="E764" s="2">
        <f t="shared" si="78"/>
        <v>7300000</v>
      </c>
      <c r="F764" s="2">
        <f t="shared" si="78"/>
        <v>0</v>
      </c>
      <c r="G764" s="2">
        <f t="shared" si="78"/>
        <v>0</v>
      </c>
      <c r="H764" s="2">
        <f t="shared" si="78"/>
        <v>0</v>
      </c>
      <c r="K764" s="2">
        <f t="shared" si="79"/>
        <v>7300000</v>
      </c>
      <c r="L764" s="2">
        <f t="shared" si="80"/>
        <v>7300000</v>
      </c>
      <c r="M764" s="37"/>
    </row>
    <row r="765" spans="1:13" s="2" customFormat="1" x14ac:dyDescent="0.25">
      <c r="A765" s="19"/>
      <c r="B765" s="19" t="s">
        <v>38</v>
      </c>
      <c r="C765" s="47" t="s">
        <v>66</v>
      </c>
      <c r="D765" s="19"/>
      <c r="E765" s="2">
        <f t="shared" si="78"/>
        <v>0</v>
      </c>
      <c r="F765" s="2">
        <f t="shared" si="78"/>
        <v>0</v>
      </c>
      <c r="G765" s="2">
        <f t="shared" si="78"/>
        <v>0</v>
      </c>
      <c r="H765" s="2">
        <f t="shared" si="78"/>
        <v>0</v>
      </c>
      <c r="K765" s="2">
        <f t="shared" si="79"/>
        <v>0</v>
      </c>
      <c r="L765" s="2">
        <f t="shared" si="80"/>
        <v>0</v>
      </c>
      <c r="M765" s="37"/>
    </row>
    <row r="766" spans="1:13" s="2" customFormat="1" x14ac:dyDescent="0.25">
      <c r="A766" s="19"/>
      <c r="B766" s="19" t="s">
        <v>39</v>
      </c>
      <c r="C766" s="47" t="s">
        <v>66</v>
      </c>
      <c r="D766" s="19"/>
      <c r="E766" s="2">
        <f t="shared" si="78"/>
        <v>5500000</v>
      </c>
      <c r="F766" s="2">
        <f t="shared" si="78"/>
        <v>0</v>
      </c>
      <c r="G766" s="2">
        <f t="shared" si="78"/>
        <v>0</v>
      </c>
      <c r="H766" s="2">
        <f t="shared" si="78"/>
        <v>0</v>
      </c>
      <c r="K766" s="2">
        <f t="shared" si="79"/>
        <v>5500000</v>
      </c>
      <c r="L766" s="2">
        <f t="shared" si="80"/>
        <v>5500000</v>
      </c>
      <c r="M766" s="37"/>
    </row>
    <row r="767" spans="1:13" s="2" customFormat="1" x14ac:dyDescent="0.25">
      <c r="A767" s="19"/>
      <c r="B767" s="19" t="s">
        <v>70</v>
      </c>
      <c r="C767" s="47" t="s">
        <v>71</v>
      </c>
      <c r="D767" s="19"/>
      <c r="E767" s="2">
        <f t="shared" si="78"/>
        <v>95000000</v>
      </c>
      <c r="F767" s="2">
        <f t="shared" si="78"/>
        <v>0</v>
      </c>
      <c r="G767" s="2">
        <f t="shared" si="78"/>
        <v>1538461.5384615385</v>
      </c>
      <c r="H767" s="2">
        <f t="shared" si="78"/>
        <v>0</v>
      </c>
      <c r="K767" s="2">
        <f t="shared" si="79"/>
        <v>96538461.538461521</v>
      </c>
      <c r="L767" s="2">
        <f t="shared" si="80"/>
        <v>95000000</v>
      </c>
      <c r="M767" s="37"/>
    </row>
    <row r="768" spans="1:13" s="2" customFormat="1" x14ac:dyDescent="0.25">
      <c r="A768" s="19"/>
      <c r="B768" s="19" t="s">
        <v>74</v>
      </c>
      <c r="C768" s="47" t="s">
        <v>71</v>
      </c>
      <c r="D768" s="19"/>
      <c r="E768" s="2">
        <f t="shared" si="78"/>
        <v>19500000</v>
      </c>
      <c r="F768" s="2">
        <f t="shared" si="78"/>
        <v>0</v>
      </c>
      <c r="G768" s="2">
        <f t="shared" si="78"/>
        <v>0</v>
      </c>
      <c r="H768" s="2">
        <f t="shared" si="78"/>
        <v>0</v>
      </c>
      <c r="K768" s="2">
        <f t="shared" si="79"/>
        <v>19500000</v>
      </c>
      <c r="L768" s="2">
        <f t="shared" si="80"/>
        <v>19500000</v>
      </c>
      <c r="M768" s="37"/>
    </row>
    <row r="769" spans="1:14" s="2" customFormat="1" x14ac:dyDescent="0.25">
      <c r="A769" s="19"/>
      <c r="B769" s="19" t="s">
        <v>75</v>
      </c>
      <c r="C769" s="47" t="s">
        <v>71</v>
      </c>
      <c r="D769" s="19"/>
      <c r="E769" s="2">
        <f t="shared" si="78"/>
        <v>13600000</v>
      </c>
      <c r="F769" s="2">
        <f t="shared" si="78"/>
        <v>0</v>
      </c>
      <c r="G769" s="2">
        <f t="shared" si="78"/>
        <v>0</v>
      </c>
      <c r="H769" s="2">
        <f t="shared" si="78"/>
        <v>0</v>
      </c>
      <c r="K769" s="2">
        <f t="shared" si="79"/>
        <v>23600000</v>
      </c>
      <c r="L769" s="2">
        <f t="shared" si="80"/>
        <v>23600000</v>
      </c>
      <c r="M769" s="37"/>
    </row>
    <row r="771" spans="1:14" x14ac:dyDescent="0.25">
      <c r="B771" s="19" t="s">
        <v>20</v>
      </c>
      <c r="C771" s="47" t="s">
        <v>110</v>
      </c>
      <c r="D771" s="19" t="s">
        <v>111</v>
      </c>
      <c r="E771" s="2" t="s">
        <v>115</v>
      </c>
      <c r="F771" s="19"/>
      <c r="M771" s="39"/>
    </row>
    <row r="772" spans="1:14" x14ac:dyDescent="0.25">
      <c r="D772" s="19" t="s">
        <v>112</v>
      </c>
      <c r="E772" s="2" t="s">
        <v>124</v>
      </c>
      <c r="F772" s="19"/>
      <c r="M772" s="39"/>
    </row>
    <row r="773" spans="1:14" s="2" customFormat="1" x14ac:dyDescent="0.25">
      <c r="A773" s="19"/>
      <c r="B773" s="19"/>
      <c r="C773" s="47"/>
      <c r="D773" s="19" t="s">
        <v>113</v>
      </c>
      <c r="E773" s="2" t="s">
        <v>114</v>
      </c>
      <c r="F773" s="19"/>
      <c r="M773" s="37"/>
      <c r="N773" s="19"/>
    </row>
    <row r="774" spans="1:14" x14ac:dyDescent="0.25">
      <c r="F774" s="19"/>
    </row>
    <row r="775" spans="1:14" s="2" customFormat="1" x14ac:dyDescent="0.25">
      <c r="A775" s="19"/>
      <c r="B775" s="19" t="s">
        <v>37</v>
      </c>
      <c r="C775" s="47"/>
      <c r="D775" s="19" t="s">
        <v>111</v>
      </c>
      <c r="E775" s="2" t="s">
        <v>116</v>
      </c>
      <c r="F775" s="19"/>
      <c r="M775" s="37"/>
      <c r="N775" s="19"/>
    </row>
    <row r="776" spans="1:14" s="2" customFormat="1" x14ac:dyDescent="0.25">
      <c r="A776" s="19"/>
      <c r="B776" s="19"/>
      <c r="C776" s="47"/>
      <c r="D776" s="19" t="s">
        <v>112</v>
      </c>
      <c r="E776" s="2" t="s">
        <v>123</v>
      </c>
      <c r="F776" s="19"/>
      <c r="M776" s="37"/>
      <c r="N776" s="19"/>
    </row>
    <row r="777" spans="1:14" s="2" customFormat="1" x14ac:dyDescent="0.25">
      <c r="A777" s="19"/>
      <c r="B777" s="19"/>
      <c r="C777" s="47"/>
      <c r="D777" s="19" t="s">
        <v>113</v>
      </c>
      <c r="E777" s="2" t="s">
        <v>117</v>
      </c>
      <c r="F777" s="19"/>
      <c r="M777" s="37"/>
      <c r="N777" s="19"/>
    </row>
    <row r="778" spans="1:14" x14ac:dyDescent="0.25">
      <c r="F778" s="19"/>
    </row>
    <row r="779" spans="1:14" s="2" customFormat="1" x14ac:dyDescent="0.25">
      <c r="A779" s="19"/>
      <c r="B779" s="19" t="s">
        <v>38</v>
      </c>
      <c r="C779" s="47"/>
      <c r="D779" s="19" t="s">
        <v>111</v>
      </c>
      <c r="E779" s="2" t="s">
        <v>120</v>
      </c>
      <c r="F779" s="19"/>
      <c r="M779" s="37"/>
      <c r="N779" s="19"/>
    </row>
    <row r="780" spans="1:14" s="2" customFormat="1" x14ac:dyDescent="0.25">
      <c r="A780" s="19"/>
      <c r="B780" s="19"/>
      <c r="C780" s="47"/>
      <c r="D780" s="19" t="s">
        <v>112</v>
      </c>
      <c r="E780" s="2" t="s">
        <v>122</v>
      </c>
      <c r="F780" s="19"/>
      <c r="M780" s="37"/>
      <c r="N780" s="19"/>
    </row>
    <row r="781" spans="1:14" s="2" customFormat="1" x14ac:dyDescent="0.25">
      <c r="A781" s="19"/>
      <c r="B781" s="19"/>
      <c r="C781" s="47"/>
      <c r="D781" s="19" t="s">
        <v>113</v>
      </c>
      <c r="E781" s="2" t="s">
        <v>121</v>
      </c>
      <c r="F781" s="19"/>
      <c r="M781" s="37"/>
      <c r="N781" s="19"/>
    </row>
    <row r="782" spans="1:14" x14ac:dyDescent="0.25">
      <c r="F782" s="19"/>
    </row>
    <row r="783" spans="1:14" s="2" customFormat="1" x14ac:dyDescent="0.25">
      <c r="A783" s="19"/>
      <c r="B783" s="19" t="s">
        <v>39</v>
      </c>
      <c r="C783" s="47"/>
      <c r="D783" s="19" t="s">
        <v>111</v>
      </c>
      <c r="F783" s="19"/>
      <c r="M783" s="37"/>
      <c r="N783" s="19"/>
    </row>
    <row r="784" spans="1:14" s="2" customFormat="1" x14ac:dyDescent="0.25">
      <c r="A784" s="19"/>
      <c r="B784" s="19"/>
      <c r="C784" s="47"/>
      <c r="D784" s="19" t="s">
        <v>112</v>
      </c>
      <c r="E784" s="2" t="s">
        <v>119</v>
      </c>
      <c r="F784" s="19"/>
      <c r="M784" s="37"/>
      <c r="N784" s="19"/>
    </row>
    <row r="785" spans="1:14" s="2" customFormat="1" x14ac:dyDescent="0.25">
      <c r="A785" s="19"/>
      <c r="B785" s="19"/>
      <c r="C785" s="47"/>
      <c r="D785" s="19" t="s">
        <v>113</v>
      </c>
      <c r="E785" s="2" t="s">
        <v>118</v>
      </c>
      <c r="F785" s="19"/>
      <c r="M785" s="37"/>
      <c r="N785" s="19"/>
    </row>
  </sheetData>
  <autoFilter ref="A3:T735">
    <filterColumn colId="3">
      <filters>
        <filter val="Nguyễn Tùng Dương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5"/>
  <sheetViews>
    <sheetView zoomScale="72" zoomScaleNormal="72" workbookViewId="0">
      <pane xSplit="4" ySplit="5" topLeftCell="E684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9.140625" defaultRowHeight="15" outlineLevelRow="1" outlineLevelCol="1" x14ac:dyDescent="0.25"/>
  <cols>
    <col min="1" max="1" width="12.140625" style="19" customWidth="1"/>
    <col min="2" max="2" width="7.5703125" style="19" customWidth="1"/>
    <col min="3" max="3" width="21.42578125" style="47" customWidth="1"/>
    <col min="4" max="4" width="26.42578125" style="19" customWidth="1"/>
    <col min="5" max="5" width="17.5703125" style="2" customWidth="1"/>
    <col min="6" max="6" width="18.28515625" style="2" customWidth="1"/>
    <col min="7" max="10" width="18.140625" style="2" customWidth="1"/>
    <col min="11" max="11" width="20.7109375" style="2" customWidth="1"/>
    <col min="12" max="12" width="23.85546875" style="2" customWidth="1" outlineLevel="1"/>
    <col min="13" max="13" width="15.28515625" style="37" customWidth="1"/>
    <col min="14" max="14" width="18.42578125" style="19" customWidth="1"/>
    <col min="15" max="15" width="17.42578125" style="19" customWidth="1"/>
    <col min="16" max="16" width="18.42578125" style="19" customWidth="1"/>
    <col min="17" max="17" width="15.85546875" style="19" customWidth="1"/>
    <col min="18" max="18" width="21.7109375" style="19" customWidth="1"/>
    <col min="19" max="19" width="13.7109375" style="19" bestFit="1" customWidth="1"/>
    <col min="20" max="20" width="12.85546875" style="19" customWidth="1"/>
    <col min="21" max="16384" width="9.140625" style="19"/>
  </cols>
  <sheetData>
    <row r="1" spans="1:20" x14ac:dyDescent="0.25">
      <c r="H1" s="2">
        <f>+SUM(H4:H105)</f>
        <v>0</v>
      </c>
    </row>
    <row r="2" spans="1:20" ht="9" customHeight="1" x14ac:dyDescent="0.25">
      <c r="G2" s="19" t="s">
        <v>671</v>
      </c>
    </row>
    <row r="3" spans="1:20" s="34" customFormat="1" ht="30.75" customHeight="1" x14ac:dyDescent="0.25">
      <c r="A3" s="7" t="s">
        <v>21</v>
      </c>
      <c r="B3" s="7" t="s">
        <v>23</v>
      </c>
      <c r="C3" s="7" t="s">
        <v>22</v>
      </c>
      <c r="D3" s="7" t="s">
        <v>24</v>
      </c>
      <c r="E3" s="7" t="s">
        <v>25</v>
      </c>
      <c r="F3" s="7" t="s">
        <v>132</v>
      </c>
      <c r="G3" s="7" t="s">
        <v>26</v>
      </c>
      <c r="H3" s="7" t="s">
        <v>2250</v>
      </c>
      <c r="I3" s="7" t="s">
        <v>2340</v>
      </c>
      <c r="J3" s="7" t="s">
        <v>2007</v>
      </c>
      <c r="K3" s="7" t="s">
        <v>27</v>
      </c>
      <c r="L3" s="7" t="s">
        <v>672</v>
      </c>
      <c r="M3" s="38" t="s">
        <v>1334</v>
      </c>
      <c r="N3" s="34" t="s">
        <v>20</v>
      </c>
      <c r="O3" s="34" t="s">
        <v>37</v>
      </c>
      <c r="P3" s="34" t="s">
        <v>39</v>
      </c>
      <c r="Q3" s="34" t="s">
        <v>1230</v>
      </c>
    </row>
    <row r="4" spans="1:20" outlineLevel="1" x14ac:dyDescent="0.25">
      <c r="A4" s="19" t="s">
        <v>130</v>
      </c>
      <c r="B4" s="19" t="s">
        <v>2738</v>
      </c>
      <c r="C4" s="2" t="s">
        <v>2739</v>
      </c>
      <c r="D4" s="2" t="s">
        <v>2740</v>
      </c>
      <c r="E4" s="2">
        <f>+L4-F4-J4-I4</f>
        <v>0</v>
      </c>
      <c r="F4" s="2">
        <v>0</v>
      </c>
      <c r="G4" s="2">
        <v>1000000</v>
      </c>
      <c r="K4" s="2">
        <f>SUM(E4:G4)-H4+I4+J4</f>
        <v>1000000</v>
      </c>
      <c r="L4" s="2">
        <v>0</v>
      </c>
      <c r="M4" s="2" t="s">
        <v>371</v>
      </c>
      <c r="S4" s="19">
        <f>IFERROR(SUMIF([3]PIVOT!$A$9:$A$634,C4,[3]PIVOT!$C$9:$C$634),0)</f>
        <v>0</v>
      </c>
      <c r="T4" s="19">
        <f>+S4-K4</f>
        <v>-1000000</v>
      </c>
    </row>
    <row r="5" spans="1:20" outlineLevel="1" x14ac:dyDescent="0.25">
      <c r="A5" s="19" t="s">
        <v>130</v>
      </c>
      <c r="B5" s="19" t="s">
        <v>371</v>
      </c>
      <c r="C5" s="2" t="s">
        <v>2741</v>
      </c>
      <c r="D5" s="2" t="s">
        <v>612</v>
      </c>
      <c r="E5" s="2">
        <f t="shared" ref="E5:E68" si="0">+L5-F5-J5-I5</f>
        <v>0</v>
      </c>
      <c r="F5" s="2">
        <v>0</v>
      </c>
      <c r="G5" s="2">
        <v>1000000</v>
      </c>
      <c r="K5" s="2">
        <f t="shared" ref="K5:K68" si="1">SUM(E5:G5)-H5+I5+J5</f>
        <v>1000000</v>
      </c>
      <c r="L5" s="2">
        <v>0</v>
      </c>
      <c r="M5" s="2" t="s">
        <v>371</v>
      </c>
      <c r="S5" s="19">
        <f>IFERROR(SUMIF([3]PIVOT!$A$9:$A$634,C5,[3]PIVOT!$C$9:$C$634),0)</f>
        <v>0</v>
      </c>
      <c r="T5" s="19">
        <f t="shared" ref="T5:T68" si="2">+S5-K5</f>
        <v>-1000000</v>
      </c>
    </row>
    <row r="6" spans="1:20" outlineLevel="1" x14ac:dyDescent="0.25">
      <c r="A6" s="19" t="s">
        <v>130</v>
      </c>
      <c r="B6" s="19" t="s">
        <v>371</v>
      </c>
      <c r="C6" s="19" t="s">
        <v>2872</v>
      </c>
      <c r="D6" s="19" t="s">
        <v>933</v>
      </c>
      <c r="E6" s="2">
        <f t="shared" si="0"/>
        <v>0</v>
      </c>
      <c r="F6" s="19">
        <v>0</v>
      </c>
      <c r="G6" s="2">
        <v>1000000</v>
      </c>
      <c r="H6" s="19"/>
      <c r="I6" s="19"/>
      <c r="J6" s="19"/>
      <c r="K6" s="2">
        <f t="shared" si="1"/>
        <v>1000000</v>
      </c>
      <c r="L6" s="19">
        <v>0</v>
      </c>
      <c r="M6" s="19" t="s">
        <v>371</v>
      </c>
      <c r="S6" s="19">
        <f>IFERROR(SUMIF([3]PIVOT!$A$9:$A$634,C6,[3]PIVOT!$C$9:$C$634),0)</f>
        <v>0</v>
      </c>
      <c r="T6" s="19">
        <f t="shared" si="2"/>
        <v>-1000000</v>
      </c>
    </row>
    <row r="7" spans="1:20" outlineLevel="1" x14ac:dyDescent="0.25">
      <c r="A7" s="19" t="s">
        <v>130</v>
      </c>
      <c r="B7" s="19" t="s">
        <v>371</v>
      </c>
      <c r="C7" s="2" t="s">
        <v>1238</v>
      </c>
      <c r="D7" s="2" t="s">
        <v>108</v>
      </c>
      <c r="E7" s="2">
        <f t="shared" si="0"/>
        <v>0</v>
      </c>
      <c r="F7" s="2">
        <v>0</v>
      </c>
      <c r="G7" s="2">
        <v>0</v>
      </c>
      <c r="K7" s="2">
        <f t="shared" si="1"/>
        <v>0</v>
      </c>
      <c r="L7" s="2">
        <v>0</v>
      </c>
      <c r="M7" s="2" t="s">
        <v>371</v>
      </c>
      <c r="S7" s="19">
        <f>IFERROR(SUMIF([3]PIVOT!$A$9:$A$634,C7,[3]PIVOT!$C$9:$C$634),0)</f>
        <v>0</v>
      </c>
      <c r="T7" s="19">
        <f t="shared" si="2"/>
        <v>0</v>
      </c>
    </row>
    <row r="8" spans="1:20" outlineLevel="1" x14ac:dyDescent="0.25">
      <c r="A8" s="19" t="s">
        <v>130</v>
      </c>
      <c r="B8" s="19" t="s">
        <v>2738</v>
      </c>
      <c r="C8" s="2" t="s">
        <v>1256</v>
      </c>
      <c r="D8" s="2" t="s">
        <v>29</v>
      </c>
      <c r="E8" s="2">
        <f t="shared" si="0"/>
        <v>3000000</v>
      </c>
      <c r="F8" s="2">
        <v>0</v>
      </c>
      <c r="G8" s="2">
        <v>0</v>
      </c>
      <c r="K8" s="2">
        <f t="shared" si="1"/>
        <v>3000000</v>
      </c>
      <c r="L8" s="2">
        <v>3000000</v>
      </c>
      <c r="M8" s="2" t="s">
        <v>371</v>
      </c>
      <c r="S8" s="19">
        <f>IFERROR(SUMIF([3]PIVOT!$A$9:$A$634,C8,[3]PIVOT!$C$9:$C$634),0)</f>
        <v>0</v>
      </c>
      <c r="T8" s="19">
        <f t="shared" si="2"/>
        <v>-3000000</v>
      </c>
    </row>
    <row r="9" spans="1:20" outlineLevel="1" x14ac:dyDescent="0.25">
      <c r="A9" s="19" t="s">
        <v>130</v>
      </c>
      <c r="B9" s="19" t="s">
        <v>371</v>
      </c>
      <c r="C9" s="2" t="s">
        <v>2379</v>
      </c>
      <c r="D9" s="2" t="s">
        <v>2380</v>
      </c>
      <c r="E9" s="2">
        <f t="shared" si="0"/>
        <v>3500000</v>
      </c>
      <c r="F9" s="2">
        <v>1000000</v>
      </c>
      <c r="G9" s="2">
        <v>653846.15384615387</v>
      </c>
      <c r="K9" s="2">
        <f t="shared" si="1"/>
        <v>5153846.153846154</v>
      </c>
      <c r="L9" s="2">
        <v>4500000</v>
      </c>
      <c r="M9" s="2" t="s">
        <v>371</v>
      </c>
      <c r="S9" s="19">
        <f>IFERROR(SUMIF([3]PIVOT!$A$9:$A$634,C9,[3]PIVOT!$C$9:$C$634),0)</f>
        <v>0</v>
      </c>
      <c r="T9" s="19">
        <f t="shared" si="2"/>
        <v>-5153846.153846154</v>
      </c>
    </row>
    <row r="10" spans="1:20" outlineLevel="1" x14ac:dyDescent="0.25">
      <c r="A10" s="19" t="s">
        <v>130</v>
      </c>
      <c r="B10" s="19" t="s">
        <v>371</v>
      </c>
      <c r="C10" s="2" t="s">
        <v>2597</v>
      </c>
      <c r="D10" s="2" t="s">
        <v>2623</v>
      </c>
      <c r="E10" s="2">
        <f t="shared" si="0"/>
        <v>3500000</v>
      </c>
      <c r="F10" s="2">
        <v>1000000</v>
      </c>
      <c r="G10" s="2">
        <v>1000000</v>
      </c>
      <c r="K10" s="2">
        <f t="shared" si="1"/>
        <v>5500000</v>
      </c>
      <c r="L10" s="2">
        <v>4500000</v>
      </c>
      <c r="M10" s="2" t="s">
        <v>371</v>
      </c>
      <c r="S10" s="19">
        <f>IFERROR(SUMIF([3]PIVOT!$A$9:$A$634,C10,[3]PIVOT!$C$9:$C$634),0)</f>
        <v>0</v>
      </c>
      <c r="T10" s="19">
        <f t="shared" si="2"/>
        <v>-5500000</v>
      </c>
    </row>
    <row r="11" spans="1:20" outlineLevel="1" x14ac:dyDescent="0.25">
      <c r="A11" s="19" t="s">
        <v>130</v>
      </c>
      <c r="B11" s="19" t="s">
        <v>371</v>
      </c>
      <c r="C11" s="2" t="s">
        <v>2598</v>
      </c>
      <c r="D11" s="2" t="s">
        <v>2624</v>
      </c>
      <c r="E11" s="2">
        <f t="shared" si="0"/>
        <v>0</v>
      </c>
      <c r="F11" s="2">
        <v>0</v>
      </c>
      <c r="G11" s="2">
        <v>1000000</v>
      </c>
      <c r="K11" s="2">
        <f t="shared" si="1"/>
        <v>1000000</v>
      </c>
      <c r="L11" s="2">
        <v>0</v>
      </c>
      <c r="M11" s="2" t="s">
        <v>371</v>
      </c>
      <c r="S11" s="19">
        <f>IFERROR(SUMIF([3]PIVOT!$A$9:$A$634,C11,[3]PIVOT!$C$9:$C$634),0)</f>
        <v>0</v>
      </c>
      <c r="T11" s="19">
        <f t="shared" si="2"/>
        <v>-1000000</v>
      </c>
    </row>
    <row r="12" spans="1:20" outlineLevel="1" x14ac:dyDescent="0.25">
      <c r="A12" s="19" t="s">
        <v>130</v>
      </c>
      <c r="B12" s="19" t="s">
        <v>371</v>
      </c>
      <c r="C12" s="2" t="s">
        <v>1265</v>
      </c>
      <c r="D12" s="2" t="s">
        <v>548</v>
      </c>
      <c r="E12" s="2">
        <f t="shared" si="0"/>
        <v>0</v>
      </c>
      <c r="F12" s="2">
        <v>0</v>
      </c>
      <c r="G12" s="2">
        <v>0</v>
      </c>
      <c r="K12" s="2">
        <f t="shared" si="1"/>
        <v>0</v>
      </c>
      <c r="L12" s="2">
        <v>0</v>
      </c>
      <c r="M12" s="2" t="s">
        <v>371</v>
      </c>
      <c r="S12" s="19">
        <f>IFERROR(SUMIF([3]PIVOT!$A$9:$A$634,C12,[3]PIVOT!$C$9:$C$634),0)</f>
        <v>0</v>
      </c>
      <c r="T12" s="19">
        <f t="shared" si="2"/>
        <v>0</v>
      </c>
    </row>
    <row r="13" spans="1:20" outlineLevel="1" x14ac:dyDescent="0.25">
      <c r="A13" s="19" t="s">
        <v>130</v>
      </c>
      <c r="B13" s="19" t="s">
        <v>371</v>
      </c>
      <c r="C13" s="2" t="s">
        <v>2599</v>
      </c>
      <c r="D13" s="2" t="s">
        <v>2625</v>
      </c>
      <c r="E13" s="2">
        <f t="shared" si="0"/>
        <v>0</v>
      </c>
      <c r="F13" s="2">
        <v>0</v>
      </c>
      <c r="G13" s="2">
        <v>1000000</v>
      </c>
      <c r="K13" s="2">
        <f t="shared" si="1"/>
        <v>1000000</v>
      </c>
      <c r="L13" s="2">
        <v>0</v>
      </c>
      <c r="M13" s="2" t="s">
        <v>371</v>
      </c>
      <c r="S13" s="19">
        <f>IFERROR(SUMIF([3]PIVOT!$A$9:$A$634,C13,[3]PIVOT!$C$9:$C$634),0)</f>
        <v>0</v>
      </c>
      <c r="T13" s="19">
        <f t="shared" si="2"/>
        <v>-1000000</v>
      </c>
    </row>
    <row r="14" spans="1:20" outlineLevel="1" x14ac:dyDescent="0.25">
      <c r="A14" s="19" t="s">
        <v>130</v>
      </c>
      <c r="B14" s="19" t="s">
        <v>2728</v>
      </c>
      <c r="C14" s="2" t="s">
        <v>2742</v>
      </c>
      <c r="D14" s="2" t="s">
        <v>2743</v>
      </c>
      <c r="E14" s="2">
        <f t="shared" si="0"/>
        <v>0</v>
      </c>
      <c r="F14" s="2">
        <v>0</v>
      </c>
      <c r="G14" s="2">
        <v>538461.5384615385</v>
      </c>
      <c r="K14" s="2">
        <f t="shared" si="1"/>
        <v>538461.5384615385</v>
      </c>
      <c r="L14" s="2">
        <v>0</v>
      </c>
      <c r="M14" s="2" t="s">
        <v>371</v>
      </c>
      <c r="S14" s="19">
        <f>IFERROR(SUMIF([3]PIVOT!$A$9:$A$634,C14,[3]PIVOT!$C$9:$C$634),0)</f>
        <v>0</v>
      </c>
      <c r="T14" s="19">
        <f t="shared" si="2"/>
        <v>-538461.5384615385</v>
      </c>
    </row>
    <row r="15" spans="1:20" outlineLevel="1" x14ac:dyDescent="0.25">
      <c r="A15" s="19" t="s">
        <v>130</v>
      </c>
      <c r="B15" s="19" t="s">
        <v>1205</v>
      </c>
      <c r="C15" s="2" t="s">
        <v>2744</v>
      </c>
      <c r="D15" s="2" t="s">
        <v>2745</v>
      </c>
      <c r="E15" s="2">
        <f t="shared" si="0"/>
        <v>0</v>
      </c>
      <c r="F15" s="2">
        <v>0</v>
      </c>
      <c r="G15" s="2">
        <v>538461.5384615385</v>
      </c>
      <c r="K15" s="2">
        <f t="shared" si="1"/>
        <v>538461.5384615385</v>
      </c>
      <c r="L15" s="2">
        <v>0</v>
      </c>
      <c r="M15" s="2" t="s">
        <v>371</v>
      </c>
      <c r="S15" s="19">
        <f>IFERROR(SUMIF([3]PIVOT!$A$9:$A$634,C15,[3]PIVOT!$C$9:$C$634),0)</f>
        <v>0</v>
      </c>
      <c r="T15" s="19">
        <f t="shared" si="2"/>
        <v>-538461.5384615385</v>
      </c>
    </row>
    <row r="16" spans="1:20" outlineLevel="1" x14ac:dyDescent="0.25">
      <c r="A16" s="19" t="s">
        <v>130</v>
      </c>
      <c r="B16" s="19" t="s">
        <v>371</v>
      </c>
      <c r="C16" s="2" t="s">
        <v>1264</v>
      </c>
      <c r="D16" s="2" t="s">
        <v>107</v>
      </c>
      <c r="E16" s="2">
        <f t="shared" si="0"/>
        <v>0</v>
      </c>
      <c r="F16" s="2">
        <v>0</v>
      </c>
      <c r="G16" s="2">
        <v>0</v>
      </c>
      <c r="K16" s="2">
        <f t="shared" si="1"/>
        <v>0</v>
      </c>
      <c r="L16" s="2">
        <v>0</v>
      </c>
      <c r="M16" s="2" t="s">
        <v>371</v>
      </c>
      <c r="S16" s="19">
        <f>IFERROR(SUMIF([3]PIVOT!$A$9:$A$634,C16,[3]PIVOT!$C$9:$C$634),0)</f>
        <v>0</v>
      </c>
      <c r="T16" s="19">
        <f t="shared" si="2"/>
        <v>0</v>
      </c>
    </row>
    <row r="17" spans="1:20" outlineLevel="1" x14ac:dyDescent="0.25">
      <c r="A17" s="19" t="s">
        <v>130</v>
      </c>
      <c r="B17" s="19" t="s">
        <v>371</v>
      </c>
      <c r="C17" s="2" t="s">
        <v>1233</v>
      </c>
      <c r="D17" s="2" t="s">
        <v>0</v>
      </c>
      <c r="E17" s="2">
        <f t="shared" si="0"/>
        <v>0</v>
      </c>
      <c r="F17" s="2">
        <v>0</v>
      </c>
      <c r="G17" s="2">
        <v>0</v>
      </c>
      <c r="K17" s="2">
        <f t="shared" si="1"/>
        <v>0</v>
      </c>
      <c r="L17" s="2">
        <v>0</v>
      </c>
      <c r="M17" s="2" t="s">
        <v>371</v>
      </c>
      <c r="S17" s="19">
        <f>IFERROR(SUMIF([3]PIVOT!$A$9:$A$634,C17,[3]PIVOT!$C$9:$C$634),0)</f>
        <v>0</v>
      </c>
      <c r="T17" s="19">
        <f t="shared" si="2"/>
        <v>0</v>
      </c>
    </row>
    <row r="18" spans="1:20" outlineLevel="1" x14ac:dyDescent="0.25">
      <c r="A18" s="19" t="s">
        <v>130</v>
      </c>
      <c r="B18" s="19" t="s">
        <v>2738</v>
      </c>
      <c r="C18" s="2" t="s">
        <v>2384</v>
      </c>
      <c r="D18" s="2" t="s">
        <v>2746</v>
      </c>
      <c r="E18" s="2">
        <f t="shared" si="0"/>
        <v>4000000</v>
      </c>
      <c r="F18" s="2">
        <v>0</v>
      </c>
      <c r="G18" s="2">
        <v>846153.84615384613</v>
      </c>
      <c r="K18" s="2">
        <f t="shared" si="1"/>
        <v>4846153.846153846</v>
      </c>
      <c r="L18" s="2">
        <v>4000000</v>
      </c>
      <c r="M18" s="2" t="s">
        <v>371</v>
      </c>
      <c r="S18" s="19">
        <f>IFERROR(SUMIF([3]PIVOT!$A$9:$A$634,C18,[3]PIVOT!$C$9:$C$634),0)</f>
        <v>0</v>
      </c>
      <c r="T18" s="19">
        <f t="shared" si="2"/>
        <v>-4846153.846153846</v>
      </c>
    </row>
    <row r="19" spans="1:20" outlineLevel="1" x14ac:dyDescent="0.25">
      <c r="A19" s="19" t="s">
        <v>130</v>
      </c>
      <c r="B19" s="19" t="s">
        <v>371</v>
      </c>
      <c r="C19" s="2" t="s">
        <v>1241</v>
      </c>
      <c r="D19" s="2" t="s">
        <v>5</v>
      </c>
      <c r="E19" s="2">
        <f t="shared" si="0"/>
        <v>3500000</v>
      </c>
      <c r="F19" s="2">
        <v>1000000</v>
      </c>
      <c r="G19" s="2">
        <v>0</v>
      </c>
      <c r="K19" s="2">
        <f t="shared" si="1"/>
        <v>4500000</v>
      </c>
      <c r="L19" s="2">
        <v>4500000</v>
      </c>
      <c r="M19" s="2" t="s">
        <v>371</v>
      </c>
      <c r="S19" s="19">
        <f>IFERROR(SUMIF([3]PIVOT!$A$9:$A$634,C19,[3]PIVOT!$C$9:$C$634),0)</f>
        <v>0</v>
      </c>
      <c r="T19" s="19">
        <f t="shared" si="2"/>
        <v>-4500000</v>
      </c>
    </row>
    <row r="20" spans="1:20" outlineLevel="1" x14ac:dyDescent="0.25">
      <c r="A20" s="19" t="s">
        <v>130</v>
      </c>
      <c r="B20" s="19" t="s">
        <v>371</v>
      </c>
      <c r="C20" s="2" t="s">
        <v>2360</v>
      </c>
      <c r="D20" s="2" t="s">
        <v>2361</v>
      </c>
      <c r="E20" s="2">
        <f t="shared" si="0"/>
        <v>3500000</v>
      </c>
      <c r="F20" s="2">
        <v>1000000</v>
      </c>
      <c r="G20" s="2">
        <v>846153.84615384613</v>
      </c>
      <c r="K20" s="2">
        <f t="shared" si="1"/>
        <v>5346153.846153846</v>
      </c>
      <c r="L20" s="2">
        <v>4500000</v>
      </c>
      <c r="M20" s="2" t="s">
        <v>371</v>
      </c>
      <c r="S20" s="19">
        <f>IFERROR(SUMIF([3]PIVOT!$A$9:$A$634,C20,[3]PIVOT!$C$9:$C$634),0)</f>
        <v>0</v>
      </c>
      <c r="T20" s="19">
        <f t="shared" si="2"/>
        <v>-5346153.846153846</v>
      </c>
    </row>
    <row r="21" spans="1:20" outlineLevel="1" x14ac:dyDescent="0.25">
      <c r="A21" s="19" t="s">
        <v>130</v>
      </c>
      <c r="B21" s="19" t="s">
        <v>371</v>
      </c>
      <c r="C21" s="2" t="s">
        <v>2358</v>
      </c>
      <c r="D21" s="2" t="s">
        <v>2359</v>
      </c>
      <c r="E21" s="2">
        <f t="shared" si="0"/>
        <v>3500000</v>
      </c>
      <c r="F21" s="2">
        <v>1000000</v>
      </c>
      <c r="G21" s="2">
        <v>653846.15384615387</v>
      </c>
      <c r="K21" s="2">
        <f t="shared" si="1"/>
        <v>5153846.153846154</v>
      </c>
      <c r="L21" s="2">
        <v>4500000</v>
      </c>
      <c r="M21" s="2" t="s">
        <v>371</v>
      </c>
      <c r="S21" s="19">
        <f>IFERROR(SUMIF([3]PIVOT!$A$9:$A$634,C21,[3]PIVOT!$C$9:$C$634),0)</f>
        <v>0</v>
      </c>
      <c r="T21" s="19">
        <f t="shared" si="2"/>
        <v>-5153846.153846154</v>
      </c>
    </row>
    <row r="22" spans="1:20" outlineLevel="1" x14ac:dyDescent="0.25">
      <c r="A22" s="19" t="s">
        <v>130</v>
      </c>
      <c r="B22" s="19" t="s">
        <v>371</v>
      </c>
      <c r="C22" s="2" t="s">
        <v>2592</v>
      </c>
      <c r="D22" s="2" t="s">
        <v>2617</v>
      </c>
      <c r="E22" s="2">
        <f t="shared" si="0"/>
        <v>3000000</v>
      </c>
      <c r="F22" s="2">
        <v>1000000</v>
      </c>
      <c r="G22" s="2">
        <v>1000000</v>
      </c>
      <c r="K22" s="2">
        <f t="shared" si="1"/>
        <v>5000000</v>
      </c>
      <c r="L22" s="2">
        <v>4000000</v>
      </c>
      <c r="M22" s="2" t="s">
        <v>371</v>
      </c>
      <c r="S22" s="19">
        <f>IFERROR(SUMIF([3]PIVOT!$A$9:$A$634,C22,[3]PIVOT!$C$9:$C$634),0)</f>
        <v>0</v>
      </c>
      <c r="T22" s="19">
        <f t="shared" si="2"/>
        <v>-5000000</v>
      </c>
    </row>
    <row r="23" spans="1:20" outlineLevel="1" x14ac:dyDescent="0.25">
      <c r="A23" s="19" t="s">
        <v>130</v>
      </c>
      <c r="B23" s="19" t="s">
        <v>371</v>
      </c>
      <c r="C23" s="2" t="s">
        <v>2593</v>
      </c>
      <c r="D23" s="2" t="s">
        <v>2618</v>
      </c>
      <c r="E23" s="2">
        <f t="shared" si="0"/>
        <v>0</v>
      </c>
      <c r="F23" s="2">
        <v>0</v>
      </c>
      <c r="G23" s="2">
        <v>1000000</v>
      </c>
      <c r="K23" s="2">
        <f t="shared" si="1"/>
        <v>1000000</v>
      </c>
      <c r="L23" s="2">
        <v>0</v>
      </c>
      <c r="M23" s="2" t="s">
        <v>371</v>
      </c>
      <c r="S23" s="19">
        <f>IFERROR(SUMIF([3]PIVOT!$A$9:$A$634,C23,[3]PIVOT!$C$9:$C$634),0)</f>
        <v>0</v>
      </c>
      <c r="T23" s="19">
        <f t="shared" si="2"/>
        <v>-1000000</v>
      </c>
    </row>
    <row r="24" spans="1:20" outlineLevel="1" x14ac:dyDescent="0.25">
      <c r="A24" s="19" t="s">
        <v>130</v>
      </c>
      <c r="B24" s="19" t="s">
        <v>371</v>
      </c>
      <c r="C24" s="2" t="s">
        <v>2356</v>
      </c>
      <c r="D24" s="2" t="s">
        <v>2357</v>
      </c>
      <c r="E24" s="2">
        <f t="shared" si="0"/>
        <v>0</v>
      </c>
      <c r="F24" s="2">
        <v>0</v>
      </c>
      <c r="G24" s="2">
        <v>307692.30769230769</v>
      </c>
      <c r="K24" s="2">
        <f t="shared" si="1"/>
        <v>307692.30769230769</v>
      </c>
      <c r="L24" s="2">
        <v>0</v>
      </c>
      <c r="M24" s="2" t="s">
        <v>371</v>
      </c>
      <c r="S24" s="19">
        <f>IFERROR(SUMIF([3]PIVOT!$A$9:$A$634,C24,[3]PIVOT!$C$9:$C$634),0)</f>
        <v>0</v>
      </c>
      <c r="T24" s="19">
        <f t="shared" si="2"/>
        <v>-307692.30769230769</v>
      </c>
    </row>
    <row r="25" spans="1:20" outlineLevel="1" x14ac:dyDescent="0.25">
      <c r="A25" s="19" t="s">
        <v>130</v>
      </c>
      <c r="B25" s="19" t="s">
        <v>371</v>
      </c>
      <c r="C25" s="2" t="s">
        <v>2747</v>
      </c>
      <c r="D25" s="2" t="s">
        <v>642</v>
      </c>
      <c r="E25" s="2">
        <f t="shared" si="0"/>
        <v>269230.76923076925</v>
      </c>
      <c r="F25" s="2">
        <v>0</v>
      </c>
      <c r="G25" s="2">
        <v>538461.5384615385</v>
      </c>
      <c r="K25" s="2">
        <f t="shared" si="1"/>
        <v>807692.30769230775</v>
      </c>
      <c r="L25" s="2">
        <v>269230.76923076925</v>
      </c>
      <c r="M25" s="2" t="s">
        <v>371</v>
      </c>
      <c r="S25" s="19">
        <f>IFERROR(SUMIF([3]PIVOT!$A$9:$A$634,C25,[3]PIVOT!$C$9:$C$634),0)</f>
        <v>0</v>
      </c>
      <c r="T25" s="19">
        <f t="shared" si="2"/>
        <v>-807692.30769230775</v>
      </c>
    </row>
    <row r="26" spans="1:20" outlineLevel="1" x14ac:dyDescent="0.25">
      <c r="A26" s="19" t="s">
        <v>130</v>
      </c>
      <c r="B26" s="19" t="s">
        <v>371</v>
      </c>
      <c r="C26" s="2" t="s">
        <v>2604</v>
      </c>
      <c r="D26" s="2" t="s">
        <v>2630</v>
      </c>
      <c r="E26" s="2">
        <f t="shared" si="0"/>
        <v>500000</v>
      </c>
      <c r="F26" s="2">
        <v>0</v>
      </c>
      <c r="G26" s="2">
        <v>1000000</v>
      </c>
      <c r="K26" s="2">
        <f t="shared" si="1"/>
        <v>1500000</v>
      </c>
      <c r="L26" s="2">
        <v>500000</v>
      </c>
      <c r="M26" s="2" t="s">
        <v>371</v>
      </c>
      <c r="S26" s="19">
        <f>IFERROR(SUMIF([3]PIVOT!$A$9:$A$634,C26,[3]PIVOT!$C$9:$C$634),0)</f>
        <v>0</v>
      </c>
      <c r="T26" s="19">
        <f t="shared" si="2"/>
        <v>-1500000</v>
      </c>
    </row>
    <row r="27" spans="1:20" outlineLevel="1" x14ac:dyDescent="0.25">
      <c r="A27" s="19" t="s">
        <v>130</v>
      </c>
      <c r="B27" s="19" t="s">
        <v>371</v>
      </c>
      <c r="C27" s="2"/>
      <c r="D27" s="2" t="s">
        <v>2210</v>
      </c>
      <c r="E27" s="2">
        <f t="shared" si="0"/>
        <v>0</v>
      </c>
      <c r="F27" s="2">
        <v>0</v>
      </c>
      <c r="G27" s="2">
        <v>0</v>
      </c>
      <c r="K27" s="2">
        <f t="shared" si="1"/>
        <v>0</v>
      </c>
      <c r="L27" s="2">
        <v>0</v>
      </c>
      <c r="M27" s="2" t="s">
        <v>371</v>
      </c>
      <c r="S27" s="19">
        <f>IFERROR(SUMIF([3]PIVOT!$A$9:$A$634,C27,[3]PIVOT!$C$9:$C$634),0)</f>
        <v>0</v>
      </c>
      <c r="T27" s="19">
        <f t="shared" si="2"/>
        <v>0</v>
      </c>
    </row>
    <row r="28" spans="1:20" outlineLevel="1" x14ac:dyDescent="0.25">
      <c r="A28" s="19" t="s">
        <v>130</v>
      </c>
      <c r="B28" s="19" t="s">
        <v>2738</v>
      </c>
      <c r="C28" s="2"/>
      <c r="D28" s="2" t="s">
        <v>2209</v>
      </c>
      <c r="E28" s="2">
        <f t="shared" si="0"/>
        <v>0</v>
      </c>
      <c r="F28" s="2">
        <v>0</v>
      </c>
      <c r="G28" s="2">
        <v>0</v>
      </c>
      <c r="K28" s="2">
        <f t="shared" si="1"/>
        <v>0</v>
      </c>
      <c r="L28" s="2">
        <v>0</v>
      </c>
      <c r="M28" s="2" t="s">
        <v>371</v>
      </c>
      <c r="S28" s="19">
        <f>IFERROR(SUMIF([3]PIVOT!$A$9:$A$634,C28,[3]PIVOT!$C$9:$C$634),0)</f>
        <v>0</v>
      </c>
      <c r="T28" s="19">
        <f t="shared" si="2"/>
        <v>0</v>
      </c>
    </row>
    <row r="29" spans="1:20" outlineLevel="1" x14ac:dyDescent="0.25">
      <c r="A29" s="19" t="s">
        <v>130</v>
      </c>
      <c r="B29" s="19" t="s">
        <v>2738</v>
      </c>
      <c r="C29" s="2" t="s">
        <v>2600</v>
      </c>
      <c r="D29" s="2" t="s">
        <v>2626</v>
      </c>
      <c r="E29" s="2">
        <f t="shared" si="0"/>
        <v>3000000</v>
      </c>
      <c r="F29" s="2">
        <v>0</v>
      </c>
      <c r="G29" s="2">
        <v>884615.38461538462</v>
      </c>
      <c r="K29" s="2">
        <f t="shared" si="1"/>
        <v>3884615.3846153845</v>
      </c>
      <c r="L29" s="2">
        <v>3000000</v>
      </c>
      <c r="M29" s="2" t="s">
        <v>371</v>
      </c>
      <c r="S29" s="19">
        <f>IFERROR(SUMIF([3]PIVOT!$A$9:$A$634,C29,[3]PIVOT!$C$9:$C$634),0)</f>
        <v>0</v>
      </c>
      <c r="T29" s="19">
        <f t="shared" si="2"/>
        <v>-3884615.3846153845</v>
      </c>
    </row>
    <row r="30" spans="1:20" outlineLevel="1" x14ac:dyDescent="0.25">
      <c r="A30" s="19" t="s">
        <v>130</v>
      </c>
      <c r="B30" s="19" t="s">
        <v>371</v>
      </c>
      <c r="C30" s="2" t="s">
        <v>1276</v>
      </c>
      <c r="D30" s="2" t="s">
        <v>30</v>
      </c>
      <c r="E30" s="2">
        <f t="shared" si="0"/>
        <v>0</v>
      </c>
      <c r="F30" s="2">
        <v>0</v>
      </c>
      <c r="G30" s="2">
        <v>0</v>
      </c>
      <c r="K30" s="2">
        <f t="shared" si="1"/>
        <v>0</v>
      </c>
      <c r="L30" s="2">
        <v>0</v>
      </c>
      <c r="M30" s="2" t="s">
        <v>371</v>
      </c>
      <c r="S30" s="19">
        <f>IFERROR(SUMIF([3]PIVOT!$A$9:$A$634,C30,[3]PIVOT!$C$9:$C$634),0)</f>
        <v>0</v>
      </c>
      <c r="T30" s="19">
        <f t="shared" si="2"/>
        <v>0</v>
      </c>
    </row>
    <row r="31" spans="1:20" outlineLevel="1" x14ac:dyDescent="0.25">
      <c r="A31" s="19" t="s">
        <v>130</v>
      </c>
      <c r="B31" s="19" t="s">
        <v>371</v>
      </c>
      <c r="C31" s="2" t="s">
        <v>2601</v>
      </c>
      <c r="D31" s="2" t="s">
        <v>2627</v>
      </c>
      <c r="E31" s="2">
        <f t="shared" si="0"/>
        <v>3500000</v>
      </c>
      <c r="F31" s="2">
        <v>1000000</v>
      </c>
      <c r="G31" s="2">
        <v>846153.84615384613</v>
      </c>
      <c r="K31" s="2">
        <f t="shared" si="1"/>
        <v>5346153.846153846</v>
      </c>
      <c r="L31" s="2">
        <v>4500000</v>
      </c>
      <c r="M31" s="2" t="s">
        <v>371</v>
      </c>
      <c r="S31" s="19">
        <f>IFERROR(SUMIF([3]PIVOT!$A$9:$A$634,C31,[3]PIVOT!$C$9:$C$634),0)</f>
        <v>0</v>
      </c>
      <c r="T31" s="19">
        <f t="shared" si="2"/>
        <v>-5346153.846153846</v>
      </c>
    </row>
    <row r="32" spans="1:20" outlineLevel="1" x14ac:dyDescent="0.25">
      <c r="A32" s="19" t="s">
        <v>130</v>
      </c>
      <c r="B32" s="19" t="s">
        <v>371</v>
      </c>
      <c r="C32" s="2" t="s">
        <v>2602</v>
      </c>
      <c r="D32" s="2" t="s">
        <v>2628</v>
      </c>
      <c r="E32" s="2">
        <f t="shared" si="0"/>
        <v>3000000</v>
      </c>
      <c r="F32" s="2">
        <v>1000000</v>
      </c>
      <c r="G32" s="2">
        <v>1000000</v>
      </c>
      <c r="K32" s="2">
        <f t="shared" si="1"/>
        <v>5000000</v>
      </c>
      <c r="L32" s="2">
        <v>4000000</v>
      </c>
      <c r="M32" s="2" t="s">
        <v>371</v>
      </c>
      <c r="S32" s="19">
        <f>IFERROR(SUMIF([3]PIVOT!$A$9:$A$634,C32,[3]PIVOT!$C$9:$C$634),0)</f>
        <v>0</v>
      </c>
      <c r="T32" s="19">
        <f t="shared" si="2"/>
        <v>-5000000</v>
      </c>
    </row>
    <row r="33" spans="1:20" outlineLevel="1" x14ac:dyDescent="0.25">
      <c r="A33" s="19" t="s">
        <v>130</v>
      </c>
      <c r="B33" s="19" t="s">
        <v>371</v>
      </c>
      <c r="C33" s="2" t="s">
        <v>2748</v>
      </c>
      <c r="D33" s="2" t="s">
        <v>2749</v>
      </c>
      <c r="E33" s="2">
        <f t="shared" si="0"/>
        <v>0</v>
      </c>
      <c r="F33" s="2">
        <v>0</v>
      </c>
      <c r="G33" s="2">
        <v>538461.5384615385</v>
      </c>
      <c r="K33" s="2">
        <f t="shared" si="1"/>
        <v>538461.5384615385</v>
      </c>
      <c r="L33" s="2">
        <v>0</v>
      </c>
      <c r="M33" s="2" t="s">
        <v>371</v>
      </c>
      <c r="S33" s="19">
        <f>IFERROR(SUMIF([3]PIVOT!$A$9:$A$634,C33,[3]PIVOT!$C$9:$C$634),0)</f>
        <v>0</v>
      </c>
      <c r="T33" s="19">
        <f t="shared" si="2"/>
        <v>-538461.5384615385</v>
      </c>
    </row>
    <row r="34" spans="1:20" outlineLevel="1" x14ac:dyDescent="0.25">
      <c r="A34" s="19" t="s">
        <v>130</v>
      </c>
      <c r="B34" s="19" t="s">
        <v>371</v>
      </c>
      <c r="C34" s="2" t="s">
        <v>2364</v>
      </c>
      <c r="D34" s="2" t="s">
        <v>2365</v>
      </c>
      <c r="E34" s="2">
        <f t="shared" si="0"/>
        <v>0</v>
      </c>
      <c r="F34" s="2">
        <v>0</v>
      </c>
      <c r="G34" s="2">
        <v>0</v>
      </c>
      <c r="K34" s="2">
        <f t="shared" si="1"/>
        <v>0</v>
      </c>
      <c r="L34" s="2">
        <v>0</v>
      </c>
      <c r="M34" s="2" t="s">
        <v>371</v>
      </c>
      <c r="S34" s="19">
        <f>IFERROR(SUMIF([3]PIVOT!$A$9:$A$634,C34,[3]PIVOT!$C$9:$C$634),0)</f>
        <v>0</v>
      </c>
      <c r="T34" s="19">
        <f t="shared" si="2"/>
        <v>0</v>
      </c>
    </row>
    <row r="35" spans="1:20" outlineLevel="1" x14ac:dyDescent="0.25">
      <c r="A35" s="19" t="s">
        <v>130</v>
      </c>
      <c r="B35" s="19" t="s">
        <v>371</v>
      </c>
      <c r="C35" s="2" t="s">
        <v>2362</v>
      </c>
      <c r="D35" s="2" t="s">
        <v>2363</v>
      </c>
      <c r="E35" s="2">
        <f t="shared" si="0"/>
        <v>0</v>
      </c>
      <c r="F35" s="2">
        <v>0</v>
      </c>
      <c r="G35" s="2">
        <v>730769.23076923075</v>
      </c>
      <c r="K35" s="2">
        <f t="shared" si="1"/>
        <v>730769.23076923075</v>
      </c>
      <c r="L35" s="2">
        <v>0</v>
      </c>
      <c r="M35" s="2" t="s">
        <v>371</v>
      </c>
      <c r="S35" s="19">
        <f>IFERROR(SUMIF([3]PIVOT!$A$9:$A$634,C35,[3]PIVOT!$C$9:$C$634),0)</f>
        <v>0</v>
      </c>
      <c r="T35" s="19">
        <f t="shared" si="2"/>
        <v>-730769.23076923075</v>
      </c>
    </row>
    <row r="36" spans="1:20" outlineLevel="1" x14ac:dyDescent="0.25">
      <c r="A36" s="19" t="s">
        <v>130</v>
      </c>
      <c r="B36" s="19" t="s">
        <v>371</v>
      </c>
      <c r="C36" s="2"/>
      <c r="D36" s="2" t="s">
        <v>2016</v>
      </c>
      <c r="E36" s="2">
        <f t="shared" si="0"/>
        <v>0</v>
      </c>
      <c r="F36" s="2">
        <v>0</v>
      </c>
      <c r="G36" s="2">
        <v>0</v>
      </c>
      <c r="K36" s="2">
        <f t="shared" si="1"/>
        <v>0</v>
      </c>
      <c r="L36" s="2">
        <v>0</v>
      </c>
      <c r="M36" s="2" t="s">
        <v>371</v>
      </c>
      <c r="S36" s="19">
        <f>IFERROR(SUMIF([3]PIVOT!$A$9:$A$634,C36,[3]PIVOT!$C$9:$C$634),0)</f>
        <v>0</v>
      </c>
      <c r="T36" s="19">
        <f t="shared" si="2"/>
        <v>0</v>
      </c>
    </row>
    <row r="37" spans="1:20" outlineLevel="1" x14ac:dyDescent="0.25">
      <c r="A37" s="19" t="s">
        <v>130</v>
      </c>
      <c r="B37" s="19" t="s">
        <v>371</v>
      </c>
      <c r="C37" s="2" t="s">
        <v>2366</v>
      </c>
      <c r="D37" s="2" t="s">
        <v>2367</v>
      </c>
      <c r="E37" s="2">
        <f t="shared" si="0"/>
        <v>0</v>
      </c>
      <c r="F37" s="2">
        <v>0</v>
      </c>
      <c r="G37" s="2">
        <v>269230.76923076925</v>
      </c>
      <c r="K37" s="2">
        <f t="shared" si="1"/>
        <v>269230.76923076925</v>
      </c>
      <c r="L37" s="2">
        <v>0</v>
      </c>
      <c r="M37" s="2" t="s">
        <v>371</v>
      </c>
      <c r="S37" s="19">
        <f>IFERROR(SUMIF([3]PIVOT!$A$9:$A$634,C37,[3]PIVOT!$C$9:$C$634),0)</f>
        <v>0</v>
      </c>
      <c r="T37" s="19">
        <f t="shared" si="2"/>
        <v>-269230.76923076925</v>
      </c>
    </row>
    <row r="38" spans="1:20" outlineLevel="1" x14ac:dyDescent="0.25">
      <c r="A38" s="19" t="s">
        <v>130</v>
      </c>
      <c r="B38" s="19" t="s">
        <v>2738</v>
      </c>
      <c r="C38" s="2" t="s">
        <v>2750</v>
      </c>
      <c r="D38" s="2" t="s">
        <v>2751</v>
      </c>
      <c r="E38" s="2">
        <f t="shared" si="0"/>
        <v>0</v>
      </c>
      <c r="F38" s="2">
        <v>0</v>
      </c>
      <c r="G38" s="2">
        <v>230769.23076923075</v>
      </c>
      <c r="K38" s="2">
        <f t="shared" si="1"/>
        <v>230769.23076923075</v>
      </c>
      <c r="L38" s="2">
        <v>0</v>
      </c>
      <c r="M38" s="2" t="s">
        <v>371</v>
      </c>
      <c r="S38" s="19">
        <f>IFERROR(SUMIF([3]PIVOT!$A$9:$A$634,C38,[3]PIVOT!$C$9:$C$634),0)</f>
        <v>0</v>
      </c>
      <c r="T38" s="19">
        <f t="shared" si="2"/>
        <v>-230769.23076923075</v>
      </c>
    </row>
    <row r="39" spans="1:20" outlineLevel="1" x14ac:dyDescent="0.25">
      <c r="A39" s="19" t="s">
        <v>130</v>
      </c>
      <c r="B39" s="19" t="s">
        <v>371</v>
      </c>
      <c r="C39" s="2" t="s">
        <v>2752</v>
      </c>
      <c r="D39" s="2" t="s">
        <v>2753</v>
      </c>
      <c r="E39" s="2">
        <f t="shared" si="0"/>
        <v>0</v>
      </c>
      <c r="F39" s="2">
        <v>0</v>
      </c>
      <c r="G39" s="2">
        <v>230769.23076923075</v>
      </c>
      <c r="K39" s="2">
        <f t="shared" si="1"/>
        <v>230769.23076923075</v>
      </c>
      <c r="L39" s="2">
        <v>0</v>
      </c>
      <c r="M39" s="2" t="s">
        <v>371</v>
      </c>
      <c r="S39" s="19">
        <f>IFERROR(SUMIF([3]PIVOT!$A$9:$A$634,C39,[3]PIVOT!$C$9:$C$634),0)</f>
        <v>0</v>
      </c>
      <c r="T39" s="19">
        <f t="shared" si="2"/>
        <v>-230769.23076923075</v>
      </c>
    </row>
    <row r="40" spans="1:20" outlineLevel="1" x14ac:dyDescent="0.25">
      <c r="A40" s="19" t="s">
        <v>130</v>
      </c>
      <c r="B40" s="19" t="s">
        <v>371</v>
      </c>
      <c r="C40" s="2" t="s">
        <v>2371</v>
      </c>
      <c r="D40" s="2" t="s">
        <v>2754</v>
      </c>
      <c r="E40" s="2">
        <f t="shared" si="0"/>
        <v>3500000</v>
      </c>
      <c r="F40" s="2">
        <v>1000000</v>
      </c>
      <c r="G40" s="2">
        <v>0</v>
      </c>
      <c r="K40" s="2">
        <f t="shared" si="1"/>
        <v>4500000</v>
      </c>
      <c r="L40" s="2">
        <v>4500000</v>
      </c>
      <c r="M40" s="2" t="s">
        <v>371</v>
      </c>
      <c r="S40" s="19">
        <f>IFERROR(SUMIF([3]PIVOT!$A$9:$A$634,C40,[3]PIVOT!$C$9:$C$634),0)</f>
        <v>0</v>
      </c>
      <c r="T40" s="19">
        <f t="shared" si="2"/>
        <v>-4500000</v>
      </c>
    </row>
    <row r="41" spans="1:20" outlineLevel="1" x14ac:dyDescent="0.25">
      <c r="A41" s="19" t="s">
        <v>130</v>
      </c>
      <c r="B41" s="19" t="s">
        <v>2738</v>
      </c>
      <c r="C41" s="2" t="s">
        <v>1252</v>
      </c>
      <c r="D41" s="2" t="s">
        <v>2755</v>
      </c>
      <c r="E41" s="2">
        <f t="shared" si="0"/>
        <v>4000000</v>
      </c>
      <c r="F41" s="2">
        <v>0</v>
      </c>
      <c r="G41" s="2">
        <v>0</v>
      </c>
      <c r="K41" s="2">
        <f t="shared" si="1"/>
        <v>4000000</v>
      </c>
      <c r="L41" s="2">
        <v>4000000</v>
      </c>
      <c r="M41" s="2" t="s">
        <v>371</v>
      </c>
      <c r="S41" s="19">
        <f>IFERROR(SUMIF([3]PIVOT!$A$9:$A$634,C41,[3]PIVOT!$C$9:$C$634),0)</f>
        <v>0</v>
      </c>
      <c r="T41" s="19">
        <f t="shared" si="2"/>
        <v>-4000000</v>
      </c>
    </row>
    <row r="42" spans="1:20" outlineLevel="1" x14ac:dyDescent="0.25">
      <c r="A42" s="19" t="s">
        <v>130</v>
      </c>
      <c r="B42" s="19" t="s">
        <v>371</v>
      </c>
      <c r="C42" s="2" t="s">
        <v>2372</v>
      </c>
      <c r="D42" s="2" t="s">
        <v>2756</v>
      </c>
      <c r="E42" s="2">
        <f t="shared" si="0"/>
        <v>3500000</v>
      </c>
      <c r="F42" s="2">
        <v>1000000</v>
      </c>
      <c r="G42" s="2">
        <v>0</v>
      </c>
      <c r="K42" s="2">
        <f t="shared" si="1"/>
        <v>4500000</v>
      </c>
      <c r="L42" s="2">
        <v>4500000</v>
      </c>
      <c r="M42" s="2" t="s">
        <v>371</v>
      </c>
      <c r="S42" s="19">
        <f>IFERROR(SUMIF([3]PIVOT!$A$9:$A$634,C42,[3]PIVOT!$C$9:$C$634),0)</f>
        <v>0</v>
      </c>
      <c r="T42" s="19">
        <f t="shared" si="2"/>
        <v>-4500000</v>
      </c>
    </row>
    <row r="43" spans="1:20" outlineLevel="1" x14ac:dyDescent="0.25">
      <c r="A43" s="19" t="s">
        <v>130</v>
      </c>
      <c r="B43" s="19" t="s">
        <v>371</v>
      </c>
      <c r="C43" s="2" t="s">
        <v>2374</v>
      </c>
      <c r="D43" s="2" t="s">
        <v>2757</v>
      </c>
      <c r="E43" s="2">
        <f t="shared" si="0"/>
        <v>3500000</v>
      </c>
      <c r="F43" s="2">
        <v>1000000</v>
      </c>
      <c r="G43" s="2">
        <v>0</v>
      </c>
      <c r="K43" s="2">
        <f t="shared" si="1"/>
        <v>4500000</v>
      </c>
      <c r="L43" s="2">
        <v>4500000</v>
      </c>
      <c r="M43" s="2" t="s">
        <v>371</v>
      </c>
      <c r="S43" s="19">
        <f>IFERROR(SUMIF([3]PIVOT!$A$9:$A$634,C43,[3]PIVOT!$C$9:$C$634),0)</f>
        <v>0</v>
      </c>
      <c r="T43" s="19">
        <f t="shared" si="2"/>
        <v>-4500000</v>
      </c>
    </row>
    <row r="44" spans="1:20" outlineLevel="1" x14ac:dyDescent="0.25">
      <c r="A44" s="19" t="s">
        <v>130</v>
      </c>
      <c r="B44" s="19" t="s">
        <v>371</v>
      </c>
      <c r="C44" s="2" t="s">
        <v>2603</v>
      </c>
      <c r="D44" s="2" t="s">
        <v>2758</v>
      </c>
      <c r="E44" s="2">
        <f t="shared" si="0"/>
        <v>3000000</v>
      </c>
      <c r="F44" s="2">
        <v>1000000</v>
      </c>
      <c r="G44" s="2">
        <v>1000000</v>
      </c>
      <c r="K44" s="2">
        <f t="shared" si="1"/>
        <v>5000000</v>
      </c>
      <c r="L44" s="2">
        <v>4000000</v>
      </c>
      <c r="M44" s="2" t="s">
        <v>371</v>
      </c>
      <c r="S44" s="19">
        <f>IFERROR(SUMIF([3]PIVOT!$A$9:$A$634,C44,[3]PIVOT!$C$9:$C$634),0)</f>
        <v>0</v>
      </c>
      <c r="T44" s="19">
        <f t="shared" si="2"/>
        <v>-5000000</v>
      </c>
    </row>
    <row r="45" spans="1:20" outlineLevel="1" x14ac:dyDescent="0.25">
      <c r="A45" s="19" t="s">
        <v>130</v>
      </c>
      <c r="B45" s="19" t="s">
        <v>371</v>
      </c>
      <c r="C45" s="2" t="s">
        <v>2590</v>
      </c>
      <c r="D45" s="2" t="s">
        <v>2615</v>
      </c>
      <c r="E45" s="2">
        <f t="shared" si="0"/>
        <v>500000</v>
      </c>
      <c r="F45" s="2">
        <v>0</v>
      </c>
      <c r="G45" s="2">
        <v>1000000</v>
      </c>
      <c r="K45" s="2">
        <f t="shared" si="1"/>
        <v>1500000</v>
      </c>
      <c r="L45" s="2">
        <v>500000</v>
      </c>
      <c r="M45" s="2" t="s">
        <v>371</v>
      </c>
      <c r="S45" s="19">
        <f>IFERROR(SUMIF([3]PIVOT!$A$9:$A$634,C45,[3]PIVOT!$C$9:$C$634),0)</f>
        <v>0</v>
      </c>
      <c r="T45" s="19">
        <f t="shared" si="2"/>
        <v>-1500000</v>
      </c>
    </row>
    <row r="46" spans="1:20" outlineLevel="1" x14ac:dyDescent="0.25">
      <c r="A46" s="19" t="s">
        <v>130</v>
      </c>
      <c r="B46" s="19" t="s">
        <v>2738</v>
      </c>
      <c r="C46" s="2" t="s">
        <v>2589</v>
      </c>
      <c r="D46" s="2" t="s">
        <v>2614</v>
      </c>
      <c r="E46" s="2">
        <f t="shared" si="0"/>
        <v>0</v>
      </c>
      <c r="F46" s="2">
        <v>0</v>
      </c>
      <c r="G46" s="2">
        <v>961538.4615384615</v>
      </c>
      <c r="K46" s="2">
        <f t="shared" si="1"/>
        <v>961538.4615384615</v>
      </c>
      <c r="L46" s="2">
        <v>0</v>
      </c>
      <c r="M46" s="2" t="s">
        <v>371</v>
      </c>
      <c r="S46" s="19">
        <f>IFERROR(SUMIF([3]PIVOT!$A$9:$A$634,C46,[3]PIVOT!$C$9:$C$634),0)</f>
        <v>0</v>
      </c>
      <c r="T46" s="19">
        <f t="shared" si="2"/>
        <v>-961538.4615384615</v>
      </c>
    </row>
    <row r="47" spans="1:20" outlineLevel="1" x14ac:dyDescent="0.25">
      <c r="A47" s="19" t="s">
        <v>130</v>
      </c>
      <c r="B47" s="19" t="s">
        <v>371</v>
      </c>
      <c r="C47" s="2" t="s">
        <v>2591</v>
      </c>
      <c r="D47" s="2" t="s">
        <v>2616</v>
      </c>
      <c r="E47" s="2">
        <f t="shared" si="0"/>
        <v>0</v>
      </c>
      <c r="F47" s="2">
        <v>0</v>
      </c>
      <c r="G47" s="2">
        <v>1000000</v>
      </c>
      <c r="K47" s="2">
        <f t="shared" si="1"/>
        <v>1000000</v>
      </c>
      <c r="L47" s="2">
        <v>0</v>
      </c>
      <c r="M47" s="2" t="s">
        <v>371</v>
      </c>
      <c r="S47" s="19">
        <f>IFERROR(SUMIF([3]PIVOT!$A$9:$A$634,C47,[3]PIVOT!$C$9:$C$634),0)</f>
        <v>0</v>
      </c>
      <c r="T47" s="19">
        <f t="shared" si="2"/>
        <v>-1000000</v>
      </c>
    </row>
    <row r="48" spans="1:20" outlineLevel="1" x14ac:dyDescent="0.25">
      <c r="A48" s="19" t="s">
        <v>130</v>
      </c>
      <c r="B48" s="19" t="s">
        <v>371</v>
      </c>
      <c r="C48" s="19" t="s">
        <v>2759</v>
      </c>
      <c r="D48" s="19" t="s">
        <v>2760</v>
      </c>
      <c r="E48" s="2">
        <f t="shared" si="0"/>
        <v>3000000</v>
      </c>
      <c r="F48" s="19">
        <v>1000000</v>
      </c>
      <c r="G48" s="2">
        <v>1000000</v>
      </c>
      <c r="H48" s="19"/>
      <c r="I48" s="19"/>
      <c r="J48" s="19"/>
      <c r="K48" s="2">
        <f t="shared" si="1"/>
        <v>5000000</v>
      </c>
      <c r="L48" s="19">
        <v>4000000</v>
      </c>
      <c r="M48" s="19" t="s">
        <v>371</v>
      </c>
      <c r="S48" s="19">
        <f>IFERROR(SUMIF([3]PIVOT!$A$9:$A$634,C48,[3]PIVOT!$C$9:$C$634),0)</f>
        <v>0</v>
      </c>
      <c r="T48" s="19">
        <f t="shared" si="2"/>
        <v>-5000000</v>
      </c>
    </row>
    <row r="49" spans="1:20" outlineLevel="1" x14ac:dyDescent="0.25">
      <c r="A49" s="19" t="s">
        <v>130</v>
      </c>
      <c r="B49" s="19" t="s">
        <v>371</v>
      </c>
      <c r="C49" s="2" t="s">
        <v>2012</v>
      </c>
      <c r="D49" s="2" t="s">
        <v>2022</v>
      </c>
      <c r="E49" s="2">
        <f t="shared" si="0"/>
        <v>0</v>
      </c>
      <c r="F49" s="2">
        <v>0</v>
      </c>
      <c r="G49" s="2">
        <v>0</v>
      </c>
      <c r="K49" s="2">
        <f t="shared" si="1"/>
        <v>0</v>
      </c>
      <c r="L49" s="2">
        <v>0</v>
      </c>
      <c r="M49" s="2" t="s">
        <v>251</v>
      </c>
      <c r="S49" s="19">
        <f>IFERROR(SUMIF([3]PIVOT!$A$9:$A$634,C49,[3]PIVOT!$C$9:$C$634),0)</f>
        <v>0</v>
      </c>
      <c r="T49" s="19">
        <f t="shared" si="2"/>
        <v>0</v>
      </c>
    </row>
    <row r="50" spans="1:20" outlineLevel="1" x14ac:dyDescent="0.25">
      <c r="A50" s="19" t="s">
        <v>130</v>
      </c>
      <c r="B50" s="19" t="s">
        <v>371</v>
      </c>
      <c r="C50" s="2" t="s">
        <v>1239</v>
      </c>
      <c r="D50" s="2" t="s">
        <v>4</v>
      </c>
      <c r="E50" s="2">
        <f t="shared" si="0"/>
        <v>500000</v>
      </c>
      <c r="F50" s="2">
        <v>0</v>
      </c>
      <c r="G50" s="2">
        <v>0</v>
      </c>
      <c r="K50" s="2">
        <f t="shared" si="1"/>
        <v>500000</v>
      </c>
      <c r="L50" s="2">
        <v>500000</v>
      </c>
      <c r="M50" s="2" t="s">
        <v>251</v>
      </c>
      <c r="S50" s="19">
        <f>IFERROR(SUMIF([3]PIVOT!$A$9:$A$634,C50,[3]PIVOT!$C$9:$C$634),0)</f>
        <v>0</v>
      </c>
      <c r="T50" s="19">
        <f t="shared" si="2"/>
        <v>-500000</v>
      </c>
    </row>
    <row r="51" spans="1:20" outlineLevel="1" x14ac:dyDescent="0.25">
      <c r="A51" s="19" t="s">
        <v>130</v>
      </c>
      <c r="B51" s="19" t="s">
        <v>2738</v>
      </c>
      <c r="C51" s="2" t="s">
        <v>2761</v>
      </c>
      <c r="D51" s="2" t="s">
        <v>2762</v>
      </c>
      <c r="E51" s="2">
        <f t="shared" si="0"/>
        <v>0</v>
      </c>
      <c r="F51" s="2">
        <v>0</v>
      </c>
      <c r="G51" s="2">
        <v>1000000</v>
      </c>
      <c r="K51" s="2">
        <f t="shared" si="1"/>
        <v>1000000</v>
      </c>
      <c r="L51" s="2">
        <v>0</v>
      </c>
      <c r="M51" s="2" t="s">
        <v>251</v>
      </c>
      <c r="S51" s="19">
        <f>IFERROR(SUMIF([3]PIVOT!$A$9:$A$634,C51,[3]PIVOT!$C$9:$C$634),0)</f>
        <v>0</v>
      </c>
      <c r="T51" s="19">
        <f t="shared" si="2"/>
        <v>-1000000</v>
      </c>
    </row>
    <row r="52" spans="1:20" outlineLevel="1" x14ac:dyDescent="0.25">
      <c r="A52" s="19" t="s">
        <v>130</v>
      </c>
      <c r="B52" s="19" t="s">
        <v>371</v>
      </c>
      <c r="C52" s="2" t="s">
        <v>2588</v>
      </c>
      <c r="D52" s="2" t="s">
        <v>2763</v>
      </c>
      <c r="E52" s="2">
        <f t="shared" si="0"/>
        <v>0</v>
      </c>
      <c r="F52" s="2">
        <v>0</v>
      </c>
      <c r="G52" s="2">
        <v>1000000</v>
      </c>
      <c r="K52" s="2">
        <f t="shared" si="1"/>
        <v>1000000</v>
      </c>
      <c r="L52" s="2">
        <v>0</v>
      </c>
      <c r="M52" s="2" t="s">
        <v>251</v>
      </c>
      <c r="S52" s="19">
        <f>IFERROR(SUMIF([3]PIVOT!$A$9:$A$634,C52,[3]PIVOT!$C$9:$C$634),0)</f>
        <v>0</v>
      </c>
      <c r="T52" s="19">
        <f t="shared" si="2"/>
        <v>-1000000</v>
      </c>
    </row>
    <row r="53" spans="1:20" outlineLevel="1" x14ac:dyDescent="0.25">
      <c r="A53" s="19" t="s">
        <v>130</v>
      </c>
      <c r="B53" s="19" t="s">
        <v>371</v>
      </c>
      <c r="C53" s="2" t="s">
        <v>2587</v>
      </c>
      <c r="D53" s="2" t="s">
        <v>2611</v>
      </c>
      <c r="E53" s="2">
        <f t="shared" si="0"/>
        <v>0</v>
      </c>
      <c r="F53" s="2">
        <v>0</v>
      </c>
      <c r="G53" s="2">
        <v>1000000</v>
      </c>
      <c r="K53" s="2">
        <f t="shared" si="1"/>
        <v>1000000</v>
      </c>
      <c r="L53" s="2">
        <v>0</v>
      </c>
      <c r="M53" s="2" t="s">
        <v>251</v>
      </c>
      <c r="S53" s="19">
        <f>IFERROR(SUMIF([3]PIVOT!$A$9:$A$634,C53,[3]PIVOT!$C$9:$C$634),0)</f>
        <v>0</v>
      </c>
      <c r="T53" s="19">
        <f t="shared" si="2"/>
        <v>-1000000</v>
      </c>
    </row>
    <row r="54" spans="1:20" outlineLevel="1" x14ac:dyDescent="0.25">
      <c r="A54" s="19" t="s">
        <v>130</v>
      </c>
      <c r="B54" s="19" t="s">
        <v>371</v>
      </c>
      <c r="C54" s="2"/>
      <c r="D54" s="2" t="s">
        <v>2764</v>
      </c>
      <c r="E54" s="2">
        <f t="shared" si="0"/>
        <v>0</v>
      </c>
      <c r="F54" s="2">
        <v>0</v>
      </c>
      <c r="G54" s="2">
        <v>0</v>
      </c>
      <c r="K54" s="2">
        <f t="shared" si="1"/>
        <v>0</v>
      </c>
      <c r="L54" s="2">
        <v>0</v>
      </c>
      <c r="M54" s="2" t="s">
        <v>251</v>
      </c>
      <c r="S54" s="19">
        <f>IFERROR(SUMIF([3]PIVOT!$A$9:$A$634,C54,[3]PIVOT!$C$9:$C$634),0)</f>
        <v>0</v>
      </c>
      <c r="T54" s="19">
        <f t="shared" si="2"/>
        <v>0</v>
      </c>
    </row>
    <row r="55" spans="1:20" outlineLevel="1" x14ac:dyDescent="0.25">
      <c r="A55" s="19" t="s">
        <v>126</v>
      </c>
      <c r="B55" s="19" t="s">
        <v>2738</v>
      </c>
      <c r="C55" s="2" t="s">
        <v>2014</v>
      </c>
      <c r="D55" s="2" t="s">
        <v>2026</v>
      </c>
      <c r="E55" s="2">
        <f t="shared" si="0"/>
        <v>2500000</v>
      </c>
      <c r="F55" s="2">
        <v>0</v>
      </c>
      <c r="G55" s="2">
        <v>0</v>
      </c>
      <c r="K55" s="2">
        <f t="shared" si="1"/>
        <v>2500000</v>
      </c>
      <c r="L55" s="2">
        <v>2500000</v>
      </c>
      <c r="M55" s="2" t="s">
        <v>251</v>
      </c>
      <c r="S55" s="19">
        <f>IFERROR(SUMIF([3]PIVOT!$A$9:$A$634,C55,[3]PIVOT!$C$9:$C$634),0)</f>
        <v>0</v>
      </c>
      <c r="T55" s="19">
        <f t="shared" si="2"/>
        <v>-2500000</v>
      </c>
    </row>
    <row r="56" spans="1:20" outlineLevel="1" x14ac:dyDescent="0.25">
      <c r="A56" s="19" t="s">
        <v>126</v>
      </c>
      <c r="B56" s="19" t="s">
        <v>371</v>
      </c>
      <c r="C56" s="2" t="s">
        <v>2399</v>
      </c>
      <c r="D56" s="2" t="s">
        <v>2400</v>
      </c>
      <c r="E56" s="2">
        <f t="shared" si="0"/>
        <v>3500000</v>
      </c>
      <c r="F56" s="2">
        <v>1000000</v>
      </c>
      <c r="G56" s="2">
        <v>346153.84615384613</v>
      </c>
      <c r="K56" s="2">
        <f t="shared" si="1"/>
        <v>4846153.846153846</v>
      </c>
      <c r="L56" s="2">
        <v>4500000</v>
      </c>
      <c r="M56" s="2" t="s">
        <v>251</v>
      </c>
      <c r="S56" s="19">
        <f>IFERROR(SUMIF([3]PIVOT!$A$9:$A$634,C56,[3]PIVOT!$C$9:$C$634),0)</f>
        <v>0</v>
      </c>
      <c r="T56" s="19">
        <f t="shared" si="2"/>
        <v>-4846153.846153846</v>
      </c>
    </row>
    <row r="57" spans="1:20" outlineLevel="1" x14ac:dyDescent="0.25">
      <c r="A57" s="19" t="s">
        <v>126</v>
      </c>
      <c r="B57" s="19" t="s">
        <v>371</v>
      </c>
      <c r="C57" s="2" t="s">
        <v>2199</v>
      </c>
      <c r="D57" s="2" t="s">
        <v>2226</v>
      </c>
      <c r="E57" s="2">
        <f t="shared" si="0"/>
        <v>3500000</v>
      </c>
      <c r="F57" s="2">
        <v>1000000</v>
      </c>
      <c r="G57" s="2">
        <v>0</v>
      </c>
      <c r="K57" s="2">
        <f t="shared" si="1"/>
        <v>4500000</v>
      </c>
      <c r="L57" s="2">
        <v>4500000</v>
      </c>
      <c r="M57" s="2" t="s">
        <v>252</v>
      </c>
      <c r="S57" s="19">
        <f>IFERROR(SUMIF([3]PIVOT!$A$9:$A$634,C57,[3]PIVOT!$C$9:$C$634),0)</f>
        <v>0</v>
      </c>
      <c r="T57" s="19">
        <f t="shared" si="2"/>
        <v>-4500000</v>
      </c>
    </row>
    <row r="58" spans="1:20" outlineLevel="1" x14ac:dyDescent="0.25">
      <c r="A58" s="19" t="s">
        <v>126</v>
      </c>
      <c r="B58" s="19" t="s">
        <v>371</v>
      </c>
      <c r="C58" s="2" t="s">
        <v>2765</v>
      </c>
      <c r="D58" s="2" t="s">
        <v>929</v>
      </c>
      <c r="E58" s="2">
        <f t="shared" si="0"/>
        <v>3500000</v>
      </c>
      <c r="F58" s="2">
        <v>1000000</v>
      </c>
      <c r="G58" s="2">
        <v>1000000</v>
      </c>
      <c r="K58" s="2">
        <f t="shared" si="1"/>
        <v>5500000</v>
      </c>
      <c r="L58" s="2">
        <v>4500000</v>
      </c>
      <c r="M58" s="2" t="s">
        <v>252</v>
      </c>
      <c r="S58" s="19">
        <f>IFERROR(SUMIF([3]PIVOT!$A$9:$A$634,C58,[3]PIVOT!$C$9:$C$634),0)</f>
        <v>0</v>
      </c>
      <c r="T58" s="19">
        <f t="shared" si="2"/>
        <v>-5500000</v>
      </c>
    </row>
    <row r="59" spans="1:20" outlineLevel="1" x14ac:dyDescent="0.25">
      <c r="A59" s="19" t="s">
        <v>126</v>
      </c>
      <c r="B59" s="19" t="s">
        <v>371</v>
      </c>
      <c r="C59" s="2" t="s">
        <v>2606</v>
      </c>
      <c r="D59" s="2" t="s">
        <v>2634</v>
      </c>
      <c r="E59" s="2">
        <f t="shared" si="0"/>
        <v>3500000</v>
      </c>
      <c r="F59" s="2">
        <v>1000000</v>
      </c>
      <c r="G59" s="2">
        <v>1000000</v>
      </c>
      <c r="K59" s="2">
        <f t="shared" si="1"/>
        <v>5500000</v>
      </c>
      <c r="L59" s="2">
        <v>4500000</v>
      </c>
      <c r="M59" s="2" t="s">
        <v>252</v>
      </c>
      <c r="S59" s="19">
        <f>IFERROR(SUMIF([3]PIVOT!$A$9:$A$634,C59,[3]PIVOT!$C$9:$C$634),0)</f>
        <v>0</v>
      </c>
      <c r="T59" s="19">
        <f t="shared" si="2"/>
        <v>-5500000</v>
      </c>
    </row>
    <row r="60" spans="1:20" outlineLevel="1" x14ac:dyDescent="0.25">
      <c r="A60" s="19" t="s">
        <v>126</v>
      </c>
      <c r="B60" s="19" t="s">
        <v>2738</v>
      </c>
      <c r="C60" s="2" t="s">
        <v>1331</v>
      </c>
      <c r="D60" s="2" t="s">
        <v>1332</v>
      </c>
      <c r="E60" s="2">
        <f t="shared" si="0"/>
        <v>1500000</v>
      </c>
      <c r="F60" s="2">
        <v>0</v>
      </c>
      <c r="G60" s="2">
        <v>0</v>
      </c>
      <c r="K60" s="2">
        <f t="shared" si="1"/>
        <v>1500000</v>
      </c>
      <c r="L60" s="2">
        <v>1500000</v>
      </c>
      <c r="M60" s="2" t="s">
        <v>252</v>
      </c>
      <c r="S60" s="19">
        <f>IFERROR(SUMIF([3]PIVOT!$A$9:$A$634,C60,[3]PIVOT!$C$9:$C$634),0)</f>
        <v>0</v>
      </c>
      <c r="T60" s="19">
        <f t="shared" si="2"/>
        <v>-1500000</v>
      </c>
    </row>
    <row r="61" spans="1:20" outlineLevel="1" x14ac:dyDescent="0.25">
      <c r="A61" s="19" t="s">
        <v>126</v>
      </c>
      <c r="B61" s="19" t="s">
        <v>371</v>
      </c>
      <c r="C61" s="2" t="s">
        <v>1266</v>
      </c>
      <c r="D61" s="2" t="s">
        <v>484</v>
      </c>
      <c r="E61" s="2">
        <f t="shared" si="0"/>
        <v>3000000</v>
      </c>
      <c r="F61" s="2">
        <v>1000000</v>
      </c>
      <c r="G61" s="2">
        <v>0</v>
      </c>
      <c r="K61" s="2">
        <f t="shared" si="1"/>
        <v>4000000</v>
      </c>
      <c r="L61" s="2">
        <v>4000000</v>
      </c>
      <c r="M61" s="2" t="s">
        <v>371</v>
      </c>
      <c r="S61" s="19">
        <f>IFERROR(SUMIF([3]PIVOT!$A$9:$A$634,C61,[3]PIVOT!$C$9:$C$634),0)</f>
        <v>0</v>
      </c>
      <c r="T61" s="19">
        <f t="shared" si="2"/>
        <v>-4000000</v>
      </c>
    </row>
    <row r="62" spans="1:20" outlineLevel="1" x14ac:dyDescent="0.25">
      <c r="A62" s="19" t="s">
        <v>126</v>
      </c>
      <c r="B62" s="19" t="s">
        <v>371</v>
      </c>
      <c r="C62" s="2" t="s">
        <v>2609</v>
      </c>
      <c r="D62" s="2" t="s">
        <v>485</v>
      </c>
      <c r="E62" s="2">
        <f t="shared" si="0"/>
        <v>3000000</v>
      </c>
      <c r="F62" s="2">
        <v>1000000</v>
      </c>
      <c r="G62" s="2">
        <v>1000000</v>
      </c>
      <c r="K62" s="2">
        <f t="shared" si="1"/>
        <v>5000000</v>
      </c>
      <c r="L62" s="2">
        <v>4000000</v>
      </c>
      <c r="M62" s="2" t="s">
        <v>371</v>
      </c>
      <c r="S62" s="19">
        <f>IFERROR(SUMIF([3]PIVOT!$A$9:$A$634,C62,[3]PIVOT!$C$9:$C$634),0)</f>
        <v>0</v>
      </c>
      <c r="T62" s="19">
        <f t="shared" si="2"/>
        <v>-5000000</v>
      </c>
    </row>
    <row r="63" spans="1:20" outlineLevel="1" x14ac:dyDescent="0.25">
      <c r="A63" s="19" t="s">
        <v>126</v>
      </c>
      <c r="B63" s="19" t="s">
        <v>371</v>
      </c>
      <c r="C63" s="2" t="s">
        <v>1294</v>
      </c>
      <c r="D63" s="2" t="s">
        <v>434</v>
      </c>
      <c r="E63" s="2">
        <f t="shared" si="0"/>
        <v>3000000</v>
      </c>
      <c r="F63" s="2">
        <v>1000000</v>
      </c>
      <c r="G63" s="2">
        <v>1000000</v>
      </c>
      <c r="K63" s="2">
        <f t="shared" si="1"/>
        <v>5000000</v>
      </c>
      <c r="L63" s="2">
        <v>4000000</v>
      </c>
      <c r="M63" s="2" t="s">
        <v>371</v>
      </c>
      <c r="S63" s="19">
        <f>IFERROR(SUMIF([3]PIVOT!$A$9:$A$634,C63,[3]PIVOT!$C$9:$C$634),0)</f>
        <v>0</v>
      </c>
      <c r="T63" s="19">
        <f t="shared" si="2"/>
        <v>-5000000</v>
      </c>
    </row>
    <row r="64" spans="1:20" outlineLevel="1" x14ac:dyDescent="0.25">
      <c r="A64" s="19" t="s">
        <v>126</v>
      </c>
      <c r="B64" s="19" t="s">
        <v>371</v>
      </c>
      <c r="C64" s="2" t="s">
        <v>1311</v>
      </c>
      <c r="D64" s="2" t="s">
        <v>435</v>
      </c>
      <c r="E64" s="2">
        <f t="shared" si="0"/>
        <v>3000000</v>
      </c>
      <c r="F64" s="2">
        <v>1000000</v>
      </c>
      <c r="G64" s="2">
        <v>0</v>
      </c>
      <c r="K64" s="2">
        <f t="shared" si="1"/>
        <v>4000000</v>
      </c>
      <c r="L64" s="2">
        <v>4000000</v>
      </c>
      <c r="M64" s="2" t="s">
        <v>371</v>
      </c>
      <c r="S64" s="19">
        <f>IFERROR(SUMIF([3]PIVOT!$A$9:$A$634,C64,[3]PIVOT!$C$9:$C$634),0)</f>
        <v>0</v>
      </c>
      <c r="T64" s="19">
        <f t="shared" si="2"/>
        <v>-4000000</v>
      </c>
    </row>
    <row r="65" spans="1:20" outlineLevel="1" x14ac:dyDescent="0.25">
      <c r="A65" s="19" t="s">
        <v>126</v>
      </c>
      <c r="B65" s="19" t="s">
        <v>371</v>
      </c>
      <c r="C65" s="2" t="s">
        <v>2873</v>
      </c>
      <c r="D65" s="2" t="s">
        <v>103</v>
      </c>
      <c r="E65" s="2">
        <f t="shared" si="0"/>
        <v>3000000</v>
      </c>
      <c r="F65" s="2">
        <v>1000000</v>
      </c>
      <c r="G65" s="2">
        <v>1000000</v>
      </c>
      <c r="K65" s="2">
        <f t="shared" si="1"/>
        <v>5000000</v>
      </c>
      <c r="L65" s="2">
        <v>4000000</v>
      </c>
      <c r="M65" s="2" t="s">
        <v>371</v>
      </c>
      <c r="S65" s="19">
        <f>IFERROR(SUMIF([3]PIVOT!$A$9:$A$634,C65,[3]PIVOT!$C$9:$C$634),0)</f>
        <v>0</v>
      </c>
      <c r="T65" s="19">
        <f t="shared" si="2"/>
        <v>-5000000</v>
      </c>
    </row>
    <row r="66" spans="1:20" outlineLevel="1" x14ac:dyDescent="0.25">
      <c r="A66" s="19" t="s">
        <v>126</v>
      </c>
      <c r="B66" s="19" t="s">
        <v>371</v>
      </c>
      <c r="C66" s="2" t="s">
        <v>1325</v>
      </c>
      <c r="D66" s="2" t="s">
        <v>32</v>
      </c>
      <c r="E66" s="2">
        <f t="shared" si="0"/>
        <v>3500000</v>
      </c>
      <c r="F66" s="2">
        <v>1000000</v>
      </c>
      <c r="G66" s="2">
        <v>0</v>
      </c>
      <c r="K66" s="2">
        <f t="shared" si="1"/>
        <v>4500000</v>
      </c>
      <c r="L66" s="2">
        <v>4500000</v>
      </c>
      <c r="M66" s="2" t="s">
        <v>371</v>
      </c>
      <c r="S66" s="19">
        <f>IFERROR(SUMIF([3]PIVOT!$A$9:$A$634,C66,[3]PIVOT!$C$9:$C$634),0)</f>
        <v>0</v>
      </c>
      <c r="T66" s="19">
        <f t="shared" si="2"/>
        <v>-4500000</v>
      </c>
    </row>
    <row r="67" spans="1:20" outlineLevel="1" x14ac:dyDescent="0.25">
      <c r="A67" s="19" t="s">
        <v>126</v>
      </c>
      <c r="B67" s="19" t="s">
        <v>371</v>
      </c>
      <c r="C67" s="2" t="s">
        <v>1327</v>
      </c>
      <c r="D67" s="2" t="s">
        <v>35</v>
      </c>
      <c r="E67" s="2">
        <f t="shared" si="0"/>
        <v>3500000</v>
      </c>
      <c r="F67" s="2">
        <v>1000000</v>
      </c>
      <c r="G67" s="2">
        <v>0</v>
      </c>
      <c r="K67" s="2">
        <f t="shared" si="1"/>
        <v>4500000</v>
      </c>
      <c r="L67" s="2">
        <v>4500000</v>
      </c>
      <c r="M67" s="2" t="s">
        <v>371</v>
      </c>
      <c r="S67" s="19">
        <f>IFERROR(SUMIF([3]PIVOT!$A$9:$A$634,C67,[3]PIVOT!$C$9:$C$634),0)</f>
        <v>0</v>
      </c>
      <c r="T67" s="19">
        <f t="shared" si="2"/>
        <v>-4500000</v>
      </c>
    </row>
    <row r="68" spans="1:20" outlineLevel="1" x14ac:dyDescent="0.25">
      <c r="A68" s="19" t="s">
        <v>126</v>
      </c>
      <c r="B68" s="19" t="s">
        <v>2738</v>
      </c>
      <c r="C68" s="2" t="s">
        <v>1323</v>
      </c>
      <c r="D68" s="2" t="s">
        <v>404</v>
      </c>
      <c r="E68" s="2">
        <f t="shared" si="0"/>
        <v>1500000</v>
      </c>
      <c r="F68" s="2">
        <v>0</v>
      </c>
      <c r="G68" s="2">
        <v>0</v>
      </c>
      <c r="K68" s="2">
        <f t="shared" si="1"/>
        <v>1500000</v>
      </c>
      <c r="L68" s="2">
        <v>1500000</v>
      </c>
      <c r="M68" s="2" t="s">
        <v>371</v>
      </c>
      <c r="S68" s="19">
        <f>IFERROR(SUMIF([3]PIVOT!$A$9:$A$634,C68,[3]PIVOT!$C$9:$C$634),0)</f>
        <v>0</v>
      </c>
      <c r="T68" s="19">
        <f t="shared" si="2"/>
        <v>-1500000</v>
      </c>
    </row>
    <row r="69" spans="1:20" outlineLevel="1" x14ac:dyDescent="0.25">
      <c r="A69" s="19" t="s">
        <v>126</v>
      </c>
      <c r="B69" s="19" t="s">
        <v>371</v>
      </c>
      <c r="C69" s="2" t="s">
        <v>1277</v>
      </c>
      <c r="D69" s="2" t="s">
        <v>6</v>
      </c>
      <c r="E69" s="2">
        <f t="shared" ref="E69:E125" si="3">+L69-F69-J69-I69</f>
        <v>3000000</v>
      </c>
      <c r="F69" s="2">
        <v>1000000</v>
      </c>
      <c r="G69" s="2">
        <v>0</v>
      </c>
      <c r="K69" s="2">
        <f t="shared" ref="K69:K148" si="4">SUM(E69:G69)-H69+I69+J69</f>
        <v>4000000</v>
      </c>
      <c r="L69" s="2">
        <v>4000000</v>
      </c>
      <c r="M69" s="2" t="s">
        <v>371</v>
      </c>
      <c r="S69" s="19">
        <f>IFERROR(SUMIF([3]PIVOT!$A$9:$A$634,C69,[3]PIVOT!$C$9:$C$634),0)</f>
        <v>0</v>
      </c>
      <c r="T69" s="19">
        <f t="shared" ref="T69:T140" si="5">+S69-K69</f>
        <v>-4000000</v>
      </c>
    </row>
    <row r="70" spans="1:20" outlineLevel="1" x14ac:dyDescent="0.25">
      <c r="A70" s="19" t="s">
        <v>126</v>
      </c>
      <c r="B70" s="19" t="s">
        <v>371</v>
      </c>
      <c r="C70" s="2" t="s">
        <v>1278</v>
      </c>
      <c r="D70" s="2" t="s">
        <v>100</v>
      </c>
      <c r="E70" s="2">
        <f t="shared" si="3"/>
        <v>3000000</v>
      </c>
      <c r="F70" s="2">
        <v>1000000</v>
      </c>
      <c r="G70" s="2">
        <v>0</v>
      </c>
      <c r="K70" s="2">
        <f t="shared" si="4"/>
        <v>4000000</v>
      </c>
      <c r="L70" s="2">
        <v>4000000</v>
      </c>
      <c r="M70" s="2" t="s">
        <v>371</v>
      </c>
      <c r="S70" s="19">
        <f>IFERROR(SUMIF([3]PIVOT!$A$9:$A$634,C70,[3]PIVOT!$C$9:$C$634),0)</f>
        <v>0</v>
      </c>
      <c r="T70" s="19">
        <f t="shared" si="5"/>
        <v>-4000000</v>
      </c>
    </row>
    <row r="71" spans="1:20" outlineLevel="1" x14ac:dyDescent="0.25">
      <c r="A71" s="19" t="s">
        <v>126</v>
      </c>
      <c r="B71" s="19" t="s">
        <v>371</v>
      </c>
      <c r="C71" s="2" t="s">
        <v>1279</v>
      </c>
      <c r="D71" s="2" t="s">
        <v>7</v>
      </c>
      <c r="E71" s="2">
        <f t="shared" si="3"/>
        <v>3000000</v>
      </c>
      <c r="F71" s="2">
        <v>1000000</v>
      </c>
      <c r="G71" s="2">
        <v>0</v>
      </c>
      <c r="K71" s="2">
        <f t="shared" si="4"/>
        <v>4000000</v>
      </c>
      <c r="L71" s="2">
        <v>4000000</v>
      </c>
      <c r="M71" s="2" t="s">
        <v>371</v>
      </c>
      <c r="S71" s="19">
        <f>IFERROR(SUMIF([3]PIVOT!$A$9:$A$634,C71,[3]PIVOT!$C$9:$C$634),0)</f>
        <v>0</v>
      </c>
      <c r="T71" s="19">
        <f t="shared" si="5"/>
        <v>-4000000</v>
      </c>
    </row>
    <row r="72" spans="1:20" outlineLevel="1" x14ac:dyDescent="0.25">
      <c r="A72" s="19" t="s">
        <v>126</v>
      </c>
      <c r="B72" s="19" t="s">
        <v>2738</v>
      </c>
      <c r="C72" s="2" t="s">
        <v>2417</v>
      </c>
      <c r="D72" s="2" t="s">
        <v>2418</v>
      </c>
      <c r="E72" s="2">
        <f t="shared" si="3"/>
        <v>0</v>
      </c>
      <c r="F72" s="2">
        <v>0</v>
      </c>
      <c r="G72" s="2">
        <v>1000000</v>
      </c>
      <c r="K72" s="2">
        <f t="shared" si="4"/>
        <v>1000000</v>
      </c>
      <c r="L72" s="2">
        <v>0</v>
      </c>
      <c r="M72" s="2" t="s">
        <v>371</v>
      </c>
      <c r="S72" s="19">
        <f>IFERROR(SUMIF([3]PIVOT!$A$9:$A$634,C72,[3]PIVOT!$C$9:$C$634),0)</f>
        <v>0</v>
      </c>
      <c r="T72" s="19">
        <f t="shared" si="5"/>
        <v>-1000000</v>
      </c>
    </row>
    <row r="73" spans="1:20" outlineLevel="1" x14ac:dyDescent="0.25">
      <c r="A73" s="19" t="s">
        <v>126</v>
      </c>
      <c r="B73" s="19" t="s">
        <v>371</v>
      </c>
      <c r="C73" s="2" t="s">
        <v>2423</v>
      </c>
      <c r="D73" s="2" t="s">
        <v>2424</v>
      </c>
      <c r="E73" s="2">
        <f t="shared" si="3"/>
        <v>0</v>
      </c>
      <c r="F73" s="2">
        <v>0</v>
      </c>
      <c r="G73" s="2">
        <v>384615.38461538462</v>
      </c>
      <c r="K73" s="2">
        <f t="shared" si="4"/>
        <v>384615.38461538462</v>
      </c>
      <c r="L73" s="2">
        <v>0</v>
      </c>
      <c r="M73" s="2" t="s">
        <v>371</v>
      </c>
      <c r="S73" s="19">
        <f>IFERROR(SUMIF([3]PIVOT!$A$9:$A$634,C73,[3]PIVOT!$C$9:$C$634),0)</f>
        <v>0</v>
      </c>
      <c r="T73" s="19">
        <f t="shared" si="5"/>
        <v>-384615.38461538462</v>
      </c>
    </row>
    <row r="74" spans="1:20" outlineLevel="1" x14ac:dyDescent="0.25">
      <c r="A74" s="19" t="s">
        <v>126</v>
      </c>
      <c r="B74" s="19" t="s">
        <v>371</v>
      </c>
      <c r="C74" s="2" t="s">
        <v>2419</v>
      </c>
      <c r="D74" s="2" t="s">
        <v>2420</v>
      </c>
      <c r="E74" s="2">
        <f t="shared" si="3"/>
        <v>0</v>
      </c>
      <c r="F74" s="2">
        <v>0</v>
      </c>
      <c r="G74" s="2">
        <v>0</v>
      </c>
      <c r="K74" s="2">
        <f t="shared" si="4"/>
        <v>0</v>
      </c>
      <c r="L74" s="2">
        <v>0</v>
      </c>
      <c r="M74" s="2" t="s">
        <v>371</v>
      </c>
      <c r="S74" s="19">
        <f>IFERROR(SUMIF([3]PIVOT!$A$9:$A$634,C74,[3]PIVOT!$C$9:$C$634),0)</f>
        <v>0</v>
      </c>
      <c r="T74" s="19">
        <f t="shared" si="5"/>
        <v>0</v>
      </c>
    </row>
    <row r="75" spans="1:20" outlineLevel="1" x14ac:dyDescent="0.25">
      <c r="A75" s="19" t="s">
        <v>126</v>
      </c>
      <c r="B75" s="19" t="s">
        <v>371</v>
      </c>
      <c r="C75" s="2" t="s">
        <v>2766</v>
      </c>
      <c r="D75" s="2" t="s">
        <v>837</v>
      </c>
      <c r="E75" s="2">
        <f t="shared" si="3"/>
        <v>2807692.3076923075</v>
      </c>
      <c r="F75" s="2">
        <v>1000000</v>
      </c>
      <c r="G75" s="2">
        <v>846153.84615384613</v>
      </c>
      <c r="K75" s="2">
        <f t="shared" si="4"/>
        <v>4653846.153846154</v>
      </c>
      <c r="L75" s="2">
        <v>3807692.3076923075</v>
      </c>
      <c r="M75" s="2" t="s">
        <v>371</v>
      </c>
      <c r="S75" s="19">
        <f>IFERROR(SUMIF([3]PIVOT!$A$9:$A$634,C75,[3]PIVOT!$C$9:$C$634),0)</f>
        <v>0</v>
      </c>
      <c r="T75" s="19">
        <f t="shared" si="5"/>
        <v>-4653846.153846154</v>
      </c>
    </row>
    <row r="76" spans="1:20" outlineLevel="1" x14ac:dyDescent="0.25">
      <c r="A76" s="19" t="s">
        <v>126</v>
      </c>
      <c r="B76" s="19" t="s">
        <v>371</v>
      </c>
      <c r="C76" s="2" t="s">
        <v>2427</v>
      </c>
      <c r="D76" s="2" t="s">
        <v>2428</v>
      </c>
      <c r="E76" s="2">
        <f t="shared" si="3"/>
        <v>3500000</v>
      </c>
      <c r="F76" s="2">
        <v>1000000</v>
      </c>
      <c r="G76" s="2">
        <v>538461.5384615385</v>
      </c>
      <c r="K76" s="2">
        <f t="shared" si="4"/>
        <v>5038461.538461538</v>
      </c>
      <c r="L76" s="2">
        <v>4500000</v>
      </c>
      <c r="M76" s="2" t="s">
        <v>371</v>
      </c>
      <c r="S76" s="19">
        <f>IFERROR(SUMIF([3]PIVOT!$A$9:$A$634,C76,[3]PIVOT!$C$9:$C$634),0)</f>
        <v>0</v>
      </c>
      <c r="T76" s="19">
        <f t="shared" si="5"/>
        <v>-5038461.538461538</v>
      </c>
    </row>
    <row r="77" spans="1:20" outlineLevel="1" x14ac:dyDescent="0.25">
      <c r="A77" s="19" t="s">
        <v>126</v>
      </c>
      <c r="B77" s="19" t="s">
        <v>371</v>
      </c>
      <c r="C77" s="2" t="s">
        <v>2874</v>
      </c>
      <c r="D77" s="2" t="s">
        <v>407</v>
      </c>
      <c r="E77" s="2">
        <f t="shared" si="3"/>
        <v>0</v>
      </c>
      <c r="F77" s="2">
        <v>0</v>
      </c>
      <c r="G77" s="2">
        <v>0</v>
      </c>
      <c r="K77" s="2">
        <f t="shared" si="4"/>
        <v>0</v>
      </c>
      <c r="L77" s="2">
        <v>0</v>
      </c>
      <c r="M77" s="2" t="s">
        <v>371</v>
      </c>
      <c r="S77" s="19">
        <f>IFERROR(SUMIF([3]PIVOT!$A$9:$A$634,C77,[3]PIVOT!$C$9:$C$634),0)</f>
        <v>0</v>
      </c>
      <c r="T77" s="19">
        <f t="shared" si="5"/>
        <v>0</v>
      </c>
    </row>
    <row r="78" spans="1:20" outlineLevel="1" x14ac:dyDescent="0.25">
      <c r="A78" s="19" t="s">
        <v>126</v>
      </c>
      <c r="B78" s="19" t="s">
        <v>371</v>
      </c>
      <c r="C78" s="2" t="s">
        <v>1282</v>
      </c>
      <c r="D78" s="2" t="s">
        <v>105</v>
      </c>
      <c r="E78" s="2">
        <f t="shared" si="3"/>
        <v>3500000</v>
      </c>
      <c r="F78" s="2">
        <v>1000000</v>
      </c>
      <c r="G78" s="2">
        <v>0</v>
      </c>
      <c r="K78" s="2">
        <f t="shared" si="4"/>
        <v>4500000</v>
      </c>
      <c r="L78" s="2">
        <v>4500000</v>
      </c>
      <c r="M78" s="2" t="s">
        <v>371</v>
      </c>
      <c r="S78" s="19">
        <f>IFERROR(SUMIF([3]PIVOT!$A$9:$A$634,C78,[3]PIVOT!$C$9:$C$634),0)</f>
        <v>0</v>
      </c>
      <c r="T78" s="19">
        <f t="shared" si="5"/>
        <v>-4500000</v>
      </c>
    </row>
    <row r="79" spans="1:20" outlineLevel="1" x14ac:dyDescent="0.25">
      <c r="A79" s="19" t="s">
        <v>126</v>
      </c>
      <c r="B79" s="19" t="s">
        <v>371</v>
      </c>
      <c r="C79" s="2" t="s">
        <v>1283</v>
      </c>
      <c r="D79" s="2" t="s">
        <v>830</v>
      </c>
      <c r="E79" s="2">
        <f t="shared" si="3"/>
        <v>3500000</v>
      </c>
      <c r="F79" s="2">
        <v>1000000</v>
      </c>
      <c r="G79" s="2">
        <v>0</v>
      </c>
      <c r="K79" s="2">
        <f t="shared" si="4"/>
        <v>4500000</v>
      </c>
      <c r="L79" s="2">
        <v>4500000</v>
      </c>
      <c r="M79" s="2" t="s">
        <v>371</v>
      </c>
      <c r="S79" s="19">
        <f>IFERROR(SUMIF([3]PIVOT!$A$9:$A$634,C79,[3]PIVOT!$C$9:$C$634),0)</f>
        <v>0</v>
      </c>
      <c r="T79" s="19">
        <f t="shared" si="5"/>
        <v>-4500000</v>
      </c>
    </row>
    <row r="80" spans="1:20" outlineLevel="1" x14ac:dyDescent="0.25">
      <c r="A80" s="19" t="s">
        <v>126</v>
      </c>
      <c r="B80" s="19" t="s">
        <v>371</v>
      </c>
      <c r="C80" s="2" t="s">
        <v>1284</v>
      </c>
      <c r="D80" s="2" t="s">
        <v>699</v>
      </c>
      <c r="E80" s="2">
        <f t="shared" si="3"/>
        <v>3500000</v>
      </c>
      <c r="F80" s="2">
        <v>1000000</v>
      </c>
      <c r="G80" s="2">
        <v>0</v>
      </c>
      <c r="K80" s="2">
        <f t="shared" si="4"/>
        <v>4500000</v>
      </c>
      <c r="L80" s="2">
        <v>4500000</v>
      </c>
      <c r="M80" s="2" t="s">
        <v>371</v>
      </c>
      <c r="S80" s="19">
        <f>IFERROR(SUMIF([3]PIVOT!$A$9:$A$634,C80,[3]PIVOT!$C$9:$C$634),0)</f>
        <v>0</v>
      </c>
      <c r="T80" s="19">
        <f t="shared" si="5"/>
        <v>-4500000</v>
      </c>
    </row>
    <row r="81" spans="1:20" outlineLevel="1" x14ac:dyDescent="0.25">
      <c r="A81" s="19" t="s">
        <v>126</v>
      </c>
      <c r="B81" s="19" t="s">
        <v>371</v>
      </c>
      <c r="C81" s="2" t="s">
        <v>2388</v>
      </c>
      <c r="D81" s="2" t="s">
        <v>2389</v>
      </c>
      <c r="E81" s="2">
        <f t="shared" si="3"/>
        <v>3500000</v>
      </c>
      <c r="F81" s="2">
        <v>1000000</v>
      </c>
      <c r="G81" s="2">
        <v>269230.76923076925</v>
      </c>
      <c r="K81" s="2">
        <f t="shared" si="4"/>
        <v>4769230.769230769</v>
      </c>
      <c r="L81" s="2">
        <v>4500000</v>
      </c>
      <c r="M81" s="2" t="s">
        <v>371</v>
      </c>
      <c r="S81" s="19">
        <f>IFERROR(SUMIF([3]PIVOT!$A$9:$A$634,C81,[3]PIVOT!$C$9:$C$634),0)</f>
        <v>0</v>
      </c>
      <c r="T81" s="19">
        <f t="shared" si="5"/>
        <v>-4769230.769230769</v>
      </c>
    </row>
    <row r="82" spans="1:20" outlineLevel="1" x14ac:dyDescent="0.25">
      <c r="A82" s="19" t="s">
        <v>126</v>
      </c>
      <c r="B82" s="19" t="s">
        <v>2738</v>
      </c>
      <c r="C82" s="2" t="s">
        <v>1822</v>
      </c>
      <c r="D82" s="2" t="s">
        <v>2767</v>
      </c>
      <c r="E82" s="2">
        <f t="shared" si="3"/>
        <v>1500000</v>
      </c>
      <c r="F82" s="2">
        <v>0</v>
      </c>
      <c r="G82" s="2">
        <v>0</v>
      </c>
      <c r="K82" s="2">
        <f t="shared" si="4"/>
        <v>1500000</v>
      </c>
      <c r="L82" s="2">
        <v>1500000</v>
      </c>
      <c r="M82" s="2" t="s">
        <v>371</v>
      </c>
      <c r="S82" s="19">
        <f>IFERROR(SUMIF([3]PIVOT!$A$9:$A$634,C82,[3]PIVOT!$C$9:$C$634),0)</f>
        <v>0</v>
      </c>
      <c r="T82" s="19">
        <f t="shared" si="5"/>
        <v>-1500000</v>
      </c>
    </row>
    <row r="83" spans="1:20" outlineLevel="1" x14ac:dyDescent="0.25">
      <c r="A83" s="19" t="s">
        <v>126</v>
      </c>
      <c r="B83" s="19" t="s">
        <v>371</v>
      </c>
      <c r="C83" s="2" t="s">
        <v>2011</v>
      </c>
      <c r="D83" s="2" t="s">
        <v>2768</v>
      </c>
      <c r="E83" s="2">
        <f t="shared" si="3"/>
        <v>3000000</v>
      </c>
      <c r="F83" s="2">
        <v>1000000</v>
      </c>
      <c r="G83" s="2">
        <v>0</v>
      </c>
      <c r="K83" s="2">
        <f t="shared" si="4"/>
        <v>4000000</v>
      </c>
      <c r="L83" s="2">
        <v>4000000</v>
      </c>
      <c r="M83" s="2" t="s">
        <v>371</v>
      </c>
      <c r="S83" s="19">
        <f>IFERROR(SUMIF([3]PIVOT!$A$9:$A$634,C83,[3]PIVOT!$C$9:$C$634),0)</f>
        <v>0</v>
      </c>
      <c r="T83" s="19">
        <f t="shared" si="5"/>
        <v>-4000000</v>
      </c>
    </row>
    <row r="84" spans="1:20" outlineLevel="1" x14ac:dyDescent="0.25">
      <c r="A84" s="19" t="s">
        <v>126</v>
      </c>
      <c r="B84" s="19" t="s">
        <v>371</v>
      </c>
      <c r="C84" s="2" t="s">
        <v>1321</v>
      </c>
      <c r="D84" s="2" t="s">
        <v>2769</v>
      </c>
      <c r="E84" s="2">
        <f t="shared" si="3"/>
        <v>3500000</v>
      </c>
      <c r="F84" s="2">
        <v>1000000</v>
      </c>
      <c r="G84" s="2">
        <v>0</v>
      </c>
      <c r="K84" s="2">
        <f t="shared" si="4"/>
        <v>4500000</v>
      </c>
      <c r="L84" s="2">
        <v>4500000</v>
      </c>
      <c r="M84" s="2" t="s">
        <v>371</v>
      </c>
      <c r="S84" s="19">
        <f>IFERROR(SUMIF([3]PIVOT!$A$9:$A$634,C84,[3]PIVOT!$C$9:$C$634),0)</f>
        <v>0</v>
      </c>
      <c r="T84" s="19">
        <f t="shared" si="5"/>
        <v>-4500000</v>
      </c>
    </row>
    <row r="85" spans="1:20" outlineLevel="1" x14ac:dyDescent="0.25">
      <c r="A85" s="19" t="s">
        <v>126</v>
      </c>
      <c r="B85" s="19" t="s">
        <v>371</v>
      </c>
      <c r="C85" s="2" t="s">
        <v>1326</v>
      </c>
      <c r="D85" s="2" t="s">
        <v>36</v>
      </c>
      <c r="E85" s="2">
        <f t="shared" si="3"/>
        <v>3500000</v>
      </c>
      <c r="F85" s="2">
        <v>1000000</v>
      </c>
      <c r="G85" s="2">
        <v>0</v>
      </c>
      <c r="K85" s="2">
        <f t="shared" si="4"/>
        <v>4500000</v>
      </c>
      <c r="L85" s="2">
        <v>4500000</v>
      </c>
      <c r="M85" s="2" t="s">
        <v>371</v>
      </c>
      <c r="S85" s="19">
        <f>IFERROR(SUMIF([3]PIVOT!$A$9:$A$634,C85,[3]PIVOT!$C$9:$C$634),0)</f>
        <v>0</v>
      </c>
      <c r="T85" s="19">
        <f t="shared" si="5"/>
        <v>-4500000</v>
      </c>
    </row>
    <row r="86" spans="1:20" outlineLevel="1" x14ac:dyDescent="0.25">
      <c r="A86" s="19" t="s">
        <v>126</v>
      </c>
      <c r="B86" s="19" t="s">
        <v>371</v>
      </c>
      <c r="C86" s="2" t="s">
        <v>2875</v>
      </c>
      <c r="D86" s="2" t="s">
        <v>11</v>
      </c>
      <c r="E86" s="2">
        <f t="shared" si="3"/>
        <v>3500000</v>
      </c>
      <c r="F86" s="2">
        <v>1000000</v>
      </c>
      <c r="G86" s="2">
        <v>1000000</v>
      </c>
      <c r="K86" s="2">
        <f t="shared" si="4"/>
        <v>5500000</v>
      </c>
      <c r="L86" s="2">
        <v>4500000</v>
      </c>
      <c r="M86" s="2" t="s">
        <v>371</v>
      </c>
      <c r="S86" s="19">
        <f>IFERROR(SUMIF([3]PIVOT!$A$9:$A$634,C86,[3]PIVOT!$C$9:$C$634),0)</f>
        <v>0</v>
      </c>
      <c r="T86" s="19">
        <f t="shared" si="5"/>
        <v>-5500000</v>
      </c>
    </row>
    <row r="87" spans="1:20" outlineLevel="1" x14ac:dyDescent="0.25">
      <c r="A87" s="19" t="s">
        <v>126</v>
      </c>
      <c r="B87" s="19" t="s">
        <v>371</v>
      </c>
      <c r="C87" s="2" t="s">
        <v>2770</v>
      </c>
      <c r="D87" s="2" t="s">
        <v>2771</v>
      </c>
      <c r="E87" s="2">
        <f t="shared" si="3"/>
        <v>0</v>
      </c>
      <c r="F87" s="2">
        <v>0</v>
      </c>
      <c r="G87" s="2">
        <v>1000000</v>
      </c>
      <c r="K87" s="2">
        <f t="shared" si="4"/>
        <v>1000000</v>
      </c>
      <c r="L87" s="2">
        <v>0</v>
      </c>
      <c r="M87" s="2" t="s">
        <v>371</v>
      </c>
      <c r="S87" s="19">
        <f>IFERROR(SUMIF([3]PIVOT!$A$9:$A$634,C87,[3]PIVOT!$C$9:$C$634),0)</f>
        <v>0</v>
      </c>
      <c r="T87" s="19">
        <f t="shared" si="5"/>
        <v>-1000000</v>
      </c>
    </row>
    <row r="88" spans="1:20" outlineLevel="1" x14ac:dyDescent="0.25">
      <c r="A88" s="19" t="s">
        <v>126</v>
      </c>
      <c r="B88" s="19" t="s">
        <v>371</v>
      </c>
      <c r="C88" s="2" t="s">
        <v>2608</v>
      </c>
      <c r="D88" s="2" t="s">
        <v>2636</v>
      </c>
      <c r="E88" s="2">
        <f t="shared" si="3"/>
        <v>0</v>
      </c>
      <c r="F88" s="2">
        <v>0</v>
      </c>
      <c r="G88" s="2">
        <v>1000000</v>
      </c>
      <c r="K88" s="2">
        <f t="shared" si="4"/>
        <v>1000000</v>
      </c>
      <c r="L88" s="2">
        <v>0</v>
      </c>
      <c r="M88" s="2" t="s">
        <v>371</v>
      </c>
      <c r="S88" s="19">
        <f>IFERROR(SUMIF([3]PIVOT!$A$9:$A$634,C88,[3]PIVOT!$C$9:$C$634),0)</f>
        <v>0</v>
      </c>
      <c r="T88" s="19">
        <f t="shared" si="5"/>
        <v>-1000000</v>
      </c>
    </row>
    <row r="89" spans="1:20" outlineLevel="1" x14ac:dyDescent="0.25">
      <c r="A89" s="19" t="s">
        <v>126</v>
      </c>
      <c r="B89" s="19" t="s">
        <v>2738</v>
      </c>
      <c r="C89" s="2" t="s">
        <v>2409</v>
      </c>
      <c r="D89" s="2" t="s">
        <v>2410</v>
      </c>
      <c r="E89" s="2">
        <f t="shared" si="3"/>
        <v>0</v>
      </c>
      <c r="F89" s="2">
        <v>0</v>
      </c>
      <c r="G89" s="2">
        <v>0</v>
      </c>
      <c r="K89" s="2">
        <f t="shared" si="4"/>
        <v>0</v>
      </c>
      <c r="L89" s="2">
        <v>0</v>
      </c>
      <c r="M89" s="2" t="s">
        <v>371</v>
      </c>
      <c r="S89" s="19">
        <f>IFERROR(SUMIF([3]PIVOT!$A$9:$A$634,C89,[3]PIVOT!$C$9:$C$634),0)</f>
        <v>0</v>
      </c>
      <c r="T89" s="19">
        <f t="shared" si="5"/>
        <v>0</v>
      </c>
    </row>
    <row r="90" spans="1:20" outlineLevel="1" x14ac:dyDescent="0.25">
      <c r="A90" s="19" t="s">
        <v>126</v>
      </c>
      <c r="B90" s="19" t="s">
        <v>371</v>
      </c>
      <c r="C90" s="2" t="s">
        <v>2607</v>
      </c>
      <c r="D90" s="2" t="s">
        <v>2635</v>
      </c>
      <c r="E90" s="2">
        <f t="shared" si="3"/>
        <v>269230.76923076925</v>
      </c>
      <c r="F90" s="2">
        <v>0</v>
      </c>
      <c r="G90" s="2">
        <v>615384.61538461538</v>
      </c>
      <c r="K90" s="2">
        <f t="shared" si="4"/>
        <v>884615.38461538462</v>
      </c>
      <c r="L90" s="2">
        <v>269230.76923076925</v>
      </c>
      <c r="M90" s="2" t="s">
        <v>371</v>
      </c>
      <c r="S90" s="19">
        <f>IFERROR(SUMIF([3]PIVOT!$A$9:$A$634,C90,[3]PIVOT!$C$9:$C$634),0)</f>
        <v>0</v>
      </c>
      <c r="T90" s="19">
        <f t="shared" si="5"/>
        <v>-884615.38461538462</v>
      </c>
    </row>
    <row r="91" spans="1:20" outlineLevel="1" x14ac:dyDescent="0.25">
      <c r="A91" s="19" t="s">
        <v>126</v>
      </c>
      <c r="B91" s="19" t="s">
        <v>371</v>
      </c>
      <c r="C91" s="2" t="s">
        <v>2772</v>
      </c>
      <c r="D91" s="2" t="s">
        <v>2773</v>
      </c>
      <c r="E91" s="2">
        <f t="shared" si="3"/>
        <v>-384615.38461538462</v>
      </c>
      <c r="F91" s="2">
        <v>1000000</v>
      </c>
      <c r="G91" s="2">
        <v>153846.15384615384</v>
      </c>
      <c r="K91" s="2">
        <f t="shared" si="4"/>
        <v>769230.76923076925</v>
      </c>
      <c r="L91" s="2">
        <v>615384.61538461538</v>
      </c>
      <c r="M91" s="2" t="s">
        <v>371</v>
      </c>
      <c r="S91" s="19">
        <f>IFERROR(SUMIF([3]PIVOT!$A$9:$A$634,C91,[3]PIVOT!$C$9:$C$634),0)</f>
        <v>0</v>
      </c>
      <c r="T91" s="19">
        <f t="shared" si="5"/>
        <v>-769230.76923076925</v>
      </c>
    </row>
    <row r="92" spans="1:20" outlineLevel="1" x14ac:dyDescent="0.25">
      <c r="A92" s="19" t="s">
        <v>126</v>
      </c>
      <c r="B92" s="19" t="s">
        <v>371</v>
      </c>
      <c r="C92" s="2" t="s">
        <v>1324</v>
      </c>
      <c r="D92" s="2" t="s">
        <v>582</v>
      </c>
      <c r="E92" s="2">
        <f t="shared" si="3"/>
        <v>3500000</v>
      </c>
      <c r="F92" s="2">
        <v>1000000</v>
      </c>
      <c r="G92" s="2">
        <v>0</v>
      </c>
      <c r="K92" s="2">
        <f t="shared" si="4"/>
        <v>4500000</v>
      </c>
      <c r="L92" s="2">
        <v>4500000</v>
      </c>
      <c r="M92" s="2" t="s">
        <v>371</v>
      </c>
      <c r="S92" s="19">
        <f>IFERROR(SUMIF([3]PIVOT!$A$9:$A$634,C92,[3]PIVOT!$C$9:$C$634),0)</f>
        <v>0</v>
      </c>
      <c r="T92" s="19">
        <f t="shared" si="5"/>
        <v>-4500000</v>
      </c>
    </row>
    <row r="93" spans="1:20" outlineLevel="1" x14ac:dyDescent="0.25">
      <c r="A93" s="19" t="s">
        <v>126</v>
      </c>
      <c r="B93" s="19" t="s">
        <v>2738</v>
      </c>
      <c r="C93" s="2" t="s">
        <v>1287</v>
      </c>
      <c r="D93" s="2" t="s">
        <v>836</v>
      </c>
      <c r="E93" s="2">
        <f t="shared" si="3"/>
        <v>1500000</v>
      </c>
      <c r="F93" s="2">
        <v>0</v>
      </c>
      <c r="G93" s="2">
        <v>538461.5384615385</v>
      </c>
      <c r="K93" s="2">
        <f t="shared" si="4"/>
        <v>2038461.5384615385</v>
      </c>
      <c r="L93" s="2">
        <v>1500000</v>
      </c>
      <c r="M93" s="2" t="s">
        <v>371</v>
      </c>
      <c r="S93" s="19">
        <f>IFERROR(SUMIF([3]PIVOT!$A$9:$A$634,C93,[3]PIVOT!$C$9:$C$634),0)</f>
        <v>0</v>
      </c>
      <c r="T93" s="19">
        <f t="shared" si="5"/>
        <v>-2038461.5384615385</v>
      </c>
    </row>
    <row r="94" spans="1:20" outlineLevel="1" x14ac:dyDescent="0.25">
      <c r="A94" s="19" t="s">
        <v>126</v>
      </c>
      <c r="B94" s="19" t="s">
        <v>2738</v>
      </c>
      <c r="C94" s="2" t="s">
        <v>1289</v>
      </c>
      <c r="D94" s="2" t="s">
        <v>101</v>
      </c>
      <c r="E94" s="2">
        <f t="shared" si="3"/>
        <v>1500000</v>
      </c>
      <c r="F94" s="2">
        <v>0</v>
      </c>
      <c r="G94" s="2">
        <v>538461.5384615385</v>
      </c>
      <c r="K94" s="2">
        <f t="shared" si="4"/>
        <v>2038461.5384615385</v>
      </c>
      <c r="L94" s="2">
        <v>1500000</v>
      </c>
      <c r="M94" s="2" t="s">
        <v>371</v>
      </c>
      <c r="S94" s="19">
        <f>IFERROR(SUMIF([3]PIVOT!$A$9:$A$634,C94,[3]PIVOT!$C$9:$C$634),0)</f>
        <v>0</v>
      </c>
      <c r="T94" s="19">
        <f t="shared" si="5"/>
        <v>-2038461.5384615385</v>
      </c>
    </row>
    <row r="95" spans="1:20" outlineLevel="1" x14ac:dyDescent="0.25">
      <c r="A95" s="19" t="s">
        <v>126</v>
      </c>
      <c r="B95" s="19" t="s">
        <v>371</v>
      </c>
      <c r="C95" s="2" t="s">
        <v>1291</v>
      </c>
      <c r="D95" s="2" t="s">
        <v>1292</v>
      </c>
      <c r="E95" s="2">
        <f t="shared" si="3"/>
        <v>3000000</v>
      </c>
      <c r="F95" s="2">
        <v>1000000</v>
      </c>
      <c r="G95" s="2">
        <v>538461.5384615385</v>
      </c>
      <c r="K95" s="2">
        <f t="shared" si="4"/>
        <v>4538461.538461538</v>
      </c>
      <c r="L95" s="2">
        <v>4000000</v>
      </c>
      <c r="M95" s="2" t="s">
        <v>371</v>
      </c>
      <c r="S95" s="19">
        <f>IFERROR(SUMIF([3]PIVOT!$A$9:$A$634,C95,[3]PIVOT!$C$9:$C$634),0)</f>
        <v>0</v>
      </c>
      <c r="T95" s="19">
        <f t="shared" si="5"/>
        <v>-4538461.538461538</v>
      </c>
    </row>
    <row r="96" spans="1:20" outlineLevel="1" x14ac:dyDescent="0.25">
      <c r="A96" s="19" t="s">
        <v>126</v>
      </c>
      <c r="B96" s="19" t="s">
        <v>371</v>
      </c>
      <c r="C96" s="19" t="s">
        <v>2013</v>
      </c>
      <c r="D96" s="19" t="s">
        <v>2023</v>
      </c>
      <c r="E96" s="16">
        <f t="shared" si="3"/>
        <v>3000000</v>
      </c>
      <c r="F96" s="19">
        <v>1000000</v>
      </c>
      <c r="G96" s="2">
        <v>538461.5384615385</v>
      </c>
      <c r="H96" s="19"/>
      <c r="I96" s="19"/>
      <c r="J96" s="19"/>
      <c r="K96" s="2">
        <f t="shared" si="4"/>
        <v>4538461.538461538</v>
      </c>
      <c r="L96" s="19">
        <v>4000000</v>
      </c>
      <c r="M96" s="19" t="s">
        <v>371</v>
      </c>
      <c r="S96" s="19">
        <f>IFERROR(SUMIF([3]PIVOT!$A$9:$A$634,C96,[3]PIVOT!$C$9:$C$634),0)</f>
        <v>0</v>
      </c>
      <c r="T96" s="19">
        <f t="shared" si="5"/>
        <v>-4538461.538461538</v>
      </c>
    </row>
    <row r="97" spans="1:20" outlineLevel="1" x14ac:dyDescent="0.25">
      <c r="A97" s="19" t="s">
        <v>126</v>
      </c>
      <c r="B97" s="19" t="s">
        <v>371</v>
      </c>
      <c r="C97" s="19" t="s">
        <v>2391</v>
      </c>
      <c r="D97" s="19" t="s">
        <v>2392</v>
      </c>
      <c r="E97" s="16">
        <f t="shared" si="3"/>
        <v>3000000</v>
      </c>
      <c r="F97" s="19">
        <v>1000000</v>
      </c>
      <c r="G97" s="2">
        <v>538461.5384615385</v>
      </c>
      <c r="H97" s="19"/>
      <c r="I97" s="19"/>
      <c r="J97" s="19"/>
      <c r="K97" s="2">
        <f t="shared" si="4"/>
        <v>4538461.538461538</v>
      </c>
      <c r="L97" s="19">
        <v>4000000</v>
      </c>
      <c r="M97" s="19" t="s">
        <v>371</v>
      </c>
      <c r="S97" s="19">
        <f>IFERROR(SUMIF([3]PIVOT!$A$9:$A$634,C97,[3]PIVOT!$C$9:$C$634),0)</f>
        <v>0</v>
      </c>
      <c r="T97" s="19">
        <f t="shared" si="5"/>
        <v>-4538461.538461538</v>
      </c>
    </row>
    <row r="98" spans="1:20" outlineLevel="1" x14ac:dyDescent="0.25">
      <c r="A98" s="19" t="s">
        <v>126</v>
      </c>
      <c r="B98" s="19" t="s">
        <v>371</v>
      </c>
      <c r="C98" s="19" t="s">
        <v>2393</v>
      </c>
      <c r="D98" s="19" t="s">
        <v>2394</v>
      </c>
      <c r="E98" s="16">
        <f t="shared" si="3"/>
        <v>3000000</v>
      </c>
      <c r="F98" s="19">
        <v>1000000</v>
      </c>
      <c r="G98" s="2">
        <v>538461.5384615385</v>
      </c>
      <c r="H98" s="19"/>
      <c r="I98" s="19"/>
      <c r="J98" s="19"/>
      <c r="K98" s="2">
        <f t="shared" si="4"/>
        <v>4538461.538461538</v>
      </c>
      <c r="L98" s="19">
        <v>4000000</v>
      </c>
      <c r="M98" s="19" t="s">
        <v>371</v>
      </c>
      <c r="S98" s="19">
        <f>IFERROR(SUMIF([3]PIVOT!$A$9:$A$634,C98,[3]PIVOT!$C$9:$C$634),0)</f>
        <v>0</v>
      </c>
      <c r="T98" s="19">
        <f t="shared" si="5"/>
        <v>-4538461.538461538</v>
      </c>
    </row>
    <row r="99" spans="1:20" outlineLevel="1" x14ac:dyDescent="0.25">
      <c r="A99" s="19" t="s">
        <v>126</v>
      </c>
      <c r="B99" s="19" t="s">
        <v>2738</v>
      </c>
      <c r="C99" s="19" t="s">
        <v>1316</v>
      </c>
      <c r="D99" s="19" t="s">
        <v>18</v>
      </c>
      <c r="E99" s="16">
        <f t="shared" si="3"/>
        <v>1500000</v>
      </c>
      <c r="F99" s="19">
        <v>0</v>
      </c>
      <c r="G99" s="2">
        <v>538461.5384615385</v>
      </c>
      <c r="H99" s="19"/>
      <c r="I99" s="19"/>
      <c r="J99" s="19"/>
      <c r="K99" s="2">
        <f t="shared" si="4"/>
        <v>2038461.5384615385</v>
      </c>
      <c r="L99" s="19">
        <v>1500000</v>
      </c>
      <c r="M99" s="19" t="s">
        <v>371</v>
      </c>
      <c r="S99" s="19">
        <f>IFERROR(SUMIF([3]PIVOT!$A$9:$A$634,C99,[3]PIVOT!$C$9:$C$634),0)</f>
        <v>0</v>
      </c>
      <c r="T99" s="19">
        <f t="shared" si="5"/>
        <v>-2038461.5384615385</v>
      </c>
    </row>
    <row r="100" spans="1:20" outlineLevel="1" x14ac:dyDescent="0.25">
      <c r="A100" s="19" t="s">
        <v>126</v>
      </c>
      <c r="B100" s="19" t="s">
        <v>2738</v>
      </c>
      <c r="C100" s="19" t="s">
        <v>1319</v>
      </c>
      <c r="D100" s="19" t="s">
        <v>1320</v>
      </c>
      <c r="E100" s="2">
        <f t="shared" si="3"/>
        <v>1500000</v>
      </c>
      <c r="F100" s="19">
        <v>0</v>
      </c>
      <c r="G100" s="2">
        <v>615384.61538461538</v>
      </c>
      <c r="H100" s="19"/>
      <c r="I100" s="19"/>
      <c r="J100" s="19"/>
      <c r="K100" s="2">
        <f t="shared" si="4"/>
        <v>2115384.6153846155</v>
      </c>
      <c r="L100" s="19">
        <v>1500000</v>
      </c>
      <c r="M100" s="19" t="s">
        <v>371</v>
      </c>
      <c r="S100" s="19">
        <f>IFERROR(SUMIF([3]PIVOT!$A$9:$A$634,C100,[3]PIVOT!$C$9:$C$634),0)</f>
        <v>0</v>
      </c>
      <c r="T100" s="19">
        <f t="shared" si="5"/>
        <v>-2115384.6153846155</v>
      </c>
    </row>
    <row r="101" spans="1:20" outlineLevel="1" x14ac:dyDescent="0.25">
      <c r="A101" s="19" t="s">
        <v>126</v>
      </c>
      <c r="B101" s="19" t="s">
        <v>371</v>
      </c>
      <c r="C101" s="19" t="s">
        <v>1318</v>
      </c>
      <c r="D101" s="19" t="s">
        <v>838</v>
      </c>
      <c r="E101" s="2">
        <f t="shared" si="3"/>
        <v>3000000</v>
      </c>
      <c r="F101" s="19">
        <v>1000000</v>
      </c>
      <c r="G101" s="2">
        <v>0</v>
      </c>
      <c r="H101" s="19"/>
      <c r="I101" s="19"/>
      <c r="J101" s="19"/>
      <c r="K101" s="2">
        <f t="shared" si="4"/>
        <v>4000000</v>
      </c>
      <c r="L101" s="19">
        <v>4000000</v>
      </c>
      <c r="M101" s="19" t="s">
        <v>371</v>
      </c>
      <c r="S101" s="19">
        <f>IFERROR(SUMIF([3]PIVOT!$A$9:$A$634,C101,[3]PIVOT!$C$9:$C$634),0)</f>
        <v>0</v>
      </c>
      <c r="T101" s="19">
        <f t="shared" si="5"/>
        <v>-4000000</v>
      </c>
    </row>
    <row r="102" spans="1:20" outlineLevel="1" x14ac:dyDescent="0.25">
      <c r="A102" s="19" t="s">
        <v>126</v>
      </c>
      <c r="B102" s="19" t="s">
        <v>371</v>
      </c>
      <c r="C102" s="19" t="s">
        <v>2434</v>
      </c>
      <c r="D102" s="19" t="s">
        <v>2435</v>
      </c>
      <c r="E102" s="2">
        <f t="shared" si="3"/>
        <v>3500000</v>
      </c>
      <c r="F102" s="19">
        <v>1000000</v>
      </c>
      <c r="G102" s="2">
        <v>615384.61538461538</v>
      </c>
      <c r="H102" s="19"/>
      <c r="I102" s="19"/>
      <c r="J102" s="19"/>
      <c r="K102" s="2">
        <f t="shared" si="4"/>
        <v>5115384.615384615</v>
      </c>
      <c r="L102" s="19">
        <v>4500000</v>
      </c>
      <c r="M102" s="19" t="s">
        <v>371</v>
      </c>
      <c r="S102" s="19">
        <f>IFERROR(SUMIF([3]PIVOT!$A$9:$A$634,C102,[3]PIVOT!$C$9:$C$634),0)</f>
        <v>0</v>
      </c>
      <c r="T102" s="19">
        <f t="shared" si="5"/>
        <v>-5115384.615384615</v>
      </c>
    </row>
    <row r="103" spans="1:20" outlineLevel="1" x14ac:dyDescent="0.25">
      <c r="A103" s="19" t="s">
        <v>126</v>
      </c>
      <c r="B103" s="19" t="s">
        <v>371</v>
      </c>
      <c r="C103" s="19" t="s">
        <v>1297</v>
      </c>
      <c r="D103" s="19" t="s">
        <v>17</v>
      </c>
      <c r="E103" s="2">
        <f t="shared" si="3"/>
        <v>3000000</v>
      </c>
      <c r="F103" s="19">
        <v>1000000</v>
      </c>
      <c r="G103" s="2">
        <v>0</v>
      </c>
      <c r="H103" s="19"/>
      <c r="I103" s="19"/>
      <c r="J103" s="19"/>
      <c r="K103" s="2">
        <f t="shared" si="4"/>
        <v>4000000</v>
      </c>
      <c r="L103" s="19">
        <v>4000000</v>
      </c>
      <c r="M103" s="19" t="s">
        <v>371</v>
      </c>
      <c r="S103" s="19">
        <f>IFERROR(SUMIF([3]PIVOT!$A$9:$A$634,C103,[3]PIVOT!$C$9:$C$634),0)</f>
        <v>0</v>
      </c>
      <c r="T103" s="19">
        <f t="shared" si="5"/>
        <v>-4000000</v>
      </c>
    </row>
    <row r="104" spans="1:20" outlineLevel="1" x14ac:dyDescent="0.25">
      <c r="A104" s="19" t="s">
        <v>126</v>
      </c>
      <c r="B104" s="19" t="s">
        <v>371</v>
      </c>
      <c r="C104" s="19" t="s">
        <v>1322</v>
      </c>
      <c r="D104" s="19" t="s">
        <v>2774</v>
      </c>
      <c r="E104" s="2">
        <f t="shared" si="3"/>
        <v>3500000</v>
      </c>
      <c r="F104" s="19">
        <v>1000000</v>
      </c>
      <c r="G104" s="2">
        <v>0</v>
      </c>
      <c r="H104" s="19"/>
      <c r="I104" s="19"/>
      <c r="J104" s="19"/>
      <c r="K104" s="2">
        <f t="shared" si="4"/>
        <v>4500000</v>
      </c>
      <c r="L104" s="19">
        <v>4500000</v>
      </c>
      <c r="M104" s="19" t="s">
        <v>371</v>
      </c>
      <c r="S104" s="19">
        <f>IFERROR(SUMIF([3]PIVOT!$A$9:$A$634,C104,[3]PIVOT!$C$9:$C$634),0)</f>
        <v>0</v>
      </c>
      <c r="T104" s="19">
        <f t="shared" si="5"/>
        <v>-4500000</v>
      </c>
    </row>
    <row r="105" spans="1:20" outlineLevel="1" x14ac:dyDescent="0.25">
      <c r="A105" s="19" t="s">
        <v>126</v>
      </c>
      <c r="B105" s="19" t="s">
        <v>2738</v>
      </c>
      <c r="C105" s="19" t="s">
        <v>2395</v>
      </c>
      <c r="D105" s="19" t="s">
        <v>2396</v>
      </c>
      <c r="E105" s="2">
        <f t="shared" si="3"/>
        <v>0</v>
      </c>
      <c r="F105" s="19">
        <v>0</v>
      </c>
      <c r="G105" s="2">
        <v>538461.5384615385</v>
      </c>
      <c r="H105" s="19"/>
      <c r="I105" s="19"/>
      <c r="J105" s="19"/>
      <c r="K105" s="2">
        <f t="shared" si="4"/>
        <v>538461.5384615385</v>
      </c>
      <c r="L105" s="19">
        <v>0</v>
      </c>
      <c r="M105" s="19" t="s">
        <v>371</v>
      </c>
      <c r="S105" s="19">
        <f>IFERROR(SUMIF([3]PIVOT!$A$9:$A$634,C105,[3]PIVOT!$C$9:$C$634),0)</f>
        <v>0</v>
      </c>
      <c r="T105" s="19">
        <f t="shared" si="5"/>
        <v>-538461.5384615385</v>
      </c>
    </row>
    <row r="106" spans="1:20" outlineLevel="1" x14ac:dyDescent="0.25">
      <c r="A106" s="19" t="s">
        <v>126</v>
      </c>
      <c r="B106" s="19" t="s">
        <v>371</v>
      </c>
      <c r="C106" s="19" t="s">
        <v>2197</v>
      </c>
      <c r="D106" s="19" t="s">
        <v>2224</v>
      </c>
      <c r="E106" s="2">
        <f t="shared" si="3"/>
        <v>3500000</v>
      </c>
      <c r="F106" s="19">
        <v>1000000</v>
      </c>
      <c r="G106" s="2">
        <v>0</v>
      </c>
      <c r="H106" s="19"/>
      <c r="I106" s="19"/>
      <c r="J106" s="19"/>
      <c r="K106" s="2">
        <f t="shared" si="4"/>
        <v>4500000</v>
      </c>
      <c r="L106" s="19">
        <v>4500000</v>
      </c>
      <c r="M106" s="19" t="s">
        <v>371</v>
      </c>
      <c r="S106" s="19">
        <f>IFERROR(SUMIF([3]PIVOT!$A$9:$A$634,C106,[3]PIVOT!$C$9:$C$634),0)</f>
        <v>0</v>
      </c>
      <c r="T106" s="19">
        <f t="shared" si="5"/>
        <v>-4500000</v>
      </c>
    </row>
    <row r="107" spans="1:20" outlineLevel="1" x14ac:dyDescent="0.25">
      <c r="A107" s="19" t="s">
        <v>126</v>
      </c>
      <c r="B107" s="19" t="s">
        <v>371</v>
      </c>
      <c r="C107" s="19" t="s">
        <v>2876</v>
      </c>
      <c r="D107" s="19" t="s">
        <v>31</v>
      </c>
      <c r="E107" s="2">
        <f t="shared" si="3"/>
        <v>0</v>
      </c>
      <c r="F107" s="19">
        <v>0</v>
      </c>
      <c r="G107" s="2">
        <v>192307.69230769231</v>
      </c>
      <c r="H107" s="19"/>
      <c r="I107" s="19"/>
      <c r="J107" s="19"/>
      <c r="K107" s="2">
        <f t="shared" si="4"/>
        <v>192307.69230769231</v>
      </c>
      <c r="L107" s="19">
        <v>0</v>
      </c>
      <c r="M107" s="19" t="s">
        <v>371</v>
      </c>
      <c r="S107" s="19">
        <f>IFERROR(SUMIF([3]PIVOT!$A$9:$A$634,C107,[3]PIVOT!$C$9:$C$634),0)</f>
        <v>0</v>
      </c>
      <c r="T107" s="19">
        <f t="shared" si="5"/>
        <v>-192307.69230769231</v>
      </c>
    </row>
    <row r="108" spans="1:20" outlineLevel="1" x14ac:dyDescent="0.25">
      <c r="A108" s="19" t="s">
        <v>130</v>
      </c>
      <c r="B108" s="19" t="s">
        <v>37</v>
      </c>
      <c r="C108" s="19" t="s">
        <v>2639</v>
      </c>
      <c r="D108" s="19" t="s">
        <v>2640</v>
      </c>
      <c r="E108" s="2">
        <f t="shared" si="3"/>
        <v>0</v>
      </c>
      <c r="F108" s="19">
        <v>0</v>
      </c>
      <c r="G108" s="2">
        <v>0</v>
      </c>
      <c r="H108" s="19"/>
      <c r="I108" s="19"/>
      <c r="J108" s="19"/>
      <c r="K108" s="2">
        <f t="shared" si="4"/>
        <v>0</v>
      </c>
      <c r="L108" s="19">
        <v>0</v>
      </c>
      <c r="M108" s="19" t="s">
        <v>371</v>
      </c>
      <c r="S108" s="19">
        <f>IFERROR(SUMIF([3]PIVOT!$A$9:$A$634,C108,[3]PIVOT!$C$9:$C$634),0)</f>
        <v>0</v>
      </c>
      <c r="T108" s="19">
        <f t="shared" si="5"/>
        <v>0</v>
      </c>
    </row>
    <row r="109" spans="1:20" outlineLevel="1" x14ac:dyDescent="0.25">
      <c r="A109" s="19" t="s">
        <v>130</v>
      </c>
      <c r="B109" s="19" t="s">
        <v>37</v>
      </c>
      <c r="C109" s="19" t="s">
        <v>2249</v>
      </c>
      <c r="D109" s="19" t="s">
        <v>2244</v>
      </c>
      <c r="E109" s="2">
        <f t="shared" si="3"/>
        <v>1000000</v>
      </c>
      <c r="F109" s="19">
        <v>0</v>
      </c>
      <c r="G109" s="2">
        <v>0</v>
      </c>
      <c r="H109" s="19"/>
      <c r="I109" s="19"/>
      <c r="J109" s="19"/>
      <c r="K109" s="2">
        <f t="shared" si="4"/>
        <v>1000000</v>
      </c>
      <c r="L109" s="19">
        <v>1000000</v>
      </c>
      <c r="M109" s="19" t="s">
        <v>371</v>
      </c>
      <c r="S109" s="19">
        <f>IFERROR(SUMIF([3]PIVOT!$A$9:$A$634,C109,[3]PIVOT!$C$9:$C$634),0)</f>
        <v>0</v>
      </c>
      <c r="T109" s="19">
        <f t="shared" si="5"/>
        <v>-1000000</v>
      </c>
    </row>
    <row r="110" spans="1:20" outlineLevel="1" x14ac:dyDescent="0.25">
      <c r="A110" s="19" t="s">
        <v>130</v>
      </c>
      <c r="B110" s="19" t="s">
        <v>37</v>
      </c>
      <c r="C110" s="19" t="s">
        <v>2439</v>
      </c>
      <c r="D110" s="19" t="s">
        <v>586</v>
      </c>
      <c r="E110" s="2">
        <f t="shared" si="3"/>
        <v>4700000</v>
      </c>
      <c r="F110" s="19">
        <v>0</v>
      </c>
      <c r="G110" s="2">
        <v>0</v>
      </c>
      <c r="H110" s="19"/>
      <c r="I110" s="19"/>
      <c r="J110" s="19"/>
      <c r="K110" s="2">
        <f t="shared" si="4"/>
        <v>4700000</v>
      </c>
      <c r="L110" s="19">
        <v>4700000</v>
      </c>
      <c r="M110" s="19" t="s">
        <v>251</v>
      </c>
      <c r="S110" s="19">
        <f>IFERROR(SUMIF([3]PIVOT!$A$9:$A$634,C110,[3]PIVOT!$C$9:$C$634),0)</f>
        <v>0</v>
      </c>
      <c r="T110" s="19">
        <f t="shared" si="5"/>
        <v>-4700000</v>
      </c>
    </row>
    <row r="111" spans="1:20" outlineLevel="1" x14ac:dyDescent="0.25">
      <c r="A111" s="19" t="s">
        <v>130</v>
      </c>
      <c r="B111" s="19" t="s">
        <v>37</v>
      </c>
      <c r="C111" s="19"/>
      <c r="D111" s="19" t="s">
        <v>2621</v>
      </c>
      <c r="E111" s="2">
        <f t="shared" si="3"/>
        <v>0</v>
      </c>
      <c r="F111" s="19">
        <v>0</v>
      </c>
      <c r="G111" s="2">
        <v>0</v>
      </c>
      <c r="H111" s="19"/>
      <c r="I111" s="19"/>
      <c r="J111" s="19"/>
      <c r="K111" s="2">
        <f t="shared" si="4"/>
        <v>0</v>
      </c>
      <c r="L111" s="19">
        <v>0</v>
      </c>
      <c r="M111" s="19" t="s">
        <v>251</v>
      </c>
      <c r="S111" s="19">
        <f>IFERROR(SUMIF([3]PIVOT!$A$9:$A$634,C111,[3]PIVOT!$C$9:$C$634),0)</f>
        <v>0</v>
      </c>
      <c r="T111" s="19">
        <f t="shared" si="5"/>
        <v>0</v>
      </c>
    </row>
    <row r="112" spans="1:20" outlineLevel="1" x14ac:dyDescent="0.25">
      <c r="A112" s="19" t="s">
        <v>130</v>
      </c>
      <c r="B112" s="19" t="s">
        <v>37</v>
      </c>
      <c r="C112" s="19" t="s">
        <v>2775</v>
      </c>
      <c r="D112" s="19" t="s">
        <v>2776</v>
      </c>
      <c r="E112" s="2">
        <f t="shared" si="3"/>
        <v>0</v>
      </c>
      <c r="F112" s="19">
        <v>0</v>
      </c>
      <c r="G112" s="2">
        <v>0</v>
      </c>
      <c r="H112" s="19"/>
      <c r="I112" s="19"/>
      <c r="J112" s="19"/>
      <c r="K112" s="2">
        <f t="shared" si="4"/>
        <v>0</v>
      </c>
      <c r="L112" s="19">
        <v>0</v>
      </c>
      <c r="M112" s="19" t="s">
        <v>251</v>
      </c>
      <c r="S112" s="19">
        <f>IFERROR(SUMIF([3]PIVOT!$A$9:$A$634,C112,[3]PIVOT!$C$9:$C$634),0)</f>
        <v>0</v>
      </c>
      <c r="T112" s="19">
        <f t="shared" si="5"/>
        <v>0</v>
      </c>
    </row>
    <row r="113" spans="1:20" outlineLevel="1" x14ac:dyDescent="0.25">
      <c r="A113" s="19" t="s">
        <v>130</v>
      </c>
      <c r="B113" s="19" t="s">
        <v>37</v>
      </c>
      <c r="C113" s="19" t="s">
        <v>1338</v>
      </c>
      <c r="D113" s="19" t="s">
        <v>8</v>
      </c>
      <c r="E113" s="2">
        <f t="shared" si="3"/>
        <v>4700000</v>
      </c>
      <c r="F113" s="19">
        <v>0</v>
      </c>
      <c r="G113" s="2">
        <v>0</v>
      </c>
      <c r="H113" s="19"/>
      <c r="I113" s="19"/>
      <c r="J113" s="19"/>
      <c r="K113" s="2">
        <f t="shared" si="4"/>
        <v>4700000</v>
      </c>
      <c r="L113" s="19">
        <v>4700000</v>
      </c>
      <c r="M113" s="19" t="s">
        <v>251</v>
      </c>
      <c r="S113" s="19">
        <f>IFERROR(SUMIF([3]PIVOT!$A$9:$A$634,C113,[3]PIVOT!$C$9:$C$634),0)</f>
        <v>0</v>
      </c>
      <c r="T113" s="19">
        <f t="shared" si="5"/>
        <v>-4700000</v>
      </c>
    </row>
    <row r="114" spans="1:20" outlineLevel="1" x14ac:dyDescent="0.25">
      <c r="A114" s="19" t="s">
        <v>130</v>
      </c>
      <c r="B114" s="19" t="s">
        <v>37</v>
      </c>
      <c r="C114" s="19" t="s">
        <v>2442</v>
      </c>
      <c r="D114" s="19" t="s">
        <v>2443</v>
      </c>
      <c r="E114" s="2">
        <f t="shared" si="3"/>
        <v>3000000</v>
      </c>
      <c r="F114" s="19">
        <v>0</v>
      </c>
      <c r="G114" s="2">
        <v>0</v>
      </c>
      <c r="H114" s="19"/>
      <c r="I114" s="19"/>
      <c r="J114" s="19"/>
      <c r="K114" s="2">
        <f t="shared" si="4"/>
        <v>3000000</v>
      </c>
      <c r="L114" s="19">
        <v>3000000</v>
      </c>
      <c r="M114" s="19" t="s">
        <v>251</v>
      </c>
      <c r="S114" s="19">
        <f>IFERROR(SUMIF([3]PIVOT!$A$9:$A$634,C114,[3]PIVOT!$C$9:$C$634),0)</f>
        <v>0</v>
      </c>
      <c r="T114" s="19">
        <f t="shared" si="5"/>
        <v>-3000000</v>
      </c>
    </row>
    <row r="115" spans="1:20" outlineLevel="1" x14ac:dyDescent="0.25">
      <c r="A115" s="19" t="s">
        <v>130</v>
      </c>
      <c r="B115" s="19" t="s">
        <v>37</v>
      </c>
      <c r="C115" s="19"/>
      <c r="D115" s="19" t="s">
        <v>2777</v>
      </c>
      <c r="E115" s="2">
        <f t="shared" si="3"/>
        <v>0</v>
      </c>
      <c r="F115" s="19">
        <v>0</v>
      </c>
      <c r="G115" s="2">
        <v>0</v>
      </c>
      <c r="H115" s="19"/>
      <c r="I115" s="19"/>
      <c r="J115" s="19"/>
      <c r="K115" s="2">
        <f t="shared" si="4"/>
        <v>0</v>
      </c>
      <c r="L115" s="19">
        <v>0</v>
      </c>
      <c r="M115" s="19" t="s">
        <v>251</v>
      </c>
      <c r="S115" s="19">
        <f>IFERROR(SUMIF([3]PIVOT!$A$9:$A$634,C115,[3]PIVOT!$C$9:$C$634),0)</f>
        <v>0</v>
      </c>
      <c r="T115" s="19">
        <f t="shared" si="5"/>
        <v>0</v>
      </c>
    </row>
    <row r="116" spans="1:20" outlineLevel="1" x14ac:dyDescent="0.25">
      <c r="A116" s="19" t="s">
        <v>130</v>
      </c>
      <c r="B116" s="19" t="s">
        <v>37</v>
      </c>
      <c r="C116" s="2" t="s">
        <v>1237</v>
      </c>
      <c r="D116" s="2" t="s">
        <v>3</v>
      </c>
      <c r="E116" s="2">
        <f t="shared" si="3"/>
        <v>0</v>
      </c>
      <c r="F116" s="2">
        <v>0</v>
      </c>
      <c r="G116" s="2">
        <v>0</v>
      </c>
      <c r="K116" s="2">
        <f t="shared" si="4"/>
        <v>0</v>
      </c>
      <c r="L116" s="2">
        <v>0</v>
      </c>
      <c r="M116" s="2" t="s">
        <v>251</v>
      </c>
      <c r="S116" s="19">
        <f>IFERROR(SUMIF([3]PIVOT!$A$9:$A$634,C116,[3]PIVOT!$C$9:$C$634),0)</f>
        <v>0</v>
      </c>
      <c r="T116" s="19">
        <f t="shared" si="5"/>
        <v>0</v>
      </c>
    </row>
    <row r="117" spans="1:20" outlineLevel="1" x14ac:dyDescent="0.25">
      <c r="A117" s="19" t="s">
        <v>126</v>
      </c>
      <c r="B117" s="19" t="s">
        <v>37</v>
      </c>
      <c r="C117" s="2" t="s">
        <v>1350</v>
      </c>
      <c r="D117" s="2" t="s">
        <v>141</v>
      </c>
      <c r="E117" s="2">
        <f t="shared" si="3"/>
        <v>4700000</v>
      </c>
      <c r="F117" s="2">
        <v>0</v>
      </c>
      <c r="G117" s="2">
        <v>0</v>
      </c>
      <c r="K117" s="2">
        <f t="shared" si="4"/>
        <v>4700000</v>
      </c>
      <c r="L117" s="2">
        <v>4700000</v>
      </c>
      <c r="M117" s="2" t="s">
        <v>251</v>
      </c>
      <c r="S117" s="19">
        <f>IFERROR(SUMIF([3]PIVOT!$A$9:$A$634,C117,[3]PIVOT!$C$9:$C$634),0)</f>
        <v>0</v>
      </c>
      <c r="T117" s="19">
        <f t="shared" si="5"/>
        <v>-4700000</v>
      </c>
    </row>
    <row r="118" spans="1:20" outlineLevel="1" x14ac:dyDescent="0.25">
      <c r="A118" s="19" t="s">
        <v>126</v>
      </c>
      <c r="B118" s="19" t="s">
        <v>37</v>
      </c>
      <c r="C118" s="2" t="s">
        <v>1351</v>
      </c>
      <c r="D118" s="2" t="s">
        <v>2778</v>
      </c>
      <c r="E118" s="2">
        <f t="shared" si="3"/>
        <v>4700000</v>
      </c>
      <c r="F118" s="2">
        <v>0</v>
      </c>
      <c r="G118" s="2">
        <v>0</v>
      </c>
      <c r="K118" s="2">
        <f t="shared" si="4"/>
        <v>4700000</v>
      </c>
      <c r="L118" s="2">
        <v>4700000</v>
      </c>
      <c r="M118" s="2" t="s">
        <v>252</v>
      </c>
      <c r="S118" s="19">
        <f>IFERROR(SUMIF([3]PIVOT!$A$9:$A$634,C118,[3]PIVOT!$C$9:$C$634),0)</f>
        <v>0</v>
      </c>
      <c r="T118" s="19">
        <f t="shared" si="5"/>
        <v>-4700000</v>
      </c>
    </row>
    <row r="119" spans="1:20" outlineLevel="1" x14ac:dyDescent="0.25">
      <c r="A119" s="19" t="s">
        <v>126</v>
      </c>
      <c r="B119" s="19" t="s">
        <v>37</v>
      </c>
      <c r="C119" s="2" t="s">
        <v>1296</v>
      </c>
      <c r="D119" s="2" t="s">
        <v>9</v>
      </c>
      <c r="E119" s="2">
        <f t="shared" si="3"/>
        <v>5700000</v>
      </c>
      <c r="F119" s="2">
        <v>0</v>
      </c>
      <c r="G119" s="2">
        <v>0</v>
      </c>
      <c r="K119" s="2">
        <f t="shared" si="4"/>
        <v>5700000</v>
      </c>
      <c r="L119" s="2">
        <v>5700000</v>
      </c>
      <c r="M119" s="2" t="s">
        <v>252</v>
      </c>
      <c r="S119" s="19">
        <f>IFERROR(SUMIF([3]PIVOT!$A$9:$A$634,C119,[3]PIVOT!$C$9:$C$634),0)</f>
        <v>0</v>
      </c>
      <c r="T119" s="19">
        <f t="shared" si="5"/>
        <v>-5700000</v>
      </c>
    </row>
    <row r="120" spans="1:20" outlineLevel="1" x14ac:dyDescent="0.25">
      <c r="A120" s="19" t="s">
        <v>126</v>
      </c>
      <c r="B120" s="19" t="s">
        <v>37</v>
      </c>
      <c r="C120" s="2" t="s">
        <v>1299</v>
      </c>
      <c r="D120" s="2" t="s">
        <v>13</v>
      </c>
      <c r="E120" s="2">
        <f t="shared" si="3"/>
        <v>2000000</v>
      </c>
      <c r="F120" s="2">
        <v>0</v>
      </c>
      <c r="G120" s="2">
        <v>0</v>
      </c>
      <c r="K120" s="2">
        <f t="shared" si="4"/>
        <v>2000000</v>
      </c>
      <c r="L120" s="2">
        <v>2000000</v>
      </c>
      <c r="M120" s="2" t="s">
        <v>252</v>
      </c>
      <c r="S120" s="19">
        <f>IFERROR(SUMIF([3]PIVOT!$A$9:$A$634,C120,[3]PIVOT!$C$9:$C$634),0)</f>
        <v>0</v>
      </c>
      <c r="T120" s="19">
        <f t="shared" si="5"/>
        <v>-2000000</v>
      </c>
    </row>
    <row r="121" spans="1:20" outlineLevel="1" x14ac:dyDescent="0.25">
      <c r="A121" s="19" t="s">
        <v>126</v>
      </c>
      <c r="B121" s="19" t="s">
        <v>37</v>
      </c>
      <c r="C121" s="19" t="s">
        <v>1343</v>
      </c>
      <c r="D121" s="19" t="s">
        <v>137</v>
      </c>
      <c r="E121" s="2">
        <f t="shared" si="3"/>
        <v>1000000</v>
      </c>
      <c r="F121" s="19">
        <v>0</v>
      </c>
      <c r="G121" s="2">
        <v>0</v>
      </c>
      <c r="H121" s="19"/>
      <c r="I121" s="19"/>
      <c r="J121" s="19"/>
      <c r="K121" s="2">
        <f t="shared" si="4"/>
        <v>1000000</v>
      </c>
      <c r="L121" s="19">
        <v>1000000</v>
      </c>
      <c r="M121" s="19" t="s">
        <v>252</v>
      </c>
      <c r="S121" s="19">
        <f>IFERROR(SUMIF([3]PIVOT!$A$9:$A$634,C121,[3]PIVOT!$C$9:$C$634),0)</f>
        <v>0</v>
      </c>
      <c r="T121" s="19">
        <f t="shared" si="5"/>
        <v>-1000000</v>
      </c>
    </row>
    <row r="122" spans="1:20" outlineLevel="1" x14ac:dyDescent="0.25">
      <c r="A122" s="19" t="s">
        <v>126</v>
      </c>
      <c r="B122" s="19" t="s">
        <v>37</v>
      </c>
      <c r="C122" s="2" t="s">
        <v>1340</v>
      </c>
      <c r="D122" s="2" t="s">
        <v>138</v>
      </c>
      <c r="E122" s="16">
        <f t="shared" si="3"/>
        <v>4200000</v>
      </c>
      <c r="F122" s="2">
        <v>0</v>
      </c>
      <c r="G122" s="2">
        <v>0</v>
      </c>
      <c r="K122" s="2">
        <f t="shared" si="4"/>
        <v>4200000</v>
      </c>
      <c r="L122" s="2">
        <v>4200000</v>
      </c>
      <c r="M122" s="2"/>
      <c r="S122" s="19">
        <f>IFERROR(SUMIF([3]PIVOT!$A$9:$A$634,C122,[3]PIVOT!$C$9:$C$634),0)</f>
        <v>0</v>
      </c>
      <c r="T122" s="19">
        <f t="shared" si="5"/>
        <v>-4200000</v>
      </c>
    </row>
    <row r="123" spans="1:20" outlineLevel="1" x14ac:dyDescent="0.25">
      <c r="A123" s="19" t="s">
        <v>126</v>
      </c>
      <c r="B123" s="19" t="s">
        <v>37</v>
      </c>
      <c r="C123" s="19" t="s">
        <v>1349</v>
      </c>
      <c r="D123" s="19" t="s">
        <v>139</v>
      </c>
      <c r="E123" s="2">
        <f t="shared" si="3"/>
        <v>4700000</v>
      </c>
      <c r="F123" s="19">
        <v>0</v>
      </c>
      <c r="G123" s="19">
        <v>0</v>
      </c>
      <c r="H123" s="19"/>
      <c r="I123" s="19"/>
      <c r="J123" s="19"/>
      <c r="K123" s="2">
        <f t="shared" si="4"/>
        <v>4700000</v>
      </c>
      <c r="L123" s="19">
        <v>4700000</v>
      </c>
      <c r="M123" s="19"/>
      <c r="S123" s="19">
        <f>IFERROR(SUMIF([3]PIVOT!$A$9:$A$634,C123,[3]PIVOT!$C$9:$C$634),0)</f>
        <v>0</v>
      </c>
      <c r="T123" s="19">
        <f t="shared" si="5"/>
        <v>-4700000</v>
      </c>
    </row>
    <row r="124" spans="1:20" outlineLevel="1" x14ac:dyDescent="0.25">
      <c r="A124" s="19" t="s">
        <v>130</v>
      </c>
      <c r="B124" s="19" t="s">
        <v>39</v>
      </c>
      <c r="C124" s="19" t="s">
        <v>1803</v>
      </c>
      <c r="D124" s="19" t="s">
        <v>344</v>
      </c>
      <c r="E124" s="2">
        <f t="shared" si="3"/>
        <v>0</v>
      </c>
      <c r="F124" s="19">
        <v>0</v>
      </c>
      <c r="G124" s="19">
        <v>0</v>
      </c>
      <c r="H124" s="19"/>
      <c r="I124" s="19"/>
      <c r="J124" s="19"/>
      <c r="K124" s="2">
        <f t="shared" si="4"/>
        <v>0</v>
      </c>
      <c r="L124" s="19">
        <v>0</v>
      </c>
      <c r="M124" s="19"/>
      <c r="S124" s="19">
        <f>IFERROR(SUMIF([3]PIVOT!$A$9:$A$634,C124,[3]PIVOT!$C$9:$C$634),0)</f>
        <v>0</v>
      </c>
      <c r="T124" s="19">
        <f t="shared" si="5"/>
        <v>0</v>
      </c>
    </row>
    <row r="125" spans="1:20" outlineLevel="1" x14ac:dyDescent="0.25">
      <c r="A125" s="19" t="s">
        <v>126</v>
      </c>
      <c r="B125" s="19" t="s">
        <v>39</v>
      </c>
      <c r="C125" s="2" t="s">
        <v>1353</v>
      </c>
      <c r="D125" s="2" t="s">
        <v>142</v>
      </c>
      <c r="E125" s="2">
        <f t="shared" si="3"/>
        <v>4400000</v>
      </c>
      <c r="F125" s="2">
        <v>0</v>
      </c>
      <c r="G125" s="2">
        <v>0</v>
      </c>
      <c r="K125" s="2">
        <f t="shared" si="4"/>
        <v>4400000</v>
      </c>
      <c r="L125" s="2">
        <v>4400000</v>
      </c>
      <c r="M125" s="2"/>
      <c r="S125" s="19">
        <f>IFERROR(SUMIF([3]PIVOT!$A$9:$A$634,C125,[3]PIVOT!$C$9:$C$634),0)</f>
        <v>0</v>
      </c>
      <c r="T125" s="19">
        <f t="shared" si="5"/>
        <v>-4400000</v>
      </c>
    </row>
    <row r="126" spans="1:20" outlineLevel="1" x14ac:dyDescent="0.25">
      <c r="A126" s="19" t="s">
        <v>130</v>
      </c>
      <c r="B126" s="19" t="s">
        <v>371</v>
      </c>
      <c r="C126" s="2" t="s">
        <v>2350</v>
      </c>
      <c r="D126" s="2" t="s">
        <v>2351</v>
      </c>
      <c r="F126" s="2">
        <v>0</v>
      </c>
      <c r="G126" s="2">
        <v>307692.30769230769</v>
      </c>
      <c r="K126" s="2">
        <f t="shared" si="4"/>
        <v>307692.30769230769</v>
      </c>
      <c r="L126" s="2">
        <v>307692.30769230769</v>
      </c>
      <c r="M126" s="2"/>
      <c r="S126" s="19">
        <f>IFERROR(SUMIF([3]PIVOT!$A$9:$A$634,C126,[3]PIVOT!$C$9:$C$634),0)</f>
        <v>0</v>
      </c>
      <c r="T126" s="19">
        <f t="shared" si="5"/>
        <v>-307692.30769230769</v>
      </c>
    </row>
    <row r="127" spans="1:20" outlineLevel="1" x14ac:dyDescent="0.25">
      <c r="A127" s="19" t="s">
        <v>130</v>
      </c>
      <c r="B127" s="19" t="s">
        <v>371</v>
      </c>
      <c r="C127" s="2" t="s">
        <v>2431</v>
      </c>
      <c r="D127" s="2" t="s">
        <v>2432</v>
      </c>
      <c r="F127" s="2">
        <v>0</v>
      </c>
      <c r="G127" s="2">
        <v>115384.61538461538</v>
      </c>
      <c r="K127" s="2">
        <f t="shared" si="4"/>
        <v>115384.61538461538</v>
      </c>
      <c r="L127" s="2">
        <v>115384.61538461538</v>
      </c>
      <c r="M127" s="2"/>
      <c r="S127" s="19">
        <f>IFERROR(SUMIF([3]PIVOT!$A$9:$A$634,C127,[3]PIVOT!$C$9:$C$634),0)</f>
        <v>0</v>
      </c>
      <c r="T127" s="19">
        <f t="shared" si="5"/>
        <v>-115384.61538461538</v>
      </c>
    </row>
    <row r="128" spans="1:20" outlineLevel="1" x14ac:dyDescent="0.25">
      <c r="A128" s="19" t="s">
        <v>126</v>
      </c>
      <c r="B128" s="19" t="s">
        <v>371</v>
      </c>
      <c r="C128" s="2" t="s">
        <v>2397</v>
      </c>
      <c r="D128" s="2" t="s">
        <v>2398</v>
      </c>
      <c r="F128" s="2">
        <v>0</v>
      </c>
      <c r="G128" s="2">
        <v>269230.76923076925</v>
      </c>
      <c r="K128" s="2">
        <f t="shared" si="4"/>
        <v>269230.76923076925</v>
      </c>
      <c r="L128" s="2">
        <v>269230.76923076925</v>
      </c>
      <c r="M128" s="2"/>
      <c r="S128" s="19">
        <f>IFERROR(SUMIF([3]PIVOT!$A$9:$A$634,C128,[3]PIVOT!$C$9:$C$634),0)</f>
        <v>0</v>
      </c>
      <c r="T128" s="19">
        <f t="shared" si="5"/>
        <v>-269230.76923076925</v>
      </c>
    </row>
    <row r="129" spans="1:20" outlineLevel="1" x14ac:dyDescent="0.25">
      <c r="A129" s="19" t="s">
        <v>126</v>
      </c>
      <c r="B129" s="19" t="s">
        <v>371</v>
      </c>
      <c r="C129" s="2" t="s">
        <v>2401</v>
      </c>
      <c r="D129" s="2" t="s">
        <v>2402</v>
      </c>
      <c r="F129" s="2">
        <v>0</v>
      </c>
      <c r="G129" s="2">
        <v>192307.69230769231</v>
      </c>
      <c r="K129" s="2">
        <f t="shared" si="4"/>
        <v>192307.69230769231</v>
      </c>
      <c r="L129" s="2">
        <v>192307.69230769231</v>
      </c>
      <c r="M129" s="2"/>
      <c r="S129" s="19">
        <f>IFERROR(SUMIF([3]PIVOT!$A$9:$A$634,C129,[3]PIVOT!$C$9:$C$634),0)</f>
        <v>0</v>
      </c>
      <c r="T129" s="19">
        <f t="shared" si="5"/>
        <v>-192307.69230769231</v>
      </c>
    </row>
    <row r="130" spans="1:20" outlineLevel="1" x14ac:dyDescent="0.25">
      <c r="A130" s="19" t="s">
        <v>126</v>
      </c>
      <c r="B130" s="19" t="s">
        <v>371</v>
      </c>
      <c r="C130" s="19" t="s">
        <v>2407</v>
      </c>
      <c r="D130" s="19" t="s">
        <v>2408</v>
      </c>
      <c r="F130" s="19">
        <v>0</v>
      </c>
      <c r="G130" s="19">
        <v>153846.15384615384</v>
      </c>
      <c r="H130" s="19"/>
      <c r="I130" s="19"/>
      <c r="J130" s="19"/>
      <c r="K130" s="2">
        <f t="shared" si="4"/>
        <v>153846.15384615384</v>
      </c>
      <c r="L130" s="19">
        <v>153846.15384615384</v>
      </c>
      <c r="M130" s="19"/>
      <c r="S130" s="19">
        <f>IFERROR(SUMIF([3]PIVOT!$A$9:$A$634,C130,[3]PIVOT!$C$9:$C$634),0)</f>
        <v>0</v>
      </c>
      <c r="T130" s="19">
        <f t="shared" si="5"/>
        <v>-153846.15384615384</v>
      </c>
    </row>
    <row r="131" spans="1:20" outlineLevel="1" x14ac:dyDescent="0.25">
      <c r="A131" s="19" t="s">
        <v>126</v>
      </c>
      <c r="B131" s="19" t="s">
        <v>371</v>
      </c>
      <c r="C131" s="2" t="s">
        <v>2405</v>
      </c>
      <c r="D131" s="2" t="s">
        <v>2406</v>
      </c>
      <c r="E131" s="16"/>
      <c r="F131" s="2">
        <v>0</v>
      </c>
      <c r="G131" s="2">
        <v>153846.15384615384</v>
      </c>
      <c r="K131" s="2">
        <f t="shared" si="4"/>
        <v>153846.15384615384</v>
      </c>
      <c r="L131" s="2">
        <v>153846.15384615384</v>
      </c>
      <c r="M131" s="2"/>
      <c r="S131" s="19">
        <f>IFERROR(SUMIF([3]PIVOT!$A$9:$A$634,C131,[3]PIVOT!$C$9:$C$634),0)</f>
        <v>0</v>
      </c>
      <c r="T131" s="19">
        <f t="shared" si="5"/>
        <v>-153846.15384615384</v>
      </c>
    </row>
    <row r="132" spans="1:20" outlineLevel="1" x14ac:dyDescent="0.25">
      <c r="A132" s="19" t="s">
        <v>130</v>
      </c>
      <c r="B132" s="19" t="s">
        <v>2738</v>
      </c>
      <c r="C132" s="19" t="s">
        <v>2594</v>
      </c>
      <c r="D132" s="19" t="s">
        <v>2619</v>
      </c>
      <c r="F132" s="19">
        <v>0</v>
      </c>
      <c r="G132" s="19">
        <v>538461.5384615385</v>
      </c>
      <c r="H132" s="19"/>
      <c r="I132" s="19"/>
      <c r="J132" s="19"/>
      <c r="K132" s="2">
        <f t="shared" si="4"/>
        <v>538461.5384615385</v>
      </c>
      <c r="L132" s="19">
        <v>538461.5384615385</v>
      </c>
      <c r="M132" s="19"/>
      <c r="S132" s="19">
        <f>IFERROR(SUMIF([3]PIVOT!$A$9:$A$634,C132,[3]PIVOT!$C$9:$C$634),0)</f>
        <v>0</v>
      </c>
      <c r="T132" s="19">
        <f t="shared" si="5"/>
        <v>-538461.5384615385</v>
      </c>
    </row>
    <row r="133" spans="1:20" outlineLevel="1" x14ac:dyDescent="0.25">
      <c r="A133" s="19" t="s">
        <v>130</v>
      </c>
      <c r="B133" s="19" t="s">
        <v>371</v>
      </c>
      <c r="C133" s="19" t="s">
        <v>2596</v>
      </c>
      <c r="D133" s="19" t="s">
        <v>2622</v>
      </c>
      <c r="F133" s="19">
        <v>0</v>
      </c>
      <c r="G133" s="19">
        <v>192307.69230769231</v>
      </c>
      <c r="H133" s="19"/>
      <c r="I133" s="19"/>
      <c r="J133" s="19"/>
      <c r="K133" s="2">
        <f t="shared" si="4"/>
        <v>192307.69230769231</v>
      </c>
      <c r="L133" s="19">
        <v>192307.69230769231</v>
      </c>
      <c r="M133" s="19"/>
      <c r="S133" s="19">
        <f>IFERROR(SUMIF([3]PIVOT!$A$9:$A$634,C133,[3]PIVOT!$C$9:$C$634),0)</f>
        <v>0</v>
      </c>
      <c r="T133" s="19">
        <f t="shared" si="5"/>
        <v>-192307.69230769231</v>
      </c>
    </row>
    <row r="134" spans="1:20" outlineLevel="1" x14ac:dyDescent="0.25">
      <c r="A134" s="19" t="s">
        <v>130</v>
      </c>
      <c r="B134" s="19" t="s">
        <v>371</v>
      </c>
      <c r="C134" s="2" t="s">
        <v>2605</v>
      </c>
      <c r="D134" s="2" t="s">
        <v>2632</v>
      </c>
      <c r="F134" s="2">
        <v>0</v>
      </c>
      <c r="G134" s="2">
        <v>538461.5384615385</v>
      </c>
      <c r="K134" s="2">
        <f t="shared" si="4"/>
        <v>538461.5384615385</v>
      </c>
      <c r="L134" s="2">
        <v>538461.5384615385</v>
      </c>
      <c r="M134" s="2"/>
      <c r="S134" s="19">
        <f>IFERROR(SUMIF([3]PIVOT!$A$9:$A$634,C134,[3]PIVOT!$C$9:$C$634),0)</f>
        <v>0</v>
      </c>
      <c r="T134" s="19">
        <f t="shared" si="5"/>
        <v>-538461.5384615385</v>
      </c>
    </row>
    <row r="135" spans="1:20" outlineLevel="1" x14ac:dyDescent="0.25">
      <c r="C135" s="2"/>
      <c r="D135" s="2"/>
      <c r="F135" s="2">
        <v>0</v>
      </c>
      <c r="G135" s="2">
        <v>0</v>
      </c>
      <c r="K135" s="2">
        <f t="shared" si="4"/>
        <v>0</v>
      </c>
      <c r="L135" s="2">
        <v>0</v>
      </c>
      <c r="M135" s="2"/>
      <c r="S135" s="19">
        <f>IFERROR(SUMIF([3]PIVOT!$A$9:$A$634,C135,[3]PIVOT!$C$9:$C$634),0)</f>
        <v>0</v>
      </c>
      <c r="T135" s="19">
        <f t="shared" si="5"/>
        <v>0</v>
      </c>
    </row>
    <row r="136" spans="1:20" outlineLevel="1" x14ac:dyDescent="0.25">
      <c r="C136" s="2"/>
      <c r="D136" s="2"/>
      <c r="F136" s="2">
        <v>0</v>
      </c>
      <c r="G136" s="2">
        <v>0</v>
      </c>
      <c r="K136" s="2">
        <f t="shared" si="4"/>
        <v>0</v>
      </c>
      <c r="L136" s="2">
        <v>500000</v>
      </c>
      <c r="M136" s="2"/>
      <c r="S136" s="19">
        <f>IFERROR(SUMIF([3]PIVOT!$A$9:$A$634,C136,[3]PIVOT!$C$9:$C$634),0)</f>
        <v>0</v>
      </c>
      <c r="T136" s="19">
        <f t="shared" si="5"/>
        <v>0</v>
      </c>
    </row>
    <row r="137" spans="1:20" outlineLevel="1" x14ac:dyDescent="0.25">
      <c r="C137" s="2"/>
      <c r="D137" s="2"/>
      <c r="F137" s="2">
        <v>0</v>
      </c>
      <c r="G137" s="2">
        <v>0</v>
      </c>
      <c r="K137" s="2">
        <f t="shared" si="4"/>
        <v>0</v>
      </c>
      <c r="L137" s="2">
        <v>1600000</v>
      </c>
      <c r="M137" s="2"/>
      <c r="S137" s="19">
        <f>IFERROR(SUMIF([3]PIVOT!$A$9:$A$634,C137,[3]PIVOT!$C$9:$C$634),0)</f>
        <v>0</v>
      </c>
      <c r="T137" s="19">
        <f t="shared" si="5"/>
        <v>0</v>
      </c>
    </row>
    <row r="138" spans="1:20" outlineLevel="1" x14ac:dyDescent="0.25">
      <c r="C138" s="2"/>
      <c r="D138" s="2"/>
      <c r="F138" s="2">
        <v>0</v>
      </c>
      <c r="G138" s="2">
        <v>0</v>
      </c>
      <c r="K138" s="2">
        <f t="shared" si="4"/>
        <v>0</v>
      </c>
      <c r="L138" s="2">
        <v>4700000</v>
      </c>
      <c r="M138" s="2"/>
      <c r="S138" s="19">
        <f>IFERROR(SUMIF([3]PIVOT!$A$9:$A$634,C138,[3]PIVOT!$C$9:$C$634),0)</f>
        <v>0</v>
      </c>
      <c r="T138" s="19">
        <f t="shared" si="5"/>
        <v>0</v>
      </c>
    </row>
    <row r="139" spans="1:20" outlineLevel="1" x14ac:dyDescent="0.25">
      <c r="C139" s="2"/>
      <c r="D139" s="2"/>
      <c r="E139" s="16"/>
      <c r="F139" s="2">
        <v>0</v>
      </c>
      <c r="G139" s="2">
        <v>0</v>
      </c>
      <c r="K139" s="2">
        <f t="shared" si="4"/>
        <v>0</v>
      </c>
      <c r="L139" s="2">
        <v>0</v>
      </c>
      <c r="M139" s="2"/>
      <c r="S139" s="19">
        <f>IFERROR(SUMIF([3]PIVOT!$A$9:$A$634,C139,[3]PIVOT!$C$9:$C$634),0)</f>
        <v>0</v>
      </c>
      <c r="T139" s="19">
        <f t="shared" si="5"/>
        <v>0</v>
      </c>
    </row>
    <row r="140" spans="1:20" outlineLevel="1" x14ac:dyDescent="0.25">
      <c r="C140" s="2"/>
      <c r="D140" s="2"/>
      <c r="E140" s="16"/>
      <c r="F140" s="19">
        <v>0</v>
      </c>
      <c r="G140" s="2">
        <v>0</v>
      </c>
      <c r="K140" s="2">
        <f t="shared" si="4"/>
        <v>0</v>
      </c>
      <c r="L140" s="2">
        <v>3600000</v>
      </c>
      <c r="M140" s="2"/>
      <c r="S140" s="19">
        <f>IFERROR(SUMIF([3]PIVOT!$A$9:$A$634,C140,[3]PIVOT!$C$9:$C$634),0)</f>
        <v>0</v>
      </c>
      <c r="T140" s="19">
        <f t="shared" si="5"/>
        <v>0</v>
      </c>
    </row>
    <row r="141" spans="1:20" s="35" customFormat="1" x14ac:dyDescent="0.25">
      <c r="A141" s="4"/>
      <c r="B141" s="4"/>
      <c r="C141" s="50"/>
      <c r="D141" s="4" t="s">
        <v>83</v>
      </c>
      <c r="E141" s="4">
        <f t="shared" ref="E141:J141" si="6">+SUM(E4:E140)</f>
        <v>227761538.46153846</v>
      </c>
      <c r="F141" s="4">
        <f t="shared" si="6"/>
        <v>48000000</v>
      </c>
      <c r="G141" s="4">
        <f t="shared" si="6"/>
        <v>46961538.461538441</v>
      </c>
      <c r="H141" s="4">
        <f t="shared" si="6"/>
        <v>0</v>
      </c>
      <c r="I141" s="4">
        <f t="shared" si="6"/>
        <v>0</v>
      </c>
      <c r="J141" s="4">
        <f t="shared" si="6"/>
        <v>0</v>
      </c>
      <c r="K141" s="4">
        <f t="shared" si="4"/>
        <v>322723076.92307687</v>
      </c>
      <c r="L141" s="4">
        <f>+SUM(L4:L140)</f>
        <v>288623076.92307705</v>
      </c>
      <c r="M141" s="4">
        <f>+SUM(M4:M140)</f>
        <v>0</v>
      </c>
      <c r="N141" s="35">
        <v>219378585.76206401</v>
      </c>
      <c r="O141" s="19">
        <v>24400000</v>
      </c>
      <c r="P141" s="35">
        <v>3600000</v>
      </c>
      <c r="Q141" s="35">
        <v>57653846.153846167</v>
      </c>
      <c r="R141" s="35">
        <f>+K141-SUM(N141:Q141)</f>
        <v>17690645.007166684</v>
      </c>
      <c r="S141" s="19"/>
      <c r="T141" s="19"/>
    </row>
    <row r="142" spans="1:20" outlineLevel="1" x14ac:dyDescent="0.25">
      <c r="A142" s="19" t="s">
        <v>179</v>
      </c>
      <c r="B142" s="19" t="s">
        <v>2728</v>
      </c>
      <c r="C142" s="19" t="s">
        <v>2453</v>
      </c>
      <c r="D142" s="19" t="s">
        <v>2454</v>
      </c>
      <c r="E142" s="16">
        <f t="shared" ref="E142:E205" si="7">+L142-F142-J142-I142</f>
        <v>0</v>
      </c>
      <c r="F142" s="19">
        <v>0</v>
      </c>
      <c r="G142" s="19">
        <v>384615.38461538462</v>
      </c>
      <c r="H142" s="19"/>
      <c r="I142" s="19"/>
      <c r="J142" s="19"/>
      <c r="K142" s="2">
        <f t="shared" si="4"/>
        <v>384615.38461538462</v>
      </c>
      <c r="L142" s="19">
        <v>0</v>
      </c>
      <c r="M142" s="19" t="s">
        <v>250</v>
      </c>
      <c r="S142" s="19">
        <f>IFERROR(SUMIF([3]PIVOT!$A$9:$A$634,C142,[3]PIVOT!$C$9:$C$634),0)</f>
        <v>0</v>
      </c>
      <c r="T142" s="19">
        <f t="shared" ref="T142:T205" si="8">+S142-K142</f>
        <v>-384615.38461538462</v>
      </c>
    </row>
    <row r="143" spans="1:20" outlineLevel="1" x14ac:dyDescent="0.25">
      <c r="A143" s="19" t="s">
        <v>179</v>
      </c>
      <c r="B143" s="19" t="s">
        <v>1205</v>
      </c>
      <c r="C143" s="19" t="s">
        <v>1556</v>
      </c>
      <c r="D143" s="19" t="s">
        <v>758</v>
      </c>
      <c r="E143" s="16">
        <f t="shared" si="7"/>
        <v>3500000</v>
      </c>
      <c r="F143" s="19">
        <v>1000000</v>
      </c>
      <c r="G143" s="19">
        <v>0</v>
      </c>
      <c r="H143" s="19"/>
      <c r="I143" s="19"/>
      <c r="J143" s="19"/>
      <c r="K143" s="2">
        <f t="shared" si="4"/>
        <v>4500000</v>
      </c>
      <c r="L143" s="19">
        <v>4500000</v>
      </c>
      <c r="M143" s="19" t="s">
        <v>250</v>
      </c>
      <c r="S143" s="19">
        <f>IFERROR(SUMIF([3]PIVOT!$A$9:$A$634,C143,[3]PIVOT!$C$9:$C$634),0)</f>
        <v>0</v>
      </c>
      <c r="T143" s="19">
        <f t="shared" si="8"/>
        <v>-4500000</v>
      </c>
    </row>
    <row r="144" spans="1:20" outlineLevel="1" x14ac:dyDescent="0.25">
      <c r="A144" s="19" t="s">
        <v>179</v>
      </c>
      <c r="B144" s="19" t="s">
        <v>1205</v>
      </c>
      <c r="C144" s="19" t="s">
        <v>2455</v>
      </c>
      <c r="D144" s="19" t="s">
        <v>2456</v>
      </c>
      <c r="E144" s="16">
        <f t="shared" si="7"/>
        <v>3500000</v>
      </c>
      <c r="F144" s="19">
        <v>1000000</v>
      </c>
      <c r="G144" s="19">
        <v>0</v>
      </c>
      <c r="H144" s="19"/>
      <c r="I144" s="19"/>
      <c r="J144" s="19"/>
      <c r="K144" s="2">
        <f t="shared" si="4"/>
        <v>4500000</v>
      </c>
      <c r="L144" s="19">
        <v>4500000</v>
      </c>
      <c r="M144" s="19" t="s">
        <v>288</v>
      </c>
      <c r="S144" s="19">
        <f>IFERROR(SUMIF([3]PIVOT!$A$9:$A$634,C144,[3]PIVOT!$C$9:$C$634),0)</f>
        <v>0</v>
      </c>
      <c r="T144" s="19">
        <f t="shared" si="8"/>
        <v>-4500000</v>
      </c>
    </row>
    <row r="145" spans="1:20" outlineLevel="1" x14ac:dyDescent="0.25">
      <c r="A145" s="19" t="s">
        <v>179</v>
      </c>
      <c r="B145" s="19" t="s">
        <v>1205</v>
      </c>
      <c r="C145" s="19" t="s">
        <v>1554</v>
      </c>
      <c r="D145" s="19" t="s">
        <v>593</v>
      </c>
      <c r="E145" s="16">
        <f t="shared" si="7"/>
        <v>3500000</v>
      </c>
      <c r="F145" s="19">
        <v>1000000</v>
      </c>
      <c r="G145" s="19">
        <v>0</v>
      </c>
      <c r="H145" s="19"/>
      <c r="I145" s="19"/>
      <c r="J145" s="19"/>
      <c r="K145" s="2">
        <f t="shared" si="4"/>
        <v>4500000</v>
      </c>
      <c r="L145" s="19">
        <v>4500000</v>
      </c>
      <c r="M145" s="19" t="s">
        <v>250</v>
      </c>
      <c r="S145" s="19">
        <f>IFERROR(SUMIF([3]PIVOT!$A$9:$A$634,C145,[3]PIVOT!$C$9:$C$634),0)</f>
        <v>0</v>
      </c>
      <c r="T145" s="19">
        <f t="shared" si="8"/>
        <v>-4500000</v>
      </c>
    </row>
    <row r="146" spans="1:20" outlineLevel="1" x14ac:dyDescent="0.25">
      <c r="A146" s="19" t="s">
        <v>179</v>
      </c>
      <c r="B146" s="19" t="s">
        <v>1205</v>
      </c>
      <c r="C146" s="19" t="s">
        <v>2779</v>
      </c>
      <c r="D146" s="19" t="s">
        <v>2780</v>
      </c>
      <c r="E146" s="16">
        <f t="shared" si="7"/>
        <v>1923076.923076923</v>
      </c>
      <c r="F146" s="19">
        <v>1000000</v>
      </c>
      <c r="G146" s="19">
        <v>730769.23076923075</v>
      </c>
      <c r="H146" s="19"/>
      <c r="I146" s="19"/>
      <c r="J146" s="19"/>
      <c r="K146" s="2">
        <f t="shared" si="4"/>
        <v>3653846.153846154</v>
      </c>
      <c r="L146" s="19">
        <v>2923076.923076923</v>
      </c>
      <c r="M146" s="19" t="s">
        <v>250</v>
      </c>
      <c r="S146" s="19">
        <f>IFERROR(SUMIF([3]PIVOT!$A$9:$A$634,C146,[3]PIVOT!$C$9:$C$634),0)</f>
        <v>0</v>
      </c>
      <c r="T146" s="19">
        <f t="shared" si="8"/>
        <v>-3653846.153846154</v>
      </c>
    </row>
    <row r="147" spans="1:20" outlineLevel="1" x14ac:dyDescent="0.25">
      <c r="A147" s="19" t="s">
        <v>179</v>
      </c>
      <c r="B147" s="19" t="s">
        <v>2728</v>
      </c>
      <c r="C147" s="19" t="s">
        <v>2467</v>
      </c>
      <c r="D147" s="19" t="s">
        <v>2468</v>
      </c>
      <c r="E147" s="16">
        <f t="shared" si="7"/>
        <v>1500000</v>
      </c>
      <c r="F147" s="19">
        <v>0</v>
      </c>
      <c r="G147" s="19">
        <v>653846.15384615387</v>
      </c>
      <c r="H147" s="19"/>
      <c r="I147" s="19"/>
      <c r="J147" s="19"/>
      <c r="K147" s="2">
        <f t="shared" si="4"/>
        <v>2153846.153846154</v>
      </c>
      <c r="L147" s="19">
        <v>1500000</v>
      </c>
      <c r="M147" s="19" t="s">
        <v>250</v>
      </c>
      <c r="S147" s="19">
        <f>IFERROR(SUMIF([3]PIVOT!$A$9:$A$634,C147,[3]PIVOT!$C$9:$C$634),0)</f>
        <v>0</v>
      </c>
      <c r="T147" s="19">
        <f t="shared" si="8"/>
        <v>-2153846.153846154</v>
      </c>
    </row>
    <row r="148" spans="1:20" outlineLevel="1" x14ac:dyDescent="0.25">
      <c r="A148" s="19" t="s">
        <v>179</v>
      </c>
      <c r="B148" s="19" t="s">
        <v>1205</v>
      </c>
      <c r="C148" s="19" t="s">
        <v>2465</v>
      </c>
      <c r="D148" s="19" t="s">
        <v>2466</v>
      </c>
      <c r="E148" s="16">
        <f t="shared" si="7"/>
        <v>0</v>
      </c>
      <c r="F148" s="19">
        <v>0</v>
      </c>
      <c r="G148" s="19">
        <v>0</v>
      </c>
      <c r="H148" s="19"/>
      <c r="I148" s="19"/>
      <c r="J148" s="19"/>
      <c r="K148" s="2">
        <f t="shared" si="4"/>
        <v>0</v>
      </c>
      <c r="L148" s="19">
        <v>0</v>
      </c>
      <c r="M148" s="19" t="s">
        <v>251</v>
      </c>
      <c r="S148" s="19">
        <f>IFERROR(SUMIF([3]PIVOT!$A$9:$A$634,C148,[3]PIVOT!$C$9:$C$634),0)</f>
        <v>0</v>
      </c>
      <c r="T148" s="19">
        <f t="shared" si="8"/>
        <v>0</v>
      </c>
    </row>
    <row r="149" spans="1:20" outlineLevel="1" x14ac:dyDescent="0.25">
      <c r="A149" s="19" t="s">
        <v>179</v>
      </c>
      <c r="B149" s="19" t="s">
        <v>2728</v>
      </c>
      <c r="C149" s="19" t="s">
        <v>2644</v>
      </c>
      <c r="D149" s="19" t="s">
        <v>2645</v>
      </c>
      <c r="E149" s="16">
        <f t="shared" si="7"/>
        <v>3000000</v>
      </c>
      <c r="F149" s="19">
        <v>0</v>
      </c>
      <c r="G149" s="19">
        <v>1000000</v>
      </c>
      <c r="H149" s="19"/>
      <c r="I149" s="19"/>
      <c r="J149" s="19"/>
      <c r="K149" s="2">
        <f t="shared" ref="K149:K212" si="9">SUM(E149:G149)-H149+I149+J149</f>
        <v>4000000</v>
      </c>
      <c r="L149" s="19">
        <v>3000000</v>
      </c>
      <c r="M149" s="19" t="s">
        <v>251</v>
      </c>
      <c r="S149" s="19">
        <f>IFERROR(SUMIF([3]PIVOT!$A$9:$A$634,C149,[3]PIVOT!$C$9:$C$634),0)</f>
        <v>0</v>
      </c>
      <c r="T149" s="19">
        <f t="shared" si="8"/>
        <v>-4000000</v>
      </c>
    </row>
    <row r="150" spans="1:20" outlineLevel="1" x14ac:dyDescent="0.25">
      <c r="A150" s="19" t="s">
        <v>179</v>
      </c>
      <c r="B150" s="19" t="s">
        <v>1205</v>
      </c>
      <c r="C150" s="19" t="s">
        <v>2646</v>
      </c>
      <c r="D150" s="19" t="s">
        <v>2647</v>
      </c>
      <c r="E150" s="16">
        <f t="shared" si="7"/>
        <v>4000000</v>
      </c>
      <c r="F150" s="19">
        <v>1000000</v>
      </c>
      <c r="G150" s="19">
        <v>1000000</v>
      </c>
      <c r="H150" s="19"/>
      <c r="I150" s="19"/>
      <c r="J150" s="19"/>
      <c r="K150" s="2">
        <f t="shared" si="9"/>
        <v>6000000</v>
      </c>
      <c r="L150" s="19">
        <v>5000000</v>
      </c>
      <c r="M150" s="19" t="s">
        <v>288</v>
      </c>
      <c r="S150" s="19">
        <f>IFERROR(SUMIF([3]PIVOT!$A$9:$A$634,C150,[3]PIVOT!$C$9:$C$634),0)</f>
        <v>0</v>
      </c>
      <c r="T150" s="19">
        <f t="shared" si="8"/>
        <v>-6000000</v>
      </c>
    </row>
    <row r="151" spans="1:20" outlineLevel="1" x14ac:dyDescent="0.25">
      <c r="A151" s="19" t="s">
        <v>179</v>
      </c>
      <c r="B151" s="19" t="s">
        <v>1205</v>
      </c>
      <c r="C151" s="19" t="s">
        <v>2055</v>
      </c>
      <c r="D151" s="19" t="s">
        <v>2781</v>
      </c>
      <c r="E151" s="16">
        <f t="shared" si="7"/>
        <v>4000000</v>
      </c>
      <c r="F151" s="19">
        <v>1000000</v>
      </c>
      <c r="G151" s="19">
        <v>0</v>
      </c>
      <c r="H151" s="19"/>
      <c r="I151" s="19"/>
      <c r="J151" s="19"/>
      <c r="K151" s="2">
        <f t="shared" si="9"/>
        <v>5000000</v>
      </c>
      <c r="L151" s="19">
        <v>5000000</v>
      </c>
      <c r="M151" s="19" t="s">
        <v>252</v>
      </c>
      <c r="S151" s="19">
        <f>IFERROR(SUMIF([3]PIVOT!$A$9:$A$634,C151,[3]PIVOT!$C$9:$C$634),0)</f>
        <v>0</v>
      </c>
      <c r="T151" s="19">
        <f t="shared" si="8"/>
        <v>-5000000</v>
      </c>
    </row>
    <row r="152" spans="1:20" outlineLevel="1" x14ac:dyDescent="0.25">
      <c r="A152" s="19" t="s">
        <v>179</v>
      </c>
      <c r="B152" s="19" t="s">
        <v>2728</v>
      </c>
      <c r="C152" s="19" t="s">
        <v>1587</v>
      </c>
      <c r="D152" s="19" t="s">
        <v>2782</v>
      </c>
      <c r="E152" s="16">
        <f t="shared" si="7"/>
        <v>3000000</v>
      </c>
      <c r="F152" s="19">
        <v>0</v>
      </c>
      <c r="G152" s="19">
        <v>0</v>
      </c>
      <c r="H152" s="19"/>
      <c r="I152" s="19"/>
      <c r="J152" s="19"/>
      <c r="K152" s="2">
        <f t="shared" si="9"/>
        <v>3000000</v>
      </c>
      <c r="L152" s="19">
        <v>3000000</v>
      </c>
      <c r="M152" s="19" t="s">
        <v>250</v>
      </c>
      <c r="S152" s="19">
        <f>IFERROR(SUMIF([3]PIVOT!$A$9:$A$634,C152,[3]PIVOT!$C$9:$C$634),0)</f>
        <v>0</v>
      </c>
      <c r="T152" s="19">
        <f t="shared" si="8"/>
        <v>-3000000</v>
      </c>
    </row>
    <row r="153" spans="1:20" outlineLevel="1" x14ac:dyDescent="0.25">
      <c r="A153" s="19" t="s">
        <v>179</v>
      </c>
      <c r="B153" s="19" t="s">
        <v>1205</v>
      </c>
      <c r="C153" s="19" t="s">
        <v>2057</v>
      </c>
      <c r="D153" s="19" t="s">
        <v>2783</v>
      </c>
      <c r="E153" s="16">
        <f t="shared" si="7"/>
        <v>3500000</v>
      </c>
      <c r="F153" s="19">
        <v>1000000</v>
      </c>
      <c r="G153" s="19">
        <v>0</v>
      </c>
      <c r="H153" s="19"/>
      <c r="I153" s="19"/>
      <c r="J153" s="19"/>
      <c r="K153" s="2">
        <f t="shared" si="9"/>
        <v>4500000</v>
      </c>
      <c r="L153" s="19">
        <v>4500000</v>
      </c>
      <c r="M153" s="19" t="s">
        <v>250</v>
      </c>
      <c r="S153" s="19">
        <f>IFERROR(SUMIF([3]PIVOT!$A$9:$A$634,C153,[3]PIVOT!$C$9:$C$634),0)</f>
        <v>0</v>
      </c>
      <c r="T153" s="19">
        <f t="shared" si="8"/>
        <v>-4500000</v>
      </c>
    </row>
    <row r="154" spans="1:20" outlineLevel="1" x14ac:dyDescent="0.25">
      <c r="A154" s="19" t="s">
        <v>179</v>
      </c>
      <c r="B154" s="19" t="s">
        <v>1205</v>
      </c>
      <c r="C154" s="19" t="s">
        <v>2001</v>
      </c>
      <c r="D154" s="19" t="s">
        <v>2784</v>
      </c>
      <c r="E154" s="16">
        <f t="shared" si="7"/>
        <v>3500000</v>
      </c>
      <c r="F154" s="19">
        <v>1000000</v>
      </c>
      <c r="G154" s="19">
        <v>0</v>
      </c>
      <c r="H154" s="19"/>
      <c r="I154" s="19"/>
      <c r="J154" s="19"/>
      <c r="K154" s="2">
        <f t="shared" si="9"/>
        <v>4500000</v>
      </c>
      <c r="L154" s="19">
        <v>4500000</v>
      </c>
      <c r="M154" s="19" t="s">
        <v>288</v>
      </c>
      <c r="S154" s="19">
        <f>IFERROR(SUMIF([3]PIVOT!$A$9:$A$634,C154,[3]PIVOT!$C$9:$C$634),0)</f>
        <v>0</v>
      </c>
      <c r="T154" s="19">
        <f t="shared" si="8"/>
        <v>-4500000</v>
      </c>
    </row>
    <row r="155" spans="1:20" outlineLevel="1" x14ac:dyDescent="0.25">
      <c r="A155" s="19" t="s">
        <v>179</v>
      </c>
      <c r="B155" s="19" t="s">
        <v>1205</v>
      </c>
      <c r="C155" s="19" t="s">
        <v>1589</v>
      </c>
      <c r="D155" s="19" t="s">
        <v>2785</v>
      </c>
      <c r="E155" s="16">
        <f t="shared" si="7"/>
        <v>3000000</v>
      </c>
      <c r="F155" s="19">
        <v>1000000</v>
      </c>
      <c r="G155" s="19">
        <v>0</v>
      </c>
      <c r="H155" s="19"/>
      <c r="I155" s="19"/>
      <c r="J155" s="19"/>
      <c r="K155" s="2">
        <f t="shared" si="9"/>
        <v>4000000</v>
      </c>
      <c r="L155" s="19">
        <v>4000000</v>
      </c>
      <c r="M155" s="19" t="s">
        <v>250</v>
      </c>
      <c r="S155" s="19">
        <f>IFERROR(SUMIF([3]PIVOT!$A$9:$A$634,C155,[3]PIVOT!$C$9:$C$634),0)</f>
        <v>0</v>
      </c>
      <c r="T155" s="19">
        <f t="shared" si="8"/>
        <v>-4000000</v>
      </c>
    </row>
    <row r="156" spans="1:20" outlineLevel="1" x14ac:dyDescent="0.25">
      <c r="A156" s="19" t="s">
        <v>179</v>
      </c>
      <c r="B156" s="19" t="s">
        <v>1205</v>
      </c>
      <c r="C156" s="19" t="s">
        <v>2053</v>
      </c>
      <c r="D156" s="19" t="s">
        <v>2648</v>
      </c>
      <c r="E156" s="16">
        <f t="shared" si="7"/>
        <v>4000000</v>
      </c>
      <c r="F156" s="19">
        <v>1000000</v>
      </c>
      <c r="G156" s="19">
        <v>0</v>
      </c>
      <c r="H156" s="19"/>
      <c r="I156" s="19"/>
      <c r="J156" s="19"/>
      <c r="K156" s="2">
        <f t="shared" si="9"/>
        <v>5000000</v>
      </c>
      <c r="L156" s="19">
        <v>5000000</v>
      </c>
      <c r="M156" s="19" t="s">
        <v>251</v>
      </c>
      <c r="S156" s="19">
        <f>IFERROR(SUMIF([3]PIVOT!$A$9:$A$634,C156,[3]PIVOT!$C$9:$C$634),0)</f>
        <v>0</v>
      </c>
      <c r="T156" s="19">
        <f t="shared" si="8"/>
        <v>-5000000</v>
      </c>
    </row>
    <row r="157" spans="1:20" outlineLevel="1" x14ac:dyDescent="0.25">
      <c r="A157" s="19" t="s">
        <v>179</v>
      </c>
      <c r="B157" s="19" t="s">
        <v>1205</v>
      </c>
      <c r="C157" s="19" t="s">
        <v>1567</v>
      </c>
      <c r="D157" s="19" t="s">
        <v>52</v>
      </c>
      <c r="E157" s="16">
        <f t="shared" si="7"/>
        <v>3000000</v>
      </c>
      <c r="F157" s="19">
        <v>1000000</v>
      </c>
      <c r="G157" s="19">
        <v>0</v>
      </c>
      <c r="H157" s="19"/>
      <c r="I157" s="19"/>
      <c r="J157" s="19"/>
      <c r="K157" s="2">
        <f t="shared" si="9"/>
        <v>4000000</v>
      </c>
      <c r="L157" s="19">
        <v>4000000</v>
      </c>
      <c r="M157" s="19" t="s">
        <v>252</v>
      </c>
      <c r="S157" s="19">
        <f>IFERROR(SUMIF([3]PIVOT!$A$9:$A$634,C157,[3]PIVOT!$C$9:$C$634),0)</f>
        <v>0</v>
      </c>
      <c r="T157" s="19">
        <f t="shared" si="8"/>
        <v>-4000000</v>
      </c>
    </row>
    <row r="158" spans="1:20" outlineLevel="1" x14ac:dyDescent="0.25">
      <c r="A158" s="19" t="s">
        <v>179</v>
      </c>
      <c r="B158" s="19" t="s">
        <v>1205</v>
      </c>
      <c r="C158" s="19" t="s">
        <v>2786</v>
      </c>
      <c r="D158" s="19" t="s">
        <v>2787</v>
      </c>
      <c r="E158" s="16">
        <f t="shared" si="7"/>
        <v>2384615.3846153845</v>
      </c>
      <c r="F158" s="19">
        <v>1000000</v>
      </c>
      <c r="G158" s="19">
        <v>846153.84615384613</v>
      </c>
      <c r="H158" s="19"/>
      <c r="I158" s="19"/>
      <c r="J158" s="19"/>
      <c r="K158" s="2">
        <f t="shared" si="9"/>
        <v>4230769.230769231</v>
      </c>
      <c r="L158" s="19">
        <v>3384615.3846153845</v>
      </c>
      <c r="M158" s="19" t="s">
        <v>288</v>
      </c>
      <c r="S158" s="19">
        <f>IFERROR(SUMIF([3]PIVOT!$A$9:$A$634,C158,[3]PIVOT!$C$9:$C$634),0)</f>
        <v>0</v>
      </c>
      <c r="T158" s="19">
        <f t="shared" si="8"/>
        <v>-4230769.230769231</v>
      </c>
    </row>
    <row r="159" spans="1:20" outlineLevel="1" x14ac:dyDescent="0.25">
      <c r="A159" s="19" t="s">
        <v>179</v>
      </c>
      <c r="B159" s="19" t="s">
        <v>2728</v>
      </c>
      <c r="C159" s="19" t="s">
        <v>2788</v>
      </c>
      <c r="D159" s="19" t="s">
        <v>2789</v>
      </c>
      <c r="E159" s="16">
        <f t="shared" si="7"/>
        <v>3000000</v>
      </c>
      <c r="F159" s="19">
        <v>0</v>
      </c>
      <c r="G159" s="19">
        <v>1000000</v>
      </c>
      <c r="H159" s="19"/>
      <c r="I159" s="19"/>
      <c r="J159" s="19"/>
      <c r="K159" s="2">
        <f t="shared" si="9"/>
        <v>4000000</v>
      </c>
      <c r="L159" s="19">
        <v>3000000</v>
      </c>
      <c r="M159" s="19" t="s">
        <v>250</v>
      </c>
      <c r="S159" s="19">
        <f>IFERROR(SUMIF([3]PIVOT!$A$9:$A$634,C159,[3]PIVOT!$C$9:$C$634),0)</f>
        <v>0</v>
      </c>
      <c r="T159" s="19">
        <f t="shared" si="8"/>
        <v>-4000000</v>
      </c>
    </row>
    <row r="160" spans="1:20" outlineLevel="1" x14ac:dyDescent="0.25">
      <c r="A160" s="19" t="s">
        <v>179</v>
      </c>
      <c r="B160" s="19" t="s">
        <v>2728</v>
      </c>
      <c r="C160" s="19" t="s">
        <v>2251</v>
      </c>
      <c r="D160" s="19" t="s">
        <v>2252</v>
      </c>
      <c r="E160" s="16">
        <f t="shared" si="7"/>
        <v>3000000</v>
      </c>
      <c r="F160" s="19">
        <v>0</v>
      </c>
      <c r="G160" s="19">
        <v>0</v>
      </c>
      <c r="H160" s="19"/>
      <c r="I160" s="19"/>
      <c r="J160" s="19"/>
      <c r="K160" s="2">
        <f t="shared" si="9"/>
        <v>3000000</v>
      </c>
      <c r="L160" s="19">
        <v>3000000</v>
      </c>
      <c r="M160" s="19" t="s">
        <v>250</v>
      </c>
      <c r="S160" s="19">
        <f>IFERROR(SUMIF([3]PIVOT!$A$9:$A$634,C160,[3]PIVOT!$C$9:$C$634),0)</f>
        <v>0</v>
      </c>
      <c r="T160" s="19">
        <f t="shared" si="8"/>
        <v>-3000000</v>
      </c>
    </row>
    <row r="161" spans="1:20" outlineLevel="1" x14ac:dyDescent="0.25">
      <c r="A161" s="19" t="s">
        <v>179</v>
      </c>
      <c r="B161" s="19" t="s">
        <v>1205</v>
      </c>
      <c r="C161" s="19" t="s">
        <v>1533</v>
      </c>
      <c r="D161" s="19" t="s">
        <v>42</v>
      </c>
      <c r="E161" s="16">
        <f t="shared" si="7"/>
        <v>4000000</v>
      </c>
      <c r="F161" s="19">
        <v>1000000</v>
      </c>
      <c r="G161" s="19">
        <v>0</v>
      </c>
      <c r="H161" s="19"/>
      <c r="I161" s="19"/>
      <c r="J161" s="19"/>
      <c r="K161" s="2">
        <f t="shared" si="9"/>
        <v>5000000</v>
      </c>
      <c r="L161" s="19">
        <v>5000000</v>
      </c>
      <c r="M161" s="19" t="s">
        <v>288</v>
      </c>
      <c r="S161" s="19">
        <f>IFERROR(SUMIF([3]PIVOT!$A$9:$A$634,C161,[3]PIVOT!$C$9:$C$634),0)</f>
        <v>0</v>
      </c>
      <c r="T161" s="19">
        <f t="shared" si="8"/>
        <v>-5000000</v>
      </c>
    </row>
    <row r="162" spans="1:20" outlineLevel="1" x14ac:dyDescent="0.25">
      <c r="A162" s="19" t="s">
        <v>179</v>
      </c>
      <c r="B162" s="19" t="s">
        <v>1205</v>
      </c>
      <c r="C162" s="19" t="s">
        <v>1535</v>
      </c>
      <c r="D162" s="19" t="s">
        <v>989</v>
      </c>
      <c r="E162" s="16">
        <f t="shared" si="7"/>
        <v>4000000</v>
      </c>
      <c r="F162" s="19">
        <v>1000000</v>
      </c>
      <c r="G162" s="19">
        <v>0</v>
      </c>
      <c r="H162" s="19"/>
      <c r="I162" s="19"/>
      <c r="J162" s="19"/>
      <c r="K162" s="2">
        <f t="shared" si="9"/>
        <v>5000000</v>
      </c>
      <c r="L162" s="19">
        <v>5000000</v>
      </c>
      <c r="M162" s="19" t="s">
        <v>250</v>
      </c>
      <c r="S162" s="19">
        <f>IFERROR(SUMIF([3]PIVOT!$A$9:$A$634,C162,[3]PIVOT!$C$9:$C$634),0)</f>
        <v>0</v>
      </c>
      <c r="T162" s="19">
        <f t="shared" si="8"/>
        <v>-5000000</v>
      </c>
    </row>
    <row r="163" spans="1:20" outlineLevel="1" x14ac:dyDescent="0.25">
      <c r="A163" s="19" t="s">
        <v>179</v>
      </c>
      <c r="B163" s="19" t="s">
        <v>1205</v>
      </c>
      <c r="C163" s="19" t="s">
        <v>1536</v>
      </c>
      <c r="D163" s="19" t="s">
        <v>992</v>
      </c>
      <c r="E163" s="16">
        <f t="shared" si="7"/>
        <v>4000000</v>
      </c>
      <c r="F163" s="19">
        <v>1000000</v>
      </c>
      <c r="G163" s="19">
        <v>0</v>
      </c>
      <c r="H163" s="19"/>
      <c r="I163" s="19"/>
      <c r="J163" s="19"/>
      <c r="K163" s="2">
        <f t="shared" si="9"/>
        <v>5000000</v>
      </c>
      <c r="L163" s="19">
        <v>5000000</v>
      </c>
      <c r="M163" s="19" t="s">
        <v>250</v>
      </c>
      <c r="S163" s="19">
        <f>IFERROR(SUMIF([3]PIVOT!$A$9:$A$634,C163,[3]PIVOT!$C$9:$C$634),0)</f>
        <v>0</v>
      </c>
      <c r="T163" s="19">
        <f t="shared" si="8"/>
        <v>-5000000</v>
      </c>
    </row>
    <row r="164" spans="1:20" outlineLevel="1" x14ac:dyDescent="0.25">
      <c r="A164" s="19" t="s">
        <v>179</v>
      </c>
      <c r="B164" s="19" t="s">
        <v>1205</v>
      </c>
      <c r="C164" s="19" t="s">
        <v>2033</v>
      </c>
      <c r="D164" s="19" t="s">
        <v>2643</v>
      </c>
      <c r="E164" s="16">
        <f t="shared" si="7"/>
        <v>4000000</v>
      </c>
      <c r="F164" s="19">
        <v>1000000</v>
      </c>
      <c r="G164" s="19">
        <v>0</v>
      </c>
      <c r="H164" s="19"/>
      <c r="I164" s="19"/>
      <c r="J164" s="19"/>
      <c r="K164" s="2">
        <f t="shared" si="9"/>
        <v>5000000</v>
      </c>
      <c r="L164" s="19">
        <v>5000000</v>
      </c>
      <c r="M164" s="19" t="s">
        <v>251</v>
      </c>
      <c r="S164" s="19">
        <f>IFERROR(SUMIF([3]PIVOT!$A$9:$A$634,C164,[3]PIVOT!$C$9:$C$634),0)</f>
        <v>0</v>
      </c>
      <c r="T164" s="19">
        <f t="shared" si="8"/>
        <v>-5000000</v>
      </c>
    </row>
    <row r="165" spans="1:20" outlineLevel="1" x14ac:dyDescent="0.25">
      <c r="A165" s="19" t="s">
        <v>179</v>
      </c>
      <c r="B165" s="19" t="s">
        <v>1205</v>
      </c>
      <c r="C165" s="19" t="s">
        <v>2447</v>
      </c>
      <c r="D165" s="19" t="s">
        <v>2448</v>
      </c>
      <c r="E165" s="16">
        <f t="shared" si="7"/>
        <v>4000000</v>
      </c>
      <c r="F165" s="19">
        <v>1000000</v>
      </c>
      <c r="G165" s="19">
        <v>346153.84615384613</v>
      </c>
      <c r="H165" s="19"/>
      <c r="I165" s="19"/>
      <c r="J165" s="19"/>
      <c r="K165" s="2">
        <f t="shared" si="9"/>
        <v>5346153.846153846</v>
      </c>
      <c r="L165" s="19">
        <v>5000000</v>
      </c>
      <c r="M165" s="19" t="s">
        <v>250</v>
      </c>
      <c r="S165" s="19">
        <f>IFERROR(SUMIF([3]PIVOT!$A$9:$A$634,C165,[3]PIVOT!$C$9:$C$634),0)</f>
        <v>0</v>
      </c>
      <c r="T165" s="19">
        <f t="shared" si="8"/>
        <v>-5346153.846153846</v>
      </c>
    </row>
    <row r="166" spans="1:20" outlineLevel="1" x14ac:dyDescent="0.25">
      <c r="A166" s="19" t="s">
        <v>179</v>
      </c>
      <c r="B166" s="19" t="s">
        <v>2728</v>
      </c>
      <c r="C166" s="19" t="s">
        <v>2790</v>
      </c>
      <c r="D166" s="19" t="s">
        <v>2791</v>
      </c>
      <c r="E166" s="16">
        <f t="shared" si="7"/>
        <v>1500000</v>
      </c>
      <c r="F166" s="19">
        <v>0</v>
      </c>
      <c r="G166" s="19">
        <v>1000000</v>
      </c>
      <c r="H166" s="19"/>
      <c r="I166" s="19"/>
      <c r="J166" s="19"/>
      <c r="K166" s="2">
        <f t="shared" si="9"/>
        <v>2500000</v>
      </c>
      <c r="L166" s="19">
        <v>1500000</v>
      </c>
      <c r="M166" s="19" t="s">
        <v>250</v>
      </c>
      <c r="S166" s="19">
        <f>IFERROR(SUMIF([3]PIVOT!$A$9:$A$634,C166,[3]PIVOT!$C$9:$C$634),0)</f>
        <v>0</v>
      </c>
      <c r="T166" s="19">
        <f t="shared" si="8"/>
        <v>-2500000</v>
      </c>
    </row>
    <row r="167" spans="1:20" outlineLevel="1" x14ac:dyDescent="0.25">
      <c r="A167" s="19" t="s">
        <v>179</v>
      </c>
      <c r="B167" s="19" t="s">
        <v>1205</v>
      </c>
      <c r="C167" s="19" t="s">
        <v>1560</v>
      </c>
      <c r="D167" s="19" t="s">
        <v>1561</v>
      </c>
      <c r="E167" s="16">
        <f t="shared" si="7"/>
        <v>3000000</v>
      </c>
      <c r="F167" s="19">
        <v>1000000</v>
      </c>
      <c r="G167" s="19">
        <v>0</v>
      </c>
      <c r="H167" s="19"/>
      <c r="I167" s="19"/>
      <c r="J167" s="19"/>
      <c r="K167" s="2">
        <f t="shared" si="9"/>
        <v>4000000</v>
      </c>
      <c r="L167" s="19">
        <v>4000000</v>
      </c>
      <c r="M167" s="19" t="s">
        <v>251</v>
      </c>
      <c r="S167" s="19">
        <f>IFERROR(SUMIF([3]PIVOT!$A$9:$A$634,C167,[3]PIVOT!$C$9:$C$634),0)</f>
        <v>0</v>
      </c>
      <c r="T167" s="19">
        <f t="shared" si="8"/>
        <v>-4000000</v>
      </c>
    </row>
    <row r="168" spans="1:20" outlineLevel="1" x14ac:dyDescent="0.25">
      <c r="A168" s="19" t="s">
        <v>179</v>
      </c>
      <c r="B168" s="19" t="s">
        <v>1205</v>
      </c>
      <c r="C168" s="19" t="s">
        <v>2449</v>
      </c>
      <c r="D168" s="19" t="s">
        <v>2450</v>
      </c>
      <c r="E168" s="16">
        <f t="shared" si="7"/>
        <v>3000000</v>
      </c>
      <c r="F168" s="19">
        <v>1000000</v>
      </c>
      <c r="G168" s="19">
        <v>307692.30769230769</v>
      </c>
      <c r="H168" s="19"/>
      <c r="I168" s="19"/>
      <c r="J168" s="19"/>
      <c r="K168" s="2">
        <f t="shared" si="9"/>
        <v>4307692.307692308</v>
      </c>
      <c r="L168" s="19">
        <v>4000000</v>
      </c>
      <c r="M168" s="19" t="s">
        <v>2265</v>
      </c>
      <c r="S168" s="19">
        <f>IFERROR(SUMIF([3]PIVOT!$A$9:$A$634,C168,[3]PIVOT!$C$9:$C$634),0)</f>
        <v>0</v>
      </c>
      <c r="T168" s="19">
        <f t="shared" si="8"/>
        <v>-4307692.307692308</v>
      </c>
    </row>
    <row r="169" spans="1:20" outlineLevel="1" x14ac:dyDescent="0.25">
      <c r="A169" s="19" t="s">
        <v>179</v>
      </c>
      <c r="B169" s="19" t="s">
        <v>2728</v>
      </c>
      <c r="C169" s="19" t="s">
        <v>1531</v>
      </c>
      <c r="D169" s="19" t="s">
        <v>375</v>
      </c>
      <c r="E169" s="16">
        <f t="shared" si="7"/>
        <v>3000000</v>
      </c>
      <c r="F169" s="19">
        <v>0</v>
      </c>
      <c r="G169" s="19">
        <v>0</v>
      </c>
      <c r="H169" s="19"/>
      <c r="I169" s="19"/>
      <c r="J169" s="19"/>
      <c r="K169" s="2">
        <f t="shared" si="9"/>
        <v>3000000</v>
      </c>
      <c r="L169" s="19">
        <v>3000000</v>
      </c>
      <c r="M169" s="19" t="s">
        <v>288</v>
      </c>
      <c r="S169" s="19">
        <f>IFERROR(SUMIF([3]PIVOT!$A$9:$A$634,C169,[3]PIVOT!$C$9:$C$634),0)</f>
        <v>0</v>
      </c>
      <c r="T169" s="19">
        <f t="shared" si="8"/>
        <v>-3000000</v>
      </c>
    </row>
    <row r="170" spans="1:20" outlineLevel="1" x14ac:dyDescent="0.25">
      <c r="A170" s="19" t="s">
        <v>179</v>
      </c>
      <c r="B170" s="19" t="s">
        <v>1205</v>
      </c>
      <c r="C170" s="19" t="s">
        <v>1530</v>
      </c>
      <c r="D170" s="19" t="s">
        <v>41</v>
      </c>
      <c r="E170" s="16">
        <f t="shared" si="7"/>
        <v>2000000</v>
      </c>
      <c r="F170" s="19">
        <v>0</v>
      </c>
      <c r="G170" s="19">
        <v>0</v>
      </c>
      <c r="H170" s="19"/>
      <c r="I170" s="19"/>
      <c r="J170" s="19"/>
      <c r="K170" s="2">
        <f t="shared" si="9"/>
        <v>2000000</v>
      </c>
      <c r="L170" s="19">
        <v>2000000</v>
      </c>
      <c r="M170" s="19" t="s">
        <v>250</v>
      </c>
      <c r="S170" s="19">
        <f>IFERROR(SUMIF([3]PIVOT!$A$9:$A$634,C170,[3]PIVOT!$C$9:$C$634),0)</f>
        <v>0</v>
      </c>
      <c r="T170" s="19">
        <f t="shared" si="8"/>
        <v>-2000000</v>
      </c>
    </row>
    <row r="171" spans="1:20" outlineLevel="1" x14ac:dyDescent="0.25">
      <c r="A171" s="19" t="s">
        <v>179</v>
      </c>
      <c r="B171" s="19" t="s">
        <v>1205</v>
      </c>
      <c r="C171" s="19" t="s">
        <v>1532</v>
      </c>
      <c r="D171" s="19" t="s">
        <v>156</v>
      </c>
      <c r="E171" s="16">
        <f t="shared" si="7"/>
        <v>500000</v>
      </c>
      <c r="F171" s="19">
        <v>0</v>
      </c>
      <c r="G171" s="19">
        <v>0</v>
      </c>
      <c r="H171" s="19"/>
      <c r="I171" s="19"/>
      <c r="J171" s="19"/>
      <c r="K171" s="2">
        <f t="shared" si="9"/>
        <v>500000</v>
      </c>
      <c r="L171" s="19">
        <v>500000</v>
      </c>
      <c r="M171" s="19" t="s">
        <v>250</v>
      </c>
      <c r="S171" s="19">
        <f>IFERROR(SUMIF([3]PIVOT!$A$9:$A$634,C171,[3]PIVOT!$C$9:$C$634),0)</f>
        <v>0</v>
      </c>
      <c r="T171" s="19">
        <f t="shared" si="8"/>
        <v>-500000</v>
      </c>
    </row>
    <row r="172" spans="1:20" outlineLevel="1" x14ac:dyDescent="0.25">
      <c r="A172" s="19" t="s">
        <v>179</v>
      </c>
      <c r="B172" s="19" t="s">
        <v>1205</v>
      </c>
      <c r="C172" s="19" t="s">
        <v>2792</v>
      </c>
      <c r="D172" s="19" t="s">
        <v>2793</v>
      </c>
      <c r="E172" s="16">
        <f t="shared" si="7"/>
        <v>3000000</v>
      </c>
      <c r="F172" s="19">
        <v>1000000</v>
      </c>
      <c r="G172" s="19">
        <v>0</v>
      </c>
      <c r="H172" s="19"/>
      <c r="I172" s="19"/>
      <c r="J172" s="19"/>
      <c r="K172" s="2">
        <f t="shared" si="9"/>
        <v>4000000</v>
      </c>
      <c r="L172" s="19">
        <v>4000000</v>
      </c>
      <c r="M172" s="19" t="s">
        <v>251</v>
      </c>
      <c r="S172" s="19">
        <f>IFERROR(SUMIF([3]PIVOT!$A$9:$A$634,C172,[3]PIVOT!$C$9:$C$634),0)</f>
        <v>0</v>
      </c>
      <c r="T172" s="19">
        <f t="shared" si="8"/>
        <v>-4000000</v>
      </c>
    </row>
    <row r="173" spans="1:20" outlineLevel="1" x14ac:dyDescent="0.25">
      <c r="A173" s="19" t="s">
        <v>179</v>
      </c>
      <c r="B173" s="19" t="s">
        <v>1205</v>
      </c>
      <c r="C173" s="19" t="s">
        <v>2471</v>
      </c>
      <c r="D173" s="19" t="s">
        <v>2472</v>
      </c>
      <c r="E173" s="16">
        <f t="shared" si="7"/>
        <v>3000000</v>
      </c>
      <c r="F173" s="19">
        <v>1000000</v>
      </c>
      <c r="G173" s="19">
        <v>307692.30769230769</v>
      </c>
      <c r="H173" s="19"/>
      <c r="I173" s="19"/>
      <c r="J173" s="19"/>
      <c r="K173" s="2">
        <f t="shared" si="9"/>
        <v>4307692.307692308</v>
      </c>
      <c r="L173" s="19">
        <v>4000000</v>
      </c>
      <c r="M173" s="19" t="s">
        <v>288</v>
      </c>
      <c r="S173" s="19">
        <f>IFERROR(SUMIF([3]PIVOT!$A$9:$A$634,C173,[3]PIVOT!$C$9:$C$634),0)</f>
        <v>0</v>
      </c>
      <c r="T173" s="19">
        <f t="shared" si="8"/>
        <v>-4307692.307692308</v>
      </c>
    </row>
    <row r="174" spans="1:20" outlineLevel="1" x14ac:dyDescent="0.25">
      <c r="A174" s="19" t="s">
        <v>179</v>
      </c>
      <c r="B174" s="19" t="s">
        <v>1205</v>
      </c>
      <c r="C174" s="19" t="s">
        <v>2003</v>
      </c>
      <c r="D174" s="19" t="s">
        <v>2004</v>
      </c>
      <c r="E174" s="16">
        <f t="shared" si="7"/>
        <v>1000000</v>
      </c>
      <c r="F174" s="19">
        <v>0</v>
      </c>
      <c r="G174" s="19">
        <v>0</v>
      </c>
      <c r="H174" s="19"/>
      <c r="I174" s="19"/>
      <c r="J174" s="19"/>
      <c r="K174" s="2">
        <f t="shared" si="9"/>
        <v>1000000</v>
      </c>
      <c r="L174" s="19">
        <v>1000000</v>
      </c>
      <c r="M174" s="19" t="s">
        <v>250</v>
      </c>
      <c r="S174" s="19">
        <f>IFERROR(SUMIF([3]PIVOT!$A$9:$A$634,C174,[3]PIVOT!$C$9:$C$634),0)</f>
        <v>0</v>
      </c>
      <c r="T174" s="19">
        <f t="shared" si="8"/>
        <v>-1000000</v>
      </c>
    </row>
    <row r="175" spans="1:20" outlineLevel="1" x14ac:dyDescent="0.25">
      <c r="A175" s="19" t="s">
        <v>179</v>
      </c>
      <c r="B175" s="19" t="s">
        <v>1205</v>
      </c>
      <c r="C175" s="19" t="s">
        <v>1597</v>
      </c>
      <c r="D175" s="19" t="s">
        <v>46</v>
      </c>
      <c r="E175" s="16">
        <f t="shared" si="7"/>
        <v>3500000</v>
      </c>
      <c r="F175" s="19">
        <v>1000000</v>
      </c>
      <c r="G175" s="19">
        <v>0</v>
      </c>
      <c r="H175" s="19"/>
      <c r="I175" s="19"/>
      <c r="J175" s="19"/>
      <c r="K175" s="2">
        <f t="shared" si="9"/>
        <v>4500000</v>
      </c>
      <c r="L175" s="19">
        <v>4500000</v>
      </c>
      <c r="M175" s="19" t="s">
        <v>251</v>
      </c>
      <c r="S175" s="19">
        <f>IFERROR(SUMIF([3]PIVOT!$A$9:$A$634,C175,[3]PIVOT!$C$9:$C$634),0)</f>
        <v>0</v>
      </c>
      <c r="T175" s="19">
        <f t="shared" si="8"/>
        <v>-4500000</v>
      </c>
    </row>
    <row r="176" spans="1:20" outlineLevel="1" x14ac:dyDescent="0.25">
      <c r="A176" s="19" t="s">
        <v>179</v>
      </c>
      <c r="B176" s="19" t="s">
        <v>2728</v>
      </c>
      <c r="C176" s="19" t="s">
        <v>2473</v>
      </c>
      <c r="D176" s="19" t="s">
        <v>2794</v>
      </c>
      <c r="E176" s="16">
        <f t="shared" si="7"/>
        <v>3000000</v>
      </c>
      <c r="F176" s="19">
        <v>0</v>
      </c>
      <c r="G176" s="19">
        <v>423076.92307692306</v>
      </c>
      <c r="H176" s="19"/>
      <c r="I176" s="19"/>
      <c r="J176" s="19"/>
      <c r="K176" s="2">
        <f t="shared" si="9"/>
        <v>3423076.923076923</v>
      </c>
      <c r="L176" s="19">
        <v>3000000</v>
      </c>
      <c r="M176" s="19" t="s">
        <v>250</v>
      </c>
      <c r="S176" s="19">
        <f>IFERROR(SUMIF([3]PIVOT!$A$9:$A$634,C176,[3]PIVOT!$C$9:$C$634),0)</f>
        <v>0</v>
      </c>
      <c r="T176" s="19">
        <f t="shared" si="8"/>
        <v>-3423076.923076923</v>
      </c>
    </row>
    <row r="177" spans="1:20" outlineLevel="1" x14ac:dyDescent="0.25">
      <c r="A177" s="19" t="s">
        <v>179</v>
      </c>
      <c r="B177" s="19" t="s">
        <v>1205</v>
      </c>
      <c r="C177" s="19" t="s">
        <v>1595</v>
      </c>
      <c r="D177" s="19" t="s">
        <v>500</v>
      </c>
      <c r="E177" s="16">
        <f t="shared" si="7"/>
        <v>3500000</v>
      </c>
      <c r="F177" s="19">
        <v>1000000</v>
      </c>
      <c r="G177" s="19">
        <v>0</v>
      </c>
      <c r="H177" s="19"/>
      <c r="I177" s="19"/>
      <c r="J177" s="19"/>
      <c r="K177" s="2">
        <f t="shared" si="9"/>
        <v>4500000</v>
      </c>
      <c r="L177" s="19">
        <v>4500000</v>
      </c>
      <c r="M177" s="19" t="s">
        <v>288</v>
      </c>
      <c r="S177" s="19">
        <f>IFERROR(SUMIF([3]PIVOT!$A$9:$A$634,C177,[3]PIVOT!$C$9:$C$634),0)</f>
        <v>0</v>
      </c>
      <c r="T177" s="19">
        <f t="shared" si="8"/>
        <v>-4500000</v>
      </c>
    </row>
    <row r="178" spans="1:20" outlineLevel="1" x14ac:dyDescent="0.25">
      <c r="A178" s="19" t="s">
        <v>179</v>
      </c>
      <c r="B178" s="19" t="s">
        <v>2728</v>
      </c>
      <c r="C178" s="19" t="s">
        <v>2451</v>
      </c>
      <c r="D178" s="19" t="s">
        <v>2452</v>
      </c>
      <c r="E178" s="16">
        <f t="shared" si="7"/>
        <v>0</v>
      </c>
      <c r="F178" s="19">
        <v>0</v>
      </c>
      <c r="G178" s="19">
        <v>576923.07692307688</v>
      </c>
      <c r="H178" s="19"/>
      <c r="I178" s="19"/>
      <c r="J178" s="19"/>
      <c r="K178" s="2">
        <f t="shared" si="9"/>
        <v>576923.07692307688</v>
      </c>
      <c r="L178" s="19">
        <v>0</v>
      </c>
      <c r="M178" s="19" t="s">
        <v>253</v>
      </c>
      <c r="S178" s="19">
        <f>IFERROR(SUMIF([3]PIVOT!$A$9:$A$634,C178,[3]PIVOT!$C$9:$C$634),0)</f>
        <v>0</v>
      </c>
      <c r="T178" s="19">
        <f t="shared" si="8"/>
        <v>-576923.07692307688</v>
      </c>
    </row>
    <row r="179" spans="1:20" outlineLevel="1" x14ac:dyDescent="0.25">
      <c r="A179" s="19" t="s">
        <v>179</v>
      </c>
      <c r="B179" s="19" t="s">
        <v>1205</v>
      </c>
      <c r="C179" s="19" t="s">
        <v>1553</v>
      </c>
      <c r="D179" s="19" t="s">
        <v>2795</v>
      </c>
      <c r="E179" s="16">
        <f t="shared" si="7"/>
        <v>500000</v>
      </c>
      <c r="F179" s="19">
        <v>0</v>
      </c>
      <c r="G179" s="19">
        <v>0</v>
      </c>
      <c r="H179" s="19"/>
      <c r="I179" s="19"/>
      <c r="J179" s="19"/>
      <c r="K179" s="2">
        <f t="shared" si="9"/>
        <v>500000</v>
      </c>
      <c r="L179" s="19">
        <v>500000</v>
      </c>
      <c r="M179" s="19" t="s">
        <v>288</v>
      </c>
      <c r="S179" s="19">
        <f>IFERROR(SUMIF([3]PIVOT!$A$9:$A$634,C179,[3]PIVOT!$C$9:$C$634),0)</f>
        <v>0</v>
      </c>
      <c r="T179" s="19">
        <f t="shared" si="8"/>
        <v>-500000</v>
      </c>
    </row>
    <row r="180" spans="1:20" outlineLevel="1" x14ac:dyDescent="0.25">
      <c r="A180" s="19" t="s">
        <v>179</v>
      </c>
      <c r="B180" s="19" t="s">
        <v>1205</v>
      </c>
      <c r="C180" s="19" t="s">
        <v>1552</v>
      </c>
      <c r="D180" s="19" t="s">
        <v>411</v>
      </c>
      <c r="E180" s="16">
        <f t="shared" si="7"/>
        <v>0</v>
      </c>
      <c r="F180" s="19">
        <v>0</v>
      </c>
      <c r="G180" s="19">
        <v>0</v>
      </c>
      <c r="H180" s="19"/>
      <c r="I180" s="19"/>
      <c r="J180" s="19"/>
      <c r="K180" s="2">
        <f t="shared" si="9"/>
        <v>0</v>
      </c>
      <c r="L180" s="19">
        <v>0</v>
      </c>
      <c r="M180" s="19" t="s">
        <v>2480</v>
      </c>
      <c r="S180" s="19">
        <f>IFERROR(SUMIF([3]PIVOT!$A$9:$A$634,C180,[3]PIVOT!$C$9:$C$634),0)</f>
        <v>0</v>
      </c>
      <c r="T180" s="19">
        <f t="shared" si="8"/>
        <v>0</v>
      </c>
    </row>
    <row r="181" spans="1:20" outlineLevel="1" x14ac:dyDescent="0.25">
      <c r="A181" s="19" t="s">
        <v>179</v>
      </c>
      <c r="B181" s="19" t="s">
        <v>2728</v>
      </c>
      <c r="C181" s="19" t="s">
        <v>1547</v>
      </c>
      <c r="D181" s="19" t="s">
        <v>446</v>
      </c>
      <c r="E181" s="16">
        <f t="shared" si="7"/>
        <v>1500000</v>
      </c>
      <c r="F181" s="19">
        <v>0</v>
      </c>
      <c r="G181" s="19">
        <v>0</v>
      </c>
      <c r="H181" s="19"/>
      <c r="I181" s="19"/>
      <c r="J181" s="19"/>
      <c r="K181" s="2">
        <f t="shared" si="9"/>
        <v>1500000</v>
      </c>
      <c r="L181" s="19">
        <v>1500000</v>
      </c>
      <c r="M181" s="19" t="s">
        <v>250</v>
      </c>
      <c r="S181" s="19">
        <f>IFERROR(SUMIF([3]PIVOT!$A$9:$A$634,C181,[3]PIVOT!$C$9:$C$634),0)</f>
        <v>0</v>
      </c>
      <c r="T181" s="19">
        <f t="shared" si="8"/>
        <v>-1500000</v>
      </c>
    </row>
    <row r="182" spans="1:20" outlineLevel="1" x14ac:dyDescent="0.25">
      <c r="A182" s="19" t="s">
        <v>179</v>
      </c>
      <c r="B182" s="19" t="s">
        <v>1205</v>
      </c>
      <c r="C182" s="19" t="s">
        <v>2796</v>
      </c>
      <c r="D182" s="19" t="s">
        <v>441</v>
      </c>
      <c r="E182" s="16">
        <f t="shared" si="7"/>
        <v>3500000</v>
      </c>
      <c r="F182" s="19">
        <v>1000000</v>
      </c>
      <c r="G182" s="19">
        <v>1000000</v>
      </c>
      <c r="H182" s="19"/>
      <c r="I182" s="19"/>
      <c r="J182" s="19"/>
      <c r="K182" s="2">
        <f t="shared" si="9"/>
        <v>5500000</v>
      </c>
      <c r="L182" s="19">
        <v>4500000</v>
      </c>
      <c r="M182" s="19" t="s">
        <v>250</v>
      </c>
      <c r="S182" s="19">
        <f>IFERROR(SUMIF([3]PIVOT!$A$9:$A$634,C182,[3]PIVOT!$C$9:$C$634),0)</f>
        <v>0</v>
      </c>
      <c r="T182" s="19">
        <f t="shared" si="8"/>
        <v>-5500000</v>
      </c>
    </row>
    <row r="183" spans="1:20" outlineLevel="1" x14ac:dyDescent="0.25">
      <c r="A183" s="19" t="s">
        <v>179</v>
      </c>
      <c r="B183" s="19" t="s">
        <v>1205</v>
      </c>
      <c r="C183" s="19" t="s">
        <v>1546</v>
      </c>
      <c r="D183" s="19" t="s">
        <v>158</v>
      </c>
      <c r="E183" s="16">
        <f t="shared" si="7"/>
        <v>3000000</v>
      </c>
      <c r="F183" s="19">
        <v>1000000</v>
      </c>
      <c r="G183" s="19">
        <v>0</v>
      </c>
      <c r="H183" s="19"/>
      <c r="I183" s="19"/>
      <c r="J183" s="19"/>
      <c r="K183" s="2">
        <f t="shared" si="9"/>
        <v>4000000</v>
      </c>
      <c r="L183" s="19">
        <v>4000000</v>
      </c>
      <c r="M183" s="19" t="s">
        <v>253</v>
      </c>
      <c r="S183" s="19">
        <f>IFERROR(SUMIF([3]PIVOT!$A$9:$A$634,C183,[3]PIVOT!$C$9:$C$634),0)</f>
        <v>0</v>
      </c>
      <c r="T183" s="19">
        <f t="shared" si="8"/>
        <v>-4000000</v>
      </c>
    </row>
    <row r="184" spans="1:20" outlineLevel="1" x14ac:dyDescent="0.25">
      <c r="A184" s="19" t="s">
        <v>179</v>
      </c>
      <c r="B184" s="19" t="s">
        <v>1205</v>
      </c>
      <c r="C184" s="19" t="s">
        <v>1543</v>
      </c>
      <c r="D184" s="19" t="s">
        <v>1544</v>
      </c>
      <c r="E184" s="16">
        <f t="shared" si="7"/>
        <v>3000000</v>
      </c>
      <c r="F184" s="19">
        <v>1000000</v>
      </c>
      <c r="G184" s="19">
        <v>0</v>
      </c>
      <c r="H184" s="19"/>
      <c r="I184" s="19"/>
      <c r="J184" s="19"/>
      <c r="K184" s="2">
        <f t="shared" si="9"/>
        <v>4000000</v>
      </c>
      <c r="L184" s="19">
        <v>4000000</v>
      </c>
      <c r="M184" s="19" t="s">
        <v>250</v>
      </c>
      <c r="S184" s="19">
        <f>IFERROR(SUMIF([3]PIVOT!$A$9:$A$634,C184,[3]PIVOT!$C$9:$C$634),0)</f>
        <v>0</v>
      </c>
      <c r="T184" s="19">
        <f t="shared" si="8"/>
        <v>-4000000</v>
      </c>
    </row>
    <row r="185" spans="1:20" outlineLevel="1" x14ac:dyDescent="0.25">
      <c r="A185" s="19" t="s">
        <v>179</v>
      </c>
      <c r="B185" s="19" t="s">
        <v>2728</v>
      </c>
      <c r="C185" s="19" t="s">
        <v>2035</v>
      </c>
      <c r="D185" s="19" t="s">
        <v>2036</v>
      </c>
      <c r="E185" s="16">
        <f t="shared" si="7"/>
        <v>1800000</v>
      </c>
      <c r="F185" s="19">
        <v>0</v>
      </c>
      <c r="G185" s="19">
        <v>0</v>
      </c>
      <c r="H185" s="19"/>
      <c r="I185" s="19"/>
      <c r="J185" s="19"/>
      <c r="K185" s="2">
        <f t="shared" si="9"/>
        <v>1800000</v>
      </c>
      <c r="L185" s="19">
        <v>1800000</v>
      </c>
      <c r="M185" s="19" t="s">
        <v>250</v>
      </c>
      <c r="S185" s="19">
        <f>IFERROR(SUMIF([3]PIVOT!$A$9:$A$634,C185,[3]PIVOT!$C$9:$C$634),0)</f>
        <v>0</v>
      </c>
      <c r="T185" s="19">
        <f t="shared" si="8"/>
        <v>-1800000</v>
      </c>
    </row>
    <row r="186" spans="1:20" outlineLevel="1" x14ac:dyDescent="0.25">
      <c r="A186" s="19" t="s">
        <v>179</v>
      </c>
      <c r="B186" s="19" t="s">
        <v>1205</v>
      </c>
      <c r="C186" s="19" t="s">
        <v>2037</v>
      </c>
      <c r="D186" s="19" t="s">
        <v>2038</v>
      </c>
      <c r="E186" s="16">
        <f t="shared" si="7"/>
        <v>3500000</v>
      </c>
      <c r="F186" s="19">
        <v>1000000</v>
      </c>
      <c r="G186" s="19">
        <v>0</v>
      </c>
      <c r="H186" s="19"/>
      <c r="I186" s="19"/>
      <c r="J186" s="19"/>
      <c r="K186" s="2">
        <f t="shared" si="9"/>
        <v>4500000</v>
      </c>
      <c r="L186" s="19">
        <v>4500000</v>
      </c>
      <c r="M186" s="19" t="s">
        <v>250</v>
      </c>
      <c r="S186" s="19">
        <f>IFERROR(SUMIF([3]PIVOT!$A$9:$A$634,C186,[3]PIVOT!$C$9:$C$634),0)</f>
        <v>0</v>
      </c>
      <c r="T186" s="19">
        <f t="shared" si="8"/>
        <v>-4500000</v>
      </c>
    </row>
    <row r="187" spans="1:20" outlineLevel="1" x14ac:dyDescent="0.25">
      <c r="A187" s="19" t="s">
        <v>179</v>
      </c>
      <c r="B187" s="19" t="s">
        <v>1205</v>
      </c>
      <c r="C187" s="19" t="s">
        <v>2039</v>
      </c>
      <c r="D187" s="19" t="s">
        <v>2040</v>
      </c>
      <c r="E187" s="16">
        <f t="shared" si="7"/>
        <v>3500000</v>
      </c>
      <c r="F187" s="19">
        <v>1000000</v>
      </c>
      <c r="G187" s="19">
        <v>0</v>
      </c>
      <c r="H187" s="19"/>
      <c r="I187" s="19"/>
      <c r="J187" s="19"/>
      <c r="K187" s="2">
        <f t="shared" si="9"/>
        <v>4500000</v>
      </c>
      <c r="L187" s="19">
        <v>4500000</v>
      </c>
      <c r="M187" s="19" t="s">
        <v>251</v>
      </c>
      <c r="S187" s="19">
        <f>IFERROR(SUMIF([3]PIVOT!$A$9:$A$634,C187,[3]PIVOT!$C$9:$C$634),0)</f>
        <v>0</v>
      </c>
      <c r="T187" s="19">
        <f t="shared" si="8"/>
        <v>-4500000</v>
      </c>
    </row>
    <row r="188" spans="1:20" outlineLevel="1" x14ac:dyDescent="0.25">
      <c r="A188" s="19" t="s">
        <v>179</v>
      </c>
      <c r="B188" s="19" t="s">
        <v>2728</v>
      </c>
      <c r="C188" s="19" t="s">
        <v>1562</v>
      </c>
      <c r="D188" s="19" t="s">
        <v>496</v>
      </c>
      <c r="E188" s="16">
        <f t="shared" si="7"/>
        <v>1500000</v>
      </c>
      <c r="F188" s="19">
        <v>0</v>
      </c>
      <c r="G188" s="19">
        <v>0</v>
      </c>
      <c r="H188" s="19"/>
      <c r="I188" s="19"/>
      <c r="J188" s="19"/>
      <c r="K188" s="2">
        <f t="shared" si="9"/>
        <v>1500000</v>
      </c>
      <c r="L188" s="19">
        <v>1500000</v>
      </c>
      <c r="M188" s="19" t="s">
        <v>288</v>
      </c>
      <c r="S188" s="19">
        <f>IFERROR(SUMIF([3]PIVOT!$A$9:$A$634,C188,[3]PIVOT!$C$9:$C$634),0)</f>
        <v>0</v>
      </c>
      <c r="T188" s="19">
        <f t="shared" si="8"/>
        <v>-1500000</v>
      </c>
    </row>
    <row r="189" spans="1:20" outlineLevel="1" x14ac:dyDescent="0.25">
      <c r="A189" s="19" t="s">
        <v>179</v>
      </c>
      <c r="B189" s="19" t="s">
        <v>1205</v>
      </c>
      <c r="C189" s="19" t="s">
        <v>2459</v>
      </c>
      <c r="D189" s="19" t="s">
        <v>2460</v>
      </c>
      <c r="E189" s="16">
        <f t="shared" si="7"/>
        <v>3000000</v>
      </c>
      <c r="F189" s="19">
        <v>1000000</v>
      </c>
      <c r="G189" s="19">
        <v>0</v>
      </c>
      <c r="H189" s="19"/>
      <c r="I189" s="19"/>
      <c r="J189" s="19"/>
      <c r="K189" s="2">
        <f t="shared" si="9"/>
        <v>4000000</v>
      </c>
      <c r="L189" s="19">
        <v>4000000</v>
      </c>
      <c r="M189" s="19" t="s">
        <v>250</v>
      </c>
      <c r="S189" s="19">
        <f>IFERROR(SUMIF([3]PIVOT!$A$9:$A$634,C189,[3]PIVOT!$C$9:$C$634),0)</f>
        <v>0</v>
      </c>
      <c r="T189" s="19">
        <f t="shared" si="8"/>
        <v>-4000000</v>
      </c>
    </row>
    <row r="190" spans="1:20" outlineLevel="1" x14ac:dyDescent="0.25">
      <c r="A190" s="19" t="s">
        <v>179</v>
      </c>
      <c r="B190" s="19" t="s">
        <v>1205</v>
      </c>
      <c r="C190" s="19" t="s">
        <v>2461</v>
      </c>
      <c r="D190" s="19" t="s">
        <v>2462</v>
      </c>
      <c r="E190" s="16">
        <f t="shared" si="7"/>
        <v>3000000</v>
      </c>
      <c r="F190" s="19">
        <v>1000000</v>
      </c>
      <c r="G190" s="19">
        <v>0</v>
      </c>
      <c r="H190" s="19"/>
      <c r="I190" s="19"/>
      <c r="J190" s="19"/>
      <c r="K190" s="2">
        <f t="shared" si="9"/>
        <v>4000000</v>
      </c>
      <c r="L190" s="19">
        <v>4000000</v>
      </c>
      <c r="M190" s="19" t="s">
        <v>250</v>
      </c>
      <c r="S190" s="19">
        <f>IFERROR(SUMIF([3]PIVOT!$A$9:$A$634,C190,[3]PIVOT!$C$9:$C$634),0)</f>
        <v>0</v>
      </c>
      <c r="T190" s="19">
        <f t="shared" si="8"/>
        <v>-4000000</v>
      </c>
    </row>
    <row r="191" spans="1:20" outlineLevel="1" x14ac:dyDescent="0.25">
      <c r="A191" s="19" t="s">
        <v>179</v>
      </c>
      <c r="B191" s="19" t="s">
        <v>1205</v>
      </c>
      <c r="C191" s="19" t="s">
        <v>2463</v>
      </c>
      <c r="D191" s="19" t="s">
        <v>2464</v>
      </c>
      <c r="E191" s="16">
        <f t="shared" si="7"/>
        <v>3000000</v>
      </c>
      <c r="F191" s="19">
        <v>1000000</v>
      </c>
      <c r="G191" s="19">
        <v>0</v>
      </c>
      <c r="H191" s="19"/>
      <c r="I191" s="19"/>
      <c r="J191" s="19"/>
      <c r="K191" s="2">
        <f t="shared" si="9"/>
        <v>4000000</v>
      </c>
      <c r="L191" s="19">
        <v>4000000</v>
      </c>
      <c r="M191" s="19" t="s">
        <v>250</v>
      </c>
      <c r="S191" s="19">
        <f>IFERROR(SUMIF([3]PIVOT!$A$9:$A$634,C191,[3]PIVOT!$C$9:$C$634),0)</f>
        <v>0</v>
      </c>
      <c r="T191" s="19">
        <f t="shared" si="8"/>
        <v>-4000000</v>
      </c>
    </row>
    <row r="192" spans="1:20" outlineLevel="1" x14ac:dyDescent="0.25">
      <c r="A192" s="19" t="s">
        <v>179</v>
      </c>
      <c r="B192" s="19" t="s">
        <v>2728</v>
      </c>
      <c r="C192" s="19" t="s">
        <v>1548</v>
      </c>
      <c r="D192" s="19" t="s">
        <v>1549</v>
      </c>
      <c r="E192" s="16">
        <f t="shared" si="7"/>
        <v>1500000</v>
      </c>
      <c r="F192" s="19">
        <v>0</v>
      </c>
      <c r="G192" s="19">
        <v>0</v>
      </c>
      <c r="H192" s="19"/>
      <c r="I192" s="19"/>
      <c r="J192" s="19"/>
      <c r="K192" s="2">
        <f t="shared" si="9"/>
        <v>1500000</v>
      </c>
      <c r="L192" s="19">
        <v>1500000</v>
      </c>
      <c r="M192" s="19" t="s">
        <v>250</v>
      </c>
      <c r="S192" s="19">
        <f>IFERROR(SUMIF([3]PIVOT!$A$9:$A$634,C192,[3]PIVOT!$C$9:$C$634),0)</f>
        <v>0</v>
      </c>
      <c r="T192" s="19">
        <f t="shared" si="8"/>
        <v>-1500000</v>
      </c>
    </row>
    <row r="193" spans="1:20" outlineLevel="1" x14ac:dyDescent="0.25">
      <c r="A193" s="19" t="s">
        <v>179</v>
      </c>
      <c r="B193" s="19" t="s">
        <v>1205</v>
      </c>
      <c r="C193" s="19" t="s">
        <v>2253</v>
      </c>
      <c r="D193" s="19" t="s">
        <v>2254</v>
      </c>
      <c r="E193" s="16">
        <f t="shared" si="7"/>
        <v>2000000</v>
      </c>
      <c r="F193" s="19">
        <v>0</v>
      </c>
      <c r="G193" s="19">
        <v>0</v>
      </c>
      <c r="H193" s="19"/>
      <c r="I193" s="19"/>
      <c r="J193" s="19"/>
      <c r="K193" s="2">
        <f t="shared" si="9"/>
        <v>2000000</v>
      </c>
      <c r="L193" s="19">
        <v>2000000</v>
      </c>
      <c r="M193" s="19" t="s">
        <v>250</v>
      </c>
      <c r="S193" s="19">
        <f>IFERROR(SUMIF([3]PIVOT!$A$9:$A$634,C193,[3]PIVOT!$C$9:$C$634),0)</f>
        <v>0</v>
      </c>
      <c r="T193" s="19">
        <f t="shared" si="8"/>
        <v>-2000000</v>
      </c>
    </row>
    <row r="194" spans="1:20" outlineLevel="1" x14ac:dyDescent="0.25">
      <c r="A194" s="19" t="s">
        <v>179</v>
      </c>
      <c r="B194" s="19" t="s">
        <v>1205</v>
      </c>
      <c r="C194" s="19" t="s">
        <v>1551</v>
      </c>
      <c r="D194" s="19" t="s">
        <v>45</v>
      </c>
      <c r="E194" s="16">
        <f t="shared" si="7"/>
        <v>500000</v>
      </c>
      <c r="F194" s="19">
        <v>0</v>
      </c>
      <c r="G194" s="19">
        <v>0</v>
      </c>
      <c r="H194" s="19"/>
      <c r="I194" s="19"/>
      <c r="J194" s="19"/>
      <c r="K194" s="2">
        <f t="shared" si="9"/>
        <v>500000</v>
      </c>
      <c r="L194" s="19">
        <v>500000</v>
      </c>
      <c r="M194" s="19" t="s">
        <v>250</v>
      </c>
      <c r="S194" s="19">
        <f>IFERROR(SUMIF([3]PIVOT!$A$9:$A$634,C194,[3]PIVOT!$C$9:$C$634),0)</f>
        <v>0</v>
      </c>
      <c r="T194" s="19">
        <f t="shared" si="8"/>
        <v>-500000</v>
      </c>
    </row>
    <row r="195" spans="1:20" outlineLevel="1" x14ac:dyDescent="0.25">
      <c r="A195" s="19" t="s">
        <v>179</v>
      </c>
      <c r="B195" s="19" t="s">
        <v>1205</v>
      </c>
      <c r="C195" s="19" t="s">
        <v>2469</v>
      </c>
      <c r="D195" s="19" t="s">
        <v>2470</v>
      </c>
      <c r="E195" s="16">
        <f t="shared" si="7"/>
        <v>4000000</v>
      </c>
      <c r="F195" s="19">
        <v>1000000</v>
      </c>
      <c r="G195" s="19">
        <v>0</v>
      </c>
      <c r="H195" s="19"/>
      <c r="I195" s="19"/>
      <c r="J195" s="19"/>
      <c r="K195" s="2">
        <f t="shared" si="9"/>
        <v>5000000</v>
      </c>
      <c r="L195" s="19">
        <v>5000000</v>
      </c>
      <c r="M195" s="19" t="s">
        <v>250</v>
      </c>
      <c r="S195" s="19">
        <f>IFERROR(SUMIF([3]PIVOT!$A$9:$A$634,C195,[3]PIVOT!$C$9:$C$634),0)</f>
        <v>0</v>
      </c>
      <c r="T195" s="19">
        <f t="shared" si="8"/>
        <v>-5000000</v>
      </c>
    </row>
    <row r="196" spans="1:20" outlineLevel="1" x14ac:dyDescent="0.25">
      <c r="A196" s="19" t="s">
        <v>179</v>
      </c>
      <c r="B196" s="19" t="s">
        <v>2728</v>
      </c>
      <c r="C196" s="19" t="s">
        <v>2584</v>
      </c>
      <c r="D196" s="19" t="s">
        <v>2335</v>
      </c>
      <c r="E196" s="16">
        <f t="shared" si="7"/>
        <v>3000000</v>
      </c>
      <c r="F196" s="19">
        <v>0</v>
      </c>
      <c r="G196" s="19">
        <v>0</v>
      </c>
      <c r="H196" s="19"/>
      <c r="I196" s="19"/>
      <c r="J196" s="19"/>
      <c r="K196" s="2">
        <f t="shared" si="9"/>
        <v>3000000</v>
      </c>
      <c r="L196" s="19">
        <v>3000000</v>
      </c>
      <c r="M196" s="19" t="s">
        <v>251</v>
      </c>
      <c r="S196" s="19">
        <f>IFERROR(SUMIF([3]PIVOT!$A$9:$A$634,C196,[3]PIVOT!$C$9:$C$634),0)</f>
        <v>0</v>
      </c>
      <c r="T196" s="19">
        <f t="shared" si="8"/>
        <v>-3000000</v>
      </c>
    </row>
    <row r="197" spans="1:20" outlineLevel="1" x14ac:dyDescent="0.25">
      <c r="A197" s="19" t="s">
        <v>180</v>
      </c>
      <c r="B197" s="19" t="s">
        <v>2728</v>
      </c>
      <c r="C197" s="19" t="s">
        <v>2063</v>
      </c>
      <c r="D197" s="19" t="s">
        <v>2064</v>
      </c>
      <c r="E197" s="16">
        <f t="shared" si="7"/>
        <v>1500000</v>
      </c>
      <c r="F197" s="19">
        <v>0</v>
      </c>
      <c r="G197" s="19">
        <v>0</v>
      </c>
      <c r="H197" s="19"/>
      <c r="I197" s="19"/>
      <c r="J197" s="19"/>
      <c r="K197" s="2">
        <f t="shared" si="9"/>
        <v>1500000</v>
      </c>
      <c r="L197" s="19">
        <v>1500000</v>
      </c>
      <c r="M197" s="19" t="s">
        <v>288</v>
      </c>
      <c r="S197" s="19">
        <f>IFERROR(SUMIF([3]PIVOT!$A$9:$A$634,C197,[3]PIVOT!$C$9:$C$634),0)</f>
        <v>0</v>
      </c>
      <c r="T197" s="19">
        <f t="shared" si="8"/>
        <v>-1500000</v>
      </c>
    </row>
    <row r="198" spans="1:20" outlineLevel="1" x14ac:dyDescent="0.25">
      <c r="A198" s="19" t="s">
        <v>180</v>
      </c>
      <c r="B198" s="19" t="s">
        <v>1205</v>
      </c>
      <c r="C198" s="19" t="s">
        <v>1605</v>
      </c>
      <c r="D198" s="19" t="s">
        <v>50</v>
      </c>
      <c r="E198" s="16">
        <f t="shared" si="7"/>
        <v>3500000</v>
      </c>
      <c r="F198" s="19">
        <v>1000000</v>
      </c>
      <c r="G198" s="19">
        <v>0</v>
      </c>
      <c r="H198" s="19"/>
      <c r="I198" s="19"/>
      <c r="J198" s="19"/>
      <c r="K198" s="2">
        <f t="shared" si="9"/>
        <v>4500000</v>
      </c>
      <c r="L198" s="19">
        <v>4500000</v>
      </c>
      <c r="M198" s="19" t="s">
        <v>288</v>
      </c>
      <c r="S198" s="19">
        <f>IFERROR(SUMIF([3]PIVOT!$A$9:$A$634,C198,[3]PIVOT!$C$9:$C$634),0)</f>
        <v>0</v>
      </c>
      <c r="T198" s="19">
        <f t="shared" si="8"/>
        <v>-4500000</v>
      </c>
    </row>
    <row r="199" spans="1:20" outlineLevel="1" x14ac:dyDescent="0.25">
      <c r="A199" s="19" t="s">
        <v>180</v>
      </c>
      <c r="B199" s="19" t="s">
        <v>2728</v>
      </c>
      <c r="C199" s="19" t="s">
        <v>2651</v>
      </c>
      <c r="D199" s="19" t="s">
        <v>2652</v>
      </c>
      <c r="E199" s="16">
        <f t="shared" si="7"/>
        <v>1500000</v>
      </c>
      <c r="F199" s="19">
        <v>0</v>
      </c>
      <c r="G199" s="19">
        <v>1000000</v>
      </c>
      <c r="H199" s="19"/>
      <c r="I199" s="19"/>
      <c r="J199" s="19"/>
      <c r="K199" s="2">
        <f t="shared" si="9"/>
        <v>2500000</v>
      </c>
      <c r="L199" s="19">
        <v>1500000</v>
      </c>
      <c r="M199" s="19" t="s">
        <v>250</v>
      </c>
      <c r="S199" s="19">
        <f>IFERROR(SUMIF([3]PIVOT!$A$9:$A$634,C199,[3]PIVOT!$C$9:$C$634),0)</f>
        <v>0</v>
      </c>
      <c r="T199" s="19">
        <f t="shared" si="8"/>
        <v>-2500000</v>
      </c>
    </row>
    <row r="200" spans="1:20" outlineLevel="1" x14ac:dyDescent="0.25">
      <c r="A200" s="19" t="s">
        <v>180</v>
      </c>
      <c r="B200" s="19" t="s">
        <v>2728</v>
      </c>
      <c r="C200" s="19" t="s">
        <v>1622</v>
      </c>
      <c r="D200" s="19" t="s">
        <v>1623</v>
      </c>
      <c r="E200" s="16">
        <f t="shared" si="7"/>
        <v>3000000</v>
      </c>
      <c r="F200" s="19">
        <v>0</v>
      </c>
      <c r="G200" s="19">
        <v>0</v>
      </c>
      <c r="H200" s="19"/>
      <c r="I200" s="19"/>
      <c r="J200" s="19"/>
      <c r="K200" s="2">
        <f t="shared" si="9"/>
        <v>3000000</v>
      </c>
      <c r="L200" s="19">
        <v>3000000</v>
      </c>
      <c r="M200" s="19" t="s">
        <v>250</v>
      </c>
      <c r="S200" s="19">
        <f>IFERROR(SUMIF([3]PIVOT!$A$9:$A$634,C200,[3]PIVOT!$C$9:$C$634),0)</f>
        <v>0</v>
      </c>
      <c r="T200" s="19">
        <f t="shared" si="8"/>
        <v>-3000000</v>
      </c>
    </row>
    <row r="201" spans="1:20" outlineLevel="1" x14ac:dyDescent="0.25">
      <c r="A201" s="19" t="s">
        <v>180</v>
      </c>
      <c r="B201" s="19" t="s">
        <v>1205</v>
      </c>
      <c r="C201" s="19" t="s">
        <v>2263</v>
      </c>
      <c r="D201" s="19" t="s">
        <v>2264</v>
      </c>
      <c r="E201" s="16">
        <f t="shared" si="7"/>
        <v>500000</v>
      </c>
      <c r="F201" s="19">
        <v>0</v>
      </c>
      <c r="G201" s="19">
        <v>0</v>
      </c>
      <c r="H201" s="19"/>
      <c r="I201" s="19"/>
      <c r="J201" s="19"/>
      <c r="K201" s="2">
        <f t="shared" si="9"/>
        <v>500000</v>
      </c>
      <c r="L201" s="19">
        <v>500000</v>
      </c>
      <c r="M201" s="19" t="s">
        <v>251</v>
      </c>
      <c r="S201" s="19">
        <f>IFERROR(SUMIF([3]PIVOT!$A$9:$A$634,C201,[3]PIVOT!$C$9:$C$634),0)</f>
        <v>0</v>
      </c>
      <c r="T201" s="19">
        <f t="shared" si="8"/>
        <v>-500000</v>
      </c>
    </row>
    <row r="202" spans="1:20" outlineLevel="1" x14ac:dyDescent="0.25">
      <c r="A202" s="19" t="s">
        <v>180</v>
      </c>
      <c r="B202" s="19" t="s">
        <v>1205</v>
      </c>
      <c r="C202" s="19" t="s">
        <v>1624</v>
      </c>
      <c r="D202" s="19" t="s">
        <v>443</v>
      </c>
      <c r="E202" s="16">
        <f t="shared" si="7"/>
        <v>3500000</v>
      </c>
      <c r="F202" s="19">
        <v>1000000</v>
      </c>
      <c r="G202" s="19">
        <v>0</v>
      </c>
      <c r="H202" s="19"/>
      <c r="I202" s="19"/>
      <c r="J202" s="19"/>
      <c r="K202" s="2">
        <f t="shared" si="9"/>
        <v>4500000</v>
      </c>
      <c r="L202" s="19">
        <v>4500000</v>
      </c>
      <c r="M202" s="19" t="s">
        <v>252</v>
      </c>
      <c r="S202" s="19">
        <f>IFERROR(SUMIF([3]PIVOT!$A$9:$A$634,C202,[3]PIVOT!$C$9:$C$634),0)</f>
        <v>0</v>
      </c>
      <c r="T202" s="19">
        <f t="shared" si="8"/>
        <v>-4500000</v>
      </c>
    </row>
    <row r="203" spans="1:20" outlineLevel="1" x14ac:dyDescent="0.25">
      <c r="A203" s="19" t="s">
        <v>180</v>
      </c>
      <c r="B203" s="19" t="s">
        <v>1205</v>
      </c>
      <c r="C203" s="19" t="s">
        <v>1644</v>
      </c>
      <c r="D203" s="19" t="s">
        <v>711</v>
      </c>
      <c r="E203" s="16">
        <f t="shared" si="7"/>
        <v>3000000</v>
      </c>
      <c r="F203" s="19">
        <v>1000000</v>
      </c>
      <c r="G203" s="19">
        <v>0</v>
      </c>
      <c r="H203" s="19"/>
      <c r="I203" s="19"/>
      <c r="J203" s="19"/>
      <c r="K203" s="2">
        <f t="shared" si="9"/>
        <v>4000000</v>
      </c>
      <c r="L203" s="19">
        <v>4000000</v>
      </c>
      <c r="M203" s="19" t="s">
        <v>288</v>
      </c>
      <c r="S203" s="19">
        <f>IFERROR(SUMIF([3]PIVOT!$A$9:$A$634,C203,[3]PIVOT!$C$9:$C$634),0)</f>
        <v>0</v>
      </c>
      <c r="T203" s="19">
        <f t="shared" si="8"/>
        <v>-4000000</v>
      </c>
    </row>
    <row r="204" spans="1:20" outlineLevel="1" x14ac:dyDescent="0.25">
      <c r="A204" s="19" t="s">
        <v>180</v>
      </c>
      <c r="B204" s="19" t="s">
        <v>1205</v>
      </c>
      <c r="C204" s="19" t="s">
        <v>1643</v>
      </c>
      <c r="D204" s="19" t="s">
        <v>504</v>
      </c>
      <c r="E204" s="16">
        <f t="shared" si="7"/>
        <v>3500000</v>
      </c>
      <c r="F204" s="19">
        <v>1000000</v>
      </c>
      <c r="G204" s="19">
        <v>0</v>
      </c>
      <c r="H204" s="19"/>
      <c r="I204" s="19"/>
      <c r="J204" s="19"/>
      <c r="K204" s="2">
        <f t="shared" si="9"/>
        <v>4500000</v>
      </c>
      <c r="L204" s="19">
        <v>4500000</v>
      </c>
      <c r="M204" s="19" t="s">
        <v>250</v>
      </c>
      <c r="S204" s="19">
        <f>IFERROR(SUMIF([3]PIVOT!$A$9:$A$634,C204,[3]PIVOT!$C$9:$C$634),0)</f>
        <v>0</v>
      </c>
      <c r="T204" s="19">
        <f t="shared" si="8"/>
        <v>-4500000</v>
      </c>
    </row>
    <row r="205" spans="1:20" outlineLevel="1" x14ac:dyDescent="0.25">
      <c r="A205" s="19" t="s">
        <v>180</v>
      </c>
      <c r="B205" s="19" t="s">
        <v>2728</v>
      </c>
      <c r="C205" s="19" t="s">
        <v>1639</v>
      </c>
      <c r="D205" s="19" t="s">
        <v>447</v>
      </c>
      <c r="E205" s="16">
        <f t="shared" si="7"/>
        <v>1500000</v>
      </c>
      <c r="F205" s="19">
        <v>0</v>
      </c>
      <c r="G205" s="19">
        <v>0</v>
      </c>
      <c r="H205" s="19"/>
      <c r="I205" s="19"/>
      <c r="J205" s="19"/>
      <c r="K205" s="2">
        <f t="shared" si="9"/>
        <v>1500000</v>
      </c>
      <c r="L205" s="19">
        <v>1500000</v>
      </c>
      <c r="M205" s="19" t="s">
        <v>288</v>
      </c>
      <c r="S205" s="19">
        <f>IFERROR(SUMIF([3]PIVOT!$A$9:$A$634,C205,[3]PIVOT!$C$9:$C$634),0)</f>
        <v>0</v>
      </c>
      <c r="T205" s="19">
        <f t="shared" si="8"/>
        <v>-1500000</v>
      </c>
    </row>
    <row r="206" spans="1:20" outlineLevel="1" x14ac:dyDescent="0.25">
      <c r="A206" s="19" t="s">
        <v>180</v>
      </c>
      <c r="B206" s="19" t="s">
        <v>1205</v>
      </c>
      <c r="C206" s="19" t="s">
        <v>1640</v>
      </c>
      <c r="D206" s="19" t="s">
        <v>400</v>
      </c>
      <c r="E206" s="16">
        <f t="shared" ref="E206:E264" si="10">+L206-F206-J206-I206</f>
        <v>500000</v>
      </c>
      <c r="F206" s="19">
        <v>0</v>
      </c>
      <c r="G206" s="19">
        <v>0</v>
      </c>
      <c r="H206" s="19"/>
      <c r="I206" s="19"/>
      <c r="J206" s="19"/>
      <c r="K206" s="2">
        <f t="shared" si="9"/>
        <v>500000</v>
      </c>
      <c r="L206" s="19">
        <v>500000</v>
      </c>
      <c r="M206" s="19" t="s">
        <v>250</v>
      </c>
      <c r="S206" s="19">
        <f>IFERROR(SUMIF([3]PIVOT!$A$9:$A$634,C206,[3]PIVOT!$C$9:$C$634),0)</f>
        <v>0</v>
      </c>
      <c r="T206" s="19">
        <f t="shared" ref="T206:T269" si="11">+S206-K206</f>
        <v>-500000</v>
      </c>
    </row>
    <row r="207" spans="1:20" outlineLevel="1" x14ac:dyDescent="0.25">
      <c r="A207" s="19" t="s">
        <v>180</v>
      </c>
      <c r="B207" s="19" t="s">
        <v>2728</v>
      </c>
      <c r="C207" s="19" t="s">
        <v>1637</v>
      </c>
      <c r="D207" s="19" t="s">
        <v>596</v>
      </c>
      <c r="E207" s="16">
        <f t="shared" si="10"/>
        <v>3000000</v>
      </c>
      <c r="F207" s="19">
        <v>0</v>
      </c>
      <c r="G207" s="19">
        <v>0</v>
      </c>
      <c r="H207" s="19"/>
      <c r="I207" s="19"/>
      <c r="J207" s="19"/>
      <c r="K207" s="2">
        <f t="shared" si="9"/>
        <v>3000000</v>
      </c>
      <c r="L207" s="19">
        <v>3000000</v>
      </c>
      <c r="M207" s="19" t="s">
        <v>250</v>
      </c>
      <c r="S207" s="19">
        <f>IFERROR(SUMIF([3]PIVOT!$A$9:$A$634,C207,[3]PIVOT!$C$9:$C$634),0)</f>
        <v>0</v>
      </c>
      <c r="T207" s="19">
        <f t="shared" si="11"/>
        <v>-3000000</v>
      </c>
    </row>
    <row r="208" spans="1:20" outlineLevel="1" x14ac:dyDescent="0.25">
      <c r="A208" s="19" t="s">
        <v>180</v>
      </c>
      <c r="B208" s="19" t="s">
        <v>1205</v>
      </c>
      <c r="C208" s="19" t="s">
        <v>1856</v>
      </c>
      <c r="D208" s="19" t="s">
        <v>1857</v>
      </c>
      <c r="E208" s="16">
        <f t="shared" si="10"/>
        <v>500000</v>
      </c>
      <c r="F208" s="19">
        <v>0</v>
      </c>
      <c r="G208" s="19">
        <v>0</v>
      </c>
      <c r="H208" s="19"/>
      <c r="I208" s="19"/>
      <c r="J208" s="19"/>
      <c r="K208" s="2">
        <f t="shared" si="9"/>
        <v>500000</v>
      </c>
      <c r="L208" s="19">
        <v>500000</v>
      </c>
      <c r="M208" s="19" t="s">
        <v>250</v>
      </c>
      <c r="S208" s="19">
        <f>IFERROR(SUMIF([3]PIVOT!$A$9:$A$634,C208,[3]PIVOT!$C$9:$C$634),0)</f>
        <v>0</v>
      </c>
      <c r="T208" s="19">
        <f t="shared" si="11"/>
        <v>-500000</v>
      </c>
    </row>
    <row r="209" spans="1:20" outlineLevel="1" x14ac:dyDescent="0.25">
      <c r="A209" s="19" t="s">
        <v>180</v>
      </c>
      <c r="B209" s="19" t="s">
        <v>1205</v>
      </c>
      <c r="C209" s="19" t="s">
        <v>1610</v>
      </c>
      <c r="D209" s="19" t="s">
        <v>167</v>
      </c>
      <c r="E209" s="16">
        <f t="shared" si="10"/>
        <v>3500000</v>
      </c>
      <c r="F209" s="19">
        <v>1000000</v>
      </c>
      <c r="G209" s="19">
        <v>0</v>
      </c>
      <c r="H209" s="19"/>
      <c r="I209" s="19"/>
      <c r="J209" s="19"/>
      <c r="K209" s="2">
        <f t="shared" si="9"/>
        <v>4500000</v>
      </c>
      <c r="L209" s="19">
        <v>4500000</v>
      </c>
      <c r="M209" s="19" t="s">
        <v>288</v>
      </c>
      <c r="S209" s="19">
        <f>IFERROR(SUMIF([3]PIVOT!$A$9:$A$634,C209,[3]PIVOT!$C$9:$C$634),0)</f>
        <v>0</v>
      </c>
      <c r="T209" s="19">
        <f t="shared" si="11"/>
        <v>-4500000</v>
      </c>
    </row>
    <row r="210" spans="1:20" outlineLevel="1" x14ac:dyDescent="0.25">
      <c r="A210" s="19" t="s">
        <v>180</v>
      </c>
      <c r="B210" s="19" t="s">
        <v>1205</v>
      </c>
      <c r="C210" s="19" t="s">
        <v>1611</v>
      </c>
      <c r="D210" s="19" t="s">
        <v>397</v>
      </c>
      <c r="E210" s="16">
        <f t="shared" si="10"/>
        <v>3500000</v>
      </c>
      <c r="F210" s="19">
        <v>1000000</v>
      </c>
      <c r="G210" s="19">
        <v>0</v>
      </c>
      <c r="H210" s="19"/>
      <c r="I210" s="19"/>
      <c r="J210" s="19"/>
      <c r="K210" s="2">
        <f t="shared" si="9"/>
        <v>4500000</v>
      </c>
      <c r="L210" s="19">
        <v>4500000</v>
      </c>
      <c r="M210" s="19" t="s">
        <v>250</v>
      </c>
      <c r="S210" s="19">
        <f>IFERROR(SUMIF([3]PIVOT!$A$9:$A$634,C210,[3]PIVOT!$C$9:$C$634),0)</f>
        <v>0</v>
      </c>
      <c r="T210" s="19">
        <f t="shared" si="11"/>
        <v>-4500000</v>
      </c>
    </row>
    <row r="211" spans="1:20" outlineLevel="1" x14ac:dyDescent="0.25">
      <c r="A211" s="19" t="s">
        <v>180</v>
      </c>
      <c r="B211" s="19" t="s">
        <v>1205</v>
      </c>
      <c r="C211" s="19" t="s">
        <v>1613</v>
      </c>
      <c r="D211" s="19" t="s">
        <v>47</v>
      </c>
      <c r="E211" s="16">
        <f t="shared" si="10"/>
        <v>4000000</v>
      </c>
      <c r="F211" s="19">
        <v>1000000</v>
      </c>
      <c r="G211" s="19">
        <v>0</v>
      </c>
      <c r="H211" s="19"/>
      <c r="I211" s="19"/>
      <c r="J211" s="19"/>
      <c r="K211" s="2">
        <f t="shared" si="9"/>
        <v>5000000</v>
      </c>
      <c r="L211" s="19">
        <v>5000000</v>
      </c>
      <c r="M211" s="19" t="s">
        <v>250</v>
      </c>
      <c r="S211" s="19">
        <f>IFERROR(SUMIF([3]PIVOT!$A$9:$A$634,C211,[3]PIVOT!$C$9:$C$634),0)</f>
        <v>0</v>
      </c>
      <c r="T211" s="19">
        <f t="shared" si="11"/>
        <v>-5000000</v>
      </c>
    </row>
    <row r="212" spans="1:20" outlineLevel="1" x14ac:dyDescent="0.25">
      <c r="A212" s="19" t="s">
        <v>180</v>
      </c>
      <c r="B212" s="19" t="s">
        <v>2728</v>
      </c>
      <c r="C212" s="19" t="s">
        <v>1612</v>
      </c>
      <c r="D212" s="19" t="s">
        <v>595</v>
      </c>
      <c r="E212" s="16">
        <f t="shared" si="10"/>
        <v>2500000</v>
      </c>
      <c r="F212" s="19">
        <v>0</v>
      </c>
      <c r="G212" s="19">
        <v>0</v>
      </c>
      <c r="H212" s="19"/>
      <c r="I212" s="19"/>
      <c r="J212" s="19"/>
      <c r="K212" s="2">
        <f t="shared" si="9"/>
        <v>2500000</v>
      </c>
      <c r="L212" s="19">
        <v>2500000</v>
      </c>
      <c r="M212" s="19" t="s">
        <v>250</v>
      </c>
      <c r="S212" s="19">
        <f>IFERROR(SUMIF([3]PIVOT!$A$9:$A$634,C212,[3]PIVOT!$C$9:$C$634),0)</f>
        <v>0</v>
      </c>
      <c r="T212" s="19">
        <f t="shared" si="11"/>
        <v>-2500000</v>
      </c>
    </row>
    <row r="213" spans="1:20" outlineLevel="1" x14ac:dyDescent="0.25">
      <c r="A213" s="19" t="s">
        <v>180</v>
      </c>
      <c r="B213" s="19" t="s">
        <v>1205</v>
      </c>
      <c r="C213" s="19" t="s">
        <v>1614</v>
      </c>
      <c r="D213" s="19" t="s">
        <v>396</v>
      </c>
      <c r="E213" s="16">
        <f t="shared" si="10"/>
        <v>4000000</v>
      </c>
      <c r="F213" s="19">
        <v>1000000</v>
      </c>
      <c r="G213" s="19">
        <v>0</v>
      </c>
      <c r="H213" s="19"/>
      <c r="I213" s="19"/>
      <c r="J213" s="19"/>
      <c r="K213" s="2">
        <f t="shared" ref="K213:K275" si="12">SUM(E213:G213)-H213+I213+J213</f>
        <v>5000000</v>
      </c>
      <c r="L213" s="19">
        <v>5000000</v>
      </c>
      <c r="M213" s="19" t="s">
        <v>250</v>
      </c>
      <c r="S213" s="19">
        <f>IFERROR(SUMIF([3]PIVOT!$A$9:$A$634,C213,[3]PIVOT!$C$9:$C$634),0)</f>
        <v>0</v>
      </c>
      <c r="T213" s="19">
        <f t="shared" si="11"/>
        <v>-5000000</v>
      </c>
    </row>
    <row r="214" spans="1:20" outlineLevel="1" x14ac:dyDescent="0.25">
      <c r="A214" s="19" t="s">
        <v>180</v>
      </c>
      <c r="B214" s="19" t="s">
        <v>2728</v>
      </c>
      <c r="C214" s="19" t="s">
        <v>1573</v>
      </c>
      <c r="D214" s="19" t="s">
        <v>160</v>
      </c>
      <c r="E214" s="16">
        <f t="shared" si="10"/>
        <v>3000000</v>
      </c>
      <c r="F214" s="19">
        <v>0</v>
      </c>
      <c r="G214" s="19">
        <v>0</v>
      </c>
      <c r="H214" s="19"/>
      <c r="I214" s="19"/>
      <c r="J214" s="19"/>
      <c r="K214" s="2">
        <f t="shared" si="12"/>
        <v>3000000</v>
      </c>
      <c r="L214" s="19">
        <v>3000000</v>
      </c>
      <c r="M214" s="19" t="s">
        <v>288</v>
      </c>
      <c r="S214" s="19">
        <f>IFERROR(SUMIF([3]PIVOT!$A$9:$A$634,C214,[3]PIVOT!$C$9:$C$634),0)</f>
        <v>0</v>
      </c>
      <c r="T214" s="19">
        <f t="shared" si="11"/>
        <v>-3000000</v>
      </c>
    </row>
    <row r="215" spans="1:20" outlineLevel="1" x14ac:dyDescent="0.25">
      <c r="A215" s="19" t="s">
        <v>180</v>
      </c>
      <c r="B215" s="19" t="s">
        <v>1205</v>
      </c>
      <c r="C215" s="19" t="s">
        <v>1571</v>
      </c>
      <c r="D215" s="19" t="s">
        <v>1572</v>
      </c>
      <c r="E215" s="16">
        <f t="shared" si="10"/>
        <v>3500000</v>
      </c>
      <c r="F215" s="19">
        <v>1000000</v>
      </c>
      <c r="G215" s="19">
        <v>0</v>
      </c>
      <c r="H215" s="19"/>
      <c r="I215" s="19"/>
      <c r="J215" s="19"/>
      <c r="K215" s="2">
        <f t="shared" si="12"/>
        <v>4500000</v>
      </c>
      <c r="L215" s="19">
        <v>4500000</v>
      </c>
      <c r="M215" s="19" t="s">
        <v>250</v>
      </c>
      <c r="S215" s="19">
        <f>IFERROR(SUMIF([3]PIVOT!$A$9:$A$634,C215,[3]PIVOT!$C$9:$C$634),0)</f>
        <v>0</v>
      </c>
      <c r="T215" s="19">
        <f t="shared" si="11"/>
        <v>-4500000</v>
      </c>
    </row>
    <row r="216" spans="1:20" outlineLevel="1" x14ac:dyDescent="0.25">
      <c r="A216" s="19" t="s">
        <v>180</v>
      </c>
      <c r="B216" s="19" t="s">
        <v>1205</v>
      </c>
      <c r="C216" s="19" t="s">
        <v>1574</v>
      </c>
      <c r="D216" s="19" t="s">
        <v>1575</v>
      </c>
      <c r="E216" s="16">
        <f t="shared" si="10"/>
        <v>500000</v>
      </c>
      <c r="F216" s="19">
        <v>0</v>
      </c>
      <c r="G216" s="19">
        <v>0</v>
      </c>
      <c r="H216" s="19"/>
      <c r="I216" s="19"/>
      <c r="J216" s="19"/>
      <c r="K216" s="2">
        <f t="shared" si="12"/>
        <v>500000</v>
      </c>
      <c r="L216" s="19">
        <v>500000</v>
      </c>
      <c r="M216" s="19" t="s">
        <v>288</v>
      </c>
      <c r="S216" s="19">
        <f>IFERROR(SUMIF([3]PIVOT!$A$9:$A$634,C216,[3]PIVOT!$C$9:$C$634),0)</f>
        <v>0</v>
      </c>
      <c r="T216" s="19">
        <f t="shared" si="11"/>
        <v>-500000</v>
      </c>
    </row>
    <row r="217" spans="1:20" outlineLevel="1" x14ac:dyDescent="0.25">
      <c r="A217" s="19" t="s">
        <v>180</v>
      </c>
      <c r="B217" s="19" t="s">
        <v>1205</v>
      </c>
      <c r="C217" s="19" t="s">
        <v>2797</v>
      </c>
      <c r="D217" s="19" t="s">
        <v>2798</v>
      </c>
      <c r="E217" s="16">
        <f t="shared" si="10"/>
        <v>3500000</v>
      </c>
      <c r="F217" s="19">
        <v>1000000</v>
      </c>
      <c r="G217" s="19">
        <v>1000000</v>
      </c>
      <c r="H217" s="19"/>
      <c r="I217" s="19"/>
      <c r="J217" s="19"/>
      <c r="K217" s="2">
        <f t="shared" si="12"/>
        <v>5500000</v>
      </c>
      <c r="L217" s="19">
        <v>4500000</v>
      </c>
      <c r="M217" s="19" t="s">
        <v>250</v>
      </c>
      <c r="S217" s="19">
        <f>IFERROR(SUMIF([3]PIVOT!$A$9:$A$634,C217,[3]PIVOT!$C$9:$C$634),0)</f>
        <v>0</v>
      </c>
      <c r="T217" s="19">
        <f t="shared" si="11"/>
        <v>-5500000</v>
      </c>
    </row>
    <row r="218" spans="1:20" outlineLevel="1" x14ac:dyDescent="0.25">
      <c r="A218" s="19" t="s">
        <v>180</v>
      </c>
      <c r="B218" s="19" t="s">
        <v>1205</v>
      </c>
      <c r="C218" s="19" t="s">
        <v>2799</v>
      </c>
      <c r="D218" s="19" t="s">
        <v>2800</v>
      </c>
      <c r="E218" s="16">
        <f t="shared" si="10"/>
        <v>0</v>
      </c>
      <c r="F218" s="19">
        <v>0</v>
      </c>
      <c r="G218" s="19">
        <v>0</v>
      </c>
      <c r="H218" s="19"/>
      <c r="I218" s="19"/>
      <c r="J218" s="19"/>
      <c r="K218" s="2">
        <f t="shared" si="12"/>
        <v>0</v>
      </c>
      <c r="L218" s="19">
        <v>0</v>
      </c>
      <c r="M218" s="19" t="s">
        <v>250</v>
      </c>
      <c r="S218" s="19">
        <f>IFERROR(SUMIF([3]PIVOT!$A$9:$A$634,C218,[3]PIVOT!$C$9:$C$634),0)</f>
        <v>0</v>
      </c>
      <c r="T218" s="19">
        <f t="shared" si="11"/>
        <v>0</v>
      </c>
    </row>
    <row r="219" spans="1:20" outlineLevel="1" x14ac:dyDescent="0.25">
      <c r="A219" s="19" t="s">
        <v>180</v>
      </c>
      <c r="B219" s="19" t="s">
        <v>1205</v>
      </c>
      <c r="C219" s="19" t="s">
        <v>2801</v>
      </c>
      <c r="D219" s="19" t="s">
        <v>2802</v>
      </c>
      <c r="E219" s="16">
        <f t="shared" si="10"/>
        <v>2000000</v>
      </c>
      <c r="F219" s="19">
        <v>0</v>
      </c>
      <c r="G219" s="19">
        <v>0</v>
      </c>
      <c r="H219" s="19"/>
      <c r="I219" s="19"/>
      <c r="J219" s="19"/>
      <c r="K219" s="2">
        <f t="shared" si="12"/>
        <v>2000000</v>
      </c>
      <c r="L219" s="19">
        <v>2000000</v>
      </c>
      <c r="M219" s="19" t="s">
        <v>252</v>
      </c>
      <c r="S219" s="19">
        <f>IFERROR(SUMIF([3]PIVOT!$A$9:$A$634,C219,[3]PIVOT!$C$9:$C$634),0)</f>
        <v>0</v>
      </c>
      <c r="T219" s="19">
        <f t="shared" si="11"/>
        <v>-2000000</v>
      </c>
    </row>
    <row r="220" spans="1:20" outlineLevel="1" x14ac:dyDescent="0.25">
      <c r="A220" s="19" t="s">
        <v>180</v>
      </c>
      <c r="B220" s="19" t="s">
        <v>1205</v>
      </c>
      <c r="C220" s="19" t="s">
        <v>2803</v>
      </c>
      <c r="D220" s="19" t="s">
        <v>2804</v>
      </c>
      <c r="E220" s="16">
        <f t="shared" si="10"/>
        <v>0</v>
      </c>
      <c r="F220" s="19">
        <v>0</v>
      </c>
      <c r="G220" s="19">
        <v>0</v>
      </c>
      <c r="H220" s="19"/>
      <c r="I220" s="19"/>
      <c r="J220" s="19"/>
      <c r="K220" s="2">
        <f t="shared" si="12"/>
        <v>0</v>
      </c>
      <c r="L220" s="19">
        <v>0</v>
      </c>
      <c r="M220" s="19" t="s">
        <v>288</v>
      </c>
      <c r="S220" s="19">
        <f>IFERROR(SUMIF([3]PIVOT!$A$9:$A$634,C220,[3]PIVOT!$C$9:$C$634),0)</f>
        <v>0</v>
      </c>
      <c r="T220" s="19">
        <f t="shared" si="11"/>
        <v>0</v>
      </c>
    </row>
    <row r="221" spans="1:20" outlineLevel="1" x14ac:dyDescent="0.25">
      <c r="A221" s="19" t="s">
        <v>180</v>
      </c>
      <c r="B221" s="19" t="s">
        <v>2728</v>
      </c>
      <c r="C221" s="19" t="s">
        <v>1608</v>
      </c>
      <c r="D221" s="19" t="s">
        <v>503</v>
      </c>
      <c r="E221" s="16">
        <f t="shared" si="10"/>
        <v>3000000</v>
      </c>
      <c r="F221" s="19">
        <v>0</v>
      </c>
      <c r="G221" s="19">
        <v>0</v>
      </c>
      <c r="H221" s="19"/>
      <c r="I221" s="19"/>
      <c r="J221" s="19"/>
      <c r="K221" s="2">
        <f t="shared" si="12"/>
        <v>3000000</v>
      </c>
      <c r="L221" s="19">
        <v>3000000</v>
      </c>
      <c r="M221" s="19" t="s">
        <v>250</v>
      </c>
      <c r="S221" s="19">
        <f>IFERROR(SUMIF([3]PIVOT!$A$9:$A$634,C221,[3]PIVOT!$C$9:$C$634),0)</f>
        <v>0</v>
      </c>
      <c r="T221" s="19">
        <f t="shared" si="11"/>
        <v>-3000000</v>
      </c>
    </row>
    <row r="222" spans="1:20" outlineLevel="1" x14ac:dyDescent="0.25">
      <c r="A222" s="19" t="s">
        <v>180</v>
      </c>
      <c r="B222" s="19" t="s">
        <v>1205</v>
      </c>
      <c r="C222" s="19" t="s">
        <v>1607</v>
      </c>
      <c r="D222" s="19" t="s">
        <v>395</v>
      </c>
      <c r="E222" s="16">
        <f t="shared" si="10"/>
        <v>4000000</v>
      </c>
      <c r="F222" s="19">
        <v>1000000</v>
      </c>
      <c r="G222" s="19">
        <v>0</v>
      </c>
      <c r="H222" s="19"/>
      <c r="I222" s="19"/>
      <c r="J222" s="19"/>
      <c r="K222" s="2">
        <f t="shared" si="12"/>
        <v>5000000</v>
      </c>
      <c r="L222" s="19">
        <v>5000000</v>
      </c>
      <c r="M222" s="19" t="s">
        <v>250</v>
      </c>
      <c r="S222" s="19">
        <f>IFERROR(SUMIF([3]PIVOT!$A$9:$A$634,C222,[3]PIVOT!$C$9:$C$634),0)</f>
        <v>0</v>
      </c>
      <c r="T222" s="19">
        <f t="shared" si="11"/>
        <v>-5000000</v>
      </c>
    </row>
    <row r="223" spans="1:20" outlineLevel="1" x14ac:dyDescent="0.25">
      <c r="A223" s="19" t="s">
        <v>180</v>
      </c>
      <c r="B223" s="19" t="s">
        <v>1205</v>
      </c>
      <c r="C223" s="19" t="s">
        <v>1609</v>
      </c>
      <c r="D223" s="19" t="s">
        <v>166</v>
      </c>
      <c r="E223" s="16">
        <f t="shared" si="10"/>
        <v>4000000</v>
      </c>
      <c r="F223" s="19">
        <v>1000000</v>
      </c>
      <c r="G223" s="19">
        <v>0</v>
      </c>
      <c r="H223" s="19"/>
      <c r="I223" s="19"/>
      <c r="J223" s="19"/>
      <c r="K223" s="2">
        <f t="shared" si="12"/>
        <v>5000000</v>
      </c>
      <c r="L223" s="19">
        <v>5000000</v>
      </c>
      <c r="M223" s="19" t="s">
        <v>288</v>
      </c>
      <c r="S223" s="19">
        <f>IFERROR(SUMIF([3]PIVOT!$A$9:$A$634,C223,[3]PIVOT!$C$9:$C$634),0)</f>
        <v>0</v>
      </c>
      <c r="T223" s="19">
        <f t="shared" si="11"/>
        <v>-5000000</v>
      </c>
    </row>
    <row r="224" spans="1:20" outlineLevel="1" x14ac:dyDescent="0.25">
      <c r="A224" s="19" t="s">
        <v>180</v>
      </c>
      <c r="B224" s="19" t="s">
        <v>1205</v>
      </c>
      <c r="C224" s="19" t="s">
        <v>2805</v>
      </c>
      <c r="D224" s="19" t="s">
        <v>2806</v>
      </c>
      <c r="E224" s="16">
        <f t="shared" si="10"/>
        <v>2288461.538461538</v>
      </c>
      <c r="F224" s="19">
        <v>1000000</v>
      </c>
      <c r="G224" s="19">
        <v>730769.23076923075</v>
      </c>
      <c r="H224" s="19"/>
      <c r="I224" s="19"/>
      <c r="J224" s="19"/>
      <c r="K224" s="2">
        <f t="shared" si="12"/>
        <v>4019230.769230769</v>
      </c>
      <c r="L224" s="19">
        <v>3288461.538461538</v>
      </c>
      <c r="M224" s="19" t="s">
        <v>250</v>
      </c>
      <c r="S224" s="19">
        <f>IFERROR(SUMIF([3]PIVOT!$A$9:$A$634,C224,[3]PIVOT!$C$9:$C$634),0)</f>
        <v>0</v>
      </c>
      <c r="T224" s="19">
        <f t="shared" si="11"/>
        <v>-4019230.769230769</v>
      </c>
    </row>
    <row r="225" spans="1:20" outlineLevel="1" x14ac:dyDescent="0.25">
      <c r="A225" s="19" t="s">
        <v>180</v>
      </c>
      <c r="B225" s="19" t="s">
        <v>1205</v>
      </c>
      <c r="C225" s="19" t="s">
        <v>2653</v>
      </c>
      <c r="D225" s="19" t="s">
        <v>2807</v>
      </c>
      <c r="E225" s="16">
        <f t="shared" si="10"/>
        <v>500000</v>
      </c>
      <c r="F225" s="19">
        <v>0</v>
      </c>
      <c r="G225" s="19">
        <v>1000000</v>
      </c>
      <c r="H225" s="19"/>
      <c r="I225" s="19"/>
      <c r="J225" s="19"/>
      <c r="K225" s="2">
        <f t="shared" si="12"/>
        <v>1500000</v>
      </c>
      <c r="L225" s="19">
        <v>500000</v>
      </c>
      <c r="M225" s="19" t="s">
        <v>250</v>
      </c>
      <c r="S225" s="19">
        <f>IFERROR(SUMIF([3]PIVOT!$A$9:$A$634,C225,[3]PIVOT!$C$9:$C$634),0)</f>
        <v>0</v>
      </c>
      <c r="T225" s="19">
        <f t="shared" si="11"/>
        <v>-1500000</v>
      </c>
    </row>
    <row r="226" spans="1:20" outlineLevel="1" x14ac:dyDescent="0.25">
      <c r="A226" s="19" t="s">
        <v>180</v>
      </c>
      <c r="B226" s="19" t="s">
        <v>2728</v>
      </c>
      <c r="C226" s="19" t="s">
        <v>1632</v>
      </c>
      <c r="D226" s="19" t="s">
        <v>762</v>
      </c>
      <c r="E226" s="16">
        <f t="shared" si="10"/>
        <v>1500000</v>
      </c>
      <c r="F226" s="19">
        <v>0</v>
      </c>
      <c r="G226" s="19">
        <v>0</v>
      </c>
      <c r="H226" s="19"/>
      <c r="I226" s="19"/>
      <c r="J226" s="19"/>
      <c r="K226" s="2">
        <f t="shared" si="12"/>
        <v>1500000</v>
      </c>
      <c r="L226" s="19">
        <v>1500000</v>
      </c>
      <c r="M226" s="19" t="s">
        <v>250</v>
      </c>
      <c r="S226" s="19">
        <f>IFERROR(SUMIF([3]PIVOT!$A$9:$A$634,C226,[3]PIVOT!$C$9:$C$634),0)</f>
        <v>0</v>
      </c>
      <c r="T226" s="19">
        <f t="shared" si="11"/>
        <v>-1500000</v>
      </c>
    </row>
    <row r="227" spans="1:20" outlineLevel="1" x14ac:dyDescent="0.25">
      <c r="A227" s="19" t="s">
        <v>180</v>
      </c>
      <c r="B227" s="19" t="s">
        <v>1205</v>
      </c>
      <c r="C227" s="19" t="s">
        <v>1633</v>
      </c>
      <c r="D227" s="19" t="s">
        <v>171</v>
      </c>
      <c r="E227" s="16">
        <f t="shared" si="10"/>
        <v>2000000</v>
      </c>
      <c r="F227" s="19">
        <v>0</v>
      </c>
      <c r="G227" s="19">
        <v>0</v>
      </c>
      <c r="H227" s="19"/>
      <c r="I227" s="19"/>
      <c r="J227" s="19"/>
      <c r="K227" s="2">
        <f t="shared" si="12"/>
        <v>2000000</v>
      </c>
      <c r="L227" s="19">
        <v>2000000</v>
      </c>
      <c r="M227" s="19" t="s">
        <v>250</v>
      </c>
      <c r="S227" s="19">
        <f>IFERROR(SUMIF([3]PIVOT!$A$9:$A$634,C227,[3]PIVOT!$C$9:$C$634),0)</f>
        <v>0</v>
      </c>
      <c r="T227" s="19">
        <f t="shared" si="11"/>
        <v>-2000000</v>
      </c>
    </row>
    <row r="228" spans="1:20" outlineLevel="1" x14ac:dyDescent="0.25">
      <c r="A228" s="19" t="s">
        <v>180</v>
      </c>
      <c r="B228" s="19" t="s">
        <v>1205</v>
      </c>
      <c r="C228" s="19" t="s">
        <v>1842</v>
      </c>
      <c r="D228" s="19" t="s">
        <v>1843</v>
      </c>
      <c r="E228" s="16">
        <f t="shared" si="10"/>
        <v>3500000</v>
      </c>
      <c r="F228" s="19">
        <v>1000000</v>
      </c>
      <c r="G228" s="19">
        <v>0</v>
      </c>
      <c r="H228" s="19"/>
      <c r="I228" s="19"/>
      <c r="J228" s="19"/>
      <c r="K228" s="2">
        <f t="shared" si="12"/>
        <v>4500000</v>
      </c>
      <c r="L228" s="19">
        <v>4500000</v>
      </c>
      <c r="M228" s="19" t="s">
        <v>250</v>
      </c>
      <c r="S228" s="19">
        <f>IFERROR(SUMIF([3]PIVOT!$A$9:$A$634,C228,[3]PIVOT!$C$9:$C$634),0)</f>
        <v>0</v>
      </c>
      <c r="T228" s="19">
        <f t="shared" si="11"/>
        <v>-4500000</v>
      </c>
    </row>
    <row r="229" spans="1:20" outlineLevel="1" x14ac:dyDescent="0.25">
      <c r="A229" s="19" t="s">
        <v>180</v>
      </c>
      <c r="B229" s="19" t="s">
        <v>1205</v>
      </c>
      <c r="C229" s="19" t="s">
        <v>1844</v>
      </c>
      <c r="D229" s="19" t="s">
        <v>1845</v>
      </c>
      <c r="E229" s="16">
        <f t="shared" si="10"/>
        <v>3500000</v>
      </c>
      <c r="F229" s="19">
        <v>1000000</v>
      </c>
      <c r="G229" s="19">
        <v>0</v>
      </c>
      <c r="H229" s="19"/>
      <c r="I229" s="19"/>
      <c r="J229" s="19"/>
      <c r="K229" s="2">
        <f t="shared" si="12"/>
        <v>4500000</v>
      </c>
      <c r="L229" s="19">
        <v>4500000</v>
      </c>
      <c r="M229" s="19" t="s">
        <v>288</v>
      </c>
      <c r="S229" s="19">
        <f>IFERROR(SUMIF([3]PIVOT!$A$9:$A$634,C229,[3]PIVOT!$C$9:$C$634),0)</f>
        <v>0</v>
      </c>
      <c r="T229" s="19">
        <f t="shared" si="11"/>
        <v>-4500000</v>
      </c>
    </row>
    <row r="230" spans="1:20" outlineLevel="1" x14ac:dyDescent="0.25">
      <c r="A230" s="19" t="s">
        <v>180</v>
      </c>
      <c r="B230" s="19" t="s">
        <v>2728</v>
      </c>
      <c r="C230" s="19" t="s">
        <v>2261</v>
      </c>
      <c r="D230" s="19" t="s">
        <v>2262</v>
      </c>
      <c r="E230" s="16">
        <f t="shared" si="10"/>
        <v>4000000</v>
      </c>
      <c r="F230" s="19">
        <v>0</v>
      </c>
      <c r="G230" s="19">
        <v>0</v>
      </c>
      <c r="H230" s="19"/>
      <c r="I230" s="19"/>
      <c r="J230" s="19"/>
      <c r="K230" s="2">
        <f t="shared" si="12"/>
        <v>4000000</v>
      </c>
      <c r="L230" s="19">
        <v>4000000</v>
      </c>
      <c r="M230" s="19" t="s">
        <v>250</v>
      </c>
      <c r="S230" s="19">
        <f>IFERROR(SUMIF([3]PIVOT!$A$9:$A$634,C230,[3]PIVOT!$C$9:$C$634),0)</f>
        <v>0</v>
      </c>
      <c r="T230" s="19">
        <f t="shared" si="11"/>
        <v>-4000000</v>
      </c>
    </row>
    <row r="231" spans="1:20" outlineLevel="1" x14ac:dyDescent="0.25">
      <c r="A231" s="19" t="s">
        <v>180</v>
      </c>
      <c r="B231" s="19" t="s">
        <v>1205</v>
      </c>
      <c r="C231" s="19" t="s">
        <v>1625</v>
      </c>
      <c r="D231" s="19" t="s">
        <v>168</v>
      </c>
      <c r="E231" s="16">
        <f t="shared" si="10"/>
        <v>4000000</v>
      </c>
      <c r="F231" s="19">
        <v>1000000</v>
      </c>
      <c r="G231" s="19">
        <v>0</v>
      </c>
      <c r="H231" s="19"/>
      <c r="I231" s="19"/>
      <c r="J231" s="19"/>
      <c r="K231" s="2">
        <f t="shared" si="12"/>
        <v>5000000</v>
      </c>
      <c r="L231" s="19">
        <v>5000000</v>
      </c>
      <c r="M231" s="19" t="s">
        <v>250</v>
      </c>
      <c r="S231" s="19">
        <f>IFERROR(SUMIF([3]PIVOT!$A$9:$A$634,C231,[3]PIVOT!$C$9:$C$634),0)</f>
        <v>0</v>
      </c>
      <c r="T231" s="19">
        <f t="shared" si="11"/>
        <v>-5000000</v>
      </c>
    </row>
    <row r="232" spans="1:20" outlineLevel="1" x14ac:dyDescent="0.25">
      <c r="A232" s="19" t="s">
        <v>180</v>
      </c>
      <c r="B232" s="19" t="s">
        <v>1205</v>
      </c>
      <c r="C232" s="19" t="s">
        <v>2476</v>
      </c>
      <c r="D232" s="19" t="s">
        <v>2477</v>
      </c>
      <c r="E232" s="16">
        <f t="shared" si="10"/>
        <v>4000000</v>
      </c>
      <c r="F232" s="19">
        <v>1000000</v>
      </c>
      <c r="G232" s="19">
        <v>0</v>
      </c>
      <c r="H232" s="19"/>
      <c r="I232" s="19"/>
      <c r="J232" s="19"/>
      <c r="K232" s="2">
        <f t="shared" si="12"/>
        <v>5000000</v>
      </c>
      <c r="L232" s="19">
        <v>5000000</v>
      </c>
      <c r="M232" s="19" t="s">
        <v>288</v>
      </c>
      <c r="S232" s="19">
        <f>IFERROR(SUMIF([3]PIVOT!$A$9:$A$634,C232,[3]PIVOT!$C$9:$C$634),0)</f>
        <v>0</v>
      </c>
      <c r="T232" s="19">
        <f t="shared" si="11"/>
        <v>-5000000</v>
      </c>
    </row>
    <row r="233" spans="1:20" outlineLevel="1" x14ac:dyDescent="0.25">
      <c r="A233" s="19" t="s">
        <v>180</v>
      </c>
      <c r="B233" s="19" t="s">
        <v>2728</v>
      </c>
      <c r="C233" s="19" t="s">
        <v>1642</v>
      </c>
      <c r="D233" s="19" t="s">
        <v>444</v>
      </c>
      <c r="E233" s="16">
        <f t="shared" si="10"/>
        <v>4000000</v>
      </c>
      <c r="F233" s="19">
        <v>0</v>
      </c>
      <c r="G233" s="19">
        <v>0</v>
      </c>
      <c r="H233" s="19"/>
      <c r="I233" s="19"/>
      <c r="J233" s="19"/>
      <c r="K233" s="2">
        <f t="shared" si="12"/>
        <v>4000000</v>
      </c>
      <c r="L233" s="19">
        <v>4000000</v>
      </c>
      <c r="M233" s="19" t="s">
        <v>250</v>
      </c>
      <c r="S233" s="19">
        <f>IFERROR(SUMIF([3]PIVOT!$A$9:$A$634,C233,[3]PIVOT!$C$9:$C$634),0)</f>
        <v>0</v>
      </c>
      <c r="T233" s="19">
        <f t="shared" si="11"/>
        <v>-4000000</v>
      </c>
    </row>
    <row r="234" spans="1:20" outlineLevel="1" x14ac:dyDescent="0.25">
      <c r="A234" s="19" t="s">
        <v>180</v>
      </c>
      <c r="B234" s="19" t="s">
        <v>2728</v>
      </c>
      <c r="C234" s="19" t="s">
        <v>2061</v>
      </c>
      <c r="D234" s="19" t="s">
        <v>2062</v>
      </c>
      <c r="E234" s="16">
        <f t="shared" si="10"/>
        <v>300000</v>
      </c>
      <c r="F234" s="19">
        <v>0</v>
      </c>
      <c r="G234" s="19">
        <v>0</v>
      </c>
      <c r="H234" s="19"/>
      <c r="I234" s="19"/>
      <c r="J234" s="19"/>
      <c r="K234" s="2">
        <f t="shared" si="12"/>
        <v>300000</v>
      </c>
      <c r="L234" s="19">
        <v>300000</v>
      </c>
      <c r="M234" s="19" t="s">
        <v>253</v>
      </c>
      <c r="S234" s="19">
        <f>IFERROR(SUMIF([3]PIVOT!$A$9:$A$634,C234,[3]PIVOT!$C$9:$C$634),0)</f>
        <v>0</v>
      </c>
      <c r="T234" s="19">
        <f t="shared" si="11"/>
        <v>-300000</v>
      </c>
    </row>
    <row r="235" spans="1:20" outlineLevel="1" x14ac:dyDescent="0.25">
      <c r="A235" s="19" t="s">
        <v>180</v>
      </c>
      <c r="B235" s="19" t="s">
        <v>2728</v>
      </c>
      <c r="C235" s="19" t="s">
        <v>2808</v>
      </c>
      <c r="D235" s="19" t="s">
        <v>2809</v>
      </c>
      <c r="E235" s="16">
        <f t="shared" si="10"/>
        <v>1300000</v>
      </c>
      <c r="F235" s="19">
        <v>0</v>
      </c>
      <c r="G235" s="19">
        <v>0</v>
      </c>
      <c r="H235" s="19"/>
      <c r="I235" s="19"/>
      <c r="J235" s="19"/>
      <c r="K235" s="2">
        <f t="shared" si="12"/>
        <v>1300000</v>
      </c>
      <c r="L235" s="19">
        <v>1300000</v>
      </c>
      <c r="M235" s="19" t="s">
        <v>253</v>
      </c>
      <c r="S235" s="19">
        <f>IFERROR(SUMIF([3]PIVOT!$A$9:$A$634,C235,[3]PIVOT!$C$9:$C$634),0)</f>
        <v>0</v>
      </c>
      <c r="T235" s="19">
        <f t="shared" si="11"/>
        <v>-1300000</v>
      </c>
    </row>
    <row r="236" spans="1:20" outlineLevel="1" x14ac:dyDescent="0.25">
      <c r="A236" s="19" t="s">
        <v>180</v>
      </c>
      <c r="B236" s="19" t="s">
        <v>1205</v>
      </c>
      <c r="C236" s="19" t="s">
        <v>2475</v>
      </c>
      <c r="D236" s="19" t="s">
        <v>855</v>
      </c>
      <c r="E236" s="16">
        <f t="shared" si="10"/>
        <v>3500000</v>
      </c>
      <c r="F236" s="19">
        <v>1000000</v>
      </c>
      <c r="G236" s="19">
        <v>423076.92307692306</v>
      </c>
      <c r="H236" s="19"/>
      <c r="I236" s="19"/>
      <c r="J236" s="19"/>
      <c r="K236" s="2">
        <f t="shared" si="12"/>
        <v>4923076.923076923</v>
      </c>
      <c r="L236" s="19">
        <v>4500000</v>
      </c>
      <c r="M236" s="19" t="s">
        <v>288</v>
      </c>
      <c r="S236" s="19">
        <f>IFERROR(SUMIF([3]PIVOT!$A$9:$A$634,C236,[3]PIVOT!$C$9:$C$634),0)</f>
        <v>0</v>
      </c>
      <c r="T236" s="19">
        <f t="shared" si="11"/>
        <v>-4923076.923076923</v>
      </c>
    </row>
    <row r="237" spans="1:20" outlineLevel="1" x14ac:dyDescent="0.25">
      <c r="A237" s="19" t="s">
        <v>180</v>
      </c>
      <c r="B237" s="19" t="s">
        <v>2728</v>
      </c>
      <c r="C237" s="19" t="s">
        <v>1618</v>
      </c>
      <c r="D237" s="19" t="s">
        <v>448</v>
      </c>
      <c r="E237" s="16">
        <f t="shared" si="10"/>
        <v>3000000</v>
      </c>
      <c r="F237" s="19">
        <v>0</v>
      </c>
      <c r="G237" s="19">
        <v>0</v>
      </c>
      <c r="H237" s="19"/>
      <c r="I237" s="19"/>
      <c r="J237" s="19"/>
      <c r="K237" s="2">
        <f t="shared" si="12"/>
        <v>3000000</v>
      </c>
      <c r="L237" s="19">
        <v>3000000</v>
      </c>
      <c r="M237" s="19" t="s">
        <v>253</v>
      </c>
      <c r="S237" s="19">
        <f>IFERROR(SUMIF([3]PIVOT!$A$9:$A$634,C237,[3]PIVOT!$C$9:$C$634),0)</f>
        <v>0</v>
      </c>
      <c r="T237" s="19">
        <f t="shared" si="11"/>
        <v>-3000000</v>
      </c>
    </row>
    <row r="238" spans="1:20" outlineLevel="1" x14ac:dyDescent="0.25">
      <c r="A238" s="19" t="s">
        <v>180</v>
      </c>
      <c r="B238" s="19" t="s">
        <v>1205</v>
      </c>
      <c r="C238" s="19" t="s">
        <v>1617</v>
      </c>
      <c r="D238" s="19" t="s">
        <v>1473</v>
      </c>
      <c r="E238" s="16">
        <f t="shared" si="10"/>
        <v>4000000</v>
      </c>
      <c r="F238" s="19">
        <v>1000000</v>
      </c>
      <c r="G238" s="19">
        <v>0</v>
      </c>
      <c r="H238" s="19"/>
      <c r="I238" s="19"/>
      <c r="J238" s="19"/>
      <c r="K238" s="2">
        <f t="shared" si="12"/>
        <v>5000000</v>
      </c>
      <c r="L238" s="19">
        <v>5000000</v>
      </c>
      <c r="M238" s="19" t="s">
        <v>253</v>
      </c>
      <c r="S238" s="19">
        <f>IFERROR(SUMIF([3]PIVOT!$A$9:$A$634,C238,[3]PIVOT!$C$9:$C$634),0)</f>
        <v>0</v>
      </c>
      <c r="T238" s="19">
        <f t="shared" si="11"/>
        <v>-5000000</v>
      </c>
    </row>
    <row r="239" spans="1:20" outlineLevel="1" x14ac:dyDescent="0.25">
      <c r="A239" s="19" t="s">
        <v>180</v>
      </c>
      <c r="B239" s="19" t="s">
        <v>1205</v>
      </c>
      <c r="C239" s="19" t="s">
        <v>1846</v>
      </c>
      <c r="D239" s="19" t="s">
        <v>1847</v>
      </c>
      <c r="E239" s="16">
        <f t="shared" si="10"/>
        <v>4000000</v>
      </c>
      <c r="F239" s="19">
        <v>1000000</v>
      </c>
      <c r="G239" s="19">
        <v>0</v>
      </c>
      <c r="H239" s="19"/>
      <c r="I239" s="19"/>
      <c r="J239" s="19"/>
      <c r="K239" s="2">
        <f t="shared" si="12"/>
        <v>5000000</v>
      </c>
      <c r="L239" s="19">
        <v>5000000</v>
      </c>
      <c r="M239" s="19" t="s">
        <v>250</v>
      </c>
      <c r="S239" s="19">
        <f>IFERROR(SUMIF([3]PIVOT!$A$9:$A$634,C239,[3]PIVOT!$C$9:$C$634),0)</f>
        <v>0</v>
      </c>
      <c r="T239" s="19">
        <f t="shared" si="11"/>
        <v>-5000000</v>
      </c>
    </row>
    <row r="240" spans="1:20" outlineLevel="1" x14ac:dyDescent="0.25">
      <c r="A240" s="19" t="s">
        <v>180</v>
      </c>
      <c r="B240" s="19" t="s">
        <v>1205</v>
      </c>
      <c r="C240" s="19" t="s">
        <v>1619</v>
      </c>
      <c r="D240" s="19" t="s">
        <v>827</v>
      </c>
      <c r="E240" s="16">
        <f t="shared" si="10"/>
        <v>4000000</v>
      </c>
      <c r="F240" s="19">
        <v>1000000</v>
      </c>
      <c r="G240" s="19">
        <v>0</v>
      </c>
      <c r="H240" s="19"/>
      <c r="I240" s="19"/>
      <c r="J240" s="19"/>
      <c r="K240" s="2">
        <f t="shared" si="12"/>
        <v>5000000</v>
      </c>
      <c r="L240" s="19">
        <v>5000000</v>
      </c>
      <c r="M240" s="19" t="s">
        <v>250</v>
      </c>
      <c r="S240" s="19">
        <f>IFERROR(SUMIF([3]PIVOT!$A$9:$A$634,C240,[3]PIVOT!$C$9:$C$634),0)</f>
        <v>0</v>
      </c>
      <c r="T240" s="19">
        <f t="shared" si="11"/>
        <v>-5000000</v>
      </c>
    </row>
    <row r="241" spans="1:20" outlineLevel="1" x14ac:dyDescent="0.25">
      <c r="A241" s="19" t="s">
        <v>180</v>
      </c>
      <c r="B241" s="19" t="s">
        <v>2728</v>
      </c>
      <c r="C241" s="19" t="s">
        <v>1636</v>
      </c>
      <c r="D241" s="19" t="s">
        <v>415</v>
      </c>
      <c r="E241" s="16">
        <f t="shared" si="10"/>
        <v>3000000</v>
      </c>
      <c r="F241" s="19">
        <v>0</v>
      </c>
      <c r="G241" s="19">
        <v>0</v>
      </c>
      <c r="H241" s="19"/>
      <c r="I241" s="19"/>
      <c r="J241" s="19"/>
      <c r="K241" s="2">
        <f t="shared" si="12"/>
        <v>3000000</v>
      </c>
      <c r="L241" s="19">
        <v>3000000</v>
      </c>
      <c r="M241" s="19" t="s">
        <v>288</v>
      </c>
      <c r="S241" s="19">
        <f>IFERROR(SUMIF([3]PIVOT!$A$9:$A$634,C241,[3]PIVOT!$C$9:$C$634),0)</f>
        <v>0</v>
      </c>
      <c r="T241" s="19">
        <f t="shared" si="11"/>
        <v>-3000000</v>
      </c>
    </row>
    <row r="242" spans="1:20" outlineLevel="1" x14ac:dyDescent="0.25">
      <c r="A242" s="19" t="s">
        <v>180</v>
      </c>
      <c r="B242" s="19" t="s">
        <v>1205</v>
      </c>
      <c r="C242" s="19" t="s">
        <v>1634</v>
      </c>
      <c r="D242" s="19" t="s">
        <v>51</v>
      </c>
      <c r="E242" s="16">
        <f t="shared" si="10"/>
        <v>3500000</v>
      </c>
      <c r="F242" s="19">
        <v>1000000</v>
      </c>
      <c r="G242" s="19">
        <v>0</v>
      </c>
      <c r="H242" s="19"/>
      <c r="I242" s="19"/>
      <c r="J242" s="19"/>
      <c r="K242" s="2">
        <f t="shared" si="12"/>
        <v>4500000</v>
      </c>
      <c r="L242" s="19">
        <v>4500000</v>
      </c>
      <c r="M242" s="19" t="s">
        <v>250</v>
      </c>
      <c r="S242" s="19">
        <f>IFERROR(SUMIF([3]PIVOT!$A$9:$A$634,C242,[3]PIVOT!$C$9:$C$634),0)</f>
        <v>0</v>
      </c>
      <c r="T242" s="19">
        <f t="shared" si="11"/>
        <v>-4500000</v>
      </c>
    </row>
    <row r="243" spans="1:20" outlineLevel="1" x14ac:dyDescent="0.25">
      <c r="A243" s="19" t="s">
        <v>180</v>
      </c>
      <c r="B243" s="19" t="s">
        <v>1205</v>
      </c>
      <c r="C243" s="19" t="s">
        <v>1635</v>
      </c>
      <c r="D243" s="19" t="s">
        <v>173</v>
      </c>
      <c r="E243" s="16">
        <f t="shared" si="10"/>
        <v>3500000</v>
      </c>
      <c r="F243" s="19">
        <v>1000000</v>
      </c>
      <c r="G243" s="19">
        <v>0</v>
      </c>
      <c r="H243" s="19"/>
      <c r="I243" s="19"/>
      <c r="J243" s="19"/>
      <c r="K243" s="2">
        <f t="shared" si="12"/>
        <v>4500000</v>
      </c>
      <c r="L243" s="19">
        <v>4500000</v>
      </c>
      <c r="M243" s="19" t="s">
        <v>253</v>
      </c>
      <c r="S243" s="19">
        <f>IFERROR(SUMIF([3]PIVOT!$A$9:$A$634,C243,[3]PIVOT!$C$9:$C$634),0)</f>
        <v>0</v>
      </c>
      <c r="T243" s="19">
        <f t="shared" si="11"/>
        <v>-4500000</v>
      </c>
    </row>
    <row r="244" spans="1:20" outlineLevel="1" x14ac:dyDescent="0.25">
      <c r="A244" s="19" t="s">
        <v>179</v>
      </c>
      <c r="B244" s="19" t="s">
        <v>37</v>
      </c>
      <c r="C244" s="19" t="s">
        <v>1647</v>
      </c>
      <c r="D244" s="19" t="s">
        <v>505</v>
      </c>
      <c r="E244" s="16">
        <f t="shared" si="10"/>
        <v>4700000</v>
      </c>
      <c r="F244" s="19">
        <v>0</v>
      </c>
      <c r="G244" s="19">
        <v>0</v>
      </c>
      <c r="H244" s="19"/>
      <c r="I244" s="19"/>
      <c r="J244" s="19"/>
      <c r="K244" s="2">
        <f t="shared" si="12"/>
        <v>4700000</v>
      </c>
      <c r="L244" s="19">
        <v>4700000</v>
      </c>
      <c r="M244" s="19" t="s">
        <v>288</v>
      </c>
      <c r="S244" s="19">
        <f>IFERROR(SUMIF([3]PIVOT!$A$9:$A$634,C244,[3]PIVOT!$C$9:$C$634),0)</f>
        <v>0</v>
      </c>
      <c r="T244" s="19">
        <f t="shared" si="11"/>
        <v>-4700000</v>
      </c>
    </row>
    <row r="245" spans="1:20" outlineLevel="1" x14ac:dyDescent="0.25">
      <c r="A245" s="19" t="s">
        <v>179</v>
      </c>
      <c r="B245" s="19" t="s">
        <v>37</v>
      </c>
      <c r="C245" s="19" t="s">
        <v>1648</v>
      </c>
      <c r="D245" s="19" t="s">
        <v>175</v>
      </c>
      <c r="E245" s="16">
        <f t="shared" si="10"/>
        <v>0</v>
      </c>
      <c r="F245" s="19">
        <v>0</v>
      </c>
      <c r="G245" s="19">
        <v>0</v>
      </c>
      <c r="H245" s="19"/>
      <c r="I245" s="19"/>
      <c r="J245" s="19"/>
      <c r="K245" s="2">
        <f t="shared" si="12"/>
        <v>0</v>
      </c>
      <c r="L245" s="19">
        <v>0</v>
      </c>
      <c r="M245" s="19" t="s">
        <v>253</v>
      </c>
      <c r="S245" s="19">
        <f>IFERROR(SUMIF([3]PIVOT!$A$9:$A$634,C245,[3]PIVOT!$C$9:$C$634),0)</f>
        <v>0</v>
      </c>
      <c r="T245" s="19">
        <f t="shared" si="11"/>
        <v>0</v>
      </c>
    </row>
    <row r="246" spans="1:20" outlineLevel="1" x14ac:dyDescent="0.25">
      <c r="A246" s="19" t="s">
        <v>179</v>
      </c>
      <c r="B246" s="19" t="s">
        <v>37</v>
      </c>
      <c r="C246" s="19" t="s">
        <v>2482</v>
      </c>
      <c r="D246" s="19" t="s">
        <v>2481</v>
      </c>
      <c r="E246" s="16">
        <f t="shared" si="10"/>
        <v>3700000</v>
      </c>
      <c r="F246" s="19">
        <v>0</v>
      </c>
      <c r="G246" s="19">
        <v>0</v>
      </c>
      <c r="H246" s="19"/>
      <c r="I246" s="19"/>
      <c r="J246" s="19"/>
      <c r="K246" s="2">
        <f t="shared" si="12"/>
        <v>3700000</v>
      </c>
      <c r="L246" s="19">
        <v>3700000</v>
      </c>
      <c r="M246" s="19"/>
      <c r="S246" s="19">
        <f>IFERROR(SUMIF([3]PIVOT!$A$9:$A$634,C246,[3]PIVOT!$C$9:$C$634),0)</f>
        <v>0</v>
      </c>
      <c r="T246" s="19">
        <f t="shared" si="11"/>
        <v>-3700000</v>
      </c>
    </row>
    <row r="247" spans="1:20" outlineLevel="1" x14ac:dyDescent="0.25">
      <c r="A247" s="19" t="s">
        <v>179</v>
      </c>
      <c r="B247" s="19" t="s">
        <v>37</v>
      </c>
      <c r="C247" s="19" t="s">
        <v>2484</v>
      </c>
      <c r="D247" s="19" t="s">
        <v>2483</v>
      </c>
      <c r="E247" s="16">
        <f t="shared" si="10"/>
        <v>1200000</v>
      </c>
      <c r="F247" s="19">
        <v>0</v>
      </c>
      <c r="G247" s="19">
        <v>0</v>
      </c>
      <c r="H247" s="19"/>
      <c r="I247" s="19"/>
      <c r="J247" s="19"/>
      <c r="K247" s="2">
        <f t="shared" si="12"/>
        <v>1200000</v>
      </c>
      <c r="L247" s="19">
        <v>1200000</v>
      </c>
      <c r="M247" s="19"/>
      <c r="S247" s="19">
        <f>IFERROR(SUMIF([3]PIVOT!$A$9:$A$634,C247,[3]PIVOT!$C$9:$C$634),0)</f>
        <v>0</v>
      </c>
      <c r="T247" s="19">
        <f t="shared" si="11"/>
        <v>-1200000</v>
      </c>
    </row>
    <row r="248" spans="1:20" outlineLevel="1" x14ac:dyDescent="0.25">
      <c r="A248" s="19" t="s">
        <v>179</v>
      </c>
      <c r="B248" s="19" t="s">
        <v>37</v>
      </c>
      <c r="C248" s="19" t="s">
        <v>1649</v>
      </c>
      <c r="D248" s="19" t="s">
        <v>43</v>
      </c>
      <c r="E248" s="16">
        <f t="shared" si="10"/>
        <v>3700000</v>
      </c>
      <c r="F248" s="19">
        <v>0</v>
      </c>
      <c r="G248" s="19">
        <v>0</v>
      </c>
      <c r="H248" s="19"/>
      <c r="I248" s="19"/>
      <c r="J248" s="19"/>
      <c r="K248" s="2">
        <f t="shared" si="12"/>
        <v>3700000</v>
      </c>
      <c r="L248" s="19">
        <v>3700000</v>
      </c>
      <c r="M248" s="19"/>
      <c r="S248" s="19">
        <f>IFERROR(SUMIF([3]PIVOT!$A$9:$A$634,C248,[3]PIVOT!$C$9:$C$634),0)</f>
        <v>0</v>
      </c>
      <c r="T248" s="19">
        <f t="shared" si="11"/>
        <v>-3700000</v>
      </c>
    </row>
    <row r="249" spans="1:20" outlineLevel="1" x14ac:dyDescent="0.25">
      <c r="A249" s="19" t="s">
        <v>179</v>
      </c>
      <c r="B249" s="19" t="s">
        <v>37</v>
      </c>
      <c r="C249" s="19" t="s">
        <v>2812</v>
      </c>
      <c r="D249" s="19" t="s">
        <v>2810</v>
      </c>
      <c r="E249" s="16">
        <f t="shared" si="10"/>
        <v>3700000</v>
      </c>
      <c r="F249" s="19">
        <v>0</v>
      </c>
      <c r="G249" s="19">
        <v>0</v>
      </c>
      <c r="H249" s="19"/>
      <c r="I249" s="19"/>
      <c r="J249" s="19"/>
      <c r="K249" s="2">
        <f t="shared" si="12"/>
        <v>3700000</v>
      </c>
      <c r="L249" s="19">
        <v>3700000</v>
      </c>
      <c r="M249" s="19"/>
      <c r="S249" s="19">
        <f>IFERROR(SUMIF([3]PIVOT!$A$9:$A$634,C249,[3]PIVOT!$C$9:$C$634),0)</f>
        <v>0</v>
      </c>
      <c r="T249" s="19">
        <f t="shared" si="11"/>
        <v>-3700000</v>
      </c>
    </row>
    <row r="250" spans="1:20" outlineLevel="1" x14ac:dyDescent="0.25">
      <c r="A250" s="19" t="s">
        <v>179</v>
      </c>
      <c r="B250" s="19" t="s">
        <v>37</v>
      </c>
      <c r="C250" s="19" t="s">
        <v>1653</v>
      </c>
      <c r="D250" s="19" t="s">
        <v>997</v>
      </c>
      <c r="E250" s="16">
        <f t="shared" si="10"/>
        <v>3700000</v>
      </c>
      <c r="F250" s="19">
        <v>0</v>
      </c>
      <c r="G250" s="19">
        <v>0</v>
      </c>
      <c r="H250" s="19"/>
      <c r="I250" s="19"/>
      <c r="J250" s="19"/>
      <c r="K250" s="2">
        <f t="shared" si="12"/>
        <v>3700000</v>
      </c>
      <c r="L250" s="19">
        <v>3700000</v>
      </c>
      <c r="M250" s="19"/>
      <c r="S250" s="19">
        <f>IFERROR(SUMIF([3]PIVOT!$A$9:$A$634,C250,[3]PIVOT!$C$9:$C$634),0)</f>
        <v>0</v>
      </c>
      <c r="T250" s="19">
        <f t="shared" si="11"/>
        <v>-3700000</v>
      </c>
    </row>
    <row r="251" spans="1:20" outlineLevel="1" x14ac:dyDescent="0.25">
      <c r="A251" s="19" t="s">
        <v>179</v>
      </c>
      <c r="B251" s="19" t="s">
        <v>37</v>
      </c>
      <c r="C251" s="19"/>
      <c r="D251" s="19" t="s">
        <v>2811</v>
      </c>
      <c r="E251" s="16">
        <f t="shared" si="10"/>
        <v>0</v>
      </c>
      <c r="F251" s="19">
        <v>0</v>
      </c>
      <c r="G251" s="19">
        <v>0</v>
      </c>
      <c r="H251" s="19"/>
      <c r="I251" s="19"/>
      <c r="J251" s="19"/>
      <c r="K251" s="2">
        <f t="shared" si="12"/>
        <v>0</v>
      </c>
      <c r="L251" s="19">
        <v>0</v>
      </c>
      <c r="M251" s="19"/>
      <c r="S251" s="19">
        <f>IFERROR(SUMIF([3]PIVOT!$A$9:$A$634,C251,[3]PIVOT!$C$9:$C$634),0)</f>
        <v>0</v>
      </c>
      <c r="T251" s="19">
        <f t="shared" si="11"/>
        <v>0</v>
      </c>
    </row>
    <row r="252" spans="1:20" outlineLevel="1" x14ac:dyDescent="0.25">
      <c r="A252" s="19" t="s">
        <v>180</v>
      </c>
      <c r="B252" s="19" t="s">
        <v>37</v>
      </c>
      <c r="C252" s="19" t="s">
        <v>1656</v>
      </c>
      <c r="D252" s="19" t="s">
        <v>2655</v>
      </c>
      <c r="E252" s="16">
        <f t="shared" si="10"/>
        <v>4700000</v>
      </c>
      <c r="F252" s="19">
        <v>0</v>
      </c>
      <c r="G252" s="19">
        <v>0</v>
      </c>
      <c r="H252" s="19"/>
      <c r="I252" s="19"/>
      <c r="J252" s="19"/>
      <c r="K252" s="2">
        <f t="shared" si="12"/>
        <v>4700000</v>
      </c>
      <c r="L252" s="19">
        <v>4700000</v>
      </c>
      <c r="M252" s="19"/>
      <c r="S252" s="19">
        <f>IFERROR(SUMIF([3]PIVOT!$A$9:$A$634,C252,[3]PIVOT!$C$9:$C$634),0)</f>
        <v>0</v>
      </c>
      <c r="T252" s="19">
        <f t="shared" si="11"/>
        <v>-4700000</v>
      </c>
    </row>
    <row r="253" spans="1:20" outlineLevel="1" x14ac:dyDescent="0.25">
      <c r="A253" s="19" t="s">
        <v>180</v>
      </c>
      <c r="B253" s="19" t="s">
        <v>37</v>
      </c>
      <c r="C253" s="19" t="s">
        <v>2487</v>
      </c>
      <c r="D253" s="19" t="s">
        <v>2486</v>
      </c>
      <c r="E253" s="16">
        <f t="shared" si="10"/>
        <v>2000000</v>
      </c>
      <c r="F253" s="19">
        <v>0</v>
      </c>
      <c r="G253" s="19">
        <v>0</v>
      </c>
      <c r="H253" s="19"/>
      <c r="I253" s="19"/>
      <c r="J253" s="19"/>
      <c r="K253" s="2">
        <f t="shared" si="12"/>
        <v>2000000</v>
      </c>
      <c r="L253" s="19">
        <v>2000000</v>
      </c>
      <c r="M253" s="19"/>
      <c r="S253" s="19">
        <f>IFERROR(SUMIF([3]PIVOT!$A$9:$A$634,C253,[3]PIVOT!$C$9:$C$634),0)</f>
        <v>0</v>
      </c>
      <c r="T253" s="19">
        <f t="shared" si="11"/>
        <v>-2000000</v>
      </c>
    </row>
    <row r="254" spans="1:20" s="22" customFormat="1" outlineLevel="1" x14ac:dyDescent="0.25">
      <c r="A254" s="22" t="s">
        <v>180</v>
      </c>
      <c r="B254" s="22" t="s">
        <v>37</v>
      </c>
      <c r="C254" s="22" t="s">
        <v>1657</v>
      </c>
      <c r="D254" s="22" t="s">
        <v>177</v>
      </c>
      <c r="E254" s="16">
        <f t="shared" si="10"/>
        <v>5200000</v>
      </c>
      <c r="F254" s="22">
        <v>0</v>
      </c>
      <c r="G254" s="19">
        <v>0</v>
      </c>
      <c r="K254" s="2">
        <f t="shared" si="12"/>
        <v>5200000</v>
      </c>
      <c r="L254" s="22">
        <v>5200000</v>
      </c>
      <c r="S254" s="19">
        <f>IFERROR(SUMIF([3]PIVOT!$A$9:$A$634,C254,[3]PIVOT!$C$9:$C$634),0)</f>
        <v>0</v>
      </c>
      <c r="T254" s="19">
        <f t="shared" si="11"/>
        <v>-5200000</v>
      </c>
    </row>
    <row r="255" spans="1:20" outlineLevel="1" x14ac:dyDescent="0.25">
      <c r="A255" s="19" t="s">
        <v>180</v>
      </c>
      <c r="B255" s="19" t="s">
        <v>37</v>
      </c>
      <c r="C255" s="19" t="s">
        <v>1658</v>
      </c>
      <c r="D255" s="19" t="s">
        <v>369</v>
      </c>
      <c r="E255" s="16">
        <f t="shared" si="10"/>
        <v>4700000</v>
      </c>
      <c r="F255" s="19">
        <v>0</v>
      </c>
      <c r="G255" s="19">
        <v>0</v>
      </c>
      <c r="H255" s="19"/>
      <c r="I255" s="19"/>
      <c r="J255" s="19"/>
      <c r="K255" s="2">
        <f t="shared" si="12"/>
        <v>4700000</v>
      </c>
      <c r="L255" s="19">
        <v>4700000</v>
      </c>
      <c r="M255" s="19"/>
      <c r="S255" s="19">
        <f>IFERROR(SUMIF([3]PIVOT!$A$9:$A$634,C255,[3]PIVOT!$C$9:$C$634),0)</f>
        <v>0</v>
      </c>
      <c r="T255" s="19">
        <f t="shared" si="11"/>
        <v>-4700000</v>
      </c>
    </row>
    <row r="256" spans="1:20" outlineLevel="1" x14ac:dyDescent="0.25">
      <c r="A256" s="19" t="s">
        <v>180</v>
      </c>
      <c r="B256" s="19" t="s">
        <v>37</v>
      </c>
      <c r="C256" s="19" t="s">
        <v>1660</v>
      </c>
      <c r="D256" s="19" t="s">
        <v>999</v>
      </c>
      <c r="E256" s="16">
        <f t="shared" si="10"/>
        <v>3000000</v>
      </c>
      <c r="F256" s="19">
        <v>0</v>
      </c>
      <c r="G256" s="19">
        <v>0</v>
      </c>
      <c r="H256" s="19"/>
      <c r="I256" s="19"/>
      <c r="J256" s="19"/>
      <c r="K256" s="2">
        <f t="shared" si="12"/>
        <v>3000000</v>
      </c>
      <c r="L256" s="19">
        <v>3000000</v>
      </c>
      <c r="M256" s="19"/>
      <c r="S256" s="19">
        <f>IFERROR(SUMIF([3]PIVOT!$A$9:$A$634,C256,[3]PIVOT!$C$9:$C$634),0)</f>
        <v>0</v>
      </c>
      <c r="T256" s="19">
        <f t="shared" si="11"/>
        <v>-3000000</v>
      </c>
    </row>
    <row r="257" spans="1:20" outlineLevel="1" x14ac:dyDescent="0.25">
      <c r="A257" s="19" t="s">
        <v>180</v>
      </c>
      <c r="B257" s="19" t="s">
        <v>37</v>
      </c>
      <c r="C257" s="19" t="s">
        <v>1861</v>
      </c>
      <c r="D257" s="19" t="s">
        <v>1860</v>
      </c>
      <c r="E257" s="16">
        <f t="shared" si="10"/>
        <v>4700000</v>
      </c>
      <c r="F257" s="19">
        <v>0</v>
      </c>
      <c r="G257" s="19">
        <v>0</v>
      </c>
      <c r="H257" s="19"/>
      <c r="I257" s="19"/>
      <c r="J257" s="19"/>
      <c r="K257" s="2">
        <f t="shared" si="12"/>
        <v>4700000</v>
      </c>
      <c r="L257" s="19">
        <v>4700000</v>
      </c>
      <c r="M257" s="19"/>
      <c r="S257" s="19">
        <f>IFERROR(SUMIF([3]PIVOT!$A$9:$A$634,C257,[3]PIVOT!$C$9:$C$634),0)</f>
        <v>0</v>
      </c>
      <c r="T257" s="19">
        <f t="shared" si="11"/>
        <v>-4700000</v>
      </c>
    </row>
    <row r="258" spans="1:20" outlineLevel="1" x14ac:dyDescent="0.25">
      <c r="A258" s="19" t="s">
        <v>179</v>
      </c>
      <c r="B258" s="19" t="s">
        <v>37</v>
      </c>
      <c r="C258" s="19" t="s">
        <v>2069</v>
      </c>
      <c r="D258" s="19" t="s">
        <v>2067</v>
      </c>
      <c r="E258" s="16">
        <f t="shared" si="10"/>
        <v>2500000</v>
      </c>
      <c r="F258" s="19">
        <v>0</v>
      </c>
      <c r="G258" s="19">
        <v>0</v>
      </c>
      <c r="H258" s="19"/>
      <c r="I258" s="19"/>
      <c r="J258" s="19"/>
      <c r="K258" s="2">
        <f t="shared" si="12"/>
        <v>2500000</v>
      </c>
      <c r="L258" s="19">
        <v>2500000</v>
      </c>
      <c r="M258" s="19"/>
      <c r="S258" s="19">
        <f>IFERROR(SUMIF([3]PIVOT!$A$9:$A$634,C258,[3]PIVOT!$C$9:$C$634),0)</f>
        <v>0</v>
      </c>
      <c r="T258" s="19">
        <f t="shared" si="11"/>
        <v>-2500000</v>
      </c>
    </row>
    <row r="259" spans="1:20" outlineLevel="1" x14ac:dyDescent="0.25">
      <c r="A259" s="19" t="s">
        <v>180</v>
      </c>
      <c r="B259" s="19" t="s">
        <v>37</v>
      </c>
      <c r="C259" s="19" t="s">
        <v>1659</v>
      </c>
      <c r="D259" s="19" t="s">
        <v>178</v>
      </c>
      <c r="E259" s="16">
        <f t="shared" si="10"/>
        <v>3800000</v>
      </c>
      <c r="F259" s="19">
        <v>0</v>
      </c>
      <c r="G259" s="19">
        <v>0</v>
      </c>
      <c r="H259" s="19"/>
      <c r="I259" s="19"/>
      <c r="J259" s="19"/>
      <c r="K259" s="2">
        <f t="shared" si="12"/>
        <v>3800000</v>
      </c>
      <c r="L259" s="19">
        <v>3800000</v>
      </c>
      <c r="M259" s="19"/>
      <c r="S259" s="19">
        <f>IFERROR(SUMIF([3]PIVOT!$A$9:$A$634,C259,[3]PIVOT!$C$9:$C$634),0)</f>
        <v>0</v>
      </c>
      <c r="T259" s="19">
        <f t="shared" si="11"/>
        <v>-3800000</v>
      </c>
    </row>
    <row r="260" spans="1:20" s="22" customFormat="1" outlineLevel="1" x14ac:dyDescent="0.25">
      <c r="A260" s="22" t="s">
        <v>179</v>
      </c>
      <c r="B260" s="22" t="s">
        <v>39</v>
      </c>
      <c r="C260" s="22" t="s">
        <v>2656</v>
      </c>
      <c r="D260" s="22" t="s">
        <v>927</v>
      </c>
      <c r="E260" s="16">
        <f t="shared" si="10"/>
        <v>3400000</v>
      </c>
      <c r="F260" s="22">
        <v>0</v>
      </c>
      <c r="G260" s="19">
        <v>0</v>
      </c>
      <c r="K260" s="2">
        <f t="shared" si="12"/>
        <v>3400000</v>
      </c>
      <c r="L260" s="22">
        <v>3400000</v>
      </c>
      <c r="S260" s="19">
        <f>IFERROR(SUMIF([3]PIVOT!$A$9:$A$634,C260,[3]PIVOT!$C$9:$C$634),0)</f>
        <v>0</v>
      </c>
      <c r="T260" s="19">
        <f t="shared" si="11"/>
        <v>-3400000</v>
      </c>
    </row>
    <row r="261" spans="1:20" outlineLevel="1" x14ac:dyDescent="0.25">
      <c r="C261" s="19"/>
      <c r="E261" s="16">
        <f t="shared" si="10"/>
        <v>0</v>
      </c>
      <c r="F261" s="19">
        <v>0</v>
      </c>
      <c r="G261" s="19">
        <v>0</v>
      </c>
      <c r="H261" s="19"/>
      <c r="I261" s="19"/>
      <c r="J261" s="19"/>
      <c r="K261" s="2">
        <f t="shared" si="12"/>
        <v>0</v>
      </c>
      <c r="L261" s="19"/>
      <c r="M261" s="19"/>
      <c r="S261" s="19">
        <f>IFERROR(SUMIF([3]PIVOT!$A$9:$A$634,C261,[3]PIVOT!$C$9:$C$634),0)</f>
        <v>0</v>
      </c>
      <c r="T261" s="19">
        <f t="shared" si="11"/>
        <v>0</v>
      </c>
    </row>
    <row r="262" spans="1:20" outlineLevel="1" x14ac:dyDescent="0.25">
      <c r="C262" s="19"/>
      <c r="E262" s="16">
        <f t="shared" si="10"/>
        <v>0</v>
      </c>
      <c r="F262" s="19">
        <v>0</v>
      </c>
      <c r="G262" s="19">
        <v>0</v>
      </c>
      <c r="H262" s="19"/>
      <c r="I262" s="19"/>
      <c r="J262" s="19"/>
      <c r="K262" s="2">
        <f t="shared" si="12"/>
        <v>0</v>
      </c>
      <c r="L262" s="19"/>
      <c r="M262" s="19"/>
      <c r="N262" s="35"/>
      <c r="P262" s="35"/>
      <c r="S262" s="19">
        <f>IFERROR(SUMIF([3]PIVOT!$A$9:$A$634,C262,[3]PIVOT!$C$9:$C$634),0)</f>
        <v>0</v>
      </c>
      <c r="T262" s="19">
        <f t="shared" si="11"/>
        <v>0</v>
      </c>
    </row>
    <row r="263" spans="1:20" outlineLevel="1" x14ac:dyDescent="0.25">
      <c r="C263" s="19"/>
      <c r="E263" s="16">
        <f t="shared" si="10"/>
        <v>0</v>
      </c>
      <c r="F263" s="19">
        <v>0</v>
      </c>
      <c r="G263" s="19">
        <v>0</v>
      </c>
      <c r="H263" s="19"/>
      <c r="I263" s="19"/>
      <c r="J263" s="19"/>
      <c r="K263" s="2">
        <f t="shared" si="12"/>
        <v>0</v>
      </c>
      <c r="L263" s="19"/>
      <c r="M263" s="19"/>
      <c r="S263" s="19">
        <f>IFERROR(SUMIF([3]PIVOT!$A$9:$A$634,C263,[3]PIVOT!$C$9:$C$634),0)</f>
        <v>0</v>
      </c>
      <c r="T263" s="19">
        <f t="shared" si="11"/>
        <v>0</v>
      </c>
    </row>
    <row r="264" spans="1:20" outlineLevel="1" x14ac:dyDescent="0.25">
      <c r="C264" s="19"/>
      <c r="E264" s="16">
        <f t="shared" si="10"/>
        <v>0</v>
      </c>
      <c r="F264" s="19">
        <v>0</v>
      </c>
      <c r="G264" s="19">
        <v>0</v>
      </c>
      <c r="H264" s="19"/>
      <c r="I264" s="19"/>
      <c r="J264" s="19"/>
      <c r="K264" s="2">
        <f t="shared" si="12"/>
        <v>0</v>
      </c>
      <c r="L264" s="19">
        <v>0</v>
      </c>
      <c r="M264" s="19"/>
      <c r="N264" s="35"/>
      <c r="P264" s="35"/>
      <c r="S264" s="19">
        <f>IFERROR(SUMIF([3]PIVOT!$A$9:$A$634,C264,[3]PIVOT!$C$9:$C$634),0)</f>
        <v>0</v>
      </c>
      <c r="T264" s="19">
        <f t="shared" si="11"/>
        <v>0</v>
      </c>
    </row>
    <row r="265" spans="1:20" s="35" customFormat="1" x14ac:dyDescent="0.25">
      <c r="A265" s="4"/>
      <c r="B265" s="4"/>
      <c r="C265" s="50"/>
      <c r="D265" s="4" t="s">
        <v>84</v>
      </c>
      <c r="E265" s="4">
        <f t="shared" ref="E265:J265" si="13">SUM(E142:E264)</f>
        <v>325696153.84615386</v>
      </c>
      <c r="F265" s="4">
        <f t="shared" si="13"/>
        <v>55000000</v>
      </c>
      <c r="G265" s="4">
        <f t="shared" si="13"/>
        <v>13730769.230769232</v>
      </c>
      <c r="H265" s="4">
        <f t="shared" si="13"/>
        <v>0</v>
      </c>
      <c r="I265" s="4">
        <f t="shared" si="13"/>
        <v>0</v>
      </c>
      <c r="J265" s="4">
        <f t="shared" si="13"/>
        <v>0</v>
      </c>
      <c r="K265" s="4">
        <f t="shared" si="12"/>
        <v>394426923.07692307</v>
      </c>
      <c r="L265" s="4">
        <f>SUM(L153:L264)</f>
        <v>346773076.92307693</v>
      </c>
      <c r="M265" s="41"/>
      <c r="N265" s="35">
        <v>267400000</v>
      </c>
      <c r="O265" s="19">
        <v>32900000</v>
      </c>
      <c r="P265" s="35">
        <v>2700000</v>
      </c>
      <c r="Q265" s="35">
        <v>23653846.153846152</v>
      </c>
      <c r="R265" s="35">
        <f>+K265-SUM(N265:Q265)</f>
        <v>67773076.923076928</v>
      </c>
      <c r="S265" s="19"/>
      <c r="T265" s="19"/>
    </row>
    <row r="266" spans="1:20" outlineLevel="1" x14ac:dyDescent="0.25">
      <c r="A266" s="19" t="s">
        <v>229</v>
      </c>
      <c r="B266" s="19" t="s">
        <v>2728</v>
      </c>
      <c r="C266" s="19" t="s">
        <v>2813</v>
      </c>
      <c r="D266" s="19" t="s">
        <v>2814</v>
      </c>
      <c r="E266" s="2">
        <f t="shared" ref="E266:E329" si="14">+L266-F266-J266-I266</f>
        <v>0</v>
      </c>
      <c r="F266" s="19">
        <v>0</v>
      </c>
      <c r="G266" s="19">
        <v>769230.76923076925</v>
      </c>
      <c r="H266" s="19"/>
      <c r="I266" s="19"/>
      <c r="J266" s="19"/>
      <c r="K266" s="2">
        <f t="shared" si="12"/>
        <v>769230.76923076925</v>
      </c>
      <c r="L266" s="19">
        <v>0</v>
      </c>
      <c r="M266" s="19" t="s">
        <v>250</v>
      </c>
      <c r="S266" s="19">
        <f>IFERROR(SUMIF([3]PIVOT!$A$9:$A$634,C266,[3]PIVOT!$C$9:$C$634),0)</f>
        <v>0</v>
      </c>
      <c r="T266" s="19">
        <f t="shared" si="11"/>
        <v>-769230.76923076925</v>
      </c>
    </row>
    <row r="267" spans="1:20" outlineLevel="1" x14ac:dyDescent="0.25">
      <c r="A267" s="19" t="s">
        <v>229</v>
      </c>
      <c r="B267" s="19" t="s">
        <v>1205</v>
      </c>
      <c r="C267" s="19" t="s">
        <v>1671</v>
      </c>
      <c r="D267" s="19" t="s">
        <v>1672</v>
      </c>
      <c r="E267" s="2">
        <f t="shared" si="14"/>
        <v>3500000</v>
      </c>
      <c r="F267" s="19">
        <v>1000000</v>
      </c>
      <c r="G267" s="19">
        <v>0</v>
      </c>
      <c r="H267" s="19"/>
      <c r="I267" s="19"/>
      <c r="J267" s="19"/>
      <c r="K267" s="2">
        <f t="shared" si="12"/>
        <v>4500000</v>
      </c>
      <c r="L267" s="19">
        <v>4500000</v>
      </c>
      <c r="M267" s="19" t="s">
        <v>250</v>
      </c>
      <c r="S267" s="19">
        <f>IFERROR(SUMIF([3]PIVOT!$A$9:$A$634,C267,[3]PIVOT!$C$9:$C$634),0)</f>
        <v>0</v>
      </c>
      <c r="T267" s="19">
        <f t="shared" si="11"/>
        <v>-4500000</v>
      </c>
    </row>
    <row r="268" spans="1:20" outlineLevel="1" x14ac:dyDescent="0.25">
      <c r="A268" s="19" t="s">
        <v>229</v>
      </c>
      <c r="B268" s="19" t="s">
        <v>1205</v>
      </c>
      <c r="C268" s="19" t="s">
        <v>1669</v>
      </c>
      <c r="D268" s="19" t="s">
        <v>181</v>
      </c>
      <c r="E268" s="2">
        <f t="shared" si="14"/>
        <v>3500000</v>
      </c>
      <c r="F268" s="19">
        <v>1000000</v>
      </c>
      <c r="G268" s="19">
        <v>0</v>
      </c>
      <c r="H268" s="19"/>
      <c r="I268" s="19"/>
      <c r="J268" s="19"/>
      <c r="K268" s="2">
        <f t="shared" si="12"/>
        <v>4500000</v>
      </c>
      <c r="L268" s="19">
        <v>4500000</v>
      </c>
      <c r="M268" s="19" t="s">
        <v>251</v>
      </c>
      <c r="S268" s="19">
        <f>IFERROR(SUMIF([3]PIVOT!$A$9:$A$634,C268,[3]PIVOT!$C$9:$C$634),0)</f>
        <v>0</v>
      </c>
      <c r="T268" s="19">
        <f t="shared" si="11"/>
        <v>-4500000</v>
      </c>
    </row>
    <row r="269" spans="1:20" outlineLevel="1" x14ac:dyDescent="0.25">
      <c r="A269" s="19" t="s">
        <v>229</v>
      </c>
      <c r="B269" s="19" t="s">
        <v>1205</v>
      </c>
      <c r="C269" s="19" t="s">
        <v>2268</v>
      </c>
      <c r="D269" s="19" t="s">
        <v>2269</v>
      </c>
      <c r="E269" s="2">
        <f t="shared" si="14"/>
        <v>0</v>
      </c>
      <c r="F269" s="19">
        <v>0</v>
      </c>
      <c r="G269" s="19">
        <v>0</v>
      </c>
      <c r="H269" s="19"/>
      <c r="I269" s="19"/>
      <c r="J269" s="19"/>
      <c r="K269" s="2">
        <f t="shared" si="12"/>
        <v>0</v>
      </c>
      <c r="L269" s="19">
        <v>0</v>
      </c>
      <c r="M269" s="19" t="s">
        <v>288</v>
      </c>
      <c r="S269" s="19">
        <f>IFERROR(SUMIF([3]PIVOT!$A$9:$A$634,C269,[3]PIVOT!$C$9:$C$634),0)</f>
        <v>0</v>
      </c>
      <c r="T269" s="19">
        <f t="shared" si="11"/>
        <v>0</v>
      </c>
    </row>
    <row r="270" spans="1:20" outlineLevel="1" x14ac:dyDescent="0.25">
      <c r="A270" s="19" t="s">
        <v>229</v>
      </c>
      <c r="B270" s="19" t="s">
        <v>2728</v>
      </c>
      <c r="C270" s="19" t="s">
        <v>1681</v>
      </c>
      <c r="D270" s="19" t="s">
        <v>508</v>
      </c>
      <c r="E270" s="2">
        <f t="shared" si="14"/>
        <v>4000000</v>
      </c>
      <c r="F270" s="19">
        <v>0</v>
      </c>
      <c r="G270" s="19">
        <v>0</v>
      </c>
      <c r="H270" s="19"/>
      <c r="I270" s="19"/>
      <c r="J270" s="19"/>
      <c r="K270" s="2">
        <f t="shared" si="12"/>
        <v>4000000</v>
      </c>
      <c r="L270" s="19">
        <v>4000000</v>
      </c>
      <c r="M270" s="19" t="s">
        <v>250</v>
      </c>
      <c r="S270" s="19">
        <f>IFERROR(SUMIF([3]PIVOT!$A$9:$A$634,C270,[3]PIVOT!$C$9:$C$634),0)</f>
        <v>0</v>
      </c>
      <c r="T270" s="19">
        <f t="shared" ref="T270:T333" si="15">+S270-K270</f>
        <v>-4000000</v>
      </c>
    </row>
    <row r="271" spans="1:20" outlineLevel="1" x14ac:dyDescent="0.25">
      <c r="A271" s="19" t="s">
        <v>229</v>
      </c>
      <c r="B271" s="19" t="s">
        <v>1205</v>
      </c>
      <c r="C271" s="19" t="s">
        <v>1679</v>
      </c>
      <c r="D271" s="19" t="s">
        <v>450</v>
      </c>
      <c r="E271" s="2">
        <f t="shared" si="14"/>
        <v>3500000</v>
      </c>
      <c r="F271" s="19">
        <v>1000000</v>
      </c>
      <c r="G271" s="19">
        <v>0</v>
      </c>
      <c r="H271" s="19"/>
      <c r="I271" s="19"/>
      <c r="J271" s="19"/>
      <c r="K271" s="2">
        <f t="shared" si="12"/>
        <v>4500000</v>
      </c>
      <c r="L271" s="19">
        <v>4500000</v>
      </c>
      <c r="M271" s="19" t="s">
        <v>250</v>
      </c>
      <c r="S271" s="19">
        <f>IFERROR(SUMIF([3]PIVOT!$A$9:$A$634,C271,[3]PIVOT!$C$9:$C$634),0)</f>
        <v>0</v>
      </c>
      <c r="T271" s="19">
        <f t="shared" si="15"/>
        <v>-4500000</v>
      </c>
    </row>
    <row r="272" spans="1:20" outlineLevel="1" x14ac:dyDescent="0.25">
      <c r="A272" s="19" t="s">
        <v>229</v>
      </c>
      <c r="B272" s="19" t="s">
        <v>1205</v>
      </c>
      <c r="C272" s="19" t="s">
        <v>1680</v>
      </c>
      <c r="D272" s="19" t="s">
        <v>521</v>
      </c>
      <c r="E272" s="2">
        <f t="shared" si="14"/>
        <v>3500000</v>
      </c>
      <c r="F272" s="19">
        <v>1000000</v>
      </c>
      <c r="G272" s="19">
        <v>0</v>
      </c>
      <c r="H272" s="19"/>
      <c r="I272" s="19"/>
      <c r="J272" s="19"/>
      <c r="K272" s="2">
        <f t="shared" si="12"/>
        <v>4500000</v>
      </c>
      <c r="L272" s="19">
        <v>4500000</v>
      </c>
      <c r="M272" s="19" t="s">
        <v>250</v>
      </c>
      <c r="S272" s="19">
        <f>IFERROR(SUMIF([3]PIVOT!$A$9:$A$634,C272,[3]PIVOT!$C$9:$C$634),0)</f>
        <v>0</v>
      </c>
      <c r="T272" s="19">
        <f t="shared" si="15"/>
        <v>-4500000</v>
      </c>
    </row>
    <row r="273" spans="1:20" outlineLevel="1" x14ac:dyDescent="0.25">
      <c r="A273" s="19" t="s">
        <v>229</v>
      </c>
      <c r="B273" s="19" t="s">
        <v>1205</v>
      </c>
      <c r="C273" s="19" t="s">
        <v>1678</v>
      </c>
      <c r="D273" s="19" t="s">
        <v>2815</v>
      </c>
      <c r="E273" s="2">
        <f t="shared" si="14"/>
        <v>3500000</v>
      </c>
      <c r="F273" s="19">
        <v>1000000</v>
      </c>
      <c r="G273" s="19">
        <v>0</v>
      </c>
      <c r="H273" s="19"/>
      <c r="I273" s="19"/>
      <c r="J273" s="19"/>
      <c r="K273" s="2">
        <f t="shared" si="12"/>
        <v>4500000</v>
      </c>
      <c r="L273" s="19">
        <v>4500000</v>
      </c>
      <c r="M273" s="19" t="s">
        <v>288</v>
      </c>
      <c r="S273" s="19">
        <f>IFERROR(SUMIF([3]PIVOT!$A$9:$A$634,C273,[3]PIVOT!$C$9:$C$634),0)</f>
        <v>0</v>
      </c>
      <c r="T273" s="19">
        <f t="shared" si="15"/>
        <v>-4500000</v>
      </c>
    </row>
    <row r="274" spans="1:20" outlineLevel="1" x14ac:dyDescent="0.25">
      <c r="A274" s="19" t="s">
        <v>229</v>
      </c>
      <c r="B274" s="19" t="s">
        <v>1205</v>
      </c>
      <c r="C274" s="19" t="s">
        <v>1714</v>
      </c>
      <c r="D274" s="19" t="s">
        <v>455</v>
      </c>
      <c r="E274" s="2">
        <f t="shared" si="14"/>
        <v>0</v>
      </c>
      <c r="F274" s="19">
        <v>0</v>
      </c>
      <c r="G274" s="19">
        <v>0</v>
      </c>
      <c r="H274" s="19"/>
      <c r="I274" s="19"/>
      <c r="J274" s="19"/>
      <c r="K274" s="2">
        <f t="shared" si="12"/>
        <v>0</v>
      </c>
      <c r="L274" s="19">
        <v>0</v>
      </c>
      <c r="M274" s="19" t="s">
        <v>250</v>
      </c>
      <c r="S274" s="19">
        <f>IFERROR(SUMIF([3]PIVOT!$A$9:$A$634,C274,[3]PIVOT!$C$9:$C$634),0)</f>
        <v>0</v>
      </c>
      <c r="T274" s="19">
        <f t="shared" si="15"/>
        <v>0</v>
      </c>
    </row>
    <row r="275" spans="1:20" outlineLevel="1" x14ac:dyDescent="0.25">
      <c r="A275" s="19" t="s">
        <v>229</v>
      </c>
      <c r="B275" s="19" t="s">
        <v>1205</v>
      </c>
      <c r="C275" s="19" t="s">
        <v>1715</v>
      </c>
      <c r="D275" s="19" t="s">
        <v>556</v>
      </c>
      <c r="E275" s="2">
        <f t="shared" si="14"/>
        <v>3500000</v>
      </c>
      <c r="F275" s="19">
        <v>1000000</v>
      </c>
      <c r="G275" s="19">
        <v>0</v>
      </c>
      <c r="H275" s="19"/>
      <c r="I275" s="19"/>
      <c r="J275" s="19"/>
      <c r="K275" s="2">
        <f t="shared" si="12"/>
        <v>4500000</v>
      </c>
      <c r="L275" s="19">
        <v>4500000</v>
      </c>
      <c r="M275" s="19" t="s">
        <v>251</v>
      </c>
      <c r="S275" s="19">
        <f>IFERROR(SUMIF([3]PIVOT!$A$9:$A$634,C275,[3]PIVOT!$C$9:$C$634),0)</f>
        <v>0</v>
      </c>
      <c r="T275" s="19">
        <f t="shared" si="15"/>
        <v>-4500000</v>
      </c>
    </row>
    <row r="276" spans="1:20" outlineLevel="1" x14ac:dyDescent="0.25">
      <c r="A276" s="19" t="s">
        <v>229</v>
      </c>
      <c r="B276" s="19" t="s">
        <v>1205</v>
      </c>
      <c r="C276" s="19" t="s">
        <v>1706</v>
      </c>
      <c r="D276" s="19" t="s">
        <v>2816</v>
      </c>
      <c r="E276" s="2">
        <f t="shared" si="14"/>
        <v>500000</v>
      </c>
      <c r="F276" s="19">
        <v>0</v>
      </c>
      <c r="G276" s="19">
        <v>0</v>
      </c>
      <c r="H276" s="19"/>
      <c r="I276" s="19"/>
      <c r="J276" s="19"/>
      <c r="K276" s="2">
        <f t="shared" ref="K276:K339" si="16">SUM(E276:G276)-H276+I276+J276</f>
        <v>500000</v>
      </c>
      <c r="L276" s="19">
        <v>500000</v>
      </c>
      <c r="M276" s="19" t="s">
        <v>252</v>
      </c>
      <c r="S276" s="19">
        <f>IFERROR(SUMIF([3]PIVOT!$A$9:$A$634,C276,[3]PIVOT!$C$9:$C$634),0)</f>
        <v>0</v>
      </c>
      <c r="T276" s="19">
        <f t="shared" si="15"/>
        <v>-500000</v>
      </c>
    </row>
    <row r="277" spans="1:20" outlineLevel="1" x14ac:dyDescent="0.25">
      <c r="A277" s="19" t="s">
        <v>229</v>
      </c>
      <c r="B277" s="19" t="s">
        <v>1205</v>
      </c>
      <c r="C277" s="19" t="s">
        <v>1707</v>
      </c>
      <c r="D277" s="19" t="s">
        <v>2817</v>
      </c>
      <c r="E277" s="2">
        <f t="shared" si="14"/>
        <v>3500000</v>
      </c>
      <c r="F277" s="19">
        <v>1000000</v>
      </c>
      <c r="G277" s="19">
        <v>0</v>
      </c>
      <c r="H277" s="19"/>
      <c r="I277" s="19"/>
      <c r="J277" s="19"/>
      <c r="K277" s="2">
        <f t="shared" si="16"/>
        <v>4500000</v>
      </c>
      <c r="L277" s="19">
        <v>4500000</v>
      </c>
      <c r="M277" s="19" t="s">
        <v>288</v>
      </c>
      <c r="S277" s="19">
        <f>IFERROR(SUMIF([3]PIVOT!$A$9:$A$634,C277,[3]PIVOT!$C$9:$C$634),0)</f>
        <v>0</v>
      </c>
      <c r="T277" s="19">
        <f t="shared" si="15"/>
        <v>-4500000</v>
      </c>
    </row>
    <row r="278" spans="1:20" outlineLevel="1" x14ac:dyDescent="0.25">
      <c r="A278" s="19" t="s">
        <v>229</v>
      </c>
      <c r="B278" s="19" t="s">
        <v>1205</v>
      </c>
      <c r="C278" s="19" t="s">
        <v>1717</v>
      </c>
      <c r="D278" s="19" t="s">
        <v>771</v>
      </c>
      <c r="E278" s="2">
        <f t="shared" si="14"/>
        <v>3500000</v>
      </c>
      <c r="F278" s="19">
        <v>1000000</v>
      </c>
      <c r="G278" s="19">
        <v>0</v>
      </c>
      <c r="H278" s="19"/>
      <c r="I278" s="19"/>
      <c r="J278" s="19"/>
      <c r="K278" s="2">
        <f t="shared" si="16"/>
        <v>4500000</v>
      </c>
      <c r="L278" s="19">
        <v>4500000</v>
      </c>
      <c r="M278" s="19" t="s">
        <v>250</v>
      </c>
      <c r="S278" s="19">
        <f>IFERROR(SUMIF([3]PIVOT!$A$9:$A$634,C278,[3]PIVOT!$C$9:$C$634),0)</f>
        <v>0</v>
      </c>
      <c r="T278" s="19">
        <f t="shared" si="15"/>
        <v>-4500000</v>
      </c>
    </row>
    <row r="279" spans="1:20" outlineLevel="1" x14ac:dyDescent="0.25">
      <c r="A279" s="19" t="s">
        <v>229</v>
      </c>
      <c r="B279" s="19" t="s">
        <v>1205</v>
      </c>
      <c r="C279" s="19" t="s">
        <v>1712</v>
      </c>
      <c r="D279" s="19" t="s">
        <v>200</v>
      </c>
      <c r="E279" s="2">
        <f t="shared" si="14"/>
        <v>3500000</v>
      </c>
      <c r="F279" s="19">
        <v>1000000</v>
      </c>
      <c r="G279" s="19">
        <v>0</v>
      </c>
      <c r="H279" s="19"/>
      <c r="I279" s="19"/>
      <c r="J279" s="19"/>
      <c r="K279" s="2">
        <f t="shared" si="16"/>
        <v>4500000</v>
      </c>
      <c r="L279" s="19">
        <v>4500000</v>
      </c>
      <c r="M279" s="19" t="s">
        <v>250</v>
      </c>
      <c r="S279" s="19">
        <f>IFERROR(SUMIF([3]PIVOT!$A$9:$A$634,C279,[3]PIVOT!$C$9:$C$634),0)</f>
        <v>0</v>
      </c>
      <c r="T279" s="19">
        <f t="shared" si="15"/>
        <v>-4500000</v>
      </c>
    </row>
    <row r="280" spans="1:20" outlineLevel="1" x14ac:dyDescent="0.25">
      <c r="A280" s="19" t="s">
        <v>229</v>
      </c>
      <c r="B280" s="19" t="s">
        <v>1205</v>
      </c>
      <c r="C280" s="19" t="s">
        <v>2072</v>
      </c>
      <c r="D280" s="19" t="s">
        <v>2084</v>
      </c>
      <c r="E280" s="2">
        <f t="shared" si="14"/>
        <v>3500000</v>
      </c>
      <c r="F280" s="19">
        <v>1000000</v>
      </c>
      <c r="G280" s="19">
        <v>0</v>
      </c>
      <c r="H280" s="19"/>
      <c r="I280" s="19"/>
      <c r="J280" s="19"/>
      <c r="K280" s="2">
        <f t="shared" si="16"/>
        <v>4500000</v>
      </c>
      <c r="L280" s="19">
        <v>4500000</v>
      </c>
      <c r="M280" s="19" t="s">
        <v>288</v>
      </c>
      <c r="S280" s="19">
        <f>IFERROR(SUMIF([3]PIVOT!$A$9:$A$634,C280,[3]PIVOT!$C$9:$C$634),0)</f>
        <v>0</v>
      </c>
      <c r="T280" s="19">
        <f t="shared" si="15"/>
        <v>-4500000</v>
      </c>
    </row>
    <row r="281" spans="1:20" outlineLevel="1" x14ac:dyDescent="0.25">
      <c r="A281" s="19" t="s">
        <v>229</v>
      </c>
      <c r="B281" s="19" t="s">
        <v>1205</v>
      </c>
      <c r="C281" s="19" t="s">
        <v>1875</v>
      </c>
      <c r="D281" s="19" t="s">
        <v>1876</v>
      </c>
      <c r="E281" s="2">
        <f t="shared" si="14"/>
        <v>0</v>
      </c>
      <c r="F281" s="19">
        <v>0</v>
      </c>
      <c r="G281" s="19">
        <v>0</v>
      </c>
      <c r="H281" s="19"/>
      <c r="I281" s="19"/>
      <c r="J281" s="19"/>
      <c r="K281" s="2">
        <f t="shared" si="16"/>
        <v>0</v>
      </c>
      <c r="L281" s="19">
        <v>0</v>
      </c>
      <c r="M281" s="19" t="s">
        <v>250</v>
      </c>
      <c r="S281" s="19">
        <f>IFERROR(SUMIF([3]PIVOT!$A$9:$A$634,C281,[3]PIVOT!$C$9:$C$634),0)</f>
        <v>0</v>
      </c>
      <c r="T281" s="19">
        <f t="shared" si="15"/>
        <v>0</v>
      </c>
    </row>
    <row r="282" spans="1:20" outlineLevel="1" x14ac:dyDescent="0.25">
      <c r="A282" s="19" t="s">
        <v>229</v>
      </c>
      <c r="B282" s="19" t="s">
        <v>1205</v>
      </c>
      <c r="C282" s="19" t="s">
        <v>2661</v>
      </c>
      <c r="D282" s="19" t="s">
        <v>2662</v>
      </c>
      <c r="E282" s="2">
        <f t="shared" si="14"/>
        <v>3000000</v>
      </c>
      <c r="F282" s="19">
        <v>1000000</v>
      </c>
      <c r="G282" s="19">
        <v>1000000</v>
      </c>
      <c r="H282" s="19"/>
      <c r="I282" s="19"/>
      <c r="J282" s="19"/>
      <c r="K282" s="2">
        <f t="shared" si="16"/>
        <v>5000000</v>
      </c>
      <c r="L282" s="19">
        <v>4000000</v>
      </c>
      <c r="M282" s="19" t="s">
        <v>250</v>
      </c>
      <c r="S282" s="19">
        <f>IFERROR(SUMIF([3]PIVOT!$A$9:$A$634,C282,[3]PIVOT!$C$9:$C$634),0)</f>
        <v>0</v>
      </c>
      <c r="T282" s="19">
        <f t="shared" si="15"/>
        <v>-5000000</v>
      </c>
    </row>
    <row r="283" spans="1:20" outlineLevel="1" x14ac:dyDescent="0.25">
      <c r="A283" s="19" t="s">
        <v>229</v>
      </c>
      <c r="B283" s="19" t="s">
        <v>1205</v>
      </c>
      <c r="C283" s="19" t="s">
        <v>1684</v>
      </c>
      <c r="D283" s="19" t="s">
        <v>1685</v>
      </c>
      <c r="E283" s="2">
        <f t="shared" si="14"/>
        <v>3500000</v>
      </c>
      <c r="F283" s="19">
        <v>1000000</v>
      </c>
      <c r="G283" s="19">
        <v>0</v>
      </c>
      <c r="H283" s="19"/>
      <c r="I283" s="19"/>
      <c r="J283" s="19"/>
      <c r="K283" s="2">
        <f t="shared" si="16"/>
        <v>4500000</v>
      </c>
      <c r="L283" s="19">
        <v>4500000</v>
      </c>
      <c r="M283" s="19" t="s">
        <v>251</v>
      </c>
      <c r="S283" s="19">
        <f>IFERROR(SUMIF([3]PIVOT!$A$9:$A$634,C283,[3]PIVOT!$C$9:$C$634),0)</f>
        <v>0</v>
      </c>
      <c r="T283" s="19">
        <f t="shared" si="15"/>
        <v>-4500000</v>
      </c>
    </row>
    <row r="284" spans="1:20" outlineLevel="1" x14ac:dyDescent="0.25">
      <c r="A284" s="19" t="s">
        <v>229</v>
      </c>
      <c r="B284" s="19" t="s">
        <v>2728</v>
      </c>
      <c r="C284" s="19" t="s">
        <v>2488</v>
      </c>
      <c r="D284" s="19" t="s">
        <v>2489</v>
      </c>
      <c r="E284" s="2">
        <f t="shared" si="14"/>
        <v>1500000</v>
      </c>
      <c r="F284" s="19">
        <v>0</v>
      </c>
      <c r="G284" s="19">
        <v>269230.76923076925</v>
      </c>
      <c r="H284" s="19"/>
      <c r="I284" s="19"/>
      <c r="J284" s="19"/>
      <c r="K284" s="2">
        <f t="shared" si="16"/>
        <v>1769230.7692307692</v>
      </c>
      <c r="L284" s="19">
        <v>1500000</v>
      </c>
      <c r="M284" s="19" t="s">
        <v>288</v>
      </c>
      <c r="S284" s="19">
        <f>IFERROR(SUMIF([3]PIVOT!$A$9:$A$634,C284,[3]PIVOT!$C$9:$C$634),0)</f>
        <v>0</v>
      </c>
      <c r="T284" s="19">
        <f t="shared" si="15"/>
        <v>-1769230.7692307692</v>
      </c>
    </row>
    <row r="285" spans="1:20" outlineLevel="1" x14ac:dyDescent="0.25">
      <c r="A285" s="19" t="s">
        <v>229</v>
      </c>
      <c r="B285" s="19" t="s">
        <v>1205</v>
      </c>
      <c r="C285" s="19" t="s">
        <v>1687</v>
      </c>
      <c r="D285" s="19" t="s">
        <v>57</v>
      </c>
      <c r="E285" s="2">
        <f t="shared" si="14"/>
        <v>500000</v>
      </c>
      <c r="F285" s="19">
        <v>0</v>
      </c>
      <c r="G285" s="19">
        <v>0</v>
      </c>
      <c r="H285" s="19"/>
      <c r="I285" s="19"/>
      <c r="J285" s="19"/>
      <c r="K285" s="2">
        <f t="shared" si="16"/>
        <v>500000</v>
      </c>
      <c r="L285" s="19">
        <v>500000</v>
      </c>
      <c r="M285" s="19" t="s">
        <v>250</v>
      </c>
      <c r="S285" s="19">
        <f>IFERROR(SUMIF([3]PIVOT!$A$9:$A$634,C285,[3]PIVOT!$C$9:$C$634),0)</f>
        <v>0</v>
      </c>
      <c r="T285" s="19">
        <f t="shared" si="15"/>
        <v>-500000</v>
      </c>
    </row>
    <row r="286" spans="1:20" outlineLevel="1" x14ac:dyDescent="0.25">
      <c r="A286" s="19" t="s">
        <v>229</v>
      </c>
      <c r="B286" s="19" t="s">
        <v>1205</v>
      </c>
      <c r="C286" s="19" t="s">
        <v>1688</v>
      </c>
      <c r="D286" s="19" t="s">
        <v>190</v>
      </c>
      <c r="E286" s="2">
        <f t="shared" si="14"/>
        <v>4000000</v>
      </c>
      <c r="F286" s="19">
        <v>1000000</v>
      </c>
      <c r="G286" s="19">
        <v>0</v>
      </c>
      <c r="H286" s="19"/>
      <c r="I286" s="19"/>
      <c r="J286" s="19"/>
      <c r="K286" s="2">
        <f t="shared" si="16"/>
        <v>5000000</v>
      </c>
      <c r="L286" s="19">
        <v>5000000</v>
      </c>
      <c r="M286" s="19" t="s">
        <v>250</v>
      </c>
      <c r="S286" s="19">
        <f>IFERROR(SUMIF([3]PIVOT!$A$9:$A$634,C286,[3]PIVOT!$C$9:$C$634),0)</f>
        <v>0</v>
      </c>
      <c r="T286" s="19">
        <f t="shared" si="15"/>
        <v>-5000000</v>
      </c>
    </row>
    <row r="287" spans="1:20" outlineLevel="1" x14ac:dyDescent="0.25">
      <c r="A287" s="19" t="s">
        <v>229</v>
      </c>
      <c r="B287" s="19" t="s">
        <v>2728</v>
      </c>
      <c r="C287" s="19" t="s">
        <v>1690</v>
      </c>
      <c r="D287" s="19" t="s">
        <v>862</v>
      </c>
      <c r="E287" s="2">
        <f t="shared" si="14"/>
        <v>0</v>
      </c>
      <c r="F287" s="19">
        <v>0</v>
      </c>
      <c r="G287" s="19">
        <v>0</v>
      </c>
      <c r="H287" s="19"/>
      <c r="I287" s="19"/>
      <c r="J287" s="19"/>
      <c r="K287" s="2">
        <f t="shared" si="16"/>
        <v>0</v>
      </c>
      <c r="L287" s="19">
        <v>0</v>
      </c>
      <c r="M287" s="19" t="s">
        <v>251</v>
      </c>
      <c r="S287" s="19">
        <f>IFERROR(SUMIF([3]PIVOT!$A$9:$A$634,C287,[3]PIVOT!$C$9:$C$634),0)</f>
        <v>0</v>
      </c>
      <c r="T287" s="19">
        <f t="shared" si="15"/>
        <v>0</v>
      </c>
    </row>
    <row r="288" spans="1:20" outlineLevel="1" x14ac:dyDescent="0.25">
      <c r="A288" s="19" t="s">
        <v>229</v>
      </c>
      <c r="B288" s="19" t="s">
        <v>1205</v>
      </c>
      <c r="C288" s="19" t="s">
        <v>1691</v>
      </c>
      <c r="D288" s="19" t="s">
        <v>353</v>
      </c>
      <c r="E288" s="2">
        <f t="shared" si="14"/>
        <v>3000000</v>
      </c>
      <c r="F288" s="19">
        <v>1000000</v>
      </c>
      <c r="G288" s="19">
        <v>0</v>
      </c>
      <c r="H288" s="19"/>
      <c r="I288" s="19"/>
      <c r="J288" s="19"/>
      <c r="K288" s="2">
        <f t="shared" si="16"/>
        <v>4000000</v>
      </c>
      <c r="L288" s="19">
        <v>4000000</v>
      </c>
      <c r="M288" s="19" t="s">
        <v>288</v>
      </c>
      <c r="S288" s="19">
        <f>IFERROR(SUMIF([3]PIVOT!$A$9:$A$634,C288,[3]PIVOT!$C$9:$C$634),0)</f>
        <v>0</v>
      </c>
      <c r="T288" s="19">
        <f t="shared" si="15"/>
        <v>-4000000</v>
      </c>
    </row>
    <row r="289" spans="1:20" outlineLevel="1" x14ac:dyDescent="0.25">
      <c r="A289" s="19" t="s">
        <v>229</v>
      </c>
      <c r="B289" s="19" t="s">
        <v>1205</v>
      </c>
      <c r="C289" s="19" t="s">
        <v>1693</v>
      </c>
      <c r="D289" s="19" t="s">
        <v>863</v>
      </c>
      <c r="E289" s="2">
        <f t="shared" si="14"/>
        <v>3000000</v>
      </c>
      <c r="F289" s="19">
        <v>1000000</v>
      </c>
      <c r="G289" s="19">
        <v>0</v>
      </c>
      <c r="H289" s="19"/>
      <c r="I289" s="19"/>
      <c r="J289" s="19"/>
      <c r="K289" s="2">
        <f t="shared" si="16"/>
        <v>4000000</v>
      </c>
      <c r="L289" s="19">
        <v>4000000</v>
      </c>
      <c r="M289" s="19" t="s">
        <v>250</v>
      </c>
      <c r="S289" s="19">
        <f>IFERROR(SUMIF([3]PIVOT!$A$9:$A$634,C289,[3]PIVOT!$C$9:$C$634),0)</f>
        <v>0</v>
      </c>
      <c r="T289" s="19">
        <f t="shared" si="15"/>
        <v>-4000000</v>
      </c>
    </row>
    <row r="290" spans="1:20" outlineLevel="1" x14ac:dyDescent="0.25">
      <c r="A290" s="19" t="s">
        <v>229</v>
      </c>
      <c r="B290" s="19" t="s">
        <v>2728</v>
      </c>
      <c r="C290" s="19" t="s">
        <v>1703</v>
      </c>
      <c r="D290" s="19" t="s">
        <v>1008</v>
      </c>
      <c r="E290" s="2">
        <f t="shared" si="14"/>
        <v>4000000</v>
      </c>
      <c r="F290" s="19">
        <v>0</v>
      </c>
      <c r="G290" s="19">
        <v>0</v>
      </c>
      <c r="H290" s="19"/>
      <c r="I290" s="19"/>
      <c r="J290" s="19"/>
      <c r="K290" s="2">
        <f t="shared" si="16"/>
        <v>4000000</v>
      </c>
      <c r="L290" s="19">
        <v>4000000</v>
      </c>
      <c r="M290" s="19" t="s">
        <v>250</v>
      </c>
      <c r="S290" s="19">
        <f>IFERROR(SUMIF([3]PIVOT!$A$9:$A$634,C290,[3]PIVOT!$C$9:$C$634),0)</f>
        <v>0</v>
      </c>
      <c r="T290" s="19">
        <f t="shared" si="15"/>
        <v>-4000000</v>
      </c>
    </row>
    <row r="291" spans="1:20" outlineLevel="1" x14ac:dyDescent="0.25">
      <c r="A291" s="19" t="s">
        <v>229</v>
      </c>
      <c r="B291" s="19" t="s">
        <v>1205</v>
      </c>
      <c r="C291" s="19" t="s">
        <v>1702</v>
      </c>
      <c r="D291" s="19" t="s">
        <v>195</v>
      </c>
      <c r="E291" s="2">
        <f t="shared" si="14"/>
        <v>3500000</v>
      </c>
      <c r="F291" s="19">
        <v>1000000</v>
      </c>
      <c r="G291" s="19">
        <v>0</v>
      </c>
      <c r="H291" s="19"/>
      <c r="I291" s="19"/>
      <c r="J291" s="19"/>
      <c r="K291" s="2">
        <f t="shared" si="16"/>
        <v>4500000</v>
      </c>
      <c r="L291" s="19">
        <v>4500000</v>
      </c>
      <c r="M291" s="19" t="s">
        <v>288</v>
      </c>
      <c r="S291" s="19">
        <f>IFERROR(SUMIF([3]PIVOT!$A$9:$A$634,C291,[3]PIVOT!$C$9:$C$634),0)</f>
        <v>0</v>
      </c>
      <c r="T291" s="19">
        <f t="shared" si="15"/>
        <v>-4500000</v>
      </c>
    </row>
    <row r="292" spans="1:20" outlineLevel="1" x14ac:dyDescent="0.25">
      <c r="A292" s="19" t="s">
        <v>229</v>
      </c>
      <c r="B292" s="19" t="s">
        <v>1205</v>
      </c>
      <c r="C292" s="19" t="s">
        <v>1704</v>
      </c>
      <c r="D292" s="19" t="s">
        <v>769</v>
      </c>
      <c r="E292" s="2">
        <f t="shared" si="14"/>
        <v>3500000</v>
      </c>
      <c r="F292" s="19">
        <v>1000000</v>
      </c>
      <c r="G292" s="19">
        <v>0</v>
      </c>
      <c r="H292" s="19"/>
      <c r="I292" s="19"/>
      <c r="J292" s="19"/>
      <c r="K292" s="2">
        <f t="shared" si="16"/>
        <v>4500000</v>
      </c>
      <c r="L292" s="19">
        <v>4500000</v>
      </c>
      <c r="M292" s="19" t="s">
        <v>250</v>
      </c>
      <c r="S292" s="19">
        <f>IFERROR(SUMIF([3]PIVOT!$A$9:$A$634,C292,[3]PIVOT!$C$9:$C$634),0)</f>
        <v>0</v>
      </c>
      <c r="T292" s="19">
        <f t="shared" si="15"/>
        <v>-4500000</v>
      </c>
    </row>
    <row r="293" spans="1:20" outlineLevel="1" x14ac:dyDescent="0.25">
      <c r="A293" s="19" t="s">
        <v>229</v>
      </c>
      <c r="B293" s="19" t="s">
        <v>1205</v>
      </c>
      <c r="C293" s="19" t="s">
        <v>1705</v>
      </c>
      <c r="D293" s="19" t="s">
        <v>197</v>
      </c>
      <c r="E293" s="2">
        <f t="shared" si="14"/>
        <v>3500000</v>
      </c>
      <c r="F293" s="19">
        <v>1000000</v>
      </c>
      <c r="G293" s="19">
        <v>0</v>
      </c>
      <c r="H293" s="19"/>
      <c r="I293" s="19"/>
      <c r="J293" s="19"/>
      <c r="K293" s="2">
        <f t="shared" si="16"/>
        <v>4500000</v>
      </c>
      <c r="L293" s="19">
        <v>4500000</v>
      </c>
      <c r="M293" s="19" t="s">
        <v>250</v>
      </c>
      <c r="S293" s="19">
        <f>IFERROR(SUMIF([3]PIVOT!$A$9:$A$634,C293,[3]PIVOT!$C$9:$C$634),0)</f>
        <v>0</v>
      </c>
      <c r="T293" s="19">
        <f t="shared" si="15"/>
        <v>-4500000</v>
      </c>
    </row>
    <row r="294" spans="1:20" outlineLevel="1" x14ac:dyDescent="0.25">
      <c r="A294" s="19" t="s">
        <v>229</v>
      </c>
      <c r="B294" s="19" t="s">
        <v>1205</v>
      </c>
      <c r="C294" s="19" t="s">
        <v>1701</v>
      </c>
      <c r="D294" s="19" t="s">
        <v>510</v>
      </c>
      <c r="E294" s="2">
        <f t="shared" si="14"/>
        <v>3500000</v>
      </c>
      <c r="F294" s="19">
        <v>1000000</v>
      </c>
      <c r="G294" s="19">
        <v>0</v>
      </c>
      <c r="H294" s="19"/>
      <c r="I294" s="19"/>
      <c r="J294" s="19"/>
      <c r="K294" s="2">
        <f t="shared" si="16"/>
        <v>4500000</v>
      </c>
      <c r="L294" s="19">
        <v>4500000</v>
      </c>
      <c r="M294" s="19" t="s">
        <v>250</v>
      </c>
      <c r="S294" s="19">
        <f>IFERROR(SUMIF([3]PIVOT!$A$9:$A$634,C294,[3]PIVOT!$C$9:$C$634),0)</f>
        <v>0</v>
      </c>
      <c r="T294" s="19">
        <f t="shared" si="15"/>
        <v>-4500000</v>
      </c>
    </row>
    <row r="295" spans="1:20" outlineLevel="1" x14ac:dyDescent="0.25">
      <c r="A295" s="19" t="s">
        <v>229</v>
      </c>
      <c r="B295" s="19" t="s">
        <v>1205</v>
      </c>
      <c r="C295" s="19" t="s">
        <v>1718</v>
      </c>
      <c r="D295" s="19" t="s">
        <v>196</v>
      </c>
      <c r="E295" s="2">
        <f t="shared" si="14"/>
        <v>0</v>
      </c>
      <c r="F295" s="19">
        <v>0</v>
      </c>
      <c r="G295" s="19">
        <v>0</v>
      </c>
      <c r="H295" s="19"/>
      <c r="I295" s="19"/>
      <c r="J295" s="19"/>
      <c r="K295" s="2">
        <f t="shared" si="16"/>
        <v>0</v>
      </c>
      <c r="L295" s="19">
        <v>0</v>
      </c>
      <c r="M295" s="19" t="s">
        <v>250</v>
      </c>
      <c r="S295" s="19">
        <f>IFERROR(SUMIF([3]PIVOT!$A$9:$A$634,C295,[3]PIVOT!$C$9:$C$634),0)</f>
        <v>0</v>
      </c>
      <c r="T295" s="19">
        <f t="shared" si="15"/>
        <v>0</v>
      </c>
    </row>
    <row r="296" spans="1:20" outlineLevel="1" x14ac:dyDescent="0.25">
      <c r="A296" s="19" t="s">
        <v>229</v>
      </c>
      <c r="B296" s="19" t="s">
        <v>2728</v>
      </c>
      <c r="C296" s="19" t="s">
        <v>1871</v>
      </c>
      <c r="D296" s="19" t="s">
        <v>1872</v>
      </c>
      <c r="E296" s="2">
        <f t="shared" si="14"/>
        <v>3000000</v>
      </c>
      <c r="F296" s="19">
        <v>0</v>
      </c>
      <c r="G296" s="19">
        <v>0</v>
      </c>
      <c r="H296" s="19"/>
      <c r="I296" s="19"/>
      <c r="J296" s="19"/>
      <c r="K296" s="2">
        <f t="shared" si="16"/>
        <v>3000000</v>
      </c>
      <c r="L296" s="19">
        <v>3000000</v>
      </c>
      <c r="M296" s="19" t="s">
        <v>250</v>
      </c>
      <c r="S296" s="19">
        <f>IFERROR(SUMIF([3]PIVOT!$A$9:$A$634,C296,[3]PIVOT!$C$9:$C$634),0)</f>
        <v>0</v>
      </c>
      <c r="T296" s="19">
        <f t="shared" si="15"/>
        <v>-3000000</v>
      </c>
    </row>
    <row r="297" spans="1:20" outlineLevel="1" x14ac:dyDescent="0.25">
      <c r="A297" s="19" t="s">
        <v>229</v>
      </c>
      <c r="B297" s="19" t="s">
        <v>1205</v>
      </c>
      <c r="C297" s="19" t="s">
        <v>1682</v>
      </c>
      <c r="D297" s="19" t="s">
        <v>187</v>
      </c>
      <c r="E297" s="2">
        <f t="shared" si="14"/>
        <v>3500000</v>
      </c>
      <c r="F297" s="19">
        <v>1000000</v>
      </c>
      <c r="G297" s="19">
        <v>0</v>
      </c>
      <c r="H297" s="19"/>
      <c r="I297" s="19"/>
      <c r="J297" s="19"/>
      <c r="K297" s="2">
        <f t="shared" si="16"/>
        <v>4500000</v>
      </c>
      <c r="L297" s="19">
        <v>4500000</v>
      </c>
      <c r="M297" s="19" t="s">
        <v>250</v>
      </c>
      <c r="S297" s="19">
        <f>IFERROR(SUMIF([3]PIVOT!$A$9:$A$634,C297,[3]PIVOT!$C$9:$C$634),0)</f>
        <v>0</v>
      </c>
      <c r="T297" s="19">
        <f t="shared" si="15"/>
        <v>-4500000</v>
      </c>
    </row>
    <row r="298" spans="1:20" outlineLevel="1" x14ac:dyDescent="0.25">
      <c r="A298" s="19" t="s">
        <v>229</v>
      </c>
      <c r="B298" s="19" t="s">
        <v>1205</v>
      </c>
      <c r="C298" s="19" t="s">
        <v>1683</v>
      </c>
      <c r="D298" s="19" t="s">
        <v>451</v>
      </c>
      <c r="E298" s="2">
        <f t="shared" si="14"/>
        <v>3500000</v>
      </c>
      <c r="F298" s="19">
        <v>1000000</v>
      </c>
      <c r="G298" s="19">
        <v>0</v>
      </c>
      <c r="H298" s="19"/>
      <c r="I298" s="19"/>
      <c r="J298" s="19"/>
      <c r="K298" s="2">
        <f t="shared" si="16"/>
        <v>4500000</v>
      </c>
      <c r="L298" s="19">
        <v>4500000</v>
      </c>
      <c r="M298" s="19" t="s">
        <v>288</v>
      </c>
      <c r="S298" s="19">
        <f>IFERROR(SUMIF([3]PIVOT!$A$9:$A$634,C298,[3]PIVOT!$C$9:$C$634),0)</f>
        <v>0</v>
      </c>
      <c r="T298" s="19">
        <f t="shared" si="15"/>
        <v>-4500000</v>
      </c>
    </row>
    <row r="299" spans="1:20" outlineLevel="1" x14ac:dyDescent="0.25">
      <c r="A299" s="19" t="s">
        <v>229</v>
      </c>
      <c r="B299" s="19" t="s">
        <v>2728</v>
      </c>
      <c r="C299" s="19" t="s">
        <v>1868</v>
      </c>
      <c r="D299" s="19" t="s">
        <v>1869</v>
      </c>
      <c r="E299" s="2">
        <f t="shared" si="14"/>
        <v>3000000</v>
      </c>
      <c r="F299" s="19">
        <v>0</v>
      </c>
      <c r="G299" s="19">
        <v>0</v>
      </c>
      <c r="H299" s="19"/>
      <c r="I299" s="19"/>
      <c r="J299" s="19"/>
      <c r="K299" s="2">
        <f t="shared" si="16"/>
        <v>3000000</v>
      </c>
      <c r="L299" s="19">
        <v>3000000</v>
      </c>
      <c r="M299" s="19" t="s">
        <v>288</v>
      </c>
      <c r="S299" s="19">
        <f>IFERROR(SUMIF([3]PIVOT!$A$9:$A$634,C299,[3]PIVOT!$C$9:$C$634),0)</f>
        <v>0</v>
      </c>
      <c r="T299" s="19">
        <f t="shared" si="15"/>
        <v>-3000000</v>
      </c>
    </row>
    <row r="300" spans="1:20" outlineLevel="1" x14ac:dyDescent="0.25">
      <c r="A300" s="19" t="s">
        <v>229</v>
      </c>
      <c r="B300" s="19" t="s">
        <v>1205</v>
      </c>
      <c r="C300" s="19" t="s">
        <v>1866</v>
      </c>
      <c r="D300" s="19" t="s">
        <v>1867</v>
      </c>
      <c r="E300" s="2">
        <f t="shared" si="14"/>
        <v>0</v>
      </c>
      <c r="F300" s="19">
        <v>0</v>
      </c>
      <c r="G300" s="19">
        <v>0</v>
      </c>
      <c r="H300" s="19"/>
      <c r="I300" s="19"/>
      <c r="J300" s="19"/>
      <c r="K300" s="2">
        <f t="shared" si="16"/>
        <v>0</v>
      </c>
      <c r="L300" s="19">
        <v>0</v>
      </c>
      <c r="M300" s="19" t="s">
        <v>253</v>
      </c>
      <c r="S300" s="19">
        <f>IFERROR(SUMIF([3]PIVOT!$A$9:$A$634,C300,[3]PIVOT!$C$9:$C$634),0)</f>
        <v>0</v>
      </c>
      <c r="T300" s="19">
        <f t="shared" si="15"/>
        <v>0</v>
      </c>
    </row>
    <row r="301" spans="1:20" outlineLevel="1" x14ac:dyDescent="0.25">
      <c r="A301" s="19" t="s">
        <v>229</v>
      </c>
      <c r="B301" s="19" t="s">
        <v>1205</v>
      </c>
      <c r="C301" s="19" t="s">
        <v>1870</v>
      </c>
      <c r="D301" s="19" t="s">
        <v>13</v>
      </c>
      <c r="E301" s="2">
        <f t="shared" si="14"/>
        <v>3500000</v>
      </c>
      <c r="F301" s="19">
        <v>1000000</v>
      </c>
      <c r="G301" s="19">
        <v>0</v>
      </c>
      <c r="H301" s="19"/>
      <c r="I301" s="19"/>
      <c r="J301" s="19"/>
      <c r="K301" s="2">
        <f t="shared" si="16"/>
        <v>4500000</v>
      </c>
      <c r="L301" s="19">
        <v>4500000</v>
      </c>
      <c r="M301" s="19" t="s">
        <v>288</v>
      </c>
      <c r="S301" s="19">
        <f>IFERROR(SUMIF([3]PIVOT!$A$9:$A$634,C301,[3]PIVOT!$C$9:$C$634),0)</f>
        <v>0</v>
      </c>
      <c r="T301" s="19">
        <f t="shared" si="15"/>
        <v>-4500000</v>
      </c>
    </row>
    <row r="302" spans="1:20" outlineLevel="1" x14ac:dyDescent="0.25">
      <c r="A302" s="19" t="s">
        <v>229</v>
      </c>
      <c r="B302" s="19" t="s">
        <v>1205</v>
      </c>
      <c r="C302" s="19" t="s">
        <v>1673</v>
      </c>
      <c r="D302" s="19" t="s">
        <v>189</v>
      </c>
      <c r="E302" s="2">
        <f t="shared" si="14"/>
        <v>4000000</v>
      </c>
      <c r="F302" s="19">
        <v>1000000</v>
      </c>
      <c r="G302" s="19">
        <v>0</v>
      </c>
      <c r="H302" s="19"/>
      <c r="I302" s="19"/>
      <c r="J302" s="19"/>
      <c r="K302" s="2">
        <f t="shared" si="16"/>
        <v>5000000</v>
      </c>
      <c r="L302" s="19">
        <v>5000000</v>
      </c>
      <c r="M302" s="19" t="s">
        <v>253</v>
      </c>
      <c r="S302" s="19">
        <f>IFERROR(SUMIF([3]PIVOT!$A$9:$A$634,C302,[3]PIVOT!$C$9:$C$634),0)</f>
        <v>0</v>
      </c>
      <c r="T302" s="19">
        <f t="shared" si="15"/>
        <v>-5000000</v>
      </c>
    </row>
    <row r="303" spans="1:20" outlineLevel="1" x14ac:dyDescent="0.25">
      <c r="A303" s="19" t="s">
        <v>229</v>
      </c>
      <c r="B303" s="19" t="s">
        <v>2728</v>
      </c>
      <c r="C303" s="19" t="s">
        <v>2818</v>
      </c>
      <c r="D303" s="19" t="s">
        <v>2819</v>
      </c>
      <c r="E303" s="2">
        <f t="shared" si="14"/>
        <v>0</v>
      </c>
      <c r="F303" s="19">
        <v>0</v>
      </c>
      <c r="G303" s="19">
        <v>615384.61538461538</v>
      </c>
      <c r="H303" s="19"/>
      <c r="I303" s="19"/>
      <c r="J303" s="19"/>
      <c r="K303" s="2">
        <f t="shared" si="16"/>
        <v>615384.61538461538</v>
      </c>
      <c r="L303" s="19">
        <v>0</v>
      </c>
      <c r="M303" s="19" t="s">
        <v>288</v>
      </c>
      <c r="S303" s="19">
        <f>IFERROR(SUMIF([3]PIVOT!$A$9:$A$634,C303,[3]PIVOT!$C$9:$C$634),0)</f>
        <v>0</v>
      </c>
      <c r="T303" s="19">
        <f t="shared" si="15"/>
        <v>-615384.61538461538</v>
      </c>
    </row>
    <row r="304" spans="1:20" outlineLevel="1" x14ac:dyDescent="0.25">
      <c r="A304" s="19" t="s">
        <v>229</v>
      </c>
      <c r="B304" s="19" t="s">
        <v>1205</v>
      </c>
      <c r="C304" s="19" t="s">
        <v>1694</v>
      </c>
      <c r="D304" s="19" t="s">
        <v>509</v>
      </c>
      <c r="E304" s="2">
        <f t="shared" si="14"/>
        <v>500000</v>
      </c>
      <c r="F304" s="19">
        <v>0</v>
      </c>
      <c r="G304" s="19">
        <v>0</v>
      </c>
      <c r="H304" s="19"/>
      <c r="I304" s="19"/>
      <c r="J304" s="19"/>
      <c r="K304" s="2">
        <f t="shared" si="16"/>
        <v>500000</v>
      </c>
      <c r="L304" s="19">
        <v>500000</v>
      </c>
      <c r="M304" s="19" t="s">
        <v>253</v>
      </c>
      <c r="S304" s="19">
        <f>IFERROR(SUMIF([3]PIVOT!$A$9:$A$634,C304,[3]PIVOT!$C$9:$C$634),0)</f>
        <v>0</v>
      </c>
      <c r="T304" s="19">
        <f t="shared" si="15"/>
        <v>-500000</v>
      </c>
    </row>
    <row r="305" spans="1:20" outlineLevel="1" x14ac:dyDescent="0.25">
      <c r="A305" s="19" t="s">
        <v>229</v>
      </c>
      <c r="B305" s="19" t="s">
        <v>1205</v>
      </c>
      <c r="C305" s="19" t="s">
        <v>1696</v>
      </c>
      <c r="D305" s="19" t="s">
        <v>1697</v>
      </c>
      <c r="E305" s="2">
        <f t="shared" si="14"/>
        <v>500000</v>
      </c>
      <c r="F305" s="19">
        <v>0</v>
      </c>
      <c r="G305" s="19">
        <v>0</v>
      </c>
      <c r="H305" s="19"/>
      <c r="I305" s="19"/>
      <c r="J305" s="19"/>
      <c r="K305" s="2">
        <f t="shared" si="16"/>
        <v>500000</v>
      </c>
      <c r="L305" s="19">
        <v>500000</v>
      </c>
      <c r="M305" s="19" t="s">
        <v>288</v>
      </c>
      <c r="S305" s="19">
        <f>IFERROR(SUMIF([3]PIVOT!$A$9:$A$634,C305,[3]PIVOT!$C$9:$C$634),0)</f>
        <v>0</v>
      </c>
      <c r="T305" s="19">
        <f t="shared" si="15"/>
        <v>-500000</v>
      </c>
    </row>
    <row r="306" spans="1:20" outlineLevel="1" x14ac:dyDescent="0.25">
      <c r="A306" s="19" t="s">
        <v>229</v>
      </c>
      <c r="B306" s="19" t="s">
        <v>1205</v>
      </c>
      <c r="C306" s="19" t="s">
        <v>2272</v>
      </c>
      <c r="D306" s="19" t="s">
        <v>2273</v>
      </c>
      <c r="E306" s="2">
        <f t="shared" si="14"/>
        <v>500000</v>
      </c>
      <c r="F306" s="19">
        <v>0</v>
      </c>
      <c r="G306" s="19">
        <v>0</v>
      </c>
      <c r="H306" s="19"/>
      <c r="I306" s="19"/>
      <c r="J306" s="19"/>
      <c r="K306" s="2">
        <f t="shared" si="16"/>
        <v>500000</v>
      </c>
      <c r="L306" s="19">
        <v>500000</v>
      </c>
      <c r="M306" s="19" t="s">
        <v>250</v>
      </c>
      <c r="S306" s="19">
        <f>IFERROR(SUMIF([3]PIVOT!$A$9:$A$634,C306,[3]PIVOT!$C$9:$C$634),0)</f>
        <v>0</v>
      </c>
      <c r="T306" s="19">
        <f t="shared" si="15"/>
        <v>-500000</v>
      </c>
    </row>
    <row r="307" spans="1:20" outlineLevel="1" x14ac:dyDescent="0.25">
      <c r="A307" s="19" t="s">
        <v>229</v>
      </c>
      <c r="B307" s="19" t="s">
        <v>1205</v>
      </c>
      <c r="C307" s="19" t="s">
        <v>1699</v>
      </c>
      <c r="D307" s="19" t="s">
        <v>59</v>
      </c>
      <c r="E307" s="2">
        <f t="shared" si="14"/>
        <v>3000000</v>
      </c>
      <c r="F307" s="19">
        <v>1000000</v>
      </c>
      <c r="G307" s="19">
        <v>0</v>
      </c>
      <c r="H307" s="19"/>
      <c r="I307" s="19"/>
      <c r="J307" s="19"/>
      <c r="K307" s="2">
        <f t="shared" si="16"/>
        <v>4000000</v>
      </c>
      <c r="L307" s="19">
        <v>4000000</v>
      </c>
      <c r="M307" s="19" t="s">
        <v>253</v>
      </c>
      <c r="S307" s="19">
        <f>IFERROR(SUMIF([3]PIVOT!$A$9:$A$634,C307,[3]PIVOT!$C$9:$C$634),0)</f>
        <v>0</v>
      </c>
      <c r="T307" s="19">
        <f t="shared" si="15"/>
        <v>-4000000</v>
      </c>
    </row>
    <row r="308" spans="1:20" outlineLevel="1" x14ac:dyDescent="0.25">
      <c r="A308" s="19" t="s">
        <v>229</v>
      </c>
      <c r="B308" s="19" t="s">
        <v>1205</v>
      </c>
      <c r="C308" s="19" t="s">
        <v>2820</v>
      </c>
      <c r="D308" s="19" t="s">
        <v>2821</v>
      </c>
      <c r="E308" s="2">
        <f t="shared" si="14"/>
        <v>0</v>
      </c>
      <c r="F308" s="19">
        <v>0</v>
      </c>
      <c r="G308" s="19">
        <v>692307.69230769225</v>
      </c>
      <c r="H308" s="19"/>
      <c r="I308" s="19"/>
      <c r="J308" s="19"/>
      <c r="K308" s="2">
        <f t="shared" si="16"/>
        <v>692307.69230769225</v>
      </c>
      <c r="L308" s="19">
        <v>0</v>
      </c>
      <c r="M308" s="19" t="s">
        <v>253</v>
      </c>
      <c r="S308" s="19">
        <f>IFERROR(SUMIF([3]PIVOT!$A$9:$A$634,C308,[3]PIVOT!$C$9:$C$634),0)</f>
        <v>0</v>
      </c>
      <c r="T308" s="19">
        <f t="shared" si="15"/>
        <v>-692307.69230769225</v>
      </c>
    </row>
    <row r="309" spans="1:20" outlineLevel="1" x14ac:dyDescent="0.25">
      <c r="A309" s="19" t="s">
        <v>230</v>
      </c>
      <c r="B309" s="19" t="s">
        <v>1205</v>
      </c>
      <c r="C309" s="19" t="s">
        <v>1725</v>
      </c>
      <c r="D309" s="19" t="s">
        <v>203</v>
      </c>
      <c r="E309" s="2">
        <f t="shared" si="14"/>
        <v>3500000</v>
      </c>
      <c r="F309" s="19">
        <v>1000000</v>
      </c>
      <c r="G309" s="19">
        <v>0</v>
      </c>
      <c r="H309" s="19"/>
      <c r="I309" s="19"/>
      <c r="J309" s="19"/>
      <c r="K309" s="2">
        <f t="shared" si="16"/>
        <v>4500000</v>
      </c>
      <c r="L309" s="19">
        <v>4500000</v>
      </c>
      <c r="M309" s="19" t="s">
        <v>250</v>
      </c>
      <c r="S309" s="19">
        <f>IFERROR(SUMIF([3]PIVOT!$A$9:$A$634,C309,[3]PIVOT!$C$9:$C$634),0)</f>
        <v>0</v>
      </c>
      <c r="T309" s="19">
        <f t="shared" si="15"/>
        <v>-4500000</v>
      </c>
    </row>
    <row r="310" spans="1:20" outlineLevel="1" x14ac:dyDescent="0.25">
      <c r="A310" s="19" t="s">
        <v>230</v>
      </c>
      <c r="B310" s="19" t="s">
        <v>1205</v>
      </c>
      <c r="C310" s="19" t="s">
        <v>2663</v>
      </c>
      <c r="D310" s="19" t="s">
        <v>2664</v>
      </c>
      <c r="E310" s="2">
        <f t="shared" si="14"/>
        <v>4000000</v>
      </c>
      <c r="F310" s="19">
        <v>1000000</v>
      </c>
      <c r="G310" s="19">
        <v>1000000</v>
      </c>
      <c r="H310" s="19"/>
      <c r="I310" s="19"/>
      <c r="J310" s="19"/>
      <c r="K310" s="2">
        <f t="shared" si="16"/>
        <v>6000000</v>
      </c>
      <c r="L310" s="19">
        <v>5000000</v>
      </c>
      <c r="M310" s="19" t="s">
        <v>253</v>
      </c>
      <c r="S310" s="19">
        <f>IFERROR(SUMIF([3]PIVOT!$A$9:$A$634,C310,[3]PIVOT!$C$9:$C$634),0)</f>
        <v>0</v>
      </c>
      <c r="T310" s="19">
        <f t="shared" si="15"/>
        <v>-6000000</v>
      </c>
    </row>
    <row r="311" spans="1:20" outlineLevel="1" x14ac:dyDescent="0.25">
      <c r="A311" s="19" t="s">
        <v>230</v>
      </c>
      <c r="B311" s="19" t="s">
        <v>1205</v>
      </c>
      <c r="C311" s="19" t="s">
        <v>1724</v>
      </c>
      <c r="D311" s="19" t="s">
        <v>418</v>
      </c>
      <c r="E311" s="2">
        <f t="shared" si="14"/>
        <v>4000000</v>
      </c>
      <c r="F311" s="19">
        <v>1000000</v>
      </c>
      <c r="G311" s="19">
        <v>0</v>
      </c>
      <c r="H311" s="19"/>
      <c r="I311" s="19"/>
      <c r="J311" s="19"/>
      <c r="K311" s="2">
        <f t="shared" si="16"/>
        <v>5000000</v>
      </c>
      <c r="L311" s="19">
        <v>5000000</v>
      </c>
      <c r="M311" s="19" t="s">
        <v>253</v>
      </c>
      <c r="S311" s="19">
        <f>IFERROR(SUMIF([3]PIVOT!$A$9:$A$634,C311,[3]PIVOT!$C$9:$C$634),0)</f>
        <v>0</v>
      </c>
      <c r="T311" s="19">
        <f t="shared" si="15"/>
        <v>-5000000</v>
      </c>
    </row>
    <row r="312" spans="1:20" outlineLevel="1" x14ac:dyDescent="0.25">
      <c r="A312" s="19" t="s">
        <v>230</v>
      </c>
      <c r="B312" s="19" t="s">
        <v>2728</v>
      </c>
      <c r="C312" s="19" t="s">
        <v>2075</v>
      </c>
      <c r="D312" s="19" t="s">
        <v>2086</v>
      </c>
      <c r="E312" s="2">
        <f t="shared" si="14"/>
        <v>1500000</v>
      </c>
      <c r="F312" s="19">
        <v>0</v>
      </c>
      <c r="G312" s="19">
        <v>0</v>
      </c>
      <c r="H312" s="19"/>
      <c r="I312" s="19"/>
      <c r="J312" s="19"/>
      <c r="K312" s="2">
        <f t="shared" si="16"/>
        <v>1500000</v>
      </c>
      <c r="L312" s="19">
        <v>1500000</v>
      </c>
      <c r="M312" s="19" t="s">
        <v>250</v>
      </c>
      <c r="S312" s="19">
        <f>IFERROR(SUMIF([3]PIVOT!$A$9:$A$634,C312,[3]PIVOT!$C$9:$C$634),0)</f>
        <v>0</v>
      </c>
      <c r="T312" s="19">
        <f t="shared" si="15"/>
        <v>-1500000</v>
      </c>
    </row>
    <row r="313" spans="1:20" outlineLevel="1" x14ac:dyDescent="0.25">
      <c r="A313" s="19" t="s">
        <v>230</v>
      </c>
      <c r="B313" s="19" t="s">
        <v>2728</v>
      </c>
      <c r="C313" s="19" t="s">
        <v>2822</v>
      </c>
      <c r="D313" s="19" t="s">
        <v>2823</v>
      </c>
      <c r="E313" s="2">
        <f t="shared" si="14"/>
        <v>0</v>
      </c>
      <c r="F313" s="19">
        <v>0</v>
      </c>
      <c r="G313" s="19">
        <v>576923.07692307688</v>
      </c>
      <c r="H313" s="19"/>
      <c r="I313" s="19"/>
      <c r="J313" s="19"/>
      <c r="K313" s="2">
        <f t="shared" si="16"/>
        <v>576923.07692307688</v>
      </c>
      <c r="L313" s="19">
        <v>0</v>
      </c>
      <c r="M313" s="19" t="s">
        <v>250</v>
      </c>
      <c r="S313" s="19">
        <f>IFERROR(SUMIF([3]PIVOT!$A$9:$A$634,C313,[3]PIVOT!$C$9:$C$634),0)</f>
        <v>0</v>
      </c>
      <c r="T313" s="19">
        <f t="shared" si="15"/>
        <v>-576923.07692307688</v>
      </c>
    </row>
    <row r="314" spans="1:20" outlineLevel="1" x14ac:dyDescent="0.25">
      <c r="A314" s="19" t="s">
        <v>230</v>
      </c>
      <c r="B314" s="19" t="s">
        <v>1205</v>
      </c>
      <c r="C314" s="19" t="s">
        <v>2502</v>
      </c>
      <c r="D314" s="19" t="s">
        <v>557</v>
      </c>
      <c r="E314" s="2">
        <f t="shared" si="14"/>
        <v>3500000</v>
      </c>
      <c r="F314" s="19">
        <v>1000000</v>
      </c>
      <c r="G314" s="19">
        <v>0</v>
      </c>
      <c r="H314" s="19"/>
      <c r="I314" s="19"/>
      <c r="J314" s="19"/>
      <c r="K314" s="2">
        <f t="shared" si="16"/>
        <v>4500000</v>
      </c>
      <c r="L314" s="19">
        <v>4500000</v>
      </c>
      <c r="M314" s="19" t="s">
        <v>252</v>
      </c>
      <c r="S314" s="19">
        <f>IFERROR(SUMIF([3]PIVOT!$A$9:$A$634,C314,[3]PIVOT!$C$9:$C$634),0)</f>
        <v>0</v>
      </c>
      <c r="T314" s="19">
        <f t="shared" si="15"/>
        <v>-4500000</v>
      </c>
    </row>
    <row r="315" spans="1:20" outlineLevel="1" x14ac:dyDescent="0.25">
      <c r="A315" s="19" t="s">
        <v>230</v>
      </c>
      <c r="B315" s="19" t="s">
        <v>1205</v>
      </c>
      <c r="C315" s="19" t="s">
        <v>2824</v>
      </c>
      <c r="D315" s="19" t="s">
        <v>517</v>
      </c>
      <c r="E315" s="2">
        <f t="shared" si="14"/>
        <v>557692.30769230751</v>
      </c>
      <c r="F315" s="19">
        <v>1000000</v>
      </c>
      <c r="G315" s="19">
        <v>346153.84615384613</v>
      </c>
      <c r="H315" s="19"/>
      <c r="I315" s="19"/>
      <c r="J315" s="19"/>
      <c r="K315" s="2">
        <f t="shared" si="16"/>
        <v>1903846.1538461535</v>
      </c>
      <c r="L315" s="19">
        <v>1557692.3076923075</v>
      </c>
      <c r="M315" s="19" t="s">
        <v>288</v>
      </c>
      <c r="S315" s="19">
        <f>IFERROR(SUMIF([3]PIVOT!$A$9:$A$634,C315,[3]PIVOT!$C$9:$C$634),0)</f>
        <v>0</v>
      </c>
      <c r="T315" s="19">
        <f t="shared" si="15"/>
        <v>-1903846.1538461535</v>
      </c>
    </row>
    <row r="316" spans="1:20" outlineLevel="1" x14ac:dyDescent="0.25">
      <c r="A316" s="19" t="s">
        <v>230</v>
      </c>
      <c r="B316" s="19" t="s">
        <v>2728</v>
      </c>
      <c r="C316" s="19" t="s">
        <v>2500</v>
      </c>
      <c r="D316" s="19" t="s">
        <v>2825</v>
      </c>
      <c r="E316" s="2">
        <f t="shared" si="14"/>
        <v>1500000</v>
      </c>
      <c r="F316" s="19">
        <v>0</v>
      </c>
      <c r="G316" s="19">
        <v>500000</v>
      </c>
      <c r="H316" s="19"/>
      <c r="I316" s="19"/>
      <c r="J316" s="19"/>
      <c r="K316" s="2">
        <f t="shared" si="16"/>
        <v>2000000</v>
      </c>
      <c r="L316" s="19">
        <v>1500000</v>
      </c>
      <c r="M316" s="19" t="s">
        <v>250</v>
      </c>
      <c r="S316" s="19">
        <f>IFERROR(SUMIF([3]PIVOT!$A$9:$A$634,C316,[3]PIVOT!$C$9:$C$634),0)</f>
        <v>0</v>
      </c>
      <c r="T316" s="19">
        <f t="shared" si="15"/>
        <v>-2000000</v>
      </c>
    </row>
    <row r="317" spans="1:20" outlineLevel="1" x14ac:dyDescent="0.25">
      <c r="A317" s="19" t="s">
        <v>230</v>
      </c>
      <c r="B317" s="19" t="s">
        <v>2728</v>
      </c>
      <c r="C317" s="19" t="s">
        <v>2826</v>
      </c>
      <c r="D317" s="19" t="s">
        <v>2827</v>
      </c>
      <c r="E317" s="2">
        <f t="shared" si="14"/>
        <v>0</v>
      </c>
      <c r="F317" s="19">
        <v>0</v>
      </c>
      <c r="G317" s="19">
        <v>346153.84615384613</v>
      </c>
      <c r="H317" s="19"/>
      <c r="I317" s="19"/>
      <c r="J317" s="19"/>
      <c r="K317" s="2">
        <f t="shared" si="16"/>
        <v>346153.84615384613</v>
      </c>
      <c r="L317" s="19">
        <v>0</v>
      </c>
      <c r="M317" s="19" t="s">
        <v>250</v>
      </c>
      <c r="S317" s="19">
        <f>IFERROR(SUMIF([3]PIVOT!$A$9:$A$634,C317,[3]PIVOT!$C$9:$C$634),0)</f>
        <v>0</v>
      </c>
      <c r="T317" s="19">
        <f t="shared" si="15"/>
        <v>-346153.84615384613</v>
      </c>
    </row>
    <row r="318" spans="1:20" outlineLevel="1" x14ac:dyDescent="0.25">
      <c r="A318" s="19" t="s">
        <v>230</v>
      </c>
      <c r="B318" s="19" t="s">
        <v>2728</v>
      </c>
      <c r="C318" s="19" t="s">
        <v>1769</v>
      </c>
      <c r="D318" s="19" t="s">
        <v>1013</v>
      </c>
      <c r="E318" s="2">
        <f t="shared" si="14"/>
        <v>1500000</v>
      </c>
      <c r="F318" s="19">
        <v>0</v>
      </c>
      <c r="G318" s="19">
        <v>0</v>
      </c>
      <c r="H318" s="19"/>
      <c r="I318" s="19"/>
      <c r="J318" s="19"/>
      <c r="K318" s="2">
        <f t="shared" si="16"/>
        <v>1500000</v>
      </c>
      <c r="L318" s="19">
        <v>1500000</v>
      </c>
      <c r="M318" s="19" t="s">
        <v>288</v>
      </c>
      <c r="S318" s="19">
        <f>IFERROR(SUMIF([3]PIVOT!$A$9:$A$634,C318,[3]PIVOT!$C$9:$C$634),0)</f>
        <v>0</v>
      </c>
      <c r="T318" s="19">
        <f t="shared" si="15"/>
        <v>-1500000</v>
      </c>
    </row>
    <row r="319" spans="1:20" outlineLevel="1" x14ac:dyDescent="0.25">
      <c r="A319" s="19" t="s">
        <v>230</v>
      </c>
      <c r="B319" s="19" t="s">
        <v>1205</v>
      </c>
      <c r="C319" s="19" t="s">
        <v>1772</v>
      </c>
      <c r="D319" s="19" t="s">
        <v>1014</v>
      </c>
      <c r="E319" s="2">
        <f t="shared" si="14"/>
        <v>3500000</v>
      </c>
      <c r="F319" s="19">
        <v>1000000</v>
      </c>
      <c r="G319" s="19">
        <v>0</v>
      </c>
      <c r="H319" s="19"/>
      <c r="I319" s="19"/>
      <c r="J319" s="19"/>
      <c r="K319" s="2">
        <f t="shared" si="16"/>
        <v>4500000</v>
      </c>
      <c r="L319" s="19">
        <v>4500000</v>
      </c>
      <c r="M319" s="19" t="s">
        <v>288</v>
      </c>
      <c r="S319" s="19">
        <f>IFERROR(SUMIF([3]PIVOT!$A$9:$A$634,C319,[3]PIVOT!$C$9:$C$634),0)</f>
        <v>0</v>
      </c>
      <c r="T319" s="19">
        <f t="shared" si="15"/>
        <v>-4500000</v>
      </c>
    </row>
    <row r="320" spans="1:20" outlineLevel="1" x14ac:dyDescent="0.25">
      <c r="A320" s="19" t="s">
        <v>230</v>
      </c>
      <c r="B320" s="19" t="s">
        <v>2728</v>
      </c>
      <c r="C320" s="19" t="s">
        <v>2828</v>
      </c>
      <c r="D320" s="19" t="s">
        <v>2829</v>
      </c>
      <c r="E320" s="2">
        <f t="shared" si="14"/>
        <v>0</v>
      </c>
      <c r="F320" s="19">
        <v>0</v>
      </c>
      <c r="G320" s="19">
        <v>269230.76923076925</v>
      </c>
      <c r="H320" s="19"/>
      <c r="I320" s="19"/>
      <c r="J320" s="19"/>
      <c r="K320" s="2">
        <f t="shared" si="16"/>
        <v>269230.76923076925</v>
      </c>
      <c r="L320" s="19">
        <v>0</v>
      </c>
      <c r="M320" s="19" t="s">
        <v>250</v>
      </c>
      <c r="S320" s="19">
        <f>IFERROR(SUMIF([3]PIVOT!$A$9:$A$634,C320,[3]PIVOT!$C$9:$C$634),0)</f>
        <v>0</v>
      </c>
      <c r="T320" s="19">
        <f t="shared" si="15"/>
        <v>-269230.76923076925</v>
      </c>
    </row>
    <row r="321" spans="1:20" outlineLevel="1" x14ac:dyDescent="0.25">
      <c r="A321" s="19" t="s">
        <v>230</v>
      </c>
      <c r="B321" s="19" t="s">
        <v>1205</v>
      </c>
      <c r="C321" s="19" t="s">
        <v>1770</v>
      </c>
      <c r="D321" s="19" t="s">
        <v>1771</v>
      </c>
      <c r="E321" s="2">
        <f t="shared" si="14"/>
        <v>2500000</v>
      </c>
      <c r="F321" s="19">
        <v>0</v>
      </c>
      <c r="G321" s="19">
        <v>0</v>
      </c>
      <c r="H321" s="19"/>
      <c r="I321" s="19"/>
      <c r="J321" s="19"/>
      <c r="K321" s="2">
        <f t="shared" si="16"/>
        <v>2500000</v>
      </c>
      <c r="L321" s="19">
        <v>2500000</v>
      </c>
      <c r="M321" s="19" t="s">
        <v>251</v>
      </c>
      <c r="S321" s="19">
        <f>IFERROR(SUMIF([3]PIVOT!$A$9:$A$634,C321,[3]PIVOT!$C$9:$C$634),0)</f>
        <v>0</v>
      </c>
      <c r="T321" s="19">
        <f t="shared" si="15"/>
        <v>-2500000</v>
      </c>
    </row>
    <row r="322" spans="1:20" outlineLevel="1" x14ac:dyDescent="0.25">
      <c r="A322" s="19" t="s">
        <v>230</v>
      </c>
      <c r="B322" s="19" t="s">
        <v>1205</v>
      </c>
      <c r="C322" s="19" t="s">
        <v>2830</v>
      </c>
      <c r="D322" s="19" t="s">
        <v>2831</v>
      </c>
      <c r="E322" s="2">
        <f t="shared" si="14"/>
        <v>3000000</v>
      </c>
      <c r="F322" s="19">
        <v>1000000</v>
      </c>
      <c r="G322" s="19">
        <v>1000000</v>
      </c>
      <c r="H322" s="19"/>
      <c r="I322" s="19"/>
      <c r="J322" s="19"/>
      <c r="K322" s="2">
        <f t="shared" si="16"/>
        <v>5000000</v>
      </c>
      <c r="L322" s="19">
        <v>4000000</v>
      </c>
      <c r="M322" s="19" t="s">
        <v>252</v>
      </c>
      <c r="S322" s="19">
        <f>IFERROR(SUMIF([3]PIVOT!$A$9:$A$634,C322,[3]PIVOT!$C$9:$C$634),0)</f>
        <v>0</v>
      </c>
      <c r="T322" s="19">
        <f t="shared" si="15"/>
        <v>-5000000</v>
      </c>
    </row>
    <row r="323" spans="1:20" outlineLevel="1" x14ac:dyDescent="0.25">
      <c r="A323" s="19" t="s">
        <v>230</v>
      </c>
      <c r="B323" s="19" t="s">
        <v>1205</v>
      </c>
      <c r="C323" s="19" t="s">
        <v>2669</v>
      </c>
      <c r="D323" s="19" t="s">
        <v>2670</v>
      </c>
      <c r="E323" s="2">
        <f t="shared" si="14"/>
        <v>3000000</v>
      </c>
      <c r="F323" s="19">
        <v>1000000</v>
      </c>
      <c r="G323" s="19">
        <v>1000000</v>
      </c>
      <c r="H323" s="19"/>
      <c r="I323" s="19"/>
      <c r="J323" s="19"/>
      <c r="K323" s="2">
        <f t="shared" si="16"/>
        <v>5000000</v>
      </c>
      <c r="L323" s="19">
        <v>4000000</v>
      </c>
      <c r="M323" s="19" t="s">
        <v>250</v>
      </c>
      <c r="S323" s="19">
        <f>IFERROR(SUMIF([3]PIVOT!$A$9:$A$634,C323,[3]PIVOT!$C$9:$C$634),0)</f>
        <v>0</v>
      </c>
      <c r="T323" s="19">
        <f t="shared" si="15"/>
        <v>-5000000</v>
      </c>
    </row>
    <row r="324" spans="1:20" outlineLevel="1" x14ac:dyDescent="0.25">
      <c r="A324" s="19" t="s">
        <v>230</v>
      </c>
      <c r="B324" s="19" t="s">
        <v>1205</v>
      </c>
      <c r="C324" s="19" t="s">
        <v>2080</v>
      </c>
      <c r="D324" s="19" t="s">
        <v>58</v>
      </c>
      <c r="E324" s="2">
        <f t="shared" si="14"/>
        <v>3500000</v>
      </c>
      <c r="F324" s="19">
        <v>1000000</v>
      </c>
      <c r="G324" s="19">
        <v>0</v>
      </c>
      <c r="H324" s="19"/>
      <c r="I324" s="19"/>
      <c r="J324" s="19"/>
      <c r="K324" s="2">
        <f t="shared" si="16"/>
        <v>4500000</v>
      </c>
      <c r="L324" s="19">
        <v>4500000</v>
      </c>
      <c r="M324" s="19" t="s">
        <v>288</v>
      </c>
      <c r="S324" s="19">
        <f>IFERROR(SUMIF([3]PIVOT!$A$9:$A$634,C324,[3]PIVOT!$C$9:$C$634),0)</f>
        <v>0</v>
      </c>
      <c r="T324" s="19">
        <f t="shared" si="15"/>
        <v>-4500000</v>
      </c>
    </row>
    <row r="325" spans="1:20" outlineLevel="1" x14ac:dyDescent="0.25">
      <c r="A325" s="19" t="s">
        <v>230</v>
      </c>
      <c r="B325" s="19" t="s">
        <v>2728</v>
      </c>
      <c r="C325" s="19" t="s">
        <v>2494</v>
      </c>
      <c r="D325" s="19" t="s">
        <v>2495</v>
      </c>
      <c r="E325" s="2">
        <f t="shared" si="14"/>
        <v>1800000</v>
      </c>
      <c r="F325" s="19">
        <v>0</v>
      </c>
      <c r="G325" s="19">
        <v>653846.15384615387</v>
      </c>
      <c r="H325" s="19"/>
      <c r="I325" s="19"/>
      <c r="J325" s="19"/>
      <c r="K325" s="2">
        <f t="shared" si="16"/>
        <v>2453846.153846154</v>
      </c>
      <c r="L325" s="19">
        <v>1800000</v>
      </c>
      <c r="M325" s="19" t="s">
        <v>253</v>
      </c>
      <c r="S325" s="19">
        <f>IFERROR(SUMIF([3]PIVOT!$A$9:$A$634,C325,[3]PIVOT!$C$9:$C$634),0)</f>
        <v>0</v>
      </c>
      <c r="T325" s="19">
        <f t="shared" si="15"/>
        <v>-2453846.153846154</v>
      </c>
    </row>
    <row r="326" spans="1:20" outlineLevel="1" x14ac:dyDescent="0.25">
      <c r="A326" s="19" t="s">
        <v>230</v>
      </c>
      <c r="B326" s="19" t="s">
        <v>1205</v>
      </c>
      <c r="C326" s="19" t="s">
        <v>1890</v>
      </c>
      <c r="D326" s="19" t="s">
        <v>1891</v>
      </c>
      <c r="E326" s="2">
        <f t="shared" si="14"/>
        <v>3500000</v>
      </c>
      <c r="F326" s="19">
        <v>1000000</v>
      </c>
      <c r="G326" s="19">
        <v>0</v>
      </c>
      <c r="H326" s="19"/>
      <c r="I326" s="19"/>
      <c r="J326" s="19"/>
      <c r="K326" s="2">
        <f t="shared" si="16"/>
        <v>4500000</v>
      </c>
      <c r="L326" s="19">
        <v>4500000</v>
      </c>
      <c r="M326" s="19" t="s">
        <v>250</v>
      </c>
      <c r="S326" s="19">
        <f>IFERROR(SUMIF([3]PIVOT!$A$9:$A$634,C326,[3]PIVOT!$C$9:$C$634),0)</f>
        <v>0</v>
      </c>
      <c r="T326" s="19">
        <f t="shared" si="15"/>
        <v>-4500000</v>
      </c>
    </row>
    <row r="327" spans="1:20" outlineLevel="1" x14ac:dyDescent="0.25">
      <c r="A327" s="19" t="s">
        <v>230</v>
      </c>
      <c r="B327" s="19" t="s">
        <v>2728</v>
      </c>
      <c r="C327" s="19" t="s">
        <v>2832</v>
      </c>
      <c r="D327" s="19" t="s">
        <v>2833</v>
      </c>
      <c r="E327" s="2">
        <f t="shared" si="14"/>
        <v>576923.07692307688</v>
      </c>
      <c r="F327" s="19">
        <v>0</v>
      </c>
      <c r="G327" s="19">
        <v>576923.07692307688</v>
      </c>
      <c r="H327" s="19"/>
      <c r="I327" s="19"/>
      <c r="J327" s="19"/>
      <c r="K327" s="2">
        <f t="shared" si="16"/>
        <v>1153846.1538461538</v>
      </c>
      <c r="L327" s="19">
        <v>576923.07692307688</v>
      </c>
      <c r="M327" s="19" t="s">
        <v>250</v>
      </c>
      <c r="S327" s="19">
        <f>IFERROR(SUMIF([3]PIVOT!$A$9:$A$634,C327,[3]PIVOT!$C$9:$C$634),0)</f>
        <v>0</v>
      </c>
      <c r="T327" s="19">
        <f t="shared" si="15"/>
        <v>-1153846.1538461538</v>
      </c>
    </row>
    <row r="328" spans="1:20" outlineLevel="1" x14ac:dyDescent="0.25">
      <c r="A328" s="19" t="s">
        <v>230</v>
      </c>
      <c r="B328" s="19" t="s">
        <v>1205</v>
      </c>
      <c r="C328" s="19" t="s">
        <v>1723</v>
      </c>
      <c r="D328" s="19" t="s">
        <v>201</v>
      </c>
      <c r="E328" s="2">
        <f t="shared" si="14"/>
        <v>3500000</v>
      </c>
      <c r="F328" s="19">
        <v>1000000</v>
      </c>
      <c r="G328" s="19">
        <v>0</v>
      </c>
      <c r="H328" s="19"/>
      <c r="I328" s="19"/>
      <c r="J328" s="19"/>
      <c r="K328" s="2">
        <f t="shared" si="16"/>
        <v>4500000</v>
      </c>
      <c r="L328" s="19">
        <v>4500000</v>
      </c>
      <c r="M328" s="19" t="s">
        <v>251</v>
      </c>
      <c r="S328" s="19">
        <f>IFERROR(SUMIF([3]PIVOT!$A$9:$A$634,C328,[3]PIVOT!$C$9:$C$634),0)</f>
        <v>0</v>
      </c>
      <c r="T328" s="19">
        <f t="shared" si="15"/>
        <v>-4500000</v>
      </c>
    </row>
    <row r="329" spans="1:20" outlineLevel="1" x14ac:dyDescent="0.25">
      <c r="A329" s="19" t="s">
        <v>230</v>
      </c>
      <c r="B329" s="19" t="s">
        <v>1205</v>
      </c>
      <c r="C329" s="19" t="s">
        <v>1719</v>
      </c>
      <c r="D329" s="19" t="s">
        <v>866</v>
      </c>
      <c r="E329" s="2">
        <f t="shared" si="14"/>
        <v>1000000</v>
      </c>
      <c r="F329" s="19">
        <v>0</v>
      </c>
      <c r="G329" s="19">
        <v>0</v>
      </c>
      <c r="H329" s="19"/>
      <c r="I329" s="19"/>
      <c r="J329" s="19"/>
      <c r="K329" s="2">
        <f t="shared" si="16"/>
        <v>1000000</v>
      </c>
      <c r="L329" s="19">
        <v>1000000</v>
      </c>
      <c r="M329" s="19" t="s">
        <v>250</v>
      </c>
      <c r="S329" s="19">
        <f>IFERROR(SUMIF([3]PIVOT!$A$9:$A$634,C329,[3]PIVOT!$C$9:$C$634),0)</f>
        <v>0</v>
      </c>
      <c r="T329" s="19">
        <f t="shared" si="15"/>
        <v>-1000000</v>
      </c>
    </row>
    <row r="330" spans="1:20" outlineLevel="1" x14ac:dyDescent="0.25">
      <c r="A330" s="19" t="s">
        <v>230</v>
      </c>
      <c r="B330" s="19" t="s">
        <v>1205</v>
      </c>
      <c r="C330" s="19" t="s">
        <v>1721</v>
      </c>
      <c r="D330" s="19" t="s">
        <v>1722</v>
      </c>
      <c r="E330" s="2">
        <f t="shared" ref="E330:E386" si="17">+L330-F330-J330-I330</f>
        <v>3500000</v>
      </c>
      <c r="F330" s="19">
        <v>1000000</v>
      </c>
      <c r="G330" s="19">
        <v>0</v>
      </c>
      <c r="H330" s="19"/>
      <c r="I330" s="19"/>
      <c r="J330" s="19"/>
      <c r="K330" s="2">
        <f t="shared" si="16"/>
        <v>4500000</v>
      </c>
      <c r="L330" s="19">
        <v>4500000</v>
      </c>
      <c r="M330" s="19" t="s">
        <v>250</v>
      </c>
      <c r="S330" s="19">
        <f>IFERROR(SUMIF([3]PIVOT!$A$9:$A$634,C330,[3]PIVOT!$C$9:$C$634),0)</f>
        <v>0</v>
      </c>
      <c r="T330" s="19">
        <f t="shared" si="15"/>
        <v>-4500000</v>
      </c>
    </row>
    <row r="331" spans="1:20" outlineLevel="1" x14ac:dyDescent="0.25">
      <c r="A331" s="19" t="s">
        <v>230</v>
      </c>
      <c r="B331" s="19" t="s">
        <v>1205</v>
      </c>
      <c r="C331" s="19" t="s">
        <v>2073</v>
      </c>
      <c r="D331" s="19" t="s">
        <v>2085</v>
      </c>
      <c r="E331" s="2">
        <f t="shared" si="17"/>
        <v>3500000</v>
      </c>
      <c r="F331" s="19">
        <v>1000000</v>
      </c>
      <c r="G331" s="19">
        <v>0</v>
      </c>
      <c r="H331" s="19"/>
      <c r="I331" s="19"/>
      <c r="J331" s="19"/>
      <c r="K331" s="2">
        <f t="shared" si="16"/>
        <v>4500000</v>
      </c>
      <c r="L331" s="19">
        <v>4500000</v>
      </c>
      <c r="M331" s="19" t="s">
        <v>250</v>
      </c>
      <c r="S331" s="19">
        <f>IFERROR(SUMIF([3]PIVOT!$A$9:$A$634,C331,[3]PIVOT!$C$9:$C$634),0)</f>
        <v>0</v>
      </c>
      <c r="T331" s="19">
        <f t="shared" si="15"/>
        <v>-4500000</v>
      </c>
    </row>
    <row r="332" spans="1:20" outlineLevel="1" x14ac:dyDescent="0.25">
      <c r="A332" s="19" t="s">
        <v>230</v>
      </c>
      <c r="B332" s="19" t="s">
        <v>2728</v>
      </c>
      <c r="C332" s="19" t="s">
        <v>2834</v>
      </c>
      <c r="D332" s="19" t="s">
        <v>2835</v>
      </c>
      <c r="E332" s="2">
        <f t="shared" si="17"/>
        <v>3000000</v>
      </c>
      <c r="F332" s="19">
        <v>0</v>
      </c>
      <c r="G332" s="19">
        <v>1000000</v>
      </c>
      <c r="H332" s="19"/>
      <c r="I332" s="19"/>
      <c r="J332" s="19"/>
      <c r="K332" s="2">
        <f t="shared" si="16"/>
        <v>4000000</v>
      </c>
      <c r="L332" s="19">
        <v>3000000</v>
      </c>
      <c r="M332" s="19" t="s">
        <v>250</v>
      </c>
      <c r="S332" s="19">
        <f>IFERROR(SUMIF([3]PIVOT!$A$9:$A$634,C332,[3]PIVOT!$C$9:$C$634),0)</f>
        <v>0</v>
      </c>
      <c r="T332" s="19">
        <f t="shared" si="15"/>
        <v>-4000000</v>
      </c>
    </row>
    <row r="333" spans="1:20" outlineLevel="1" x14ac:dyDescent="0.25">
      <c r="A333" s="19" t="s">
        <v>230</v>
      </c>
      <c r="B333" s="19" t="s">
        <v>1205</v>
      </c>
      <c r="C333" s="19" t="s">
        <v>1775</v>
      </c>
      <c r="D333" s="19" t="s">
        <v>219</v>
      </c>
      <c r="E333" s="2">
        <f t="shared" si="17"/>
        <v>3500000</v>
      </c>
      <c r="F333" s="19">
        <v>1000000</v>
      </c>
      <c r="G333" s="19">
        <v>0</v>
      </c>
      <c r="H333" s="19"/>
      <c r="I333" s="19"/>
      <c r="J333" s="19"/>
      <c r="K333" s="2">
        <f t="shared" si="16"/>
        <v>4500000</v>
      </c>
      <c r="L333" s="19">
        <v>4500000</v>
      </c>
      <c r="M333" s="19" t="s">
        <v>250</v>
      </c>
      <c r="S333" s="19">
        <f>IFERROR(SUMIF([3]PIVOT!$A$9:$A$634,C333,[3]PIVOT!$C$9:$C$634),0)</f>
        <v>0</v>
      </c>
      <c r="T333" s="19">
        <f t="shared" si="15"/>
        <v>-4500000</v>
      </c>
    </row>
    <row r="334" spans="1:20" outlineLevel="1" x14ac:dyDescent="0.25">
      <c r="A334" s="19" t="s">
        <v>230</v>
      </c>
      <c r="B334" s="19" t="s">
        <v>1205</v>
      </c>
      <c r="C334" s="19" t="s">
        <v>1894</v>
      </c>
      <c r="D334" s="19" t="s">
        <v>1895</v>
      </c>
      <c r="E334" s="2">
        <f t="shared" si="17"/>
        <v>3500000</v>
      </c>
      <c r="F334" s="19">
        <v>1000000</v>
      </c>
      <c r="G334" s="19">
        <v>0</v>
      </c>
      <c r="H334" s="19"/>
      <c r="I334" s="19"/>
      <c r="J334" s="19"/>
      <c r="K334" s="2">
        <f t="shared" si="16"/>
        <v>4500000</v>
      </c>
      <c r="L334" s="19">
        <v>4500000</v>
      </c>
      <c r="M334" s="19" t="s">
        <v>250</v>
      </c>
      <c r="S334" s="19">
        <f>IFERROR(SUMIF([3]PIVOT!$A$9:$A$634,C334,[3]PIVOT!$C$9:$C$634),0)</f>
        <v>0</v>
      </c>
      <c r="T334" s="19">
        <f t="shared" ref="T334:T397" si="18">+S334-K334</f>
        <v>-4500000</v>
      </c>
    </row>
    <row r="335" spans="1:20" outlineLevel="1" x14ac:dyDescent="0.25">
      <c r="A335" s="19" t="s">
        <v>230</v>
      </c>
      <c r="B335" s="19" t="s">
        <v>1205</v>
      </c>
      <c r="C335" s="19" t="s">
        <v>1774</v>
      </c>
      <c r="D335" s="19" t="s">
        <v>871</v>
      </c>
      <c r="E335" s="2">
        <f t="shared" si="17"/>
        <v>3500000</v>
      </c>
      <c r="F335" s="19">
        <v>1000000</v>
      </c>
      <c r="G335" s="19">
        <v>0</v>
      </c>
      <c r="H335" s="19"/>
      <c r="I335" s="19"/>
      <c r="J335" s="19"/>
      <c r="K335" s="2">
        <f t="shared" si="16"/>
        <v>4500000</v>
      </c>
      <c r="L335" s="19">
        <v>4500000</v>
      </c>
      <c r="M335" s="19" t="s">
        <v>250</v>
      </c>
      <c r="S335" s="19">
        <f>IFERROR(SUMIF([3]PIVOT!$A$9:$A$634,C335,[3]PIVOT!$C$9:$C$634),0)</f>
        <v>0</v>
      </c>
      <c r="T335" s="19">
        <f t="shared" si="18"/>
        <v>-4500000</v>
      </c>
    </row>
    <row r="336" spans="1:20" outlineLevel="1" x14ac:dyDescent="0.25">
      <c r="A336" s="19" t="s">
        <v>230</v>
      </c>
      <c r="B336" s="19" t="s">
        <v>2728</v>
      </c>
      <c r="C336" s="19" t="s">
        <v>1779</v>
      </c>
      <c r="D336" s="19" t="s">
        <v>1780</v>
      </c>
      <c r="E336" s="2">
        <f t="shared" si="17"/>
        <v>1500000</v>
      </c>
      <c r="F336" s="19">
        <v>0</v>
      </c>
      <c r="G336" s="19">
        <v>0</v>
      </c>
      <c r="H336" s="19"/>
      <c r="I336" s="19"/>
      <c r="J336" s="19"/>
      <c r="K336" s="2">
        <f t="shared" si="16"/>
        <v>1500000</v>
      </c>
      <c r="L336" s="19">
        <v>1500000</v>
      </c>
      <c r="M336" s="19" t="s">
        <v>251</v>
      </c>
      <c r="S336" s="19">
        <f>IFERROR(SUMIF([3]PIVOT!$A$9:$A$634,C336,[3]PIVOT!$C$9:$C$634),0)</f>
        <v>0</v>
      </c>
      <c r="T336" s="19">
        <f t="shared" si="18"/>
        <v>-1500000</v>
      </c>
    </row>
    <row r="337" spans="1:20" outlineLevel="1" x14ac:dyDescent="0.25">
      <c r="A337" s="19" t="s">
        <v>230</v>
      </c>
      <c r="B337" s="19" t="s">
        <v>1205</v>
      </c>
      <c r="C337" s="19" t="s">
        <v>1778</v>
      </c>
      <c r="D337" s="19" t="s">
        <v>600</v>
      </c>
      <c r="E337" s="2">
        <f t="shared" si="17"/>
        <v>3500000</v>
      </c>
      <c r="F337" s="19">
        <v>1000000</v>
      </c>
      <c r="G337" s="19">
        <v>0</v>
      </c>
      <c r="H337" s="19"/>
      <c r="I337" s="19"/>
      <c r="J337" s="19"/>
      <c r="K337" s="2">
        <f t="shared" si="16"/>
        <v>4500000</v>
      </c>
      <c r="L337" s="19">
        <v>4500000</v>
      </c>
      <c r="M337" s="19" t="s">
        <v>288</v>
      </c>
      <c r="S337" s="19">
        <f>IFERROR(SUMIF([3]PIVOT!$A$9:$A$634,C337,[3]PIVOT!$C$9:$C$634),0)</f>
        <v>0</v>
      </c>
      <c r="T337" s="19">
        <f t="shared" si="18"/>
        <v>-4500000</v>
      </c>
    </row>
    <row r="338" spans="1:20" outlineLevel="1" x14ac:dyDescent="0.25">
      <c r="A338" s="19" t="s">
        <v>230</v>
      </c>
      <c r="B338" s="19" t="s">
        <v>2728</v>
      </c>
      <c r="C338" s="19" t="s">
        <v>1740</v>
      </c>
      <c r="D338" s="19" t="s">
        <v>868</v>
      </c>
      <c r="E338" s="2">
        <f t="shared" si="17"/>
        <v>3000000</v>
      </c>
      <c r="F338" s="19">
        <v>0</v>
      </c>
      <c r="G338" s="19">
        <v>0</v>
      </c>
      <c r="H338" s="19"/>
      <c r="I338" s="19"/>
      <c r="J338" s="19"/>
      <c r="K338" s="2">
        <f t="shared" si="16"/>
        <v>3000000</v>
      </c>
      <c r="L338" s="19">
        <v>3000000</v>
      </c>
      <c r="M338" s="19" t="s">
        <v>250</v>
      </c>
      <c r="S338" s="19">
        <f>IFERROR(SUMIF([3]PIVOT!$A$9:$A$634,C338,[3]PIVOT!$C$9:$C$634),0)</f>
        <v>0</v>
      </c>
      <c r="T338" s="19">
        <f t="shared" si="18"/>
        <v>-3000000</v>
      </c>
    </row>
    <row r="339" spans="1:20" outlineLevel="1" x14ac:dyDescent="0.25">
      <c r="A339" s="19" t="s">
        <v>230</v>
      </c>
      <c r="B339" s="19" t="s">
        <v>1205</v>
      </c>
      <c r="C339" s="19" t="s">
        <v>1738</v>
      </c>
      <c r="D339" s="19" t="s">
        <v>1739</v>
      </c>
      <c r="E339" s="2">
        <f t="shared" si="17"/>
        <v>3500000</v>
      </c>
      <c r="F339" s="19">
        <v>1000000</v>
      </c>
      <c r="G339" s="19">
        <v>0</v>
      </c>
      <c r="H339" s="19"/>
      <c r="I339" s="19"/>
      <c r="J339" s="19"/>
      <c r="K339" s="2">
        <f t="shared" si="16"/>
        <v>4500000</v>
      </c>
      <c r="L339" s="19">
        <v>4500000</v>
      </c>
      <c r="M339" s="19" t="s">
        <v>288</v>
      </c>
      <c r="S339" s="19">
        <f>IFERROR(SUMIF([3]PIVOT!$A$9:$A$634,C339,[3]PIVOT!$C$9:$C$634),0)</f>
        <v>0</v>
      </c>
      <c r="T339" s="19">
        <f t="shared" si="18"/>
        <v>-4500000</v>
      </c>
    </row>
    <row r="340" spans="1:20" outlineLevel="1" x14ac:dyDescent="0.25">
      <c r="A340" s="19" t="s">
        <v>230</v>
      </c>
      <c r="B340" s="19" t="s">
        <v>2728</v>
      </c>
      <c r="C340" s="19" t="s">
        <v>2671</v>
      </c>
      <c r="D340" s="19" t="s">
        <v>2672</v>
      </c>
      <c r="E340" s="2">
        <f t="shared" si="17"/>
        <v>2000000</v>
      </c>
      <c r="F340" s="19">
        <v>0</v>
      </c>
      <c r="G340" s="19">
        <v>1000000</v>
      </c>
      <c r="H340" s="19"/>
      <c r="I340" s="19"/>
      <c r="J340" s="19"/>
      <c r="K340" s="2">
        <f t="shared" ref="K340:K387" si="19">SUM(E340:G340)-H340+I340+J340</f>
        <v>3000000</v>
      </c>
      <c r="L340" s="19">
        <v>2000000</v>
      </c>
      <c r="M340" s="19" t="s">
        <v>250</v>
      </c>
      <c r="S340" s="19">
        <f>IFERROR(SUMIF([3]PIVOT!$A$9:$A$634,C340,[3]PIVOT!$C$9:$C$634),0)</f>
        <v>0</v>
      </c>
      <c r="T340" s="19">
        <f t="shared" si="18"/>
        <v>-3000000</v>
      </c>
    </row>
    <row r="341" spans="1:20" outlineLevel="1" x14ac:dyDescent="0.25">
      <c r="A341" s="19" t="s">
        <v>230</v>
      </c>
      <c r="B341" s="19" t="s">
        <v>1205</v>
      </c>
      <c r="C341" s="19" t="s">
        <v>2081</v>
      </c>
      <c r="D341" s="19" t="s">
        <v>2091</v>
      </c>
      <c r="E341" s="2">
        <f t="shared" si="17"/>
        <v>4000000</v>
      </c>
      <c r="F341" s="19">
        <v>1000000</v>
      </c>
      <c r="G341" s="19">
        <v>0</v>
      </c>
      <c r="H341" s="19"/>
      <c r="I341" s="19"/>
      <c r="J341" s="19"/>
      <c r="K341" s="2">
        <f t="shared" si="19"/>
        <v>5000000</v>
      </c>
      <c r="L341" s="19">
        <v>5000000</v>
      </c>
      <c r="M341" s="19" t="s">
        <v>250</v>
      </c>
      <c r="S341" s="19">
        <f>IFERROR(SUMIF([3]PIVOT!$A$9:$A$634,C341,[3]PIVOT!$C$9:$C$634),0)</f>
        <v>0</v>
      </c>
      <c r="T341" s="19">
        <f t="shared" si="18"/>
        <v>-5000000</v>
      </c>
    </row>
    <row r="342" spans="1:20" outlineLevel="1" x14ac:dyDescent="0.25">
      <c r="A342" s="19" t="s">
        <v>230</v>
      </c>
      <c r="B342" s="19" t="s">
        <v>1205</v>
      </c>
      <c r="C342" s="19" t="s">
        <v>1763</v>
      </c>
      <c r="D342" s="19" t="s">
        <v>215</v>
      </c>
      <c r="E342" s="2">
        <f t="shared" si="17"/>
        <v>4000000</v>
      </c>
      <c r="F342" s="19">
        <v>1000000</v>
      </c>
      <c r="G342" s="19">
        <v>0</v>
      </c>
      <c r="H342" s="19"/>
      <c r="I342" s="19"/>
      <c r="J342" s="19"/>
      <c r="K342" s="2">
        <f t="shared" si="19"/>
        <v>5000000</v>
      </c>
      <c r="L342" s="19">
        <v>5000000</v>
      </c>
      <c r="M342" s="19" t="s">
        <v>251</v>
      </c>
      <c r="S342" s="19">
        <f>IFERROR(SUMIF([3]PIVOT!$A$9:$A$634,C342,[3]PIVOT!$C$9:$C$634),0)</f>
        <v>0</v>
      </c>
      <c r="T342" s="19">
        <f t="shared" si="18"/>
        <v>-5000000</v>
      </c>
    </row>
    <row r="343" spans="1:20" outlineLevel="1" x14ac:dyDescent="0.25">
      <c r="A343" s="19" t="s">
        <v>230</v>
      </c>
      <c r="B343" s="19" t="s">
        <v>1205</v>
      </c>
      <c r="C343" s="19" t="s">
        <v>1758</v>
      </c>
      <c r="D343" s="19" t="s">
        <v>1759</v>
      </c>
      <c r="E343" s="2">
        <f t="shared" si="17"/>
        <v>3000000</v>
      </c>
      <c r="F343" s="19">
        <v>0</v>
      </c>
      <c r="G343" s="19">
        <v>0</v>
      </c>
      <c r="H343" s="19"/>
      <c r="I343" s="19"/>
      <c r="J343" s="19"/>
      <c r="K343" s="2">
        <f t="shared" si="19"/>
        <v>3000000</v>
      </c>
      <c r="L343" s="19">
        <v>3000000</v>
      </c>
      <c r="M343" s="19" t="s">
        <v>288</v>
      </c>
      <c r="S343" s="19">
        <f>IFERROR(SUMIF([3]PIVOT!$A$9:$A$634,C343,[3]PIVOT!$C$9:$C$634),0)</f>
        <v>0</v>
      </c>
      <c r="T343" s="19">
        <f t="shared" si="18"/>
        <v>-3000000</v>
      </c>
    </row>
    <row r="344" spans="1:20" outlineLevel="1" x14ac:dyDescent="0.25">
      <c r="A344" s="19" t="s">
        <v>230</v>
      </c>
      <c r="B344" s="19" t="s">
        <v>1205</v>
      </c>
      <c r="C344" s="19" t="s">
        <v>1892</v>
      </c>
      <c r="D344" s="19" t="s">
        <v>1893</v>
      </c>
      <c r="E344" s="2">
        <f t="shared" si="17"/>
        <v>4000000</v>
      </c>
      <c r="F344" s="19">
        <v>1000000</v>
      </c>
      <c r="G344" s="19">
        <v>0</v>
      </c>
      <c r="H344" s="19"/>
      <c r="I344" s="19"/>
      <c r="J344" s="19"/>
      <c r="K344" s="2">
        <f t="shared" si="19"/>
        <v>5000000</v>
      </c>
      <c r="L344" s="19">
        <v>5000000</v>
      </c>
      <c r="M344" s="19" t="s">
        <v>252</v>
      </c>
      <c r="S344" s="19">
        <f>IFERROR(SUMIF([3]PIVOT!$A$9:$A$634,C344,[3]PIVOT!$C$9:$C$634),0)</f>
        <v>0</v>
      </c>
      <c r="T344" s="19">
        <f t="shared" si="18"/>
        <v>-5000000</v>
      </c>
    </row>
    <row r="345" spans="1:20" outlineLevel="1" x14ac:dyDescent="0.25">
      <c r="A345" s="19" t="s">
        <v>230</v>
      </c>
      <c r="B345" s="19" t="s">
        <v>2728</v>
      </c>
      <c r="C345" s="19" t="s">
        <v>2496</v>
      </c>
      <c r="D345" s="19" t="s">
        <v>204</v>
      </c>
      <c r="E345" s="2">
        <f t="shared" si="17"/>
        <v>3000000</v>
      </c>
      <c r="F345" s="19">
        <v>0</v>
      </c>
      <c r="G345" s="19">
        <v>0</v>
      </c>
      <c r="H345" s="19"/>
      <c r="I345" s="19"/>
      <c r="J345" s="19"/>
      <c r="K345" s="2">
        <f t="shared" si="19"/>
        <v>3000000</v>
      </c>
      <c r="L345" s="19">
        <v>3000000</v>
      </c>
      <c r="M345" s="19" t="s">
        <v>250</v>
      </c>
      <c r="S345" s="19">
        <f>IFERROR(SUMIF([3]PIVOT!$A$9:$A$634,C345,[3]PIVOT!$C$9:$C$634),0)</f>
        <v>0</v>
      </c>
      <c r="T345" s="19">
        <f t="shared" si="18"/>
        <v>-3000000</v>
      </c>
    </row>
    <row r="346" spans="1:20" outlineLevel="1" x14ac:dyDescent="0.25">
      <c r="A346" s="19" t="s">
        <v>230</v>
      </c>
      <c r="B346" s="19" t="s">
        <v>1205</v>
      </c>
      <c r="C346" s="19" t="s">
        <v>1729</v>
      </c>
      <c r="D346" s="19" t="s">
        <v>1730</v>
      </c>
      <c r="E346" s="2">
        <f t="shared" si="17"/>
        <v>4000000</v>
      </c>
      <c r="F346" s="19">
        <v>1000000</v>
      </c>
      <c r="G346" s="19">
        <v>0</v>
      </c>
      <c r="H346" s="19"/>
      <c r="I346" s="19"/>
      <c r="J346" s="19"/>
      <c r="K346" s="2">
        <f t="shared" si="19"/>
        <v>5000000</v>
      </c>
      <c r="L346" s="19">
        <v>5000000</v>
      </c>
      <c r="M346" s="19" t="s">
        <v>250</v>
      </c>
      <c r="S346" s="19">
        <f>IFERROR(SUMIF([3]PIVOT!$A$9:$A$634,C346,[3]PIVOT!$C$9:$C$634),0)</f>
        <v>0</v>
      </c>
      <c r="T346" s="19">
        <f t="shared" si="18"/>
        <v>-5000000</v>
      </c>
    </row>
    <row r="347" spans="1:20" outlineLevel="1" x14ac:dyDescent="0.25">
      <c r="A347" s="19" t="s">
        <v>230</v>
      </c>
      <c r="B347" s="19" t="s">
        <v>1205</v>
      </c>
      <c r="C347" s="19" t="s">
        <v>1732</v>
      </c>
      <c r="D347" s="19" t="s">
        <v>1733</v>
      </c>
      <c r="E347" s="2">
        <f t="shared" si="17"/>
        <v>4000000</v>
      </c>
      <c r="F347" s="19">
        <v>1000000</v>
      </c>
      <c r="G347" s="19">
        <v>0</v>
      </c>
      <c r="H347" s="19"/>
      <c r="I347" s="19"/>
      <c r="J347" s="19"/>
      <c r="K347" s="2">
        <f t="shared" si="19"/>
        <v>5000000</v>
      </c>
      <c r="L347" s="19">
        <v>5000000</v>
      </c>
      <c r="M347" s="19" t="s">
        <v>250</v>
      </c>
      <c r="S347" s="19">
        <f>IFERROR(SUMIF([3]PIVOT!$A$9:$A$634,C347,[3]PIVOT!$C$9:$C$634),0)</f>
        <v>0</v>
      </c>
      <c r="T347" s="19">
        <f t="shared" si="18"/>
        <v>-5000000</v>
      </c>
    </row>
    <row r="348" spans="1:20" outlineLevel="1" x14ac:dyDescent="0.25">
      <c r="A348" s="19" t="s">
        <v>230</v>
      </c>
      <c r="B348" s="19" t="s">
        <v>1205</v>
      </c>
      <c r="C348" s="19" t="s">
        <v>2076</v>
      </c>
      <c r="D348" s="19" t="s">
        <v>2087</v>
      </c>
      <c r="E348" s="2">
        <f t="shared" si="17"/>
        <v>3500000</v>
      </c>
      <c r="F348" s="19">
        <v>1000000</v>
      </c>
      <c r="G348" s="19">
        <v>0</v>
      </c>
      <c r="H348" s="19"/>
      <c r="I348" s="19"/>
      <c r="J348" s="19"/>
      <c r="K348" s="2">
        <f t="shared" si="19"/>
        <v>4500000</v>
      </c>
      <c r="L348" s="19">
        <v>4500000</v>
      </c>
      <c r="M348" s="19" t="s">
        <v>251</v>
      </c>
      <c r="S348" s="19">
        <f>IFERROR(SUMIF([3]PIVOT!$A$9:$A$634,C348,[3]PIVOT!$C$9:$C$634),0)</f>
        <v>0</v>
      </c>
      <c r="T348" s="19">
        <f t="shared" si="18"/>
        <v>-4500000</v>
      </c>
    </row>
    <row r="349" spans="1:20" outlineLevel="1" x14ac:dyDescent="0.25">
      <c r="A349" s="19" t="s">
        <v>230</v>
      </c>
      <c r="B349" s="19" t="s">
        <v>1205</v>
      </c>
      <c r="C349" s="19" t="s">
        <v>2836</v>
      </c>
      <c r="D349" s="19" t="s">
        <v>2837</v>
      </c>
      <c r="E349" s="2">
        <f t="shared" si="17"/>
        <v>2269230.7692307695</v>
      </c>
      <c r="F349" s="19">
        <v>1000000</v>
      </c>
      <c r="G349" s="19">
        <v>653846.15384615387</v>
      </c>
      <c r="H349" s="19"/>
      <c r="I349" s="19"/>
      <c r="J349" s="19"/>
      <c r="K349" s="2">
        <f t="shared" si="19"/>
        <v>3923076.9230769235</v>
      </c>
      <c r="L349" s="19">
        <v>3269230.7692307695</v>
      </c>
      <c r="M349" s="19" t="s">
        <v>252</v>
      </c>
      <c r="S349" s="19">
        <f>IFERROR(SUMIF([3]PIVOT!$A$9:$A$634,C349,[3]PIVOT!$C$9:$C$634),0)</f>
        <v>0</v>
      </c>
      <c r="T349" s="19">
        <f t="shared" si="18"/>
        <v>-3923076.9230769235</v>
      </c>
    </row>
    <row r="350" spans="1:20" outlineLevel="1" x14ac:dyDescent="0.25">
      <c r="A350" s="19" t="s">
        <v>230</v>
      </c>
      <c r="B350" s="19" t="s">
        <v>2728</v>
      </c>
      <c r="C350" s="19" t="s">
        <v>2838</v>
      </c>
      <c r="D350" s="19" t="s">
        <v>2839</v>
      </c>
      <c r="E350" s="2">
        <f t="shared" si="17"/>
        <v>0</v>
      </c>
      <c r="F350" s="19">
        <v>0</v>
      </c>
      <c r="G350" s="19">
        <v>576923.07692307688</v>
      </c>
      <c r="H350" s="19"/>
      <c r="I350" s="19"/>
      <c r="J350" s="19"/>
      <c r="K350" s="2">
        <f t="shared" si="19"/>
        <v>576923.07692307688</v>
      </c>
      <c r="L350" s="19">
        <v>0</v>
      </c>
      <c r="M350" s="19" t="s">
        <v>288</v>
      </c>
      <c r="S350" s="19">
        <f>IFERROR(SUMIF([3]PIVOT!$A$9:$A$634,C350,[3]PIVOT!$C$9:$C$634),0)</f>
        <v>0</v>
      </c>
      <c r="T350" s="19">
        <f t="shared" si="18"/>
        <v>-576923.07692307688</v>
      </c>
    </row>
    <row r="351" spans="1:20" outlineLevel="1" x14ac:dyDescent="0.25">
      <c r="A351" s="19" t="s">
        <v>230</v>
      </c>
      <c r="B351" s="19" t="s">
        <v>2728</v>
      </c>
      <c r="C351" s="19" t="s">
        <v>1737</v>
      </c>
      <c r="D351" s="19" t="s">
        <v>1009</v>
      </c>
      <c r="E351" s="2">
        <f t="shared" si="17"/>
        <v>3000000</v>
      </c>
      <c r="F351" s="19">
        <v>0</v>
      </c>
      <c r="G351" s="19">
        <v>0</v>
      </c>
      <c r="H351" s="19"/>
      <c r="I351" s="19"/>
      <c r="J351" s="19"/>
      <c r="K351" s="2">
        <f t="shared" si="19"/>
        <v>3000000</v>
      </c>
      <c r="L351" s="19">
        <v>3000000</v>
      </c>
      <c r="M351" s="19" t="s">
        <v>250</v>
      </c>
      <c r="S351" s="19">
        <f>IFERROR(SUMIF([3]PIVOT!$A$9:$A$634,C351,[3]PIVOT!$C$9:$C$634),0)</f>
        <v>0</v>
      </c>
      <c r="T351" s="19">
        <f t="shared" si="18"/>
        <v>-3000000</v>
      </c>
    </row>
    <row r="352" spans="1:20" outlineLevel="1" x14ac:dyDescent="0.25">
      <c r="A352" s="19" t="s">
        <v>230</v>
      </c>
      <c r="B352" s="19" t="s">
        <v>1205</v>
      </c>
      <c r="C352" s="19" t="s">
        <v>1736</v>
      </c>
      <c r="D352" s="19" t="s">
        <v>56</v>
      </c>
      <c r="E352" s="2">
        <f t="shared" si="17"/>
        <v>4000000</v>
      </c>
      <c r="F352" s="19">
        <v>1000000</v>
      </c>
      <c r="G352" s="19">
        <v>0</v>
      </c>
      <c r="H352" s="19"/>
      <c r="I352" s="19"/>
      <c r="J352" s="19"/>
      <c r="K352" s="2">
        <f t="shared" si="19"/>
        <v>5000000</v>
      </c>
      <c r="L352" s="19">
        <v>5000000</v>
      </c>
      <c r="M352" s="19" t="s">
        <v>250</v>
      </c>
      <c r="S352" s="19">
        <f>IFERROR(SUMIF([3]PIVOT!$A$9:$A$634,C352,[3]PIVOT!$C$9:$C$634),0)</f>
        <v>0</v>
      </c>
      <c r="T352" s="19">
        <f t="shared" si="18"/>
        <v>-5000000</v>
      </c>
    </row>
    <row r="353" spans="1:20" outlineLevel="1" x14ac:dyDescent="0.25">
      <c r="A353" s="19" t="s">
        <v>230</v>
      </c>
      <c r="B353" s="19" t="s">
        <v>1205</v>
      </c>
      <c r="C353" s="19" t="s">
        <v>1734</v>
      </c>
      <c r="D353" s="19" t="s">
        <v>2276</v>
      </c>
      <c r="E353" s="2">
        <f t="shared" si="17"/>
        <v>4000000</v>
      </c>
      <c r="F353" s="19">
        <v>1000000</v>
      </c>
      <c r="G353" s="19">
        <v>0</v>
      </c>
      <c r="H353" s="19"/>
      <c r="I353" s="19"/>
      <c r="J353" s="19"/>
      <c r="K353" s="2">
        <f t="shared" si="19"/>
        <v>5000000</v>
      </c>
      <c r="L353" s="19">
        <v>5000000</v>
      </c>
      <c r="M353" s="19" t="s">
        <v>250</v>
      </c>
      <c r="S353" s="19">
        <f>IFERROR(SUMIF([3]PIVOT!$A$9:$A$634,C353,[3]PIVOT!$C$9:$C$634),0)</f>
        <v>0</v>
      </c>
      <c r="T353" s="19">
        <f t="shared" si="18"/>
        <v>-5000000</v>
      </c>
    </row>
    <row r="354" spans="1:20" outlineLevel="1" x14ac:dyDescent="0.25">
      <c r="A354" s="19" t="s">
        <v>230</v>
      </c>
      <c r="B354" s="19" t="s">
        <v>2728</v>
      </c>
      <c r="C354" s="19" t="s">
        <v>2667</v>
      </c>
      <c r="D354" s="19" t="s">
        <v>2840</v>
      </c>
      <c r="E354" s="2">
        <f t="shared" si="17"/>
        <v>3000000</v>
      </c>
      <c r="F354" s="19">
        <v>0</v>
      </c>
      <c r="G354" s="19">
        <v>1000000</v>
      </c>
      <c r="H354" s="19"/>
      <c r="I354" s="19"/>
      <c r="J354" s="19"/>
      <c r="K354" s="2">
        <f t="shared" si="19"/>
        <v>4000000</v>
      </c>
      <c r="L354" s="19">
        <v>3000000</v>
      </c>
      <c r="M354" s="19" t="s">
        <v>288</v>
      </c>
      <c r="S354" s="19">
        <f>IFERROR(SUMIF([3]PIVOT!$A$9:$A$634,C354,[3]PIVOT!$C$9:$C$634),0)</f>
        <v>0</v>
      </c>
      <c r="T354" s="19">
        <f t="shared" si="18"/>
        <v>-4000000</v>
      </c>
    </row>
    <row r="355" spans="1:20" outlineLevel="1" x14ac:dyDescent="0.25">
      <c r="A355" s="19" t="s">
        <v>230</v>
      </c>
      <c r="B355" s="19" t="s">
        <v>2728</v>
      </c>
      <c r="C355" s="19" t="s">
        <v>2510</v>
      </c>
      <c r="D355" s="19" t="s">
        <v>2841</v>
      </c>
      <c r="E355" s="2">
        <f t="shared" si="17"/>
        <v>3000000</v>
      </c>
      <c r="F355" s="19">
        <v>0</v>
      </c>
      <c r="G355" s="19">
        <v>807692.30769230775</v>
      </c>
      <c r="H355" s="19"/>
      <c r="I355" s="19"/>
      <c r="J355" s="19"/>
      <c r="K355" s="2">
        <f t="shared" si="19"/>
        <v>3807692.307692308</v>
      </c>
      <c r="L355" s="19">
        <v>3000000</v>
      </c>
      <c r="M355" s="19" t="s">
        <v>253</v>
      </c>
      <c r="S355" s="19">
        <f>IFERROR(SUMIF([3]PIVOT!$A$9:$A$634,C355,[3]PIVOT!$C$9:$C$634),0)</f>
        <v>0</v>
      </c>
      <c r="T355" s="19">
        <f t="shared" si="18"/>
        <v>-3807692.307692308</v>
      </c>
    </row>
    <row r="356" spans="1:20" outlineLevel="1" x14ac:dyDescent="0.25">
      <c r="A356" s="19" t="s">
        <v>230</v>
      </c>
      <c r="B356" s="19" t="s">
        <v>1205</v>
      </c>
      <c r="C356" s="19" t="s">
        <v>2508</v>
      </c>
      <c r="D356" s="19" t="s">
        <v>2842</v>
      </c>
      <c r="E356" s="2">
        <f t="shared" si="17"/>
        <v>3500000</v>
      </c>
      <c r="F356" s="19">
        <v>1000000</v>
      </c>
      <c r="G356" s="19">
        <v>807692.30769230775</v>
      </c>
      <c r="H356" s="19"/>
      <c r="I356" s="19"/>
      <c r="J356" s="19"/>
      <c r="K356" s="2">
        <f t="shared" si="19"/>
        <v>5307692.307692308</v>
      </c>
      <c r="L356" s="19">
        <v>4500000</v>
      </c>
      <c r="M356" s="19" t="s">
        <v>250</v>
      </c>
      <c r="S356" s="19">
        <f>IFERROR(SUMIF([3]PIVOT!$A$9:$A$634,C356,[3]PIVOT!$C$9:$C$634),0)</f>
        <v>0</v>
      </c>
      <c r="T356" s="19">
        <f t="shared" si="18"/>
        <v>-5307692.307692308</v>
      </c>
    </row>
    <row r="357" spans="1:20" outlineLevel="1" x14ac:dyDescent="0.25">
      <c r="A357" s="19" t="s">
        <v>230</v>
      </c>
      <c r="B357" s="19" t="s">
        <v>1205</v>
      </c>
      <c r="C357" s="19" t="s">
        <v>2665</v>
      </c>
      <c r="D357" s="19" t="s">
        <v>2666</v>
      </c>
      <c r="E357" s="2">
        <f t="shared" si="17"/>
        <v>3500000</v>
      </c>
      <c r="F357" s="19">
        <v>1000000</v>
      </c>
      <c r="G357" s="19">
        <v>1000000</v>
      </c>
      <c r="H357" s="19"/>
      <c r="I357" s="19"/>
      <c r="J357" s="19"/>
      <c r="K357" s="2">
        <f t="shared" si="19"/>
        <v>5500000</v>
      </c>
      <c r="L357" s="19">
        <v>4500000</v>
      </c>
      <c r="M357" s="19" t="s">
        <v>250</v>
      </c>
      <c r="S357" s="19">
        <f>IFERROR(SUMIF([3]PIVOT!$A$9:$A$634,C357,[3]PIVOT!$C$9:$C$634),0)</f>
        <v>0</v>
      </c>
      <c r="T357" s="19">
        <f t="shared" si="18"/>
        <v>-5500000</v>
      </c>
    </row>
    <row r="358" spans="1:20" outlineLevel="1" x14ac:dyDescent="0.25">
      <c r="A358" s="19" t="s">
        <v>230</v>
      </c>
      <c r="B358" s="19" t="s">
        <v>1205</v>
      </c>
      <c r="C358" s="19" t="s">
        <v>2512</v>
      </c>
      <c r="D358" s="19" t="s">
        <v>2843</v>
      </c>
      <c r="E358" s="2">
        <f t="shared" si="17"/>
        <v>3500000</v>
      </c>
      <c r="F358" s="19">
        <v>1000000</v>
      </c>
      <c r="G358" s="19">
        <v>807692.30769230775</v>
      </c>
      <c r="H358" s="19"/>
      <c r="I358" s="19"/>
      <c r="J358" s="19"/>
      <c r="K358" s="2">
        <f t="shared" si="19"/>
        <v>5307692.307692308</v>
      </c>
      <c r="L358" s="19">
        <v>4500000</v>
      </c>
      <c r="M358" s="19" t="s">
        <v>288</v>
      </c>
      <c r="S358" s="19">
        <f>IFERROR(SUMIF([3]PIVOT!$A$9:$A$634,C358,[3]PIVOT!$C$9:$C$634),0)</f>
        <v>0</v>
      </c>
      <c r="T358" s="19">
        <f t="shared" si="18"/>
        <v>-5307692.307692308</v>
      </c>
    </row>
    <row r="359" spans="1:20" outlineLevel="1" x14ac:dyDescent="0.25">
      <c r="A359" s="19" t="s">
        <v>230</v>
      </c>
      <c r="B359" s="19" t="s">
        <v>1205</v>
      </c>
      <c r="C359" s="19" t="s">
        <v>1747</v>
      </c>
      <c r="D359" s="19" t="s">
        <v>1021</v>
      </c>
      <c r="E359" s="2">
        <f t="shared" si="17"/>
        <v>3500000</v>
      </c>
      <c r="F359" s="19">
        <v>1000000</v>
      </c>
      <c r="G359" s="19">
        <v>0</v>
      </c>
      <c r="H359" s="19"/>
      <c r="I359" s="19"/>
      <c r="J359" s="19"/>
      <c r="K359" s="2">
        <f t="shared" si="19"/>
        <v>4500000</v>
      </c>
      <c r="L359" s="19">
        <v>4500000</v>
      </c>
      <c r="M359" s="19" t="s">
        <v>253</v>
      </c>
      <c r="S359" s="19">
        <f>IFERROR(SUMIF([3]PIVOT!$A$9:$A$634,C359,[3]PIVOT!$C$9:$C$634),0)</f>
        <v>0</v>
      </c>
      <c r="T359" s="19">
        <f t="shared" si="18"/>
        <v>-4500000</v>
      </c>
    </row>
    <row r="360" spans="1:20" outlineLevel="1" x14ac:dyDescent="0.25">
      <c r="A360" s="19" t="s">
        <v>230</v>
      </c>
      <c r="B360" s="19" t="s">
        <v>1205</v>
      </c>
      <c r="C360" s="19" t="s">
        <v>1745</v>
      </c>
      <c r="D360" s="19" t="s">
        <v>1010</v>
      </c>
      <c r="E360" s="2">
        <f t="shared" si="17"/>
        <v>3500000</v>
      </c>
      <c r="F360" s="19">
        <v>1000000</v>
      </c>
      <c r="G360" s="19">
        <v>0</v>
      </c>
      <c r="H360" s="19"/>
      <c r="I360" s="19"/>
      <c r="J360" s="19"/>
      <c r="K360" s="2">
        <f t="shared" si="19"/>
        <v>4500000</v>
      </c>
      <c r="L360" s="19">
        <v>4500000</v>
      </c>
      <c r="M360" s="19" t="s">
        <v>253</v>
      </c>
      <c r="S360" s="19">
        <f>IFERROR(SUMIF([3]PIVOT!$A$9:$A$634,C360,[3]PIVOT!$C$9:$C$634),0)</f>
        <v>0</v>
      </c>
      <c r="T360" s="19">
        <f t="shared" si="18"/>
        <v>-4500000</v>
      </c>
    </row>
    <row r="361" spans="1:20" outlineLevel="1" x14ac:dyDescent="0.25">
      <c r="A361" s="19" t="s">
        <v>230</v>
      </c>
      <c r="B361" s="19" t="s">
        <v>2738</v>
      </c>
      <c r="C361" s="19" t="s">
        <v>2844</v>
      </c>
      <c r="D361" s="19" t="s">
        <v>2845</v>
      </c>
      <c r="E361" s="2">
        <f t="shared" si="17"/>
        <v>2076923.076923077</v>
      </c>
      <c r="F361" s="19">
        <v>0</v>
      </c>
      <c r="G361" s="19">
        <v>692307.69230769225</v>
      </c>
      <c r="H361" s="19"/>
      <c r="I361" s="19"/>
      <c r="J361" s="19"/>
      <c r="K361" s="2">
        <f t="shared" si="19"/>
        <v>2769230.769230769</v>
      </c>
      <c r="L361" s="19">
        <v>2076923.076923077</v>
      </c>
      <c r="M361" s="19" t="s">
        <v>253</v>
      </c>
      <c r="S361" s="19">
        <f>IFERROR(SUMIF([3]PIVOT!$A$9:$A$634,C361,[3]PIVOT!$C$9:$C$634),0)</f>
        <v>0</v>
      </c>
      <c r="T361" s="19">
        <f t="shared" si="18"/>
        <v>-2769230.769230769</v>
      </c>
    </row>
    <row r="362" spans="1:20" outlineLevel="1" x14ac:dyDescent="0.25">
      <c r="A362" s="19" t="s">
        <v>230</v>
      </c>
      <c r="B362" s="19" t="s">
        <v>1205</v>
      </c>
      <c r="C362" s="19" t="s">
        <v>2846</v>
      </c>
      <c r="D362" s="19" t="s">
        <v>2847</v>
      </c>
      <c r="E362" s="2">
        <f t="shared" si="17"/>
        <v>0</v>
      </c>
      <c r="F362" s="19">
        <v>0</v>
      </c>
      <c r="G362" s="19">
        <v>0</v>
      </c>
      <c r="H362" s="19"/>
      <c r="I362" s="19"/>
      <c r="J362" s="19"/>
      <c r="K362" s="2">
        <f t="shared" si="19"/>
        <v>0</v>
      </c>
      <c r="L362" s="19">
        <v>0</v>
      </c>
      <c r="M362" s="19" t="s">
        <v>253</v>
      </c>
      <c r="S362" s="19">
        <f>IFERROR(SUMIF([3]PIVOT!$A$9:$A$634,C362,[3]PIVOT!$C$9:$C$634),0)</f>
        <v>0</v>
      </c>
      <c r="T362" s="19">
        <f t="shared" si="18"/>
        <v>0</v>
      </c>
    </row>
    <row r="363" spans="1:20" outlineLevel="1" x14ac:dyDescent="0.25">
      <c r="A363" s="19" t="s">
        <v>229</v>
      </c>
      <c r="B363" s="19" t="s">
        <v>37</v>
      </c>
      <c r="C363" s="19" t="s">
        <v>1782</v>
      </c>
      <c r="D363" s="19" t="s">
        <v>220</v>
      </c>
      <c r="E363" s="2">
        <f t="shared" si="17"/>
        <v>2000000</v>
      </c>
      <c r="F363" s="19">
        <v>0</v>
      </c>
      <c r="G363" s="19">
        <v>0</v>
      </c>
      <c r="H363" s="19"/>
      <c r="I363" s="19"/>
      <c r="J363" s="19"/>
      <c r="K363" s="2">
        <f t="shared" si="19"/>
        <v>2000000</v>
      </c>
      <c r="L363" s="19">
        <v>2000000</v>
      </c>
      <c r="M363" s="19" t="s">
        <v>253</v>
      </c>
      <c r="S363" s="19">
        <f>IFERROR(SUMIF([3]PIVOT!$A$9:$A$634,C363,[3]PIVOT!$C$9:$C$634),0)</f>
        <v>0</v>
      </c>
      <c r="T363" s="19">
        <f t="shared" si="18"/>
        <v>-2000000</v>
      </c>
    </row>
    <row r="364" spans="1:20" outlineLevel="1" x14ac:dyDescent="0.25">
      <c r="A364" s="19" t="s">
        <v>229</v>
      </c>
      <c r="B364" s="19" t="s">
        <v>37</v>
      </c>
      <c r="C364" s="19" t="s">
        <v>1784</v>
      </c>
      <c r="D364" s="19" t="s">
        <v>222</v>
      </c>
      <c r="E364" s="2">
        <f t="shared" si="17"/>
        <v>1800000</v>
      </c>
      <c r="F364" s="19">
        <v>0</v>
      </c>
      <c r="G364" s="19">
        <v>0</v>
      </c>
      <c r="H364" s="19"/>
      <c r="I364" s="19"/>
      <c r="J364" s="19"/>
      <c r="K364" s="2">
        <f t="shared" si="19"/>
        <v>1800000</v>
      </c>
      <c r="L364" s="19">
        <v>1800000</v>
      </c>
      <c r="M364" s="19" t="s">
        <v>288</v>
      </c>
      <c r="S364" s="19">
        <f>IFERROR(SUMIF([3]PIVOT!$A$9:$A$634,C364,[3]PIVOT!$C$9:$C$634),0)</f>
        <v>0</v>
      </c>
      <c r="T364" s="19">
        <f t="shared" si="18"/>
        <v>-1800000</v>
      </c>
    </row>
    <row r="365" spans="1:20" outlineLevel="1" x14ac:dyDescent="0.25">
      <c r="A365" s="19" t="s">
        <v>229</v>
      </c>
      <c r="B365" s="19" t="s">
        <v>37</v>
      </c>
      <c r="C365" s="19" t="s">
        <v>1785</v>
      </c>
      <c r="D365" s="19" t="s">
        <v>454</v>
      </c>
      <c r="E365" s="2">
        <f t="shared" si="17"/>
        <v>0</v>
      </c>
      <c r="F365" s="19">
        <v>0</v>
      </c>
      <c r="G365" s="19">
        <v>0</v>
      </c>
      <c r="H365" s="19"/>
      <c r="I365" s="19"/>
      <c r="J365" s="19"/>
      <c r="K365" s="2">
        <f t="shared" si="19"/>
        <v>0</v>
      </c>
      <c r="L365" s="19">
        <v>0</v>
      </c>
      <c r="M365" s="19"/>
      <c r="S365" s="19">
        <f>IFERROR(SUMIF([3]PIVOT!$A$9:$A$634,C365,[3]PIVOT!$C$9:$C$634),0)</f>
        <v>0</v>
      </c>
      <c r="T365" s="19">
        <f t="shared" si="18"/>
        <v>0</v>
      </c>
    </row>
    <row r="366" spans="1:20" outlineLevel="1" x14ac:dyDescent="0.25">
      <c r="A366" s="19" t="s">
        <v>229</v>
      </c>
      <c r="B366" s="19" t="s">
        <v>37</v>
      </c>
      <c r="C366" s="19" t="s">
        <v>2674</v>
      </c>
      <c r="D366" s="19" t="s">
        <v>2848</v>
      </c>
      <c r="E366" s="2">
        <f t="shared" si="17"/>
        <v>3700000</v>
      </c>
      <c r="F366" s="19">
        <v>0</v>
      </c>
      <c r="G366" s="19">
        <v>0</v>
      </c>
      <c r="H366" s="19"/>
      <c r="I366" s="19"/>
      <c r="J366" s="19"/>
      <c r="K366" s="2">
        <f t="shared" si="19"/>
        <v>3700000</v>
      </c>
      <c r="L366" s="19">
        <v>3700000</v>
      </c>
      <c r="M366" s="19"/>
      <c r="S366" s="19">
        <f>IFERROR(SUMIF([3]PIVOT!$A$9:$A$634,C366,[3]PIVOT!$C$9:$C$634),0)</f>
        <v>0</v>
      </c>
      <c r="T366" s="19">
        <f t="shared" si="18"/>
        <v>-3700000</v>
      </c>
    </row>
    <row r="367" spans="1:20" outlineLevel="1" x14ac:dyDescent="0.25">
      <c r="A367" s="19" t="s">
        <v>229</v>
      </c>
      <c r="B367" s="19" t="s">
        <v>37</v>
      </c>
      <c r="C367" s="19" t="s">
        <v>2506</v>
      </c>
      <c r="D367" s="19" t="s">
        <v>2507</v>
      </c>
      <c r="E367" s="2">
        <f t="shared" si="17"/>
        <v>3000000</v>
      </c>
      <c r="F367" s="19">
        <v>0</v>
      </c>
      <c r="G367" s="19">
        <v>0</v>
      </c>
      <c r="H367" s="19"/>
      <c r="I367" s="19"/>
      <c r="J367" s="19"/>
      <c r="K367" s="2">
        <f t="shared" si="19"/>
        <v>3000000</v>
      </c>
      <c r="L367" s="19">
        <v>3000000</v>
      </c>
      <c r="M367" s="19"/>
      <c r="S367" s="19">
        <f>IFERROR(SUMIF([3]PIVOT!$A$9:$A$634,C367,[3]PIVOT!$C$9:$C$634),0)</f>
        <v>0</v>
      </c>
      <c r="T367" s="19">
        <f t="shared" si="18"/>
        <v>-3000000</v>
      </c>
    </row>
    <row r="368" spans="1:20" outlineLevel="1" x14ac:dyDescent="0.25">
      <c r="A368" s="19" t="s">
        <v>229</v>
      </c>
      <c r="B368" s="19" t="s">
        <v>37</v>
      </c>
      <c r="C368" s="19" t="s">
        <v>1788</v>
      </c>
      <c r="D368" s="19" t="s">
        <v>1798</v>
      </c>
      <c r="E368" s="2">
        <f t="shared" si="17"/>
        <v>2500000</v>
      </c>
      <c r="F368" s="19">
        <v>0</v>
      </c>
      <c r="G368" s="19">
        <v>0</v>
      </c>
      <c r="H368" s="19"/>
      <c r="I368" s="19"/>
      <c r="J368" s="19"/>
      <c r="K368" s="2">
        <f t="shared" si="19"/>
        <v>2500000</v>
      </c>
      <c r="L368" s="19">
        <v>2500000</v>
      </c>
      <c r="M368" s="19"/>
      <c r="S368" s="19">
        <f>IFERROR(SUMIF([3]PIVOT!$A$9:$A$634,C368,[3]PIVOT!$C$9:$C$634),0)</f>
        <v>0</v>
      </c>
      <c r="T368" s="19">
        <f t="shared" si="18"/>
        <v>-2500000</v>
      </c>
    </row>
    <row r="369" spans="1:20" outlineLevel="1" x14ac:dyDescent="0.25">
      <c r="A369" s="19" t="s">
        <v>230</v>
      </c>
      <c r="B369" s="19" t="s">
        <v>37</v>
      </c>
      <c r="C369" s="19" t="s">
        <v>1753</v>
      </c>
      <c r="D369" s="19" t="s">
        <v>458</v>
      </c>
      <c r="E369" s="2">
        <f t="shared" si="17"/>
        <v>3700000</v>
      </c>
      <c r="F369" s="19">
        <v>0</v>
      </c>
      <c r="G369" s="19">
        <v>0</v>
      </c>
      <c r="H369" s="19"/>
      <c r="I369" s="19"/>
      <c r="J369" s="19"/>
      <c r="K369" s="2">
        <f t="shared" si="19"/>
        <v>3700000</v>
      </c>
      <c r="L369" s="19">
        <v>3700000</v>
      </c>
      <c r="M369" s="19"/>
      <c r="S369" s="19">
        <f>IFERROR(SUMIF([3]PIVOT!$A$9:$A$634,C369,[3]PIVOT!$C$9:$C$634),0)</f>
        <v>0</v>
      </c>
      <c r="T369" s="19">
        <f t="shared" si="18"/>
        <v>-3700000</v>
      </c>
    </row>
    <row r="370" spans="1:20" outlineLevel="1" x14ac:dyDescent="0.25">
      <c r="A370" s="19" t="s">
        <v>230</v>
      </c>
      <c r="B370" s="19" t="s">
        <v>37</v>
      </c>
      <c r="C370" s="19" t="s">
        <v>1790</v>
      </c>
      <c r="D370" s="19" t="s">
        <v>55</v>
      </c>
      <c r="E370" s="2">
        <f t="shared" si="17"/>
        <v>4700000</v>
      </c>
      <c r="F370" s="19">
        <v>0</v>
      </c>
      <c r="G370" s="19">
        <v>0</v>
      </c>
      <c r="H370" s="19"/>
      <c r="I370" s="19"/>
      <c r="J370" s="19"/>
      <c r="K370" s="2">
        <f t="shared" si="19"/>
        <v>4700000</v>
      </c>
      <c r="L370" s="19">
        <v>4700000</v>
      </c>
      <c r="M370" s="19"/>
      <c r="S370" s="19">
        <f>IFERROR(SUMIF([3]PIVOT!$A$9:$A$634,C370,[3]PIVOT!$C$9:$C$634),0)</f>
        <v>0</v>
      </c>
      <c r="T370" s="19">
        <f t="shared" si="18"/>
        <v>-4700000</v>
      </c>
    </row>
    <row r="371" spans="1:20" outlineLevel="1" x14ac:dyDescent="0.25">
      <c r="A371" s="19" t="s">
        <v>230</v>
      </c>
      <c r="B371" s="19" t="s">
        <v>37</v>
      </c>
      <c r="C371" s="19" t="s">
        <v>1791</v>
      </c>
      <c r="D371" s="19" t="s">
        <v>419</v>
      </c>
      <c r="E371" s="2">
        <f t="shared" si="17"/>
        <v>3700000</v>
      </c>
      <c r="F371" s="19">
        <v>0</v>
      </c>
      <c r="G371" s="19">
        <v>0</v>
      </c>
      <c r="H371" s="19"/>
      <c r="I371" s="19"/>
      <c r="J371" s="19"/>
      <c r="K371" s="2">
        <f t="shared" si="19"/>
        <v>3700000</v>
      </c>
      <c r="L371" s="19">
        <v>3700000</v>
      </c>
      <c r="M371" s="19"/>
      <c r="S371" s="19">
        <f>IFERROR(SUMIF([3]PIVOT!$A$9:$A$634,C371,[3]PIVOT!$C$9:$C$634),0)</f>
        <v>0</v>
      </c>
      <c r="T371" s="19">
        <f t="shared" si="18"/>
        <v>-3700000</v>
      </c>
    </row>
    <row r="372" spans="1:20" outlineLevel="1" x14ac:dyDescent="0.25">
      <c r="A372" s="19" t="s">
        <v>230</v>
      </c>
      <c r="B372" s="19" t="s">
        <v>37</v>
      </c>
      <c r="C372" s="19" t="s">
        <v>1792</v>
      </c>
      <c r="D372" s="19" t="s">
        <v>224</v>
      </c>
      <c r="E372" s="2">
        <f t="shared" si="17"/>
        <v>3700000</v>
      </c>
      <c r="F372" s="19">
        <v>0</v>
      </c>
      <c r="G372" s="19">
        <v>0</v>
      </c>
      <c r="H372" s="19"/>
      <c r="I372" s="19"/>
      <c r="J372" s="19"/>
      <c r="K372" s="2">
        <f t="shared" si="19"/>
        <v>3700000</v>
      </c>
      <c r="L372" s="19">
        <v>3700000</v>
      </c>
      <c r="M372" s="19"/>
      <c r="S372" s="19">
        <f>IFERROR(SUMIF([3]PIVOT!$A$9:$A$634,C372,[3]PIVOT!$C$9:$C$634),0)</f>
        <v>0</v>
      </c>
      <c r="T372" s="19">
        <f t="shared" si="18"/>
        <v>-3700000</v>
      </c>
    </row>
    <row r="373" spans="1:20" outlineLevel="1" x14ac:dyDescent="0.25">
      <c r="A373" s="19" t="s">
        <v>230</v>
      </c>
      <c r="B373" s="19" t="s">
        <v>37</v>
      </c>
      <c r="C373" s="19" t="s">
        <v>1793</v>
      </c>
      <c r="D373" s="19" t="s">
        <v>460</v>
      </c>
      <c r="E373" s="2">
        <f t="shared" si="17"/>
        <v>2800000</v>
      </c>
      <c r="F373" s="19">
        <v>0</v>
      </c>
      <c r="G373" s="19">
        <v>0</v>
      </c>
      <c r="H373" s="19"/>
      <c r="I373" s="19"/>
      <c r="J373" s="19"/>
      <c r="K373" s="2">
        <f t="shared" si="19"/>
        <v>2800000</v>
      </c>
      <c r="L373" s="19">
        <v>2800000</v>
      </c>
      <c r="M373" s="19"/>
      <c r="S373" s="19">
        <f>IFERROR(SUMIF([3]PIVOT!$A$9:$A$634,C373,[3]PIVOT!$C$9:$C$634),0)</f>
        <v>0</v>
      </c>
      <c r="T373" s="19">
        <f t="shared" si="18"/>
        <v>-2800000</v>
      </c>
    </row>
    <row r="374" spans="1:20" outlineLevel="1" x14ac:dyDescent="0.25">
      <c r="A374" s="19" t="s">
        <v>230</v>
      </c>
      <c r="B374" s="19" t="s">
        <v>37</v>
      </c>
      <c r="C374" s="19" t="s">
        <v>1728</v>
      </c>
      <c r="D374" s="19" t="s">
        <v>1898</v>
      </c>
      <c r="E374" s="2">
        <f t="shared" si="17"/>
        <v>2700000</v>
      </c>
      <c r="F374" s="19">
        <v>0</v>
      </c>
      <c r="G374" s="19">
        <v>0</v>
      </c>
      <c r="H374" s="19"/>
      <c r="I374" s="19"/>
      <c r="J374" s="19"/>
      <c r="K374" s="2">
        <f t="shared" si="19"/>
        <v>2700000</v>
      </c>
      <c r="L374" s="19">
        <v>2700000</v>
      </c>
      <c r="M374" s="19"/>
      <c r="S374" s="19">
        <f>IFERROR(SUMIF([3]PIVOT!$A$9:$A$634,C374,[3]PIVOT!$C$9:$C$634),0)</f>
        <v>0</v>
      </c>
      <c r="T374" s="19">
        <f t="shared" si="18"/>
        <v>-2700000</v>
      </c>
    </row>
    <row r="375" spans="1:20" outlineLevel="1" x14ac:dyDescent="0.25">
      <c r="A375" s="19" t="s">
        <v>230</v>
      </c>
      <c r="B375" s="19" t="s">
        <v>37</v>
      </c>
      <c r="C375" s="19" t="s">
        <v>1795</v>
      </c>
      <c r="D375" s="19" t="s">
        <v>58</v>
      </c>
      <c r="E375" s="2">
        <f t="shared" si="17"/>
        <v>3700000</v>
      </c>
      <c r="F375" s="19">
        <v>0</v>
      </c>
      <c r="G375" s="19">
        <v>0</v>
      </c>
      <c r="H375" s="19"/>
      <c r="I375" s="19"/>
      <c r="J375" s="19"/>
      <c r="K375" s="2">
        <f t="shared" si="19"/>
        <v>3700000</v>
      </c>
      <c r="L375" s="19">
        <v>3700000</v>
      </c>
      <c r="M375" s="19"/>
      <c r="S375" s="19">
        <f>IFERROR(SUMIF([3]PIVOT!$A$9:$A$634,C375,[3]PIVOT!$C$9:$C$634),0)</f>
        <v>0</v>
      </c>
      <c r="T375" s="19">
        <f t="shared" si="18"/>
        <v>-3700000</v>
      </c>
    </row>
    <row r="376" spans="1:20" outlineLevel="1" x14ac:dyDescent="0.25">
      <c r="A376" s="19" t="s">
        <v>230</v>
      </c>
      <c r="B376" s="19" t="s">
        <v>37</v>
      </c>
      <c r="C376" s="19" t="s">
        <v>1796</v>
      </c>
      <c r="D376" s="19" t="s">
        <v>202</v>
      </c>
      <c r="E376" s="2">
        <f t="shared" si="17"/>
        <v>3200000</v>
      </c>
      <c r="F376" s="19">
        <v>0</v>
      </c>
      <c r="G376" s="19">
        <v>0</v>
      </c>
      <c r="H376" s="19"/>
      <c r="I376" s="19"/>
      <c r="J376" s="19"/>
      <c r="K376" s="2">
        <f t="shared" si="19"/>
        <v>3200000</v>
      </c>
      <c r="L376" s="19">
        <v>3200000</v>
      </c>
      <c r="M376" s="19"/>
      <c r="S376" s="19">
        <f>IFERROR(SUMIF([3]PIVOT!$A$9:$A$634,C376,[3]PIVOT!$C$9:$C$634),0)</f>
        <v>0</v>
      </c>
      <c r="T376" s="19">
        <f t="shared" si="18"/>
        <v>-3200000</v>
      </c>
    </row>
    <row r="377" spans="1:20" outlineLevel="1" x14ac:dyDescent="0.25">
      <c r="A377" s="19" t="s">
        <v>229</v>
      </c>
      <c r="B377" s="19" t="s">
        <v>39</v>
      </c>
      <c r="C377" s="19" t="s">
        <v>1801</v>
      </c>
      <c r="D377" s="19" t="s">
        <v>1026</v>
      </c>
      <c r="E377" s="2">
        <f t="shared" si="17"/>
        <v>3400000</v>
      </c>
      <c r="F377" s="19">
        <v>0</v>
      </c>
      <c r="G377" s="19">
        <v>0</v>
      </c>
      <c r="H377" s="19"/>
      <c r="I377" s="19"/>
      <c r="J377" s="19"/>
      <c r="K377" s="2">
        <f t="shared" si="19"/>
        <v>3400000</v>
      </c>
      <c r="L377" s="19">
        <v>3400000</v>
      </c>
      <c r="M377" s="19"/>
      <c r="S377" s="19">
        <f>IFERROR(SUMIF([3]PIVOT!$A$9:$A$634,C377,[3]PIVOT!$C$9:$C$634),0)</f>
        <v>0</v>
      </c>
      <c r="T377" s="19">
        <f t="shared" si="18"/>
        <v>-3400000</v>
      </c>
    </row>
    <row r="378" spans="1:20" outlineLevel="1" x14ac:dyDescent="0.25">
      <c r="A378" s="19" t="s">
        <v>230</v>
      </c>
      <c r="B378" s="19" t="s">
        <v>39</v>
      </c>
      <c r="C378" s="19" t="s">
        <v>1802</v>
      </c>
      <c r="D378" s="19" t="s">
        <v>274</v>
      </c>
      <c r="E378" s="2">
        <f t="shared" si="17"/>
        <v>5700000</v>
      </c>
      <c r="F378" s="19">
        <v>0</v>
      </c>
      <c r="G378" s="19">
        <v>0</v>
      </c>
      <c r="H378" s="19"/>
      <c r="I378" s="19"/>
      <c r="J378" s="19">
        <v>10000000</v>
      </c>
      <c r="K378" s="2">
        <f t="shared" si="19"/>
        <v>15700000</v>
      </c>
      <c r="L378" s="19">
        <v>15700000</v>
      </c>
      <c r="M378" s="19"/>
      <c r="S378" s="19">
        <f>IFERROR(SUMIF([3]PIVOT!$A$9:$A$634,C378,[3]PIVOT!$C$9:$C$634),0)</f>
        <v>0</v>
      </c>
      <c r="T378" s="19">
        <f t="shared" si="18"/>
        <v>-15700000</v>
      </c>
    </row>
    <row r="379" spans="1:20" outlineLevel="1" x14ac:dyDescent="0.25">
      <c r="C379" s="19"/>
      <c r="E379" s="2">
        <f t="shared" si="17"/>
        <v>0</v>
      </c>
      <c r="F379" s="19">
        <v>0</v>
      </c>
      <c r="G379" s="19">
        <v>0</v>
      </c>
      <c r="H379" s="19"/>
      <c r="I379" s="19"/>
      <c r="J379" s="19"/>
      <c r="K379" s="2">
        <f t="shared" si="19"/>
        <v>0</v>
      </c>
      <c r="L379" s="19"/>
      <c r="M379" s="19"/>
      <c r="S379" s="19">
        <f>IFERROR(SUMIF([3]PIVOT!$A$9:$A$634,C379,[3]PIVOT!$C$9:$C$634),0)</f>
        <v>0</v>
      </c>
      <c r="T379" s="19">
        <f t="shared" si="18"/>
        <v>0</v>
      </c>
    </row>
    <row r="380" spans="1:20" outlineLevel="1" x14ac:dyDescent="0.25">
      <c r="C380" s="19"/>
      <c r="E380" s="2">
        <f t="shared" si="17"/>
        <v>0</v>
      </c>
      <c r="F380" s="19">
        <v>0</v>
      </c>
      <c r="G380" s="19">
        <v>0</v>
      </c>
      <c r="H380" s="19"/>
      <c r="I380" s="19"/>
      <c r="J380" s="19"/>
      <c r="K380" s="2">
        <f t="shared" si="19"/>
        <v>0</v>
      </c>
      <c r="L380" s="19"/>
      <c r="M380" s="19"/>
      <c r="S380" s="19">
        <f>IFERROR(SUMIF([3]PIVOT!$A$9:$A$634,C380,[3]PIVOT!$C$9:$C$634),0)</f>
        <v>0</v>
      </c>
      <c r="T380" s="19">
        <f t="shared" si="18"/>
        <v>0</v>
      </c>
    </row>
    <row r="381" spans="1:20" outlineLevel="1" x14ac:dyDescent="0.25">
      <c r="C381" s="19"/>
      <c r="E381" s="2">
        <f t="shared" si="17"/>
        <v>0</v>
      </c>
      <c r="F381" s="19">
        <v>0</v>
      </c>
      <c r="G381" s="19">
        <v>0</v>
      </c>
      <c r="H381" s="19"/>
      <c r="I381" s="19"/>
      <c r="J381" s="19"/>
      <c r="K381" s="2">
        <f t="shared" si="19"/>
        <v>0</v>
      </c>
      <c r="L381" s="19"/>
      <c r="M381" s="19"/>
      <c r="S381" s="19">
        <f>IFERROR(SUMIF([3]PIVOT!$A$9:$A$634,C381,[3]PIVOT!$C$9:$C$634),0)</f>
        <v>0</v>
      </c>
      <c r="T381" s="19">
        <f t="shared" si="18"/>
        <v>0</v>
      </c>
    </row>
    <row r="382" spans="1:20" outlineLevel="1" x14ac:dyDescent="0.25">
      <c r="C382" s="19"/>
      <c r="E382" s="2">
        <f t="shared" si="17"/>
        <v>0</v>
      </c>
      <c r="F382" s="19">
        <v>0</v>
      </c>
      <c r="G382" s="19">
        <v>0</v>
      </c>
      <c r="H382" s="19"/>
      <c r="I382" s="19"/>
      <c r="J382" s="19"/>
      <c r="K382" s="2">
        <f t="shared" si="19"/>
        <v>0</v>
      </c>
      <c r="L382" s="19"/>
      <c r="M382" s="19"/>
      <c r="S382" s="19">
        <f>IFERROR(SUMIF([3]PIVOT!$A$9:$A$634,C382,[3]PIVOT!$C$9:$C$634),0)</f>
        <v>0</v>
      </c>
      <c r="T382" s="19">
        <f t="shared" si="18"/>
        <v>0</v>
      </c>
    </row>
    <row r="383" spans="1:20" outlineLevel="1" x14ac:dyDescent="0.25">
      <c r="C383" s="19"/>
      <c r="E383" s="2">
        <f t="shared" si="17"/>
        <v>0</v>
      </c>
      <c r="F383" s="19">
        <v>0</v>
      </c>
      <c r="G383" s="19">
        <v>0</v>
      </c>
      <c r="H383" s="19"/>
      <c r="I383" s="19"/>
      <c r="J383" s="19"/>
      <c r="K383" s="2">
        <f t="shared" si="19"/>
        <v>0</v>
      </c>
      <c r="L383" s="19"/>
      <c r="M383" s="19"/>
      <c r="S383" s="19">
        <f>IFERROR(SUMIF([3]PIVOT!$A$9:$A$634,C383,[3]PIVOT!$C$9:$C$634),0)</f>
        <v>0</v>
      </c>
      <c r="T383" s="19">
        <f t="shared" si="18"/>
        <v>0</v>
      </c>
    </row>
    <row r="384" spans="1:20" outlineLevel="1" x14ac:dyDescent="0.25">
      <c r="C384" s="19"/>
      <c r="E384" s="2">
        <f t="shared" si="17"/>
        <v>0</v>
      </c>
      <c r="F384" s="19">
        <v>0</v>
      </c>
      <c r="G384" s="19">
        <v>0</v>
      </c>
      <c r="H384" s="19"/>
      <c r="I384" s="19"/>
      <c r="J384" s="19"/>
      <c r="K384" s="2">
        <f t="shared" si="19"/>
        <v>0</v>
      </c>
      <c r="L384" s="19"/>
      <c r="M384" s="19"/>
      <c r="S384" s="19">
        <f>IFERROR(SUMIF([3]PIVOT!$A$9:$A$634,C384,[3]PIVOT!$C$9:$C$634),0)</f>
        <v>0</v>
      </c>
      <c r="T384" s="19">
        <f t="shared" si="18"/>
        <v>0</v>
      </c>
    </row>
    <row r="385" spans="1:20" outlineLevel="1" x14ac:dyDescent="0.25">
      <c r="C385" s="19"/>
      <c r="E385" s="2">
        <f t="shared" si="17"/>
        <v>0</v>
      </c>
      <c r="F385" s="19">
        <v>0</v>
      </c>
      <c r="G385" s="19">
        <v>0</v>
      </c>
      <c r="H385" s="19"/>
      <c r="I385" s="19"/>
      <c r="J385" s="19"/>
      <c r="K385" s="2">
        <f t="shared" si="19"/>
        <v>0</v>
      </c>
      <c r="L385" s="19"/>
      <c r="M385" s="19"/>
      <c r="S385" s="19">
        <f>IFERROR(SUMIF([3]PIVOT!$A$9:$A$634,C385,[3]PIVOT!$C$9:$C$634),0)</f>
        <v>0</v>
      </c>
      <c r="T385" s="19">
        <f t="shared" si="18"/>
        <v>0</v>
      </c>
    </row>
    <row r="386" spans="1:20" outlineLevel="1" x14ac:dyDescent="0.25">
      <c r="C386" s="19"/>
      <c r="E386" s="2">
        <f t="shared" si="17"/>
        <v>0</v>
      </c>
      <c r="F386" s="19">
        <v>0</v>
      </c>
      <c r="G386" s="19">
        <v>0</v>
      </c>
      <c r="H386" s="19"/>
      <c r="I386" s="19"/>
      <c r="J386" s="19"/>
      <c r="K386" s="2">
        <f t="shared" si="19"/>
        <v>0</v>
      </c>
      <c r="L386" s="19"/>
      <c r="M386" s="19"/>
      <c r="S386" s="19">
        <f>IFERROR(SUMIF([3]PIVOT!$A$9:$A$634,C386,[3]PIVOT!$C$9:$C$634),0)</f>
        <v>0</v>
      </c>
      <c r="T386" s="19">
        <f t="shared" si="18"/>
        <v>0</v>
      </c>
    </row>
    <row r="387" spans="1:20" s="35" customFormat="1" x14ac:dyDescent="0.25">
      <c r="A387" s="4"/>
      <c r="B387" s="4"/>
      <c r="C387" s="50"/>
      <c r="D387" s="4" t="s">
        <v>85</v>
      </c>
      <c r="E387" s="4">
        <f t="shared" ref="E387:J387" si="20">SUM(E266:E386)</f>
        <v>299580769.23076922</v>
      </c>
      <c r="F387" s="4">
        <f t="shared" si="20"/>
        <v>56000000</v>
      </c>
      <c r="G387" s="4">
        <f t="shared" si="20"/>
        <v>17961538.46153846</v>
      </c>
      <c r="H387" s="4">
        <f t="shared" si="20"/>
        <v>0</v>
      </c>
      <c r="I387" s="4">
        <f t="shared" si="20"/>
        <v>0</v>
      </c>
      <c r="J387" s="4">
        <f t="shared" si="20"/>
        <v>10000000</v>
      </c>
      <c r="K387" s="4">
        <f t="shared" si="19"/>
        <v>383542307.69230765</v>
      </c>
      <c r="L387" s="4">
        <f>SUM(L266:L386)</f>
        <v>365580769.23076922</v>
      </c>
      <c r="M387" s="41"/>
      <c r="N387" s="35">
        <v>269861538.46153849</v>
      </c>
      <c r="O387" s="19">
        <v>39700000</v>
      </c>
      <c r="P387" s="35">
        <v>2700000</v>
      </c>
      <c r="Q387" s="35">
        <v>17423076.923076924</v>
      </c>
      <c r="R387" s="35">
        <f>+K387-SUM(N387:Q387)</f>
        <v>53857692.30769223</v>
      </c>
      <c r="S387" s="19"/>
      <c r="T387" s="19"/>
    </row>
    <row r="388" spans="1:20" outlineLevel="1" x14ac:dyDescent="0.25">
      <c r="A388" s="19" t="s">
        <v>249</v>
      </c>
      <c r="B388" s="19" t="s">
        <v>1205</v>
      </c>
      <c r="C388" s="19" t="s">
        <v>1082</v>
      </c>
      <c r="D388" s="19" t="s">
        <v>234</v>
      </c>
      <c r="E388" s="16">
        <f t="shared" ref="E388:E451" si="21">+L388-F388-J388-I388</f>
        <v>3500000</v>
      </c>
      <c r="F388" s="19">
        <v>1000000</v>
      </c>
      <c r="G388" s="19">
        <f>IFERROR(VLOOKUP($D388,[5]Probation!$D$6:$U$17,18,0),0)</f>
        <v>0</v>
      </c>
      <c r="H388" s="19"/>
      <c r="I388" s="19"/>
      <c r="J388" s="19"/>
      <c r="K388" s="2">
        <f>SUM(E388:G388)-H388-I388+J388</f>
        <v>4500000</v>
      </c>
      <c r="L388" s="19">
        <v>4500000</v>
      </c>
      <c r="M388" s="19" t="s">
        <v>366</v>
      </c>
      <c r="S388" s="19">
        <f>IFERROR(SUMIF([3]PIVOT!$A$9:$A$634,C388,[3]PIVOT!$C$9:$C$634),0)</f>
        <v>0</v>
      </c>
      <c r="T388" s="19">
        <f t="shared" si="18"/>
        <v>-4500000</v>
      </c>
    </row>
    <row r="389" spans="1:20" outlineLevel="1" x14ac:dyDescent="0.25">
      <c r="A389" s="19" t="s">
        <v>249</v>
      </c>
      <c r="B389" s="19" t="s">
        <v>2728</v>
      </c>
      <c r="C389" s="19" t="s">
        <v>1083</v>
      </c>
      <c r="D389" s="19" t="s">
        <v>423</v>
      </c>
      <c r="E389" s="16">
        <f t="shared" si="21"/>
        <v>2500000</v>
      </c>
      <c r="F389" s="19">
        <v>0</v>
      </c>
      <c r="G389" s="19">
        <f>IFERROR(VLOOKUP($D389,[5]Probation!$D$6:$U$17,18,0),0)</f>
        <v>0</v>
      </c>
      <c r="H389" s="19"/>
      <c r="I389" s="19"/>
      <c r="J389" s="19"/>
      <c r="K389" s="2">
        <f t="shared" ref="K389:K452" si="22">SUM(E389:G389)-H389-I389+J389</f>
        <v>2500000</v>
      </c>
      <c r="L389" s="19">
        <v>2500000</v>
      </c>
      <c r="M389" s="19" t="s">
        <v>371</v>
      </c>
      <c r="S389" s="19">
        <f>IFERROR(SUMIF([3]PIVOT!$A$9:$A$634,C389,[3]PIVOT!$C$9:$C$634),0)</f>
        <v>0</v>
      </c>
      <c r="T389" s="19">
        <f t="shared" si="18"/>
        <v>-2500000</v>
      </c>
    </row>
    <row r="390" spans="1:20" outlineLevel="1" x14ac:dyDescent="0.25">
      <c r="A390" s="19" t="s">
        <v>249</v>
      </c>
      <c r="B390" s="19" t="s">
        <v>2728</v>
      </c>
      <c r="C390" s="19" t="s">
        <v>1084</v>
      </c>
      <c r="D390" s="19" t="s">
        <v>919</v>
      </c>
      <c r="E390" s="16">
        <f t="shared" si="21"/>
        <v>4000000</v>
      </c>
      <c r="F390" s="19">
        <v>0</v>
      </c>
      <c r="G390" s="19">
        <f>IFERROR(VLOOKUP($D390,[5]Probation!$D$6:$U$17,18,0),0)</f>
        <v>0</v>
      </c>
      <c r="H390" s="19"/>
      <c r="I390" s="19"/>
      <c r="J390" s="19"/>
      <c r="K390" s="2">
        <f t="shared" si="22"/>
        <v>4000000</v>
      </c>
      <c r="L390" s="19">
        <v>4000000</v>
      </c>
      <c r="M390" s="19" t="s">
        <v>371</v>
      </c>
      <c r="S390" s="19">
        <f>IFERROR(SUMIF([3]PIVOT!$A$9:$A$634,C390,[3]PIVOT!$C$9:$C$634),0)</f>
        <v>0</v>
      </c>
      <c r="T390" s="19">
        <f t="shared" si="18"/>
        <v>-4000000</v>
      </c>
    </row>
    <row r="391" spans="1:20" outlineLevel="1" x14ac:dyDescent="0.25">
      <c r="A391" s="19" t="s">
        <v>249</v>
      </c>
      <c r="B391" s="19" t="s">
        <v>1205</v>
      </c>
      <c r="C391" s="19" t="s">
        <v>1085</v>
      </c>
      <c r="D391" s="19" t="s">
        <v>236</v>
      </c>
      <c r="E391" s="16">
        <f t="shared" si="21"/>
        <v>3500000</v>
      </c>
      <c r="F391" s="19">
        <v>1000000</v>
      </c>
      <c r="G391" s="19">
        <f>IFERROR(VLOOKUP($D391,[5]Probation!$D$6:$U$17,18,0),0)</f>
        <v>0</v>
      </c>
      <c r="H391" s="19"/>
      <c r="I391" s="19"/>
      <c r="J391" s="19"/>
      <c r="K391" s="2">
        <f t="shared" si="22"/>
        <v>4500000</v>
      </c>
      <c r="L391" s="19">
        <v>4500000</v>
      </c>
      <c r="M391" s="19" t="s">
        <v>371</v>
      </c>
      <c r="S391" s="19">
        <f>IFERROR(SUMIF([3]PIVOT!$A$9:$A$634,C391,[3]PIVOT!$C$9:$C$634),0)</f>
        <v>0</v>
      </c>
      <c r="T391" s="19">
        <f t="shared" si="18"/>
        <v>-4500000</v>
      </c>
    </row>
    <row r="392" spans="1:20" outlineLevel="1" x14ac:dyDescent="0.25">
      <c r="A392" s="19" t="s">
        <v>249</v>
      </c>
      <c r="B392" s="19" t="s">
        <v>1205</v>
      </c>
      <c r="C392" s="19" t="s">
        <v>1086</v>
      </c>
      <c r="D392" s="19" t="s">
        <v>522</v>
      </c>
      <c r="E392" s="16">
        <f t="shared" si="21"/>
        <v>3500000</v>
      </c>
      <c r="F392" s="19">
        <v>1000000</v>
      </c>
      <c r="G392" s="19">
        <f>IFERROR(VLOOKUP($D392,[5]Probation!$D$6:$U$17,18,0),0)</f>
        <v>0</v>
      </c>
      <c r="H392" s="19"/>
      <c r="I392" s="19"/>
      <c r="J392" s="19"/>
      <c r="K392" s="2">
        <f t="shared" si="22"/>
        <v>4500000</v>
      </c>
      <c r="L392" s="19">
        <v>4500000</v>
      </c>
      <c r="M392" s="19" t="s">
        <v>371</v>
      </c>
      <c r="S392" s="19">
        <f>IFERROR(SUMIF([3]PIVOT!$A$9:$A$634,C392,[3]PIVOT!$C$9:$C$634),0)</f>
        <v>0</v>
      </c>
      <c r="T392" s="19">
        <f t="shared" si="18"/>
        <v>-4500000</v>
      </c>
    </row>
    <row r="393" spans="1:20" outlineLevel="1" x14ac:dyDescent="0.25">
      <c r="A393" s="19" t="s">
        <v>249</v>
      </c>
      <c r="B393" s="19" t="s">
        <v>1205</v>
      </c>
      <c r="C393" s="19" t="s">
        <v>1087</v>
      </c>
      <c r="D393" s="19" t="s">
        <v>1030</v>
      </c>
      <c r="E393" s="16">
        <f t="shared" si="21"/>
        <v>3500000</v>
      </c>
      <c r="F393" s="19">
        <v>1000000</v>
      </c>
      <c r="G393" s="19">
        <f>IFERROR(VLOOKUP($D393,[5]Probation!$D$6:$U$17,18,0),0)</f>
        <v>0</v>
      </c>
      <c r="H393" s="19"/>
      <c r="I393" s="19"/>
      <c r="J393" s="19"/>
      <c r="K393" s="2">
        <f t="shared" si="22"/>
        <v>4500000</v>
      </c>
      <c r="L393" s="19">
        <v>4500000</v>
      </c>
      <c r="M393" s="19" t="s">
        <v>371</v>
      </c>
      <c r="S393" s="19">
        <f>IFERROR(SUMIF([3]PIVOT!$A$9:$A$634,C393,[3]PIVOT!$C$9:$C$634),0)</f>
        <v>0</v>
      </c>
      <c r="T393" s="19">
        <f t="shared" si="18"/>
        <v>-4500000</v>
      </c>
    </row>
    <row r="394" spans="1:20" outlineLevel="1" x14ac:dyDescent="0.25">
      <c r="A394" s="19" t="s">
        <v>249</v>
      </c>
      <c r="B394" s="19" t="s">
        <v>1205</v>
      </c>
      <c r="C394" s="19" t="s">
        <v>1088</v>
      </c>
      <c r="D394" s="19" t="s">
        <v>461</v>
      </c>
      <c r="E394" s="16">
        <f t="shared" si="21"/>
        <v>3500000</v>
      </c>
      <c r="F394" s="19">
        <v>1000000</v>
      </c>
      <c r="G394" s="19">
        <f>IFERROR(VLOOKUP($D394,[5]Probation!$D$6:$U$17,18,0),0)</f>
        <v>0</v>
      </c>
      <c r="H394" s="19"/>
      <c r="I394" s="19"/>
      <c r="J394" s="19"/>
      <c r="K394" s="2">
        <f t="shared" si="22"/>
        <v>4500000</v>
      </c>
      <c r="L394" s="19">
        <v>4500000</v>
      </c>
      <c r="M394" s="19" t="s">
        <v>252</v>
      </c>
      <c r="S394" s="19">
        <f>IFERROR(SUMIF([3]PIVOT!$A$9:$A$634,C394,[3]PIVOT!$C$9:$C$634),0)</f>
        <v>0</v>
      </c>
      <c r="T394" s="19">
        <f t="shared" si="18"/>
        <v>-4500000</v>
      </c>
    </row>
    <row r="395" spans="1:20" outlineLevel="1" x14ac:dyDescent="0.25">
      <c r="A395" s="19" t="s">
        <v>249</v>
      </c>
      <c r="B395" s="19" t="s">
        <v>2728</v>
      </c>
      <c r="C395" s="19" t="s">
        <v>2721</v>
      </c>
      <c r="D395" s="19" t="s">
        <v>2722</v>
      </c>
      <c r="E395" s="16">
        <f t="shared" si="21"/>
        <v>4000000</v>
      </c>
      <c r="F395" s="19">
        <v>0</v>
      </c>
      <c r="G395" s="19">
        <f>IFERROR(VLOOKUP($D395,[5]Probation!$D$6:$U$17,18,0),0)</f>
        <v>1000000</v>
      </c>
      <c r="H395" s="19"/>
      <c r="I395" s="19"/>
      <c r="J395" s="19"/>
      <c r="K395" s="2">
        <f t="shared" si="22"/>
        <v>5000000</v>
      </c>
      <c r="L395" s="19">
        <v>4000000</v>
      </c>
      <c r="M395" s="19" t="s">
        <v>371</v>
      </c>
      <c r="S395" s="19">
        <f>IFERROR(SUMIF([3]PIVOT!$A$9:$A$634,C395,[3]PIVOT!$C$9:$C$634),0)</f>
        <v>0</v>
      </c>
      <c r="T395" s="19">
        <f t="shared" si="18"/>
        <v>-5000000</v>
      </c>
    </row>
    <row r="396" spans="1:20" outlineLevel="1" x14ac:dyDescent="0.25">
      <c r="A396" s="19" t="s">
        <v>249</v>
      </c>
      <c r="B396" s="19" t="s">
        <v>1205</v>
      </c>
      <c r="C396" s="19" t="s">
        <v>1090</v>
      </c>
      <c r="D396" s="19" t="s">
        <v>1899</v>
      </c>
      <c r="E396" s="16">
        <f t="shared" si="21"/>
        <v>3500000</v>
      </c>
      <c r="F396" s="19">
        <v>1000000</v>
      </c>
      <c r="G396" s="19">
        <f>IFERROR(VLOOKUP($D396,[5]Probation!$D$6:$U$17,18,0),0)</f>
        <v>0</v>
      </c>
      <c r="H396" s="19"/>
      <c r="I396" s="19"/>
      <c r="J396" s="19"/>
      <c r="K396" s="2">
        <f t="shared" si="22"/>
        <v>4500000</v>
      </c>
      <c r="L396" s="19">
        <v>4500000</v>
      </c>
      <c r="M396" s="19" t="s">
        <v>251</v>
      </c>
      <c r="S396" s="19">
        <f>IFERROR(SUMIF([3]PIVOT!$A$9:$A$634,C396,[3]PIVOT!$C$9:$C$634),0)</f>
        <v>0</v>
      </c>
      <c r="T396" s="19">
        <f t="shared" si="18"/>
        <v>-4500000</v>
      </c>
    </row>
    <row r="397" spans="1:20" outlineLevel="1" x14ac:dyDescent="0.25">
      <c r="A397" s="19" t="s">
        <v>249</v>
      </c>
      <c r="B397" s="19" t="s">
        <v>1205</v>
      </c>
      <c r="C397" s="19" t="s">
        <v>1091</v>
      </c>
      <c r="D397" s="19" t="s">
        <v>232</v>
      </c>
      <c r="E397" s="16">
        <f t="shared" si="21"/>
        <v>3500000</v>
      </c>
      <c r="F397" s="19">
        <v>1000000</v>
      </c>
      <c r="G397" s="19">
        <f>IFERROR(VLOOKUP($D397,[5]Probation!$D$6:$U$17,18,0),0)</f>
        <v>0</v>
      </c>
      <c r="H397" s="19"/>
      <c r="I397" s="19"/>
      <c r="J397" s="19"/>
      <c r="K397" s="2">
        <f t="shared" si="22"/>
        <v>4500000</v>
      </c>
      <c r="L397" s="19">
        <v>4500000</v>
      </c>
      <c r="M397" s="19" t="s">
        <v>251</v>
      </c>
      <c r="S397" s="19">
        <f>IFERROR(SUMIF([3]PIVOT!$A$9:$A$634,C397,[3]PIVOT!$C$9:$C$634),0)</f>
        <v>0</v>
      </c>
      <c r="T397" s="19">
        <f t="shared" si="18"/>
        <v>-4500000</v>
      </c>
    </row>
    <row r="398" spans="1:20" outlineLevel="1" x14ac:dyDescent="0.25">
      <c r="A398" s="19" t="s">
        <v>249</v>
      </c>
      <c r="B398" s="19" t="s">
        <v>1205</v>
      </c>
      <c r="C398" s="19" t="s">
        <v>1092</v>
      </c>
      <c r="D398" s="19" t="s">
        <v>1031</v>
      </c>
      <c r="E398" s="16">
        <f t="shared" si="21"/>
        <v>3500000</v>
      </c>
      <c r="F398" s="19">
        <v>1000000</v>
      </c>
      <c r="G398" s="19">
        <f>IFERROR(VLOOKUP($D398,[5]Probation!$D$6:$U$17,18,0),0)</f>
        <v>0</v>
      </c>
      <c r="H398" s="19"/>
      <c r="I398" s="19"/>
      <c r="J398" s="19"/>
      <c r="K398" s="2">
        <f t="shared" si="22"/>
        <v>4500000</v>
      </c>
      <c r="L398" s="19">
        <v>4500000</v>
      </c>
      <c r="M398" s="19" t="s">
        <v>251</v>
      </c>
      <c r="S398" s="19">
        <f>IFERROR(SUMIF([3]PIVOT!$A$9:$A$634,C398,[3]PIVOT!$C$9:$C$634),0)</f>
        <v>0</v>
      </c>
      <c r="T398" s="19">
        <f t="shared" ref="T398:T461" si="23">+S398-K398</f>
        <v>-4500000</v>
      </c>
    </row>
    <row r="399" spans="1:20" outlineLevel="1" x14ac:dyDescent="0.25">
      <c r="A399" s="19" t="s">
        <v>249</v>
      </c>
      <c r="B399" s="19" t="s">
        <v>1205</v>
      </c>
      <c r="C399" s="19" t="s">
        <v>2679</v>
      </c>
      <c r="D399" s="19" t="s">
        <v>2680</v>
      </c>
      <c r="E399" s="16">
        <f t="shared" si="21"/>
        <v>3500000</v>
      </c>
      <c r="F399" s="19">
        <v>1000000</v>
      </c>
      <c r="G399" s="19">
        <f>IFERROR(VLOOKUP($D399,[5]Probation!$D$6:$U$17,18,0),0)</f>
        <v>1000000</v>
      </c>
      <c r="H399" s="19"/>
      <c r="I399" s="19"/>
      <c r="J399" s="19"/>
      <c r="K399" s="2">
        <f t="shared" si="22"/>
        <v>5500000</v>
      </c>
      <c r="L399" s="19">
        <v>4500000</v>
      </c>
      <c r="M399" s="19" t="s">
        <v>252</v>
      </c>
      <c r="S399" s="19">
        <f>IFERROR(SUMIF([3]PIVOT!$A$9:$A$634,C399,[3]PIVOT!$C$9:$C$634),0)</f>
        <v>0</v>
      </c>
      <c r="T399" s="19">
        <f t="shared" si="23"/>
        <v>-5500000</v>
      </c>
    </row>
    <row r="400" spans="1:20" outlineLevel="1" x14ac:dyDescent="0.25">
      <c r="A400" s="19" t="s">
        <v>249</v>
      </c>
      <c r="B400" s="19" t="s">
        <v>1205</v>
      </c>
      <c r="C400" s="19" t="s">
        <v>1094</v>
      </c>
      <c r="D400" s="19" t="s">
        <v>233</v>
      </c>
      <c r="E400" s="16">
        <f t="shared" si="21"/>
        <v>3500000</v>
      </c>
      <c r="F400" s="19">
        <v>1000000</v>
      </c>
      <c r="G400" s="19">
        <f>IFERROR(VLOOKUP($D400,[5]Probation!$D$6:$U$17,18,0),0)</f>
        <v>0</v>
      </c>
      <c r="H400" s="19"/>
      <c r="I400" s="19"/>
      <c r="J400" s="19"/>
      <c r="K400" s="2">
        <f t="shared" si="22"/>
        <v>4500000</v>
      </c>
      <c r="L400" s="19">
        <v>4500000</v>
      </c>
      <c r="M400" s="19" t="s">
        <v>366</v>
      </c>
      <c r="S400" s="19">
        <f>IFERROR(SUMIF([3]PIVOT!$A$9:$A$634,C400,[3]PIVOT!$C$9:$C$634),0)</f>
        <v>0</v>
      </c>
      <c r="T400" s="19">
        <f t="shared" si="23"/>
        <v>-4500000</v>
      </c>
    </row>
    <row r="401" spans="1:20" outlineLevel="1" x14ac:dyDescent="0.25">
      <c r="A401" s="19" t="s">
        <v>249</v>
      </c>
      <c r="B401" s="19" t="s">
        <v>1205</v>
      </c>
      <c r="C401" s="19" t="s">
        <v>1095</v>
      </c>
      <c r="D401" s="19" t="s">
        <v>402</v>
      </c>
      <c r="E401" s="16">
        <f t="shared" si="21"/>
        <v>3500000</v>
      </c>
      <c r="F401" s="19">
        <v>1000000</v>
      </c>
      <c r="G401" s="19">
        <f>IFERROR(VLOOKUP($D401,[5]Probation!$D$6:$U$17,18,0),0)</f>
        <v>0</v>
      </c>
      <c r="H401" s="19"/>
      <c r="I401" s="19"/>
      <c r="J401" s="19"/>
      <c r="K401" s="2">
        <f t="shared" si="22"/>
        <v>4500000</v>
      </c>
      <c r="L401" s="19">
        <v>4500000</v>
      </c>
      <c r="M401" s="19" t="s">
        <v>366</v>
      </c>
      <c r="S401" s="19">
        <f>IFERROR(SUMIF([3]PIVOT!$A$9:$A$634,C401,[3]PIVOT!$C$9:$C$634),0)</f>
        <v>0</v>
      </c>
      <c r="T401" s="19">
        <f t="shared" si="23"/>
        <v>-4500000</v>
      </c>
    </row>
    <row r="402" spans="1:20" outlineLevel="1" x14ac:dyDescent="0.25">
      <c r="A402" s="19" t="s">
        <v>249</v>
      </c>
      <c r="B402" s="19" t="s">
        <v>1205</v>
      </c>
      <c r="C402" s="19" t="s">
        <v>1101</v>
      </c>
      <c r="D402" s="19" t="s">
        <v>523</v>
      </c>
      <c r="E402" s="16">
        <f t="shared" si="21"/>
        <v>3000000</v>
      </c>
      <c r="F402" s="19">
        <v>1000000</v>
      </c>
      <c r="G402" s="19">
        <f>IFERROR(VLOOKUP($D402,[5]Probation!$D$6:$U$17,18,0),0)</f>
        <v>0</v>
      </c>
      <c r="H402" s="19"/>
      <c r="I402" s="19"/>
      <c r="J402" s="19"/>
      <c r="K402" s="2">
        <f t="shared" si="22"/>
        <v>4000000</v>
      </c>
      <c r="L402" s="19">
        <v>4000000</v>
      </c>
      <c r="M402" s="19" t="s">
        <v>371</v>
      </c>
      <c r="S402" s="19">
        <f>IFERROR(SUMIF([3]PIVOT!$A$9:$A$634,C402,[3]PIVOT!$C$9:$C$634),0)</f>
        <v>0</v>
      </c>
      <c r="T402" s="19">
        <f t="shared" si="23"/>
        <v>-4000000</v>
      </c>
    </row>
    <row r="403" spans="1:20" outlineLevel="1" x14ac:dyDescent="0.25">
      <c r="A403" s="19" t="s">
        <v>249</v>
      </c>
      <c r="B403" s="19" t="s">
        <v>1205</v>
      </c>
      <c r="C403" s="19" t="s">
        <v>1100</v>
      </c>
      <c r="D403" s="19" t="s">
        <v>1034</v>
      </c>
      <c r="E403" s="16">
        <f t="shared" si="21"/>
        <v>3000000</v>
      </c>
      <c r="F403" s="19">
        <v>1000000</v>
      </c>
      <c r="G403" s="19">
        <f>IFERROR(VLOOKUP($D403,[5]Probation!$D$6:$U$17,18,0),0)</f>
        <v>0</v>
      </c>
      <c r="H403" s="19"/>
      <c r="I403" s="19"/>
      <c r="J403" s="19"/>
      <c r="K403" s="2">
        <f t="shared" si="22"/>
        <v>4000000</v>
      </c>
      <c r="L403" s="19">
        <v>4000000</v>
      </c>
      <c r="M403" s="19" t="s">
        <v>251</v>
      </c>
      <c r="S403" s="19">
        <f>IFERROR(SUMIF([3]PIVOT!$A$9:$A$634,C403,[3]PIVOT!$C$9:$C$634),0)</f>
        <v>0</v>
      </c>
      <c r="T403" s="19">
        <f t="shared" si="23"/>
        <v>-4000000</v>
      </c>
    </row>
    <row r="404" spans="1:20" outlineLevel="1" x14ac:dyDescent="0.25">
      <c r="A404" s="19" t="s">
        <v>249</v>
      </c>
      <c r="B404" s="19" t="s">
        <v>2728</v>
      </c>
      <c r="C404" s="19" t="s">
        <v>1902</v>
      </c>
      <c r="D404" s="19" t="s">
        <v>2681</v>
      </c>
      <c r="E404" s="16">
        <f t="shared" si="21"/>
        <v>1500000</v>
      </c>
      <c r="F404" s="19">
        <v>0</v>
      </c>
      <c r="G404" s="19">
        <f>IFERROR(VLOOKUP($D404,[5]Probation!$D$6:$U$17,18,0),0)</f>
        <v>0</v>
      </c>
      <c r="H404" s="19"/>
      <c r="I404" s="19"/>
      <c r="J404" s="19"/>
      <c r="K404" s="2">
        <f t="shared" si="22"/>
        <v>1500000</v>
      </c>
      <c r="L404" s="19">
        <v>1500000</v>
      </c>
      <c r="M404" s="19" t="s">
        <v>366</v>
      </c>
      <c r="S404" s="19">
        <f>IFERROR(SUMIF([3]PIVOT!$A$9:$A$634,C404,[3]PIVOT!$C$9:$C$634),0)</f>
        <v>0</v>
      </c>
      <c r="T404" s="19">
        <f t="shared" si="23"/>
        <v>-1500000</v>
      </c>
    </row>
    <row r="405" spans="1:20" outlineLevel="1" x14ac:dyDescent="0.25">
      <c r="A405" s="19" t="s">
        <v>249</v>
      </c>
      <c r="B405" s="19" t="s">
        <v>1205</v>
      </c>
      <c r="C405" s="19" t="s">
        <v>2289</v>
      </c>
      <c r="D405" s="19" t="s">
        <v>2290</v>
      </c>
      <c r="E405" s="16">
        <f t="shared" si="21"/>
        <v>3500000</v>
      </c>
      <c r="F405" s="19">
        <v>1000000</v>
      </c>
      <c r="G405" s="19">
        <f>IFERROR(VLOOKUP($D405,[5]Probation!$D$6:$U$17,18,0),0)</f>
        <v>0</v>
      </c>
      <c r="H405" s="19"/>
      <c r="I405" s="19"/>
      <c r="J405" s="19"/>
      <c r="K405" s="2">
        <f t="shared" si="22"/>
        <v>4500000</v>
      </c>
      <c r="L405" s="19">
        <v>4500000</v>
      </c>
      <c r="M405" s="19" t="s">
        <v>372</v>
      </c>
      <c r="S405" s="19">
        <f>IFERROR(SUMIF([3]PIVOT!$A$9:$A$634,C405,[3]PIVOT!$C$9:$C$634),0)</f>
        <v>0</v>
      </c>
      <c r="T405" s="19">
        <f t="shared" si="23"/>
        <v>-4500000</v>
      </c>
    </row>
    <row r="406" spans="1:20" outlineLevel="1" x14ac:dyDescent="0.25">
      <c r="A406" s="19" t="s">
        <v>249</v>
      </c>
      <c r="B406" s="19" t="s">
        <v>2728</v>
      </c>
      <c r="C406" s="19" t="s">
        <v>2723</v>
      </c>
      <c r="D406" s="19" t="s">
        <v>874</v>
      </c>
      <c r="E406" s="16">
        <f t="shared" si="21"/>
        <v>0</v>
      </c>
      <c r="F406" s="19">
        <v>0</v>
      </c>
      <c r="G406" s="19">
        <f>IFERROR(VLOOKUP($D406,[5]Probation!$D$6:$U$17,18,0),0)</f>
        <v>615384.61538461538</v>
      </c>
      <c r="H406" s="19"/>
      <c r="I406" s="19"/>
      <c r="J406" s="19"/>
      <c r="K406" s="2">
        <f t="shared" si="22"/>
        <v>615384.61538461538</v>
      </c>
      <c r="L406" s="19">
        <v>0</v>
      </c>
      <c r="M406" s="19" t="s">
        <v>372</v>
      </c>
      <c r="S406" s="19">
        <f>IFERROR(SUMIF([3]PIVOT!$A$9:$A$634,C406,[3]PIVOT!$C$9:$C$634),0)</f>
        <v>0</v>
      </c>
      <c r="T406" s="19">
        <f t="shared" si="23"/>
        <v>-615384.61538461538</v>
      </c>
    </row>
    <row r="407" spans="1:20" outlineLevel="1" x14ac:dyDescent="0.25">
      <c r="A407" s="19" t="s">
        <v>249</v>
      </c>
      <c r="B407" s="19" t="s">
        <v>1205</v>
      </c>
      <c r="C407" s="19" t="s">
        <v>2524</v>
      </c>
      <c r="D407" s="19" t="s">
        <v>2526</v>
      </c>
      <c r="E407" s="16">
        <f t="shared" si="21"/>
        <v>500000</v>
      </c>
      <c r="F407" s="19">
        <v>0</v>
      </c>
      <c r="G407" s="19">
        <f>IFERROR(VLOOKUP($D407,[5]Probation!$D$6:$U$17,18,0),0)</f>
        <v>884615.38461538462</v>
      </c>
      <c r="H407" s="19"/>
      <c r="I407" s="19"/>
      <c r="J407" s="19"/>
      <c r="K407" s="2">
        <f t="shared" si="22"/>
        <v>1384615.3846153845</v>
      </c>
      <c r="L407" s="19">
        <v>500000</v>
      </c>
      <c r="M407" s="19" t="s">
        <v>372</v>
      </c>
      <c r="S407" s="19">
        <f>IFERROR(SUMIF([3]PIVOT!$A$9:$A$634,C407,[3]PIVOT!$C$9:$C$634),0)</f>
        <v>0</v>
      </c>
      <c r="T407" s="19">
        <f t="shared" si="23"/>
        <v>-1384615.3846153845</v>
      </c>
    </row>
    <row r="408" spans="1:20" outlineLevel="1" x14ac:dyDescent="0.25">
      <c r="A408" s="19" t="s">
        <v>249</v>
      </c>
      <c r="B408" s="19" t="s">
        <v>1205</v>
      </c>
      <c r="C408" s="19" t="s">
        <v>2525</v>
      </c>
      <c r="D408" s="19" t="s">
        <v>2527</v>
      </c>
      <c r="E408" s="16">
        <f t="shared" si="21"/>
        <v>3500000</v>
      </c>
      <c r="F408" s="19">
        <v>1000000</v>
      </c>
      <c r="G408" s="19">
        <f>IFERROR(VLOOKUP($D408,[5]Probation!$D$6:$U$17,18,0),0)</f>
        <v>884615.38461538462</v>
      </c>
      <c r="H408" s="19"/>
      <c r="I408" s="19"/>
      <c r="J408" s="19"/>
      <c r="K408" s="2">
        <f t="shared" si="22"/>
        <v>5384615.384615385</v>
      </c>
      <c r="L408" s="19">
        <v>4500000</v>
      </c>
      <c r="M408" s="19" t="s">
        <v>372</v>
      </c>
      <c r="S408" s="19">
        <f>IFERROR(SUMIF([3]PIVOT!$A$9:$A$634,C408,[3]PIVOT!$C$9:$C$634),0)</f>
        <v>0</v>
      </c>
      <c r="T408" s="19">
        <f t="shared" si="23"/>
        <v>-5384615.384615385</v>
      </c>
    </row>
    <row r="409" spans="1:20" outlineLevel="1" x14ac:dyDescent="0.25">
      <c r="A409" s="19" t="s">
        <v>249</v>
      </c>
      <c r="B409" s="19" t="s">
        <v>2728</v>
      </c>
      <c r="C409" s="19" t="s">
        <v>1097</v>
      </c>
      <c r="D409" s="19" t="s">
        <v>920</v>
      </c>
      <c r="E409" s="16">
        <f t="shared" si="21"/>
        <v>1500000</v>
      </c>
      <c r="F409" s="19">
        <v>0</v>
      </c>
      <c r="G409" s="19">
        <f>IFERROR(VLOOKUP($D409,[5]Probation!$D$6:$U$17,18,0),0)</f>
        <v>0</v>
      </c>
      <c r="H409" s="19"/>
      <c r="I409" s="19"/>
      <c r="J409" s="19"/>
      <c r="K409" s="2">
        <f t="shared" si="22"/>
        <v>1500000</v>
      </c>
      <c r="L409" s="19">
        <v>1500000</v>
      </c>
      <c r="M409" s="19" t="s">
        <v>371</v>
      </c>
      <c r="S409" s="19">
        <f>IFERROR(SUMIF([3]PIVOT!$A$9:$A$634,C409,[3]PIVOT!$C$9:$C$634),0)</f>
        <v>0</v>
      </c>
      <c r="T409" s="19">
        <f t="shared" si="23"/>
        <v>-1500000</v>
      </c>
    </row>
    <row r="410" spans="1:20" outlineLevel="1" x14ac:dyDescent="0.25">
      <c r="A410" s="19" t="s">
        <v>249</v>
      </c>
      <c r="B410" s="19" t="s">
        <v>2728</v>
      </c>
      <c r="C410" s="19" t="s">
        <v>2682</v>
      </c>
      <c r="D410" s="19" t="s">
        <v>2683</v>
      </c>
      <c r="E410" s="16">
        <f t="shared" si="21"/>
        <v>0</v>
      </c>
      <c r="F410" s="19">
        <v>0</v>
      </c>
      <c r="G410" s="19">
        <f>IFERROR(VLOOKUP($D410,[5]Probation!$D$6:$U$17,18,0),0)</f>
        <v>1000000</v>
      </c>
      <c r="H410" s="19"/>
      <c r="I410" s="19"/>
      <c r="J410" s="19"/>
      <c r="K410" s="2">
        <f t="shared" si="22"/>
        <v>1000000</v>
      </c>
      <c r="L410" s="19">
        <v>0</v>
      </c>
      <c r="M410" s="19" t="s">
        <v>366</v>
      </c>
      <c r="S410" s="19">
        <f>IFERROR(SUMIF([3]PIVOT!$A$9:$A$634,C410,[3]PIVOT!$C$9:$C$634),0)</f>
        <v>0</v>
      </c>
      <c r="T410" s="19">
        <f t="shared" si="23"/>
        <v>-1000000</v>
      </c>
    </row>
    <row r="411" spans="1:20" outlineLevel="1" x14ac:dyDescent="0.25">
      <c r="A411" s="19" t="s">
        <v>249</v>
      </c>
      <c r="B411" s="19" t="s">
        <v>1205</v>
      </c>
      <c r="C411" s="19" t="s">
        <v>2724</v>
      </c>
      <c r="D411" s="19" t="s">
        <v>2725</v>
      </c>
      <c r="E411" s="16">
        <f t="shared" si="21"/>
        <v>0</v>
      </c>
      <c r="F411" s="19">
        <v>0</v>
      </c>
      <c r="G411" s="19">
        <f>IFERROR(VLOOKUP($D411,[5]Probation!$D$6:$U$17,18,0),0)</f>
        <v>1000000</v>
      </c>
      <c r="H411" s="19"/>
      <c r="I411" s="19"/>
      <c r="J411" s="19"/>
      <c r="K411" s="2">
        <f t="shared" si="22"/>
        <v>1000000</v>
      </c>
      <c r="L411" s="19">
        <v>0</v>
      </c>
      <c r="M411" s="19" t="s">
        <v>371</v>
      </c>
      <c r="S411" s="19">
        <f>IFERROR(SUMIF([3]PIVOT!$A$9:$A$634,C411,[3]PIVOT!$C$9:$C$634),0)</f>
        <v>0</v>
      </c>
      <c r="T411" s="19">
        <f t="shared" si="23"/>
        <v>-1000000</v>
      </c>
    </row>
    <row r="412" spans="1:20" outlineLevel="1" x14ac:dyDescent="0.25">
      <c r="A412" s="19" t="s">
        <v>249</v>
      </c>
      <c r="B412" s="19" t="s">
        <v>1205</v>
      </c>
      <c r="C412" s="19" t="s">
        <v>2726</v>
      </c>
      <c r="D412" s="19" t="s">
        <v>2727</v>
      </c>
      <c r="E412" s="16">
        <f t="shared" si="21"/>
        <v>403846.15384615381</v>
      </c>
      <c r="F412" s="19">
        <v>0</v>
      </c>
      <c r="G412" s="19">
        <f>IFERROR(VLOOKUP($D412,[5]Probation!$D$6:$U$17,18,0),0)</f>
        <v>807692.30769230763</v>
      </c>
      <c r="H412" s="19"/>
      <c r="I412" s="19"/>
      <c r="J412" s="19"/>
      <c r="K412" s="2">
        <f t="shared" si="22"/>
        <v>1211538.4615384615</v>
      </c>
      <c r="L412" s="19">
        <v>403846.15384615381</v>
      </c>
      <c r="M412" s="19" t="s">
        <v>252</v>
      </c>
      <c r="S412" s="19">
        <f>IFERROR(SUMIF([3]PIVOT!$A$9:$A$634,C412,[3]PIVOT!$C$9:$C$634),0)</f>
        <v>0</v>
      </c>
      <c r="T412" s="19">
        <f t="shared" si="23"/>
        <v>-1211538.4615384615</v>
      </c>
    </row>
    <row r="413" spans="1:20" outlineLevel="1" x14ac:dyDescent="0.25">
      <c r="A413" s="19" t="s">
        <v>249</v>
      </c>
      <c r="B413" s="19" t="s">
        <v>1205</v>
      </c>
      <c r="C413" s="19" t="s">
        <v>1103</v>
      </c>
      <c r="D413" s="19" t="s">
        <v>238</v>
      </c>
      <c r="E413" s="16">
        <f t="shared" si="21"/>
        <v>3500000</v>
      </c>
      <c r="F413" s="19">
        <v>1000000</v>
      </c>
      <c r="G413" s="19">
        <f>IFERROR(VLOOKUP($D413,[5]Probation!$D$6:$U$17,18,0),0)</f>
        <v>0</v>
      </c>
      <c r="H413" s="19"/>
      <c r="I413" s="19"/>
      <c r="J413" s="19"/>
      <c r="K413" s="2">
        <f t="shared" si="22"/>
        <v>4500000</v>
      </c>
      <c r="L413" s="19">
        <v>4500000</v>
      </c>
      <c r="M413" s="19" t="s">
        <v>371</v>
      </c>
      <c r="S413" s="19">
        <f>IFERROR(SUMIF([3]PIVOT!$A$9:$A$634,C413,[3]PIVOT!$C$9:$C$634),0)</f>
        <v>0</v>
      </c>
      <c r="T413" s="19">
        <f t="shared" si="23"/>
        <v>-4500000</v>
      </c>
    </row>
    <row r="414" spans="1:20" outlineLevel="1" x14ac:dyDescent="0.25">
      <c r="A414" s="19" t="s">
        <v>249</v>
      </c>
      <c r="B414" s="19" t="s">
        <v>1205</v>
      </c>
      <c r="C414" s="19" t="s">
        <v>1104</v>
      </c>
      <c r="D414" s="19" t="s">
        <v>248</v>
      </c>
      <c r="E414" s="16">
        <f t="shared" si="21"/>
        <v>3500000</v>
      </c>
      <c r="F414" s="19">
        <v>1000000</v>
      </c>
      <c r="G414" s="19">
        <f>IFERROR(VLOOKUP($D414,[5]Probation!$D$6:$U$17,18,0),0)</f>
        <v>0</v>
      </c>
      <c r="H414" s="19"/>
      <c r="I414" s="19"/>
      <c r="J414" s="19"/>
      <c r="K414" s="2">
        <f t="shared" si="22"/>
        <v>4500000</v>
      </c>
      <c r="L414" s="19">
        <v>4500000</v>
      </c>
      <c r="M414" s="19" t="s">
        <v>371</v>
      </c>
      <c r="S414" s="19">
        <f>IFERROR(SUMIF([3]PIVOT!$A$9:$A$634,C414,[3]PIVOT!$C$9:$C$634),0)</f>
        <v>0</v>
      </c>
      <c r="T414" s="19">
        <f t="shared" si="23"/>
        <v>-4500000</v>
      </c>
    </row>
    <row r="415" spans="1:20" outlineLevel="1" x14ac:dyDescent="0.25">
      <c r="A415" s="19" t="s">
        <v>249</v>
      </c>
      <c r="B415" s="19" t="s">
        <v>1205</v>
      </c>
      <c r="C415" s="19" t="s">
        <v>1105</v>
      </c>
      <c r="D415" s="19" t="s">
        <v>240</v>
      </c>
      <c r="E415" s="16">
        <f t="shared" si="21"/>
        <v>3000000</v>
      </c>
      <c r="F415" s="19">
        <v>1000000</v>
      </c>
      <c r="G415" s="19">
        <f>IFERROR(VLOOKUP($D415,[5]Probation!$D$6:$U$17,18,0),0)</f>
        <v>0</v>
      </c>
      <c r="H415" s="19"/>
      <c r="I415" s="19"/>
      <c r="J415" s="19"/>
      <c r="K415" s="2">
        <f t="shared" si="22"/>
        <v>4000000</v>
      </c>
      <c r="L415" s="19">
        <v>4000000</v>
      </c>
      <c r="M415" s="19" t="s">
        <v>366</v>
      </c>
      <c r="S415" s="19">
        <f>IFERROR(SUMIF([3]PIVOT!$A$9:$A$634,C415,[3]PIVOT!$C$9:$C$634),0)</f>
        <v>0</v>
      </c>
      <c r="T415" s="19">
        <f t="shared" si="23"/>
        <v>-4000000</v>
      </c>
    </row>
    <row r="416" spans="1:20" outlineLevel="1" x14ac:dyDescent="0.25">
      <c r="A416" s="19" t="s">
        <v>249</v>
      </c>
      <c r="B416" s="19" t="s">
        <v>2728</v>
      </c>
      <c r="C416" s="19" t="s">
        <v>2291</v>
      </c>
      <c r="D416" s="19" t="s">
        <v>2292</v>
      </c>
      <c r="E416" s="16">
        <f t="shared" si="21"/>
        <v>1500000</v>
      </c>
      <c r="F416" s="19">
        <v>0</v>
      </c>
      <c r="G416" s="19">
        <f>IFERROR(VLOOKUP($D416,[5]Probation!$D$6:$U$17,18,0),0)</f>
        <v>0</v>
      </c>
      <c r="H416" s="19"/>
      <c r="I416" s="19"/>
      <c r="J416" s="19"/>
      <c r="K416" s="2">
        <f t="shared" si="22"/>
        <v>1500000</v>
      </c>
      <c r="L416" s="19">
        <v>1500000</v>
      </c>
      <c r="M416" s="19" t="s">
        <v>366</v>
      </c>
      <c r="S416" s="19">
        <f>IFERROR(SUMIF([3]PIVOT!$A$9:$A$634,C416,[3]PIVOT!$C$9:$C$634),0)</f>
        <v>0</v>
      </c>
      <c r="T416" s="19">
        <f t="shared" si="23"/>
        <v>-1500000</v>
      </c>
    </row>
    <row r="417" spans="1:20" outlineLevel="1" x14ac:dyDescent="0.25">
      <c r="A417" s="19" t="s">
        <v>249</v>
      </c>
      <c r="B417" s="19" t="s">
        <v>1205</v>
      </c>
      <c r="C417" s="19" t="s">
        <v>2531</v>
      </c>
      <c r="D417" s="19" t="s">
        <v>2684</v>
      </c>
      <c r="E417" s="16">
        <f t="shared" si="21"/>
        <v>3000000</v>
      </c>
      <c r="F417" s="19">
        <v>1000000</v>
      </c>
      <c r="G417" s="19">
        <f>IFERROR(VLOOKUP($D417,[5]Probation!$D$6:$U$17,18,0),0)</f>
        <v>0</v>
      </c>
      <c r="H417" s="19"/>
      <c r="I417" s="19"/>
      <c r="J417" s="19"/>
      <c r="K417" s="2">
        <f t="shared" si="22"/>
        <v>4000000</v>
      </c>
      <c r="L417" s="19">
        <v>4000000</v>
      </c>
      <c r="M417" s="19" t="s">
        <v>371</v>
      </c>
      <c r="S417" s="19">
        <f>IFERROR(SUMIF([3]PIVOT!$A$9:$A$634,C417,[3]PIVOT!$C$9:$C$634),0)</f>
        <v>0</v>
      </c>
      <c r="T417" s="19">
        <f t="shared" si="23"/>
        <v>-4000000</v>
      </c>
    </row>
    <row r="418" spans="1:20" outlineLevel="1" x14ac:dyDescent="0.25">
      <c r="A418" s="19" t="s">
        <v>249</v>
      </c>
      <c r="B418" s="19" t="s">
        <v>1205</v>
      </c>
      <c r="C418" s="19" t="s">
        <v>1108</v>
      </c>
      <c r="D418" s="19" t="s">
        <v>243</v>
      </c>
      <c r="E418" s="16">
        <f t="shared" si="21"/>
        <v>3000000</v>
      </c>
      <c r="F418" s="19">
        <v>1000000</v>
      </c>
      <c r="G418" s="19">
        <f>IFERROR(VLOOKUP($D418,[5]Probation!$D$6:$U$17,18,0),0)</f>
        <v>0</v>
      </c>
      <c r="H418" s="19"/>
      <c r="I418" s="19"/>
      <c r="J418" s="19"/>
      <c r="K418" s="2">
        <f t="shared" si="22"/>
        <v>4000000</v>
      </c>
      <c r="L418" s="19">
        <v>4000000</v>
      </c>
      <c r="M418" s="19" t="s">
        <v>371</v>
      </c>
      <c r="S418" s="19">
        <f>IFERROR(SUMIF([3]PIVOT!$A$9:$A$634,C418,[3]PIVOT!$C$9:$C$634),0)</f>
        <v>0</v>
      </c>
      <c r="T418" s="19">
        <f t="shared" si="23"/>
        <v>-4000000</v>
      </c>
    </row>
    <row r="419" spans="1:20" outlineLevel="1" x14ac:dyDescent="0.25">
      <c r="A419" s="19" t="s">
        <v>249</v>
      </c>
      <c r="B419" s="19" t="s">
        <v>1205</v>
      </c>
      <c r="C419" s="19" t="s">
        <v>1110</v>
      </c>
      <c r="D419" s="19" t="s">
        <v>875</v>
      </c>
      <c r="E419" s="16">
        <f t="shared" si="21"/>
        <v>3000000</v>
      </c>
      <c r="F419" s="19">
        <v>1000000</v>
      </c>
      <c r="G419" s="19">
        <f>IFERROR(VLOOKUP($D419,[5]Probation!$D$6:$U$17,18,0),0)</f>
        <v>0</v>
      </c>
      <c r="H419" s="19"/>
      <c r="I419" s="19"/>
      <c r="J419" s="19"/>
      <c r="K419" s="2">
        <f t="shared" si="22"/>
        <v>4000000</v>
      </c>
      <c r="L419" s="19">
        <v>4000000</v>
      </c>
      <c r="M419" s="19" t="s">
        <v>371</v>
      </c>
      <c r="S419" s="19">
        <f>IFERROR(SUMIF([3]PIVOT!$A$9:$A$634,C419,[3]PIVOT!$C$9:$C$634),0)</f>
        <v>0</v>
      </c>
      <c r="T419" s="19">
        <f t="shared" si="23"/>
        <v>-4000000</v>
      </c>
    </row>
    <row r="420" spans="1:20" outlineLevel="1" x14ac:dyDescent="0.25">
      <c r="A420" s="19" t="s">
        <v>249</v>
      </c>
      <c r="B420" s="19" t="s">
        <v>1205</v>
      </c>
      <c r="C420" s="19" t="s">
        <v>1111</v>
      </c>
      <c r="D420" s="19" t="s">
        <v>463</v>
      </c>
      <c r="E420" s="16">
        <f t="shared" si="21"/>
        <v>3000000</v>
      </c>
      <c r="F420" s="19">
        <v>1000000</v>
      </c>
      <c r="G420" s="19">
        <f>IFERROR(VLOOKUP($D420,[5]Probation!$D$6:$U$17,18,0),0)</f>
        <v>0</v>
      </c>
      <c r="H420" s="19"/>
      <c r="I420" s="19"/>
      <c r="J420" s="19"/>
      <c r="K420" s="2">
        <f t="shared" si="22"/>
        <v>4000000</v>
      </c>
      <c r="L420" s="19">
        <v>4000000</v>
      </c>
      <c r="M420" s="19" t="s">
        <v>366</v>
      </c>
      <c r="S420" s="19">
        <f>IFERROR(SUMIF([3]PIVOT!$A$9:$A$634,C420,[3]PIVOT!$C$9:$C$634),0)</f>
        <v>0</v>
      </c>
      <c r="T420" s="19">
        <f t="shared" si="23"/>
        <v>-4000000</v>
      </c>
    </row>
    <row r="421" spans="1:20" outlineLevel="1" x14ac:dyDescent="0.25">
      <c r="A421" s="19" t="s">
        <v>249</v>
      </c>
      <c r="B421" s="19" t="s">
        <v>2728</v>
      </c>
      <c r="C421" s="19" t="s">
        <v>2097</v>
      </c>
      <c r="D421" s="19" t="s">
        <v>2098</v>
      </c>
      <c r="E421" s="16">
        <f t="shared" si="21"/>
        <v>3000000</v>
      </c>
      <c r="F421" s="19">
        <v>0</v>
      </c>
      <c r="G421" s="19">
        <f>IFERROR(VLOOKUP($D421,[5]Probation!$D$6:$U$17,18,0),0)</f>
        <v>0</v>
      </c>
      <c r="H421" s="19"/>
      <c r="I421" s="19"/>
      <c r="J421" s="19"/>
      <c r="K421" s="2">
        <f t="shared" si="22"/>
        <v>3000000</v>
      </c>
      <c r="L421" s="19">
        <v>3000000</v>
      </c>
      <c r="M421" s="19" t="s">
        <v>371</v>
      </c>
      <c r="S421" s="19">
        <f>IFERROR(SUMIF([3]PIVOT!$A$9:$A$634,C421,[3]PIVOT!$C$9:$C$634),0)</f>
        <v>0</v>
      </c>
      <c r="T421" s="19">
        <f t="shared" si="23"/>
        <v>-3000000</v>
      </c>
    </row>
    <row r="422" spans="1:20" outlineLevel="1" x14ac:dyDescent="0.25">
      <c r="A422" s="19" t="s">
        <v>249</v>
      </c>
      <c r="B422" s="19" t="s">
        <v>1205</v>
      </c>
      <c r="C422" s="19" t="s">
        <v>1904</v>
      </c>
      <c r="D422" s="19" t="s">
        <v>1905</v>
      </c>
      <c r="E422" s="16">
        <f t="shared" si="21"/>
        <v>3500000</v>
      </c>
      <c r="F422" s="19">
        <v>1000000</v>
      </c>
      <c r="G422" s="19">
        <f>IFERROR(VLOOKUP($D422,[5]Probation!$D$6:$U$17,18,0),0)</f>
        <v>0</v>
      </c>
      <c r="H422" s="19"/>
      <c r="I422" s="19"/>
      <c r="J422" s="19"/>
      <c r="K422" s="2">
        <f t="shared" si="22"/>
        <v>4500000</v>
      </c>
      <c r="L422" s="19">
        <v>4500000</v>
      </c>
      <c r="M422" s="19" t="s">
        <v>371</v>
      </c>
      <c r="S422" s="19">
        <f>IFERROR(SUMIF([3]PIVOT!$A$9:$A$634,C422,[3]PIVOT!$C$9:$C$634),0)</f>
        <v>0</v>
      </c>
      <c r="T422" s="19">
        <f t="shared" si="23"/>
        <v>-4500000</v>
      </c>
    </row>
    <row r="423" spans="1:20" outlineLevel="1" x14ac:dyDescent="0.25">
      <c r="A423" s="19" t="s">
        <v>249</v>
      </c>
      <c r="B423" s="19" t="s">
        <v>2728</v>
      </c>
      <c r="C423" s="19" t="s">
        <v>1113</v>
      </c>
      <c r="D423" s="19" t="s">
        <v>1037</v>
      </c>
      <c r="E423" s="16">
        <f t="shared" si="21"/>
        <v>3000000</v>
      </c>
      <c r="F423" s="19">
        <v>0</v>
      </c>
      <c r="G423" s="19">
        <f>IFERROR(VLOOKUP($D423,[5]Probation!$D$6:$U$17,18,0),0)</f>
        <v>0</v>
      </c>
      <c r="H423" s="19"/>
      <c r="I423" s="19"/>
      <c r="J423" s="19"/>
      <c r="K423" s="2">
        <f t="shared" si="22"/>
        <v>3000000</v>
      </c>
      <c r="L423" s="19">
        <v>3000000</v>
      </c>
      <c r="M423" s="19" t="s">
        <v>371</v>
      </c>
      <c r="S423" s="19">
        <f>IFERROR(SUMIF([3]PIVOT!$A$9:$A$634,C423,[3]PIVOT!$C$9:$C$634),0)</f>
        <v>0</v>
      </c>
      <c r="T423" s="19">
        <f t="shared" si="23"/>
        <v>-3000000</v>
      </c>
    </row>
    <row r="424" spans="1:20" outlineLevel="1" x14ac:dyDescent="0.25">
      <c r="A424" s="19" t="s">
        <v>249</v>
      </c>
      <c r="B424" s="19" t="s">
        <v>2728</v>
      </c>
      <c r="C424" s="19" t="s">
        <v>2099</v>
      </c>
      <c r="D424" s="19" t="s">
        <v>2100</v>
      </c>
      <c r="E424" s="16">
        <f t="shared" si="21"/>
        <v>2500000</v>
      </c>
      <c r="F424" s="19">
        <v>0</v>
      </c>
      <c r="G424" s="19">
        <f>IFERROR(VLOOKUP($D424,[5]Probation!$D$6:$U$17,18,0),0)</f>
        <v>0</v>
      </c>
      <c r="H424" s="19"/>
      <c r="I424" s="19"/>
      <c r="J424" s="19"/>
      <c r="K424" s="2">
        <f t="shared" si="22"/>
        <v>2500000</v>
      </c>
      <c r="L424" s="19">
        <v>2500000</v>
      </c>
      <c r="M424" s="19" t="s">
        <v>366</v>
      </c>
      <c r="S424" s="19">
        <f>IFERROR(SUMIF([3]PIVOT!$A$9:$A$634,C424,[3]PIVOT!$C$9:$C$634),0)</f>
        <v>0</v>
      </c>
      <c r="T424" s="19">
        <f t="shared" si="23"/>
        <v>-2500000</v>
      </c>
    </row>
    <row r="425" spans="1:20" outlineLevel="1" x14ac:dyDescent="0.25">
      <c r="A425" s="19" t="s">
        <v>249</v>
      </c>
      <c r="B425" s="19" t="s">
        <v>1205</v>
      </c>
      <c r="C425" s="19" t="s">
        <v>2101</v>
      </c>
      <c r="D425" s="19" t="s">
        <v>2102</v>
      </c>
      <c r="E425" s="16">
        <f t="shared" si="21"/>
        <v>3500000</v>
      </c>
      <c r="F425" s="19">
        <v>1000000</v>
      </c>
      <c r="G425" s="19">
        <f>IFERROR(VLOOKUP($D425,[5]Probation!$D$6:$U$17,18,0),0)</f>
        <v>0</v>
      </c>
      <c r="H425" s="19"/>
      <c r="I425" s="19"/>
      <c r="J425" s="19"/>
      <c r="K425" s="2">
        <f t="shared" si="22"/>
        <v>4500000</v>
      </c>
      <c r="L425" s="19">
        <v>4500000</v>
      </c>
      <c r="M425" s="19" t="s">
        <v>371</v>
      </c>
      <c r="S425" s="19">
        <f>IFERROR(SUMIF([3]PIVOT!$A$9:$A$634,C425,[3]PIVOT!$C$9:$C$634),0)</f>
        <v>0</v>
      </c>
      <c r="T425" s="19">
        <f t="shared" si="23"/>
        <v>-4500000</v>
      </c>
    </row>
    <row r="426" spans="1:20" outlineLevel="1" x14ac:dyDescent="0.25">
      <c r="A426" s="19" t="s">
        <v>249</v>
      </c>
      <c r="B426" s="19" t="s">
        <v>1205</v>
      </c>
      <c r="C426" s="19" t="s">
        <v>1115</v>
      </c>
      <c r="D426" s="19" t="s">
        <v>242</v>
      </c>
      <c r="E426" s="16">
        <f t="shared" si="21"/>
        <v>3500000</v>
      </c>
      <c r="F426" s="19">
        <v>1000000</v>
      </c>
      <c r="G426" s="19">
        <f>IFERROR(VLOOKUP($D426,[5]Probation!$D$6:$U$17,18,0),0)</f>
        <v>0</v>
      </c>
      <c r="H426" s="19"/>
      <c r="I426" s="19"/>
      <c r="J426" s="19"/>
      <c r="K426" s="2">
        <f t="shared" si="22"/>
        <v>4500000</v>
      </c>
      <c r="L426" s="19">
        <v>4500000</v>
      </c>
      <c r="M426" s="19" t="s">
        <v>371</v>
      </c>
      <c r="S426" s="19">
        <f>IFERROR(SUMIF([3]PIVOT!$A$9:$A$634,C426,[3]PIVOT!$C$9:$C$634),0)</f>
        <v>0</v>
      </c>
      <c r="T426" s="19">
        <f t="shared" si="23"/>
        <v>-4500000</v>
      </c>
    </row>
    <row r="427" spans="1:20" outlineLevel="1" x14ac:dyDescent="0.25">
      <c r="A427" s="19" t="s">
        <v>249</v>
      </c>
      <c r="B427" s="19" t="s">
        <v>2728</v>
      </c>
      <c r="C427" s="19" t="s">
        <v>1116</v>
      </c>
      <c r="D427" s="19" t="s">
        <v>878</v>
      </c>
      <c r="E427" s="16">
        <f t="shared" si="21"/>
        <v>2500000</v>
      </c>
      <c r="F427" s="19">
        <v>0</v>
      </c>
      <c r="G427" s="19">
        <f>IFERROR(VLOOKUP($D427,[5]Probation!$D$6:$U$17,18,0),0)</f>
        <v>0</v>
      </c>
      <c r="H427" s="19"/>
      <c r="I427" s="19"/>
      <c r="J427" s="19"/>
      <c r="K427" s="2">
        <f t="shared" si="22"/>
        <v>2500000</v>
      </c>
      <c r="L427" s="19">
        <v>2500000</v>
      </c>
      <c r="M427" s="19" t="s">
        <v>372</v>
      </c>
      <c r="S427" s="19">
        <f>IFERROR(SUMIF([3]PIVOT!$A$9:$A$634,C427,[3]PIVOT!$C$9:$C$634),0)</f>
        <v>0</v>
      </c>
      <c r="T427" s="19">
        <f t="shared" si="23"/>
        <v>-2500000</v>
      </c>
    </row>
    <row r="428" spans="1:20" outlineLevel="1" x14ac:dyDescent="0.25">
      <c r="A428" s="19" t="s">
        <v>249</v>
      </c>
      <c r="B428" s="19" t="s">
        <v>1205</v>
      </c>
      <c r="C428" s="19" t="s">
        <v>2103</v>
      </c>
      <c r="D428" s="19" t="s">
        <v>2104</v>
      </c>
      <c r="E428" s="16">
        <f t="shared" si="21"/>
        <v>0</v>
      </c>
      <c r="F428" s="19">
        <v>0</v>
      </c>
      <c r="G428" s="19">
        <f>IFERROR(VLOOKUP($D428,[5]Probation!$D$6:$U$17,18,0),0)</f>
        <v>0</v>
      </c>
      <c r="H428" s="19"/>
      <c r="I428" s="19"/>
      <c r="J428" s="19"/>
      <c r="K428" s="2">
        <f t="shared" si="22"/>
        <v>0</v>
      </c>
      <c r="L428" s="19">
        <v>0</v>
      </c>
      <c r="M428" s="19" t="s">
        <v>372</v>
      </c>
      <c r="S428" s="19">
        <f>IFERROR(SUMIF([3]PIVOT!$A$9:$A$634,C428,[3]PIVOT!$C$9:$C$634),0)</f>
        <v>0</v>
      </c>
      <c r="T428" s="19">
        <f t="shared" si="23"/>
        <v>0</v>
      </c>
    </row>
    <row r="429" spans="1:20" outlineLevel="1" x14ac:dyDescent="0.25">
      <c r="A429" s="19" t="s">
        <v>249</v>
      </c>
      <c r="B429" s="19" t="s">
        <v>1205</v>
      </c>
      <c r="C429" s="19" t="s">
        <v>1119</v>
      </c>
      <c r="D429" s="19" t="s">
        <v>247</v>
      </c>
      <c r="E429" s="16">
        <f t="shared" si="21"/>
        <v>3000000</v>
      </c>
      <c r="F429" s="19">
        <v>1000000</v>
      </c>
      <c r="G429" s="19">
        <f>IFERROR(VLOOKUP($D429,[5]Probation!$D$6:$U$17,18,0),0)</f>
        <v>0</v>
      </c>
      <c r="H429" s="19"/>
      <c r="I429" s="19"/>
      <c r="J429" s="19"/>
      <c r="K429" s="2">
        <f t="shared" si="22"/>
        <v>4000000</v>
      </c>
      <c r="L429" s="19">
        <v>4000000</v>
      </c>
      <c r="M429" s="19" t="s">
        <v>372</v>
      </c>
      <c r="S429" s="19">
        <f>IFERROR(SUMIF([3]PIVOT!$A$9:$A$634,C429,[3]PIVOT!$C$9:$C$634),0)</f>
        <v>0</v>
      </c>
      <c r="T429" s="19">
        <f t="shared" si="23"/>
        <v>-4000000</v>
      </c>
    </row>
    <row r="430" spans="1:20" outlineLevel="1" x14ac:dyDescent="0.25">
      <c r="A430" s="19" t="s">
        <v>249</v>
      </c>
      <c r="B430" s="19" t="s">
        <v>1205</v>
      </c>
      <c r="C430" s="19" t="s">
        <v>1107</v>
      </c>
      <c r="D430" s="19" t="s">
        <v>365</v>
      </c>
      <c r="E430" s="16">
        <f t="shared" si="21"/>
        <v>3000000</v>
      </c>
      <c r="F430" s="19">
        <v>1000000</v>
      </c>
      <c r="G430" s="19">
        <f>IFERROR(VLOOKUP($D430,[5]Probation!$D$6:$U$17,18,0),0)</f>
        <v>0</v>
      </c>
      <c r="H430" s="19"/>
      <c r="I430" s="19"/>
      <c r="J430" s="19"/>
      <c r="K430" s="2">
        <f t="shared" si="22"/>
        <v>4000000</v>
      </c>
      <c r="L430" s="19">
        <v>4000000</v>
      </c>
      <c r="M430" s="19" t="s">
        <v>372</v>
      </c>
      <c r="S430" s="19">
        <f>IFERROR(SUMIF([3]PIVOT!$A$9:$A$634,C430,[3]PIVOT!$C$9:$C$634),0)</f>
        <v>0</v>
      </c>
      <c r="T430" s="19">
        <f t="shared" si="23"/>
        <v>-4000000</v>
      </c>
    </row>
    <row r="431" spans="1:20" outlineLevel="1" x14ac:dyDescent="0.25">
      <c r="A431" s="19" t="s">
        <v>249</v>
      </c>
      <c r="B431" s="19" t="s">
        <v>2728</v>
      </c>
      <c r="C431" s="19" t="s">
        <v>2293</v>
      </c>
      <c r="D431" s="19" t="s">
        <v>2294</v>
      </c>
      <c r="E431" s="16">
        <f t="shared" si="21"/>
        <v>0</v>
      </c>
      <c r="F431" s="19">
        <v>0</v>
      </c>
      <c r="G431" s="19">
        <f>IFERROR(VLOOKUP($D431,[5]Probation!$D$6:$U$17,18,0),0)</f>
        <v>0</v>
      </c>
      <c r="H431" s="19"/>
      <c r="I431" s="19"/>
      <c r="J431" s="19"/>
      <c r="K431" s="2">
        <f t="shared" si="22"/>
        <v>0</v>
      </c>
      <c r="L431" s="19">
        <v>0</v>
      </c>
      <c r="M431" s="19" t="s">
        <v>372</v>
      </c>
      <c r="S431" s="19">
        <f>IFERROR(SUMIF([3]PIVOT!$A$9:$A$634,C431,[3]PIVOT!$C$9:$C$634),0)</f>
        <v>0</v>
      </c>
      <c r="T431" s="19">
        <f t="shared" si="23"/>
        <v>0</v>
      </c>
    </row>
    <row r="432" spans="1:20" outlineLevel="1" x14ac:dyDescent="0.25">
      <c r="A432" s="19" t="s">
        <v>249</v>
      </c>
      <c r="B432" s="19" t="s">
        <v>1205</v>
      </c>
      <c r="C432" s="19" t="s">
        <v>1123</v>
      </c>
      <c r="D432" s="19" t="s">
        <v>525</v>
      </c>
      <c r="E432" s="16">
        <f t="shared" si="21"/>
        <v>3500000</v>
      </c>
      <c r="F432" s="19">
        <v>1000000</v>
      </c>
      <c r="G432" s="19">
        <f>IFERROR(VLOOKUP($D432,[5]Probation!$D$6:$U$17,18,0),0)</f>
        <v>0</v>
      </c>
      <c r="H432" s="19"/>
      <c r="I432" s="19"/>
      <c r="J432" s="19"/>
      <c r="K432" s="2">
        <f t="shared" si="22"/>
        <v>4500000</v>
      </c>
      <c r="L432" s="19">
        <v>4500000</v>
      </c>
      <c r="M432" s="19" t="s">
        <v>372</v>
      </c>
      <c r="S432" s="19">
        <f>IFERROR(SUMIF([3]PIVOT!$A$9:$A$634,C432,[3]PIVOT!$C$9:$C$634),0)</f>
        <v>0</v>
      </c>
      <c r="T432" s="19">
        <f t="shared" si="23"/>
        <v>-4500000</v>
      </c>
    </row>
    <row r="433" spans="1:20" outlineLevel="1" x14ac:dyDescent="0.25">
      <c r="A433" s="19" t="s">
        <v>265</v>
      </c>
      <c r="B433" s="19" t="s">
        <v>1205</v>
      </c>
      <c r="C433" s="19" t="s">
        <v>1124</v>
      </c>
      <c r="D433" s="19" t="s">
        <v>254</v>
      </c>
      <c r="E433" s="16">
        <f t="shared" si="21"/>
        <v>3000000</v>
      </c>
      <c r="F433" s="19">
        <v>1000000</v>
      </c>
      <c r="G433" s="19">
        <f>IFERROR(VLOOKUP($D433,[5]Probation!$D$6:$U$17,18,0),0)</f>
        <v>0</v>
      </c>
      <c r="H433" s="19"/>
      <c r="I433" s="19"/>
      <c r="J433" s="19"/>
      <c r="K433" s="2">
        <f t="shared" si="22"/>
        <v>4000000</v>
      </c>
      <c r="L433" s="19">
        <v>4000000</v>
      </c>
      <c r="M433" s="19" t="s">
        <v>371</v>
      </c>
      <c r="S433" s="19">
        <f>IFERROR(SUMIF([3]PIVOT!$A$9:$A$634,C433,[3]PIVOT!$C$9:$C$634),0)</f>
        <v>0</v>
      </c>
      <c r="T433" s="19">
        <f t="shared" si="23"/>
        <v>-4000000</v>
      </c>
    </row>
    <row r="434" spans="1:20" outlineLevel="1" x14ac:dyDescent="0.25">
      <c r="A434" s="19" t="s">
        <v>265</v>
      </c>
      <c r="B434" s="19" t="s">
        <v>2728</v>
      </c>
      <c r="C434" s="19" t="s">
        <v>2295</v>
      </c>
      <c r="D434" s="19" t="s">
        <v>2296</v>
      </c>
      <c r="E434" s="16">
        <f t="shared" si="21"/>
        <v>1500000</v>
      </c>
      <c r="F434" s="19">
        <v>0</v>
      </c>
      <c r="G434" s="19">
        <f>IFERROR(VLOOKUP($D434,[5]Probation!$D$6:$U$17,18,0),0)</f>
        <v>0</v>
      </c>
      <c r="H434" s="19"/>
      <c r="I434" s="19"/>
      <c r="J434" s="19"/>
      <c r="K434" s="2">
        <f t="shared" si="22"/>
        <v>1500000</v>
      </c>
      <c r="L434" s="19">
        <v>1500000</v>
      </c>
      <c r="M434" s="19" t="s">
        <v>366</v>
      </c>
      <c r="S434" s="19">
        <f>IFERROR(SUMIF([3]PIVOT!$A$9:$A$634,C434,[3]PIVOT!$C$9:$C$634),0)</f>
        <v>0</v>
      </c>
      <c r="T434" s="19">
        <f t="shared" si="23"/>
        <v>-1500000</v>
      </c>
    </row>
    <row r="435" spans="1:20" outlineLevel="1" x14ac:dyDescent="0.25">
      <c r="A435" s="19" t="s">
        <v>265</v>
      </c>
      <c r="B435" s="19" t="s">
        <v>1205</v>
      </c>
      <c r="C435" s="19" t="s">
        <v>2729</v>
      </c>
      <c r="D435" s="19" t="s">
        <v>471</v>
      </c>
      <c r="E435" s="16">
        <f t="shared" si="21"/>
        <v>0</v>
      </c>
      <c r="F435" s="19">
        <v>0</v>
      </c>
      <c r="G435" s="19">
        <f>IFERROR(VLOOKUP($D435,[5]Probation!$D$6:$U$17,18,0),0)</f>
        <v>384615.38461538462</v>
      </c>
      <c r="H435" s="19"/>
      <c r="I435" s="19"/>
      <c r="J435" s="19"/>
      <c r="K435" s="2">
        <f t="shared" si="22"/>
        <v>384615.38461538462</v>
      </c>
      <c r="L435" s="19">
        <v>0</v>
      </c>
      <c r="M435" s="19" t="s">
        <v>251</v>
      </c>
      <c r="S435" s="19">
        <f>IFERROR(SUMIF([3]PIVOT!$A$9:$A$634,C435,[3]PIVOT!$C$9:$C$634),0)</f>
        <v>0</v>
      </c>
      <c r="T435" s="19">
        <f t="shared" si="23"/>
        <v>-384615.38461538462</v>
      </c>
    </row>
    <row r="436" spans="1:20" outlineLevel="1" x14ac:dyDescent="0.25">
      <c r="A436" s="19" t="s">
        <v>265</v>
      </c>
      <c r="B436" s="19" t="s">
        <v>1205</v>
      </c>
      <c r="C436" s="19" t="s">
        <v>1126</v>
      </c>
      <c r="D436" s="19" t="s">
        <v>559</v>
      </c>
      <c r="E436" s="16">
        <f t="shared" si="21"/>
        <v>3500000</v>
      </c>
      <c r="F436" s="19">
        <v>1000000</v>
      </c>
      <c r="G436" s="19">
        <f>IFERROR(VLOOKUP($D436,[5]Probation!$D$6:$U$17,18,0),0)</f>
        <v>0</v>
      </c>
      <c r="H436" s="19"/>
      <c r="I436" s="19"/>
      <c r="J436" s="19"/>
      <c r="K436" s="2">
        <f t="shared" si="22"/>
        <v>4500000</v>
      </c>
      <c r="L436" s="19">
        <v>4500000</v>
      </c>
      <c r="M436" s="19" t="s">
        <v>366</v>
      </c>
      <c r="S436" s="19">
        <f>IFERROR(SUMIF([3]PIVOT!$A$9:$A$634,C436,[3]PIVOT!$C$9:$C$634),0)</f>
        <v>0</v>
      </c>
      <c r="T436" s="19">
        <f t="shared" si="23"/>
        <v>-4500000</v>
      </c>
    </row>
    <row r="437" spans="1:20" outlineLevel="1" x14ac:dyDescent="0.25">
      <c r="A437" s="19" t="s">
        <v>265</v>
      </c>
      <c r="B437" s="19" t="s">
        <v>1205</v>
      </c>
      <c r="C437" s="19" t="s">
        <v>1162</v>
      </c>
      <c r="D437" s="19" t="s">
        <v>883</v>
      </c>
      <c r="E437" s="16">
        <f t="shared" si="21"/>
        <v>3000000</v>
      </c>
      <c r="F437" s="19">
        <v>1000000</v>
      </c>
      <c r="G437" s="19">
        <f>IFERROR(VLOOKUP($D437,[5]Probation!$D$6:$U$17,18,0),0)</f>
        <v>0</v>
      </c>
      <c r="H437" s="19"/>
      <c r="I437" s="19"/>
      <c r="J437" s="19"/>
      <c r="K437" s="2">
        <f t="shared" si="22"/>
        <v>4000000</v>
      </c>
      <c r="L437" s="19">
        <v>4000000</v>
      </c>
      <c r="M437" s="19" t="s">
        <v>371</v>
      </c>
      <c r="S437" s="19">
        <f>IFERROR(SUMIF([3]PIVOT!$A$9:$A$634,C437,[3]PIVOT!$C$9:$C$634),0)</f>
        <v>0</v>
      </c>
      <c r="T437" s="19">
        <f t="shared" si="23"/>
        <v>-4000000</v>
      </c>
    </row>
    <row r="438" spans="1:20" outlineLevel="1" x14ac:dyDescent="0.25">
      <c r="A438" s="19" t="s">
        <v>265</v>
      </c>
      <c r="B438" s="19" t="s">
        <v>2728</v>
      </c>
      <c r="C438" s="19" t="s">
        <v>1157</v>
      </c>
      <c r="D438" s="19" t="s">
        <v>927</v>
      </c>
      <c r="E438" s="16">
        <f t="shared" si="21"/>
        <v>1500000</v>
      </c>
      <c r="F438" s="19">
        <v>0</v>
      </c>
      <c r="G438" s="19">
        <f>IFERROR(VLOOKUP($D438,[5]Probation!$D$6:$U$17,18,0),0)</f>
        <v>0</v>
      </c>
      <c r="H438" s="19"/>
      <c r="I438" s="19"/>
      <c r="J438" s="19"/>
      <c r="K438" s="2">
        <f t="shared" si="22"/>
        <v>1500000</v>
      </c>
      <c r="L438" s="19">
        <v>1500000</v>
      </c>
      <c r="M438" s="19" t="s">
        <v>371</v>
      </c>
      <c r="S438" s="19">
        <f>IFERROR(SUMIF([3]PIVOT!$A$9:$A$634,C438,[3]PIVOT!$C$9:$C$634),0)</f>
        <v>0</v>
      </c>
      <c r="T438" s="19">
        <f t="shared" si="23"/>
        <v>-1500000</v>
      </c>
    </row>
    <row r="439" spans="1:20" outlineLevel="1" x14ac:dyDescent="0.25">
      <c r="A439" s="19" t="s">
        <v>265</v>
      </c>
      <c r="B439" s="19" t="s">
        <v>1205</v>
      </c>
      <c r="C439" s="19" t="s">
        <v>1131</v>
      </c>
      <c r="D439" s="19" t="s">
        <v>1908</v>
      </c>
      <c r="E439" s="16">
        <f t="shared" si="21"/>
        <v>3000000</v>
      </c>
      <c r="F439" s="19">
        <v>1000000</v>
      </c>
      <c r="G439" s="19">
        <f>IFERROR(VLOOKUP($D439,[5]Probation!$D$6:$U$17,18,0),0)</f>
        <v>0</v>
      </c>
      <c r="H439" s="19"/>
      <c r="I439" s="19"/>
      <c r="J439" s="19"/>
      <c r="K439" s="2">
        <f t="shared" si="22"/>
        <v>4000000</v>
      </c>
      <c r="L439" s="19">
        <v>4000000</v>
      </c>
      <c r="M439" s="19" t="s">
        <v>371</v>
      </c>
      <c r="S439" s="19">
        <f>IFERROR(SUMIF([3]PIVOT!$A$9:$A$634,C439,[3]PIVOT!$C$9:$C$634),0)</f>
        <v>0</v>
      </c>
      <c r="T439" s="19">
        <f t="shared" si="23"/>
        <v>-4000000</v>
      </c>
    </row>
    <row r="440" spans="1:20" outlineLevel="1" x14ac:dyDescent="0.25">
      <c r="A440" s="19" t="s">
        <v>265</v>
      </c>
      <c r="B440" s="19" t="s">
        <v>1205</v>
      </c>
      <c r="C440" s="19" t="s">
        <v>2528</v>
      </c>
      <c r="D440" s="19" t="s">
        <v>2521</v>
      </c>
      <c r="E440" s="16">
        <f t="shared" si="21"/>
        <v>3000000</v>
      </c>
      <c r="F440" s="19">
        <v>1000000</v>
      </c>
      <c r="G440" s="19">
        <f>IFERROR(VLOOKUP($D440,[5]Probation!$D$6:$U$17,18,0),0)</f>
        <v>0</v>
      </c>
      <c r="H440" s="19"/>
      <c r="I440" s="19"/>
      <c r="J440" s="19"/>
      <c r="K440" s="2">
        <f t="shared" si="22"/>
        <v>4000000</v>
      </c>
      <c r="L440" s="19">
        <v>4000000</v>
      </c>
      <c r="M440" s="19" t="s">
        <v>371</v>
      </c>
      <c r="S440" s="19">
        <f>IFERROR(SUMIF([3]PIVOT!$A$9:$A$634,C440,[3]PIVOT!$C$9:$C$634),0)</f>
        <v>0</v>
      </c>
      <c r="T440" s="19">
        <f t="shared" si="23"/>
        <v>-4000000</v>
      </c>
    </row>
    <row r="441" spans="1:20" outlineLevel="1" x14ac:dyDescent="0.25">
      <c r="A441" s="19" t="s">
        <v>265</v>
      </c>
      <c r="B441" s="19" t="s">
        <v>1205</v>
      </c>
      <c r="C441" s="19" t="s">
        <v>1132</v>
      </c>
      <c r="D441" s="19" t="s">
        <v>373</v>
      </c>
      <c r="E441" s="16">
        <f t="shared" si="21"/>
        <v>3000000</v>
      </c>
      <c r="F441" s="19">
        <v>1000000</v>
      </c>
      <c r="G441" s="19">
        <f>IFERROR(VLOOKUP($D441,[5]Probation!$D$6:$U$17,18,0),0)</f>
        <v>0</v>
      </c>
      <c r="H441" s="19"/>
      <c r="I441" s="19"/>
      <c r="J441" s="19"/>
      <c r="K441" s="2">
        <f t="shared" si="22"/>
        <v>4000000</v>
      </c>
      <c r="L441" s="19">
        <v>4000000</v>
      </c>
      <c r="M441" s="19" t="s">
        <v>251</v>
      </c>
      <c r="S441" s="19">
        <f>IFERROR(SUMIF([3]PIVOT!$A$9:$A$634,C441,[3]PIVOT!$C$9:$C$634),0)</f>
        <v>0</v>
      </c>
      <c r="T441" s="19">
        <f t="shared" si="23"/>
        <v>-4000000</v>
      </c>
    </row>
    <row r="442" spans="1:20" outlineLevel="1" x14ac:dyDescent="0.25">
      <c r="A442" s="19" t="s">
        <v>265</v>
      </c>
      <c r="B442" s="19" t="s">
        <v>1205</v>
      </c>
      <c r="C442" s="19" t="s">
        <v>2106</v>
      </c>
      <c r="D442" s="19" t="s">
        <v>2107</v>
      </c>
      <c r="E442" s="16">
        <f t="shared" si="21"/>
        <v>3000000</v>
      </c>
      <c r="F442" s="19">
        <v>1000000</v>
      </c>
      <c r="G442" s="19">
        <f>IFERROR(VLOOKUP($D442,[5]Probation!$D$6:$U$17,18,0),0)</f>
        <v>0</v>
      </c>
      <c r="H442" s="19"/>
      <c r="I442" s="19"/>
      <c r="J442" s="19"/>
      <c r="K442" s="2">
        <f t="shared" si="22"/>
        <v>4000000</v>
      </c>
      <c r="L442" s="19">
        <v>4000000</v>
      </c>
      <c r="M442" s="19" t="s">
        <v>252</v>
      </c>
      <c r="S442" s="19">
        <f>IFERROR(SUMIF([3]PIVOT!$A$9:$A$634,C442,[3]PIVOT!$C$9:$C$634),0)</f>
        <v>0</v>
      </c>
      <c r="T442" s="19">
        <f t="shared" si="23"/>
        <v>-4000000</v>
      </c>
    </row>
    <row r="443" spans="1:20" outlineLevel="1" x14ac:dyDescent="0.25">
      <c r="A443" s="19" t="s">
        <v>265</v>
      </c>
      <c r="B443" s="19" t="s">
        <v>1205</v>
      </c>
      <c r="C443" s="19" t="s">
        <v>1135</v>
      </c>
      <c r="D443" s="19" t="s">
        <v>1045</v>
      </c>
      <c r="E443" s="16">
        <f t="shared" si="21"/>
        <v>3000000</v>
      </c>
      <c r="F443" s="19">
        <v>1000000</v>
      </c>
      <c r="G443" s="19">
        <f>IFERROR(VLOOKUP($D443,[5]Probation!$D$6:$U$17,18,0),0)</f>
        <v>0</v>
      </c>
      <c r="H443" s="19"/>
      <c r="I443" s="19"/>
      <c r="J443" s="19"/>
      <c r="K443" s="2">
        <f t="shared" si="22"/>
        <v>4000000</v>
      </c>
      <c r="L443" s="19">
        <v>4000000</v>
      </c>
      <c r="M443" s="19" t="s">
        <v>366</v>
      </c>
      <c r="S443" s="19">
        <f>IFERROR(SUMIF([3]PIVOT!$A$9:$A$634,C443,[3]PIVOT!$C$9:$C$634),0)</f>
        <v>0</v>
      </c>
      <c r="T443" s="19">
        <f t="shared" si="23"/>
        <v>-4000000</v>
      </c>
    </row>
    <row r="444" spans="1:20" outlineLevel="1" x14ac:dyDescent="0.25">
      <c r="A444" s="19" t="s">
        <v>265</v>
      </c>
      <c r="B444" s="19" t="s">
        <v>1205</v>
      </c>
      <c r="C444" s="19" t="s">
        <v>2108</v>
      </c>
      <c r="D444" s="19" t="s">
        <v>2109</v>
      </c>
      <c r="E444" s="16">
        <f t="shared" si="21"/>
        <v>0</v>
      </c>
      <c r="F444" s="19">
        <v>0</v>
      </c>
      <c r="G444" s="19">
        <f>IFERROR(VLOOKUP($D444,[5]Probation!$D$6:$U$17,18,0),0)</f>
        <v>0</v>
      </c>
      <c r="H444" s="19"/>
      <c r="I444" s="19"/>
      <c r="J444" s="19"/>
      <c r="K444" s="2">
        <f t="shared" si="22"/>
        <v>0</v>
      </c>
      <c r="L444" s="19">
        <v>0</v>
      </c>
      <c r="M444" s="19" t="s">
        <v>371</v>
      </c>
      <c r="S444" s="19">
        <f>IFERROR(SUMIF([3]PIVOT!$A$9:$A$634,C444,[3]PIVOT!$C$9:$C$634),0)</f>
        <v>0</v>
      </c>
      <c r="T444" s="19">
        <f t="shared" si="23"/>
        <v>0</v>
      </c>
    </row>
    <row r="445" spans="1:20" outlineLevel="1" x14ac:dyDescent="0.25">
      <c r="A445" s="19" t="s">
        <v>265</v>
      </c>
      <c r="B445" s="19" t="s">
        <v>2728</v>
      </c>
      <c r="C445" s="19" t="s">
        <v>2730</v>
      </c>
      <c r="D445" s="19" t="s">
        <v>2731</v>
      </c>
      <c r="E445" s="16">
        <f t="shared" si="21"/>
        <v>0</v>
      </c>
      <c r="F445" s="19">
        <v>0</v>
      </c>
      <c r="G445" s="19">
        <f>IFERROR(VLOOKUP($D445,[5]Probation!$D$6:$U$17,18,0),0)</f>
        <v>538461.5384615385</v>
      </c>
      <c r="H445" s="19"/>
      <c r="I445" s="19"/>
      <c r="J445" s="19"/>
      <c r="K445" s="2">
        <f t="shared" si="22"/>
        <v>538461.5384615385</v>
      </c>
      <c r="L445" s="19">
        <v>0</v>
      </c>
      <c r="M445" s="19" t="s">
        <v>366</v>
      </c>
      <c r="S445" s="19">
        <f>IFERROR(SUMIF([3]PIVOT!$A$9:$A$634,C445,[3]PIVOT!$C$9:$C$634),0)</f>
        <v>0</v>
      </c>
      <c r="T445" s="19">
        <f t="shared" si="23"/>
        <v>-538461.5384615385</v>
      </c>
    </row>
    <row r="446" spans="1:20" outlineLevel="1" x14ac:dyDescent="0.25">
      <c r="A446" s="19" t="s">
        <v>265</v>
      </c>
      <c r="B446" s="19" t="s">
        <v>1205</v>
      </c>
      <c r="C446" s="19" t="s">
        <v>1138</v>
      </c>
      <c r="D446" s="19" t="s">
        <v>466</v>
      </c>
      <c r="E446" s="16">
        <f t="shared" si="21"/>
        <v>3000000</v>
      </c>
      <c r="F446" s="19">
        <v>1000000</v>
      </c>
      <c r="G446" s="19">
        <f>IFERROR(VLOOKUP($D446,[5]Probation!$D$6:$U$17,18,0),0)</f>
        <v>0</v>
      </c>
      <c r="H446" s="19"/>
      <c r="I446" s="19"/>
      <c r="J446" s="19"/>
      <c r="K446" s="2">
        <f t="shared" si="22"/>
        <v>4000000</v>
      </c>
      <c r="L446" s="19">
        <v>4000000</v>
      </c>
      <c r="M446" s="19" t="s">
        <v>371</v>
      </c>
      <c r="S446" s="19">
        <f>IFERROR(SUMIF([3]PIVOT!$A$9:$A$634,C446,[3]PIVOT!$C$9:$C$634),0)</f>
        <v>0</v>
      </c>
      <c r="T446" s="19">
        <f t="shared" si="23"/>
        <v>-4000000</v>
      </c>
    </row>
    <row r="447" spans="1:20" outlineLevel="1" x14ac:dyDescent="0.25">
      <c r="A447" s="19" t="s">
        <v>265</v>
      </c>
      <c r="B447" s="19" t="s">
        <v>1205</v>
      </c>
      <c r="C447" s="19" t="s">
        <v>2110</v>
      </c>
      <c r="D447" s="19" t="s">
        <v>2111</v>
      </c>
      <c r="E447" s="16">
        <f t="shared" si="21"/>
        <v>3000000</v>
      </c>
      <c r="F447" s="19">
        <v>1000000</v>
      </c>
      <c r="G447" s="19">
        <f>IFERROR(VLOOKUP($D447,[5]Probation!$D$6:$U$17,18,0),0)</f>
        <v>0</v>
      </c>
      <c r="H447" s="19"/>
      <c r="I447" s="19"/>
      <c r="J447" s="19"/>
      <c r="K447" s="2">
        <f t="shared" si="22"/>
        <v>4000000</v>
      </c>
      <c r="L447" s="19">
        <v>4000000</v>
      </c>
      <c r="M447" s="19" t="s">
        <v>371</v>
      </c>
      <c r="S447" s="19">
        <f>IFERROR(SUMIF([3]PIVOT!$A$9:$A$634,C447,[3]PIVOT!$C$9:$C$634),0)</f>
        <v>0</v>
      </c>
      <c r="T447" s="19">
        <f t="shared" si="23"/>
        <v>-4000000</v>
      </c>
    </row>
    <row r="448" spans="1:20" outlineLevel="1" x14ac:dyDescent="0.25">
      <c r="A448" s="19" t="s">
        <v>265</v>
      </c>
      <c r="B448" s="19" t="s">
        <v>1205</v>
      </c>
      <c r="C448" s="19" t="s">
        <v>1140</v>
      </c>
      <c r="D448" s="19" t="s">
        <v>1909</v>
      </c>
      <c r="E448" s="16">
        <f t="shared" si="21"/>
        <v>3000000</v>
      </c>
      <c r="F448" s="19">
        <v>1000000</v>
      </c>
      <c r="G448" s="19">
        <f>IFERROR(VLOOKUP($D448,[5]Probation!$D$6:$U$17,18,0),0)</f>
        <v>0</v>
      </c>
      <c r="H448" s="19"/>
      <c r="I448" s="19"/>
      <c r="J448" s="19"/>
      <c r="K448" s="2">
        <f t="shared" si="22"/>
        <v>4000000</v>
      </c>
      <c r="L448" s="19">
        <v>4000000</v>
      </c>
      <c r="M448" s="19" t="s">
        <v>371</v>
      </c>
      <c r="S448" s="19">
        <f>IFERROR(SUMIF([3]PIVOT!$A$9:$A$634,C448,[3]PIVOT!$C$9:$C$634),0)</f>
        <v>0</v>
      </c>
      <c r="T448" s="19">
        <f t="shared" si="23"/>
        <v>-4000000</v>
      </c>
    </row>
    <row r="449" spans="1:20" outlineLevel="1" x14ac:dyDescent="0.25">
      <c r="A449" s="19" t="s">
        <v>265</v>
      </c>
      <c r="B449" s="19" t="s">
        <v>1205</v>
      </c>
      <c r="C449" s="19" t="s">
        <v>1141</v>
      </c>
      <c r="D449" s="19" t="s">
        <v>1046</v>
      </c>
      <c r="E449" s="16">
        <f t="shared" si="21"/>
        <v>3000000</v>
      </c>
      <c r="F449" s="19">
        <v>1000000</v>
      </c>
      <c r="G449" s="19">
        <f>IFERROR(VLOOKUP($D449,[5]Probation!$D$6:$U$17,18,0),0)</f>
        <v>0</v>
      </c>
      <c r="H449" s="19"/>
      <c r="I449" s="19"/>
      <c r="J449" s="19"/>
      <c r="K449" s="2">
        <f t="shared" si="22"/>
        <v>4000000</v>
      </c>
      <c r="L449" s="19">
        <v>4000000</v>
      </c>
      <c r="M449" s="19" t="s">
        <v>252</v>
      </c>
      <c r="S449" s="19">
        <f>IFERROR(SUMIF([3]PIVOT!$A$9:$A$634,C449,[3]PIVOT!$C$9:$C$634),0)</f>
        <v>0</v>
      </c>
      <c r="T449" s="19">
        <f t="shared" si="23"/>
        <v>-4000000</v>
      </c>
    </row>
    <row r="450" spans="1:20" outlineLevel="1" x14ac:dyDescent="0.25">
      <c r="A450" s="19" t="s">
        <v>265</v>
      </c>
      <c r="B450" s="19" t="s">
        <v>1205</v>
      </c>
      <c r="C450" s="19" t="s">
        <v>1143</v>
      </c>
      <c r="D450" s="19" t="s">
        <v>921</v>
      </c>
      <c r="E450" s="16">
        <f t="shared" si="21"/>
        <v>3000000</v>
      </c>
      <c r="F450" s="19">
        <v>1000000</v>
      </c>
      <c r="G450" s="19">
        <f>IFERROR(VLOOKUP($D450,[5]Probation!$D$6:$U$17,18,0),0)</f>
        <v>0</v>
      </c>
      <c r="H450" s="19"/>
      <c r="I450" s="19"/>
      <c r="J450" s="19"/>
      <c r="K450" s="2">
        <f t="shared" si="22"/>
        <v>4000000</v>
      </c>
      <c r="L450" s="19">
        <v>4000000</v>
      </c>
      <c r="M450" s="19" t="s">
        <v>251</v>
      </c>
      <c r="S450" s="19">
        <f>IFERROR(SUMIF([3]PIVOT!$A$9:$A$634,C450,[3]PIVOT!$C$9:$C$634),0)</f>
        <v>0</v>
      </c>
      <c r="T450" s="19">
        <f t="shared" si="23"/>
        <v>-4000000</v>
      </c>
    </row>
    <row r="451" spans="1:20" outlineLevel="1" x14ac:dyDescent="0.25">
      <c r="A451" s="19" t="s">
        <v>265</v>
      </c>
      <c r="B451" s="19" t="s">
        <v>1205</v>
      </c>
      <c r="C451" s="19" t="s">
        <v>2530</v>
      </c>
      <c r="D451" s="19" t="s">
        <v>2522</v>
      </c>
      <c r="E451" s="16">
        <f t="shared" si="21"/>
        <v>3000000</v>
      </c>
      <c r="F451" s="19">
        <v>1000000</v>
      </c>
      <c r="G451" s="19">
        <f>IFERROR(VLOOKUP($D451,[5]Probation!$D$6:$U$17,18,0),0)</f>
        <v>0</v>
      </c>
      <c r="H451" s="19"/>
      <c r="I451" s="19"/>
      <c r="J451" s="19"/>
      <c r="K451" s="2">
        <f t="shared" si="22"/>
        <v>4000000</v>
      </c>
      <c r="L451" s="19">
        <v>4000000</v>
      </c>
      <c r="M451" s="19" t="s">
        <v>371</v>
      </c>
      <c r="S451" s="19">
        <f>IFERROR(SUMIF([3]PIVOT!$A$9:$A$634,C451,[3]PIVOT!$C$9:$C$634),0)</f>
        <v>0</v>
      </c>
      <c r="T451" s="19">
        <f t="shared" si="23"/>
        <v>-4000000</v>
      </c>
    </row>
    <row r="452" spans="1:20" outlineLevel="1" x14ac:dyDescent="0.25">
      <c r="A452" s="19" t="s">
        <v>265</v>
      </c>
      <c r="B452" s="19" t="s">
        <v>2728</v>
      </c>
      <c r="C452" s="19" t="s">
        <v>2112</v>
      </c>
      <c r="D452" s="19" t="s">
        <v>2113</v>
      </c>
      <c r="E452" s="16">
        <f t="shared" ref="E452:E515" si="24">+L452-F452-J452-I452</f>
        <v>3000000</v>
      </c>
      <c r="F452" s="19">
        <v>0</v>
      </c>
      <c r="G452" s="19">
        <f>IFERROR(VLOOKUP($D452,[5]Probation!$D$6:$U$17,18,0),0)</f>
        <v>0</v>
      </c>
      <c r="H452" s="19"/>
      <c r="I452" s="19"/>
      <c r="J452" s="19"/>
      <c r="K452" s="2">
        <f t="shared" si="22"/>
        <v>3000000</v>
      </c>
      <c r="L452" s="19">
        <v>3000000</v>
      </c>
      <c r="M452" s="19" t="s">
        <v>366</v>
      </c>
      <c r="S452" s="19">
        <f>IFERROR(SUMIF([3]PIVOT!$A$9:$A$634,C452,[3]PIVOT!$C$9:$C$634),0)</f>
        <v>0</v>
      </c>
      <c r="T452" s="19">
        <f t="shared" si="23"/>
        <v>-3000000</v>
      </c>
    </row>
    <row r="453" spans="1:20" outlineLevel="1" x14ac:dyDescent="0.25">
      <c r="A453" s="19" t="s">
        <v>265</v>
      </c>
      <c r="B453" s="19" t="s">
        <v>1205</v>
      </c>
      <c r="C453" s="19" t="s">
        <v>1145</v>
      </c>
      <c r="D453" s="19" t="s">
        <v>258</v>
      </c>
      <c r="E453" s="16">
        <f t="shared" si="24"/>
        <v>3000000</v>
      </c>
      <c r="F453" s="19">
        <v>1000000</v>
      </c>
      <c r="G453" s="19">
        <f>IFERROR(VLOOKUP($D453,[5]Probation!$D$6:$U$17,18,0),0)</f>
        <v>0</v>
      </c>
      <c r="H453" s="19"/>
      <c r="I453" s="19"/>
      <c r="J453" s="19"/>
      <c r="K453" s="2">
        <f t="shared" ref="K453:K516" si="25">SUM(E453:G453)-H453-I453+J453</f>
        <v>4000000</v>
      </c>
      <c r="L453" s="19">
        <v>4000000</v>
      </c>
      <c r="M453" s="19" t="s">
        <v>371</v>
      </c>
      <c r="S453" s="19">
        <f>IFERROR(SUMIF([3]PIVOT!$A$9:$A$634,C453,[3]PIVOT!$C$9:$C$634),0)</f>
        <v>0</v>
      </c>
      <c r="T453" s="19">
        <f t="shared" si="23"/>
        <v>-4000000</v>
      </c>
    </row>
    <row r="454" spans="1:20" outlineLevel="1" x14ac:dyDescent="0.25">
      <c r="A454" s="19" t="s">
        <v>265</v>
      </c>
      <c r="B454" s="19" t="s">
        <v>1205</v>
      </c>
      <c r="C454" s="19" t="s">
        <v>1146</v>
      </c>
      <c r="D454" s="19" t="s">
        <v>465</v>
      </c>
      <c r="E454" s="16">
        <f t="shared" si="24"/>
        <v>3000000</v>
      </c>
      <c r="F454" s="19">
        <v>1000000</v>
      </c>
      <c r="G454" s="19">
        <f>IFERROR(VLOOKUP($D454,[5]Probation!$D$6:$U$17,18,0),0)</f>
        <v>0</v>
      </c>
      <c r="H454" s="19"/>
      <c r="I454" s="19"/>
      <c r="J454" s="19"/>
      <c r="K454" s="2">
        <f t="shared" si="25"/>
        <v>4000000</v>
      </c>
      <c r="L454" s="19">
        <v>4000000</v>
      </c>
      <c r="M454" s="19" t="s">
        <v>371</v>
      </c>
      <c r="S454" s="19">
        <f>IFERROR(SUMIF([3]PIVOT!$A$9:$A$634,C454,[3]PIVOT!$C$9:$C$634),0)</f>
        <v>0</v>
      </c>
      <c r="T454" s="19">
        <f t="shared" si="23"/>
        <v>-4000000</v>
      </c>
    </row>
    <row r="455" spans="1:20" outlineLevel="1" x14ac:dyDescent="0.25">
      <c r="A455" s="19" t="s">
        <v>265</v>
      </c>
      <c r="B455" s="19" t="s">
        <v>1205</v>
      </c>
      <c r="C455" s="19" t="s">
        <v>1147</v>
      </c>
      <c r="D455" s="19" t="s">
        <v>259</v>
      </c>
      <c r="E455" s="16">
        <f t="shared" si="24"/>
        <v>3000000</v>
      </c>
      <c r="F455" s="19">
        <v>1000000</v>
      </c>
      <c r="G455" s="19">
        <f>IFERROR(VLOOKUP($D455,[5]Probation!$D$6:$U$17,18,0),0)</f>
        <v>0</v>
      </c>
      <c r="H455" s="19"/>
      <c r="I455" s="19"/>
      <c r="J455" s="19"/>
      <c r="K455" s="2">
        <f t="shared" si="25"/>
        <v>4000000</v>
      </c>
      <c r="L455" s="19">
        <v>4000000</v>
      </c>
      <c r="M455" s="19" t="s">
        <v>371</v>
      </c>
      <c r="S455" s="19">
        <f>IFERROR(SUMIF([3]PIVOT!$A$9:$A$634,C455,[3]PIVOT!$C$9:$C$634),0)</f>
        <v>0</v>
      </c>
      <c r="T455" s="19">
        <f t="shared" si="23"/>
        <v>-4000000</v>
      </c>
    </row>
    <row r="456" spans="1:20" outlineLevel="1" x14ac:dyDescent="0.25">
      <c r="A456" s="19" t="s">
        <v>265</v>
      </c>
      <c r="B456" s="19" t="s">
        <v>2728</v>
      </c>
      <c r="C456" s="19" t="s">
        <v>1148</v>
      </c>
      <c r="D456" s="19" t="s">
        <v>530</v>
      </c>
      <c r="E456" s="16">
        <f t="shared" si="24"/>
        <v>1500000</v>
      </c>
      <c r="F456" s="19">
        <v>0</v>
      </c>
      <c r="G456" s="19">
        <f>IFERROR(VLOOKUP($D456,[5]Probation!$D$6:$U$17,18,0),0)</f>
        <v>0</v>
      </c>
      <c r="H456" s="19"/>
      <c r="I456" s="19"/>
      <c r="J456" s="19"/>
      <c r="K456" s="2">
        <f t="shared" si="25"/>
        <v>1500000</v>
      </c>
      <c r="L456" s="19">
        <v>1500000</v>
      </c>
      <c r="M456" s="19" t="s">
        <v>366</v>
      </c>
      <c r="S456" s="19">
        <f>IFERROR(SUMIF([3]PIVOT!$A$9:$A$634,C456,[3]PIVOT!$C$9:$C$634),0)</f>
        <v>0</v>
      </c>
      <c r="T456" s="19">
        <f t="shared" si="23"/>
        <v>-1500000</v>
      </c>
    </row>
    <row r="457" spans="1:20" outlineLevel="1" x14ac:dyDescent="0.25">
      <c r="A457" s="19" t="s">
        <v>265</v>
      </c>
      <c r="B457" s="19" t="s">
        <v>1205</v>
      </c>
      <c r="C457" s="19" t="s">
        <v>1149</v>
      </c>
      <c r="D457" s="19" t="s">
        <v>623</v>
      </c>
      <c r="E457" s="16">
        <f t="shared" si="24"/>
        <v>3000000</v>
      </c>
      <c r="F457" s="19">
        <v>1000000</v>
      </c>
      <c r="G457" s="19">
        <f>IFERROR(VLOOKUP($D457,[5]Probation!$D$6:$U$17,18,0),0)</f>
        <v>0</v>
      </c>
      <c r="H457" s="19"/>
      <c r="I457" s="19"/>
      <c r="J457" s="19"/>
      <c r="K457" s="2">
        <f t="shared" si="25"/>
        <v>4000000</v>
      </c>
      <c r="L457" s="19">
        <v>4000000</v>
      </c>
      <c r="M457" s="19" t="s">
        <v>372</v>
      </c>
      <c r="S457" s="19">
        <f>IFERROR(SUMIF([3]PIVOT!$A$9:$A$634,C457,[3]PIVOT!$C$9:$C$634),0)</f>
        <v>0</v>
      </c>
      <c r="T457" s="19">
        <f t="shared" si="23"/>
        <v>-4000000</v>
      </c>
    </row>
    <row r="458" spans="1:20" outlineLevel="1" x14ac:dyDescent="0.25">
      <c r="A458" s="19" t="s">
        <v>265</v>
      </c>
      <c r="B458" s="19" t="s">
        <v>2728</v>
      </c>
      <c r="C458" s="19" t="s">
        <v>1150</v>
      </c>
      <c r="D458" s="19" t="s">
        <v>561</v>
      </c>
      <c r="E458" s="16">
        <f t="shared" si="24"/>
        <v>3000000</v>
      </c>
      <c r="F458" s="19">
        <v>0</v>
      </c>
      <c r="G458" s="19">
        <f>IFERROR(VLOOKUP($D458,[5]Probation!$D$6:$U$17,18,0),0)</f>
        <v>0</v>
      </c>
      <c r="H458" s="19"/>
      <c r="I458" s="19"/>
      <c r="J458" s="19"/>
      <c r="K458" s="2">
        <f t="shared" si="25"/>
        <v>3000000</v>
      </c>
      <c r="L458" s="19">
        <v>3000000</v>
      </c>
      <c r="M458" s="19" t="s">
        <v>366</v>
      </c>
      <c r="S458" s="19">
        <f>IFERROR(SUMIF([3]PIVOT!$A$9:$A$634,C458,[3]PIVOT!$C$9:$C$634),0)</f>
        <v>0</v>
      </c>
      <c r="T458" s="19">
        <f t="shared" si="23"/>
        <v>-3000000</v>
      </c>
    </row>
    <row r="459" spans="1:20" outlineLevel="1" x14ac:dyDescent="0.25">
      <c r="A459" s="19" t="s">
        <v>265</v>
      </c>
      <c r="B459" s="19" t="s">
        <v>1205</v>
      </c>
      <c r="C459" s="19" t="s">
        <v>1151</v>
      </c>
      <c r="D459" s="19" t="s">
        <v>260</v>
      </c>
      <c r="E459" s="16">
        <f t="shared" si="24"/>
        <v>3500000</v>
      </c>
      <c r="F459" s="19">
        <v>1000000</v>
      </c>
      <c r="G459" s="19">
        <f>IFERROR(VLOOKUP($D459,[5]Probation!$D$6:$U$17,18,0),0)</f>
        <v>0</v>
      </c>
      <c r="H459" s="19"/>
      <c r="I459" s="19"/>
      <c r="J459" s="19"/>
      <c r="K459" s="2">
        <f t="shared" si="25"/>
        <v>4500000</v>
      </c>
      <c r="L459" s="19">
        <v>4500000</v>
      </c>
      <c r="M459" s="19" t="s">
        <v>372</v>
      </c>
      <c r="S459" s="19">
        <f>IFERROR(SUMIF([3]PIVOT!$A$9:$A$634,C459,[3]PIVOT!$C$9:$C$634),0)</f>
        <v>0</v>
      </c>
      <c r="T459" s="19">
        <f t="shared" si="23"/>
        <v>-4500000</v>
      </c>
    </row>
    <row r="460" spans="1:20" outlineLevel="1" x14ac:dyDescent="0.25">
      <c r="A460" s="19" t="s">
        <v>265</v>
      </c>
      <c r="B460" s="19" t="s">
        <v>2728</v>
      </c>
      <c r="C460" s="19" t="s">
        <v>2114</v>
      </c>
      <c r="D460" s="19" t="s">
        <v>2115</v>
      </c>
      <c r="E460" s="16">
        <f t="shared" si="24"/>
        <v>0</v>
      </c>
      <c r="F460" s="19">
        <v>0</v>
      </c>
      <c r="G460" s="19">
        <f>IFERROR(VLOOKUP($D460,[5]Probation!$D$6:$U$17,18,0),0)</f>
        <v>0</v>
      </c>
      <c r="H460" s="19"/>
      <c r="I460" s="19"/>
      <c r="J460" s="19"/>
      <c r="K460" s="2">
        <f t="shared" si="25"/>
        <v>0</v>
      </c>
      <c r="L460" s="19">
        <v>0</v>
      </c>
      <c r="M460" s="19" t="s">
        <v>366</v>
      </c>
      <c r="S460" s="19">
        <f>IFERROR(SUMIF([3]PIVOT!$A$9:$A$634,C460,[3]PIVOT!$C$9:$C$634),0)</f>
        <v>0</v>
      </c>
      <c r="T460" s="19">
        <f t="shared" si="23"/>
        <v>0</v>
      </c>
    </row>
    <row r="461" spans="1:20" outlineLevel="1" x14ac:dyDescent="0.25">
      <c r="A461" s="19" t="s">
        <v>265</v>
      </c>
      <c r="B461" s="19" t="s">
        <v>1205</v>
      </c>
      <c r="C461" s="19" t="s">
        <v>2116</v>
      </c>
      <c r="D461" s="19" t="s">
        <v>2117</v>
      </c>
      <c r="E461" s="16">
        <f t="shared" si="24"/>
        <v>0</v>
      </c>
      <c r="F461" s="19">
        <v>0</v>
      </c>
      <c r="G461" s="19">
        <f>IFERROR(VLOOKUP($D461,[5]Probation!$D$6:$U$17,18,0),0)</f>
        <v>0</v>
      </c>
      <c r="H461" s="19"/>
      <c r="I461" s="19"/>
      <c r="J461" s="19"/>
      <c r="K461" s="2">
        <f t="shared" si="25"/>
        <v>0</v>
      </c>
      <c r="L461" s="19">
        <v>0</v>
      </c>
      <c r="M461" s="19" t="s">
        <v>372</v>
      </c>
      <c r="S461" s="19">
        <f>IFERROR(SUMIF([3]PIVOT!$A$9:$A$634,C461,[3]PIVOT!$C$9:$C$634),0)</f>
        <v>0</v>
      </c>
      <c r="T461" s="19">
        <f t="shared" si="23"/>
        <v>0</v>
      </c>
    </row>
    <row r="462" spans="1:20" outlineLevel="1" x14ac:dyDescent="0.25">
      <c r="A462" s="19" t="s">
        <v>265</v>
      </c>
      <c r="B462" s="19" t="s">
        <v>1205</v>
      </c>
      <c r="C462" s="19"/>
      <c r="D462" s="19" t="s">
        <v>780</v>
      </c>
      <c r="E462" s="16">
        <f t="shared" si="24"/>
        <v>0</v>
      </c>
      <c r="F462" s="19">
        <v>0</v>
      </c>
      <c r="G462" s="19">
        <f>IFERROR(VLOOKUP($D462,[5]Probation!$D$6:$U$17,18,0),0)</f>
        <v>0</v>
      </c>
      <c r="H462" s="19"/>
      <c r="I462" s="19"/>
      <c r="J462" s="19"/>
      <c r="K462" s="2">
        <f t="shared" si="25"/>
        <v>0</v>
      </c>
      <c r="L462" s="19">
        <v>0</v>
      </c>
      <c r="M462" s="19" t="s">
        <v>372</v>
      </c>
      <c r="S462" s="19">
        <f>IFERROR(SUMIF([3]PIVOT!$A$9:$A$634,C462,[3]PIVOT!$C$9:$C$634),0)</f>
        <v>0</v>
      </c>
      <c r="T462" s="19">
        <f t="shared" ref="T462:T525" si="26">+S462-K462</f>
        <v>0</v>
      </c>
    </row>
    <row r="463" spans="1:20" outlineLevel="1" x14ac:dyDescent="0.25">
      <c r="A463" s="19" t="s">
        <v>265</v>
      </c>
      <c r="B463" s="19" t="s">
        <v>1205</v>
      </c>
      <c r="C463" s="19" t="s">
        <v>1910</v>
      </c>
      <c r="D463" s="19" t="s">
        <v>1911</v>
      </c>
      <c r="E463" s="16">
        <f t="shared" si="24"/>
        <v>3000000</v>
      </c>
      <c r="F463" s="19">
        <v>1000000</v>
      </c>
      <c r="G463" s="19">
        <f>IFERROR(VLOOKUP($D463,[5]Probation!$D$6:$U$17,18,0),0)</f>
        <v>0</v>
      </c>
      <c r="H463" s="19"/>
      <c r="I463" s="19"/>
      <c r="J463" s="19"/>
      <c r="K463" s="2">
        <f t="shared" si="25"/>
        <v>4000000</v>
      </c>
      <c r="L463" s="19">
        <v>4000000</v>
      </c>
      <c r="M463" s="19" t="s">
        <v>371</v>
      </c>
      <c r="S463" s="19">
        <f>IFERROR(SUMIF([3]PIVOT!$A$9:$A$634,C463,[3]PIVOT!$C$9:$C$634),0)</f>
        <v>0</v>
      </c>
      <c r="T463" s="19">
        <f t="shared" si="26"/>
        <v>-4000000</v>
      </c>
    </row>
    <row r="464" spans="1:20" outlineLevel="1" x14ac:dyDescent="0.25">
      <c r="A464" s="19" t="s">
        <v>265</v>
      </c>
      <c r="B464" s="19" t="s">
        <v>1205</v>
      </c>
      <c r="C464" s="19" t="s">
        <v>1156</v>
      </c>
      <c r="D464" s="19" t="s">
        <v>881</v>
      </c>
      <c r="E464" s="16">
        <f t="shared" si="24"/>
        <v>3000000</v>
      </c>
      <c r="F464" s="19">
        <v>1000000</v>
      </c>
      <c r="G464" s="19">
        <f>IFERROR(VLOOKUP($D464,[5]Probation!$D$6:$U$17,18,0),0)</f>
        <v>0</v>
      </c>
      <c r="H464" s="19"/>
      <c r="I464" s="19"/>
      <c r="J464" s="19"/>
      <c r="K464" s="2">
        <f t="shared" si="25"/>
        <v>4000000</v>
      </c>
      <c r="L464" s="19">
        <v>4000000</v>
      </c>
      <c r="M464" s="19" t="s">
        <v>366</v>
      </c>
      <c r="S464" s="19">
        <f>IFERROR(SUMIF([3]PIVOT!$A$9:$A$634,C464,[3]PIVOT!$C$9:$C$634),0)</f>
        <v>0</v>
      </c>
      <c r="T464" s="19">
        <f t="shared" si="26"/>
        <v>-4000000</v>
      </c>
    </row>
    <row r="465" spans="1:20" outlineLevel="1" x14ac:dyDescent="0.25">
      <c r="A465" s="19" t="s">
        <v>265</v>
      </c>
      <c r="B465" s="19" t="s">
        <v>1205</v>
      </c>
      <c r="C465" s="19" t="s">
        <v>2529</v>
      </c>
      <c r="D465" s="19" t="s">
        <v>2523</v>
      </c>
      <c r="E465" s="16">
        <f t="shared" si="24"/>
        <v>3000000</v>
      </c>
      <c r="F465" s="19">
        <v>1000000</v>
      </c>
      <c r="G465" s="19">
        <f>IFERROR(VLOOKUP($D465,[5]Probation!$D$6:$U$17,18,0),0)</f>
        <v>307692.30769230769</v>
      </c>
      <c r="H465" s="19"/>
      <c r="I465" s="19"/>
      <c r="J465" s="19"/>
      <c r="K465" s="2">
        <f t="shared" si="25"/>
        <v>4307692.307692308</v>
      </c>
      <c r="L465" s="19">
        <v>4000000</v>
      </c>
      <c r="M465" s="19" t="s">
        <v>372</v>
      </c>
      <c r="S465" s="19">
        <f>IFERROR(SUMIF([3]PIVOT!$A$9:$A$634,C465,[3]PIVOT!$C$9:$C$634),0)</f>
        <v>0</v>
      </c>
      <c r="T465" s="19">
        <f t="shared" si="26"/>
        <v>-4307692.307692308</v>
      </c>
    </row>
    <row r="466" spans="1:20" ht="12" customHeight="1" outlineLevel="1" x14ac:dyDescent="0.25">
      <c r="A466" s="19" t="s">
        <v>265</v>
      </c>
      <c r="B466" s="19" t="s">
        <v>1205</v>
      </c>
      <c r="C466" s="19" t="s">
        <v>1130</v>
      </c>
      <c r="D466" s="19" t="s">
        <v>386</v>
      </c>
      <c r="E466" s="16">
        <f t="shared" si="24"/>
        <v>3000000</v>
      </c>
      <c r="F466" s="19">
        <v>1000000</v>
      </c>
      <c r="G466" s="19">
        <f>IFERROR(VLOOKUP($D466,[5]Probation!$D$6:$U$17,18,0),0)</f>
        <v>0</v>
      </c>
      <c r="H466" s="19"/>
      <c r="I466" s="19"/>
      <c r="J466" s="19"/>
      <c r="K466" s="2">
        <f t="shared" si="25"/>
        <v>4000000</v>
      </c>
      <c r="L466" s="19">
        <v>4000000</v>
      </c>
      <c r="M466" s="19" t="s">
        <v>366</v>
      </c>
      <c r="S466" s="19">
        <f>IFERROR(SUMIF([3]PIVOT!$A$9:$A$634,C466,[3]PIVOT!$C$9:$C$634),0)</f>
        <v>0</v>
      </c>
      <c r="T466" s="19">
        <f t="shared" si="26"/>
        <v>-4000000</v>
      </c>
    </row>
    <row r="467" spans="1:20" outlineLevel="1" x14ac:dyDescent="0.25">
      <c r="A467" s="19" t="s">
        <v>265</v>
      </c>
      <c r="B467" s="19" t="s">
        <v>2728</v>
      </c>
      <c r="C467" s="19" t="s">
        <v>1912</v>
      </c>
      <c r="D467" s="19" t="s">
        <v>1913</v>
      </c>
      <c r="E467" s="16">
        <f t="shared" si="24"/>
        <v>1500000</v>
      </c>
      <c r="F467" s="19">
        <v>0</v>
      </c>
      <c r="G467" s="19">
        <f>IFERROR(VLOOKUP($D467,[5]Probation!$D$6:$U$17,18,0),0)</f>
        <v>0</v>
      </c>
      <c r="H467" s="19"/>
      <c r="I467" s="19"/>
      <c r="J467" s="19"/>
      <c r="K467" s="2">
        <f t="shared" si="25"/>
        <v>1500000</v>
      </c>
      <c r="L467" s="19">
        <v>1500000</v>
      </c>
      <c r="M467" s="19" t="s">
        <v>371</v>
      </c>
      <c r="S467" s="19">
        <f>IFERROR(SUMIF([3]PIVOT!$A$9:$A$634,C467,[3]PIVOT!$C$9:$C$634),0)</f>
        <v>0</v>
      </c>
      <c r="T467" s="19">
        <f t="shared" si="26"/>
        <v>-1500000</v>
      </c>
    </row>
    <row r="468" spans="1:20" outlineLevel="1" x14ac:dyDescent="0.25">
      <c r="A468" s="19" t="s">
        <v>265</v>
      </c>
      <c r="B468" s="19" t="s">
        <v>1205</v>
      </c>
      <c r="C468" s="19" t="s">
        <v>1133</v>
      </c>
      <c r="D468" s="19" t="s">
        <v>926</v>
      </c>
      <c r="E468" s="16">
        <f t="shared" si="24"/>
        <v>3000000</v>
      </c>
      <c r="F468" s="19">
        <v>1000000</v>
      </c>
      <c r="G468" s="19">
        <f>IFERROR(VLOOKUP($D468,[5]Probation!$D$6:$U$17,18,0),0)</f>
        <v>0</v>
      </c>
      <c r="H468" s="19"/>
      <c r="I468" s="19"/>
      <c r="J468" s="19"/>
      <c r="K468" s="2">
        <f t="shared" si="25"/>
        <v>4000000</v>
      </c>
      <c r="L468" s="19">
        <v>4000000</v>
      </c>
      <c r="M468" s="19" t="s">
        <v>372</v>
      </c>
      <c r="S468" s="19">
        <f>IFERROR(SUMIF([3]PIVOT!$A$9:$A$634,C468,[3]PIVOT!$C$9:$C$634),0)</f>
        <v>0</v>
      </c>
      <c r="T468" s="19">
        <f t="shared" si="26"/>
        <v>-4000000</v>
      </c>
    </row>
    <row r="469" spans="1:20" outlineLevel="1" x14ac:dyDescent="0.25">
      <c r="A469" s="19" t="s">
        <v>265</v>
      </c>
      <c r="B469" s="19" t="s">
        <v>1205</v>
      </c>
      <c r="C469" s="19" t="s">
        <v>1159</v>
      </c>
      <c r="D469" s="19" t="s">
        <v>624</v>
      </c>
      <c r="E469" s="16">
        <f t="shared" si="24"/>
        <v>3000000</v>
      </c>
      <c r="F469" s="19">
        <v>1000000</v>
      </c>
      <c r="G469" s="19">
        <f>IFERROR(VLOOKUP($D469,[5]Probation!$D$6:$U$17,18,0),0)</f>
        <v>0</v>
      </c>
      <c r="H469" s="19"/>
      <c r="I469" s="19"/>
      <c r="J469" s="19"/>
      <c r="K469" s="2">
        <f t="shared" si="25"/>
        <v>4000000</v>
      </c>
      <c r="L469" s="19">
        <v>4000000</v>
      </c>
      <c r="M469" s="19" t="s">
        <v>366</v>
      </c>
      <c r="S469" s="19">
        <f>IFERROR(SUMIF([3]PIVOT!$A$9:$A$634,C469,[3]PIVOT!$C$9:$C$634),0)</f>
        <v>0</v>
      </c>
      <c r="T469" s="19">
        <f t="shared" si="26"/>
        <v>-4000000</v>
      </c>
    </row>
    <row r="470" spans="1:20" outlineLevel="1" x14ac:dyDescent="0.25">
      <c r="A470" s="19" t="s">
        <v>265</v>
      </c>
      <c r="B470" s="19" t="s">
        <v>1205</v>
      </c>
      <c r="C470" s="19" t="s">
        <v>2118</v>
      </c>
      <c r="D470" s="19" t="s">
        <v>2119</v>
      </c>
      <c r="E470" s="16">
        <f t="shared" si="24"/>
        <v>0</v>
      </c>
      <c r="F470" s="19">
        <v>0</v>
      </c>
      <c r="G470" s="19">
        <f>IFERROR(VLOOKUP($D470,[5]Probation!$D$6:$U$17,18,0),0)</f>
        <v>0</v>
      </c>
      <c r="H470" s="19"/>
      <c r="I470" s="19"/>
      <c r="J470" s="19"/>
      <c r="K470" s="2">
        <f t="shared" si="25"/>
        <v>0</v>
      </c>
      <c r="L470" s="19">
        <v>0</v>
      </c>
      <c r="M470" s="19" t="s">
        <v>372</v>
      </c>
      <c r="S470" s="19">
        <f>IFERROR(SUMIF([3]PIVOT!$A$9:$A$634,C470,[3]PIVOT!$C$9:$C$634),0)</f>
        <v>0</v>
      </c>
      <c r="T470" s="19">
        <f t="shared" si="26"/>
        <v>0</v>
      </c>
    </row>
    <row r="471" spans="1:20" outlineLevel="1" x14ac:dyDescent="0.25">
      <c r="A471" s="19" t="s">
        <v>265</v>
      </c>
      <c r="B471" s="19" t="s">
        <v>1205</v>
      </c>
      <c r="C471" s="19" t="s">
        <v>1161</v>
      </c>
      <c r="D471" s="19" t="s">
        <v>261</v>
      </c>
      <c r="E471" s="16">
        <f t="shared" si="24"/>
        <v>3000000</v>
      </c>
      <c r="F471" s="19">
        <v>1000000</v>
      </c>
      <c r="G471" s="19">
        <f>IFERROR(VLOOKUP($D471,[5]Probation!$D$6:$U$17,18,0),0)</f>
        <v>0</v>
      </c>
      <c r="H471" s="19"/>
      <c r="I471" s="19"/>
      <c r="J471" s="19"/>
      <c r="K471" s="2">
        <f t="shared" si="25"/>
        <v>4000000</v>
      </c>
      <c r="L471" s="19">
        <v>4000000</v>
      </c>
      <c r="M471" s="19" t="s">
        <v>372</v>
      </c>
      <c r="S471" s="19">
        <f>IFERROR(SUMIF([3]PIVOT!$A$9:$A$634,C471,[3]PIVOT!$C$9:$C$634),0)</f>
        <v>0</v>
      </c>
      <c r="T471" s="19">
        <f t="shared" si="26"/>
        <v>-4000000</v>
      </c>
    </row>
    <row r="472" spans="1:20" outlineLevel="1" x14ac:dyDescent="0.25">
      <c r="A472" s="19" t="s">
        <v>265</v>
      </c>
      <c r="B472" s="19" t="s">
        <v>1205</v>
      </c>
      <c r="C472" s="19" t="s">
        <v>1130</v>
      </c>
      <c r="D472" s="19" t="s">
        <v>386</v>
      </c>
      <c r="E472" s="16">
        <f t="shared" si="24"/>
        <v>4100000</v>
      </c>
      <c r="F472" s="19">
        <v>0</v>
      </c>
      <c r="G472" s="19">
        <f>IFERROR(VLOOKUP($D472,[5]Probation!$D$6:$U$17,18,0),0)</f>
        <v>0</v>
      </c>
      <c r="H472" s="19"/>
      <c r="I472" s="19"/>
      <c r="J472" s="19"/>
      <c r="K472" s="2">
        <f t="shared" si="25"/>
        <v>4100000</v>
      </c>
      <c r="L472" s="19">
        <v>4100000</v>
      </c>
      <c r="M472" s="19" t="s">
        <v>372</v>
      </c>
      <c r="S472" s="19">
        <f>IFERROR(SUMIF([3]PIVOT!$A$9:$A$634,C472,[3]PIVOT!$C$9:$C$634),0)</f>
        <v>0</v>
      </c>
      <c r="T472" s="19">
        <f t="shared" si="26"/>
        <v>-4100000</v>
      </c>
    </row>
    <row r="473" spans="1:20" outlineLevel="1" x14ac:dyDescent="0.25">
      <c r="A473" s="19" t="s">
        <v>1204</v>
      </c>
      <c r="B473" s="19" t="s">
        <v>1205</v>
      </c>
      <c r="C473" s="19" t="s">
        <v>1163</v>
      </c>
      <c r="D473" s="19" t="s">
        <v>292</v>
      </c>
      <c r="E473" s="16">
        <f t="shared" si="24"/>
        <v>4000000</v>
      </c>
      <c r="F473" s="19">
        <v>1000000</v>
      </c>
      <c r="G473" s="19">
        <f>IFERROR(VLOOKUP($D473,[5]Probation!$D$6:$U$17,18,0),0)</f>
        <v>0</v>
      </c>
      <c r="H473" s="19"/>
      <c r="I473" s="19"/>
      <c r="J473" s="19"/>
      <c r="K473" s="2">
        <f t="shared" si="25"/>
        <v>5000000</v>
      </c>
      <c r="L473" s="19">
        <v>5000000</v>
      </c>
      <c r="M473" s="19" t="s">
        <v>371</v>
      </c>
      <c r="S473" s="19">
        <f>IFERROR(SUMIF([3]PIVOT!$A$9:$A$634,C473,[3]PIVOT!$C$9:$C$634),0)</f>
        <v>0</v>
      </c>
      <c r="T473" s="19">
        <f t="shared" si="26"/>
        <v>-5000000</v>
      </c>
    </row>
    <row r="474" spans="1:20" outlineLevel="1" x14ac:dyDescent="0.25">
      <c r="A474" s="19" t="s">
        <v>1204</v>
      </c>
      <c r="B474" s="19" t="s">
        <v>1205</v>
      </c>
      <c r="C474" s="19" t="s">
        <v>1164</v>
      </c>
      <c r="D474" s="19" t="s">
        <v>630</v>
      </c>
      <c r="E474" s="16">
        <f t="shared" si="24"/>
        <v>1000000</v>
      </c>
      <c r="F474" s="19">
        <v>0</v>
      </c>
      <c r="G474" s="19">
        <f>IFERROR(VLOOKUP($D474,[5]Probation!$D$6:$U$17,18,0),0)</f>
        <v>0</v>
      </c>
      <c r="H474" s="19"/>
      <c r="I474" s="19"/>
      <c r="J474" s="19"/>
      <c r="K474" s="2">
        <f t="shared" si="25"/>
        <v>1000000</v>
      </c>
      <c r="L474" s="19">
        <v>1000000</v>
      </c>
      <c r="M474" s="19" t="s">
        <v>371</v>
      </c>
      <c r="S474" s="19">
        <f>IFERROR(SUMIF([3]PIVOT!$A$9:$A$634,C474,[3]PIVOT!$C$9:$C$634),0)</f>
        <v>0</v>
      </c>
      <c r="T474" s="19">
        <f t="shared" si="26"/>
        <v>-1000000</v>
      </c>
    </row>
    <row r="475" spans="1:20" outlineLevel="1" x14ac:dyDescent="0.25">
      <c r="A475" s="19" t="s">
        <v>1204</v>
      </c>
      <c r="B475" s="19" t="s">
        <v>1205</v>
      </c>
      <c r="C475" s="19" t="s">
        <v>1165</v>
      </c>
      <c r="D475" s="19" t="s">
        <v>1914</v>
      </c>
      <c r="E475" s="16">
        <f t="shared" si="24"/>
        <v>4000000</v>
      </c>
      <c r="F475" s="19">
        <v>1000000</v>
      </c>
      <c r="G475" s="19">
        <f>IFERROR(VLOOKUP($D475,[5]Probation!$D$6:$U$17,18,0),0)</f>
        <v>0</v>
      </c>
      <c r="H475" s="19"/>
      <c r="I475" s="19"/>
      <c r="J475" s="19"/>
      <c r="K475" s="2">
        <f t="shared" si="25"/>
        <v>5000000</v>
      </c>
      <c r="L475" s="19">
        <v>5000000</v>
      </c>
      <c r="M475" s="19" t="s">
        <v>251</v>
      </c>
      <c r="S475" s="19">
        <f>IFERROR(SUMIF([3]PIVOT!$A$9:$A$634,C475,[3]PIVOT!$C$9:$C$634),0)</f>
        <v>0</v>
      </c>
      <c r="T475" s="19">
        <f t="shared" si="26"/>
        <v>-5000000</v>
      </c>
    </row>
    <row r="476" spans="1:20" outlineLevel="1" x14ac:dyDescent="0.25">
      <c r="A476" s="19" t="s">
        <v>1204</v>
      </c>
      <c r="B476" s="19" t="s">
        <v>1205</v>
      </c>
      <c r="C476" s="19" t="s">
        <v>1166</v>
      </c>
      <c r="D476" s="19" t="s">
        <v>304</v>
      </c>
      <c r="E476" s="16">
        <f t="shared" si="24"/>
        <v>4000000</v>
      </c>
      <c r="F476" s="19">
        <v>1000000</v>
      </c>
      <c r="G476" s="19">
        <f>IFERROR(VLOOKUP($D476,[5]Probation!$D$6:$U$17,18,0),0)</f>
        <v>0</v>
      </c>
      <c r="H476" s="19"/>
      <c r="I476" s="19"/>
      <c r="J476" s="19"/>
      <c r="K476" s="2">
        <f t="shared" si="25"/>
        <v>5000000</v>
      </c>
      <c r="L476" s="19">
        <v>5000000</v>
      </c>
      <c r="M476" s="19" t="s">
        <v>366</v>
      </c>
      <c r="S476" s="19">
        <f>IFERROR(SUMIF([3]PIVOT!$A$9:$A$634,C476,[3]PIVOT!$C$9:$C$634),0)</f>
        <v>0</v>
      </c>
      <c r="T476" s="19">
        <f t="shared" si="26"/>
        <v>-5000000</v>
      </c>
    </row>
    <row r="477" spans="1:20" outlineLevel="1" x14ac:dyDescent="0.25">
      <c r="A477" s="19" t="s">
        <v>1204</v>
      </c>
      <c r="B477" s="19" t="s">
        <v>2728</v>
      </c>
      <c r="C477" s="19" t="s">
        <v>1167</v>
      </c>
      <c r="D477" s="19" t="s">
        <v>805</v>
      </c>
      <c r="E477" s="16">
        <f t="shared" si="24"/>
        <v>4000000</v>
      </c>
      <c r="F477" s="19">
        <v>0</v>
      </c>
      <c r="G477" s="19">
        <f>IFERROR(VLOOKUP($D477,[5]Probation!$D$6:$U$17,18,0),0)</f>
        <v>0</v>
      </c>
      <c r="H477" s="19"/>
      <c r="I477" s="19"/>
      <c r="J477" s="19"/>
      <c r="K477" s="2">
        <f t="shared" si="25"/>
        <v>4000000</v>
      </c>
      <c r="L477" s="19">
        <v>4000000</v>
      </c>
      <c r="M477" s="19" t="s">
        <v>252</v>
      </c>
      <c r="S477" s="19">
        <f>IFERROR(SUMIF([3]PIVOT!$A$9:$A$634,C477,[3]PIVOT!$C$9:$C$634),0)</f>
        <v>0</v>
      </c>
      <c r="T477" s="19">
        <f t="shared" si="26"/>
        <v>-4000000</v>
      </c>
    </row>
    <row r="478" spans="1:20" outlineLevel="1" x14ac:dyDescent="0.25">
      <c r="A478" s="19" t="s">
        <v>1204</v>
      </c>
      <c r="B478" s="19" t="s">
        <v>2728</v>
      </c>
      <c r="C478" s="19" t="s">
        <v>2732</v>
      </c>
      <c r="D478" s="19" t="s">
        <v>2733</v>
      </c>
      <c r="E478" s="16">
        <f t="shared" si="24"/>
        <v>1442307.6923076925</v>
      </c>
      <c r="F478" s="19">
        <v>0</v>
      </c>
      <c r="G478" s="19">
        <f>IFERROR(VLOOKUP($D478,[5]Probation!$D$6:$U$17,18,0),0)</f>
        <v>961538.4615384615</v>
      </c>
      <c r="H478" s="19"/>
      <c r="I478" s="19"/>
      <c r="J478" s="19"/>
      <c r="K478" s="2">
        <f t="shared" si="25"/>
        <v>2403846.153846154</v>
      </c>
      <c r="L478" s="19">
        <v>1442307.6923076925</v>
      </c>
      <c r="M478" s="19" t="s">
        <v>371</v>
      </c>
      <c r="S478" s="19">
        <f>IFERROR(SUMIF([3]PIVOT!$A$9:$A$634,C478,[3]PIVOT!$C$9:$C$634),0)</f>
        <v>0</v>
      </c>
      <c r="T478" s="19">
        <f t="shared" si="26"/>
        <v>-2403846.153846154</v>
      </c>
    </row>
    <row r="479" spans="1:20" outlineLevel="1" x14ac:dyDescent="0.25">
      <c r="A479" s="19" t="s">
        <v>1204</v>
      </c>
      <c r="B479" s="19" t="s">
        <v>1205</v>
      </c>
      <c r="C479" s="19" t="s">
        <v>1169</v>
      </c>
      <c r="D479" s="19" t="s">
        <v>948</v>
      </c>
      <c r="E479" s="16">
        <f t="shared" si="24"/>
        <v>0</v>
      </c>
      <c r="F479" s="19">
        <v>0</v>
      </c>
      <c r="G479" s="19">
        <f>IFERROR(VLOOKUP($D479,[5]Probation!$D$6:$U$17,18,0),0)</f>
        <v>0</v>
      </c>
      <c r="H479" s="19"/>
      <c r="I479" s="19"/>
      <c r="J479" s="19"/>
      <c r="K479" s="2">
        <f t="shared" si="25"/>
        <v>0</v>
      </c>
      <c r="L479" s="19">
        <v>0</v>
      </c>
      <c r="M479" s="19" t="s">
        <v>371</v>
      </c>
      <c r="S479" s="19">
        <f>IFERROR(SUMIF([3]PIVOT!$A$9:$A$634,C479,[3]PIVOT!$C$9:$C$634),0)</f>
        <v>0</v>
      </c>
      <c r="T479" s="19">
        <f t="shared" si="26"/>
        <v>0</v>
      </c>
    </row>
    <row r="480" spans="1:20" outlineLevel="1" x14ac:dyDescent="0.25">
      <c r="A480" s="19" t="s">
        <v>1204</v>
      </c>
      <c r="B480" s="19" t="s">
        <v>1205</v>
      </c>
      <c r="C480" s="19" t="s">
        <v>2299</v>
      </c>
      <c r="D480" s="19" t="s">
        <v>2300</v>
      </c>
      <c r="E480" s="16">
        <f t="shared" si="24"/>
        <v>500000</v>
      </c>
      <c r="F480" s="19">
        <v>0</v>
      </c>
      <c r="G480" s="19">
        <f>IFERROR(VLOOKUP($D480,[5]Probation!$D$6:$U$17,18,0),0)</f>
        <v>0</v>
      </c>
      <c r="H480" s="19"/>
      <c r="I480" s="19"/>
      <c r="J480" s="19"/>
      <c r="K480" s="2">
        <f t="shared" si="25"/>
        <v>500000</v>
      </c>
      <c r="L480" s="19">
        <v>500000</v>
      </c>
      <c r="M480" s="19" t="s">
        <v>366</v>
      </c>
      <c r="S480" s="19">
        <f>IFERROR(SUMIF([3]PIVOT!$A$9:$A$634,C480,[3]PIVOT!$C$9:$C$634),0)</f>
        <v>0</v>
      </c>
      <c r="T480" s="19">
        <f t="shared" si="26"/>
        <v>-500000</v>
      </c>
    </row>
    <row r="481" spans="1:20" outlineLevel="1" x14ac:dyDescent="0.25">
      <c r="A481" s="19" t="s">
        <v>1204</v>
      </c>
      <c r="B481" s="19" t="s">
        <v>2728</v>
      </c>
      <c r="C481" s="19" t="s">
        <v>1915</v>
      </c>
      <c r="D481" s="19" t="s">
        <v>1916</v>
      </c>
      <c r="E481" s="16">
        <f t="shared" si="24"/>
        <v>4000000</v>
      </c>
      <c r="F481" s="19">
        <v>0</v>
      </c>
      <c r="G481" s="19">
        <f>IFERROR(VLOOKUP($D481,[5]Probation!$D$6:$U$17,18,0),0)</f>
        <v>0</v>
      </c>
      <c r="H481" s="19"/>
      <c r="I481" s="19"/>
      <c r="J481" s="19"/>
      <c r="K481" s="2">
        <f t="shared" si="25"/>
        <v>4000000</v>
      </c>
      <c r="L481" s="19">
        <v>4000000</v>
      </c>
      <c r="M481" s="19" t="s">
        <v>251</v>
      </c>
      <c r="S481" s="19">
        <f>IFERROR(SUMIF([3]PIVOT!$A$9:$A$634,C481,[3]PIVOT!$C$9:$C$634),0)</f>
        <v>0</v>
      </c>
      <c r="T481" s="19">
        <f t="shared" si="26"/>
        <v>-4000000</v>
      </c>
    </row>
    <row r="482" spans="1:20" outlineLevel="1" x14ac:dyDescent="0.25">
      <c r="A482" s="19" t="s">
        <v>1204</v>
      </c>
      <c r="B482" s="19" t="s">
        <v>1205</v>
      </c>
      <c r="C482" s="19" t="s">
        <v>1172</v>
      </c>
      <c r="D482" s="19" t="s">
        <v>1917</v>
      </c>
      <c r="E482" s="16">
        <f t="shared" si="24"/>
        <v>4000000</v>
      </c>
      <c r="F482" s="19">
        <v>1000000</v>
      </c>
      <c r="G482" s="19">
        <f>IFERROR(VLOOKUP($D482,[5]Probation!$D$6:$U$17,18,0),0)</f>
        <v>0</v>
      </c>
      <c r="H482" s="19"/>
      <c r="I482" s="19"/>
      <c r="J482" s="19"/>
      <c r="K482" s="2">
        <f t="shared" si="25"/>
        <v>5000000</v>
      </c>
      <c r="L482" s="19">
        <v>5000000</v>
      </c>
      <c r="M482" s="19" t="s">
        <v>252</v>
      </c>
      <c r="S482" s="19">
        <f>IFERROR(SUMIF([3]PIVOT!$A$9:$A$634,C482,[3]PIVOT!$C$9:$C$634),0)</f>
        <v>0</v>
      </c>
      <c r="T482" s="19">
        <f t="shared" si="26"/>
        <v>-5000000</v>
      </c>
    </row>
    <row r="483" spans="1:20" outlineLevel="1" x14ac:dyDescent="0.25">
      <c r="A483" s="19" t="s">
        <v>1204</v>
      </c>
      <c r="B483" s="19" t="s">
        <v>1205</v>
      </c>
      <c r="C483" s="19" t="s">
        <v>1173</v>
      </c>
      <c r="D483" s="19" t="s">
        <v>296</v>
      </c>
      <c r="E483" s="16">
        <f t="shared" si="24"/>
        <v>4000000</v>
      </c>
      <c r="F483" s="19">
        <v>1000000</v>
      </c>
      <c r="G483" s="19">
        <f>IFERROR(VLOOKUP($D483,[5]Probation!$D$6:$U$17,18,0),0)</f>
        <v>0</v>
      </c>
      <c r="H483" s="19"/>
      <c r="I483" s="19"/>
      <c r="J483" s="19"/>
      <c r="K483" s="2">
        <f t="shared" si="25"/>
        <v>5000000</v>
      </c>
      <c r="L483" s="19">
        <v>5000000</v>
      </c>
      <c r="M483" s="19" t="s">
        <v>371</v>
      </c>
      <c r="S483" s="19">
        <f>IFERROR(SUMIF([3]PIVOT!$A$9:$A$634,C483,[3]PIVOT!$C$9:$C$634),0)</f>
        <v>0</v>
      </c>
      <c r="T483" s="19">
        <f t="shared" si="26"/>
        <v>-5000000</v>
      </c>
    </row>
    <row r="484" spans="1:20" outlineLevel="1" x14ac:dyDescent="0.25">
      <c r="A484" s="19" t="s">
        <v>1204</v>
      </c>
      <c r="B484" s="19" t="s">
        <v>1205</v>
      </c>
      <c r="C484" s="19" t="s">
        <v>1174</v>
      </c>
      <c r="D484" s="19" t="s">
        <v>2301</v>
      </c>
      <c r="E484" s="16">
        <f t="shared" si="24"/>
        <v>4000000</v>
      </c>
      <c r="F484" s="19">
        <v>1000000</v>
      </c>
      <c r="G484" s="19">
        <f>IFERROR(VLOOKUP($D484,[5]Probation!$D$6:$U$17,18,0),0)</f>
        <v>0</v>
      </c>
      <c r="H484" s="19"/>
      <c r="I484" s="19"/>
      <c r="J484" s="19"/>
      <c r="K484" s="2">
        <f t="shared" si="25"/>
        <v>5000000</v>
      </c>
      <c r="L484" s="19">
        <v>5000000</v>
      </c>
      <c r="M484" s="19" t="s">
        <v>371</v>
      </c>
      <c r="S484" s="19">
        <f>IFERROR(SUMIF([3]PIVOT!$A$9:$A$634,C484,[3]PIVOT!$C$9:$C$634),0)</f>
        <v>0</v>
      </c>
      <c r="T484" s="19">
        <f t="shared" si="26"/>
        <v>-5000000</v>
      </c>
    </row>
    <row r="485" spans="1:20" outlineLevel="1" x14ac:dyDescent="0.25">
      <c r="A485" s="19" t="s">
        <v>1204</v>
      </c>
      <c r="B485" s="19" t="s">
        <v>1205</v>
      </c>
      <c r="C485" s="19" t="s">
        <v>1175</v>
      </c>
      <c r="D485" s="19" t="s">
        <v>305</v>
      </c>
      <c r="E485" s="16">
        <f t="shared" si="24"/>
        <v>500000</v>
      </c>
      <c r="F485" s="19">
        <v>0</v>
      </c>
      <c r="G485" s="19">
        <f>IFERROR(VLOOKUP($D485,[5]Probation!$D$6:$U$17,18,0),0)</f>
        <v>0</v>
      </c>
      <c r="H485" s="19"/>
      <c r="I485" s="19"/>
      <c r="J485" s="19"/>
      <c r="K485" s="2">
        <f t="shared" si="25"/>
        <v>500000</v>
      </c>
      <c r="L485" s="19">
        <v>500000</v>
      </c>
      <c r="M485" s="19" t="s">
        <v>366</v>
      </c>
      <c r="S485" s="19">
        <f>IFERROR(SUMIF([3]PIVOT!$A$9:$A$634,C485,[3]PIVOT!$C$9:$C$634),0)</f>
        <v>0</v>
      </c>
      <c r="T485" s="19">
        <f t="shared" si="26"/>
        <v>-500000</v>
      </c>
    </row>
    <row r="486" spans="1:20" outlineLevel="1" x14ac:dyDescent="0.25">
      <c r="A486" s="19" t="s">
        <v>1204</v>
      </c>
      <c r="B486" s="19" t="s">
        <v>2728</v>
      </c>
      <c r="C486" s="19" t="s">
        <v>1176</v>
      </c>
      <c r="D486" s="19" t="s">
        <v>360</v>
      </c>
      <c r="E486" s="16">
        <f t="shared" si="24"/>
        <v>4000000</v>
      </c>
      <c r="F486" s="19">
        <v>0</v>
      </c>
      <c r="G486" s="19">
        <f>IFERROR(VLOOKUP($D486,[5]Probation!$D$6:$U$17,18,0),0)</f>
        <v>0</v>
      </c>
      <c r="H486" s="19"/>
      <c r="I486" s="19"/>
      <c r="J486" s="19"/>
      <c r="K486" s="2">
        <f t="shared" si="25"/>
        <v>4000000</v>
      </c>
      <c r="L486" s="19">
        <v>4000000</v>
      </c>
      <c r="M486" s="19" t="s">
        <v>371</v>
      </c>
      <c r="S486" s="19">
        <f>IFERROR(SUMIF([3]PIVOT!$A$9:$A$634,C486,[3]PIVOT!$C$9:$C$634),0)</f>
        <v>0</v>
      </c>
      <c r="T486" s="19">
        <f t="shared" si="26"/>
        <v>-4000000</v>
      </c>
    </row>
    <row r="487" spans="1:20" outlineLevel="1" x14ac:dyDescent="0.25">
      <c r="A487" s="19" t="s">
        <v>1204</v>
      </c>
      <c r="B487" s="19" t="s">
        <v>2728</v>
      </c>
      <c r="C487" s="19" t="s">
        <v>1177</v>
      </c>
      <c r="D487" s="19" t="s">
        <v>299</v>
      </c>
      <c r="E487" s="16">
        <f t="shared" si="24"/>
        <v>1500000</v>
      </c>
      <c r="F487" s="19">
        <v>0</v>
      </c>
      <c r="G487" s="19">
        <f>IFERROR(VLOOKUP($D487,[5]Probation!$D$6:$U$17,18,0),0)</f>
        <v>0</v>
      </c>
      <c r="H487" s="19"/>
      <c r="I487" s="19"/>
      <c r="J487" s="19"/>
      <c r="K487" s="2">
        <f t="shared" si="25"/>
        <v>1500000</v>
      </c>
      <c r="L487" s="19">
        <v>1500000</v>
      </c>
      <c r="M487" s="19" t="s">
        <v>366</v>
      </c>
      <c r="S487" s="19">
        <f>IFERROR(SUMIF([3]PIVOT!$A$9:$A$634,C487,[3]PIVOT!$C$9:$C$634),0)</f>
        <v>0</v>
      </c>
      <c r="T487" s="19">
        <f t="shared" si="26"/>
        <v>-1500000</v>
      </c>
    </row>
    <row r="488" spans="1:20" outlineLevel="1" x14ac:dyDescent="0.25">
      <c r="A488" s="19" t="s">
        <v>1204</v>
      </c>
      <c r="B488" s="19" t="s">
        <v>1205</v>
      </c>
      <c r="C488" s="19" t="s">
        <v>1918</v>
      </c>
      <c r="D488" s="19" t="s">
        <v>1919</v>
      </c>
      <c r="E488" s="16">
        <f t="shared" si="24"/>
        <v>500000</v>
      </c>
      <c r="F488" s="19">
        <v>0</v>
      </c>
      <c r="G488" s="19">
        <f>IFERROR(VLOOKUP($D488,[5]Probation!$D$6:$U$17,18,0),0)</f>
        <v>0</v>
      </c>
      <c r="H488" s="19"/>
      <c r="I488" s="19"/>
      <c r="J488" s="19"/>
      <c r="K488" s="2">
        <f t="shared" si="25"/>
        <v>500000</v>
      </c>
      <c r="L488" s="19">
        <v>500000</v>
      </c>
      <c r="M488" s="19" t="s">
        <v>371</v>
      </c>
      <c r="S488" s="19">
        <f>IFERROR(SUMIF([3]PIVOT!$A$9:$A$634,C488,[3]PIVOT!$C$9:$C$634),0)</f>
        <v>0</v>
      </c>
      <c r="T488" s="19">
        <f t="shared" si="26"/>
        <v>-500000</v>
      </c>
    </row>
    <row r="489" spans="1:20" outlineLevel="1" x14ac:dyDescent="0.25">
      <c r="A489" s="19" t="s">
        <v>1204</v>
      </c>
      <c r="B489" s="19" t="s">
        <v>1205</v>
      </c>
      <c r="C489" s="19" t="s">
        <v>1179</v>
      </c>
      <c r="D489" s="19" t="s">
        <v>472</v>
      </c>
      <c r="E489" s="16">
        <f t="shared" si="24"/>
        <v>4000000</v>
      </c>
      <c r="F489" s="19">
        <v>1000000</v>
      </c>
      <c r="G489" s="19">
        <f>IFERROR(VLOOKUP($D489,[5]Probation!$D$6:$U$17,18,0),0)</f>
        <v>0</v>
      </c>
      <c r="H489" s="19"/>
      <c r="I489" s="19"/>
      <c r="J489" s="19"/>
      <c r="K489" s="2">
        <f t="shared" si="25"/>
        <v>5000000</v>
      </c>
      <c r="L489" s="19">
        <v>5000000</v>
      </c>
      <c r="M489" s="19" t="s">
        <v>371</v>
      </c>
      <c r="S489" s="19">
        <f>IFERROR(SUMIF([3]PIVOT!$A$9:$A$634,C489,[3]PIVOT!$C$9:$C$634),0)</f>
        <v>0</v>
      </c>
      <c r="T489" s="19">
        <f t="shared" si="26"/>
        <v>-5000000</v>
      </c>
    </row>
    <row r="490" spans="1:20" outlineLevel="1" x14ac:dyDescent="0.25">
      <c r="A490" s="19" t="s">
        <v>1204</v>
      </c>
      <c r="B490" s="19" t="s">
        <v>2728</v>
      </c>
      <c r="C490" s="19" t="s">
        <v>1180</v>
      </c>
      <c r="D490" s="19" t="s">
        <v>633</v>
      </c>
      <c r="E490" s="16">
        <f t="shared" si="24"/>
        <v>4000000</v>
      </c>
      <c r="F490" s="19">
        <v>0</v>
      </c>
      <c r="G490" s="19">
        <f>IFERROR(VLOOKUP($D490,[5]Probation!$D$6:$U$17,18,0),0)</f>
        <v>0</v>
      </c>
      <c r="H490" s="19"/>
      <c r="I490" s="19"/>
      <c r="J490" s="19"/>
      <c r="K490" s="2">
        <f t="shared" si="25"/>
        <v>4000000</v>
      </c>
      <c r="L490" s="19">
        <v>4000000</v>
      </c>
      <c r="M490" s="19" t="s">
        <v>371</v>
      </c>
      <c r="S490" s="19">
        <f>IFERROR(SUMIF([3]PIVOT!$A$9:$A$634,C490,[3]PIVOT!$C$9:$C$634),0)</f>
        <v>0</v>
      </c>
      <c r="T490" s="19">
        <f t="shared" si="26"/>
        <v>-4000000</v>
      </c>
    </row>
    <row r="491" spans="1:20" outlineLevel="1" x14ac:dyDescent="0.25">
      <c r="A491" s="19" t="s">
        <v>1204</v>
      </c>
      <c r="B491" s="19" t="s">
        <v>1205</v>
      </c>
      <c r="C491" s="19" t="s">
        <v>1181</v>
      </c>
      <c r="D491" s="19" t="s">
        <v>690</v>
      </c>
      <c r="E491" s="16">
        <f t="shared" si="24"/>
        <v>1000000</v>
      </c>
      <c r="F491" s="19">
        <v>0</v>
      </c>
      <c r="G491" s="19">
        <f>IFERROR(VLOOKUP($D491,[5]Probation!$D$6:$U$17,18,0),0)</f>
        <v>0</v>
      </c>
      <c r="H491" s="19"/>
      <c r="I491" s="19"/>
      <c r="J491" s="19"/>
      <c r="K491" s="2">
        <f t="shared" si="25"/>
        <v>1000000</v>
      </c>
      <c r="L491" s="19">
        <v>1000000</v>
      </c>
      <c r="M491" s="19" t="s">
        <v>371</v>
      </c>
      <c r="S491" s="19">
        <f>IFERROR(SUMIF([3]PIVOT!$A$9:$A$634,C491,[3]PIVOT!$C$9:$C$634),0)</f>
        <v>0</v>
      </c>
      <c r="T491" s="19">
        <f t="shared" si="26"/>
        <v>-1000000</v>
      </c>
    </row>
    <row r="492" spans="1:20" outlineLevel="1" x14ac:dyDescent="0.25">
      <c r="A492" s="19" t="s">
        <v>1204</v>
      </c>
      <c r="B492" s="19" t="s">
        <v>1205</v>
      </c>
      <c r="C492" s="19" t="s">
        <v>1182</v>
      </c>
      <c r="D492" s="19" t="s">
        <v>474</v>
      </c>
      <c r="E492" s="16">
        <f t="shared" si="24"/>
        <v>4000000</v>
      </c>
      <c r="F492" s="19">
        <v>1000000</v>
      </c>
      <c r="G492" s="19">
        <f>IFERROR(VLOOKUP($D492,[5]Probation!$D$6:$U$17,18,0),0)</f>
        <v>0</v>
      </c>
      <c r="H492" s="19"/>
      <c r="I492" s="19"/>
      <c r="J492" s="19"/>
      <c r="K492" s="2">
        <f t="shared" si="25"/>
        <v>5000000</v>
      </c>
      <c r="L492" s="19">
        <v>5000000</v>
      </c>
      <c r="M492" s="19" t="s">
        <v>366</v>
      </c>
      <c r="S492" s="19">
        <f>IFERROR(SUMIF([3]PIVOT!$A$9:$A$634,C492,[3]PIVOT!$C$9:$C$634),0)</f>
        <v>0</v>
      </c>
      <c r="T492" s="19">
        <f t="shared" si="26"/>
        <v>-5000000</v>
      </c>
    </row>
    <row r="493" spans="1:20" outlineLevel="1" x14ac:dyDescent="0.25">
      <c r="A493" s="19" t="s">
        <v>1204</v>
      </c>
      <c r="B493" s="19" t="s">
        <v>2728</v>
      </c>
      <c r="C493" s="19" t="s">
        <v>1183</v>
      </c>
      <c r="D493" s="19" t="s">
        <v>573</v>
      </c>
      <c r="E493" s="16">
        <f t="shared" si="24"/>
        <v>4000000</v>
      </c>
      <c r="F493" s="19">
        <v>0</v>
      </c>
      <c r="G493" s="19">
        <f>IFERROR(VLOOKUP($D493,[5]Probation!$D$6:$U$17,18,0),0)</f>
        <v>0</v>
      </c>
      <c r="H493" s="19"/>
      <c r="I493" s="19"/>
      <c r="J493" s="19"/>
      <c r="K493" s="2">
        <f t="shared" si="25"/>
        <v>4000000</v>
      </c>
      <c r="L493" s="19">
        <v>4000000</v>
      </c>
      <c r="M493" s="19" t="s">
        <v>371</v>
      </c>
      <c r="S493" s="19">
        <f>IFERROR(SUMIF([3]PIVOT!$A$9:$A$634,C493,[3]PIVOT!$C$9:$C$634),0)</f>
        <v>0</v>
      </c>
      <c r="T493" s="19">
        <f t="shared" si="26"/>
        <v>-4000000</v>
      </c>
    </row>
    <row r="494" spans="1:20" outlineLevel="1" x14ac:dyDescent="0.25">
      <c r="A494" s="19" t="s">
        <v>1204</v>
      </c>
      <c r="B494" s="19" t="s">
        <v>1205</v>
      </c>
      <c r="C494" s="19" t="s">
        <v>2302</v>
      </c>
      <c r="D494" s="19" t="s">
        <v>2303</v>
      </c>
      <c r="E494" s="16">
        <f t="shared" si="24"/>
        <v>4000000</v>
      </c>
      <c r="F494" s="19">
        <v>1000000</v>
      </c>
      <c r="G494" s="19">
        <f>IFERROR(VLOOKUP($D494,[5]Probation!$D$6:$U$17,18,0),0)</f>
        <v>0</v>
      </c>
      <c r="H494" s="19"/>
      <c r="I494" s="19"/>
      <c r="J494" s="19"/>
      <c r="K494" s="2">
        <f t="shared" si="25"/>
        <v>5000000</v>
      </c>
      <c r="L494" s="19">
        <v>5000000</v>
      </c>
      <c r="M494" s="19" t="s">
        <v>371</v>
      </c>
      <c r="S494" s="19">
        <f>IFERROR(SUMIF([3]PIVOT!$A$9:$A$634,C494,[3]PIVOT!$C$9:$C$634),0)</f>
        <v>0</v>
      </c>
      <c r="T494" s="19">
        <f t="shared" si="26"/>
        <v>-5000000</v>
      </c>
    </row>
    <row r="495" spans="1:20" outlineLevel="1" x14ac:dyDescent="0.25">
      <c r="A495" s="19" t="s">
        <v>1204</v>
      </c>
      <c r="B495" s="19" t="s">
        <v>2728</v>
      </c>
      <c r="C495" s="19"/>
      <c r="D495" s="19" t="s">
        <v>785</v>
      </c>
      <c r="E495" s="16">
        <f t="shared" si="24"/>
        <v>0</v>
      </c>
      <c r="F495" s="19">
        <v>0</v>
      </c>
      <c r="G495" s="19">
        <f>IFERROR(VLOOKUP($D495,[5]Probation!$D$6:$U$17,18,0),0)</f>
        <v>0</v>
      </c>
      <c r="H495" s="19"/>
      <c r="I495" s="19"/>
      <c r="J495" s="19"/>
      <c r="K495" s="2">
        <f t="shared" si="25"/>
        <v>0</v>
      </c>
      <c r="L495" s="19">
        <v>0</v>
      </c>
      <c r="M495" s="19" t="s">
        <v>366</v>
      </c>
      <c r="S495" s="19">
        <f>IFERROR(SUMIF([3]PIVOT!$A$9:$A$634,C495,[3]PIVOT!$C$9:$C$634),0)</f>
        <v>0</v>
      </c>
      <c r="T495" s="19">
        <f t="shared" si="26"/>
        <v>0</v>
      </c>
    </row>
    <row r="496" spans="1:20" outlineLevel="1" x14ac:dyDescent="0.25">
      <c r="A496" s="19" t="s">
        <v>1204</v>
      </c>
      <c r="B496" s="19" t="s">
        <v>1205</v>
      </c>
      <c r="C496" s="19" t="s">
        <v>1186</v>
      </c>
      <c r="D496" s="19" t="s">
        <v>693</v>
      </c>
      <c r="E496" s="16">
        <f t="shared" si="24"/>
        <v>4000000</v>
      </c>
      <c r="F496" s="19">
        <v>1000000</v>
      </c>
      <c r="G496" s="19">
        <f>IFERROR(VLOOKUP($D496,[5]Probation!$D$6:$U$17,18,0),0)</f>
        <v>0</v>
      </c>
      <c r="H496" s="19"/>
      <c r="I496" s="19"/>
      <c r="J496" s="19"/>
      <c r="K496" s="2">
        <f t="shared" si="25"/>
        <v>5000000</v>
      </c>
      <c r="L496" s="19">
        <v>5000000</v>
      </c>
      <c r="M496" s="19" t="s">
        <v>372</v>
      </c>
      <c r="S496" s="19">
        <f>IFERROR(SUMIF([3]PIVOT!$A$9:$A$634,C496,[3]PIVOT!$C$9:$C$634),0)</f>
        <v>0</v>
      </c>
      <c r="T496" s="19">
        <f t="shared" si="26"/>
        <v>-5000000</v>
      </c>
    </row>
    <row r="497" spans="1:20" outlineLevel="1" x14ac:dyDescent="0.25">
      <c r="A497" s="19" t="s">
        <v>1204</v>
      </c>
      <c r="B497" s="19" t="s">
        <v>1205</v>
      </c>
      <c r="C497" s="19" t="s">
        <v>1187</v>
      </c>
      <c r="D497" s="19" t="s">
        <v>726</v>
      </c>
      <c r="E497" s="16">
        <f t="shared" si="24"/>
        <v>4000000</v>
      </c>
      <c r="F497" s="19">
        <v>1000000</v>
      </c>
      <c r="G497" s="19">
        <f>IFERROR(VLOOKUP($D497,[5]Probation!$D$6:$U$17,18,0),0)</f>
        <v>0</v>
      </c>
      <c r="H497" s="19"/>
      <c r="I497" s="19"/>
      <c r="J497" s="19"/>
      <c r="K497" s="2">
        <f t="shared" si="25"/>
        <v>5000000</v>
      </c>
      <c r="L497" s="19">
        <v>5000000</v>
      </c>
      <c r="M497" s="19" t="s">
        <v>366</v>
      </c>
      <c r="S497" s="19">
        <f>IFERROR(SUMIF([3]PIVOT!$A$9:$A$634,C497,[3]PIVOT!$C$9:$C$634),0)</f>
        <v>0</v>
      </c>
      <c r="T497" s="19">
        <f t="shared" si="26"/>
        <v>-5000000</v>
      </c>
    </row>
    <row r="498" spans="1:20" outlineLevel="1" x14ac:dyDescent="0.25">
      <c r="A498" s="19" t="s">
        <v>1204</v>
      </c>
      <c r="B498" s="19" t="s">
        <v>1205</v>
      </c>
      <c r="C498" s="19" t="s">
        <v>1189</v>
      </c>
      <c r="D498" s="19" t="s">
        <v>294</v>
      </c>
      <c r="E498" s="16">
        <f t="shared" si="24"/>
        <v>0</v>
      </c>
      <c r="F498" s="19">
        <v>0</v>
      </c>
      <c r="G498" s="19">
        <f>IFERROR(VLOOKUP($D498,[5]Probation!$D$6:$U$17,18,0),0)</f>
        <v>0</v>
      </c>
      <c r="H498" s="19"/>
      <c r="I498" s="19"/>
      <c r="J498" s="19"/>
      <c r="K498" s="2">
        <f t="shared" si="25"/>
        <v>0</v>
      </c>
      <c r="L498" s="19">
        <v>0</v>
      </c>
      <c r="M498" s="19" t="s">
        <v>251</v>
      </c>
      <c r="S498" s="19">
        <f>IFERROR(SUMIF([3]PIVOT!$A$9:$A$634,C498,[3]PIVOT!$C$9:$C$634),0)</f>
        <v>0</v>
      </c>
      <c r="T498" s="19">
        <f t="shared" si="26"/>
        <v>0</v>
      </c>
    </row>
    <row r="499" spans="1:20" outlineLevel="1" x14ac:dyDescent="0.25">
      <c r="A499" s="19" t="s">
        <v>1204</v>
      </c>
      <c r="B499" s="19" t="s">
        <v>2728</v>
      </c>
      <c r="C499" s="19" t="s">
        <v>1188</v>
      </c>
      <c r="D499" s="19" t="s">
        <v>1921</v>
      </c>
      <c r="E499" s="16">
        <f t="shared" si="24"/>
        <v>4000000</v>
      </c>
      <c r="F499" s="19">
        <v>0</v>
      </c>
      <c r="G499" s="19">
        <f>IFERROR(VLOOKUP($D499,[5]Probation!$D$6:$U$17,18,0),0)</f>
        <v>0</v>
      </c>
      <c r="H499" s="19"/>
      <c r="I499" s="19"/>
      <c r="J499" s="19"/>
      <c r="K499" s="2">
        <f t="shared" si="25"/>
        <v>4000000</v>
      </c>
      <c r="L499" s="19">
        <v>4000000</v>
      </c>
      <c r="M499" s="19" t="s">
        <v>252</v>
      </c>
      <c r="S499" s="19">
        <f>IFERROR(SUMIF([3]PIVOT!$A$9:$A$634,C499,[3]PIVOT!$C$9:$C$634),0)</f>
        <v>0</v>
      </c>
      <c r="T499" s="19">
        <f t="shared" si="26"/>
        <v>-4000000</v>
      </c>
    </row>
    <row r="500" spans="1:20" outlineLevel="1" x14ac:dyDescent="0.25">
      <c r="A500" s="19" t="s">
        <v>1204</v>
      </c>
      <c r="B500" s="19" t="s">
        <v>1205</v>
      </c>
      <c r="C500" s="19" t="s">
        <v>1922</v>
      </c>
      <c r="D500" s="19" t="s">
        <v>1923</v>
      </c>
      <c r="E500" s="16">
        <f t="shared" si="24"/>
        <v>4000000</v>
      </c>
      <c r="F500" s="19">
        <v>1000000</v>
      </c>
      <c r="G500" s="19">
        <f>IFERROR(VLOOKUP($D500,[5]Probation!$D$6:$U$17,18,0),0)</f>
        <v>0</v>
      </c>
      <c r="H500" s="19"/>
      <c r="I500" s="19"/>
      <c r="J500" s="19"/>
      <c r="K500" s="2">
        <f t="shared" si="25"/>
        <v>5000000</v>
      </c>
      <c r="L500" s="19">
        <v>5000000</v>
      </c>
      <c r="M500" s="19" t="s">
        <v>366</v>
      </c>
      <c r="S500" s="19">
        <f>IFERROR(SUMIF([3]PIVOT!$A$9:$A$634,C500,[3]PIVOT!$C$9:$C$634),0)</f>
        <v>0</v>
      </c>
      <c r="T500" s="19">
        <f t="shared" si="26"/>
        <v>-5000000</v>
      </c>
    </row>
    <row r="501" spans="1:20" outlineLevel="1" x14ac:dyDescent="0.25">
      <c r="A501" s="19" t="s">
        <v>1204</v>
      </c>
      <c r="B501" s="19" t="s">
        <v>1205</v>
      </c>
      <c r="C501" s="19" t="s">
        <v>2121</v>
      </c>
      <c r="D501" s="19" t="s">
        <v>2122</v>
      </c>
      <c r="E501" s="16">
        <f t="shared" si="24"/>
        <v>3500000</v>
      </c>
      <c r="F501" s="19">
        <v>1000000</v>
      </c>
      <c r="G501" s="19">
        <f>IFERROR(VLOOKUP($D501,[5]Probation!$D$6:$U$17,18,0),0)</f>
        <v>0</v>
      </c>
      <c r="H501" s="19"/>
      <c r="I501" s="19"/>
      <c r="J501" s="19"/>
      <c r="K501" s="2">
        <f t="shared" si="25"/>
        <v>4500000</v>
      </c>
      <c r="L501" s="19">
        <v>4500000</v>
      </c>
      <c r="M501" s="19" t="s">
        <v>371</v>
      </c>
      <c r="S501" s="19">
        <f>IFERROR(SUMIF([3]PIVOT!$A$9:$A$634,C501,[3]PIVOT!$C$9:$C$634),0)</f>
        <v>0</v>
      </c>
      <c r="T501" s="19">
        <f t="shared" si="26"/>
        <v>-4500000</v>
      </c>
    </row>
    <row r="502" spans="1:20" outlineLevel="1" x14ac:dyDescent="0.25">
      <c r="A502" s="19" t="s">
        <v>1204</v>
      </c>
      <c r="B502" s="19" t="s">
        <v>1205</v>
      </c>
      <c r="C502" s="19" t="s">
        <v>1924</v>
      </c>
      <c r="D502" s="19" t="s">
        <v>1925</v>
      </c>
      <c r="E502" s="16">
        <f t="shared" si="24"/>
        <v>4000000</v>
      </c>
      <c r="F502" s="19">
        <v>1000000</v>
      </c>
      <c r="G502" s="19">
        <f>IFERROR(VLOOKUP($D502,[5]Probation!$D$6:$U$17,18,0),0)</f>
        <v>0</v>
      </c>
      <c r="H502" s="19"/>
      <c r="I502" s="19"/>
      <c r="J502" s="19"/>
      <c r="K502" s="2">
        <f t="shared" si="25"/>
        <v>5000000</v>
      </c>
      <c r="L502" s="19">
        <v>5000000</v>
      </c>
      <c r="M502" s="19" t="s">
        <v>372</v>
      </c>
      <c r="S502" s="19">
        <f>IFERROR(SUMIF([3]PIVOT!$A$9:$A$634,C502,[3]PIVOT!$C$9:$C$634),0)</f>
        <v>0</v>
      </c>
      <c r="T502" s="19">
        <f t="shared" si="26"/>
        <v>-5000000</v>
      </c>
    </row>
    <row r="503" spans="1:20" outlineLevel="1" x14ac:dyDescent="0.25">
      <c r="A503" s="19" t="s">
        <v>1204</v>
      </c>
      <c r="B503" s="19" t="s">
        <v>1205</v>
      </c>
      <c r="C503" s="19" t="s">
        <v>1192</v>
      </c>
      <c r="D503" s="19" t="s">
        <v>653</v>
      </c>
      <c r="E503" s="16">
        <f t="shared" si="24"/>
        <v>0</v>
      </c>
      <c r="F503" s="19">
        <v>0</v>
      </c>
      <c r="G503" s="19">
        <f>IFERROR(VLOOKUP($D503,[5]Probation!$D$6:$U$17,18,0),0)</f>
        <v>0</v>
      </c>
      <c r="H503" s="19"/>
      <c r="I503" s="19"/>
      <c r="J503" s="19"/>
      <c r="K503" s="2">
        <f t="shared" si="25"/>
        <v>0</v>
      </c>
      <c r="L503" s="19">
        <v>0</v>
      </c>
      <c r="M503" s="19" t="s">
        <v>371</v>
      </c>
      <c r="S503" s="19">
        <f>IFERROR(SUMIF([3]PIVOT!$A$9:$A$634,C503,[3]PIVOT!$C$9:$C$634),0)</f>
        <v>0</v>
      </c>
      <c r="T503" s="19">
        <f t="shared" si="26"/>
        <v>0</v>
      </c>
    </row>
    <row r="504" spans="1:20" outlineLevel="1" x14ac:dyDescent="0.25">
      <c r="A504" s="19" t="s">
        <v>1204</v>
      </c>
      <c r="B504" s="19" t="s">
        <v>1205</v>
      </c>
      <c r="C504" s="19" t="s">
        <v>1193</v>
      </c>
      <c r="D504" s="19" t="s">
        <v>652</v>
      </c>
      <c r="E504" s="16">
        <f t="shared" si="24"/>
        <v>4000000</v>
      </c>
      <c r="F504" s="19">
        <v>1000000</v>
      </c>
      <c r="G504" s="19">
        <f>IFERROR(VLOOKUP($D504,[5]Probation!$D$6:$U$17,18,0),0)</f>
        <v>0</v>
      </c>
      <c r="H504" s="19"/>
      <c r="I504" s="19"/>
      <c r="J504" s="19"/>
      <c r="K504" s="2">
        <f t="shared" si="25"/>
        <v>5000000</v>
      </c>
      <c r="L504" s="19">
        <v>5000000</v>
      </c>
      <c r="M504" s="19" t="s">
        <v>366</v>
      </c>
      <c r="S504" s="19">
        <f>IFERROR(SUMIF([3]PIVOT!$A$9:$A$634,C504,[3]PIVOT!$C$9:$C$634),0)</f>
        <v>0</v>
      </c>
      <c r="T504" s="19">
        <f t="shared" si="26"/>
        <v>-5000000</v>
      </c>
    </row>
    <row r="505" spans="1:20" outlineLevel="1" x14ac:dyDescent="0.25">
      <c r="A505" s="19" t="s">
        <v>1204</v>
      </c>
      <c r="B505" s="19" t="s">
        <v>1205</v>
      </c>
      <c r="C505" s="19" t="s">
        <v>1194</v>
      </c>
      <c r="D505" s="19" t="s">
        <v>654</v>
      </c>
      <c r="E505" s="16">
        <f t="shared" si="24"/>
        <v>0</v>
      </c>
      <c r="F505" s="19">
        <v>0</v>
      </c>
      <c r="G505" s="19">
        <f>IFERROR(VLOOKUP($D505,[5]Probation!$D$6:$U$17,18,0),0)</f>
        <v>0</v>
      </c>
      <c r="H505" s="19"/>
      <c r="I505" s="19"/>
      <c r="J505" s="19"/>
      <c r="K505" s="2">
        <f t="shared" si="25"/>
        <v>0</v>
      </c>
      <c r="L505" s="19">
        <v>0</v>
      </c>
      <c r="M505" s="19" t="s">
        <v>366</v>
      </c>
      <c r="S505" s="19">
        <f>IFERROR(SUMIF([3]PIVOT!$A$9:$A$634,C505,[3]PIVOT!$C$9:$C$634),0)</f>
        <v>0</v>
      </c>
      <c r="T505" s="19">
        <f t="shared" si="26"/>
        <v>0</v>
      </c>
    </row>
    <row r="506" spans="1:20" outlineLevel="1" x14ac:dyDescent="0.25">
      <c r="A506" s="19" t="s">
        <v>1204</v>
      </c>
      <c r="B506" s="19" t="s">
        <v>2728</v>
      </c>
      <c r="C506" s="19" t="s">
        <v>2304</v>
      </c>
      <c r="D506" s="19" t="s">
        <v>2305</v>
      </c>
      <c r="E506" s="16">
        <f t="shared" si="24"/>
        <v>1500000</v>
      </c>
      <c r="F506" s="19">
        <v>0</v>
      </c>
      <c r="G506" s="19">
        <f>IFERROR(VLOOKUP($D506,[5]Probation!$D$6:$U$17,18,0),0)</f>
        <v>0</v>
      </c>
      <c r="H506" s="19"/>
      <c r="I506" s="19"/>
      <c r="J506" s="19"/>
      <c r="K506" s="2">
        <f t="shared" si="25"/>
        <v>1500000</v>
      </c>
      <c r="L506" s="19">
        <v>1500000</v>
      </c>
      <c r="M506" s="19" t="s">
        <v>371</v>
      </c>
      <c r="S506" s="19">
        <f>IFERROR(SUMIF([3]PIVOT!$A$9:$A$634,C506,[3]PIVOT!$C$9:$C$634),0)</f>
        <v>0</v>
      </c>
      <c r="T506" s="19">
        <f t="shared" si="26"/>
        <v>-1500000</v>
      </c>
    </row>
    <row r="507" spans="1:20" outlineLevel="1" x14ac:dyDescent="0.25">
      <c r="A507" s="19" t="s">
        <v>1204</v>
      </c>
      <c r="B507" s="19" t="s">
        <v>1205</v>
      </c>
      <c r="C507" s="19" t="s">
        <v>1196</v>
      </c>
      <c r="D507" s="19" t="s">
        <v>691</v>
      </c>
      <c r="E507" s="16">
        <f t="shared" si="24"/>
        <v>4000000</v>
      </c>
      <c r="F507" s="19">
        <v>1000000</v>
      </c>
      <c r="G507" s="19">
        <f>IFERROR(VLOOKUP($D507,[5]Probation!$D$6:$U$17,18,0),0)</f>
        <v>0</v>
      </c>
      <c r="H507" s="19"/>
      <c r="I507" s="19"/>
      <c r="J507" s="19"/>
      <c r="K507" s="2">
        <f t="shared" si="25"/>
        <v>5000000</v>
      </c>
      <c r="L507" s="19">
        <v>5000000</v>
      </c>
      <c r="M507" s="19" t="s">
        <v>371</v>
      </c>
      <c r="S507" s="19">
        <f>IFERROR(SUMIF([3]PIVOT!$A$9:$A$634,C507,[3]PIVOT!$C$9:$C$634),0)</f>
        <v>0</v>
      </c>
      <c r="T507" s="19">
        <f t="shared" si="26"/>
        <v>-5000000</v>
      </c>
    </row>
    <row r="508" spans="1:20" outlineLevel="1" x14ac:dyDescent="0.25">
      <c r="A508" s="19" t="s">
        <v>1204</v>
      </c>
      <c r="B508" s="19" t="s">
        <v>1205</v>
      </c>
      <c r="C508" s="19" t="s">
        <v>1197</v>
      </c>
      <c r="D508" s="19" t="s">
        <v>692</v>
      </c>
      <c r="E508" s="16">
        <f t="shared" si="24"/>
        <v>4000000</v>
      </c>
      <c r="F508" s="19">
        <v>1000000</v>
      </c>
      <c r="G508" s="19">
        <f>IFERROR(VLOOKUP($D508,[5]Probation!$D$6:$U$17,18,0),0)</f>
        <v>0</v>
      </c>
      <c r="H508" s="19"/>
      <c r="I508" s="19"/>
      <c r="J508" s="19"/>
      <c r="K508" s="2">
        <f t="shared" si="25"/>
        <v>5000000</v>
      </c>
      <c r="L508" s="19">
        <v>5000000</v>
      </c>
      <c r="M508" s="19" t="s">
        <v>372</v>
      </c>
      <c r="S508" s="19">
        <f>IFERROR(SUMIF([3]PIVOT!$A$9:$A$634,C508,[3]PIVOT!$C$9:$C$634),0)</f>
        <v>0</v>
      </c>
      <c r="T508" s="19">
        <f t="shared" si="26"/>
        <v>-5000000</v>
      </c>
    </row>
    <row r="509" spans="1:20" outlineLevel="1" x14ac:dyDescent="0.25">
      <c r="A509" s="19" t="s">
        <v>1204</v>
      </c>
      <c r="B509" s="19" t="s">
        <v>2728</v>
      </c>
      <c r="C509" s="19" t="s">
        <v>1198</v>
      </c>
      <c r="D509" s="19" t="s">
        <v>951</v>
      </c>
      <c r="E509" s="16">
        <f t="shared" si="24"/>
        <v>4000000</v>
      </c>
      <c r="F509" s="19">
        <v>0</v>
      </c>
      <c r="G509" s="19">
        <f>IFERROR(VLOOKUP($D509,[5]Probation!$D$6:$U$17,18,0),0)</f>
        <v>0</v>
      </c>
      <c r="H509" s="19"/>
      <c r="I509" s="19"/>
      <c r="J509" s="19"/>
      <c r="K509" s="2">
        <f t="shared" si="25"/>
        <v>4000000</v>
      </c>
      <c r="L509" s="19">
        <v>4000000</v>
      </c>
      <c r="M509" s="19" t="s">
        <v>366</v>
      </c>
      <c r="S509" s="19">
        <f>IFERROR(SUMIF([3]PIVOT!$A$9:$A$634,C509,[3]PIVOT!$C$9:$C$634),0)</f>
        <v>0</v>
      </c>
      <c r="T509" s="19">
        <f t="shared" si="26"/>
        <v>-4000000</v>
      </c>
    </row>
    <row r="510" spans="1:20" outlineLevel="1" x14ac:dyDescent="0.25">
      <c r="A510" s="19" t="s">
        <v>1204</v>
      </c>
      <c r="B510" s="19" t="s">
        <v>1205</v>
      </c>
      <c r="C510" s="19" t="s">
        <v>1199</v>
      </c>
      <c r="D510" s="19" t="s">
        <v>539</v>
      </c>
      <c r="E510" s="16">
        <f t="shared" si="24"/>
        <v>4000000</v>
      </c>
      <c r="F510" s="19">
        <v>1000000</v>
      </c>
      <c r="G510" s="19">
        <f>IFERROR(VLOOKUP($D510,[5]Probation!$D$6:$U$17,18,0),0)</f>
        <v>0</v>
      </c>
      <c r="H510" s="19"/>
      <c r="I510" s="19"/>
      <c r="J510" s="19"/>
      <c r="K510" s="2">
        <f t="shared" si="25"/>
        <v>5000000</v>
      </c>
      <c r="L510" s="19">
        <v>5000000</v>
      </c>
      <c r="M510" s="19" t="s">
        <v>372</v>
      </c>
      <c r="S510" s="19">
        <f>IFERROR(SUMIF([3]PIVOT!$A$9:$A$634,C510,[3]PIVOT!$C$9:$C$634),0)</f>
        <v>0</v>
      </c>
      <c r="T510" s="19">
        <f t="shared" si="26"/>
        <v>-5000000</v>
      </c>
    </row>
    <row r="511" spans="1:20" outlineLevel="1" x14ac:dyDescent="0.25">
      <c r="A511" s="19" t="s">
        <v>1204</v>
      </c>
      <c r="B511" s="19" t="s">
        <v>2728</v>
      </c>
      <c r="C511" s="19" t="s">
        <v>1200</v>
      </c>
      <c r="D511" s="19" t="s">
        <v>307</v>
      </c>
      <c r="E511" s="16">
        <f t="shared" si="24"/>
        <v>4000000</v>
      </c>
      <c r="F511" s="19">
        <v>0</v>
      </c>
      <c r="G511" s="19">
        <f>IFERROR(VLOOKUP($D511,[5]Probation!$D$6:$U$17,18,0),0)</f>
        <v>0</v>
      </c>
      <c r="H511" s="19"/>
      <c r="I511" s="19"/>
      <c r="J511" s="19"/>
      <c r="K511" s="2">
        <f t="shared" si="25"/>
        <v>4000000</v>
      </c>
      <c r="L511" s="19">
        <v>4000000</v>
      </c>
      <c r="M511" s="19" t="s">
        <v>366</v>
      </c>
      <c r="S511" s="19">
        <f>IFERROR(SUMIF([3]PIVOT!$A$9:$A$634,C511,[3]PIVOT!$C$9:$C$634),0)</f>
        <v>0</v>
      </c>
      <c r="T511" s="19">
        <f t="shared" si="26"/>
        <v>-4000000</v>
      </c>
    </row>
    <row r="512" spans="1:20" outlineLevel="1" x14ac:dyDescent="0.25">
      <c r="A512" s="19" t="s">
        <v>1204</v>
      </c>
      <c r="B512" s="19" t="s">
        <v>1205</v>
      </c>
      <c r="C512" s="19" t="s">
        <v>1201</v>
      </c>
      <c r="D512" s="19" t="s">
        <v>1927</v>
      </c>
      <c r="E512" s="16">
        <f t="shared" si="24"/>
        <v>0</v>
      </c>
      <c r="F512" s="19">
        <v>0</v>
      </c>
      <c r="G512" s="19">
        <f>IFERROR(VLOOKUP($D512,[5]Probation!$D$6:$U$17,18,0),0)</f>
        <v>0</v>
      </c>
      <c r="H512" s="19"/>
      <c r="I512" s="19"/>
      <c r="J512" s="19"/>
      <c r="K512" s="2">
        <f t="shared" si="25"/>
        <v>0</v>
      </c>
      <c r="L512" s="19">
        <v>0</v>
      </c>
      <c r="M512" s="19" t="s">
        <v>372</v>
      </c>
      <c r="S512" s="19">
        <f>IFERROR(SUMIF([3]PIVOT!$A$9:$A$634,C512,[3]PIVOT!$C$9:$C$634),0)</f>
        <v>0</v>
      </c>
      <c r="T512" s="19">
        <f t="shared" si="26"/>
        <v>0</v>
      </c>
    </row>
    <row r="513" spans="1:20" outlineLevel="1" x14ac:dyDescent="0.25">
      <c r="A513" s="19" t="s">
        <v>1204</v>
      </c>
      <c r="B513" s="19" t="s">
        <v>2728</v>
      </c>
      <c r="C513" s="19" t="s">
        <v>1202</v>
      </c>
      <c r="D513" s="19" t="s">
        <v>1079</v>
      </c>
      <c r="E513" s="16">
        <f t="shared" si="24"/>
        <v>1500000</v>
      </c>
      <c r="F513" s="19">
        <v>0</v>
      </c>
      <c r="G513" s="19">
        <f>IFERROR(VLOOKUP($D513,[5]Probation!$D$6:$U$17,18,0),0)</f>
        <v>0</v>
      </c>
      <c r="H513" s="19"/>
      <c r="I513" s="19"/>
      <c r="J513" s="19"/>
      <c r="K513" s="2">
        <f t="shared" si="25"/>
        <v>1500000</v>
      </c>
      <c r="L513" s="19">
        <v>1500000</v>
      </c>
      <c r="M513" s="19" t="s">
        <v>366</v>
      </c>
      <c r="S513" s="19">
        <f>IFERROR(SUMIF([3]PIVOT!$A$9:$A$634,C513,[3]PIVOT!$C$9:$C$634),0)</f>
        <v>0</v>
      </c>
      <c r="T513" s="19">
        <f t="shared" si="26"/>
        <v>-1500000</v>
      </c>
    </row>
    <row r="514" spans="1:20" outlineLevel="1" x14ac:dyDescent="0.25">
      <c r="A514" s="19" t="s">
        <v>265</v>
      </c>
      <c r="B514" s="19" t="s">
        <v>1205</v>
      </c>
      <c r="C514" s="19" t="s">
        <v>1203</v>
      </c>
      <c r="D514" s="19" t="s">
        <v>1081</v>
      </c>
      <c r="E514" s="16">
        <f t="shared" si="24"/>
        <v>0</v>
      </c>
      <c r="F514" s="19">
        <v>0</v>
      </c>
      <c r="G514" s="19">
        <f>IFERROR(VLOOKUP($D514,[5]Probation!$D$6:$U$17,18,0),0)</f>
        <v>0</v>
      </c>
      <c r="H514" s="19"/>
      <c r="I514" s="19"/>
      <c r="J514" s="19"/>
      <c r="K514" s="2">
        <f t="shared" si="25"/>
        <v>0</v>
      </c>
      <c r="L514" s="19">
        <v>0</v>
      </c>
      <c r="M514" s="19" t="s">
        <v>372</v>
      </c>
      <c r="S514" s="19">
        <f>IFERROR(SUMIF([3]PIVOT!$A$9:$A$634,C514,[3]PIVOT!$C$9:$C$634),0)</f>
        <v>0</v>
      </c>
      <c r="T514" s="19">
        <f t="shared" si="26"/>
        <v>0</v>
      </c>
    </row>
    <row r="515" spans="1:20" outlineLevel="1" x14ac:dyDescent="0.25">
      <c r="A515" s="19" t="s">
        <v>1204</v>
      </c>
      <c r="B515" s="19" t="s">
        <v>2728</v>
      </c>
      <c r="C515" s="19"/>
      <c r="D515" s="19" t="s">
        <v>786</v>
      </c>
      <c r="E515" s="16">
        <f t="shared" si="24"/>
        <v>0</v>
      </c>
      <c r="F515" s="19">
        <v>0</v>
      </c>
      <c r="G515" s="19">
        <f>IFERROR(VLOOKUP($D515,[5]Probation!$D$6:$U$17,18,0),0)</f>
        <v>0</v>
      </c>
      <c r="H515" s="19"/>
      <c r="I515" s="19"/>
      <c r="J515" s="19"/>
      <c r="K515" s="2">
        <f t="shared" si="25"/>
        <v>0</v>
      </c>
      <c r="L515" s="19">
        <v>0</v>
      </c>
      <c r="M515" s="19" t="s">
        <v>372</v>
      </c>
      <c r="S515" s="19">
        <f>IFERROR(SUMIF([3]PIVOT!$A$9:$A$634,C515,[3]PIVOT!$C$9:$C$634),0)</f>
        <v>0</v>
      </c>
      <c r="T515" s="19">
        <f t="shared" si="26"/>
        <v>0</v>
      </c>
    </row>
    <row r="516" spans="1:20" outlineLevel="1" x14ac:dyDescent="0.25">
      <c r="A516" s="19" t="s">
        <v>249</v>
      </c>
      <c r="B516" s="19" t="s">
        <v>37</v>
      </c>
      <c r="C516" s="19" t="s">
        <v>1207</v>
      </c>
      <c r="D516" s="19" t="s">
        <v>266</v>
      </c>
      <c r="E516" s="16">
        <f t="shared" ref="E516:E542" si="27">+L516-F516-J516-I516</f>
        <v>5700000</v>
      </c>
      <c r="F516" s="19">
        <v>0</v>
      </c>
      <c r="G516" s="19"/>
      <c r="H516" s="19"/>
      <c r="I516" s="19"/>
      <c r="J516" s="19"/>
      <c r="K516" s="2">
        <f t="shared" si="25"/>
        <v>5700000</v>
      </c>
      <c r="L516" s="19">
        <v>5700000</v>
      </c>
      <c r="M516" s="19"/>
      <c r="S516" s="19">
        <f>IFERROR(SUMIF([3]PIVOT!$A$9:$A$634,C516,[3]PIVOT!$C$9:$C$634),0)</f>
        <v>0</v>
      </c>
      <c r="T516" s="19">
        <f t="shared" si="26"/>
        <v>-5700000</v>
      </c>
    </row>
    <row r="517" spans="1:20" outlineLevel="1" x14ac:dyDescent="0.25">
      <c r="A517" s="19" t="s">
        <v>249</v>
      </c>
      <c r="B517" s="19" t="s">
        <v>37</v>
      </c>
      <c r="C517" s="19" t="s">
        <v>1208</v>
      </c>
      <c r="D517" s="19" t="s">
        <v>267</v>
      </c>
      <c r="E517" s="16">
        <f t="shared" si="27"/>
        <v>4700000</v>
      </c>
      <c r="F517" s="19">
        <v>0</v>
      </c>
      <c r="G517" s="19"/>
      <c r="H517" s="19"/>
      <c r="I517" s="19"/>
      <c r="J517" s="19"/>
      <c r="K517" s="2">
        <f t="shared" ref="K517:K543" si="28">SUM(E517:G517)-H517-I517+J517</f>
        <v>4700000</v>
      </c>
      <c r="L517" s="19">
        <v>4700000</v>
      </c>
      <c r="M517" s="19"/>
      <c r="S517" s="19">
        <f>IFERROR(SUMIF([3]PIVOT!$A$9:$A$634,C517,[3]PIVOT!$C$9:$C$634),0)</f>
        <v>0</v>
      </c>
      <c r="T517" s="19">
        <f t="shared" si="26"/>
        <v>-4700000</v>
      </c>
    </row>
    <row r="518" spans="1:20" outlineLevel="1" x14ac:dyDescent="0.25">
      <c r="A518" s="19" t="s">
        <v>249</v>
      </c>
      <c r="B518" s="19" t="s">
        <v>37</v>
      </c>
      <c r="C518" s="19" t="s">
        <v>1209</v>
      </c>
      <c r="D518" s="19" t="s">
        <v>268</v>
      </c>
      <c r="E518" s="16">
        <f t="shared" si="27"/>
        <v>4700000</v>
      </c>
      <c r="F518" s="19">
        <v>0</v>
      </c>
      <c r="G518" s="19"/>
      <c r="H518" s="19"/>
      <c r="I518" s="19"/>
      <c r="J518" s="19"/>
      <c r="K518" s="2">
        <f t="shared" si="28"/>
        <v>4700000</v>
      </c>
      <c r="L518" s="19">
        <v>4700000</v>
      </c>
      <c r="M518" s="19"/>
      <c r="S518" s="19">
        <f>IFERROR(SUMIF([3]PIVOT!$A$9:$A$634,C518,[3]PIVOT!$C$9:$C$634),0)</f>
        <v>0</v>
      </c>
      <c r="T518" s="19">
        <f t="shared" si="26"/>
        <v>-4700000</v>
      </c>
    </row>
    <row r="519" spans="1:20" outlineLevel="1" x14ac:dyDescent="0.25">
      <c r="A519" s="19" t="s">
        <v>249</v>
      </c>
      <c r="B519" s="19" t="s">
        <v>37</v>
      </c>
      <c r="C519" s="19" t="s">
        <v>1210</v>
      </c>
      <c r="D519" s="19" t="s">
        <v>269</v>
      </c>
      <c r="E519" s="16">
        <f t="shared" si="27"/>
        <v>5700000</v>
      </c>
      <c r="F519" s="19">
        <v>0</v>
      </c>
      <c r="G519" s="19"/>
      <c r="H519" s="19"/>
      <c r="I519" s="19"/>
      <c r="J519" s="19"/>
      <c r="K519" s="2">
        <f t="shared" si="28"/>
        <v>5700000</v>
      </c>
      <c r="L519" s="19">
        <v>5700000</v>
      </c>
      <c r="M519" s="19"/>
      <c r="S519" s="19">
        <f>IFERROR(SUMIF([3]PIVOT!$A$9:$A$634,C519,[3]PIVOT!$C$9:$C$634),0)</f>
        <v>0</v>
      </c>
      <c r="T519" s="19">
        <f t="shared" si="26"/>
        <v>-5700000</v>
      </c>
    </row>
    <row r="520" spans="1:20" outlineLevel="1" x14ac:dyDescent="0.25">
      <c r="A520" s="19" t="s">
        <v>249</v>
      </c>
      <c r="B520" s="19" t="s">
        <v>37</v>
      </c>
      <c r="C520" s="19" t="s">
        <v>1211</v>
      </c>
      <c r="D520" s="19" t="s">
        <v>526</v>
      </c>
      <c r="E520" s="16">
        <f t="shared" si="27"/>
        <v>3700000</v>
      </c>
      <c r="F520" s="19">
        <v>0</v>
      </c>
      <c r="G520" s="19"/>
      <c r="H520" s="19"/>
      <c r="I520" s="19"/>
      <c r="J520" s="19"/>
      <c r="K520" s="2">
        <f t="shared" si="28"/>
        <v>3700000</v>
      </c>
      <c r="L520" s="19">
        <v>3700000</v>
      </c>
      <c r="M520" s="19"/>
      <c r="S520" s="19">
        <f>IFERROR(SUMIF([3]PIVOT!$A$9:$A$634,C520,[3]PIVOT!$C$9:$C$634),0)</f>
        <v>0</v>
      </c>
      <c r="T520" s="19">
        <f t="shared" si="26"/>
        <v>-3700000</v>
      </c>
    </row>
    <row r="521" spans="1:20" outlineLevel="1" x14ac:dyDescent="0.25">
      <c r="A521" s="19" t="s">
        <v>249</v>
      </c>
      <c r="B521" s="19" t="s">
        <v>37</v>
      </c>
      <c r="C521" s="19" t="s">
        <v>1212</v>
      </c>
      <c r="D521" s="19" t="s">
        <v>237</v>
      </c>
      <c r="E521" s="16">
        <f t="shared" si="27"/>
        <v>1000000</v>
      </c>
      <c r="F521" s="19">
        <v>0</v>
      </c>
      <c r="G521" s="19"/>
      <c r="H521" s="19"/>
      <c r="I521" s="19"/>
      <c r="J521" s="19"/>
      <c r="K521" s="2">
        <f t="shared" si="28"/>
        <v>1000000</v>
      </c>
      <c r="L521" s="19">
        <v>1000000</v>
      </c>
      <c r="M521" s="19"/>
      <c r="S521" s="19">
        <f>IFERROR(SUMIF([3]PIVOT!$A$9:$A$634,C521,[3]PIVOT!$C$9:$C$634),0)</f>
        <v>0</v>
      </c>
      <c r="T521" s="19">
        <f t="shared" si="26"/>
        <v>-1000000</v>
      </c>
    </row>
    <row r="522" spans="1:20" outlineLevel="1" x14ac:dyDescent="0.25">
      <c r="A522" s="19" t="s">
        <v>249</v>
      </c>
      <c r="B522" s="19" t="s">
        <v>37</v>
      </c>
      <c r="C522" s="19" t="s">
        <v>1213</v>
      </c>
      <c r="D522" s="19" t="s">
        <v>271</v>
      </c>
      <c r="E522" s="16">
        <f t="shared" si="27"/>
        <v>5700000</v>
      </c>
      <c r="F522" s="19">
        <v>0</v>
      </c>
      <c r="G522" s="19"/>
      <c r="H522" s="19"/>
      <c r="I522" s="19"/>
      <c r="J522" s="19"/>
      <c r="K522" s="2">
        <f t="shared" si="28"/>
        <v>5700000</v>
      </c>
      <c r="L522" s="19">
        <v>5700000</v>
      </c>
      <c r="M522" s="19"/>
      <c r="S522" s="19">
        <f>IFERROR(SUMIF([3]PIVOT!$A$9:$A$634,C522,[3]PIVOT!$C$9:$C$634),0)</f>
        <v>0</v>
      </c>
      <c r="T522" s="19">
        <f t="shared" si="26"/>
        <v>-5700000</v>
      </c>
    </row>
    <row r="523" spans="1:20" outlineLevel="1" x14ac:dyDescent="0.25">
      <c r="A523" s="19" t="s">
        <v>265</v>
      </c>
      <c r="B523" s="19" t="s">
        <v>37</v>
      </c>
      <c r="C523" s="19" t="s">
        <v>1214</v>
      </c>
      <c r="D523" s="19" t="s">
        <v>1215</v>
      </c>
      <c r="E523" s="16">
        <f t="shared" si="27"/>
        <v>4700000</v>
      </c>
      <c r="F523" s="19">
        <v>0</v>
      </c>
      <c r="G523" s="19"/>
      <c r="H523" s="19"/>
      <c r="I523" s="19"/>
      <c r="J523" s="19"/>
      <c r="K523" s="2">
        <f t="shared" si="28"/>
        <v>4700000</v>
      </c>
      <c r="L523" s="19">
        <v>4700000</v>
      </c>
      <c r="M523" s="19"/>
      <c r="S523" s="19">
        <f>IFERROR(SUMIF([3]PIVOT!$A$9:$A$634,C523,[3]PIVOT!$C$9:$C$634),0)</f>
        <v>0</v>
      </c>
      <c r="T523" s="19">
        <f t="shared" si="26"/>
        <v>-4700000</v>
      </c>
    </row>
    <row r="524" spans="1:20" outlineLevel="1" x14ac:dyDescent="0.25">
      <c r="A524" s="19" t="s">
        <v>265</v>
      </c>
      <c r="B524" s="19" t="s">
        <v>37</v>
      </c>
      <c r="C524" s="19" t="s">
        <v>2734</v>
      </c>
      <c r="D524" s="19" t="s">
        <v>2735</v>
      </c>
      <c r="E524" s="16">
        <f t="shared" si="27"/>
        <v>1000000</v>
      </c>
      <c r="F524" s="19">
        <v>0</v>
      </c>
      <c r="G524" s="19"/>
      <c r="H524" s="19"/>
      <c r="I524" s="19"/>
      <c r="J524" s="19"/>
      <c r="K524" s="2">
        <f t="shared" si="28"/>
        <v>1000000</v>
      </c>
      <c r="L524" s="19">
        <v>1000000</v>
      </c>
      <c r="M524" s="19"/>
      <c r="S524" s="19">
        <f>IFERROR(SUMIF([3]PIVOT!$A$9:$A$634,C524,[3]PIVOT!$C$9:$C$634),0)</f>
        <v>0</v>
      </c>
      <c r="T524" s="19">
        <f t="shared" si="26"/>
        <v>-1000000</v>
      </c>
    </row>
    <row r="525" spans="1:20" outlineLevel="1" x14ac:dyDescent="0.25">
      <c r="A525" s="19" t="s">
        <v>265</v>
      </c>
      <c r="B525" s="19" t="s">
        <v>37</v>
      </c>
      <c r="C525" s="19" t="s">
        <v>1217</v>
      </c>
      <c r="D525" s="19" t="s">
        <v>273</v>
      </c>
      <c r="E525" s="16">
        <f t="shared" si="27"/>
        <v>4700000</v>
      </c>
      <c r="F525" s="19">
        <v>0</v>
      </c>
      <c r="G525" s="19"/>
      <c r="H525" s="19"/>
      <c r="I525" s="19"/>
      <c r="J525" s="19"/>
      <c r="K525" s="2">
        <f t="shared" si="28"/>
        <v>4700000</v>
      </c>
      <c r="L525" s="19">
        <v>4700000</v>
      </c>
      <c r="M525" s="19"/>
      <c r="S525" s="19">
        <f>IFERROR(SUMIF([3]PIVOT!$A$9:$A$634,C525,[3]PIVOT!$C$9:$C$634),0)</f>
        <v>0</v>
      </c>
      <c r="T525" s="19">
        <f t="shared" si="26"/>
        <v>-4700000</v>
      </c>
    </row>
    <row r="526" spans="1:20" outlineLevel="1" x14ac:dyDescent="0.25">
      <c r="A526" s="19" t="s">
        <v>265</v>
      </c>
      <c r="B526" s="19" t="s">
        <v>37</v>
      </c>
      <c r="C526" s="19" t="s">
        <v>1218</v>
      </c>
      <c r="D526" s="19" t="s">
        <v>388</v>
      </c>
      <c r="E526" s="16">
        <f t="shared" si="27"/>
        <v>4700000</v>
      </c>
      <c r="F526" s="19">
        <v>0</v>
      </c>
      <c r="G526" s="19"/>
      <c r="H526" s="19"/>
      <c r="I526" s="19"/>
      <c r="J526" s="19"/>
      <c r="K526" s="2">
        <f t="shared" si="28"/>
        <v>4700000</v>
      </c>
      <c r="L526" s="19">
        <v>4700000</v>
      </c>
      <c r="M526" s="19"/>
      <c r="S526" s="19">
        <f>IFERROR(SUMIF([3]PIVOT!$A$9:$A$634,C526,[3]PIVOT!$C$9:$C$634),0)</f>
        <v>0</v>
      </c>
      <c r="T526" s="19">
        <f t="shared" ref="T526:T589" si="29">+S526-K526</f>
        <v>-4700000</v>
      </c>
    </row>
    <row r="527" spans="1:20" outlineLevel="1" x14ac:dyDescent="0.25">
      <c r="A527" s="19" t="s">
        <v>265</v>
      </c>
      <c r="B527" s="19" t="s">
        <v>37</v>
      </c>
      <c r="C527" s="19" t="s">
        <v>1219</v>
      </c>
      <c r="D527" s="19" t="s">
        <v>263</v>
      </c>
      <c r="E527" s="16">
        <f t="shared" si="27"/>
        <v>4200000</v>
      </c>
      <c r="F527" s="19">
        <v>0</v>
      </c>
      <c r="G527" s="19"/>
      <c r="H527" s="19"/>
      <c r="I527" s="19"/>
      <c r="J527" s="19"/>
      <c r="K527" s="2">
        <f t="shared" si="28"/>
        <v>4200000</v>
      </c>
      <c r="L527" s="19">
        <v>4200000</v>
      </c>
      <c r="M527" s="19"/>
      <c r="S527" s="19">
        <f>IFERROR(SUMIF([3]PIVOT!$A$9:$A$634,C527,[3]PIVOT!$C$9:$C$634),0)</f>
        <v>0</v>
      </c>
      <c r="T527" s="19">
        <f t="shared" si="29"/>
        <v>-4200000</v>
      </c>
    </row>
    <row r="528" spans="1:20" outlineLevel="1" x14ac:dyDescent="0.25">
      <c r="A528" s="19" t="s">
        <v>265</v>
      </c>
      <c r="B528" s="19" t="s">
        <v>37</v>
      </c>
      <c r="C528" s="19" t="s">
        <v>1220</v>
      </c>
      <c r="D528" s="19" t="s">
        <v>533</v>
      </c>
      <c r="E528" s="16">
        <f t="shared" si="27"/>
        <v>4700000</v>
      </c>
      <c r="F528" s="19">
        <v>0</v>
      </c>
      <c r="G528" s="19"/>
      <c r="H528" s="19"/>
      <c r="I528" s="19"/>
      <c r="J528" s="19"/>
      <c r="K528" s="2">
        <f t="shared" si="28"/>
        <v>4700000</v>
      </c>
      <c r="L528" s="19">
        <v>4700000</v>
      </c>
      <c r="M528" s="19"/>
      <c r="S528" s="19">
        <f>IFERROR(SUMIF([3]PIVOT!$A$9:$A$634,C528,[3]PIVOT!$C$9:$C$634),0)</f>
        <v>0</v>
      </c>
      <c r="T528" s="19">
        <f t="shared" si="29"/>
        <v>-4700000</v>
      </c>
    </row>
    <row r="529" spans="1:20" outlineLevel="1" x14ac:dyDescent="0.25">
      <c r="A529" s="19" t="s">
        <v>1204</v>
      </c>
      <c r="B529" s="19" t="s">
        <v>37</v>
      </c>
      <c r="C529" s="19" t="s">
        <v>1221</v>
      </c>
      <c r="D529" s="19" t="s">
        <v>608</v>
      </c>
      <c r="E529" s="16">
        <f t="shared" si="27"/>
        <v>5200000</v>
      </c>
      <c r="F529" s="19">
        <v>0</v>
      </c>
      <c r="G529" s="19"/>
      <c r="H529" s="19"/>
      <c r="I529" s="19"/>
      <c r="J529" s="19"/>
      <c r="K529" s="2">
        <f t="shared" si="28"/>
        <v>5200000</v>
      </c>
      <c r="L529" s="19">
        <v>5200000</v>
      </c>
      <c r="M529" s="19"/>
      <c r="S529" s="19">
        <f>IFERROR(SUMIF([3]PIVOT!$A$9:$A$634,C529,[3]PIVOT!$C$9:$C$634),0)</f>
        <v>0</v>
      </c>
      <c r="T529" s="19">
        <f t="shared" si="29"/>
        <v>-5200000</v>
      </c>
    </row>
    <row r="530" spans="1:20" outlineLevel="1" x14ac:dyDescent="0.25">
      <c r="A530" s="19" t="s">
        <v>1204</v>
      </c>
      <c r="B530" s="19" t="s">
        <v>37</v>
      </c>
      <c r="C530" s="19" t="s">
        <v>1222</v>
      </c>
      <c r="D530" s="19" t="s">
        <v>480</v>
      </c>
      <c r="E530" s="16">
        <f t="shared" si="27"/>
        <v>1000000</v>
      </c>
      <c r="F530" s="19">
        <v>0</v>
      </c>
      <c r="G530" s="19"/>
      <c r="H530" s="19"/>
      <c r="I530" s="19"/>
      <c r="J530" s="19"/>
      <c r="K530" s="2">
        <f t="shared" si="28"/>
        <v>1000000</v>
      </c>
      <c r="L530" s="19">
        <v>1000000</v>
      </c>
      <c r="M530" s="19"/>
      <c r="S530" s="19">
        <f>IFERROR(SUMIF([3]PIVOT!$A$9:$A$634,C530,[3]PIVOT!$C$9:$C$634),0)</f>
        <v>0</v>
      </c>
      <c r="T530" s="19">
        <f t="shared" si="29"/>
        <v>-1000000</v>
      </c>
    </row>
    <row r="531" spans="1:20" outlineLevel="1" x14ac:dyDescent="0.25">
      <c r="A531" s="19" t="s">
        <v>1204</v>
      </c>
      <c r="B531" s="19" t="s">
        <v>37</v>
      </c>
      <c r="C531" s="19" t="s">
        <v>1223</v>
      </c>
      <c r="D531" s="19" t="s">
        <v>310</v>
      </c>
      <c r="E531" s="16">
        <f t="shared" si="27"/>
        <v>3300000</v>
      </c>
      <c r="F531" s="19">
        <v>0</v>
      </c>
      <c r="G531" s="19"/>
      <c r="H531" s="19"/>
      <c r="I531" s="19"/>
      <c r="J531" s="19"/>
      <c r="K531" s="2">
        <f t="shared" si="28"/>
        <v>3300000</v>
      </c>
      <c r="L531" s="19">
        <v>3300000</v>
      </c>
      <c r="M531" s="19"/>
      <c r="S531" s="19">
        <f>IFERROR(SUMIF([3]PIVOT!$A$9:$A$634,C531,[3]PIVOT!$C$9:$C$634),0)</f>
        <v>0</v>
      </c>
      <c r="T531" s="19">
        <f t="shared" si="29"/>
        <v>-3300000</v>
      </c>
    </row>
    <row r="532" spans="1:20" outlineLevel="1" x14ac:dyDescent="0.25">
      <c r="A532" s="19" t="s">
        <v>1204</v>
      </c>
      <c r="B532" s="19" t="s">
        <v>37</v>
      </c>
      <c r="C532" s="19" t="s">
        <v>1224</v>
      </c>
      <c r="D532" s="19" t="s">
        <v>309</v>
      </c>
      <c r="E532" s="16">
        <f t="shared" si="27"/>
        <v>1000000</v>
      </c>
      <c r="F532" s="19">
        <v>0</v>
      </c>
      <c r="G532" s="19"/>
      <c r="H532" s="19"/>
      <c r="I532" s="19"/>
      <c r="J532" s="19"/>
      <c r="K532" s="2">
        <f t="shared" si="28"/>
        <v>1000000</v>
      </c>
      <c r="L532" s="19">
        <v>1000000</v>
      </c>
      <c r="M532" s="19"/>
      <c r="S532" s="19">
        <f>IFERROR(SUMIF([3]PIVOT!$A$9:$A$634,C532,[3]PIVOT!$C$9:$C$634),0)</f>
        <v>0</v>
      </c>
      <c r="T532" s="19">
        <f t="shared" si="29"/>
        <v>-1000000</v>
      </c>
    </row>
    <row r="533" spans="1:20" outlineLevel="1" x14ac:dyDescent="0.25">
      <c r="A533" s="19" t="s">
        <v>1204</v>
      </c>
      <c r="B533" s="19" t="s">
        <v>37</v>
      </c>
      <c r="C533" s="19" t="s">
        <v>1225</v>
      </c>
      <c r="D533" s="19" t="s">
        <v>638</v>
      </c>
      <c r="E533" s="16">
        <f t="shared" si="27"/>
        <v>5200000</v>
      </c>
      <c r="F533" s="19">
        <v>0</v>
      </c>
      <c r="G533" s="19"/>
      <c r="H533" s="19"/>
      <c r="I533" s="19"/>
      <c r="J533" s="19"/>
      <c r="K533" s="2">
        <f t="shared" si="28"/>
        <v>5200000</v>
      </c>
      <c r="L533" s="19">
        <v>5200000</v>
      </c>
      <c r="M533" s="19"/>
      <c r="S533" s="19">
        <f>IFERROR(SUMIF([3]PIVOT!$A$9:$A$634,C533,[3]PIVOT!$C$9:$C$634),0)</f>
        <v>0</v>
      </c>
      <c r="T533" s="19">
        <f t="shared" si="29"/>
        <v>-5200000</v>
      </c>
    </row>
    <row r="534" spans="1:20" outlineLevel="1" x14ac:dyDescent="0.25">
      <c r="A534" s="19" t="s">
        <v>1204</v>
      </c>
      <c r="B534" s="19" t="s">
        <v>37</v>
      </c>
      <c r="C534" s="19" t="s">
        <v>1226</v>
      </c>
      <c r="D534" s="19" t="s">
        <v>659</v>
      </c>
      <c r="E534" s="16">
        <f t="shared" si="27"/>
        <v>5700000</v>
      </c>
      <c r="F534" s="19">
        <v>0</v>
      </c>
      <c r="G534" s="19"/>
      <c r="H534" s="19"/>
      <c r="I534" s="19"/>
      <c r="J534" s="19"/>
      <c r="K534" s="2">
        <f t="shared" si="28"/>
        <v>5700000</v>
      </c>
      <c r="L534" s="19">
        <v>5700000</v>
      </c>
      <c r="M534" s="19"/>
      <c r="S534" s="19">
        <f>IFERROR(SUMIF([3]PIVOT!$A$9:$A$634,C534,[3]PIVOT!$C$9:$C$634),0)</f>
        <v>0</v>
      </c>
      <c r="T534" s="19">
        <f t="shared" si="29"/>
        <v>-5700000</v>
      </c>
    </row>
    <row r="535" spans="1:20" outlineLevel="1" x14ac:dyDescent="0.25">
      <c r="A535" s="19" t="s">
        <v>249</v>
      </c>
      <c r="B535" s="19" t="s">
        <v>39</v>
      </c>
      <c r="C535" s="19" t="s">
        <v>2126</v>
      </c>
      <c r="D535" s="19" t="s">
        <v>2127</v>
      </c>
      <c r="E535" s="16">
        <f t="shared" si="27"/>
        <v>6200000</v>
      </c>
      <c r="F535" s="19">
        <v>0</v>
      </c>
      <c r="G535" s="19"/>
      <c r="H535" s="19"/>
      <c r="I535" s="19"/>
      <c r="J535" s="19"/>
      <c r="K535" s="2">
        <f t="shared" si="28"/>
        <v>6200000</v>
      </c>
      <c r="L535" s="19">
        <v>6200000</v>
      </c>
      <c r="M535" s="19"/>
      <c r="S535" s="19">
        <f>IFERROR(SUMIF([3]PIVOT!$A$9:$A$634,C535,[3]PIVOT!$C$9:$C$634),0)</f>
        <v>0</v>
      </c>
      <c r="T535" s="19">
        <f t="shared" si="29"/>
        <v>-6200000</v>
      </c>
    </row>
    <row r="536" spans="1:20" outlineLevel="1" x14ac:dyDescent="0.25">
      <c r="A536" s="19" t="s">
        <v>265</v>
      </c>
      <c r="B536" s="19" t="s">
        <v>39</v>
      </c>
      <c r="C536" s="19" t="s">
        <v>2736</v>
      </c>
      <c r="D536" s="19" t="s">
        <v>2737</v>
      </c>
      <c r="E536" s="16">
        <f t="shared" si="27"/>
        <v>5600000</v>
      </c>
      <c r="F536" s="19">
        <v>0</v>
      </c>
      <c r="G536" s="19"/>
      <c r="H536" s="19"/>
      <c r="I536" s="19"/>
      <c r="J536" s="19"/>
      <c r="K536" s="2">
        <f t="shared" si="28"/>
        <v>5600000</v>
      </c>
      <c r="L536" s="19">
        <v>5600000</v>
      </c>
      <c r="M536" s="19"/>
      <c r="S536" s="19">
        <f>IFERROR(SUMIF([3]PIVOT!$A$9:$A$634,C536,[3]PIVOT!$C$9:$C$634),0)</f>
        <v>0</v>
      </c>
      <c r="T536" s="19">
        <f t="shared" si="29"/>
        <v>-5600000</v>
      </c>
    </row>
    <row r="537" spans="1:20" outlineLevel="1" x14ac:dyDescent="0.25">
      <c r="A537" s="19" t="s">
        <v>1204</v>
      </c>
      <c r="B537" s="19" t="s">
        <v>39</v>
      </c>
      <c r="C537" s="19" t="s">
        <v>2128</v>
      </c>
      <c r="D537" s="19" t="s">
        <v>311</v>
      </c>
      <c r="E537" s="16">
        <f t="shared" si="27"/>
        <v>1000000</v>
      </c>
      <c r="F537" s="19">
        <v>0</v>
      </c>
      <c r="G537" s="19"/>
      <c r="H537" s="19"/>
      <c r="I537" s="19"/>
      <c r="J537" s="19"/>
      <c r="K537" s="2">
        <f t="shared" si="28"/>
        <v>1000000</v>
      </c>
      <c r="L537" s="19">
        <v>1000000</v>
      </c>
      <c r="M537" s="19"/>
      <c r="S537" s="19">
        <f>IFERROR(SUMIF([3]PIVOT!$A$9:$A$634,C537,[3]PIVOT!$C$9:$C$634),0)</f>
        <v>0</v>
      </c>
      <c r="T537" s="19">
        <f t="shared" si="29"/>
        <v>-1000000</v>
      </c>
    </row>
    <row r="538" spans="1:20" outlineLevel="1" x14ac:dyDescent="0.25">
      <c r="A538" s="19" t="s">
        <v>249</v>
      </c>
      <c r="C538" s="16"/>
      <c r="D538" s="16"/>
      <c r="E538" s="16">
        <f t="shared" si="27"/>
        <v>0</v>
      </c>
      <c r="F538" s="16">
        <v>0</v>
      </c>
      <c r="G538" s="16"/>
      <c r="H538" s="16"/>
      <c r="I538" s="16"/>
      <c r="J538" s="16"/>
      <c r="K538" s="2">
        <f t="shared" si="28"/>
        <v>0</v>
      </c>
      <c r="L538" s="16"/>
      <c r="M538" s="16"/>
      <c r="S538" s="19">
        <f>IFERROR(SUMIF([3]PIVOT!$A$9:$A$634,C538,[3]PIVOT!$C$9:$C$634),0)</f>
        <v>0</v>
      </c>
      <c r="T538" s="19">
        <f t="shared" si="29"/>
        <v>0</v>
      </c>
    </row>
    <row r="539" spans="1:20" outlineLevel="1" x14ac:dyDescent="0.25">
      <c r="A539" s="19" t="s">
        <v>249</v>
      </c>
      <c r="C539" s="16"/>
      <c r="D539" s="16"/>
      <c r="E539" s="16">
        <f t="shared" si="27"/>
        <v>0</v>
      </c>
      <c r="F539" s="16">
        <v>0</v>
      </c>
      <c r="G539" s="16"/>
      <c r="H539" s="16"/>
      <c r="I539" s="16"/>
      <c r="J539" s="16"/>
      <c r="K539" s="2">
        <f t="shared" si="28"/>
        <v>0</v>
      </c>
      <c r="L539" s="16"/>
      <c r="M539" s="16"/>
      <c r="S539" s="19">
        <f>IFERROR(SUMIF([3]PIVOT!$A$9:$A$634,C539,[3]PIVOT!$C$9:$C$634),0)</f>
        <v>0</v>
      </c>
      <c r="T539" s="19">
        <f t="shared" si="29"/>
        <v>0</v>
      </c>
    </row>
    <row r="540" spans="1:20" outlineLevel="1" x14ac:dyDescent="0.25">
      <c r="C540" s="16"/>
      <c r="D540" s="16"/>
      <c r="E540" s="16">
        <f t="shared" si="27"/>
        <v>0</v>
      </c>
      <c r="F540" s="16">
        <v>0</v>
      </c>
      <c r="G540" s="16"/>
      <c r="H540" s="16"/>
      <c r="I540" s="16"/>
      <c r="J540" s="16"/>
      <c r="K540" s="2">
        <f t="shared" si="28"/>
        <v>0</v>
      </c>
      <c r="L540" s="16"/>
      <c r="M540" s="16"/>
      <c r="S540" s="19">
        <f>IFERROR(SUMIF([3]PIVOT!$A$9:$A$634,C540,[3]PIVOT!$C$9:$C$634),0)</f>
        <v>0</v>
      </c>
      <c r="T540" s="19">
        <f t="shared" si="29"/>
        <v>0</v>
      </c>
    </row>
    <row r="541" spans="1:20" outlineLevel="1" x14ac:dyDescent="0.25">
      <c r="C541" s="22"/>
      <c r="D541" s="22"/>
      <c r="E541" s="16">
        <f t="shared" si="27"/>
        <v>0</v>
      </c>
      <c r="F541" s="22">
        <v>0</v>
      </c>
      <c r="G541" s="22"/>
      <c r="H541" s="22"/>
      <c r="I541" s="22"/>
      <c r="J541" s="22"/>
      <c r="K541" s="2">
        <f t="shared" si="28"/>
        <v>0</v>
      </c>
      <c r="L541" s="22"/>
      <c r="M541" s="22"/>
      <c r="S541" s="19">
        <f>IFERROR(SUMIF([3]PIVOT!$A$9:$A$634,C541,[3]PIVOT!$C$9:$C$634),0)</f>
        <v>0</v>
      </c>
      <c r="T541" s="19">
        <f t="shared" si="29"/>
        <v>0</v>
      </c>
    </row>
    <row r="542" spans="1:20" outlineLevel="1" x14ac:dyDescent="0.25">
      <c r="C542" s="22"/>
      <c r="D542" s="22"/>
      <c r="E542" s="16">
        <f t="shared" si="27"/>
        <v>0</v>
      </c>
      <c r="F542" s="22">
        <v>0</v>
      </c>
      <c r="G542" s="22"/>
      <c r="H542" s="22"/>
      <c r="I542" s="22"/>
      <c r="J542" s="22"/>
      <c r="K542" s="2">
        <f t="shared" si="28"/>
        <v>0</v>
      </c>
      <c r="L542" s="22"/>
      <c r="M542" s="22"/>
      <c r="S542" s="19">
        <f>IFERROR(SUMIF([3]PIVOT!$A$9:$A$634,C542,[3]PIVOT!$C$9:$C$634),0)</f>
        <v>0</v>
      </c>
      <c r="T542" s="19">
        <f t="shared" si="29"/>
        <v>0</v>
      </c>
    </row>
    <row r="543" spans="1:20" s="35" customFormat="1" x14ac:dyDescent="0.25">
      <c r="A543" s="4"/>
      <c r="B543" s="4"/>
      <c r="C543" s="50"/>
      <c r="D543" s="4" t="s">
        <v>86</v>
      </c>
      <c r="E543" s="4">
        <f t="shared" ref="E543:J543" si="30">SUM(E388:E542)</f>
        <v>417846153.84615386</v>
      </c>
      <c r="F543" s="4">
        <f t="shared" si="30"/>
        <v>72000000</v>
      </c>
      <c r="G543" s="4">
        <f t="shared" si="30"/>
        <v>9384615.3846153859</v>
      </c>
      <c r="H543" s="4">
        <f t="shared" si="30"/>
        <v>0</v>
      </c>
      <c r="I543" s="4">
        <f t="shared" si="30"/>
        <v>0</v>
      </c>
      <c r="J543" s="4">
        <f t="shared" si="30"/>
        <v>0</v>
      </c>
      <c r="K543" s="4">
        <f t="shared" si="28"/>
        <v>499230769.23076922</v>
      </c>
      <c r="L543" s="4">
        <f>SUM(L388:L542)</f>
        <v>489846153.84615386</v>
      </c>
      <c r="M543" s="41"/>
      <c r="N543" s="35">
        <v>387100000</v>
      </c>
      <c r="O543" s="19">
        <v>48000000</v>
      </c>
      <c r="P543" s="35">
        <v>24100000</v>
      </c>
      <c r="Q543" s="35">
        <v>10961538.461538462</v>
      </c>
      <c r="R543" s="35">
        <f>+K543-SUM(N543:Q543)</f>
        <v>29069230.769230783</v>
      </c>
      <c r="S543" s="19"/>
      <c r="T543" s="19"/>
    </row>
    <row r="544" spans="1:20" s="22" customFormat="1" outlineLevel="1" x14ac:dyDescent="0.25">
      <c r="A544" s="22" t="s">
        <v>66</v>
      </c>
      <c r="B544" s="22" t="s">
        <v>2728</v>
      </c>
      <c r="C544" s="22" t="s">
        <v>2306</v>
      </c>
      <c r="D544" s="22" t="s">
        <v>2307</v>
      </c>
      <c r="E544" s="16">
        <f t="shared" ref="E544:E607" si="31">+L544-F544-J544-I544</f>
        <v>1500000</v>
      </c>
      <c r="F544" s="22">
        <v>0</v>
      </c>
      <c r="G544" s="22">
        <v>0</v>
      </c>
      <c r="K544" s="2">
        <f t="shared" ref="K544:K607" si="32">SUM(E544:G544)-H544+I544+J544</f>
        <v>1500000</v>
      </c>
      <c r="L544" s="22">
        <v>1500000</v>
      </c>
      <c r="M544" s="22" t="s">
        <v>250</v>
      </c>
      <c r="O544" s="19"/>
      <c r="S544" s="19">
        <f>IFERROR(SUMIF([3]PIVOT!$A$9:$A$634,C544,[3]PIVOT!$C$9:$C$634),0)</f>
        <v>0</v>
      </c>
      <c r="T544" s="19">
        <f t="shared" si="29"/>
        <v>-1500000</v>
      </c>
    </row>
    <row r="545" spans="1:20" s="22" customFormat="1" outlineLevel="1" x14ac:dyDescent="0.25">
      <c r="A545" s="22" t="s">
        <v>66</v>
      </c>
      <c r="B545" s="22" t="s">
        <v>1205</v>
      </c>
      <c r="C545" s="22" t="s">
        <v>1385</v>
      </c>
      <c r="D545" s="22" t="s">
        <v>278</v>
      </c>
      <c r="E545" s="16">
        <f t="shared" si="31"/>
        <v>500000</v>
      </c>
      <c r="F545" s="22">
        <v>0</v>
      </c>
      <c r="G545" s="22">
        <v>0</v>
      </c>
      <c r="K545" s="2">
        <f t="shared" si="32"/>
        <v>500000</v>
      </c>
      <c r="L545" s="22">
        <v>500000</v>
      </c>
      <c r="M545" s="22" t="s">
        <v>250</v>
      </c>
      <c r="O545" s="19"/>
      <c r="S545" s="19">
        <f>IFERROR(SUMIF([3]PIVOT!$A$9:$A$634,C545,[3]PIVOT!$C$9:$C$634),0)</f>
        <v>0</v>
      </c>
      <c r="T545" s="19">
        <f t="shared" si="29"/>
        <v>-500000</v>
      </c>
    </row>
    <row r="546" spans="1:20" s="22" customFormat="1" outlineLevel="1" x14ac:dyDescent="0.25">
      <c r="A546" s="22" t="s">
        <v>66</v>
      </c>
      <c r="B546" s="22" t="s">
        <v>1205</v>
      </c>
      <c r="C546" s="22" t="s">
        <v>1386</v>
      </c>
      <c r="D546" s="22" t="s">
        <v>602</v>
      </c>
      <c r="E546" s="16">
        <f t="shared" si="31"/>
        <v>500000</v>
      </c>
      <c r="F546" s="22">
        <v>0</v>
      </c>
      <c r="G546" s="22">
        <v>0</v>
      </c>
      <c r="K546" s="2">
        <f t="shared" si="32"/>
        <v>500000</v>
      </c>
      <c r="L546" s="22">
        <v>500000</v>
      </c>
      <c r="M546" s="22" t="s">
        <v>250</v>
      </c>
      <c r="O546" s="19"/>
      <c r="S546" s="19">
        <f>IFERROR(SUMIF([3]PIVOT!$A$9:$A$634,C546,[3]PIVOT!$C$9:$C$634),0)</f>
        <v>0</v>
      </c>
      <c r="T546" s="19">
        <f t="shared" si="29"/>
        <v>-500000</v>
      </c>
    </row>
    <row r="547" spans="1:20" s="22" customFormat="1" outlineLevel="1" x14ac:dyDescent="0.25">
      <c r="A547" s="22" t="s">
        <v>66</v>
      </c>
      <c r="B547" s="22" t="s">
        <v>1205</v>
      </c>
      <c r="C547" s="22" t="s">
        <v>1387</v>
      </c>
      <c r="D547" s="22" t="s">
        <v>2685</v>
      </c>
      <c r="E547" s="16">
        <f t="shared" si="31"/>
        <v>3500000</v>
      </c>
      <c r="F547" s="22">
        <v>1000000</v>
      </c>
      <c r="G547" s="22">
        <v>0</v>
      </c>
      <c r="K547" s="2">
        <f t="shared" si="32"/>
        <v>4500000</v>
      </c>
      <c r="L547" s="22">
        <v>4500000</v>
      </c>
      <c r="M547" s="22" t="s">
        <v>252</v>
      </c>
      <c r="O547" s="19"/>
      <c r="S547" s="19">
        <f>IFERROR(SUMIF([3]PIVOT!$A$9:$A$634,C547,[3]PIVOT!$C$9:$C$634),0)</f>
        <v>0</v>
      </c>
      <c r="T547" s="19">
        <f t="shared" si="29"/>
        <v>-4500000</v>
      </c>
    </row>
    <row r="548" spans="1:20" s="22" customFormat="1" outlineLevel="1" x14ac:dyDescent="0.25">
      <c r="A548" s="22" t="s">
        <v>66</v>
      </c>
      <c r="B548" s="22" t="s">
        <v>1205</v>
      </c>
      <c r="C548" s="22" t="s">
        <v>1388</v>
      </c>
      <c r="D548" s="22" t="s">
        <v>467</v>
      </c>
      <c r="E548" s="16">
        <f t="shared" si="31"/>
        <v>3500000</v>
      </c>
      <c r="F548" s="22">
        <v>1000000</v>
      </c>
      <c r="G548" s="22">
        <v>0</v>
      </c>
      <c r="K548" s="2">
        <f t="shared" si="32"/>
        <v>4500000</v>
      </c>
      <c r="L548" s="22">
        <v>4500000</v>
      </c>
      <c r="M548" s="22" t="s">
        <v>251</v>
      </c>
      <c r="O548" s="19"/>
      <c r="S548" s="19">
        <f>IFERROR(SUMIF([3]PIVOT!$A$9:$A$634,C548,[3]PIVOT!$C$9:$C$634),0)</f>
        <v>0</v>
      </c>
      <c r="T548" s="19">
        <f t="shared" si="29"/>
        <v>-4500000</v>
      </c>
    </row>
    <row r="549" spans="1:20" s="22" customFormat="1" outlineLevel="1" x14ac:dyDescent="0.25">
      <c r="A549" s="22" t="s">
        <v>66</v>
      </c>
      <c r="B549" s="22" t="s">
        <v>1205</v>
      </c>
      <c r="C549" s="22" t="s">
        <v>1392</v>
      </c>
      <c r="D549" s="22" t="s">
        <v>722</v>
      </c>
      <c r="E549" s="16">
        <f t="shared" si="31"/>
        <v>3500000</v>
      </c>
      <c r="F549" s="22">
        <v>1000000</v>
      </c>
      <c r="G549" s="22">
        <v>0</v>
      </c>
      <c r="K549" s="2">
        <f t="shared" si="32"/>
        <v>4500000</v>
      </c>
      <c r="L549" s="22">
        <v>4500000</v>
      </c>
      <c r="M549" s="22" t="s">
        <v>250</v>
      </c>
      <c r="O549" s="19"/>
      <c r="S549" s="19">
        <f>IFERROR(SUMIF([3]PIVOT!$A$9:$A$634,C549,[3]PIVOT!$C$9:$C$634),0)</f>
        <v>0</v>
      </c>
      <c r="T549" s="19">
        <f t="shared" si="29"/>
        <v>-4500000</v>
      </c>
    </row>
    <row r="550" spans="1:20" s="22" customFormat="1" outlineLevel="1" x14ac:dyDescent="0.25">
      <c r="A550" s="22" t="s">
        <v>66</v>
      </c>
      <c r="B550" s="22" t="s">
        <v>2728</v>
      </c>
      <c r="C550" s="22" t="s">
        <v>2849</v>
      </c>
      <c r="D550" s="22" t="s">
        <v>1950</v>
      </c>
      <c r="E550" s="16">
        <f t="shared" si="31"/>
        <v>576000</v>
      </c>
      <c r="F550" s="22">
        <v>0</v>
      </c>
      <c r="G550" s="22">
        <v>576000</v>
      </c>
      <c r="K550" s="2">
        <f t="shared" si="32"/>
        <v>1152000</v>
      </c>
      <c r="L550" s="22">
        <v>576000</v>
      </c>
      <c r="M550" s="22" t="s">
        <v>250</v>
      </c>
      <c r="O550" s="19"/>
      <c r="S550" s="19">
        <f>IFERROR(SUMIF([3]PIVOT!$A$9:$A$634,C550,[3]PIVOT!$C$9:$C$634),0)</f>
        <v>0</v>
      </c>
      <c r="T550" s="19">
        <f t="shared" si="29"/>
        <v>-1152000</v>
      </c>
    </row>
    <row r="551" spans="1:20" s="22" customFormat="1" outlineLevel="1" x14ac:dyDescent="0.25">
      <c r="A551" s="22" t="s">
        <v>66</v>
      </c>
      <c r="B551" s="22" t="s">
        <v>1205</v>
      </c>
      <c r="C551" s="22" t="s">
        <v>1932</v>
      </c>
      <c r="D551" s="22" t="s">
        <v>1933</v>
      </c>
      <c r="E551" s="16">
        <f t="shared" si="31"/>
        <v>3500000</v>
      </c>
      <c r="F551" s="22">
        <v>1000000</v>
      </c>
      <c r="G551" s="22">
        <v>0</v>
      </c>
      <c r="K551" s="2">
        <f t="shared" si="32"/>
        <v>4500000</v>
      </c>
      <c r="L551" s="22">
        <v>4500000</v>
      </c>
      <c r="M551" s="22" t="s">
        <v>250</v>
      </c>
      <c r="O551" s="19"/>
      <c r="S551" s="19">
        <f>IFERROR(SUMIF([3]PIVOT!$A$9:$A$634,C551,[3]PIVOT!$C$9:$C$634),0)</f>
        <v>0</v>
      </c>
      <c r="T551" s="19">
        <f t="shared" si="29"/>
        <v>-4500000</v>
      </c>
    </row>
    <row r="552" spans="1:20" s="22" customFormat="1" outlineLevel="1" x14ac:dyDescent="0.25">
      <c r="A552" s="22" t="s">
        <v>66</v>
      </c>
      <c r="B552" s="22" t="s">
        <v>1205</v>
      </c>
      <c r="C552" s="22" t="s">
        <v>1393</v>
      </c>
      <c r="D552" s="22" t="s">
        <v>2686</v>
      </c>
      <c r="E552" s="16">
        <f t="shared" si="31"/>
        <v>500000</v>
      </c>
      <c r="F552" s="22">
        <v>0</v>
      </c>
      <c r="G552" s="22">
        <v>0</v>
      </c>
      <c r="K552" s="2">
        <f t="shared" si="32"/>
        <v>500000</v>
      </c>
      <c r="L552" s="22">
        <v>500000</v>
      </c>
      <c r="M552" s="22" t="s">
        <v>251</v>
      </c>
      <c r="O552" s="19"/>
      <c r="S552" s="19">
        <f>IFERROR(SUMIF([3]PIVOT!$A$9:$A$634,C552,[3]PIVOT!$C$9:$C$634),0)</f>
        <v>0</v>
      </c>
      <c r="T552" s="19">
        <f t="shared" si="29"/>
        <v>-500000</v>
      </c>
    </row>
    <row r="553" spans="1:20" s="22" customFormat="1" outlineLevel="1" x14ac:dyDescent="0.25">
      <c r="A553" s="22" t="s">
        <v>66</v>
      </c>
      <c r="B553" s="22" t="s">
        <v>2728</v>
      </c>
      <c r="C553" s="22" t="s">
        <v>2850</v>
      </c>
      <c r="D553" s="22" t="s">
        <v>2851</v>
      </c>
      <c r="E553" s="16">
        <f t="shared" si="31"/>
        <v>2500000</v>
      </c>
      <c r="F553" s="22">
        <v>0</v>
      </c>
      <c r="G553" s="22">
        <v>1000000</v>
      </c>
      <c r="K553" s="2">
        <f t="shared" si="32"/>
        <v>3500000</v>
      </c>
      <c r="L553" s="22">
        <v>2500000</v>
      </c>
      <c r="M553" s="22" t="s">
        <v>250</v>
      </c>
      <c r="O553" s="19"/>
      <c r="S553" s="19">
        <f>IFERROR(SUMIF([3]PIVOT!$A$9:$A$634,C553,[3]PIVOT!$C$9:$C$634),0)</f>
        <v>0</v>
      </c>
      <c r="T553" s="19">
        <f t="shared" si="29"/>
        <v>-3500000</v>
      </c>
    </row>
    <row r="554" spans="1:20" s="22" customFormat="1" outlineLevel="1" x14ac:dyDescent="0.25">
      <c r="A554" s="22" t="s">
        <v>66</v>
      </c>
      <c r="B554" s="22" t="s">
        <v>1205</v>
      </c>
      <c r="C554" s="22" t="s">
        <v>2852</v>
      </c>
      <c r="D554" s="22" t="s">
        <v>2853</v>
      </c>
      <c r="E554" s="16">
        <f t="shared" si="31"/>
        <v>557000</v>
      </c>
      <c r="F554" s="22">
        <v>1000000</v>
      </c>
      <c r="G554" s="22">
        <v>346000</v>
      </c>
      <c r="K554" s="2">
        <f t="shared" si="32"/>
        <v>1903000</v>
      </c>
      <c r="L554" s="22">
        <v>1557000</v>
      </c>
      <c r="M554" s="22" t="s">
        <v>250</v>
      </c>
      <c r="O554" s="19"/>
      <c r="S554" s="19">
        <f>IFERROR(SUMIF([3]PIVOT!$A$9:$A$634,C554,[3]PIVOT!$C$9:$C$634),0)</f>
        <v>0</v>
      </c>
      <c r="T554" s="19">
        <f t="shared" si="29"/>
        <v>-1903000</v>
      </c>
    </row>
    <row r="555" spans="1:20" s="22" customFormat="1" outlineLevel="1" x14ac:dyDescent="0.25">
      <c r="A555" s="22" t="s">
        <v>66</v>
      </c>
      <c r="B555" s="22" t="s">
        <v>1205</v>
      </c>
      <c r="C555" s="22" t="s">
        <v>1395</v>
      </c>
      <c r="D555" s="22" t="s">
        <v>259</v>
      </c>
      <c r="E555" s="16">
        <f t="shared" si="31"/>
        <v>3500000</v>
      </c>
      <c r="F555" s="22">
        <v>1000000</v>
      </c>
      <c r="G555" s="22">
        <v>0</v>
      </c>
      <c r="K555" s="2">
        <f t="shared" si="32"/>
        <v>4500000</v>
      </c>
      <c r="L555" s="22">
        <v>4500000</v>
      </c>
      <c r="M555" s="22" t="s">
        <v>251</v>
      </c>
      <c r="O555" s="19"/>
      <c r="S555" s="19">
        <f>IFERROR(SUMIF([3]PIVOT!$A$9:$A$634,C555,[3]PIVOT!$C$9:$C$634),0)</f>
        <v>0</v>
      </c>
      <c r="T555" s="19">
        <f t="shared" si="29"/>
        <v>-4500000</v>
      </c>
    </row>
    <row r="556" spans="1:20" s="22" customFormat="1" outlineLevel="1" x14ac:dyDescent="0.25">
      <c r="A556" s="22" t="s">
        <v>66</v>
      </c>
      <c r="B556" s="22" t="s">
        <v>1205</v>
      </c>
      <c r="C556" s="22" t="s">
        <v>1396</v>
      </c>
      <c r="D556" s="22" t="s">
        <v>1079</v>
      </c>
      <c r="E556" s="16">
        <f t="shared" si="31"/>
        <v>500000</v>
      </c>
      <c r="F556" s="22">
        <v>0</v>
      </c>
      <c r="G556" s="22">
        <v>0</v>
      </c>
      <c r="K556" s="2">
        <f t="shared" si="32"/>
        <v>500000</v>
      </c>
      <c r="L556" s="22">
        <v>500000</v>
      </c>
      <c r="M556" s="22" t="s">
        <v>250</v>
      </c>
      <c r="O556" s="19"/>
      <c r="S556" s="19">
        <f>IFERROR(SUMIF([3]PIVOT!$A$9:$A$634,C556,[3]PIVOT!$C$9:$C$634),0)</f>
        <v>0</v>
      </c>
      <c r="T556" s="19">
        <f t="shared" si="29"/>
        <v>-500000</v>
      </c>
    </row>
    <row r="557" spans="1:20" s="22" customFormat="1" outlineLevel="1" x14ac:dyDescent="0.25">
      <c r="A557" s="22" t="s">
        <v>66</v>
      </c>
      <c r="B557" s="22" t="s">
        <v>1205</v>
      </c>
      <c r="C557" s="22" t="s">
        <v>1397</v>
      </c>
      <c r="D557" s="22" t="s">
        <v>535</v>
      </c>
      <c r="E557" s="16">
        <f t="shared" si="31"/>
        <v>3500000</v>
      </c>
      <c r="F557" s="22">
        <v>1000000</v>
      </c>
      <c r="G557" s="22">
        <v>0</v>
      </c>
      <c r="K557" s="2">
        <f t="shared" si="32"/>
        <v>4500000</v>
      </c>
      <c r="L557" s="22">
        <v>4500000</v>
      </c>
      <c r="M557" s="22" t="s">
        <v>250</v>
      </c>
      <c r="O557" s="19"/>
      <c r="S557" s="19">
        <f>IFERROR(SUMIF([3]PIVOT!$A$9:$A$634,C557,[3]PIVOT!$C$9:$C$634),0)</f>
        <v>0</v>
      </c>
      <c r="T557" s="19">
        <f t="shared" si="29"/>
        <v>-4500000</v>
      </c>
    </row>
    <row r="558" spans="1:20" s="22" customFormat="1" outlineLevel="1" x14ac:dyDescent="0.25">
      <c r="A558" s="22" t="s">
        <v>66</v>
      </c>
      <c r="B558" s="22" t="s">
        <v>2728</v>
      </c>
      <c r="C558" s="22" t="s">
        <v>1399</v>
      </c>
      <c r="D558" s="22" t="s">
        <v>942</v>
      </c>
      <c r="E558" s="16">
        <f t="shared" si="31"/>
        <v>1500000</v>
      </c>
      <c r="F558" s="22">
        <v>0</v>
      </c>
      <c r="G558" s="22">
        <v>0</v>
      </c>
      <c r="K558" s="2">
        <f t="shared" si="32"/>
        <v>1500000</v>
      </c>
      <c r="L558" s="22">
        <v>1500000</v>
      </c>
      <c r="M558" s="22" t="s">
        <v>250</v>
      </c>
      <c r="O558" s="19"/>
      <c r="S558" s="19">
        <f>IFERROR(SUMIF([3]PIVOT!$A$9:$A$634,C558,[3]PIVOT!$C$9:$C$634),0)</f>
        <v>0</v>
      </c>
      <c r="T558" s="19">
        <f t="shared" si="29"/>
        <v>-1500000</v>
      </c>
    </row>
    <row r="559" spans="1:20" s="22" customFormat="1" outlineLevel="1" x14ac:dyDescent="0.25">
      <c r="A559" s="22" t="s">
        <v>66</v>
      </c>
      <c r="B559" s="22" t="s">
        <v>2728</v>
      </c>
      <c r="C559" s="22" t="s">
        <v>1424</v>
      </c>
      <c r="D559" s="22" t="s">
        <v>563</v>
      </c>
      <c r="E559" s="16">
        <f t="shared" si="31"/>
        <v>0</v>
      </c>
      <c r="F559" s="22">
        <v>0</v>
      </c>
      <c r="G559" s="22">
        <v>0</v>
      </c>
      <c r="K559" s="2">
        <f t="shared" si="32"/>
        <v>0</v>
      </c>
      <c r="L559" s="22">
        <v>0</v>
      </c>
      <c r="M559" s="22" t="s">
        <v>250</v>
      </c>
      <c r="O559" s="19"/>
      <c r="S559" s="19">
        <f>IFERROR(SUMIF([3]PIVOT!$A$9:$A$634,C559,[3]PIVOT!$C$9:$C$634),0)</f>
        <v>0</v>
      </c>
      <c r="T559" s="19">
        <f t="shared" si="29"/>
        <v>0</v>
      </c>
    </row>
    <row r="560" spans="1:20" s="22" customFormat="1" outlineLevel="1" x14ac:dyDescent="0.25">
      <c r="A560" s="22" t="s">
        <v>66</v>
      </c>
      <c r="B560" s="22" t="s">
        <v>1205</v>
      </c>
      <c r="C560" s="22" t="s">
        <v>2854</v>
      </c>
      <c r="D560" s="22" t="s">
        <v>2138</v>
      </c>
      <c r="E560" s="16">
        <f t="shared" si="31"/>
        <v>403000</v>
      </c>
      <c r="F560" s="22">
        <v>0</v>
      </c>
      <c r="G560" s="22">
        <v>807000</v>
      </c>
      <c r="K560" s="2">
        <f t="shared" si="32"/>
        <v>1210000</v>
      </c>
      <c r="L560" s="22">
        <v>403000</v>
      </c>
      <c r="M560" s="22" t="s">
        <v>250</v>
      </c>
      <c r="O560" s="19"/>
      <c r="S560" s="19">
        <f>IFERROR(SUMIF([3]PIVOT!$A$9:$A$634,C560,[3]PIVOT!$C$9:$C$634),0)</f>
        <v>0</v>
      </c>
      <c r="T560" s="19">
        <f t="shared" si="29"/>
        <v>-1210000</v>
      </c>
    </row>
    <row r="561" spans="1:20" s="22" customFormat="1" outlineLevel="1" x14ac:dyDescent="0.25">
      <c r="A561" s="22" t="s">
        <v>66</v>
      </c>
      <c r="B561" s="22" t="s">
        <v>2728</v>
      </c>
      <c r="C561" s="22" t="s">
        <v>1401</v>
      </c>
      <c r="D561" s="22" t="s">
        <v>425</v>
      </c>
      <c r="E561" s="16">
        <f t="shared" si="31"/>
        <v>4000000</v>
      </c>
      <c r="F561" s="22">
        <v>0</v>
      </c>
      <c r="G561" s="22">
        <v>0</v>
      </c>
      <c r="K561" s="2">
        <f t="shared" si="32"/>
        <v>4000000</v>
      </c>
      <c r="L561" s="22">
        <v>4000000</v>
      </c>
      <c r="M561" s="22" t="s">
        <v>250</v>
      </c>
      <c r="O561" s="19"/>
      <c r="S561" s="19">
        <f>IFERROR(SUMIF([3]PIVOT!$A$9:$A$634,C561,[3]PIVOT!$C$9:$C$634),0)</f>
        <v>0</v>
      </c>
      <c r="T561" s="19">
        <f t="shared" si="29"/>
        <v>-4000000</v>
      </c>
    </row>
    <row r="562" spans="1:20" s="22" customFormat="1" outlineLevel="1" x14ac:dyDescent="0.25">
      <c r="A562" s="22" t="s">
        <v>66</v>
      </c>
      <c r="B562" s="22" t="s">
        <v>2728</v>
      </c>
      <c r="C562" s="22" t="s">
        <v>2855</v>
      </c>
      <c r="D562" s="22" t="s">
        <v>2856</v>
      </c>
      <c r="E562" s="16">
        <f t="shared" si="31"/>
        <v>1923000</v>
      </c>
      <c r="F562" s="22">
        <v>0</v>
      </c>
      <c r="G562" s="22">
        <v>769000</v>
      </c>
      <c r="K562" s="2">
        <f t="shared" si="32"/>
        <v>2692000</v>
      </c>
      <c r="L562" s="22">
        <v>1923000</v>
      </c>
      <c r="M562" s="22" t="s">
        <v>250</v>
      </c>
      <c r="O562" s="19"/>
      <c r="S562" s="19">
        <f>IFERROR(SUMIF([3]PIVOT!$A$9:$A$634,C562,[3]PIVOT!$C$9:$C$634),0)</f>
        <v>0</v>
      </c>
      <c r="T562" s="19">
        <f t="shared" si="29"/>
        <v>-2692000</v>
      </c>
    </row>
    <row r="563" spans="1:20" s="22" customFormat="1" outlineLevel="1" x14ac:dyDescent="0.25">
      <c r="A563" s="22" t="s">
        <v>66</v>
      </c>
      <c r="B563" s="22" t="s">
        <v>1205</v>
      </c>
      <c r="C563" s="22" t="s">
        <v>1406</v>
      </c>
      <c r="D563" s="22" t="s">
        <v>1936</v>
      </c>
      <c r="E563" s="16">
        <f t="shared" si="31"/>
        <v>500000</v>
      </c>
      <c r="F563" s="22">
        <v>0</v>
      </c>
      <c r="G563" s="22">
        <v>0</v>
      </c>
      <c r="K563" s="2">
        <f t="shared" si="32"/>
        <v>500000</v>
      </c>
      <c r="L563" s="22">
        <v>500000</v>
      </c>
      <c r="M563" s="22" t="s">
        <v>250</v>
      </c>
      <c r="O563" s="19"/>
      <c r="S563" s="19">
        <f>IFERROR(SUMIF([3]PIVOT!$A$9:$A$634,C563,[3]PIVOT!$C$9:$C$634),0)</f>
        <v>0</v>
      </c>
      <c r="T563" s="19">
        <f t="shared" si="29"/>
        <v>-500000</v>
      </c>
    </row>
    <row r="564" spans="1:20" s="22" customFormat="1" outlineLevel="1" x14ac:dyDescent="0.25">
      <c r="A564" s="22" t="s">
        <v>66</v>
      </c>
      <c r="B564" s="22" t="s">
        <v>1205</v>
      </c>
      <c r="C564" s="22" t="s">
        <v>1402</v>
      </c>
      <c r="D564" s="22" t="s">
        <v>888</v>
      </c>
      <c r="E564" s="16">
        <f t="shared" si="31"/>
        <v>500000</v>
      </c>
      <c r="F564" s="22">
        <v>0</v>
      </c>
      <c r="G564" s="22">
        <v>0</v>
      </c>
      <c r="K564" s="2">
        <f t="shared" si="32"/>
        <v>500000</v>
      </c>
      <c r="L564" s="22">
        <v>500000</v>
      </c>
      <c r="M564" s="22" t="s">
        <v>251</v>
      </c>
      <c r="O564" s="19"/>
      <c r="S564" s="19">
        <f>IFERROR(SUMIF([3]PIVOT!$A$9:$A$634,C564,[3]PIVOT!$C$9:$C$634),0)</f>
        <v>0</v>
      </c>
      <c r="T564" s="19">
        <f t="shared" si="29"/>
        <v>-500000</v>
      </c>
    </row>
    <row r="565" spans="1:20" s="22" customFormat="1" outlineLevel="1" x14ac:dyDescent="0.25">
      <c r="A565" s="22" t="s">
        <v>66</v>
      </c>
      <c r="B565" s="22" t="s">
        <v>1205</v>
      </c>
      <c r="C565" s="22" t="s">
        <v>1404</v>
      </c>
      <c r="D565" s="22" t="s">
        <v>2132</v>
      </c>
      <c r="E565" s="16">
        <f t="shared" si="31"/>
        <v>3500000</v>
      </c>
      <c r="F565" s="22">
        <v>1000000</v>
      </c>
      <c r="G565" s="22">
        <v>0</v>
      </c>
      <c r="K565" s="2">
        <f t="shared" si="32"/>
        <v>4500000</v>
      </c>
      <c r="L565" s="22">
        <v>4500000</v>
      </c>
      <c r="M565" s="22" t="s">
        <v>252</v>
      </c>
      <c r="O565" s="19"/>
      <c r="S565" s="19">
        <f>IFERROR(SUMIF([3]PIVOT!$A$9:$A$634,C565,[3]PIVOT!$C$9:$C$634),0)</f>
        <v>0</v>
      </c>
      <c r="T565" s="19">
        <f t="shared" si="29"/>
        <v>-4500000</v>
      </c>
    </row>
    <row r="566" spans="1:20" s="22" customFormat="1" outlineLevel="1" x14ac:dyDescent="0.25">
      <c r="A566" s="22" t="s">
        <v>66</v>
      </c>
      <c r="B566" s="22" t="s">
        <v>1205</v>
      </c>
      <c r="C566" s="22" t="s">
        <v>2135</v>
      </c>
      <c r="D566" s="22" t="s">
        <v>2136</v>
      </c>
      <c r="E566" s="16">
        <f t="shared" si="31"/>
        <v>3500000</v>
      </c>
      <c r="F566" s="22">
        <v>1000000</v>
      </c>
      <c r="G566" s="22">
        <v>0</v>
      </c>
      <c r="K566" s="2">
        <f t="shared" si="32"/>
        <v>4500000</v>
      </c>
      <c r="L566" s="22">
        <v>4500000</v>
      </c>
      <c r="M566" s="22" t="s">
        <v>250</v>
      </c>
      <c r="O566" s="19"/>
      <c r="S566" s="19">
        <f>IFERROR(SUMIF([3]PIVOT!$A$9:$A$634,C566,[3]PIVOT!$C$9:$C$634),0)</f>
        <v>0</v>
      </c>
      <c r="T566" s="19">
        <f t="shared" si="29"/>
        <v>-4500000</v>
      </c>
    </row>
    <row r="567" spans="1:20" s="22" customFormat="1" outlineLevel="1" x14ac:dyDescent="0.25">
      <c r="A567" s="22" t="s">
        <v>66</v>
      </c>
      <c r="B567" s="22" t="s">
        <v>1205</v>
      </c>
      <c r="C567" s="22" t="s">
        <v>1408</v>
      </c>
      <c r="D567" s="22" t="s">
        <v>281</v>
      </c>
      <c r="E567" s="16">
        <f t="shared" si="31"/>
        <v>4000000</v>
      </c>
      <c r="F567" s="22">
        <v>1000000</v>
      </c>
      <c r="G567" s="22">
        <v>0</v>
      </c>
      <c r="K567" s="2">
        <f t="shared" si="32"/>
        <v>5000000</v>
      </c>
      <c r="L567" s="22">
        <v>5000000</v>
      </c>
      <c r="M567" s="22" t="s">
        <v>250</v>
      </c>
      <c r="O567" s="19"/>
      <c r="S567" s="19">
        <f>IFERROR(SUMIF([3]PIVOT!$A$9:$A$634,C567,[3]PIVOT!$C$9:$C$634),0)</f>
        <v>0</v>
      </c>
      <c r="T567" s="19">
        <f t="shared" si="29"/>
        <v>-5000000</v>
      </c>
    </row>
    <row r="568" spans="1:20" s="22" customFormat="1" outlineLevel="1" x14ac:dyDescent="0.25">
      <c r="A568" s="22" t="s">
        <v>66</v>
      </c>
      <c r="B568" s="22" t="s">
        <v>1205</v>
      </c>
      <c r="C568" s="22" t="s">
        <v>1409</v>
      </c>
      <c r="D568" s="22" t="s">
        <v>282</v>
      </c>
      <c r="E568" s="16">
        <f t="shared" si="31"/>
        <v>4000000</v>
      </c>
      <c r="F568" s="22">
        <v>1000000</v>
      </c>
      <c r="G568" s="22">
        <v>0</v>
      </c>
      <c r="K568" s="2">
        <f t="shared" si="32"/>
        <v>5000000</v>
      </c>
      <c r="L568" s="22">
        <v>5000000</v>
      </c>
      <c r="M568" s="22" t="s">
        <v>250</v>
      </c>
      <c r="O568" s="19"/>
      <c r="S568" s="19">
        <f>IFERROR(SUMIF([3]PIVOT!$A$9:$A$634,C568,[3]PIVOT!$C$9:$C$634),0)</f>
        <v>0</v>
      </c>
      <c r="T568" s="19">
        <f t="shared" si="29"/>
        <v>-5000000</v>
      </c>
    </row>
    <row r="569" spans="1:20" s="22" customFormat="1" outlineLevel="1" x14ac:dyDescent="0.25">
      <c r="A569" s="22" t="s">
        <v>66</v>
      </c>
      <c r="B569" s="22" t="s">
        <v>2728</v>
      </c>
      <c r="C569" s="22" t="s">
        <v>1410</v>
      </c>
      <c r="D569" s="22" t="s">
        <v>1411</v>
      </c>
      <c r="E569" s="16">
        <f t="shared" si="31"/>
        <v>1500000</v>
      </c>
      <c r="F569" s="22">
        <v>0</v>
      </c>
      <c r="G569" s="22">
        <v>0</v>
      </c>
      <c r="K569" s="2">
        <f t="shared" si="32"/>
        <v>1500000</v>
      </c>
      <c r="L569" s="22">
        <v>1500000</v>
      </c>
      <c r="M569" s="22" t="s">
        <v>250</v>
      </c>
      <c r="O569" s="19"/>
      <c r="S569" s="19">
        <f>IFERROR(SUMIF([3]PIVOT!$A$9:$A$634,C569,[3]PIVOT!$C$9:$C$634),0)</f>
        <v>0</v>
      </c>
      <c r="T569" s="19">
        <f t="shared" si="29"/>
        <v>-1500000</v>
      </c>
    </row>
    <row r="570" spans="1:20" s="22" customFormat="1" outlineLevel="1" x14ac:dyDescent="0.25">
      <c r="A570" s="22" t="s">
        <v>66</v>
      </c>
      <c r="B570" s="22" t="s">
        <v>1205</v>
      </c>
      <c r="C570" s="22" t="s">
        <v>1413</v>
      </c>
      <c r="D570" s="22" t="s">
        <v>389</v>
      </c>
      <c r="E570" s="16">
        <f t="shared" si="31"/>
        <v>500000</v>
      </c>
      <c r="F570" s="22">
        <v>0</v>
      </c>
      <c r="G570" s="22">
        <v>0</v>
      </c>
      <c r="K570" s="2">
        <f t="shared" si="32"/>
        <v>500000</v>
      </c>
      <c r="L570" s="22">
        <v>500000</v>
      </c>
      <c r="M570" s="22" t="s">
        <v>250</v>
      </c>
      <c r="O570" s="19"/>
      <c r="S570" s="19">
        <f>IFERROR(SUMIF([3]PIVOT!$A$9:$A$634,C570,[3]PIVOT!$C$9:$C$634),0)</f>
        <v>0</v>
      </c>
      <c r="T570" s="19">
        <f t="shared" si="29"/>
        <v>-500000</v>
      </c>
    </row>
    <row r="571" spans="1:20" s="22" customFormat="1" ht="15.75" customHeight="1" outlineLevel="1" x14ac:dyDescent="0.25">
      <c r="A571" s="22" t="s">
        <v>66</v>
      </c>
      <c r="B571" s="22" t="s">
        <v>1205</v>
      </c>
      <c r="C571" s="22" t="s">
        <v>1414</v>
      </c>
      <c r="D571" s="22" t="s">
        <v>284</v>
      </c>
      <c r="E571" s="16">
        <f t="shared" si="31"/>
        <v>500000</v>
      </c>
      <c r="F571" s="22">
        <v>0</v>
      </c>
      <c r="G571" s="22">
        <v>0</v>
      </c>
      <c r="K571" s="2">
        <f t="shared" si="32"/>
        <v>500000</v>
      </c>
      <c r="L571" s="22">
        <v>500000</v>
      </c>
      <c r="M571" s="22" t="s">
        <v>250</v>
      </c>
      <c r="O571" s="19"/>
      <c r="S571" s="19">
        <f>IFERROR(SUMIF([3]PIVOT!$A$9:$A$634,C571,[3]PIVOT!$C$9:$C$634),0)</f>
        <v>0</v>
      </c>
      <c r="T571" s="19">
        <f t="shared" si="29"/>
        <v>-500000</v>
      </c>
    </row>
    <row r="572" spans="1:20" s="22" customFormat="1" outlineLevel="1" x14ac:dyDescent="0.25">
      <c r="A572" s="22" t="s">
        <v>66</v>
      </c>
      <c r="B572" s="22" t="s">
        <v>2728</v>
      </c>
      <c r="C572" s="16" t="s">
        <v>1415</v>
      </c>
      <c r="D572" s="16" t="s">
        <v>283</v>
      </c>
      <c r="E572" s="16">
        <f t="shared" si="31"/>
        <v>1000000</v>
      </c>
      <c r="F572" s="16">
        <v>0</v>
      </c>
      <c r="G572" s="16">
        <v>0</v>
      </c>
      <c r="H572" s="16"/>
      <c r="I572" s="16"/>
      <c r="J572" s="16"/>
      <c r="K572" s="2">
        <f t="shared" si="32"/>
        <v>1000000</v>
      </c>
      <c r="L572" s="16">
        <v>1000000</v>
      </c>
      <c r="M572" s="16" t="s">
        <v>250</v>
      </c>
      <c r="N572" s="16"/>
      <c r="O572" s="19"/>
      <c r="S572" s="19">
        <f>IFERROR(SUMIF([3]PIVOT!$A$9:$A$634,C572,[3]PIVOT!$C$9:$C$634),0)</f>
        <v>0</v>
      </c>
      <c r="T572" s="19">
        <f t="shared" si="29"/>
        <v>-1000000</v>
      </c>
    </row>
    <row r="573" spans="1:20" s="22" customFormat="1" outlineLevel="1" x14ac:dyDescent="0.25">
      <c r="A573" s="22" t="s">
        <v>66</v>
      </c>
      <c r="B573" s="22" t="s">
        <v>2728</v>
      </c>
      <c r="C573" s="16" t="s">
        <v>2857</v>
      </c>
      <c r="D573" s="16" t="s">
        <v>2858</v>
      </c>
      <c r="E573" s="16">
        <f t="shared" si="31"/>
        <v>0</v>
      </c>
      <c r="F573" s="16">
        <v>0</v>
      </c>
      <c r="G573" s="16">
        <v>846000</v>
      </c>
      <c r="H573" s="16"/>
      <c r="I573" s="16"/>
      <c r="J573" s="16"/>
      <c r="K573" s="2">
        <f t="shared" si="32"/>
        <v>846000</v>
      </c>
      <c r="L573" s="16">
        <v>0</v>
      </c>
      <c r="M573" s="16" t="s">
        <v>250</v>
      </c>
      <c r="N573" s="16"/>
      <c r="O573" s="19"/>
      <c r="S573" s="19">
        <f>IFERROR(SUMIF([3]PIVOT!$A$9:$A$634,C573,[3]PIVOT!$C$9:$C$634),0)</f>
        <v>0</v>
      </c>
      <c r="T573" s="19">
        <f t="shared" si="29"/>
        <v>-846000</v>
      </c>
    </row>
    <row r="574" spans="1:20" s="22" customFormat="1" outlineLevel="1" x14ac:dyDescent="0.25">
      <c r="A574" s="22" t="s">
        <v>66</v>
      </c>
      <c r="B574" s="22" t="s">
        <v>2728</v>
      </c>
      <c r="C574" s="22" t="s">
        <v>2859</v>
      </c>
      <c r="D574" s="22" t="s">
        <v>2860</v>
      </c>
      <c r="E574" s="16">
        <f t="shared" si="31"/>
        <v>2500000</v>
      </c>
      <c r="F574" s="22">
        <v>0</v>
      </c>
      <c r="G574" s="22">
        <v>1000000</v>
      </c>
      <c r="K574" s="2">
        <f t="shared" si="32"/>
        <v>3500000</v>
      </c>
      <c r="L574" s="22">
        <v>2500000</v>
      </c>
      <c r="M574" s="22" t="s">
        <v>250</v>
      </c>
      <c r="O574" s="19"/>
      <c r="S574" s="19">
        <f>IFERROR(SUMIF([3]PIVOT!$A$9:$A$634,C574,[3]PIVOT!$C$9:$C$634),0)</f>
        <v>0</v>
      </c>
      <c r="T574" s="19">
        <f t="shared" si="29"/>
        <v>-3500000</v>
      </c>
    </row>
    <row r="575" spans="1:20" s="22" customFormat="1" outlineLevel="1" x14ac:dyDescent="0.25">
      <c r="A575" s="22" t="s">
        <v>66</v>
      </c>
      <c r="B575" s="22" t="s">
        <v>1205</v>
      </c>
      <c r="C575" s="22" t="s">
        <v>1416</v>
      </c>
      <c r="D575" s="22" t="s">
        <v>626</v>
      </c>
      <c r="E575" s="16">
        <f t="shared" si="31"/>
        <v>4000000</v>
      </c>
      <c r="F575" s="22">
        <v>1000000</v>
      </c>
      <c r="G575" s="22">
        <v>0</v>
      </c>
      <c r="K575" s="2">
        <f t="shared" si="32"/>
        <v>5000000</v>
      </c>
      <c r="L575" s="22">
        <v>5000000</v>
      </c>
      <c r="M575" s="22" t="s">
        <v>250</v>
      </c>
      <c r="O575" s="19"/>
      <c r="S575" s="19">
        <f>IFERROR(SUMIF([3]PIVOT!$A$9:$A$634,C575,[3]PIVOT!$C$9:$C$634),0)</f>
        <v>0</v>
      </c>
      <c r="T575" s="19">
        <f t="shared" si="29"/>
        <v>-5000000</v>
      </c>
    </row>
    <row r="576" spans="1:20" s="22" customFormat="1" outlineLevel="1" x14ac:dyDescent="0.25">
      <c r="A576" s="22" t="s">
        <v>66</v>
      </c>
      <c r="B576" s="22" t="s">
        <v>1205</v>
      </c>
      <c r="C576" s="22" t="s">
        <v>1942</v>
      </c>
      <c r="D576" s="22" t="s">
        <v>1943</v>
      </c>
      <c r="E576" s="16">
        <f t="shared" si="31"/>
        <v>4000000</v>
      </c>
      <c r="F576" s="22">
        <v>1000000</v>
      </c>
      <c r="G576" s="22">
        <v>0</v>
      </c>
      <c r="K576" s="2">
        <f t="shared" si="32"/>
        <v>5000000</v>
      </c>
      <c r="L576" s="22">
        <v>5000000</v>
      </c>
      <c r="M576" s="22" t="s">
        <v>250</v>
      </c>
      <c r="O576" s="19"/>
      <c r="S576" s="19">
        <f>IFERROR(SUMIF([3]PIVOT!$A$9:$A$634,C576,[3]PIVOT!$C$9:$C$634),0)</f>
        <v>0</v>
      </c>
      <c r="T576" s="19">
        <f t="shared" si="29"/>
        <v>-5000000</v>
      </c>
    </row>
    <row r="577" spans="1:20" s="22" customFormat="1" outlineLevel="1" x14ac:dyDescent="0.25">
      <c r="A577" s="22" t="s">
        <v>66</v>
      </c>
      <c r="B577" s="22" t="s">
        <v>2728</v>
      </c>
      <c r="C577" s="22" t="s">
        <v>1418</v>
      </c>
      <c r="D577" s="22" t="s">
        <v>1944</v>
      </c>
      <c r="E577" s="16">
        <f t="shared" si="31"/>
        <v>4000000</v>
      </c>
      <c r="F577" s="22">
        <v>0</v>
      </c>
      <c r="G577" s="22">
        <v>0</v>
      </c>
      <c r="K577" s="2">
        <f t="shared" si="32"/>
        <v>4000000</v>
      </c>
      <c r="L577" s="22">
        <v>4000000</v>
      </c>
      <c r="M577" s="22" t="s">
        <v>250</v>
      </c>
      <c r="O577" s="19"/>
      <c r="S577" s="19">
        <f>IFERROR(SUMIF([3]PIVOT!$A$9:$A$634,C577,[3]PIVOT!$C$9:$C$634),0)</f>
        <v>0</v>
      </c>
      <c r="T577" s="19">
        <f t="shared" si="29"/>
        <v>-4000000</v>
      </c>
    </row>
    <row r="578" spans="1:20" s="22" customFormat="1" outlineLevel="1" x14ac:dyDescent="0.25">
      <c r="A578" s="22" t="s">
        <v>66</v>
      </c>
      <c r="B578" s="22" t="s">
        <v>1205</v>
      </c>
      <c r="C578" s="22" t="s">
        <v>1419</v>
      </c>
      <c r="D578" s="22" t="s">
        <v>431</v>
      </c>
      <c r="E578" s="16">
        <f t="shared" si="31"/>
        <v>500000</v>
      </c>
      <c r="F578" s="22">
        <v>0</v>
      </c>
      <c r="G578" s="22">
        <v>0</v>
      </c>
      <c r="K578" s="2">
        <f t="shared" si="32"/>
        <v>500000</v>
      </c>
      <c r="L578" s="22">
        <v>500000</v>
      </c>
      <c r="M578" s="22" t="s">
        <v>250</v>
      </c>
      <c r="O578" s="19"/>
      <c r="S578" s="19">
        <f>IFERROR(SUMIF([3]PIVOT!$A$9:$A$634,C578,[3]PIVOT!$C$9:$C$634),0)</f>
        <v>0</v>
      </c>
      <c r="T578" s="19">
        <f t="shared" si="29"/>
        <v>-500000</v>
      </c>
    </row>
    <row r="579" spans="1:20" s="22" customFormat="1" outlineLevel="1" x14ac:dyDescent="0.25">
      <c r="A579" s="22" t="s">
        <v>66</v>
      </c>
      <c r="B579" s="22" t="s">
        <v>2728</v>
      </c>
      <c r="C579" s="22" t="s">
        <v>1420</v>
      </c>
      <c r="D579" s="22" t="s">
        <v>285</v>
      </c>
      <c r="E579" s="16">
        <f t="shared" si="31"/>
        <v>4000000</v>
      </c>
      <c r="F579" s="22">
        <v>0</v>
      </c>
      <c r="G579" s="22">
        <v>0</v>
      </c>
      <c r="K579" s="2">
        <f t="shared" si="32"/>
        <v>4000000</v>
      </c>
      <c r="L579" s="22">
        <v>4000000</v>
      </c>
      <c r="M579" s="22" t="s">
        <v>250</v>
      </c>
      <c r="O579" s="19"/>
      <c r="S579" s="19">
        <f>IFERROR(SUMIF([3]PIVOT!$A$9:$A$634,C579,[3]PIVOT!$C$9:$C$634),0)</f>
        <v>0</v>
      </c>
      <c r="T579" s="19">
        <f t="shared" si="29"/>
        <v>-4000000</v>
      </c>
    </row>
    <row r="580" spans="1:20" s="22" customFormat="1" outlineLevel="1" x14ac:dyDescent="0.25">
      <c r="A580" s="22" t="s">
        <v>66</v>
      </c>
      <c r="B580" s="22" t="s">
        <v>1205</v>
      </c>
      <c r="C580" s="22" t="s">
        <v>1421</v>
      </c>
      <c r="D580" s="22" t="s">
        <v>686</v>
      </c>
      <c r="E580" s="16">
        <f t="shared" si="31"/>
        <v>500000</v>
      </c>
      <c r="F580" s="22">
        <v>0</v>
      </c>
      <c r="G580" s="22">
        <v>0</v>
      </c>
      <c r="K580" s="2">
        <f t="shared" si="32"/>
        <v>500000</v>
      </c>
      <c r="L580" s="22">
        <v>500000</v>
      </c>
      <c r="M580" s="22" t="s">
        <v>250</v>
      </c>
      <c r="S580" s="19">
        <f>IFERROR(SUMIF([3]PIVOT!$A$9:$A$634,C580,[3]PIVOT!$C$9:$C$634),0)</f>
        <v>0</v>
      </c>
      <c r="T580" s="19">
        <f t="shared" si="29"/>
        <v>-500000</v>
      </c>
    </row>
    <row r="581" spans="1:20" s="22" customFormat="1" outlineLevel="1" x14ac:dyDescent="0.25">
      <c r="A581" s="22" t="s">
        <v>66</v>
      </c>
      <c r="B581" s="22" t="s">
        <v>1205</v>
      </c>
      <c r="C581" s="22" t="s">
        <v>1422</v>
      </c>
      <c r="D581" s="22" t="s">
        <v>470</v>
      </c>
      <c r="E581" s="16">
        <f t="shared" si="31"/>
        <v>3500000</v>
      </c>
      <c r="F581" s="22">
        <v>1000000</v>
      </c>
      <c r="G581" s="22">
        <v>0</v>
      </c>
      <c r="K581" s="2">
        <f t="shared" si="32"/>
        <v>4500000</v>
      </c>
      <c r="L581" s="22">
        <v>4500000</v>
      </c>
      <c r="M581" s="22" t="s">
        <v>250</v>
      </c>
      <c r="S581" s="19">
        <f>IFERROR(SUMIF([3]PIVOT!$A$9:$A$634,C581,[3]PIVOT!$C$9:$C$634),0)</f>
        <v>0</v>
      </c>
      <c r="T581" s="19">
        <f t="shared" si="29"/>
        <v>-4500000</v>
      </c>
    </row>
    <row r="582" spans="1:20" s="22" customFormat="1" outlineLevel="1" x14ac:dyDescent="0.25">
      <c r="A582" s="22" t="s">
        <v>66</v>
      </c>
      <c r="B582" s="22" t="s">
        <v>2728</v>
      </c>
      <c r="C582" s="22" t="s">
        <v>1423</v>
      </c>
      <c r="D582" s="22" t="s">
        <v>688</v>
      </c>
      <c r="E582" s="16">
        <f t="shared" si="31"/>
        <v>1000000</v>
      </c>
      <c r="F582" s="22">
        <v>0</v>
      </c>
      <c r="G582" s="22">
        <v>0</v>
      </c>
      <c r="K582" s="2">
        <f t="shared" si="32"/>
        <v>1000000</v>
      </c>
      <c r="L582" s="22">
        <v>1000000</v>
      </c>
      <c r="M582" s="22" t="s">
        <v>250</v>
      </c>
      <c r="S582" s="19">
        <f>IFERROR(SUMIF([3]PIVOT!$A$9:$A$634,C582,[3]PIVOT!$C$9:$C$634),0)</f>
        <v>0</v>
      </c>
      <c r="T582" s="19">
        <f t="shared" si="29"/>
        <v>-1000000</v>
      </c>
    </row>
    <row r="583" spans="1:20" s="22" customFormat="1" outlineLevel="1" x14ac:dyDescent="0.25">
      <c r="A583" s="22" t="s">
        <v>66</v>
      </c>
      <c r="B583" s="22" t="s">
        <v>1205</v>
      </c>
      <c r="C583" s="22" t="s">
        <v>1945</v>
      </c>
      <c r="D583" s="22" t="s">
        <v>1946</v>
      </c>
      <c r="E583" s="16">
        <f t="shared" si="31"/>
        <v>4000000</v>
      </c>
      <c r="F583" s="22">
        <v>1000000</v>
      </c>
      <c r="G583" s="22">
        <v>0</v>
      </c>
      <c r="K583" s="2">
        <f t="shared" si="32"/>
        <v>5000000</v>
      </c>
      <c r="L583" s="22">
        <v>5000000</v>
      </c>
      <c r="M583" s="22" t="s">
        <v>250</v>
      </c>
      <c r="S583" s="19">
        <f>IFERROR(SUMIF([3]PIVOT!$A$9:$A$634,C583,[3]PIVOT!$C$9:$C$634),0)</f>
        <v>0</v>
      </c>
      <c r="T583" s="19">
        <f t="shared" si="29"/>
        <v>-5000000</v>
      </c>
    </row>
    <row r="584" spans="1:20" s="22" customFormat="1" outlineLevel="1" x14ac:dyDescent="0.25">
      <c r="A584" s="22" t="s">
        <v>66</v>
      </c>
      <c r="B584" s="22" t="s">
        <v>2728</v>
      </c>
      <c r="C584" s="22" t="s">
        <v>2861</v>
      </c>
      <c r="D584" s="22" t="s">
        <v>2862</v>
      </c>
      <c r="E584" s="16">
        <f t="shared" si="31"/>
        <v>3230000</v>
      </c>
      <c r="F584" s="22">
        <v>0</v>
      </c>
      <c r="G584" s="22">
        <v>807000</v>
      </c>
      <c r="K584" s="2">
        <f t="shared" si="32"/>
        <v>4037000</v>
      </c>
      <c r="L584" s="22">
        <v>3230000</v>
      </c>
      <c r="M584" s="22" t="s">
        <v>250</v>
      </c>
      <c r="S584" s="19">
        <f>IFERROR(SUMIF([3]PIVOT!$A$9:$A$634,C584,[3]PIVOT!$C$9:$C$634),0)</f>
        <v>0</v>
      </c>
      <c r="T584" s="19">
        <f t="shared" si="29"/>
        <v>-4037000</v>
      </c>
    </row>
    <row r="585" spans="1:20" s="22" customFormat="1" outlineLevel="1" x14ac:dyDescent="0.25">
      <c r="A585" s="22" t="s">
        <v>67</v>
      </c>
      <c r="B585" s="22" t="s">
        <v>2728</v>
      </c>
      <c r="C585" s="22" t="s">
        <v>2534</v>
      </c>
      <c r="D585" s="22" t="s">
        <v>2535</v>
      </c>
      <c r="E585" s="16">
        <f t="shared" si="31"/>
        <v>1500000</v>
      </c>
      <c r="F585" s="22">
        <v>0</v>
      </c>
      <c r="G585" s="22">
        <v>76000</v>
      </c>
      <c r="K585" s="2">
        <f t="shared" si="32"/>
        <v>1576000</v>
      </c>
      <c r="L585" s="22">
        <v>1500000</v>
      </c>
      <c r="M585" s="22" t="s">
        <v>250</v>
      </c>
      <c r="S585" s="19">
        <f>IFERROR(SUMIF([3]PIVOT!$A$9:$A$634,C585,[3]PIVOT!$C$9:$C$634),0)</f>
        <v>0</v>
      </c>
      <c r="T585" s="19">
        <f t="shared" si="29"/>
        <v>-1576000</v>
      </c>
    </row>
    <row r="586" spans="1:20" s="22" customFormat="1" outlineLevel="1" x14ac:dyDescent="0.25">
      <c r="A586" s="22" t="s">
        <v>67</v>
      </c>
      <c r="B586" s="22" t="s">
        <v>1205</v>
      </c>
      <c r="C586" s="22" t="s">
        <v>2863</v>
      </c>
      <c r="D586" s="22" t="s">
        <v>2864</v>
      </c>
      <c r="E586" s="16">
        <f t="shared" si="31"/>
        <v>0</v>
      </c>
      <c r="F586" s="22">
        <v>0</v>
      </c>
      <c r="G586" s="22">
        <v>1000000</v>
      </c>
      <c r="K586" s="2">
        <f t="shared" si="32"/>
        <v>1000000</v>
      </c>
      <c r="L586" s="22">
        <v>0</v>
      </c>
      <c r="M586" s="22" t="s">
        <v>251</v>
      </c>
      <c r="S586" s="19">
        <f>IFERROR(SUMIF([3]PIVOT!$A$9:$A$634,C586,[3]PIVOT!$C$9:$C$634),0)</f>
        <v>0</v>
      </c>
      <c r="T586" s="19">
        <f t="shared" si="29"/>
        <v>-1000000</v>
      </c>
    </row>
    <row r="587" spans="1:20" s="22" customFormat="1" outlineLevel="1" x14ac:dyDescent="0.25">
      <c r="A587" s="22" t="s">
        <v>67</v>
      </c>
      <c r="B587" s="22" t="s">
        <v>2728</v>
      </c>
      <c r="C587" s="22" t="s">
        <v>2539</v>
      </c>
      <c r="D587" s="22" t="s">
        <v>2540</v>
      </c>
      <c r="E587" s="16">
        <f t="shared" si="31"/>
        <v>1500000</v>
      </c>
      <c r="F587" s="22">
        <v>0</v>
      </c>
      <c r="G587" s="22">
        <v>961000</v>
      </c>
      <c r="K587" s="2">
        <f t="shared" si="32"/>
        <v>2461000</v>
      </c>
      <c r="L587" s="22">
        <v>1500000</v>
      </c>
      <c r="M587" s="22" t="s">
        <v>288</v>
      </c>
      <c r="S587" s="19">
        <f>IFERROR(SUMIF([3]PIVOT!$A$9:$A$634,C587,[3]PIVOT!$C$9:$C$634),0)</f>
        <v>0</v>
      </c>
      <c r="T587" s="19">
        <f t="shared" si="29"/>
        <v>-2461000</v>
      </c>
    </row>
    <row r="588" spans="1:20" s="22" customFormat="1" outlineLevel="1" x14ac:dyDescent="0.25">
      <c r="A588" s="22" t="s">
        <v>67</v>
      </c>
      <c r="B588" s="22" t="s">
        <v>1205</v>
      </c>
      <c r="C588" s="22" t="s">
        <v>2538</v>
      </c>
      <c r="D588" s="22" t="s">
        <v>655</v>
      </c>
      <c r="E588" s="16">
        <f t="shared" si="31"/>
        <v>0</v>
      </c>
      <c r="F588" s="22">
        <v>0</v>
      </c>
      <c r="G588" s="22">
        <v>769000</v>
      </c>
      <c r="K588" s="2">
        <f t="shared" si="32"/>
        <v>769000</v>
      </c>
      <c r="L588" s="22">
        <v>0</v>
      </c>
      <c r="M588" s="22" t="s">
        <v>250</v>
      </c>
      <c r="S588" s="19">
        <f>IFERROR(SUMIF([3]PIVOT!$A$9:$A$634,C588,[3]PIVOT!$C$9:$C$634),0)</f>
        <v>0</v>
      </c>
      <c r="T588" s="19">
        <f t="shared" si="29"/>
        <v>-769000</v>
      </c>
    </row>
    <row r="589" spans="1:20" s="22" customFormat="1" outlineLevel="1" x14ac:dyDescent="0.25">
      <c r="A589" s="22" t="s">
        <v>67</v>
      </c>
      <c r="B589" s="22" t="s">
        <v>1205</v>
      </c>
      <c r="C589" s="22" t="s">
        <v>2143</v>
      </c>
      <c r="D589" s="22" t="s">
        <v>2144</v>
      </c>
      <c r="E589" s="16">
        <f t="shared" si="31"/>
        <v>0</v>
      </c>
      <c r="F589" s="22">
        <v>0</v>
      </c>
      <c r="G589" s="22">
        <v>0</v>
      </c>
      <c r="K589" s="2">
        <f t="shared" si="32"/>
        <v>0</v>
      </c>
      <c r="L589" s="22">
        <v>0</v>
      </c>
      <c r="M589" s="22" t="s">
        <v>250</v>
      </c>
      <c r="S589" s="19">
        <f>IFERROR(SUMIF([3]PIVOT!$A$9:$A$634,C589,[3]PIVOT!$C$9:$C$634),0)</f>
        <v>0</v>
      </c>
      <c r="T589" s="19">
        <f t="shared" si="29"/>
        <v>0</v>
      </c>
    </row>
    <row r="590" spans="1:20" s="22" customFormat="1" outlineLevel="1" x14ac:dyDescent="0.25">
      <c r="A590" s="22" t="s">
        <v>67</v>
      </c>
      <c r="B590" s="22" t="s">
        <v>1205</v>
      </c>
      <c r="C590" s="22" t="s">
        <v>1429</v>
      </c>
      <c r="D590" s="22" t="s">
        <v>303</v>
      </c>
      <c r="E590" s="16">
        <f t="shared" si="31"/>
        <v>0</v>
      </c>
      <c r="F590" s="22">
        <v>0</v>
      </c>
      <c r="G590" s="22">
        <v>0</v>
      </c>
      <c r="K590" s="2">
        <f t="shared" si="32"/>
        <v>0</v>
      </c>
      <c r="L590" s="22">
        <v>0</v>
      </c>
      <c r="M590" s="22" t="s">
        <v>250</v>
      </c>
      <c r="O590" s="19"/>
      <c r="S590" s="19">
        <f>IFERROR(SUMIF([3]PIVOT!$A$9:$A$634,C590,[3]PIVOT!$C$9:$C$634),0)</f>
        <v>0</v>
      </c>
      <c r="T590" s="19">
        <f t="shared" ref="T590:T653" si="33">+S590-K590</f>
        <v>0</v>
      </c>
    </row>
    <row r="591" spans="1:20" s="22" customFormat="1" outlineLevel="1" x14ac:dyDescent="0.25">
      <c r="A591" s="22" t="s">
        <v>67</v>
      </c>
      <c r="B591" s="22" t="s">
        <v>1205</v>
      </c>
      <c r="C591" s="22" t="s">
        <v>2149</v>
      </c>
      <c r="D591" s="22" t="s">
        <v>2150</v>
      </c>
      <c r="E591" s="16">
        <f t="shared" si="31"/>
        <v>1000000</v>
      </c>
      <c r="F591" s="22">
        <v>0</v>
      </c>
      <c r="G591" s="22">
        <v>0</v>
      </c>
      <c r="K591" s="2">
        <f t="shared" si="32"/>
        <v>1000000</v>
      </c>
      <c r="L591" s="22">
        <v>1000000</v>
      </c>
      <c r="M591" s="22" t="s">
        <v>288</v>
      </c>
      <c r="O591" s="19"/>
      <c r="S591" s="19">
        <f>IFERROR(SUMIF([3]PIVOT!$A$9:$A$634,C591,[3]PIVOT!$C$9:$C$634),0)</f>
        <v>0</v>
      </c>
      <c r="T591" s="19">
        <f t="shared" si="33"/>
        <v>-1000000</v>
      </c>
    </row>
    <row r="592" spans="1:20" s="22" customFormat="1" outlineLevel="1" x14ac:dyDescent="0.25">
      <c r="A592" s="22" t="s">
        <v>67</v>
      </c>
      <c r="B592" s="22" t="s">
        <v>2728</v>
      </c>
      <c r="C592" s="22" t="s">
        <v>2312</v>
      </c>
      <c r="D592" s="22" t="s">
        <v>2313</v>
      </c>
      <c r="E592" s="16">
        <f t="shared" si="31"/>
        <v>4000000</v>
      </c>
      <c r="F592" s="22">
        <v>0</v>
      </c>
      <c r="G592" s="22">
        <v>0</v>
      </c>
      <c r="K592" s="2">
        <f t="shared" si="32"/>
        <v>4000000</v>
      </c>
      <c r="L592" s="22">
        <v>4000000</v>
      </c>
      <c r="M592" s="22" t="s">
        <v>2190</v>
      </c>
      <c r="O592" s="19"/>
      <c r="S592" s="19">
        <f>IFERROR(SUMIF([3]PIVOT!$A$9:$A$634,C592,[3]PIVOT!$C$9:$C$634),0)</f>
        <v>0</v>
      </c>
      <c r="T592" s="19">
        <f t="shared" si="33"/>
        <v>-4000000</v>
      </c>
    </row>
    <row r="593" spans="1:20" s="22" customFormat="1" outlineLevel="1" x14ac:dyDescent="0.25">
      <c r="A593" s="22" t="s">
        <v>67</v>
      </c>
      <c r="B593" s="22" t="s">
        <v>2728</v>
      </c>
      <c r="C593" s="22" t="s">
        <v>2147</v>
      </c>
      <c r="D593" s="22" t="s">
        <v>2148</v>
      </c>
      <c r="E593" s="16">
        <f t="shared" si="31"/>
        <v>3000000</v>
      </c>
      <c r="F593" s="22">
        <v>0</v>
      </c>
      <c r="G593" s="22">
        <v>0</v>
      </c>
      <c r="K593" s="2">
        <f t="shared" si="32"/>
        <v>3000000</v>
      </c>
      <c r="L593" s="22">
        <v>3000000</v>
      </c>
      <c r="M593" s="22" t="s">
        <v>250</v>
      </c>
      <c r="O593" s="19"/>
      <c r="S593" s="19">
        <f>IFERROR(SUMIF([3]PIVOT!$A$9:$A$634,C593,[3]PIVOT!$C$9:$C$634),0)</f>
        <v>0</v>
      </c>
      <c r="T593" s="19">
        <f t="shared" si="33"/>
        <v>-3000000</v>
      </c>
    </row>
    <row r="594" spans="1:20" s="22" customFormat="1" outlineLevel="1" x14ac:dyDescent="0.25">
      <c r="A594" s="22" t="s">
        <v>67</v>
      </c>
      <c r="B594" s="22" t="s">
        <v>1205</v>
      </c>
      <c r="C594" s="22" t="s">
        <v>1433</v>
      </c>
      <c r="D594" s="22" t="s">
        <v>898</v>
      </c>
      <c r="E594" s="16">
        <f t="shared" si="31"/>
        <v>3500000</v>
      </c>
      <c r="F594" s="22">
        <v>1000000</v>
      </c>
      <c r="G594" s="22">
        <v>0</v>
      </c>
      <c r="K594" s="2">
        <f t="shared" si="32"/>
        <v>4500000</v>
      </c>
      <c r="L594" s="22">
        <v>4500000</v>
      </c>
      <c r="M594" s="22" t="s">
        <v>250</v>
      </c>
      <c r="O594" s="19"/>
      <c r="S594" s="19">
        <f>IFERROR(SUMIF([3]PIVOT!$A$9:$A$634,C594,[3]PIVOT!$C$9:$C$634),0)</f>
        <v>0</v>
      </c>
      <c r="T594" s="19">
        <f t="shared" si="33"/>
        <v>-4500000</v>
      </c>
    </row>
    <row r="595" spans="1:20" s="22" customFormat="1" outlineLevel="1" x14ac:dyDescent="0.25">
      <c r="A595" s="22" t="s">
        <v>67</v>
      </c>
      <c r="B595" s="22" t="s">
        <v>1205</v>
      </c>
      <c r="C595" s="22" t="s">
        <v>1955</v>
      </c>
      <c r="D595" s="22" t="s">
        <v>944</v>
      </c>
      <c r="E595" s="16">
        <f t="shared" si="31"/>
        <v>3500000</v>
      </c>
      <c r="F595" s="22">
        <v>1000000</v>
      </c>
      <c r="G595" s="22">
        <v>0</v>
      </c>
      <c r="K595" s="2">
        <f t="shared" si="32"/>
        <v>4500000</v>
      </c>
      <c r="L595" s="22">
        <v>4500000</v>
      </c>
      <c r="M595" s="22" t="s">
        <v>250</v>
      </c>
      <c r="O595" s="19"/>
      <c r="S595" s="19">
        <f>IFERROR(SUMIF([3]PIVOT!$A$9:$A$634,C595,[3]PIVOT!$C$9:$C$634),0)</f>
        <v>0</v>
      </c>
      <c r="T595" s="19">
        <f t="shared" si="33"/>
        <v>-4500000</v>
      </c>
    </row>
    <row r="596" spans="1:20" s="22" customFormat="1" outlineLevel="1" x14ac:dyDescent="0.25">
      <c r="A596" s="22" t="s">
        <v>67</v>
      </c>
      <c r="B596" s="22" t="s">
        <v>2728</v>
      </c>
      <c r="C596" s="22" t="s">
        <v>2151</v>
      </c>
      <c r="D596" s="22" t="s">
        <v>2152</v>
      </c>
      <c r="E596" s="16">
        <f t="shared" si="31"/>
        <v>4000000</v>
      </c>
      <c r="F596" s="22">
        <v>0</v>
      </c>
      <c r="G596" s="22">
        <v>0</v>
      </c>
      <c r="K596" s="2">
        <f t="shared" si="32"/>
        <v>4000000</v>
      </c>
      <c r="L596" s="22">
        <v>4000000</v>
      </c>
      <c r="M596" s="22" t="s">
        <v>250</v>
      </c>
      <c r="O596" s="19"/>
      <c r="S596" s="19">
        <f>IFERROR(SUMIF([3]PIVOT!$A$9:$A$634,C596,[3]PIVOT!$C$9:$C$634),0)</f>
        <v>0</v>
      </c>
      <c r="T596" s="19">
        <f t="shared" si="33"/>
        <v>-4000000</v>
      </c>
    </row>
    <row r="597" spans="1:20" s="22" customFormat="1" outlineLevel="1" x14ac:dyDescent="0.25">
      <c r="A597" s="22" t="s">
        <v>67</v>
      </c>
      <c r="B597" s="22" t="s">
        <v>1205</v>
      </c>
      <c r="C597" s="22" t="s">
        <v>1436</v>
      </c>
      <c r="D597" s="22" t="s">
        <v>403</v>
      </c>
      <c r="E597" s="16">
        <f t="shared" si="31"/>
        <v>3500000</v>
      </c>
      <c r="F597" s="22">
        <v>1000000</v>
      </c>
      <c r="G597" s="22">
        <v>0</v>
      </c>
      <c r="K597" s="2">
        <f t="shared" si="32"/>
        <v>4500000</v>
      </c>
      <c r="L597" s="22">
        <v>4500000</v>
      </c>
      <c r="M597" s="22" t="s">
        <v>250</v>
      </c>
      <c r="O597" s="19"/>
      <c r="S597" s="19">
        <f>IFERROR(SUMIF([3]PIVOT!$A$9:$A$634,C597,[3]PIVOT!$C$9:$C$634),0)</f>
        <v>0</v>
      </c>
      <c r="T597" s="19">
        <f t="shared" si="33"/>
        <v>-4500000</v>
      </c>
    </row>
    <row r="598" spans="1:20" s="22" customFormat="1" outlineLevel="1" x14ac:dyDescent="0.25">
      <c r="A598" s="22" t="s">
        <v>67</v>
      </c>
      <c r="B598" s="22" t="s">
        <v>1205</v>
      </c>
      <c r="C598" s="22" t="s">
        <v>1437</v>
      </c>
      <c r="D598" s="22" t="s">
        <v>314</v>
      </c>
      <c r="E598" s="16">
        <f t="shared" si="31"/>
        <v>3500000</v>
      </c>
      <c r="F598" s="22">
        <v>1000000</v>
      </c>
      <c r="G598" s="22">
        <v>0</v>
      </c>
      <c r="K598" s="2">
        <f t="shared" si="32"/>
        <v>4500000</v>
      </c>
      <c r="L598" s="22">
        <v>4500000</v>
      </c>
      <c r="M598" s="22" t="s">
        <v>250</v>
      </c>
      <c r="O598" s="19"/>
      <c r="S598" s="19">
        <f>IFERROR(SUMIF([3]PIVOT!$A$9:$A$634,C598,[3]PIVOT!$C$9:$C$634),0)</f>
        <v>0</v>
      </c>
      <c r="T598" s="19">
        <f t="shared" si="33"/>
        <v>-4500000</v>
      </c>
    </row>
    <row r="599" spans="1:20" s="22" customFormat="1" outlineLevel="1" x14ac:dyDescent="0.25">
      <c r="A599" s="22" t="s">
        <v>67</v>
      </c>
      <c r="B599" s="22" t="s">
        <v>1205</v>
      </c>
      <c r="C599" s="22" t="s">
        <v>1438</v>
      </c>
      <c r="D599" s="22" t="s">
        <v>2689</v>
      </c>
      <c r="E599" s="16">
        <f t="shared" si="31"/>
        <v>3500000</v>
      </c>
      <c r="F599" s="22">
        <v>1000000</v>
      </c>
      <c r="G599" s="22">
        <v>0</v>
      </c>
      <c r="K599" s="2">
        <f t="shared" si="32"/>
        <v>4500000</v>
      </c>
      <c r="L599" s="22">
        <v>4500000</v>
      </c>
      <c r="M599" s="22" t="s">
        <v>251</v>
      </c>
      <c r="O599" s="19"/>
      <c r="S599" s="19">
        <f>IFERROR(SUMIF([3]PIVOT!$A$9:$A$634,C599,[3]PIVOT!$C$9:$C$634),0)</f>
        <v>0</v>
      </c>
      <c r="T599" s="19">
        <f t="shared" si="33"/>
        <v>-4500000</v>
      </c>
    </row>
    <row r="600" spans="1:20" s="22" customFormat="1" outlineLevel="1" x14ac:dyDescent="0.25">
      <c r="A600" s="22" t="s">
        <v>67</v>
      </c>
      <c r="B600" s="22" t="s">
        <v>1205</v>
      </c>
      <c r="C600" s="22" t="s">
        <v>1439</v>
      </c>
      <c r="D600" s="22" t="s">
        <v>333</v>
      </c>
      <c r="E600" s="16">
        <f t="shared" si="31"/>
        <v>3500000</v>
      </c>
      <c r="F600" s="22">
        <v>1000000</v>
      </c>
      <c r="G600" s="22">
        <v>0</v>
      </c>
      <c r="K600" s="2">
        <f t="shared" si="32"/>
        <v>4500000</v>
      </c>
      <c r="L600" s="22">
        <v>4500000</v>
      </c>
      <c r="M600" s="22" t="s">
        <v>251</v>
      </c>
      <c r="O600" s="19"/>
      <c r="S600" s="19">
        <f>IFERROR(SUMIF([3]PIVOT!$A$9:$A$634,C600,[3]PIVOT!$C$9:$C$634),0)</f>
        <v>0</v>
      </c>
      <c r="T600" s="19">
        <f t="shared" si="33"/>
        <v>-4500000</v>
      </c>
    </row>
    <row r="601" spans="1:20" s="22" customFormat="1" outlineLevel="1" x14ac:dyDescent="0.25">
      <c r="A601" s="22" t="s">
        <v>67</v>
      </c>
      <c r="B601" s="22" t="s">
        <v>2728</v>
      </c>
      <c r="C601" s="22" t="s">
        <v>1958</v>
      </c>
      <c r="D601" s="22" t="s">
        <v>1959</v>
      </c>
      <c r="E601" s="16">
        <f t="shared" si="31"/>
        <v>3000000</v>
      </c>
      <c r="F601" s="22">
        <v>0</v>
      </c>
      <c r="G601" s="22">
        <v>0</v>
      </c>
      <c r="K601" s="2">
        <f t="shared" si="32"/>
        <v>3000000</v>
      </c>
      <c r="L601" s="22">
        <v>3000000</v>
      </c>
      <c r="M601" s="22" t="s">
        <v>250</v>
      </c>
      <c r="O601" s="19"/>
      <c r="S601" s="19">
        <f>IFERROR(SUMIF([3]PIVOT!$A$9:$A$634,C601,[3]PIVOT!$C$9:$C$634),0)</f>
        <v>0</v>
      </c>
      <c r="T601" s="19">
        <f t="shared" si="33"/>
        <v>-3000000</v>
      </c>
    </row>
    <row r="602" spans="1:20" s="22" customFormat="1" outlineLevel="1" x14ac:dyDescent="0.25">
      <c r="A602" s="22" t="s">
        <v>67</v>
      </c>
      <c r="B602" s="22" t="s">
        <v>1205</v>
      </c>
      <c r="C602" s="22" t="s">
        <v>2154</v>
      </c>
      <c r="D602" s="22" t="s">
        <v>2155</v>
      </c>
      <c r="E602" s="16">
        <f t="shared" si="31"/>
        <v>3500000</v>
      </c>
      <c r="F602" s="22">
        <v>1000000</v>
      </c>
      <c r="G602" s="22">
        <v>0</v>
      </c>
      <c r="K602" s="2">
        <f t="shared" si="32"/>
        <v>4500000</v>
      </c>
      <c r="L602" s="22">
        <v>4500000</v>
      </c>
      <c r="M602" s="22" t="s">
        <v>250</v>
      </c>
      <c r="O602" s="19"/>
      <c r="S602" s="19">
        <f>IFERROR(SUMIF([3]PIVOT!$A$9:$A$634,C602,[3]PIVOT!$C$9:$C$634),0)</f>
        <v>0</v>
      </c>
      <c r="T602" s="19">
        <f t="shared" si="33"/>
        <v>-4500000</v>
      </c>
    </row>
    <row r="603" spans="1:20" s="22" customFormat="1" outlineLevel="1" x14ac:dyDescent="0.25">
      <c r="A603" s="22" t="s">
        <v>67</v>
      </c>
      <c r="B603" s="22" t="s">
        <v>1205</v>
      </c>
      <c r="C603" s="22" t="s">
        <v>1960</v>
      </c>
      <c r="D603" s="22" t="s">
        <v>1961</v>
      </c>
      <c r="E603" s="16">
        <f t="shared" si="31"/>
        <v>3500000</v>
      </c>
      <c r="F603" s="22">
        <v>1000000</v>
      </c>
      <c r="G603" s="22">
        <v>0</v>
      </c>
      <c r="K603" s="2">
        <f t="shared" si="32"/>
        <v>4500000</v>
      </c>
      <c r="L603" s="22">
        <v>4500000</v>
      </c>
      <c r="M603" s="22" t="s">
        <v>252</v>
      </c>
      <c r="O603" s="19"/>
      <c r="S603" s="19">
        <f>IFERROR(SUMIF([3]PIVOT!$A$9:$A$634,C603,[3]PIVOT!$C$9:$C$634),0)</f>
        <v>0</v>
      </c>
      <c r="T603" s="19">
        <f t="shared" si="33"/>
        <v>-4500000</v>
      </c>
    </row>
    <row r="604" spans="1:20" s="22" customFormat="1" outlineLevel="1" x14ac:dyDescent="0.25">
      <c r="A604" s="22" t="s">
        <v>67</v>
      </c>
      <c r="B604" s="22" t="s">
        <v>2728</v>
      </c>
      <c r="C604" s="22" t="s">
        <v>1440</v>
      </c>
      <c r="D604" s="22" t="s">
        <v>958</v>
      </c>
      <c r="E604" s="16">
        <f t="shared" si="31"/>
        <v>1500000</v>
      </c>
      <c r="F604" s="22">
        <v>0</v>
      </c>
      <c r="G604" s="22">
        <v>0</v>
      </c>
      <c r="K604" s="2">
        <f t="shared" si="32"/>
        <v>1500000</v>
      </c>
      <c r="L604" s="22">
        <v>1500000</v>
      </c>
      <c r="M604" s="22" t="s">
        <v>2190</v>
      </c>
      <c r="O604" s="19"/>
      <c r="S604" s="19">
        <f>IFERROR(SUMIF([3]PIVOT!$A$9:$A$634,C604,[3]PIVOT!$C$9:$C$634),0)</f>
        <v>0</v>
      </c>
      <c r="T604" s="19">
        <f t="shared" si="33"/>
        <v>-1500000</v>
      </c>
    </row>
    <row r="605" spans="1:20" s="22" customFormat="1" outlineLevel="1" x14ac:dyDescent="0.25">
      <c r="A605" s="22" t="s">
        <v>67</v>
      </c>
      <c r="B605" s="22" t="s">
        <v>1205</v>
      </c>
      <c r="C605" s="22" t="s">
        <v>1441</v>
      </c>
      <c r="D605" s="22" t="s">
        <v>959</v>
      </c>
      <c r="E605" s="16">
        <f t="shared" si="31"/>
        <v>3500000</v>
      </c>
      <c r="F605" s="22">
        <v>1000000</v>
      </c>
      <c r="G605" s="22">
        <v>0</v>
      </c>
      <c r="K605" s="2">
        <f t="shared" si="32"/>
        <v>4500000</v>
      </c>
      <c r="L605" s="22">
        <v>4500000</v>
      </c>
      <c r="M605" s="22" t="s">
        <v>250</v>
      </c>
      <c r="O605" s="19"/>
      <c r="S605" s="19">
        <f>IFERROR(SUMIF([3]PIVOT!$A$9:$A$634,C605,[3]PIVOT!$C$9:$C$634),0)</f>
        <v>0</v>
      </c>
      <c r="T605" s="19">
        <f t="shared" si="33"/>
        <v>-4500000</v>
      </c>
    </row>
    <row r="606" spans="1:20" s="22" customFormat="1" outlineLevel="1" x14ac:dyDescent="0.25">
      <c r="A606" s="22" t="s">
        <v>67</v>
      </c>
      <c r="B606" s="22" t="s">
        <v>1205</v>
      </c>
      <c r="C606" s="22" t="s">
        <v>1443</v>
      </c>
      <c r="D606" s="22" t="s">
        <v>1444</v>
      </c>
      <c r="E606" s="16">
        <f t="shared" si="31"/>
        <v>3500000</v>
      </c>
      <c r="F606" s="22">
        <v>1000000</v>
      </c>
      <c r="G606" s="22">
        <v>0</v>
      </c>
      <c r="K606" s="2">
        <f t="shared" si="32"/>
        <v>4500000</v>
      </c>
      <c r="L606" s="22">
        <v>4500000</v>
      </c>
      <c r="M606" s="22" t="s">
        <v>250</v>
      </c>
      <c r="O606" s="19"/>
      <c r="S606" s="19">
        <f>IFERROR(SUMIF([3]PIVOT!$A$9:$A$634,C606,[3]PIVOT!$C$9:$C$634),0)</f>
        <v>0</v>
      </c>
      <c r="T606" s="19">
        <f t="shared" si="33"/>
        <v>-4500000</v>
      </c>
    </row>
    <row r="607" spans="1:20" s="22" customFormat="1" outlineLevel="1" x14ac:dyDescent="0.25">
      <c r="A607" s="22" t="s">
        <v>67</v>
      </c>
      <c r="B607" s="22" t="s">
        <v>1205</v>
      </c>
      <c r="C607" s="22" t="s">
        <v>2157</v>
      </c>
      <c r="D607" s="22" t="s">
        <v>2158</v>
      </c>
      <c r="E607" s="16">
        <f t="shared" si="31"/>
        <v>3500000</v>
      </c>
      <c r="F607" s="22">
        <v>1000000</v>
      </c>
      <c r="G607" s="22">
        <v>0</v>
      </c>
      <c r="K607" s="2">
        <f t="shared" si="32"/>
        <v>4500000</v>
      </c>
      <c r="L607" s="22">
        <v>4500000</v>
      </c>
      <c r="M607" s="22" t="s">
        <v>250</v>
      </c>
      <c r="O607" s="19"/>
      <c r="S607" s="19">
        <f>IFERROR(SUMIF([3]PIVOT!$A$9:$A$634,C607,[3]PIVOT!$C$9:$C$634),0)</f>
        <v>0</v>
      </c>
      <c r="T607" s="19">
        <f t="shared" si="33"/>
        <v>-4500000</v>
      </c>
    </row>
    <row r="608" spans="1:20" s="22" customFormat="1" outlineLevel="1" x14ac:dyDescent="0.25">
      <c r="A608" s="22" t="s">
        <v>67</v>
      </c>
      <c r="B608" s="22" t="s">
        <v>2728</v>
      </c>
      <c r="C608" s="22" t="s">
        <v>1445</v>
      </c>
      <c r="D608" s="22" t="s">
        <v>2690</v>
      </c>
      <c r="E608" s="16">
        <f t="shared" ref="E608:E671" si="34">+L608-F608-J608-I608</f>
        <v>4000000</v>
      </c>
      <c r="F608" s="22">
        <v>0</v>
      </c>
      <c r="G608" s="22">
        <v>0</v>
      </c>
      <c r="K608" s="2">
        <f t="shared" ref="K608:K671" si="35">SUM(E608:G608)-H608+I608+J608</f>
        <v>4000000</v>
      </c>
      <c r="L608" s="22">
        <v>4000000</v>
      </c>
      <c r="M608" s="22" t="s">
        <v>251</v>
      </c>
      <c r="O608" s="19"/>
      <c r="S608" s="19">
        <f>IFERROR(SUMIF([3]PIVOT!$A$9:$A$634,C608,[3]PIVOT!$C$9:$C$634),0)</f>
        <v>0</v>
      </c>
      <c r="T608" s="19">
        <f t="shared" si="33"/>
        <v>-4000000</v>
      </c>
    </row>
    <row r="609" spans="1:20" s="22" customFormat="1" outlineLevel="1" x14ac:dyDescent="0.25">
      <c r="A609" s="22" t="s">
        <v>67</v>
      </c>
      <c r="B609" s="22" t="s">
        <v>2728</v>
      </c>
      <c r="C609" s="22" t="s">
        <v>2865</v>
      </c>
      <c r="D609" s="22" t="s">
        <v>2544</v>
      </c>
      <c r="E609" s="16">
        <f t="shared" si="34"/>
        <v>0</v>
      </c>
      <c r="F609" s="22">
        <v>0</v>
      </c>
      <c r="G609" s="22">
        <v>153000</v>
      </c>
      <c r="K609" s="2">
        <f t="shared" si="35"/>
        <v>153000</v>
      </c>
      <c r="L609" s="22">
        <v>0</v>
      </c>
      <c r="M609" s="22" t="s">
        <v>288</v>
      </c>
      <c r="O609" s="19"/>
      <c r="S609" s="19">
        <f>IFERROR(SUMIF([3]PIVOT!$A$9:$A$634,C609,[3]PIVOT!$C$9:$C$634),0)</f>
        <v>0</v>
      </c>
      <c r="T609" s="19">
        <f t="shared" si="33"/>
        <v>-153000</v>
      </c>
    </row>
    <row r="610" spans="1:20" s="22" customFormat="1" outlineLevel="1" x14ac:dyDescent="0.25">
      <c r="A610" s="22" t="s">
        <v>67</v>
      </c>
      <c r="B610" s="22" t="s">
        <v>1205</v>
      </c>
      <c r="C610" s="22" t="s">
        <v>1450</v>
      </c>
      <c r="D610" s="22" t="s">
        <v>799</v>
      </c>
      <c r="E610" s="16">
        <f t="shared" si="34"/>
        <v>3500000</v>
      </c>
      <c r="F610" s="22">
        <v>1000000</v>
      </c>
      <c r="G610" s="22">
        <v>0</v>
      </c>
      <c r="K610" s="2">
        <f t="shared" si="35"/>
        <v>4500000</v>
      </c>
      <c r="L610" s="22">
        <v>4500000</v>
      </c>
      <c r="M610" s="22" t="s">
        <v>2190</v>
      </c>
      <c r="O610" s="19"/>
      <c r="S610" s="19">
        <f>IFERROR(SUMIF([3]PIVOT!$A$9:$A$634,C610,[3]PIVOT!$C$9:$C$634),0)</f>
        <v>0</v>
      </c>
      <c r="T610" s="19">
        <f t="shared" si="33"/>
        <v>-4500000</v>
      </c>
    </row>
    <row r="611" spans="1:20" s="22" customFormat="1" outlineLevel="1" x14ac:dyDescent="0.25">
      <c r="A611" s="22" t="s">
        <v>67</v>
      </c>
      <c r="B611" s="22" t="s">
        <v>1205</v>
      </c>
      <c r="C611" s="22" t="s">
        <v>2693</v>
      </c>
      <c r="D611" s="22" t="s">
        <v>2694</v>
      </c>
      <c r="E611" s="16">
        <f t="shared" si="34"/>
        <v>3500000</v>
      </c>
      <c r="F611" s="22">
        <v>1000000</v>
      </c>
      <c r="G611" s="22">
        <v>1000000</v>
      </c>
      <c r="K611" s="2">
        <f t="shared" si="35"/>
        <v>5500000</v>
      </c>
      <c r="L611" s="22">
        <v>4500000</v>
      </c>
      <c r="M611" s="22" t="s">
        <v>250</v>
      </c>
      <c r="O611" s="19"/>
      <c r="S611" s="19">
        <f>IFERROR(SUMIF([3]PIVOT!$A$9:$A$634,C611,[3]PIVOT!$C$9:$C$634),0)</f>
        <v>0</v>
      </c>
      <c r="T611" s="19">
        <f t="shared" si="33"/>
        <v>-5500000</v>
      </c>
    </row>
    <row r="612" spans="1:20" s="22" customFormat="1" outlineLevel="1" x14ac:dyDescent="0.25">
      <c r="A612" s="22" t="s">
        <v>67</v>
      </c>
      <c r="B612" s="22" t="s">
        <v>2728</v>
      </c>
      <c r="C612" s="22" t="s">
        <v>2695</v>
      </c>
      <c r="D612" s="22" t="s">
        <v>2696</v>
      </c>
      <c r="E612" s="16">
        <f t="shared" si="34"/>
        <v>4000000</v>
      </c>
      <c r="F612" s="22">
        <v>0</v>
      </c>
      <c r="G612" s="22">
        <v>1000000</v>
      </c>
      <c r="K612" s="2">
        <f t="shared" si="35"/>
        <v>5000000</v>
      </c>
      <c r="L612" s="22">
        <v>4000000</v>
      </c>
      <c r="M612" s="22" t="s">
        <v>250</v>
      </c>
      <c r="O612" s="19"/>
      <c r="S612" s="19">
        <f>IFERROR(SUMIF([3]PIVOT!$A$9:$A$634,C612,[3]PIVOT!$C$9:$C$634),0)</f>
        <v>0</v>
      </c>
      <c r="T612" s="19">
        <f t="shared" si="33"/>
        <v>-5000000</v>
      </c>
    </row>
    <row r="613" spans="1:20" s="22" customFormat="1" outlineLevel="1" x14ac:dyDescent="0.25">
      <c r="A613" s="22" t="s">
        <v>67</v>
      </c>
      <c r="B613" s="22" t="s">
        <v>1205</v>
      </c>
      <c r="C613" s="22" t="s">
        <v>1453</v>
      </c>
      <c r="D613" s="22" t="s">
        <v>325</v>
      </c>
      <c r="E613" s="16">
        <f t="shared" si="34"/>
        <v>4000000</v>
      </c>
      <c r="F613" s="22">
        <v>1000000</v>
      </c>
      <c r="G613" s="22">
        <v>0</v>
      </c>
      <c r="K613" s="2">
        <f t="shared" si="35"/>
        <v>5000000</v>
      </c>
      <c r="L613" s="22">
        <v>5000000</v>
      </c>
      <c r="M613" s="22" t="s">
        <v>251</v>
      </c>
      <c r="O613" s="19"/>
      <c r="S613" s="19">
        <f>IFERROR(SUMIF([3]PIVOT!$A$9:$A$634,C613,[3]PIVOT!$C$9:$C$634),0)</f>
        <v>0</v>
      </c>
      <c r="T613" s="19">
        <f t="shared" si="33"/>
        <v>-5000000</v>
      </c>
    </row>
    <row r="614" spans="1:20" s="22" customFormat="1" outlineLevel="1" x14ac:dyDescent="0.25">
      <c r="A614" s="22" t="s">
        <v>67</v>
      </c>
      <c r="B614" s="22" t="s">
        <v>1205</v>
      </c>
      <c r="C614" s="22" t="s">
        <v>1454</v>
      </c>
      <c r="D614" s="22" t="s">
        <v>478</v>
      </c>
      <c r="E614" s="16">
        <f t="shared" si="34"/>
        <v>4000000</v>
      </c>
      <c r="F614" s="22">
        <v>1000000</v>
      </c>
      <c r="G614" s="22">
        <v>0</v>
      </c>
      <c r="K614" s="2">
        <f t="shared" si="35"/>
        <v>5000000</v>
      </c>
      <c r="L614" s="22">
        <v>5000000</v>
      </c>
      <c r="M614" s="22" t="s">
        <v>250</v>
      </c>
      <c r="O614" s="19"/>
      <c r="S614" s="19">
        <f>IFERROR(SUMIF([3]PIVOT!$A$9:$A$634,C614,[3]PIVOT!$C$9:$C$634),0)</f>
        <v>0</v>
      </c>
      <c r="T614" s="19">
        <f t="shared" si="33"/>
        <v>-5000000</v>
      </c>
    </row>
    <row r="615" spans="1:20" s="22" customFormat="1" outlineLevel="1" x14ac:dyDescent="0.25">
      <c r="A615" s="22" t="s">
        <v>67</v>
      </c>
      <c r="B615" s="22" t="s">
        <v>2728</v>
      </c>
      <c r="C615" s="22" t="s">
        <v>1455</v>
      </c>
      <c r="D615" s="22" t="s">
        <v>545</v>
      </c>
      <c r="E615" s="16">
        <f t="shared" si="34"/>
        <v>4000000</v>
      </c>
      <c r="F615" s="22">
        <v>0</v>
      </c>
      <c r="G615" s="22">
        <v>0</v>
      </c>
      <c r="K615" s="2">
        <f t="shared" si="35"/>
        <v>4000000</v>
      </c>
      <c r="L615" s="22">
        <v>4000000</v>
      </c>
      <c r="M615" s="22" t="s">
        <v>288</v>
      </c>
      <c r="O615" s="19"/>
      <c r="S615" s="19">
        <f>IFERROR(SUMIF([3]PIVOT!$A$9:$A$634,C615,[3]PIVOT!$C$9:$C$634),0)</f>
        <v>0</v>
      </c>
      <c r="T615" s="19">
        <f t="shared" si="33"/>
        <v>-4000000</v>
      </c>
    </row>
    <row r="616" spans="1:20" s="22" customFormat="1" outlineLevel="1" x14ac:dyDescent="0.25">
      <c r="A616" s="22" t="s">
        <v>67</v>
      </c>
      <c r="B616" s="22" t="s">
        <v>1205</v>
      </c>
      <c r="C616" s="22" t="s">
        <v>1456</v>
      </c>
      <c r="D616" s="22" t="s">
        <v>327</v>
      </c>
      <c r="E616" s="16">
        <f t="shared" si="34"/>
        <v>3500000</v>
      </c>
      <c r="F616" s="22">
        <v>1000000</v>
      </c>
      <c r="G616" s="22">
        <v>0</v>
      </c>
      <c r="K616" s="2">
        <f t="shared" si="35"/>
        <v>4500000</v>
      </c>
      <c r="L616" s="22">
        <v>4500000</v>
      </c>
      <c r="M616" s="22" t="s">
        <v>2190</v>
      </c>
      <c r="O616" s="19"/>
      <c r="S616" s="19">
        <f>IFERROR(SUMIF([3]PIVOT!$A$9:$A$634,C616,[3]PIVOT!$C$9:$C$634),0)</f>
        <v>0</v>
      </c>
      <c r="T616" s="19">
        <f t="shared" si="33"/>
        <v>-4500000</v>
      </c>
    </row>
    <row r="617" spans="1:20" s="22" customFormat="1" outlineLevel="1" x14ac:dyDescent="0.25">
      <c r="A617" s="22" t="s">
        <v>67</v>
      </c>
      <c r="B617" s="22" t="s">
        <v>1205</v>
      </c>
      <c r="C617" s="22" t="s">
        <v>1457</v>
      </c>
      <c r="D617" s="22" t="s">
        <v>903</v>
      </c>
      <c r="E617" s="16">
        <f t="shared" si="34"/>
        <v>3500000</v>
      </c>
      <c r="F617" s="22">
        <v>1000000</v>
      </c>
      <c r="G617" s="22">
        <v>0</v>
      </c>
      <c r="K617" s="2">
        <f t="shared" si="35"/>
        <v>4500000</v>
      </c>
      <c r="L617" s="22">
        <v>4500000</v>
      </c>
      <c r="M617" s="22" t="s">
        <v>253</v>
      </c>
      <c r="O617" s="19"/>
      <c r="S617" s="19">
        <f>IFERROR(SUMIF([3]PIVOT!$A$9:$A$634,C617,[3]PIVOT!$C$9:$C$634),0)</f>
        <v>0</v>
      </c>
      <c r="T617" s="19">
        <f t="shared" si="33"/>
        <v>-4500000</v>
      </c>
    </row>
    <row r="618" spans="1:20" s="22" customFormat="1" outlineLevel="1" x14ac:dyDescent="0.25">
      <c r="A618" s="22" t="s">
        <v>67</v>
      </c>
      <c r="B618" s="22" t="s">
        <v>2728</v>
      </c>
      <c r="C618" s="22" t="s">
        <v>1458</v>
      </c>
      <c r="D618" s="22" t="s">
        <v>1459</v>
      </c>
      <c r="E618" s="16">
        <f t="shared" si="34"/>
        <v>1500000</v>
      </c>
      <c r="F618" s="22">
        <v>0</v>
      </c>
      <c r="G618" s="22">
        <v>0</v>
      </c>
      <c r="K618" s="2">
        <f t="shared" si="35"/>
        <v>1500000</v>
      </c>
      <c r="L618" s="22">
        <v>1500000</v>
      </c>
      <c r="M618" s="22" t="s">
        <v>2190</v>
      </c>
      <c r="O618" s="19"/>
      <c r="S618" s="19">
        <f>IFERROR(SUMIF([3]PIVOT!$A$9:$A$634,C618,[3]PIVOT!$C$9:$C$634),0)</f>
        <v>0</v>
      </c>
      <c r="T618" s="19">
        <f t="shared" si="33"/>
        <v>-1500000</v>
      </c>
    </row>
    <row r="619" spans="1:20" s="22" customFormat="1" outlineLevel="1" x14ac:dyDescent="0.25">
      <c r="A619" s="22" t="s">
        <v>67</v>
      </c>
      <c r="B619" s="22" t="s">
        <v>1205</v>
      </c>
      <c r="C619" s="22" t="s">
        <v>1962</v>
      </c>
      <c r="D619" s="22" t="s">
        <v>1963</v>
      </c>
      <c r="E619" s="16">
        <f t="shared" si="34"/>
        <v>3000000</v>
      </c>
      <c r="F619" s="22">
        <v>1000000</v>
      </c>
      <c r="G619" s="22">
        <v>0</v>
      </c>
      <c r="K619" s="2">
        <f t="shared" si="35"/>
        <v>4000000</v>
      </c>
      <c r="L619" s="22">
        <v>4000000</v>
      </c>
      <c r="M619" s="22" t="s">
        <v>250</v>
      </c>
      <c r="O619" s="19"/>
      <c r="S619" s="19">
        <f>IFERROR(SUMIF([3]PIVOT!$A$9:$A$634,C619,[3]PIVOT!$C$9:$C$634),0)</f>
        <v>0</v>
      </c>
      <c r="T619" s="19">
        <f t="shared" si="33"/>
        <v>-4000000</v>
      </c>
    </row>
    <row r="620" spans="1:20" s="22" customFormat="1" outlineLevel="1" x14ac:dyDescent="0.25">
      <c r="A620" s="22" t="s">
        <v>67</v>
      </c>
      <c r="B620" s="22" t="s">
        <v>2728</v>
      </c>
      <c r="C620" s="22" t="s">
        <v>1460</v>
      </c>
      <c r="D620" s="22" t="s">
        <v>1461</v>
      </c>
      <c r="E620" s="16">
        <f t="shared" si="34"/>
        <v>1500000</v>
      </c>
      <c r="F620" s="22">
        <v>0</v>
      </c>
      <c r="G620" s="22">
        <v>0</v>
      </c>
      <c r="K620" s="2">
        <f t="shared" si="35"/>
        <v>1500000</v>
      </c>
      <c r="L620" s="22">
        <v>1500000</v>
      </c>
      <c r="M620" s="22" t="s">
        <v>250</v>
      </c>
      <c r="O620" s="19"/>
      <c r="S620" s="19">
        <f>IFERROR(SUMIF([3]PIVOT!$A$9:$A$634,C620,[3]PIVOT!$C$9:$C$634),0)</f>
        <v>0</v>
      </c>
      <c r="T620" s="19">
        <f t="shared" si="33"/>
        <v>-1500000</v>
      </c>
    </row>
    <row r="621" spans="1:20" s="22" customFormat="1" outlineLevel="1" x14ac:dyDescent="0.25">
      <c r="A621" s="22" t="s">
        <v>67</v>
      </c>
      <c r="B621" s="22" t="s">
        <v>1205</v>
      </c>
      <c r="C621" s="22" t="s">
        <v>2697</v>
      </c>
      <c r="D621" s="22" t="s">
        <v>2698</v>
      </c>
      <c r="E621" s="16">
        <f t="shared" si="34"/>
        <v>3500000</v>
      </c>
      <c r="F621" s="22">
        <v>1000000</v>
      </c>
      <c r="G621" s="22">
        <v>1000000</v>
      </c>
      <c r="K621" s="2">
        <f t="shared" si="35"/>
        <v>5500000</v>
      </c>
      <c r="L621" s="22">
        <v>4500000</v>
      </c>
      <c r="M621" s="22" t="s">
        <v>288</v>
      </c>
      <c r="O621" s="19"/>
      <c r="S621" s="19">
        <f>IFERROR(SUMIF([3]PIVOT!$A$9:$A$634,C621,[3]PIVOT!$C$9:$C$634),0)</f>
        <v>0</v>
      </c>
      <c r="T621" s="19">
        <f t="shared" si="33"/>
        <v>-5500000</v>
      </c>
    </row>
    <row r="622" spans="1:20" s="22" customFormat="1" outlineLevel="1" x14ac:dyDescent="0.25">
      <c r="A622" s="22" t="s">
        <v>67</v>
      </c>
      <c r="B622" s="22" t="s">
        <v>1205</v>
      </c>
      <c r="C622" s="22" t="s">
        <v>1463</v>
      </c>
      <c r="D622" s="22" t="s">
        <v>1464</v>
      </c>
      <c r="E622" s="16">
        <f t="shared" si="34"/>
        <v>4000000</v>
      </c>
      <c r="F622" s="22">
        <v>1000000</v>
      </c>
      <c r="G622" s="22">
        <v>0</v>
      </c>
      <c r="K622" s="2">
        <f t="shared" si="35"/>
        <v>5000000</v>
      </c>
      <c r="L622" s="22">
        <v>5000000</v>
      </c>
      <c r="M622" s="22" t="s">
        <v>250</v>
      </c>
      <c r="O622" s="19"/>
      <c r="S622" s="19">
        <f>IFERROR(SUMIF([3]PIVOT!$A$9:$A$634,C622,[3]PIVOT!$C$9:$C$634),0)</f>
        <v>0</v>
      </c>
      <c r="T622" s="19">
        <f t="shared" si="33"/>
        <v>-5000000</v>
      </c>
    </row>
    <row r="623" spans="1:20" s="22" customFormat="1" outlineLevel="1" x14ac:dyDescent="0.25">
      <c r="A623" s="22" t="s">
        <v>67</v>
      </c>
      <c r="B623" s="22" t="s">
        <v>2728</v>
      </c>
      <c r="C623" s="22" t="s">
        <v>2866</v>
      </c>
      <c r="D623" s="22" t="s">
        <v>2867</v>
      </c>
      <c r="E623" s="16">
        <f t="shared" si="34"/>
        <v>4000000</v>
      </c>
      <c r="F623" s="22">
        <v>0</v>
      </c>
      <c r="G623" s="22">
        <v>1000000</v>
      </c>
      <c r="K623" s="2">
        <f t="shared" si="35"/>
        <v>5000000</v>
      </c>
      <c r="L623" s="22">
        <v>4000000</v>
      </c>
      <c r="M623" s="22" t="s">
        <v>250</v>
      </c>
      <c r="O623" s="19"/>
      <c r="S623" s="19">
        <f>IFERROR(SUMIF([3]PIVOT!$A$9:$A$634,C623,[3]PIVOT!$C$9:$C$634),0)</f>
        <v>0</v>
      </c>
      <c r="T623" s="19">
        <f t="shared" si="33"/>
        <v>-5000000</v>
      </c>
    </row>
    <row r="624" spans="1:20" s="22" customFormat="1" outlineLevel="1" x14ac:dyDescent="0.25">
      <c r="A624" s="22" t="s">
        <v>67</v>
      </c>
      <c r="B624" s="22" t="s">
        <v>2728</v>
      </c>
      <c r="C624" s="22" t="s">
        <v>2320</v>
      </c>
      <c r="D624" s="22" t="s">
        <v>2162</v>
      </c>
      <c r="E624" s="16">
        <f t="shared" si="34"/>
        <v>4000000</v>
      </c>
      <c r="F624" s="22">
        <v>0</v>
      </c>
      <c r="G624" s="22">
        <v>0</v>
      </c>
      <c r="K624" s="2">
        <f t="shared" si="35"/>
        <v>4000000</v>
      </c>
      <c r="L624" s="22">
        <v>4000000</v>
      </c>
      <c r="M624" s="22" t="s">
        <v>250</v>
      </c>
      <c r="O624" s="19"/>
      <c r="S624" s="19">
        <f>IFERROR(SUMIF([3]PIVOT!$A$9:$A$634,C624,[3]PIVOT!$C$9:$C$634),0)</f>
        <v>0</v>
      </c>
      <c r="T624" s="19">
        <f t="shared" si="33"/>
        <v>-4000000</v>
      </c>
    </row>
    <row r="625" spans="1:20" s="22" customFormat="1" ht="15.75" customHeight="1" outlineLevel="1" x14ac:dyDescent="0.25">
      <c r="A625" s="22" t="s">
        <v>67</v>
      </c>
      <c r="B625" s="22" t="s">
        <v>1205</v>
      </c>
      <c r="C625" s="22" t="s">
        <v>2322</v>
      </c>
      <c r="D625" s="22" t="s">
        <v>2323</v>
      </c>
      <c r="E625" s="16">
        <f t="shared" si="34"/>
        <v>3500000</v>
      </c>
      <c r="F625" s="22">
        <v>1000000</v>
      </c>
      <c r="G625" s="22">
        <v>0</v>
      </c>
      <c r="K625" s="2">
        <f t="shared" si="35"/>
        <v>4500000</v>
      </c>
      <c r="L625" s="22">
        <v>4500000</v>
      </c>
      <c r="M625" s="22" t="s">
        <v>250</v>
      </c>
      <c r="O625" s="19"/>
      <c r="S625" s="19">
        <f>IFERROR(SUMIF([3]PIVOT!$A$9:$A$634,C625,[3]PIVOT!$C$9:$C$634),0)</f>
        <v>0</v>
      </c>
      <c r="T625" s="19">
        <f t="shared" si="33"/>
        <v>-4500000</v>
      </c>
    </row>
    <row r="626" spans="1:20" s="22" customFormat="1" outlineLevel="1" x14ac:dyDescent="0.25">
      <c r="A626" s="22" t="s">
        <v>67</v>
      </c>
      <c r="B626" s="22" t="s">
        <v>2728</v>
      </c>
      <c r="C626" s="16" t="s">
        <v>1452</v>
      </c>
      <c r="D626" s="16" t="s">
        <v>637</v>
      </c>
      <c r="E626" s="16">
        <f t="shared" si="34"/>
        <v>0</v>
      </c>
      <c r="F626" s="16">
        <v>0</v>
      </c>
      <c r="G626" s="16">
        <v>0</v>
      </c>
      <c r="H626" s="16"/>
      <c r="I626" s="16"/>
      <c r="J626" s="16"/>
      <c r="K626" s="2">
        <f t="shared" si="35"/>
        <v>0</v>
      </c>
      <c r="L626" s="16">
        <v>0</v>
      </c>
      <c r="M626" s="16" t="s">
        <v>250</v>
      </c>
      <c r="N626" s="16"/>
      <c r="O626" s="19"/>
      <c r="S626" s="19">
        <f>IFERROR(SUMIF([3]PIVOT!$A$9:$A$634,C626,[3]PIVOT!$C$9:$C$634),0)</f>
        <v>0</v>
      </c>
      <c r="T626" s="19">
        <f t="shared" si="33"/>
        <v>0</v>
      </c>
    </row>
    <row r="627" spans="1:20" s="22" customFormat="1" outlineLevel="1" x14ac:dyDescent="0.25">
      <c r="A627" s="22" t="s">
        <v>67</v>
      </c>
      <c r="B627" s="22" t="s">
        <v>2728</v>
      </c>
      <c r="C627" s="22" t="s">
        <v>2318</v>
      </c>
      <c r="D627" s="22" t="s">
        <v>2319</v>
      </c>
      <c r="E627" s="16">
        <f t="shared" si="34"/>
        <v>0</v>
      </c>
      <c r="F627" s="22">
        <v>0</v>
      </c>
      <c r="G627" s="22">
        <v>0</v>
      </c>
      <c r="K627" s="2">
        <f t="shared" si="35"/>
        <v>0</v>
      </c>
      <c r="L627" s="22">
        <v>0</v>
      </c>
      <c r="M627" s="22" t="s">
        <v>288</v>
      </c>
      <c r="O627" s="19"/>
      <c r="S627" s="19">
        <f>IFERROR(SUMIF([3]PIVOT!$A$9:$A$634,C627,[3]PIVOT!$C$9:$C$634),0)</f>
        <v>0</v>
      </c>
      <c r="T627" s="19">
        <f t="shared" si="33"/>
        <v>0</v>
      </c>
    </row>
    <row r="628" spans="1:20" s="22" customFormat="1" outlineLevel="1" x14ac:dyDescent="0.25">
      <c r="A628" s="22" t="s">
        <v>128</v>
      </c>
      <c r="B628" s="22" t="s">
        <v>1205</v>
      </c>
      <c r="C628" s="22" t="s">
        <v>2549</v>
      </c>
      <c r="D628" s="22" t="s">
        <v>2550</v>
      </c>
      <c r="E628" s="16">
        <f t="shared" si="34"/>
        <v>3000000</v>
      </c>
      <c r="F628" s="22">
        <v>1000000</v>
      </c>
      <c r="G628" s="22">
        <v>653000</v>
      </c>
      <c r="K628" s="2">
        <f t="shared" si="35"/>
        <v>4653000</v>
      </c>
      <c r="L628" s="22">
        <v>4000000</v>
      </c>
      <c r="M628" s="22" t="s">
        <v>253</v>
      </c>
      <c r="S628" s="19">
        <f>IFERROR(SUMIF([3]PIVOT!$A$9:$A$634,C628,[3]PIVOT!$C$9:$C$634),0)</f>
        <v>0</v>
      </c>
      <c r="T628" s="19">
        <f t="shared" si="33"/>
        <v>-4653000</v>
      </c>
    </row>
    <row r="629" spans="1:20" s="22" customFormat="1" outlineLevel="1" x14ac:dyDescent="0.25">
      <c r="A629" s="22" t="s">
        <v>128</v>
      </c>
      <c r="B629" s="22" t="s">
        <v>1205</v>
      </c>
      <c r="C629" s="22" t="s">
        <v>1969</v>
      </c>
      <c r="D629" s="22" t="s">
        <v>1970</v>
      </c>
      <c r="E629" s="16">
        <f t="shared" si="34"/>
        <v>0</v>
      </c>
      <c r="F629" s="22">
        <v>0</v>
      </c>
      <c r="G629" s="22">
        <v>0</v>
      </c>
      <c r="K629" s="2">
        <f t="shared" si="35"/>
        <v>0</v>
      </c>
      <c r="L629" s="22">
        <v>0</v>
      </c>
      <c r="M629" s="22" t="s">
        <v>253</v>
      </c>
      <c r="S629" s="19">
        <f>IFERROR(SUMIF([3]PIVOT!$A$9:$A$634,C629,[3]PIVOT!$C$9:$C$634),0)</f>
        <v>0</v>
      </c>
      <c r="T629" s="19">
        <f t="shared" si="33"/>
        <v>0</v>
      </c>
    </row>
    <row r="630" spans="1:20" s="22" customFormat="1" outlineLevel="1" x14ac:dyDescent="0.25">
      <c r="A630" s="22" t="s">
        <v>128</v>
      </c>
      <c r="B630" s="22" t="s">
        <v>2728</v>
      </c>
      <c r="C630" s="22" t="s">
        <v>1966</v>
      </c>
      <c r="D630" s="22" t="s">
        <v>2699</v>
      </c>
      <c r="E630" s="16">
        <f t="shared" si="34"/>
        <v>3000000</v>
      </c>
      <c r="F630" s="22">
        <v>0</v>
      </c>
      <c r="G630" s="22">
        <v>0</v>
      </c>
      <c r="K630" s="2">
        <f t="shared" si="35"/>
        <v>3000000</v>
      </c>
      <c r="L630" s="22">
        <v>3000000</v>
      </c>
      <c r="M630" s="22" t="s">
        <v>288</v>
      </c>
      <c r="S630" s="19">
        <f>IFERROR(SUMIF([3]PIVOT!$A$9:$A$634,C630,[3]PIVOT!$C$9:$C$634),0)</f>
        <v>0</v>
      </c>
      <c r="T630" s="19">
        <f t="shared" si="33"/>
        <v>-3000000</v>
      </c>
    </row>
    <row r="631" spans="1:20" s="22" customFormat="1" outlineLevel="1" x14ac:dyDescent="0.25">
      <c r="A631" s="22" t="s">
        <v>128</v>
      </c>
      <c r="B631" s="22" t="s">
        <v>1205</v>
      </c>
      <c r="C631" s="22" t="s">
        <v>2700</v>
      </c>
      <c r="D631" s="22" t="s">
        <v>2701</v>
      </c>
      <c r="E631" s="16">
        <f t="shared" si="34"/>
        <v>3000000</v>
      </c>
      <c r="F631" s="22">
        <v>1000000</v>
      </c>
      <c r="G631" s="22">
        <v>1000000</v>
      </c>
      <c r="K631" s="2">
        <f t="shared" si="35"/>
        <v>5000000</v>
      </c>
      <c r="L631" s="22">
        <v>4000000</v>
      </c>
      <c r="M631" s="22" t="s">
        <v>250</v>
      </c>
      <c r="O631" s="19"/>
      <c r="S631" s="19">
        <f>IFERROR(SUMIF([3]PIVOT!$A$9:$A$634,C631,[3]PIVOT!$C$9:$C$634),0)</f>
        <v>0</v>
      </c>
      <c r="T631" s="19">
        <f t="shared" si="33"/>
        <v>-5000000</v>
      </c>
    </row>
    <row r="632" spans="1:20" s="22" customFormat="1" outlineLevel="1" x14ac:dyDescent="0.25">
      <c r="A632" s="22" t="s">
        <v>128</v>
      </c>
      <c r="B632" s="22" t="s">
        <v>2728</v>
      </c>
      <c r="C632" s="22" t="s">
        <v>2163</v>
      </c>
      <c r="D632" s="22" t="s">
        <v>2164</v>
      </c>
      <c r="E632" s="16">
        <f t="shared" si="34"/>
        <v>3000000</v>
      </c>
      <c r="F632" s="22">
        <v>0</v>
      </c>
      <c r="G632" s="22">
        <v>0</v>
      </c>
      <c r="K632" s="2">
        <f t="shared" si="35"/>
        <v>3000000</v>
      </c>
      <c r="L632" s="22">
        <v>3000000</v>
      </c>
      <c r="M632" s="22" t="s">
        <v>250</v>
      </c>
      <c r="O632" s="19"/>
      <c r="S632" s="19">
        <f>IFERROR(SUMIF([3]PIVOT!$A$9:$A$634,C632,[3]PIVOT!$C$9:$C$634),0)</f>
        <v>0</v>
      </c>
      <c r="T632" s="19">
        <f t="shared" si="33"/>
        <v>-3000000</v>
      </c>
    </row>
    <row r="633" spans="1:20" s="22" customFormat="1" outlineLevel="1" x14ac:dyDescent="0.25">
      <c r="A633" s="22" t="s">
        <v>128</v>
      </c>
      <c r="B633" s="22" t="s">
        <v>1205</v>
      </c>
      <c r="C633" s="22" t="s">
        <v>2551</v>
      </c>
      <c r="D633" s="22" t="s">
        <v>2702</v>
      </c>
      <c r="E633" s="16">
        <f t="shared" si="34"/>
        <v>0</v>
      </c>
      <c r="F633" s="22">
        <v>0</v>
      </c>
      <c r="G633" s="22">
        <v>346000</v>
      </c>
      <c r="K633" s="2">
        <f t="shared" si="35"/>
        <v>346000</v>
      </c>
      <c r="L633" s="22">
        <v>0</v>
      </c>
      <c r="M633" s="22" t="s">
        <v>288</v>
      </c>
      <c r="O633" s="19"/>
      <c r="S633" s="19">
        <f>IFERROR(SUMIF([3]PIVOT!$A$9:$A$634,C633,[3]PIVOT!$C$9:$C$634),0)</f>
        <v>0</v>
      </c>
      <c r="T633" s="19">
        <f t="shared" si="33"/>
        <v>-346000</v>
      </c>
    </row>
    <row r="634" spans="1:20" s="22" customFormat="1" outlineLevel="1" x14ac:dyDescent="0.25">
      <c r="A634" s="22" t="s">
        <v>128</v>
      </c>
      <c r="B634" s="22" t="s">
        <v>1205</v>
      </c>
      <c r="C634" s="22" t="s">
        <v>1474</v>
      </c>
      <c r="D634" s="22" t="s">
        <v>963</v>
      </c>
      <c r="E634" s="16">
        <f t="shared" si="34"/>
        <v>3000000</v>
      </c>
      <c r="F634" s="22">
        <v>1000000</v>
      </c>
      <c r="G634" s="22">
        <v>0</v>
      </c>
      <c r="K634" s="2">
        <f t="shared" si="35"/>
        <v>4000000</v>
      </c>
      <c r="L634" s="22">
        <v>4000000</v>
      </c>
      <c r="M634" s="22" t="s">
        <v>253</v>
      </c>
      <c r="O634" s="19"/>
      <c r="S634" s="19">
        <f>IFERROR(SUMIF([3]PIVOT!$A$9:$A$634,C634,[3]PIVOT!$C$9:$C$634),0)</f>
        <v>0</v>
      </c>
      <c r="T634" s="19">
        <f t="shared" si="33"/>
        <v>-4000000</v>
      </c>
    </row>
    <row r="635" spans="1:20" s="22" customFormat="1" outlineLevel="1" x14ac:dyDescent="0.25">
      <c r="A635" s="22" t="s">
        <v>128</v>
      </c>
      <c r="B635" s="22" t="s">
        <v>1205</v>
      </c>
      <c r="C635" s="22" t="s">
        <v>2553</v>
      </c>
      <c r="D635" s="22" t="s">
        <v>2554</v>
      </c>
      <c r="E635" s="16">
        <f t="shared" si="34"/>
        <v>0</v>
      </c>
      <c r="F635" s="22">
        <v>0</v>
      </c>
      <c r="G635" s="22">
        <v>346000</v>
      </c>
      <c r="K635" s="2">
        <f t="shared" si="35"/>
        <v>346000</v>
      </c>
      <c r="L635" s="22">
        <v>0</v>
      </c>
      <c r="M635" s="22" t="s">
        <v>250</v>
      </c>
      <c r="O635" s="19"/>
      <c r="S635" s="19">
        <f>IFERROR(SUMIF([3]PIVOT!$A$9:$A$634,C635,[3]PIVOT!$C$9:$C$634),0)</f>
        <v>0</v>
      </c>
      <c r="T635" s="19">
        <f t="shared" si="33"/>
        <v>-346000</v>
      </c>
    </row>
    <row r="636" spans="1:20" s="22" customFormat="1" outlineLevel="1" x14ac:dyDescent="0.25">
      <c r="A636" s="22" t="s">
        <v>128</v>
      </c>
      <c r="B636" s="22" t="s">
        <v>1205</v>
      </c>
      <c r="C636" s="22" t="s">
        <v>1973</v>
      </c>
      <c r="D636" s="22" t="s">
        <v>1476</v>
      </c>
      <c r="E636" s="16">
        <f t="shared" si="34"/>
        <v>3500000</v>
      </c>
      <c r="F636" s="22">
        <v>1000000</v>
      </c>
      <c r="G636" s="22">
        <v>0</v>
      </c>
      <c r="K636" s="2">
        <f t="shared" si="35"/>
        <v>4500000</v>
      </c>
      <c r="L636" s="22">
        <v>4500000</v>
      </c>
      <c r="M636" s="22" t="s">
        <v>250</v>
      </c>
      <c r="O636" s="19"/>
      <c r="S636" s="19">
        <f>IFERROR(SUMIF([3]PIVOT!$A$9:$A$634,C636,[3]PIVOT!$C$9:$C$634),0)</f>
        <v>0</v>
      </c>
      <c r="T636" s="19">
        <f t="shared" si="33"/>
        <v>-4500000</v>
      </c>
    </row>
    <row r="637" spans="1:20" s="22" customFormat="1" outlineLevel="1" x14ac:dyDescent="0.25">
      <c r="A637" s="22" t="s">
        <v>128</v>
      </c>
      <c r="B637" s="22" t="s">
        <v>1205</v>
      </c>
      <c r="C637" s="22" t="s">
        <v>1975</v>
      </c>
      <c r="D637" s="22" t="s">
        <v>1976</v>
      </c>
      <c r="E637" s="16">
        <f t="shared" si="34"/>
        <v>0</v>
      </c>
      <c r="F637" s="22">
        <v>0</v>
      </c>
      <c r="G637" s="22">
        <v>0</v>
      </c>
      <c r="K637" s="2">
        <f t="shared" si="35"/>
        <v>0</v>
      </c>
      <c r="L637" s="22">
        <v>0</v>
      </c>
      <c r="M637" s="22" t="s">
        <v>251</v>
      </c>
      <c r="O637" s="19"/>
      <c r="S637" s="19">
        <f>IFERROR(SUMIF([3]PIVOT!$A$9:$A$634,C637,[3]PIVOT!$C$9:$C$634),0)</f>
        <v>0</v>
      </c>
      <c r="T637" s="19">
        <f t="shared" si="33"/>
        <v>0</v>
      </c>
    </row>
    <row r="638" spans="1:20" s="22" customFormat="1" outlineLevel="1" x14ac:dyDescent="0.25">
      <c r="A638" s="22" t="s">
        <v>128</v>
      </c>
      <c r="B638" s="22" t="s">
        <v>1205</v>
      </c>
      <c r="C638" s="22" t="s">
        <v>2555</v>
      </c>
      <c r="D638" s="22" t="s">
        <v>2556</v>
      </c>
      <c r="E638" s="16">
        <f t="shared" si="34"/>
        <v>500000</v>
      </c>
      <c r="F638" s="22">
        <v>0</v>
      </c>
      <c r="G638" s="22">
        <v>307000</v>
      </c>
      <c r="K638" s="2">
        <f t="shared" si="35"/>
        <v>807000</v>
      </c>
      <c r="L638" s="22">
        <v>500000</v>
      </c>
      <c r="M638" s="22" t="s">
        <v>252</v>
      </c>
      <c r="O638" s="19"/>
      <c r="S638" s="19">
        <f>IFERROR(SUMIF([3]PIVOT!$A$9:$A$634,C638,[3]PIVOT!$C$9:$C$634),0)</f>
        <v>0</v>
      </c>
      <c r="T638" s="19">
        <f t="shared" si="33"/>
        <v>-807000</v>
      </c>
    </row>
    <row r="639" spans="1:20" s="22" customFormat="1" outlineLevel="1" x14ac:dyDescent="0.25">
      <c r="A639" s="22" t="s">
        <v>128</v>
      </c>
      <c r="B639" s="22" t="s">
        <v>1205</v>
      </c>
      <c r="C639" s="22" t="s">
        <v>2175</v>
      </c>
      <c r="D639" s="22" t="s">
        <v>2557</v>
      </c>
      <c r="E639" s="16">
        <f t="shared" si="34"/>
        <v>500000</v>
      </c>
      <c r="F639" s="22">
        <v>0</v>
      </c>
      <c r="G639" s="22">
        <v>0</v>
      </c>
      <c r="K639" s="2">
        <f t="shared" si="35"/>
        <v>500000</v>
      </c>
      <c r="L639" s="22">
        <v>500000</v>
      </c>
      <c r="M639" s="22" t="s">
        <v>288</v>
      </c>
      <c r="O639" s="19"/>
      <c r="S639" s="19">
        <f>IFERROR(SUMIF([3]PIVOT!$A$9:$A$634,C639,[3]PIVOT!$C$9:$C$634),0)</f>
        <v>0</v>
      </c>
      <c r="T639" s="19">
        <f t="shared" si="33"/>
        <v>-500000</v>
      </c>
    </row>
    <row r="640" spans="1:20" s="22" customFormat="1" outlineLevel="1" x14ac:dyDescent="0.25">
      <c r="A640" s="22" t="s">
        <v>128</v>
      </c>
      <c r="B640" s="22" t="s">
        <v>1205</v>
      </c>
      <c r="C640" s="22" t="s">
        <v>2173</v>
      </c>
      <c r="D640" s="22" t="s">
        <v>2558</v>
      </c>
      <c r="E640" s="16">
        <f t="shared" si="34"/>
        <v>500000</v>
      </c>
      <c r="F640" s="22">
        <v>0</v>
      </c>
      <c r="G640" s="22">
        <v>0</v>
      </c>
      <c r="K640" s="2">
        <f t="shared" si="35"/>
        <v>500000</v>
      </c>
      <c r="L640" s="22">
        <v>500000</v>
      </c>
      <c r="M640" s="22" t="s">
        <v>288</v>
      </c>
      <c r="O640" s="19"/>
      <c r="S640" s="19">
        <f>IFERROR(SUMIF([3]PIVOT!$A$9:$A$634,C640,[3]PIVOT!$C$9:$C$634),0)</f>
        <v>0</v>
      </c>
      <c r="T640" s="19">
        <f t="shared" si="33"/>
        <v>-500000</v>
      </c>
    </row>
    <row r="641" spans="1:20" s="22" customFormat="1" outlineLevel="1" x14ac:dyDescent="0.25">
      <c r="A641" s="22" t="s">
        <v>128</v>
      </c>
      <c r="B641" s="22" t="s">
        <v>1205</v>
      </c>
      <c r="C641" s="22" t="s">
        <v>2576</v>
      </c>
      <c r="D641" s="22" t="s">
        <v>2577</v>
      </c>
      <c r="E641" s="16">
        <f t="shared" si="34"/>
        <v>2500000</v>
      </c>
      <c r="F641" s="22">
        <v>0</v>
      </c>
      <c r="G641" s="22">
        <v>730000</v>
      </c>
      <c r="K641" s="2">
        <f t="shared" si="35"/>
        <v>3230000</v>
      </c>
      <c r="L641" s="22">
        <v>2500000</v>
      </c>
      <c r="M641" s="22" t="s">
        <v>250</v>
      </c>
      <c r="O641" s="19"/>
      <c r="S641" s="19">
        <f>IFERROR(SUMIF([3]PIVOT!$A$9:$A$634,C641,[3]PIVOT!$C$9:$C$634),0)</f>
        <v>0</v>
      </c>
      <c r="T641" s="19">
        <f t="shared" si="33"/>
        <v>-3230000</v>
      </c>
    </row>
    <row r="642" spans="1:20" s="22" customFormat="1" outlineLevel="1" x14ac:dyDescent="0.25">
      <c r="A642" s="22" t="s">
        <v>128</v>
      </c>
      <c r="B642" s="22" t="s">
        <v>2728</v>
      </c>
      <c r="C642" s="22" t="s">
        <v>2560</v>
      </c>
      <c r="D642" s="22" t="s">
        <v>2703</v>
      </c>
      <c r="E642" s="16">
        <f t="shared" si="34"/>
        <v>4000000</v>
      </c>
      <c r="F642" s="22">
        <v>0</v>
      </c>
      <c r="G642" s="22">
        <v>0</v>
      </c>
      <c r="K642" s="2">
        <f t="shared" si="35"/>
        <v>4000000</v>
      </c>
      <c r="L642" s="22">
        <v>4000000</v>
      </c>
      <c r="M642" s="22" t="s">
        <v>288</v>
      </c>
      <c r="O642" s="19"/>
      <c r="S642" s="19">
        <f>IFERROR(SUMIF([3]PIVOT!$A$9:$A$634,C642,[3]PIVOT!$C$9:$C$634),0)</f>
        <v>0</v>
      </c>
      <c r="T642" s="19">
        <f t="shared" si="33"/>
        <v>-4000000</v>
      </c>
    </row>
    <row r="643" spans="1:20" s="22" customFormat="1" outlineLevel="1" x14ac:dyDescent="0.25">
      <c r="A643" s="22" t="s">
        <v>128</v>
      </c>
      <c r="B643" s="22" t="s">
        <v>1205</v>
      </c>
      <c r="C643" s="22" t="s">
        <v>2328</v>
      </c>
      <c r="D643" s="22" t="s">
        <v>2704</v>
      </c>
      <c r="E643" s="16">
        <f t="shared" si="34"/>
        <v>2500000</v>
      </c>
      <c r="F643" s="22">
        <v>0</v>
      </c>
      <c r="G643" s="22">
        <v>0</v>
      </c>
      <c r="K643" s="2">
        <f t="shared" si="35"/>
        <v>2500000</v>
      </c>
      <c r="L643" s="22">
        <v>2500000</v>
      </c>
      <c r="M643" s="22" t="s">
        <v>250</v>
      </c>
      <c r="O643" s="19"/>
      <c r="S643" s="19">
        <f>IFERROR(SUMIF([3]PIVOT!$A$9:$A$634,C643,[3]PIVOT!$C$9:$C$634),0)</f>
        <v>0</v>
      </c>
      <c r="T643" s="19">
        <f t="shared" si="33"/>
        <v>-2500000</v>
      </c>
    </row>
    <row r="644" spans="1:20" s="22" customFormat="1" outlineLevel="1" x14ac:dyDescent="0.25">
      <c r="A644" s="22" t="s">
        <v>128</v>
      </c>
      <c r="B644" s="22" t="s">
        <v>1205</v>
      </c>
      <c r="C644" s="22" t="s">
        <v>2562</v>
      </c>
      <c r="D644" s="22" t="s">
        <v>2563</v>
      </c>
      <c r="E644" s="16">
        <f t="shared" si="34"/>
        <v>2500000</v>
      </c>
      <c r="F644" s="22">
        <v>0</v>
      </c>
      <c r="G644" s="22">
        <v>0</v>
      </c>
      <c r="K644" s="2">
        <f t="shared" si="35"/>
        <v>2500000</v>
      </c>
      <c r="L644" s="22">
        <v>2500000</v>
      </c>
      <c r="M644" s="22" t="s">
        <v>288</v>
      </c>
      <c r="O644" s="19"/>
      <c r="S644" s="19">
        <f>IFERROR(SUMIF([3]PIVOT!$A$9:$A$634,C644,[3]PIVOT!$C$9:$C$634),0)</f>
        <v>0</v>
      </c>
      <c r="T644" s="19">
        <f t="shared" si="33"/>
        <v>-2500000</v>
      </c>
    </row>
    <row r="645" spans="1:20" s="22" customFormat="1" outlineLevel="1" x14ac:dyDescent="0.25">
      <c r="A645" s="22" t="s">
        <v>128</v>
      </c>
      <c r="B645" s="22" t="s">
        <v>2728</v>
      </c>
      <c r="C645" s="22" t="s">
        <v>1488</v>
      </c>
      <c r="D645" s="22" t="s">
        <v>802</v>
      </c>
      <c r="E645" s="16">
        <f t="shared" si="34"/>
        <v>1500000</v>
      </c>
      <c r="F645" s="22">
        <v>0</v>
      </c>
      <c r="G645" s="22">
        <v>0</v>
      </c>
      <c r="K645" s="2">
        <f t="shared" si="35"/>
        <v>1500000</v>
      </c>
      <c r="L645" s="22">
        <v>1500000</v>
      </c>
      <c r="M645" s="22" t="s">
        <v>250</v>
      </c>
      <c r="O645" s="19"/>
      <c r="S645" s="19">
        <f>IFERROR(SUMIF([3]PIVOT!$A$9:$A$634,C645,[3]PIVOT!$C$9:$C$634),0)</f>
        <v>0</v>
      </c>
      <c r="T645" s="19">
        <f t="shared" si="33"/>
        <v>-1500000</v>
      </c>
    </row>
    <row r="646" spans="1:20" s="22" customFormat="1" outlineLevel="1" x14ac:dyDescent="0.25">
      <c r="A646" s="22" t="s">
        <v>128</v>
      </c>
      <c r="B646" s="22" t="s">
        <v>1205</v>
      </c>
      <c r="C646" s="22" t="s">
        <v>2705</v>
      </c>
      <c r="D646" s="22" t="s">
        <v>2706</v>
      </c>
      <c r="E646" s="16">
        <f t="shared" si="34"/>
        <v>0</v>
      </c>
      <c r="F646" s="22">
        <v>0</v>
      </c>
      <c r="G646" s="22">
        <v>1000000</v>
      </c>
      <c r="K646" s="2">
        <f t="shared" si="35"/>
        <v>1000000</v>
      </c>
      <c r="L646" s="22">
        <v>0</v>
      </c>
      <c r="M646" s="22" t="s">
        <v>251</v>
      </c>
      <c r="O646" s="19"/>
      <c r="S646" s="19">
        <f>IFERROR(SUMIF([3]PIVOT!$A$9:$A$634,C646,[3]PIVOT!$C$9:$C$634),0)</f>
        <v>0</v>
      </c>
      <c r="T646" s="19">
        <f t="shared" si="33"/>
        <v>-1000000</v>
      </c>
    </row>
    <row r="647" spans="1:20" s="22" customFormat="1" outlineLevel="1" x14ac:dyDescent="0.25">
      <c r="A647" s="22" t="s">
        <v>128</v>
      </c>
      <c r="B647" s="22" t="s">
        <v>1205</v>
      </c>
      <c r="C647" s="22" t="s">
        <v>2707</v>
      </c>
      <c r="D647" s="22" t="s">
        <v>2708</v>
      </c>
      <c r="E647" s="16">
        <f t="shared" si="34"/>
        <v>0</v>
      </c>
      <c r="F647" s="22">
        <v>0</v>
      </c>
      <c r="G647" s="22">
        <v>1000000</v>
      </c>
      <c r="K647" s="2">
        <f t="shared" si="35"/>
        <v>1000000</v>
      </c>
      <c r="L647" s="22">
        <v>0</v>
      </c>
      <c r="M647" s="22" t="s">
        <v>288</v>
      </c>
      <c r="O647" s="19"/>
      <c r="S647" s="19">
        <f>IFERROR(SUMIF([3]PIVOT!$A$9:$A$634,C647,[3]PIVOT!$C$9:$C$634),0)</f>
        <v>0</v>
      </c>
      <c r="T647" s="19">
        <f t="shared" si="33"/>
        <v>-1000000</v>
      </c>
    </row>
    <row r="648" spans="1:20" s="22" customFormat="1" outlineLevel="1" x14ac:dyDescent="0.25">
      <c r="A648" s="22" t="s">
        <v>128</v>
      </c>
      <c r="B648" s="22" t="s">
        <v>2728</v>
      </c>
      <c r="C648" s="22" t="s">
        <v>2709</v>
      </c>
      <c r="D648" s="22" t="s">
        <v>2710</v>
      </c>
      <c r="E648" s="16">
        <f t="shared" si="34"/>
        <v>0</v>
      </c>
      <c r="F648" s="22">
        <v>0</v>
      </c>
      <c r="G648" s="22">
        <v>1000000</v>
      </c>
      <c r="K648" s="2">
        <f t="shared" si="35"/>
        <v>1000000</v>
      </c>
      <c r="L648" s="22">
        <v>0</v>
      </c>
      <c r="M648" s="22" t="s">
        <v>288</v>
      </c>
      <c r="O648" s="19"/>
      <c r="S648" s="19">
        <f>IFERROR(SUMIF([3]PIVOT!$A$9:$A$634,C648,[3]PIVOT!$C$9:$C$634),0)</f>
        <v>0</v>
      </c>
      <c r="T648" s="19">
        <f t="shared" si="33"/>
        <v>-1000000</v>
      </c>
    </row>
    <row r="649" spans="1:20" s="22" customFormat="1" outlineLevel="1" x14ac:dyDescent="0.25">
      <c r="A649" s="22" t="s">
        <v>128</v>
      </c>
      <c r="B649" s="22" t="s">
        <v>1205</v>
      </c>
      <c r="C649" s="22" t="s">
        <v>2711</v>
      </c>
      <c r="D649" s="22" t="s">
        <v>2712</v>
      </c>
      <c r="E649" s="16">
        <f t="shared" si="34"/>
        <v>0</v>
      </c>
      <c r="F649" s="22">
        <v>0</v>
      </c>
      <c r="G649" s="22">
        <v>1000000</v>
      </c>
      <c r="K649" s="2">
        <f t="shared" si="35"/>
        <v>1000000</v>
      </c>
      <c r="L649" s="22">
        <v>0</v>
      </c>
      <c r="M649" s="22" t="s">
        <v>250</v>
      </c>
      <c r="O649" s="19"/>
      <c r="S649" s="19">
        <f>IFERROR(SUMIF([3]PIVOT!$A$9:$A$634,C649,[3]PIVOT!$C$9:$C$634),0)</f>
        <v>0</v>
      </c>
      <c r="T649" s="19">
        <f t="shared" si="33"/>
        <v>-1000000</v>
      </c>
    </row>
    <row r="650" spans="1:20" s="22" customFormat="1" outlineLevel="1" x14ac:dyDescent="0.25">
      <c r="A650" s="22" t="s">
        <v>128</v>
      </c>
      <c r="B650" s="22" t="s">
        <v>1205</v>
      </c>
      <c r="C650" s="22" t="s">
        <v>2334</v>
      </c>
      <c r="D650" s="22" t="s">
        <v>2335</v>
      </c>
      <c r="E650" s="16">
        <f t="shared" si="34"/>
        <v>0</v>
      </c>
      <c r="F650" s="22">
        <v>0</v>
      </c>
      <c r="G650" s="22">
        <v>0</v>
      </c>
      <c r="K650" s="2">
        <f t="shared" si="35"/>
        <v>0</v>
      </c>
      <c r="L650" s="22">
        <v>0</v>
      </c>
      <c r="M650" s="22" t="s">
        <v>250</v>
      </c>
      <c r="O650" s="19"/>
      <c r="S650" s="19">
        <f>IFERROR(SUMIF([3]PIVOT!$A$9:$A$634,C650,[3]PIVOT!$C$9:$C$634),0)</f>
        <v>0</v>
      </c>
      <c r="T650" s="19">
        <f t="shared" si="33"/>
        <v>0</v>
      </c>
    </row>
    <row r="651" spans="1:20" s="22" customFormat="1" outlineLevel="1" x14ac:dyDescent="0.25">
      <c r="A651" s="22" t="s">
        <v>128</v>
      </c>
      <c r="B651" s="22" t="s">
        <v>2738</v>
      </c>
      <c r="C651" s="22" t="s">
        <v>2568</v>
      </c>
      <c r="D651" s="22" t="s">
        <v>2569</v>
      </c>
      <c r="E651" s="16">
        <f t="shared" si="34"/>
        <v>0</v>
      </c>
      <c r="F651" s="22">
        <v>0</v>
      </c>
      <c r="G651" s="22">
        <v>192000</v>
      </c>
      <c r="K651" s="2">
        <f t="shared" si="35"/>
        <v>192000</v>
      </c>
      <c r="L651" s="22">
        <v>0</v>
      </c>
      <c r="M651" s="22" t="s">
        <v>250</v>
      </c>
      <c r="O651" s="19"/>
      <c r="S651" s="19">
        <f>IFERROR(SUMIF([3]PIVOT!$A$9:$A$634,C651,[3]PIVOT!$C$9:$C$634),0)</f>
        <v>0</v>
      </c>
      <c r="T651" s="19">
        <f t="shared" si="33"/>
        <v>-192000</v>
      </c>
    </row>
    <row r="652" spans="1:20" s="22" customFormat="1" outlineLevel="1" x14ac:dyDescent="0.25">
      <c r="A652" s="22" t="s">
        <v>128</v>
      </c>
      <c r="B652" s="22" t="s">
        <v>1205</v>
      </c>
      <c r="C652" s="22" t="s">
        <v>1979</v>
      </c>
      <c r="D652" s="22" t="s">
        <v>2177</v>
      </c>
      <c r="E652" s="16">
        <f t="shared" si="34"/>
        <v>0</v>
      </c>
      <c r="F652" s="22">
        <v>0</v>
      </c>
      <c r="G652" s="22">
        <v>0</v>
      </c>
      <c r="K652" s="2">
        <f t="shared" si="35"/>
        <v>0</v>
      </c>
      <c r="L652" s="22">
        <v>0</v>
      </c>
      <c r="M652" s="22" t="s">
        <v>253</v>
      </c>
      <c r="O652" s="19"/>
      <c r="S652" s="19">
        <f>IFERROR(SUMIF([3]PIVOT!$A$9:$A$634,C652,[3]PIVOT!$C$9:$C$634),0)</f>
        <v>0</v>
      </c>
      <c r="T652" s="19">
        <f t="shared" si="33"/>
        <v>0</v>
      </c>
    </row>
    <row r="653" spans="1:20" s="22" customFormat="1" outlineLevel="1" x14ac:dyDescent="0.25">
      <c r="A653" s="22" t="s">
        <v>128</v>
      </c>
      <c r="B653" s="22" t="s">
        <v>1205</v>
      </c>
      <c r="C653" s="22" t="s">
        <v>1496</v>
      </c>
      <c r="D653" s="22" t="s">
        <v>687</v>
      </c>
      <c r="E653" s="16">
        <f t="shared" si="34"/>
        <v>0</v>
      </c>
      <c r="F653" s="22">
        <v>0</v>
      </c>
      <c r="G653" s="22">
        <v>0</v>
      </c>
      <c r="K653" s="2">
        <f t="shared" si="35"/>
        <v>0</v>
      </c>
      <c r="L653" s="22">
        <v>0</v>
      </c>
      <c r="M653" s="22" t="s">
        <v>288</v>
      </c>
      <c r="O653" s="19"/>
      <c r="S653" s="19">
        <f>IFERROR(SUMIF([3]PIVOT!$A$9:$A$634,C653,[3]PIVOT!$C$9:$C$634),0)</f>
        <v>0</v>
      </c>
      <c r="T653" s="19">
        <f t="shared" si="33"/>
        <v>0</v>
      </c>
    </row>
    <row r="654" spans="1:20" s="22" customFormat="1" outlineLevel="1" x14ac:dyDescent="0.25">
      <c r="A654" s="22" t="s">
        <v>128</v>
      </c>
      <c r="B654" s="22" t="s">
        <v>2728</v>
      </c>
      <c r="C654" s="22" t="s">
        <v>2570</v>
      </c>
      <c r="D654" s="22" t="s">
        <v>2571</v>
      </c>
      <c r="E654" s="16">
        <f t="shared" si="34"/>
        <v>0</v>
      </c>
      <c r="F654" s="22">
        <v>0</v>
      </c>
      <c r="G654" s="22">
        <v>115000</v>
      </c>
      <c r="K654" s="2">
        <f t="shared" si="35"/>
        <v>115000</v>
      </c>
      <c r="L654" s="22">
        <v>0</v>
      </c>
      <c r="M654" s="22" t="s">
        <v>2190</v>
      </c>
      <c r="O654" s="19"/>
      <c r="S654" s="19">
        <f>IFERROR(SUMIF([3]PIVOT!$A$9:$A$634,C654,[3]PIVOT!$C$9:$C$634),0)</f>
        <v>0</v>
      </c>
      <c r="T654" s="19">
        <f t="shared" ref="T654:T717" si="36">+S654-K654</f>
        <v>-115000</v>
      </c>
    </row>
    <row r="655" spans="1:20" s="22" customFormat="1" outlineLevel="1" x14ac:dyDescent="0.25">
      <c r="A655" s="22" t="s">
        <v>128</v>
      </c>
      <c r="B655" s="22" t="s">
        <v>1205</v>
      </c>
      <c r="C655" s="22" t="s">
        <v>1498</v>
      </c>
      <c r="D655" s="22" t="s">
        <v>794</v>
      </c>
      <c r="E655" s="16">
        <f t="shared" si="34"/>
        <v>0</v>
      </c>
      <c r="F655" s="22">
        <v>0</v>
      </c>
      <c r="G655" s="22">
        <v>0</v>
      </c>
      <c r="K655" s="2">
        <f t="shared" si="35"/>
        <v>0</v>
      </c>
      <c r="L655" s="22">
        <v>0</v>
      </c>
      <c r="M655" s="22" t="s">
        <v>253</v>
      </c>
      <c r="O655" s="19"/>
      <c r="S655" s="19">
        <f>IFERROR(SUMIF([3]PIVOT!$A$9:$A$634,C655,[3]PIVOT!$C$9:$C$634),0)</f>
        <v>0</v>
      </c>
      <c r="T655" s="19">
        <f t="shared" si="36"/>
        <v>0</v>
      </c>
    </row>
    <row r="656" spans="1:20" s="22" customFormat="1" outlineLevel="1" x14ac:dyDescent="0.25">
      <c r="A656" s="22" t="s">
        <v>128</v>
      </c>
      <c r="B656" s="22" t="s">
        <v>2728</v>
      </c>
      <c r="C656" s="22" t="s">
        <v>1499</v>
      </c>
      <c r="D656" s="22" t="s">
        <v>723</v>
      </c>
      <c r="E656" s="16">
        <f t="shared" si="34"/>
        <v>1500000</v>
      </c>
      <c r="F656" s="22">
        <v>0</v>
      </c>
      <c r="G656" s="22">
        <v>0</v>
      </c>
      <c r="K656" s="2">
        <f t="shared" si="35"/>
        <v>1500000</v>
      </c>
      <c r="L656" s="22">
        <v>1500000</v>
      </c>
      <c r="M656" s="22" t="s">
        <v>288</v>
      </c>
      <c r="O656" s="19"/>
      <c r="S656" s="19">
        <f>IFERROR(SUMIF([3]PIVOT!$A$9:$A$634,C656,[3]PIVOT!$C$9:$C$634),0)</f>
        <v>0</v>
      </c>
      <c r="T656" s="19">
        <f t="shared" si="36"/>
        <v>-1500000</v>
      </c>
    </row>
    <row r="657" spans="1:20" s="22" customFormat="1" outlineLevel="1" x14ac:dyDescent="0.25">
      <c r="A657" s="22" t="s">
        <v>128</v>
      </c>
      <c r="B657" s="22" t="s">
        <v>1205</v>
      </c>
      <c r="C657" s="22" t="s">
        <v>1983</v>
      </c>
      <c r="D657" s="22" t="s">
        <v>1984</v>
      </c>
      <c r="E657" s="16">
        <f t="shared" si="34"/>
        <v>4000000</v>
      </c>
      <c r="F657" s="22">
        <v>1000000</v>
      </c>
      <c r="G657" s="22">
        <v>0</v>
      </c>
      <c r="K657" s="2">
        <f t="shared" si="35"/>
        <v>5000000</v>
      </c>
      <c r="L657" s="22">
        <v>5000000</v>
      </c>
      <c r="M657" s="22" t="s">
        <v>253</v>
      </c>
      <c r="O657" s="19"/>
      <c r="S657" s="19">
        <f>IFERROR(SUMIF([3]PIVOT!$A$9:$A$634,C657,[3]PIVOT!$C$9:$C$634),0)</f>
        <v>0</v>
      </c>
      <c r="T657" s="19">
        <f t="shared" si="36"/>
        <v>-5000000</v>
      </c>
    </row>
    <row r="658" spans="1:20" s="22" customFormat="1" outlineLevel="1" x14ac:dyDescent="0.25">
      <c r="A658" s="22" t="s">
        <v>128</v>
      </c>
      <c r="B658" s="22" t="s">
        <v>1205</v>
      </c>
      <c r="C658" s="22" t="s">
        <v>1500</v>
      </c>
      <c r="D658" s="22" t="s">
        <v>724</v>
      </c>
      <c r="E658" s="16">
        <f t="shared" si="34"/>
        <v>4000000</v>
      </c>
      <c r="F658" s="22">
        <v>1000000</v>
      </c>
      <c r="G658" s="22">
        <v>0</v>
      </c>
      <c r="K658" s="2">
        <f t="shared" si="35"/>
        <v>5000000</v>
      </c>
      <c r="L658" s="22">
        <v>5000000</v>
      </c>
      <c r="M658" s="22" t="s">
        <v>253</v>
      </c>
      <c r="O658" s="19"/>
      <c r="S658" s="19">
        <f>IFERROR(SUMIF([3]PIVOT!$A$9:$A$634,C658,[3]PIVOT!$C$9:$C$634),0)</f>
        <v>0</v>
      </c>
      <c r="T658" s="19">
        <f t="shared" si="36"/>
        <v>-5000000</v>
      </c>
    </row>
    <row r="659" spans="1:20" s="22" customFormat="1" outlineLevel="1" x14ac:dyDescent="0.25">
      <c r="A659" s="22" t="s">
        <v>128</v>
      </c>
      <c r="B659" s="22" t="s">
        <v>1205</v>
      </c>
      <c r="C659" s="22" t="s">
        <v>1987</v>
      </c>
      <c r="D659" s="22" t="s">
        <v>1988</v>
      </c>
      <c r="E659" s="16">
        <f t="shared" si="34"/>
        <v>4000000</v>
      </c>
      <c r="F659" s="22">
        <v>1000000</v>
      </c>
      <c r="G659" s="22">
        <v>0</v>
      </c>
      <c r="K659" s="2">
        <f t="shared" si="35"/>
        <v>5000000</v>
      </c>
      <c r="L659" s="22">
        <v>5000000</v>
      </c>
      <c r="M659" s="22" t="s">
        <v>253</v>
      </c>
      <c r="O659" s="19"/>
      <c r="S659" s="19">
        <f>IFERROR(SUMIF([3]PIVOT!$A$9:$A$634,C659,[3]PIVOT!$C$9:$C$634),0)</f>
        <v>0</v>
      </c>
      <c r="T659" s="19">
        <f t="shared" si="36"/>
        <v>-5000000</v>
      </c>
    </row>
    <row r="660" spans="1:20" s="22" customFormat="1" outlineLevel="1" x14ac:dyDescent="0.25">
      <c r="A660" s="22" t="s">
        <v>128</v>
      </c>
      <c r="B660" s="22" t="s">
        <v>1205</v>
      </c>
      <c r="C660" s="22" t="s">
        <v>2868</v>
      </c>
      <c r="D660" s="22" t="s">
        <v>2869</v>
      </c>
      <c r="E660" s="16">
        <f t="shared" si="34"/>
        <v>903000</v>
      </c>
      <c r="F660" s="22">
        <v>1000000</v>
      </c>
      <c r="G660" s="22">
        <v>423000</v>
      </c>
      <c r="K660" s="2">
        <f t="shared" si="35"/>
        <v>2326000</v>
      </c>
      <c r="L660" s="22">
        <v>1903000</v>
      </c>
      <c r="M660" s="22" t="s">
        <v>288</v>
      </c>
      <c r="O660" s="19"/>
      <c r="S660" s="19">
        <f>IFERROR(SUMIF([3]PIVOT!$A$9:$A$634,C660,[3]PIVOT!$C$9:$C$634),0)</f>
        <v>0</v>
      </c>
      <c r="T660" s="19">
        <f t="shared" si="36"/>
        <v>-2326000</v>
      </c>
    </row>
    <row r="661" spans="1:20" s="22" customFormat="1" outlineLevel="1" x14ac:dyDescent="0.25">
      <c r="A661" s="22" t="s">
        <v>128</v>
      </c>
      <c r="B661" s="22" t="s">
        <v>371</v>
      </c>
      <c r="C661" s="22" t="s">
        <v>2572</v>
      </c>
      <c r="D661" s="22" t="s">
        <v>2573</v>
      </c>
      <c r="E661" s="16">
        <f t="shared" si="34"/>
        <v>0</v>
      </c>
      <c r="F661" s="22">
        <v>0</v>
      </c>
      <c r="G661" s="22">
        <v>115000</v>
      </c>
      <c r="K661" s="2">
        <f t="shared" si="35"/>
        <v>115000</v>
      </c>
      <c r="L661" s="22">
        <v>0</v>
      </c>
      <c r="M661" s="22" t="s">
        <v>253</v>
      </c>
      <c r="O661" s="19"/>
      <c r="S661" s="19">
        <f>IFERROR(SUMIF([3]PIVOT!$A$9:$A$634,C661,[3]PIVOT!$C$9:$C$634),0)</f>
        <v>0</v>
      </c>
      <c r="T661" s="19">
        <f t="shared" si="36"/>
        <v>-115000</v>
      </c>
    </row>
    <row r="662" spans="1:20" s="22" customFormat="1" outlineLevel="1" x14ac:dyDescent="0.25">
      <c r="A662" s="22" t="s">
        <v>128</v>
      </c>
      <c r="B662" s="22" t="s">
        <v>2728</v>
      </c>
      <c r="C662" s="22" t="s">
        <v>2574</v>
      </c>
      <c r="D662" s="22" t="s">
        <v>2575</v>
      </c>
      <c r="E662" s="16">
        <f t="shared" si="34"/>
        <v>1000000</v>
      </c>
      <c r="F662" s="22">
        <v>0</v>
      </c>
      <c r="G662" s="22">
        <v>0</v>
      </c>
      <c r="K662" s="2">
        <f t="shared" si="35"/>
        <v>1000000</v>
      </c>
      <c r="L662" s="22">
        <v>1000000</v>
      </c>
      <c r="M662" s="22" t="s">
        <v>253</v>
      </c>
      <c r="O662" s="19"/>
      <c r="S662" s="19">
        <f>IFERROR(SUMIF([3]PIVOT!$A$9:$A$634,C662,[3]PIVOT!$C$9:$C$634),0)</f>
        <v>0</v>
      </c>
      <c r="T662" s="19">
        <f t="shared" si="36"/>
        <v>-1000000</v>
      </c>
    </row>
    <row r="663" spans="1:20" s="22" customFormat="1" outlineLevel="1" x14ac:dyDescent="0.25">
      <c r="A663" s="22" t="s">
        <v>128</v>
      </c>
      <c r="B663" s="22" t="s">
        <v>1205</v>
      </c>
      <c r="C663" s="22" t="s">
        <v>2180</v>
      </c>
      <c r="D663" s="22" t="s">
        <v>2181</v>
      </c>
      <c r="E663" s="16">
        <f t="shared" si="34"/>
        <v>3500000</v>
      </c>
      <c r="F663" s="22">
        <v>1000000</v>
      </c>
      <c r="G663" s="22">
        <v>0</v>
      </c>
      <c r="K663" s="2">
        <f t="shared" si="35"/>
        <v>4500000</v>
      </c>
      <c r="L663" s="22">
        <v>4500000</v>
      </c>
      <c r="M663" s="22" t="s">
        <v>2190</v>
      </c>
      <c r="O663" s="19"/>
      <c r="S663" s="19">
        <f>IFERROR(SUMIF([3]PIVOT!$A$9:$A$634,C663,[3]PIVOT!$C$9:$C$634),0)</f>
        <v>0</v>
      </c>
      <c r="T663" s="19">
        <f t="shared" si="36"/>
        <v>-4500000</v>
      </c>
    </row>
    <row r="664" spans="1:20" s="22" customFormat="1" outlineLevel="1" x14ac:dyDescent="0.25">
      <c r="A664" s="22" t="s">
        <v>66</v>
      </c>
      <c r="B664" s="22" t="s">
        <v>37</v>
      </c>
      <c r="C664" s="22" t="s">
        <v>1502</v>
      </c>
      <c r="D664" s="22" t="s">
        <v>289</v>
      </c>
      <c r="E664" s="16">
        <f t="shared" si="34"/>
        <v>5700000</v>
      </c>
      <c r="F664" s="22">
        <v>0</v>
      </c>
      <c r="G664" s="22">
        <v>0</v>
      </c>
      <c r="K664" s="2">
        <f t="shared" si="35"/>
        <v>5700000</v>
      </c>
      <c r="L664" s="22">
        <v>5700000</v>
      </c>
      <c r="M664" s="22" t="s">
        <v>288</v>
      </c>
      <c r="O664" s="19"/>
      <c r="S664" s="19">
        <f>IFERROR(SUMIF([3]PIVOT!$A$9:$A$634,C664,[3]PIVOT!$C$9:$C$634),0)</f>
        <v>0</v>
      </c>
      <c r="T664" s="19">
        <f t="shared" si="36"/>
        <v>-5700000</v>
      </c>
    </row>
    <row r="665" spans="1:20" s="22" customFormat="1" outlineLevel="1" x14ac:dyDescent="0.25">
      <c r="A665" s="22" t="s">
        <v>66</v>
      </c>
      <c r="B665" s="22" t="s">
        <v>37</v>
      </c>
      <c r="C665" s="22" t="s">
        <v>1503</v>
      </c>
      <c r="D665" s="22" t="s">
        <v>657</v>
      </c>
      <c r="E665" s="16">
        <f t="shared" si="34"/>
        <v>2000000</v>
      </c>
      <c r="F665" s="22">
        <v>0</v>
      </c>
      <c r="G665" s="22">
        <v>0</v>
      </c>
      <c r="K665" s="2">
        <f t="shared" si="35"/>
        <v>2000000</v>
      </c>
      <c r="L665" s="22">
        <v>2000000</v>
      </c>
      <c r="M665" s="22" t="s">
        <v>288</v>
      </c>
      <c r="O665" s="19"/>
      <c r="S665" s="19">
        <f>IFERROR(SUMIF([3]PIVOT!$A$9:$A$634,C665,[3]PIVOT!$C$9:$C$634),0)</f>
        <v>0</v>
      </c>
      <c r="T665" s="19">
        <f t="shared" si="36"/>
        <v>-2000000</v>
      </c>
    </row>
    <row r="666" spans="1:20" s="22" customFormat="1" outlineLevel="1" x14ac:dyDescent="0.25">
      <c r="A666" s="22" t="s">
        <v>66</v>
      </c>
      <c r="B666" s="22" t="s">
        <v>37</v>
      </c>
      <c r="C666" s="22" t="s">
        <v>1504</v>
      </c>
      <c r="D666" s="22" t="s">
        <v>1505</v>
      </c>
      <c r="E666" s="16">
        <f t="shared" si="34"/>
        <v>2000000</v>
      </c>
      <c r="F666" s="22">
        <v>0</v>
      </c>
      <c r="G666" s="22">
        <v>0</v>
      </c>
      <c r="K666" s="2">
        <f t="shared" si="35"/>
        <v>2000000</v>
      </c>
      <c r="L666" s="22">
        <v>2000000</v>
      </c>
      <c r="M666" s="22" t="s">
        <v>2190</v>
      </c>
      <c r="O666" s="19"/>
      <c r="S666" s="19">
        <f>IFERROR(SUMIF([3]PIVOT!$A$9:$A$634,C666,[3]PIVOT!$C$9:$C$634),0)</f>
        <v>0</v>
      </c>
      <c r="T666" s="19">
        <f t="shared" si="36"/>
        <v>-2000000</v>
      </c>
    </row>
    <row r="667" spans="1:20" s="22" customFormat="1" outlineLevel="1" x14ac:dyDescent="0.25">
      <c r="A667" s="22" t="s">
        <v>66</v>
      </c>
      <c r="B667" s="22" t="s">
        <v>37</v>
      </c>
      <c r="C667" s="22" t="s">
        <v>1506</v>
      </c>
      <c r="D667" s="22" t="s">
        <v>287</v>
      </c>
      <c r="E667" s="16">
        <f t="shared" si="34"/>
        <v>2000000</v>
      </c>
      <c r="F667" s="22">
        <v>0</v>
      </c>
      <c r="G667" s="22">
        <v>0</v>
      </c>
      <c r="K667" s="2">
        <f t="shared" si="35"/>
        <v>2000000</v>
      </c>
      <c r="L667" s="22">
        <v>2000000</v>
      </c>
      <c r="M667" s="22" t="s">
        <v>253</v>
      </c>
      <c r="O667" s="19"/>
      <c r="S667" s="19">
        <f>IFERROR(SUMIF([3]PIVOT!$A$9:$A$634,C667,[3]PIVOT!$C$9:$C$634),0)</f>
        <v>0</v>
      </c>
      <c r="T667" s="19">
        <f t="shared" si="36"/>
        <v>-2000000</v>
      </c>
    </row>
    <row r="668" spans="1:20" s="22" customFormat="1" outlineLevel="1" x14ac:dyDescent="0.25">
      <c r="A668" s="22" t="s">
        <v>66</v>
      </c>
      <c r="B668" s="22" t="s">
        <v>37</v>
      </c>
      <c r="C668" s="22" t="s">
        <v>1507</v>
      </c>
      <c r="D668" s="22" t="s">
        <v>277</v>
      </c>
      <c r="E668" s="16">
        <f t="shared" si="34"/>
        <v>2000000</v>
      </c>
      <c r="F668" s="22">
        <v>0</v>
      </c>
      <c r="G668" s="22">
        <v>0</v>
      </c>
      <c r="K668" s="2">
        <f t="shared" si="35"/>
        <v>2000000</v>
      </c>
      <c r="L668" s="22">
        <v>2000000</v>
      </c>
      <c r="M668" s="22" t="s">
        <v>288</v>
      </c>
      <c r="O668" s="19"/>
      <c r="S668" s="19">
        <f>IFERROR(SUMIF([3]PIVOT!$A$9:$A$634,C668,[3]PIVOT!$C$9:$C$634),0)</f>
        <v>0</v>
      </c>
      <c r="T668" s="19">
        <f t="shared" si="36"/>
        <v>-2000000</v>
      </c>
    </row>
    <row r="669" spans="1:20" s="22" customFormat="1" outlineLevel="1" x14ac:dyDescent="0.25">
      <c r="A669" s="22" t="s">
        <v>66</v>
      </c>
      <c r="B669" s="22" t="s">
        <v>37</v>
      </c>
      <c r="C669" s="22" t="s">
        <v>2182</v>
      </c>
      <c r="D669" s="22" t="s">
        <v>2183</v>
      </c>
      <c r="E669" s="16">
        <f t="shared" si="34"/>
        <v>2000000</v>
      </c>
      <c r="F669" s="22">
        <v>0</v>
      </c>
      <c r="G669" s="22">
        <v>0</v>
      </c>
      <c r="K669" s="2">
        <f t="shared" si="35"/>
        <v>2000000</v>
      </c>
      <c r="L669" s="22">
        <v>2000000</v>
      </c>
      <c r="O669" s="19"/>
      <c r="S669" s="19">
        <f>IFERROR(SUMIF([3]PIVOT!$A$9:$A$634,C669,[3]PIVOT!$C$9:$C$634),0)</f>
        <v>0</v>
      </c>
      <c r="T669" s="19">
        <f t="shared" si="36"/>
        <v>-2000000</v>
      </c>
    </row>
    <row r="670" spans="1:20" s="22" customFormat="1" outlineLevel="1" x14ac:dyDescent="0.25">
      <c r="A670" s="22" t="s">
        <v>67</v>
      </c>
      <c r="B670" s="22" t="s">
        <v>37</v>
      </c>
      <c r="C670" s="22" t="s">
        <v>1509</v>
      </c>
      <c r="D670" s="22" t="s">
        <v>308</v>
      </c>
      <c r="E670" s="16">
        <f t="shared" si="34"/>
        <v>1000000</v>
      </c>
      <c r="F670" s="22">
        <v>0</v>
      </c>
      <c r="G670" s="22">
        <v>0</v>
      </c>
      <c r="K670" s="2">
        <f t="shared" si="35"/>
        <v>1000000</v>
      </c>
      <c r="L670" s="22">
        <v>1000000</v>
      </c>
      <c r="O670" s="19"/>
      <c r="S670" s="19">
        <f>IFERROR(SUMIF([3]PIVOT!$A$9:$A$634,C670,[3]PIVOT!$C$9:$C$634),0)</f>
        <v>0</v>
      </c>
      <c r="T670" s="19">
        <f t="shared" si="36"/>
        <v>-1000000</v>
      </c>
    </row>
    <row r="671" spans="1:20" s="22" customFormat="1" outlineLevel="1" x14ac:dyDescent="0.25">
      <c r="A671" s="22" t="s">
        <v>67</v>
      </c>
      <c r="B671" s="22" t="s">
        <v>37</v>
      </c>
      <c r="C671" s="22" t="s">
        <v>1510</v>
      </c>
      <c r="D671" s="22" t="s">
        <v>313</v>
      </c>
      <c r="E671" s="16">
        <f t="shared" si="34"/>
        <v>5700000</v>
      </c>
      <c r="F671" s="22">
        <v>0</v>
      </c>
      <c r="G671" s="22">
        <v>0</v>
      </c>
      <c r="K671" s="2">
        <f t="shared" si="35"/>
        <v>5700000</v>
      </c>
      <c r="L671" s="22">
        <v>5700000</v>
      </c>
      <c r="O671" s="19"/>
      <c r="S671" s="19">
        <f>IFERROR(SUMIF([3]PIVOT!$A$9:$A$634,C671,[3]PIVOT!$C$9:$C$634),0)</f>
        <v>0</v>
      </c>
      <c r="T671" s="19">
        <f t="shared" si="36"/>
        <v>-5700000</v>
      </c>
    </row>
    <row r="672" spans="1:20" s="22" customFormat="1" outlineLevel="1" x14ac:dyDescent="0.25">
      <c r="A672" s="22" t="s">
        <v>67</v>
      </c>
      <c r="B672" s="22" t="s">
        <v>37</v>
      </c>
      <c r="C672" s="22" t="s">
        <v>1511</v>
      </c>
      <c r="D672" s="22" t="s">
        <v>290</v>
      </c>
      <c r="E672" s="16">
        <f t="shared" ref="E672:E722" si="37">+L672-F672-J672-I672</f>
        <v>3700000</v>
      </c>
      <c r="F672" s="22">
        <v>0</v>
      </c>
      <c r="G672" s="22">
        <v>0</v>
      </c>
      <c r="K672" s="2">
        <f t="shared" ref="K672:K724" si="38">SUM(E672:G672)-H672+I672+J672</f>
        <v>3700000</v>
      </c>
      <c r="L672" s="22">
        <v>3700000</v>
      </c>
      <c r="O672" s="19"/>
      <c r="S672" s="19">
        <f>IFERROR(SUMIF([3]PIVOT!$A$9:$A$634,C672,[3]PIVOT!$C$9:$C$634),0)</f>
        <v>0</v>
      </c>
      <c r="T672" s="19">
        <f t="shared" si="36"/>
        <v>-3700000</v>
      </c>
    </row>
    <row r="673" spans="1:20" s="22" customFormat="1" outlineLevel="1" x14ac:dyDescent="0.25">
      <c r="A673" s="22" t="s">
        <v>67</v>
      </c>
      <c r="B673" s="22" t="s">
        <v>37</v>
      </c>
      <c r="C673" s="22" t="s">
        <v>1512</v>
      </c>
      <c r="D673" s="22" t="s">
        <v>577</v>
      </c>
      <c r="E673" s="16">
        <f t="shared" si="37"/>
        <v>3000000</v>
      </c>
      <c r="F673" s="22">
        <v>0</v>
      </c>
      <c r="G673" s="22">
        <v>0</v>
      </c>
      <c r="K673" s="2">
        <f t="shared" si="38"/>
        <v>3000000</v>
      </c>
      <c r="L673" s="22">
        <v>3000000</v>
      </c>
      <c r="O673" s="19"/>
      <c r="S673" s="19">
        <f>IFERROR(SUMIF([3]PIVOT!$A$9:$A$634,C673,[3]PIVOT!$C$9:$C$634),0)</f>
        <v>0</v>
      </c>
      <c r="T673" s="19">
        <f t="shared" si="36"/>
        <v>-3000000</v>
      </c>
    </row>
    <row r="674" spans="1:20" s="22" customFormat="1" outlineLevel="1" x14ac:dyDescent="0.25">
      <c r="A674" s="22" t="s">
        <v>67</v>
      </c>
      <c r="B674" s="22" t="s">
        <v>37</v>
      </c>
      <c r="C674" s="22" t="s">
        <v>1513</v>
      </c>
      <c r="D674" s="22" t="s">
        <v>1514</v>
      </c>
      <c r="E674" s="16">
        <f t="shared" si="37"/>
        <v>3700000</v>
      </c>
      <c r="F674" s="22">
        <v>0</v>
      </c>
      <c r="G674" s="22">
        <v>0</v>
      </c>
      <c r="K674" s="2">
        <f t="shared" si="38"/>
        <v>3700000</v>
      </c>
      <c r="L674" s="22">
        <v>3700000</v>
      </c>
      <c r="O674" s="19"/>
      <c r="S674" s="19">
        <f>IFERROR(SUMIF([3]PIVOT!$A$9:$A$634,C674,[3]PIVOT!$C$9:$C$634),0)</f>
        <v>0</v>
      </c>
      <c r="T674" s="19">
        <f t="shared" si="36"/>
        <v>-3700000</v>
      </c>
    </row>
    <row r="675" spans="1:20" s="22" customFormat="1" outlineLevel="1" x14ac:dyDescent="0.25">
      <c r="A675" s="22" t="s">
        <v>67</v>
      </c>
      <c r="B675" s="22" t="s">
        <v>37</v>
      </c>
      <c r="C675" s="22" t="s">
        <v>2870</v>
      </c>
      <c r="D675" s="22" t="s">
        <v>646</v>
      </c>
      <c r="E675" s="16">
        <f t="shared" si="37"/>
        <v>307692.30769230769</v>
      </c>
      <c r="F675" s="22">
        <v>0</v>
      </c>
      <c r="G675" s="22">
        <v>0</v>
      </c>
      <c r="K675" s="2">
        <f t="shared" si="38"/>
        <v>307692.30769230769</v>
      </c>
      <c r="L675" s="22">
        <v>307692.30769230769</v>
      </c>
      <c r="O675" s="19"/>
      <c r="S675" s="19">
        <f>IFERROR(SUMIF([3]PIVOT!$A$9:$A$634,C675,[3]PIVOT!$C$9:$C$634),0)</f>
        <v>0</v>
      </c>
      <c r="T675" s="19">
        <f t="shared" si="36"/>
        <v>-307692.30769230769</v>
      </c>
    </row>
    <row r="676" spans="1:20" s="22" customFormat="1" outlineLevel="1" x14ac:dyDescent="0.25">
      <c r="A676" s="22" t="s">
        <v>128</v>
      </c>
      <c r="B676" s="22" t="s">
        <v>37</v>
      </c>
      <c r="C676" s="22" t="s">
        <v>2184</v>
      </c>
      <c r="D676" s="22" t="s">
        <v>2185</v>
      </c>
      <c r="E676" s="16">
        <f t="shared" si="37"/>
        <v>1000000</v>
      </c>
      <c r="F676" s="22">
        <v>0</v>
      </c>
      <c r="G676" s="22">
        <v>0</v>
      </c>
      <c r="K676" s="2">
        <f t="shared" si="38"/>
        <v>1000000</v>
      </c>
      <c r="L676" s="22">
        <v>1000000</v>
      </c>
      <c r="O676" s="19"/>
      <c r="S676" s="19">
        <f>IFERROR(SUMIF([3]PIVOT!$A$9:$A$634,C676,[3]PIVOT!$C$9:$C$634),0)</f>
        <v>0</v>
      </c>
      <c r="T676" s="19">
        <f t="shared" si="36"/>
        <v>-1000000</v>
      </c>
    </row>
    <row r="677" spans="1:20" s="22" customFormat="1" outlineLevel="1" x14ac:dyDescent="0.25">
      <c r="A677" s="22" t="s">
        <v>128</v>
      </c>
      <c r="B677" s="22" t="s">
        <v>37</v>
      </c>
      <c r="C677" s="22" t="s">
        <v>1518</v>
      </c>
      <c r="D677" s="22" t="s">
        <v>1519</v>
      </c>
      <c r="E677" s="16">
        <f t="shared" si="37"/>
        <v>0</v>
      </c>
      <c r="F677" s="22">
        <v>0</v>
      </c>
      <c r="G677" s="22">
        <v>0</v>
      </c>
      <c r="K677" s="2">
        <f t="shared" si="38"/>
        <v>0</v>
      </c>
      <c r="L677" s="22">
        <v>0</v>
      </c>
      <c r="S677" s="19">
        <f>IFERROR(SUMIF([3]PIVOT!$A$9:$A$634,C677,[3]PIVOT!$C$9:$C$634),0)</f>
        <v>0</v>
      </c>
      <c r="T677" s="19">
        <f t="shared" si="36"/>
        <v>0</v>
      </c>
    </row>
    <row r="678" spans="1:20" s="22" customFormat="1" outlineLevel="1" x14ac:dyDescent="0.25">
      <c r="A678" s="22" t="s">
        <v>128</v>
      </c>
      <c r="B678" s="22" t="s">
        <v>37</v>
      </c>
      <c r="C678" s="22" t="s">
        <v>2186</v>
      </c>
      <c r="D678" s="22" t="s">
        <v>2187</v>
      </c>
      <c r="E678" s="16">
        <f t="shared" si="37"/>
        <v>2000000</v>
      </c>
      <c r="F678" s="22">
        <v>0</v>
      </c>
      <c r="G678" s="22">
        <v>0</v>
      </c>
      <c r="K678" s="2">
        <f t="shared" si="38"/>
        <v>2000000</v>
      </c>
      <c r="L678" s="22">
        <v>2000000</v>
      </c>
      <c r="O678" s="19"/>
      <c r="S678" s="19">
        <f>IFERROR(SUMIF([3]PIVOT!$A$9:$A$634,C678,[3]PIVOT!$C$9:$C$634),0)</f>
        <v>0</v>
      </c>
      <c r="T678" s="19">
        <f t="shared" si="36"/>
        <v>-2000000</v>
      </c>
    </row>
    <row r="679" spans="1:20" s="22" customFormat="1" outlineLevel="1" x14ac:dyDescent="0.25">
      <c r="A679" s="22" t="s">
        <v>128</v>
      </c>
      <c r="B679" s="22" t="s">
        <v>37</v>
      </c>
      <c r="C679" s="22" t="s">
        <v>1522</v>
      </c>
      <c r="D679" s="22" t="s">
        <v>1523</v>
      </c>
      <c r="E679" s="16">
        <f t="shared" si="37"/>
        <v>0</v>
      </c>
      <c r="F679" s="22">
        <v>0</v>
      </c>
      <c r="G679" s="22">
        <v>0</v>
      </c>
      <c r="K679" s="2">
        <f t="shared" si="38"/>
        <v>0</v>
      </c>
      <c r="L679" s="22">
        <v>0</v>
      </c>
      <c r="O679" s="19"/>
      <c r="S679" s="19">
        <f>IFERROR(SUMIF([3]PIVOT!$A$9:$A$634,C679,[3]PIVOT!$C$9:$C$634),0)</f>
        <v>0</v>
      </c>
      <c r="T679" s="19">
        <f t="shared" si="36"/>
        <v>0</v>
      </c>
    </row>
    <row r="680" spans="1:20" s="22" customFormat="1" outlineLevel="1" x14ac:dyDescent="0.25">
      <c r="A680" s="22" t="s">
        <v>128</v>
      </c>
      <c r="B680" s="22" t="s">
        <v>37</v>
      </c>
      <c r="C680" s="22" t="s">
        <v>1524</v>
      </c>
      <c r="D680" s="22" t="s">
        <v>570</v>
      </c>
      <c r="E680" s="16">
        <f t="shared" si="37"/>
        <v>1000000</v>
      </c>
      <c r="F680" s="22">
        <v>0</v>
      </c>
      <c r="G680" s="22">
        <v>0</v>
      </c>
      <c r="K680" s="2">
        <f t="shared" si="38"/>
        <v>1000000</v>
      </c>
      <c r="L680" s="22">
        <v>1000000</v>
      </c>
      <c r="O680" s="19"/>
      <c r="S680" s="19">
        <f>IFERROR(SUMIF([3]PIVOT!$A$9:$A$634,C680,[3]PIVOT!$C$9:$C$634),0)</f>
        <v>0</v>
      </c>
      <c r="T680" s="19">
        <f t="shared" si="36"/>
        <v>-1000000</v>
      </c>
    </row>
    <row r="681" spans="1:20" s="22" customFormat="1" outlineLevel="1" x14ac:dyDescent="0.25">
      <c r="A681" s="22" t="s">
        <v>66</v>
      </c>
      <c r="B681" s="22" t="s">
        <v>39</v>
      </c>
      <c r="C681" s="22" t="s">
        <v>1525</v>
      </c>
      <c r="D681" s="22" t="s">
        <v>1526</v>
      </c>
      <c r="E681" s="16">
        <f t="shared" si="37"/>
        <v>2000000</v>
      </c>
      <c r="F681" s="22">
        <v>0</v>
      </c>
      <c r="G681" s="22">
        <v>0</v>
      </c>
      <c r="K681" s="2">
        <f t="shared" si="38"/>
        <v>2000000</v>
      </c>
      <c r="L681" s="22">
        <v>2000000</v>
      </c>
      <c r="O681" s="19"/>
      <c r="S681" s="19">
        <f>IFERROR(SUMIF([3]PIVOT!$A$9:$A$634,C681,[3]PIVOT!$C$9:$C$634),0)</f>
        <v>0</v>
      </c>
      <c r="T681" s="19">
        <f t="shared" si="36"/>
        <v>-2000000</v>
      </c>
    </row>
    <row r="682" spans="1:20" s="22" customFormat="1" outlineLevel="1" x14ac:dyDescent="0.25">
      <c r="A682" s="22" t="s">
        <v>67</v>
      </c>
      <c r="B682" s="22" t="s">
        <v>39</v>
      </c>
      <c r="C682" s="22" t="s">
        <v>1527</v>
      </c>
      <c r="D682" s="22" t="s">
        <v>341</v>
      </c>
      <c r="E682" s="16">
        <f t="shared" si="37"/>
        <v>1000000</v>
      </c>
      <c r="F682" s="22">
        <v>0</v>
      </c>
      <c r="G682" s="22">
        <v>0</v>
      </c>
      <c r="K682" s="2">
        <f t="shared" si="38"/>
        <v>1000000</v>
      </c>
      <c r="L682" s="22">
        <v>1000000</v>
      </c>
      <c r="O682" s="19"/>
      <c r="S682" s="19">
        <f>IFERROR(SUMIF([3]PIVOT!$A$9:$A$634,C682,[3]PIVOT!$C$9:$C$634),0)</f>
        <v>0</v>
      </c>
      <c r="T682" s="19">
        <f t="shared" si="36"/>
        <v>-1000000</v>
      </c>
    </row>
    <row r="683" spans="1:20" s="22" customFormat="1" outlineLevel="1" x14ac:dyDescent="0.25">
      <c r="A683" s="22" t="s">
        <v>128</v>
      </c>
      <c r="B683" s="22" t="s">
        <v>39</v>
      </c>
      <c r="C683" s="22" t="s">
        <v>2188</v>
      </c>
      <c r="D683" s="22" t="s">
        <v>2189</v>
      </c>
      <c r="E683" s="16">
        <f t="shared" si="37"/>
        <v>0</v>
      </c>
      <c r="F683" s="22">
        <v>0</v>
      </c>
      <c r="G683" s="22">
        <v>0</v>
      </c>
      <c r="K683" s="2">
        <f t="shared" si="38"/>
        <v>0</v>
      </c>
      <c r="L683" s="22">
        <v>0</v>
      </c>
      <c r="O683" s="19"/>
      <c r="S683" s="19">
        <f>IFERROR(SUMIF([3]PIVOT!$A$9:$A$634,C683,[3]PIVOT!$C$9:$C$634),0)</f>
        <v>0</v>
      </c>
      <c r="T683" s="19">
        <f t="shared" si="36"/>
        <v>0</v>
      </c>
    </row>
    <row r="684" spans="1:20" s="22" customFormat="1" outlineLevel="1" x14ac:dyDescent="0.25">
      <c r="A684" s="22" t="s">
        <v>67</v>
      </c>
      <c r="B684" s="22" t="s">
        <v>20</v>
      </c>
      <c r="C684" s="22" t="s">
        <v>2871</v>
      </c>
      <c r="D684" s="22" t="s">
        <v>2317</v>
      </c>
      <c r="E684" s="16">
        <f t="shared" si="37"/>
        <v>0</v>
      </c>
      <c r="F684" s="22">
        <v>0</v>
      </c>
      <c r="G684" s="22">
        <v>153000</v>
      </c>
      <c r="K684" s="2">
        <f t="shared" si="38"/>
        <v>153000</v>
      </c>
      <c r="O684" s="19"/>
      <c r="S684" s="19">
        <f>IFERROR(SUMIF([3]PIVOT!$A$9:$A$634,C684,[3]PIVOT!$C$9:$C$634),0)</f>
        <v>0</v>
      </c>
      <c r="T684" s="19">
        <f t="shared" si="36"/>
        <v>-153000</v>
      </c>
    </row>
    <row r="685" spans="1:20" s="22" customFormat="1" outlineLevel="1" x14ac:dyDescent="0.25">
      <c r="A685" s="22" t="s">
        <v>128</v>
      </c>
      <c r="B685" s="22" t="s">
        <v>20</v>
      </c>
      <c r="C685" s="22" t="s">
        <v>2713</v>
      </c>
      <c r="D685" s="22" t="s">
        <v>2714</v>
      </c>
      <c r="E685" s="16">
        <f t="shared" si="37"/>
        <v>0</v>
      </c>
      <c r="F685" s="22">
        <v>0</v>
      </c>
      <c r="G685" s="22">
        <v>153000</v>
      </c>
      <c r="K685" s="2">
        <f t="shared" si="38"/>
        <v>153000</v>
      </c>
      <c r="O685" s="19"/>
      <c r="S685" s="19">
        <f>IFERROR(SUMIF([3]PIVOT!$A$9:$A$634,C685,[3]PIVOT!$C$9:$C$634),0)</f>
        <v>0</v>
      </c>
      <c r="T685" s="19">
        <f t="shared" si="36"/>
        <v>-153000</v>
      </c>
    </row>
    <row r="686" spans="1:20" s="22" customFormat="1" outlineLevel="1" x14ac:dyDescent="0.25">
      <c r="E686" s="16">
        <f t="shared" si="37"/>
        <v>0</v>
      </c>
      <c r="F686" s="22">
        <v>0</v>
      </c>
      <c r="G686" s="22">
        <v>0</v>
      </c>
      <c r="K686" s="2">
        <f t="shared" si="38"/>
        <v>0</v>
      </c>
      <c r="O686" s="19"/>
      <c r="S686" s="19">
        <f>IFERROR(SUMIF([3]PIVOT!$A$9:$A$634,C686,[3]PIVOT!$C$9:$C$634),0)</f>
        <v>0</v>
      </c>
      <c r="T686" s="19">
        <f t="shared" si="36"/>
        <v>0</v>
      </c>
    </row>
    <row r="687" spans="1:20" s="22" customFormat="1" outlineLevel="1" x14ac:dyDescent="0.25">
      <c r="E687" s="16">
        <f t="shared" si="37"/>
        <v>0</v>
      </c>
      <c r="F687" s="22">
        <v>0</v>
      </c>
      <c r="G687" s="22">
        <v>0</v>
      </c>
      <c r="K687" s="2">
        <f t="shared" si="38"/>
        <v>0</v>
      </c>
      <c r="O687" s="19"/>
      <c r="S687" s="19">
        <f>IFERROR(SUMIF([3]PIVOT!$A$9:$A$634,C687,[3]PIVOT!$C$9:$C$634),0)</f>
        <v>0</v>
      </c>
      <c r="T687" s="19">
        <f t="shared" si="36"/>
        <v>0</v>
      </c>
    </row>
    <row r="688" spans="1:20" s="22" customFormat="1" outlineLevel="1" x14ac:dyDescent="0.25">
      <c r="E688" s="16">
        <f t="shared" si="37"/>
        <v>0</v>
      </c>
      <c r="F688" s="22">
        <v>0</v>
      </c>
      <c r="G688" s="22">
        <v>0</v>
      </c>
      <c r="K688" s="2">
        <f t="shared" si="38"/>
        <v>0</v>
      </c>
      <c r="O688" s="19"/>
      <c r="S688" s="19">
        <f>IFERROR(SUMIF([3]PIVOT!$A$9:$A$634,C688,[3]PIVOT!$C$9:$C$634),0)</f>
        <v>0</v>
      </c>
      <c r="T688" s="19">
        <f t="shared" si="36"/>
        <v>0</v>
      </c>
    </row>
    <row r="689" spans="1:20" s="22" customFormat="1" outlineLevel="1" x14ac:dyDescent="0.25">
      <c r="E689" s="16">
        <f t="shared" si="37"/>
        <v>0</v>
      </c>
      <c r="F689" s="22">
        <v>0</v>
      </c>
      <c r="G689" s="22">
        <v>0</v>
      </c>
      <c r="K689" s="2">
        <f t="shared" si="38"/>
        <v>0</v>
      </c>
      <c r="O689" s="19"/>
      <c r="S689" s="19">
        <f>IFERROR(SUMIF([3]PIVOT!$A$9:$A$634,C689,[3]PIVOT!$C$9:$C$634),0)</f>
        <v>0</v>
      </c>
      <c r="T689" s="19">
        <f t="shared" si="36"/>
        <v>0</v>
      </c>
    </row>
    <row r="690" spans="1:20" s="22" customFormat="1" outlineLevel="1" x14ac:dyDescent="0.25">
      <c r="E690" s="16">
        <f t="shared" si="37"/>
        <v>0</v>
      </c>
      <c r="F690" s="22">
        <v>0</v>
      </c>
      <c r="G690" s="22">
        <v>0</v>
      </c>
      <c r="K690" s="2">
        <f t="shared" si="38"/>
        <v>0</v>
      </c>
      <c r="O690" s="19"/>
      <c r="S690" s="19">
        <f>IFERROR(SUMIF([3]PIVOT!$A$9:$A$634,C690,[3]PIVOT!$C$9:$C$634),0)</f>
        <v>0</v>
      </c>
      <c r="T690" s="19">
        <f t="shared" si="36"/>
        <v>0</v>
      </c>
    </row>
    <row r="691" spans="1:20" s="22" customFormat="1" outlineLevel="1" x14ac:dyDescent="0.25">
      <c r="E691" s="16">
        <f t="shared" si="37"/>
        <v>0</v>
      </c>
      <c r="F691" s="22">
        <v>0</v>
      </c>
      <c r="G691" s="22">
        <v>0</v>
      </c>
      <c r="K691" s="2">
        <f t="shared" si="38"/>
        <v>0</v>
      </c>
      <c r="O691" s="19"/>
      <c r="S691" s="19">
        <f>IFERROR(SUMIF([3]PIVOT!$A$9:$A$634,C691,[3]PIVOT!$C$9:$C$634),0)</f>
        <v>0</v>
      </c>
      <c r="T691" s="19">
        <f t="shared" si="36"/>
        <v>0</v>
      </c>
    </row>
    <row r="692" spans="1:20" s="35" customFormat="1" x14ac:dyDescent="0.25">
      <c r="A692" s="4"/>
      <c r="B692" s="4"/>
      <c r="C692" s="50"/>
      <c r="D692" s="4" t="s">
        <v>275</v>
      </c>
      <c r="E692" s="4">
        <f t="shared" ref="E692:J692" si="39">SUM(E544:E691)</f>
        <v>295699692.30769229</v>
      </c>
      <c r="F692" s="4">
        <f t="shared" si="39"/>
        <v>45000000</v>
      </c>
      <c r="G692" s="4">
        <f t="shared" si="39"/>
        <v>21643000</v>
      </c>
      <c r="H692" s="4">
        <f t="shared" si="39"/>
        <v>0</v>
      </c>
      <c r="I692" s="4">
        <f t="shared" si="39"/>
        <v>0</v>
      </c>
      <c r="J692" s="4">
        <f t="shared" si="39"/>
        <v>0</v>
      </c>
      <c r="K692" s="4">
        <f t="shared" si="38"/>
        <v>362342692.30769229</v>
      </c>
      <c r="L692" s="4">
        <f>SUM(L544:L691)</f>
        <v>340699692.30769229</v>
      </c>
      <c r="M692" s="41"/>
      <c r="N692" s="35">
        <v>329892000</v>
      </c>
      <c r="O692" s="19">
        <v>28500000</v>
      </c>
      <c r="P692" s="35">
        <v>19200000</v>
      </c>
      <c r="Q692" s="35">
        <v>24534000</v>
      </c>
      <c r="R692" s="35">
        <f>+K692-SUM(N692:Q692)</f>
        <v>-39783307.692307711</v>
      </c>
      <c r="S692" s="19"/>
      <c r="T692" s="19"/>
    </row>
    <row r="693" spans="1:20" outlineLevel="1" x14ac:dyDescent="0.25">
      <c r="A693" s="19" t="s">
        <v>71</v>
      </c>
      <c r="B693" s="19" t="s">
        <v>70</v>
      </c>
      <c r="C693" s="2" t="s">
        <v>1354</v>
      </c>
      <c r="D693" s="2" t="s">
        <v>143</v>
      </c>
      <c r="E693" s="16">
        <f t="shared" si="37"/>
        <v>3000000</v>
      </c>
      <c r="K693" s="2">
        <f t="shared" si="38"/>
        <v>3000000</v>
      </c>
      <c r="L693" s="2">
        <v>3000000</v>
      </c>
      <c r="M693" s="2"/>
      <c r="S693" s="19">
        <f>IFERROR(SUMIF([3]PIVOT!$A$9:$A$634,C693,[3]PIVOT!$C$9:$C$634),0)</f>
        <v>0</v>
      </c>
      <c r="T693" s="19">
        <f t="shared" si="36"/>
        <v>-3000000</v>
      </c>
    </row>
    <row r="694" spans="1:20" outlineLevel="1" x14ac:dyDescent="0.25">
      <c r="A694" s="19" t="s">
        <v>71</v>
      </c>
      <c r="B694" s="19" t="s">
        <v>70</v>
      </c>
      <c r="C694" s="2" t="s">
        <v>1356</v>
      </c>
      <c r="D694" s="2" t="s">
        <v>144</v>
      </c>
      <c r="E694" s="16">
        <f t="shared" si="37"/>
        <v>3000000</v>
      </c>
      <c r="K694" s="2">
        <f t="shared" si="38"/>
        <v>3000000</v>
      </c>
      <c r="L694" s="2">
        <v>3000000</v>
      </c>
      <c r="M694" s="2"/>
      <c r="S694" s="19">
        <f>IFERROR(SUMIF([3]PIVOT!$A$9:$A$634,C694,[3]PIVOT!$C$9:$C$634),0)</f>
        <v>0</v>
      </c>
      <c r="T694" s="19">
        <f t="shared" si="36"/>
        <v>-3000000</v>
      </c>
    </row>
    <row r="695" spans="1:20" outlineLevel="1" x14ac:dyDescent="0.25">
      <c r="A695" s="19" t="s">
        <v>71</v>
      </c>
      <c r="B695" s="19" t="s">
        <v>70</v>
      </c>
      <c r="C695" s="2" t="s">
        <v>1995</v>
      </c>
      <c r="D695" s="2" t="s">
        <v>1996</v>
      </c>
      <c r="E695" s="16">
        <f t="shared" si="37"/>
        <v>3000000</v>
      </c>
      <c r="K695" s="2">
        <f t="shared" si="38"/>
        <v>3000000</v>
      </c>
      <c r="L695" s="2">
        <v>3000000</v>
      </c>
      <c r="M695" s="2"/>
      <c r="S695" s="19">
        <f>IFERROR(SUMIF([3]PIVOT!$A$9:$A$634,C695,[3]PIVOT!$C$9:$C$634),0)</f>
        <v>0</v>
      </c>
      <c r="T695" s="19">
        <f t="shared" si="36"/>
        <v>-3000000</v>
      </c>
    </row>
    <row r="696" spans="1:20" outlineLevel="1" x14ac:dyDescent="0.25">
      <c r="A696" s="19" t="s">
        <v>71</v>
      </c>
      <c r="B696" s="19" t="s">
        <v>70</v>
      </c>
      <c r="C696" s="19" t="s">
        <v>1358</v>
      </c>
      <c r="D696" s="19" t="s">
        <v>146</v>
      </c>
      <c r="E696" s="16">
        <f t="shared" si="37"/>
        <v>3000000</v>
      </c>
      <c r="K696" s="2">
        <f t="shared" si="38"/>
        <v>3000000</v>
      </c>
      <c r="L696" s="2">
        <v>3000000</v>
      </c>
      <c r="M696" s="2"/>
      <c r="S696" s="19">
        <f>IFERROR(SUMIF([3]PIVOT!$A$9:$A$634,C696,[3]PIVOT!$C$9:$C$634),0)</f>
        <v>0</v>
      </c>
      <c r="T696" s="19">
        <f t="shared" si="36"/>
        <v>-3000000</v>
      </c>
    </row>
    <row r="697" spans="1:20" outlineLevel="1" x14ac:dyDescent="0.25">
      <c r="A697" s="19" t="s">
        <v>71</v>
      </c>
      <c r="B697" s="19" t="s">
        <v>70</v>
      </c>
      <c r="C697" s="19" t="s">
        <v>1359</v>
      </c>
      <c r="D697" s="19" t="s">
        <v>147</v>
      </c>
      <c r="E697" s="16">
        <f t="shared" si="37"/>
        <v>3000000</v>
      </c>
      <c r="F697" s="19"/>
      <c r="G697" s="19"/>
      <c r="H697" s="19"/>
      <c r="I697" s="19"/>
      <c r="J697" s="19"/>
      <c r="K697" s="2">
        <f t="shared" si="38"/>
        <v>3000000</v>
      </c>
      <c r="L697" s="19">
        <v>3000000</v>
      </c>
      <c r="M697" s="19"/>
      <c r="S697" s="19">
        <f>IFERROR(SUMIF([3]PIVOT!$A$9:$A$634,C697,[3]PIVOT!$C$9:$C$634),0)</f>
        <v>0</v>
      </c>
      <c r="T697" s="19">
        <f t="shared" si="36"/>
        <v>-3000000</v>
      </c>
    </row>
    <row r="698" spans="1:20" outlineLevel="1" x14ac:dyDescent="0.25">
      <c r="A698" s="19" t="s">
        <v>71</v>
      </c>
      <c r="B698" s="19" t="s">
        <v>70</v>
      </c>
      <c r="C698" s="19" t="s">
        <v>1360</v>
      </c>
      <c r="D698" s="19" t="s">
        <v>574</v>
      </c>
      <c r="E698" s="16">
        <f t="shared" si="37"/>
        <v>3000000</v>
      </c>
      <c r="F698" s="19"/>
      <c r="G698" s="19"/>
      <c r="H698" s="19"/>
      <c r="I698" s="19"/>
      <c r="J698" s="19"/>
      <c r="K698" s="2">
        <f t="shared" si="38"/>
        <v>3000000</v>
      </c>
      <c r="L698" s="19">
        <v>3000000</v>
      </c>
      <c r="M698" s="19"/>
      <c r="S698" s="19">
        <f>IFERROR(SUMIF([3]PIVOT!$A$9:$A$634,C698,[3]PIVOT!$C$9:$C$634),0)</f>
        <v>0</v>
      </c>
      <c r="T698" s="19">
        <f t="shared" si="36"/>
        <v>-3000000</v>
      </c>
    </row>
    <row r="699" spans="1:20" outlineLevel="1" x14ac:dyDescent="0.25">
      <c r="A699" s="19" t="s">
        <v>71</v>
      </c>
      <c r="B699" s="19" t="s">
        <v>70</v>
      </c>
      <c r="C699" s="19" t="s">
        <v>2715</v>
      </c>
      <c r="D699" s="19" t="s">
        <v>2716</v>
      </c>
      <c r="E699" s="16">
        <f t="shared" si="37"/>
        <v>3000000</v>
      </c>
      <c r="F699" s="19"/>
      <c r="G699" s="19">
        <v>1000000</v>
      </c>
      <c r="H699" s="19"/>
      <c r="I699" s="19"/>
      <c r="J699" s="19"/>
      <c r="K699" s="2">
        <f t="shared" si="38"/>
        <v>4000000</v>
      </c>
      <c r="L699" s="19">
        <v>3000000</v>
      </c>
      <c r="M699" s="19"/>
      <c r="S699" s="19">
        <f>IFERROR(SUMIF([3]PIVOT!$A$9:$A$634,C699,[3]PIVOT!$C$9:$C$634),0)</f>
        <v>0</v>
      </c>
      <c r="T699" s="19">
        <f t="shared" si="36"/>
        <v>-4000000</v>
      </c>
    </row>
    <row r="700" spans="1:20" outlineLevel="1" x14ac:dyDescent="0.25">
      <c r="A700" s="19" t="s">
        <v>71</v>
      </c>
      <c r="B700" s="19" t="s">
        <v>70</v>
      </c>
      <c r="C700" s="19" t="s">
        <v>1361</v>
      </c>
      <c r="D700" s="19" t="s">
        <v>391</v>
      </c>
      <c r="E700" s="16">
        <f t="shared" si="37"/>
        <v>3000000</v>
      </c>
      <c r="F700" s="19"/>
      <c r="G700" s="19"/>
      <c r="H700" s="19"/>
      <c r="I700" s="19"/>
      <c r="J700" s="19"/>
      <c r="K700" s="2">
        <f t="shared" si="38"/>
        <v>3000000</v>
      </c>
      <c r="L700" s="19">
        <v>3000000</v>
      </c>
      <c r="M700" s="19"/>
      <c r="S700" s="19">
        <f>IFERROR(SUMIF([3]PIVOT!$A$9:$A$634,C700,[3]PIVOT!$C$9:$C$634),0)</f>
        <v>0</v>
      </c>
      <c r="T700" s="19">
        <f t="shared" si="36"/>
        <v>-3000000</v>
      </c>
    </row>
    <row r="701" spans="1:20" outlineLevel="1" x14ac:dyDescent="0.25">
      <c r="A701" s="19" t="s">
        <v>71</v>
      </c>
      <c r="B701" s="19" t="s">
        <v>70</v>
      </c>
      <c r="C701" s="19" t="s">
        <v>1362</v>
      </c>
      <c r="D701" s="19" t="s">
        <v>481</v>
      </c>
      <c r="E701" s="16">
        <f t="shared" si="37"/>
        <v>3000000</v>
      </c>
      <c r="F701" s="19"/>
      <c r="G701" s="19"/>
      <c r="H701" s="19"/>
      <c r="I701" s="19"/>
      <c r="J701" s="19"/>
      <c r="K701" s="2">
        <f t="shared" si="38"/>
        <v>3000000</v>
      </c>
      <c r="L701" s="19">
        <v>3000000</v>
      </c>
      <c r="M701" s="19"/>
      <c r="S701" s="19">
        <f>IFERROR(SUMIF([3]PIVOT!$A$9:$A$634,C701,[3]PIVOT!$C$9:$C$634),0)</f>
        <v>0</v>
      </c>
      <c r="T701" s="19">
        <f t="shared" si="36"/>
        <v>-3000000</v>
      </c>
    </row>
    <row r="702" spans="1:20" outlineLevel="1" x14ac:dyDescent="0.25">
      <c r="A702" s="19" t="s">
        <v>71</v>
      </c>
      <c r="B702" s="19" t="s">
        <v>70</v>
      </c>
      <c r="C702" s="19" t="s">
        <v>1364</v>
      </c>
      <c r="D702" s="19" t="s">
        <v>148</v>
      </c>
      <c r="E702" s="16">
        <f t="shared" si="37"/>
        <v>5000000</v>
      </c>
      <c r="F702" s="19"/>
      <c r="G702" s="19"/>
      <c r="H702" s="19"/>
      <c r="I702" s="19"/>
      <c r="J702" s="19"/>
      <c r="K702" s="2">
        <f t="shared" si="38"/>
        <v>5000000</v>
      </c>
      <c r="L702" s="19">
        <v>5000000</v>
      </c>
      <c r="M702" s="19"/>
      <c r="S702" s="19">
        <f>IFERROR(SUMIF([3]PIVOT!$A$9:$A$634,C702,[3]PIVOT!$C$9:$C$634),0)</f>
        <v>0</v>
      </c>
      <c r="T702" s="19">
        <f t="shared" si="36"/>
        <v>-5000000</v>
      </c>
    </row>
    <row r="703" spans="1:20" outlineLevel="1" x14ac:dyDescent="0.25">
      <c r="A703" s="19" t="s">
        <v>71</v>
      </c>
      <c r="B703" s="19" t="s">
        <v>70</v>
      </c>
      <c r="C703" s="19" t="s">
        <v>1365</v>
      </c>
      <c r="D703" s="19" t="s">
        <v>149</v>
      </c>
      <c r="E703" s="16">
        <f t="shared" si="37"/>
        <v>5000000</v>
      </c>
      <c r="F703" s="19"/>
      <c r="G703" s="19"/>
      <c r="H703" s="19"/>
      <c r="I703" s="19"/>
      <c r="J703" s="19"/>
      <c r="K703" s="2">
        <f t="shared" si="38"/>
        <v>5000000</v>
      </c>
      <c r="L703" s="19">
        <v>5000000</v>
      </c>
      <c r="M703" s="19"/>
      <c r="S703" s="19">
        <f>IFERROR(SUMIF([3]PIVOT!$A$9:$A$634,C703,[3]PIVOT!$C$9:$C$634),0)</f>
        <v>0</v>
      </c>
      <c r="T703" s="19">
        <f t="shared" si="36"/>
        <v>-5000000</v>
      </c>
    </row>
    <row r="704" spans="1:20" outlineLevel="1" x14ac:dyDescent="0.25">
      <c r="A704" s="19" t="s">
        <v>71</v>
      </c>
      <c r="B704" s="19" t="s">
        <v>70</v>
      </c>
      <c r="C704" s="19" t="s">
        <v>1366</v>
      </c>
      <c r="D704" s="19" t="s">
        <v>150</v>
      </c>
      <c r="E704" s="16">
        <f t="shared" si="37"/>
        <v>5000000</v>
      </c>
      <c r="F704" s="19"/>
      <c r="G704" s="19"/>
      <c r="H704" s="19"/>
      <c r="I704" s="19"/>
      <c r="J704" s="19"/>
      <c r="K704" s="2">
        <f t="shared" si="38"/>
        <v>5000000</v>
      </c>
      <c r="L704" s="19">
        <v>5000000</v>
      </c>
      <c r="M704" s="19"/>
      <c r="S704" s="19">
        <f>IFERROR(SUMIF([3]PIVOT!$A$9:$A$634,C704,[3]PIVOT!$C$9:$C$634),0)</f>
        <v>0</v>
      </c>
      <c r="T704" s="19">
        <f t="shared" si="36"/>
        <v>-5000000</v>
      </c>
    </row>
    <row r="705" spans="1:20" outlineLevel="1" x14ac:dyDescent="0.25">
      <c r="A705" s="19" t="s">
        <v>71</v>
      </c>
      <c r="B705" s="19" t="s">
        <v>70</v>
      </c>
      <c r="C705" s="19" t="s">
        <v>1367</v>
      </c>
      <c r="D705" s="19" t="s">
        <v>151</v>
      </c>
      <c r="E705" s="16">
        <f t="shared" si="37"/>
        <v>5000000</v>
      </c>
      <c r="F705" s="19"/>
      <c r="G705" s="19"/>
      <c r="H705" s="19"/>
      <c r="I705" s="19"/>
      <c r="J705" s="19"/>
      <c r="K705" s="2">
        <f t="shared" si="38"/>
        <v>5000000</v>
      </c>
      <c r="L705" s="19">
        <v>5000000</v>
      </c>
      <c r="M705" s="19"/>
      <c r="S705" s="19">
        <f>IFERROR(SUMIF([3]PIVOT!$A$9:$A$634,C705,[3]PIVOT!$C$9:$C$634),0)</f>
        <v>0</v>
      </c>
      <c r="T705" s="19">
        <f t="shared" si="36"/>
        <v>-5000000</v>
      </c>
    </row>
    <row r="706" spans="1:20" outlineLevel="1" x14ac:dyDescent="0.25">
      <c r="A706" s="19" t="s">
        <v>71</v>
      </c>
      <c r="B706" s="19" t="s">
        <v>70</v>
      </c>
      <c r="C706" s="19" t="s">
        <v>1368</v>
      </c>
      <c r="D706" s="19" t="s">
        <v>69</v>
      </c>
      <c r="E706" s="16">
        <f t="shared" si="37"/>
        <v>5000000</v>
      </c>
      <c r="F706" s="19"/>
      <c r="G706" s="19"/>
      <c r="H706" s="19"/>
      <c r="I706" s="19"/>
      <c r="J706" s="19"/>
      <c r="K706" s="2">
        <f t="shared" si="38"/>
        <v>5000000</v>
      </c>
      <c r="L706" s="19">
        <v>5000000</v>
      </c>
      <c r="M706" s="19"/>
      <c r="S706" s="19">
        <f>IFERROR(SUMIF([3]PIVOT!$A$9:$A$634,C706,[3]PIVOT!$C$9:$C$634),0)</f>
        <v>0</v>
      </c>
      <c r="T706" s="19">
        <f t="shared" si="36"/>
        <v>-5000000</v>
      </c>
    </row>
    <row r="707" spans="1:20" outlineLevel="1" x14ac:dyDescent="0.25">
      <c r="A707" s="19" t="s">
        <v>71</v>
      </c>
      <c r="B707" s="19" t="s">
        <v>70</v>
      </c>
      <c r="C707" s="19" t="s">
        <v>1997</v>
      </c>
      <c r="D707" s="19" t="s">
        <v>1998</v>
      </c>
      <c r="E707" s="16">
        <f t="shared" si="37"/>
        <v>5000000</v>
      </c>
      <c r="F707" s="19"/>
      <c r="G707" s="19"/>
      <c r="H707" s="19"/>
      <c r="I707" s="19"/>
      <c r="J707" s="19"/>
      <c r="K707" s="2">
        <f t="shared" si="38"/>
        <v>5000000</v>
      </c>
      <c r="L707" s="19">
        <v>5000000</v>
      </c>
      <c r="M707" s="19"/>
      <c r="S707" s="19">
        <f>IFERROR(SUMIF([3]PIVOT!$A$9:$A$634,C707,[3]PIVOT!$C$9:$C$634),0)</f>
        <v>0</v>
      </c>
      <c r="T707" s="19">
        <f t="shared" si="36"/>
        <v>-5000000</v>
      </c>
    </row>
    <row r="708" spans="1:20" outlineLevel="1" x14ac:dyDescent="0.25">
      <c r="A708" s="19" t="s">
        <v>71</v>
      </c>
      <c r="B708" s="19" t="s">
        <v>70</v>
      </c>
      <c r="C708" s="19" t="s">
        <v>1370</v>
      </c>
      <c r="D708" s="19" t="s">
        <v>575</v>
      </c>
      <c r="E708" s="16">
        <f t="shared" si="37"/>
        <v>5000000</v>
      </c>
      <c r="F708" s="19"/>
      <c r="G708" s="19"/>
      <c r="H708" s="19"/>
      <c r="I708" s="19"/>
      <c r="J708" s="19"/>
      <c r="K708" s="2">
        <f t="shared" si="38"/>
        <v>5000000</v>
      </c>
      <c r="L708" s="19">
        <v>5000000</v>
      </c>
      <c r="M708" s="19"/>
      <c r="S708" s="19">
        <f>IFERROR(SUMIF([3]PIVOT!$A$9:$A$634,C708,[3]PIVOT!$C$9:$C$634),0)</f>
        <v>0</v>
      </c>
      <c r="T708" s="19">
        <f t="shared" si="36"/>
        <v>-5000000</v>
      </c>
    </row>
    <row r="709" spans="1:20" outlineLevel="1" x14ac:dyDescent="0.25">
      <c r="A709" s="19" t="s">
        <v>71</v>
      </c>
      <c r="B709" s="19" t="s">
        <v>70</v>
      </c>
      <c r="C709" s="19" t="s">
        <v>2719</v>
      </c>
      <c r="D709" s="19" t="s">
        <v>2720</v>
      </c>
      <c r="E709" s="16">
        <f t="shared" si="37"/>
        <v>5000000</v>
      </c>
      <c r="F709" s="19"/>
      <c r="G709" s="19">
        <v>1000000</v>
      </c>
      <c r="H709" s="19"/>
      <c r="I709" s="19"/>
      <c r="J709" s="19"/>
      <c r="K709" s="2">
        <f t="shared" si="38"/>
        <v>6000000</v>
      </c>
      <c r="L709" s="19">
        <v>5000000</v>
      </c>
      <c r="M709" s="19"/>
      <c r="S709" s="19">
        <f>IFERROR(SUMIF([3]PIVOT!$A$9:$A$634,C709,[3]PIVOT!$C$9:$C$634),0)</f>
        <v>0</v>
      </c>
      <c r="T709" s="19">
        <f t="shared" si="36"/>
        <v>-6000000</v>
      </c>
    </row>
    <row r="710" spans="1:20" outlineLevel="1" x14ac:dyDescent="0.25">
      <c r="A710" s="19" t="s">
        <v>71</v>
      </c>
      <c r="B710" s="19" t="s">
        <v>70</v>
      </c>
      <c r="C710" s="19" t="s">
        <v>1372</v>
      </c>
      <c r="D710" s="19" t="s">
        <v>153</v>
      </c>
      <c r="E710" s="16">
        <f t="shared" si="37"/>
        <v>5000000</v>
      </c>
      <c r="F710" s="19"/>
      <c r="G710" s="19"/>
      <c r="H710" s="19"/>
      <c r="I710" s="19"/>
      <c r="J710" s="19"/>
      <c r="K710" s="2">
        <f t="shared" si="38"/>
        <v>5000000</v>
      </c>
      <c r="L710" s="19">
        <v>5000000</v>
      </c>
      <c r="M710" s="19"/>
      <c r="S710" s="19">
        <f>IFERROR(SUMIF([3]PIVOT!$A$9:$A$634,C710,[3]PIVOT!$C$9:$C$634),0)</f>
        <v>0</v>
      </c>
      <c r="T710" s="19">
        <f t="shared" si="36"/>
        <v>-5000000</v>
      </c>
    </row>
    <row r="711" spans="1:20" outlineLevel="1" x14ac:dyDescent="0.25">
      <c r="A711" s="19" t="s">
        <v>71</v>
      </c>
      <c r="B711" s="19" t="s">
        <v>70</v>
      </c>
      <c r="C711" s="19" t="s">
        <v>1999</v>
      </c>
      <c r="D711" s="19" t="s">
        <v>2000</v>
      </c>
      <c r="E711" s="16">
        <f t="shared" si="37"/>
        <v>5000000</v>
      </c>
      <c r="F711" s="19"/>
      <c r="G711" s="19"/>
      <c r="H711" s="19"/>
      <c r="I711" s="19"/>
      <c r="J711" s="19"/>
      <c r="K711" s="2">
        <f t="shared" si="38"/>
        <v>5000000</v>
      </c>
      <c r="L711" s="19">
        <v>5000000</v>
      </c>
      <c r="M711" s="19"/>
      <c r="S711" s="19">
        <f>IFERROR(SUMIF([3]PIVOT!$A$9:$A$634,C711,[3]PIVOT!$C$9:$C$634),0)</f>
        <v>0</v>
      </c>
      <c r="T711" s="19">
        <f t="shared" si="36"/>
        <v>-5000000</v>
      </c>
    </row>
    <row r="712" spans="1:20" outlineLevel="1" x14ac:dyDescent="0.25">
      <c r="A712" s="19" t="s">
        <v>71</v>
      </c>
      <c r="B712" s="19" t="s">
        <v>70</v>
      </c>
      <c r="C712" s="19" t="s">
        <v>1374</v>
      </c>
      <c r="D712" s="19" t="s">
        <v>1375</v>
      </c>
      <c r="E712" s="16">
        <f t="shared" si="37"/>
        <v>5000000</v>
      </c>
      <c r="F712" s="19"/>
      <c r="G712" s="19"/>
      <c r="H712" s="19"/>
      <c r="I712" s="19"/>
      <c r="J712" s="19"/>
      <c r="K712" s="2">
        <f t="shared" si="38"/>
        <v>5000000</v>
      </c>
      <c r="L712" s="19">
        <v>5000000</v>
      </c>
      <c r="M712" s="19"/>
      <c r="S712" s="19">
        <f>IFERROR(SUMIF([3]PIVOT!$A$9:$A$634,C712,[3]PIVOT!$C$9:$C$634),0)</f>
        <v>0</v>
      </c>
      <c r="T712" s="19">
        <f t="shared" si="36"/>
        <v>-5000000</v>
      </c>
    </row>
    <row r="713" spans="1:20" outlineLevel="1" x14ac:dyDescent="0.25">
      <c r="A713" s="19" t="s">
        <v>71</v>
      </c>
      <c r="B713" s="19" t="s">
        <v>70</v>
      </c>
      <c r="C713" s="2" t="s">
        <v>1377</v>
      </c>
      <c r="D713" s="2" t="s">
        <v>394</v>
      </c>
      <c r="E713" s="16">
        <f t="shared" si="37"/>
        <v>3000000</v>
      </c>
      <c r="K713" s="2">
        <f t="shared" si="38"/>
        <v>3000000</v>
      </c>
      <c r="L713" s="2">
        <v>3000000</v>
      </c>
      <c r="M713" s="2"/>
      <c r="S713" s="19">
        <f>IFERROR(SUMIF([3]PIVOT!$A$9:$A$634,C713,[3]PIVOT!$C$9:$C$634),0)</f>
        <v>0</v>
      </c>
      <c r="T713" s="19">
        <f t="shared" si="36"/>
        <v>-3000000</v>
      </c>
    </row>
    <row r="714" spans="1:20" outlineLevel="1" x14ac:dyDescent="0.25">
      <c r="A714" s="19" t="s">
        <v>71</v>
      </c>
      <c r="B714" s="19" t="s">
        <v>70</v>
      </c>
      <c r="C714" s="2" t="s">
        <v>1378</v>
      </c>
      <c r="D714" s="2" t="s">
        <v>154</v>
      </c>
      <c r="E714" s="16">
        <f t="shared" si="37"/>
        <v>1500000</v>
      </c>
      <c r="K714" s="2">
        <f t="shared" si="38"/>
        <v>1500000</v>
      </c>
      <c r="L714" s="2">
        <v>1500000</v>
      </c>
      <c r="M714" s="2"/>
      <c r="S714" s="19">
        <f>IFERROR(SUMIF([3]PIVOT!$A$9:$A$634,C714,[3]PIVOT!$C$9:$C$634),0)</f>
        <v>0</v>
      </c>
      <c r="T714" s="19">
        <f t="shared" si="36"/>
        <v>-1500000</v>
      </c>
    </row>
    <row r="715" spans="1:20" outlineLevel="1" x14ac:dyDescent="0.25">
      <c r="A715" s="19" t="s">
        <v>71</v>
      </c>
      <c r="B715" s="19" t="s">
        <v>74</v>
      </c>
      <c r="C715" s="2" t="s">
        <v>1379</v>
      </c>
      <c r="D715" s="2" t="s">
        <v>913</v>
      </c>
      <c r="E715" s="16">
        <f t="shared" si="37"/>
        <v>1500000</v>
      </c>
      <c r="K715" s="2">
        <f t="shared" si="38"/>
        <v>1500000</v>
      </c>
      <c r="L715" s="2">
        <v>1500000</v>
      </c>
      <c r="M715" s="2"/>
      <c r="S715" s="19">
        <f>IFERROR(SUMIF([3]PIVOT!$A$9:$A$634,C715,[3]PIVOT!$C$9:$C$634),0)</f>
        <v>0</v>
      </c>
      <c r="T715" s="19">
        <f t="shared" si="36"/>
        <v>-1500000</v>
      </c>
    </row>
    <row r="716" spans="1:20" outlineLevel="1" x14ac:dyDescent="0.25">
      <c r="A716" s="19" t="s">
        <v>71</v>
      </c>
      <c r="B716" s="19" t="s">
        <v>74</v>
      </c>
      <c r="C716" s="2" t="s">
        <v>2582</v>
      </c>
      <c r="D716" s="2" t="s">
        <v>2583</v>
      </c>
      <c r="E716" s="16">
        <f t="shared" si="37"/>
        <v>5700000</v>
      </c>
      <c r="K716" s="2">
        <f t="shared" si="38"/>
        <v>5700000</v>
      </c>
      <c r="L716" s="2">
        <v>5700000</v>
      </c>
      <c r="M716" s="2"/>
      <c r="S716" s="19">
        <f>IFERROR(SUMIF([3]PIVOT!$A$9:$A$634,C716,[3]PIVOT!$C$9:$C$634),0)</f>
        <v>0</v>
      </c>
      <c r="T716" s="19">
        <f t="shared" si="36"/>
        <v>-5700000</v>
      </c>
    </row>
    <row r="717" spans="1:20" outlineLevel="1" x14ac:dyDescent="0.25">
      <c r="A717" s="19" t="s">
        <v>71</v>
      </c>
      <c r="B717" s="19" t="s">
        <v>74</v>
      </c>
      <c r="C717" s="2" t="s">
        <v>1381</v>
      </c>
      <c r="D717" s="2" t="s">
        <v>152</v>
      </c>
      <c r="E717" s="16">
        <f t="shared" si="37"/>
        <v>4600000</v>
      </c>
      <c r="K717" s="2">
        <f t="shared" si="38"/>
        <v>4600000</v>
      </c>
      <c r="L717" s="2">
        <v>4600000</v>
      </c>
      <c r="M717" s="2"/>
      <c r="S717" s="19">
        <f>IFERROR(SUMIF([3]PIVOT!$A$9:$A$634,C717,[3]PIVOT!$C$9:$C$634),0)</f>
        <v>0</v>
      </c>
      <c r="T717" s="19">
        <f t="shared" si="36"/>
        <v>-4600000</v>
      </c>
    </row>
    <row r="718" spans="1:20" outlineLevel="1" x14ac:dyDescent="0.25">
      <c r="A718" s="19" t="s">
        <v>71</v>
      </c>
      <c r="B718" s="19" t="s">
        <v>74</v>
      </c>
      <c r="C718" s="2" t="s">
        <v>1382</v>
      </c>
      <c r="D718" s="2" t="s">
        <v>72</v>
      </c>
      <c r="E718" s="16">
        <f t="shared" si="37"/>
        <v>6200000</v>
      </c>
      <c r="J718" s="19">
        <v>10000000</v>
      </c>
      <c r="K718" s="2">
        <f t="shared" si="38"/>
        <v>16200000</v>
      </c>
      <c r="L718" s="2">
        <v>16200000</v>
      </c>
      <c r="M718" s="2"/>
      <c r="S718" s="19">
        <f>IFERROR(SUMIF([3]PIVOT!$A$9:$A$634,C718,[3]PIVOT!$C$9:$C$634),0)</f>
        <v>0</v>
      </c>
      <c r="T718" s="19">
        <f t="shared" ref="T718:T722" si="40">+S718-K718</f>
        <v>-16200000</v>
      </c>
    </row>
    <row r="719" spans="1:20" outlineLevel="1" x14ac:dyDescent="0.25">
      <c r="A719" s="19" t="s">
        <v>71</v>
      </c>
      <c r="B719" s="19" t="s">
        <v>75</v>
      </c>
      <c r="C719" s="19" t="s">
        <v>1380</v>
      </c>
      <c r="D719" s="19" t="s">
        <v>81</v>
      </c>
      <c r="E719" s="16">
        <f t="shared" si="37"/>
        <v>7700000</v>
      </c>
      <c r="F719" s="19"/>
      <c r="G719" s="19"/>
      <c r="H719" s="19"/>
      <c r="I719" s="19"/>
      <c r="J719" s="19">
        <v>10000000</v>
      </c>
      <c r="K719" s="2">
        <f t="shared" si="38"/>
        <v>17700000</v>
      </c>
      <c r="L719" s="19">
        <v>17700000</v>
      </c>
      <c r="M719" s="19"/>
      <c r="S719" s="19">
        <f>IFERROR(SUMIF([3]PIVOT!$A$9:$A$634,C719,[3]PIVOT!$C$9:$C$634),0)</f>
        <v>0</v>
      </c>
      <c r="T719" s="19">
        <f t="shared" si="40"/>
        <v>-17700000</v>
      </c>
    </row>
    <row r="720" spans="1:20" outlineLevel="1" x14ac:dyDescent="0.25">
      <c r="A720" s="19" t="s">
        <v>71</v>
      </c>
      <c r="C720" s="19"/>
      <c r="E720" s="16">
        <f t="shared" si="37"/>
        <v>0</v>
      </c>
      <c r="F720" s="19"/>
      <c r="G720" s="19"/>
      <c r="H720" s="19"/>
      <c r="I720" s="19"/>
      <c r="J720" s="19"/>
      <c r="K720" s="2">
        <f t="shared" ref="K720" si="41">SUM(E720:G720)-H720+I720+J720</f>
        <v>0</v>
      </c>
      <c r="L720" s="19"/>
      <c r="M720" s="19"/>
      <c r="S720" s="19">
        <f>IFERROR(SUMIF([3]PIVOT!$A$9:$A$634,C720,[3]PIVOT!$C$9:$C$634),0)</f>
        <v>0</v>
      </c>
      <c r="T720" s="19">
        <f t="shared" si="40"/>
        <v>0</v>
      </c>
    </row>
    <row r="721" spans="1:20" outlineLevel="1" x14ac:dyDescent="0.25">
      <c r="A721" s="19" t="s">
        <v>71</v>
      </c>
      <c r="C721" s="19"/>
      <c r="E721" s="16">
        <f t="shared" si="37"/>
        <v>0</v>
      </c>
      <c r="F721" s="19"/>
      <c r="G721" s="19"/>
      <c r="H721" s="19"/>
      <c r="I721" s="19"/>
      <c r="J721" s="19"/>
      <c r="K721" s="2">
        <f t="shared" si="38"/>
        <v>0</v>
      </c>
      <c r="L721" s="19"/>
      <c r="M721" s="19"/>
      <c r="S721" s="19">
        <f>IFERROR(SUMIF([3]PIVOT!$A$9:$A$634,C721,[3]PIVOT!$C$9:$C$634),0)</f>
        <v>0</v>
      </c>
      <c r="T721" s="19">
        <f t="shared" si="40"/>
        <v>0</v>
      </c>
    </row>
    <row r="722" spans="1:20" outlineLevel="1" x14ac:dyDescent="0.25">
      <c r="A722" s="19" t="s">
        <v>71</v>
      </c>
      <c r="C722" s="19"/>
      <c r="E722" s="16">
        <f t="shared" si="37"/>
        <v>0</v>
      </c>
      <c r="F722" s="19"/>
      <c r="G722" s="19"/>
      <c r="H722" s="19"/>
      <c r="I722" s="19"/>
      <c r="J722" s="19"/>
      <c r="K722" s="2">
        <f t="shared" si="38"/>
        <v>0</v>
      </c>
      <c r="L722" s="19"/>
      <c r="M722" s="19"/>
      <c r="S722" s="19">
        <f>IFERROR(SUMIF([3]PIVOT!$A$9:$A$634,C722,[3]PIVOT!$C$9:$C$634),0)</f>
        <v>0</v>
      </c>
      <c r="T722" s="19">
        <f t="shared" si="40"/>
        <v>0</v>
      </c>
    </row>
    <row r="723" spans="1:20" s="35" customFormat="1" x14ac:dyDescent="0.25">
      <c r="A723" s="4"/>
      <c r="B723" s="4"/>
      <c r="C723" s="50"/>
      <c r="D723" s="4" t="s">
        <v>87</v>
      </c>
      <c r="E723" s="4">
        <f t="shared" ref="E723:J723" si="42">SUM(E693:E722)</f>
        <v>112200000</v>
      </c>
      <c r="F723" s="4">
        <f t="shared" si="42"/>
        <v>0</v>
      </c>
      <c r="G723" s="4">
        <f t="shared" si="42"/>
        <v>2000000</v>
      </c>
      <c r="H723" s="4">
        <f t="shared" si="42"/>
        <v>0</v>
      </c>
      <c r="I723" s="4">
        <f t="shared" si="42"/>
        <v>0</v>
      </c>
      <c r="J723" s="4">
        <f t="shared" si="42"/>
        <v>20000000</v>
      </c>
      <c r="K723" s="4">
        <f t="shared" si="38"/>
        <v>134200000</v>
      </c>
      <c r="L723" s="4">
        <f>SUM(L693:L722)</f>
        <v>132200000</v>
      </c>
      <c r="M723" s="41"/>
      <c r="N723" s="35">
        <v>95000000</v>
      </c>
      <c r="O723" s="19">
        <v>19500000</v>
      </c>
      <c r="P723" s="35">
        <v>23600000</v>
      </c>
      <c r="Q723" s="35">
        <v>1538461.5384615385</v>
      </c>
      <c r="R723" s="35">
        <f>+K723-SUM(N723:Q723)</f>
        <v>-5438461.5384615362</v>
      </c>
      <c r="S723" s="19"/>
      <c r="T723" s="19"/>
    </row>
    <row r="724" spans="1:20" x14ac:dyDescent="0.25">
      <c r="E724" s="2">
        <f t="shared" ref="E724:J724" si="43">SUM(E141,E265,E387,E543,E692,E723)</f>
        <v>1678784307.6923077</v>
      </c>
      <c r="F724" s="2">
        <f t="shared" si="43"/>
        <v>276000000</v>
      </c>
      <c r="G724" s="2">
        <f t="shared" si="43"/>
        <v>111681461.53846152</v>
      </c>
      <c r="H724" s="2">
        <f t="shared" si="43"/>
        <v>0</v>
      </c>
      <c r="I724" s="2">
        <f t="shared" si="43"/>
        <v>0</v>
      </c>
      <c r="J724" s="2">
        <f t="shared" si="43"/>
        <v>30000000</v>
      </c>
      <c r="K724" s="2">
        <f t="shared" si="38"/>
        <v>2096465769.2307692</v>
      </c>
      <c r="L724" s="2">
        <f>SUM(L141,L265,L387,L543,L692,L723)</f>
        <v>1963722769.2307694</v>
      </c>
      <c r="N724" s="2">
        <f>+SUM(N723,N692,N543,N387,N265,N141)</f>
        <v>1568632124.2236025</v>
      </c>
      <c r="O724" s="2">
        <f>+SUM(O723,O692,O543,O387,O265,O141)</f>
        <v>193000000</v>
      </c>
      <c r="P724" s="2">
        <f>+SUM(P723,P692,P543,P387,P265,P141)</f>
        <v>75900000</v>
      </c>
      <c r="Q724" s="2">
        <f>+SUM(Q723,Q692,Q543,Q387,Q265,Q141)</f>
        <v>135764769.23076925</v>
      </c>
      <c r="R724" s="35">
        <f>+K724-SUM(N724:Q724)</f>
        <v>123168875.77639747</v>
      </c>
    </row>
    <row r="725" spans="1:20" x14ac:dyDescent="0.25">
      <c r="D725" s="2"/>
      <c r="K725" s="2">
        <f>+SUM(E725:G725)-H725</f>
        <v>0</v>
      </c>
      <c r="M725" s="39"/>
    </row>
    <row r="726" spans="1:20" x14ac:dyDescent="0.25">
      <c r="D726" s="2"/>
      <c r="K726" s="2">
        <f>+SUM(E726:G726)-H726</f>
        <v>0</v>
      </c>
      <c r="M726" s="39"/>
    </row>
    <row r="727" spans="1:20" x14ac:dyDescent="0.25">
      <c r="K727" s="2">
        <f>SUM(K724:K726)</f>
        <v>2096465769.2307692</v>
      </c>
      <c r="M727" s="39"/>
    </row>
    <row r="728" spans="1:20" x14ac:dyDescent="0.25">
      <c r="I728" s="19">
        <f>+IFERROR(VLOOKUP($C728,[2]SM!$B$6:$N$744,13,0),0)</f>
        <v>0</v>
      </c>
    </row>
    <row r="729" spans="1:20" s="2" customFormat="1" x14ac:dyDescent="0.25">
      <c r="A729" s="19"/>
      <c r="B729" s="19" t="s">
        <v>20</v>
      </c>
      <c r="C729" s="47"/>
      <c r="D729" s="19"/>
      <c r="E729" s="2">
        <f t="shared" ref="E729:H735" si="44">SUMIF($B$4:$B$722,$B729,E$4:E$722)</f>
        <v>0</v>
      </c>
      <c r="F729" s="2">
        <f t="shared" si="44"/>
        <v>0</v>
      </c>
      <c r="G729" s="2">
        <f t="shared" si="44"/>
        <v>306000</v>
      </c>
      <c r="H729" s="2">
        <f t="shared" si="44"/>
        <v>0</v>
      </c>
      <c r="K729" s="2">
        <f t="shared" ref="K729:L735" si="45">SUMIF($B$4:$B$722,$B729,K$4:K$722)</f>
        <v>306000</v>
      </c>
      <c r="L729" s="2">
        <f t="shared" si="45"/>
        <v>0</v>
      </c>
      <c r="M729" s="37"/>
    </row>
    <row r="730" spans="1:20" s="2" customFormat="1" x14ac:dyDescent="0.25">
      <c r="A730" s="19"/>
      <c r="B730" s="19" t="s">
        <v>37</v>
      </c>
      <c r="C730" s="47"/>
      <c r="D730" s="19"/>
      <c r="E730" s="2">
        <f t="shared" si="44"/>
        <v>246607692.30769232</v>
      </c>
      <c r="F730" s="2">
        <f t="shared" si="44"/>
        <v>0</v>
      </c>
      <c r="G730" s="2">
        <f t="shared" si="44"/>
        <v>0</v>
      </c>
      <c r="H730" s="2">
        <f t="shared" si="44"/>
        <v>0</v>
      </c>
      <c r="K730" s="2">
        <f t="shared" si="45"/>
        <v>246607692.30769232</v>
      </c>
      <c r="L730" s="2">
        <f t="shared" si="45"/>
        <v>246607692.30769232</v>
      </c>
      <c r="M730" s="37"/>
    </row>
    <row r="731" spans="1:20" s="2" customFormat="1" x14ac:dyDescent="0.25">
      <c r="A731" s="19"/>
      <c r="B731" s="19" t="s">
        <v>38</v>
      </c>
      <c r="C731" s="47"/>
      <c r="D731" s="19"/>
      <c r="E731" s="2">
        <f t="shared" si="44"/>
        <v>0</v>
      </c>
      <c r="F731" s="2">
        <f t="shared" si="44"/>
        <v>0</v>
      </c>
      <c r="G731" s="2">
        <f t="shared" si="44"/>
        <v>0</v>
      </c>
      <c r="H731" s="2">
        <f t="shared" si="44"/>
        <v>0</v>
      </c>
      <c r="K731" s="2">
        <f t="shared" si="45"/>
        <v>0</v>
      </c>
      <c r="L731" s="2">
        <f t="shared" si="45"/>
        <v>0</v>
      </c>
      <c r="M731" s="37"/>
    </row>
    <row r="732" spans="1:20" s="2" customFormat="1" x14ac:dyDescent="0.25">
      <c r="A732" s="19"/>
      <c r="B732" s="19" t="s">
        <v>39</v>
      </c>
      <c r="C732" s="47"/>
      <c r="D732" s="19"/>
      <c r="E732" s="2">
        <f t="shared" si="44"/>
        <v>32700000</v>
      </c>
      <c r="F732" s="2">
        <f t="shared" si="44"/>
        <v>0</v>
      </c>
      <c r="G732" s="2">
        <f t="shared" si="44"/>
        <v>0</v>
      </c>
      <c r="H732" s="2">
        <f t="shared" si="44"/>
        <v>0</v>
      </c>
      <c r="K732" s="2">
        <f t="shared" si="45"/>
        <v>42700000</v>
      </c>
      <c r="L732" s="2">
        <f t="shared" si="45"/>
        <v>42700000</v>
      </c>
      <c r="M732" s="37"/>
    </row>
    <row r="733" spans="1:20" s="2" customFormat="1" x14ac:dyDescent="0.25">
      <c r="A733" s="19"/>
      <c r="B733" s="19" t="s">
        <v>75</v>
      </c>
      <c r="C733" s="47"/>
      <c r="D733" s="19"/>
      <c r="E733" s="2">
        <f t="shared" si="44"/>
        <v>7700000</v>
      </c>
      <c r="F733" s="2">
        <f t="shared" si="44"/>
        <v>0</v>
      </c>
      <c r="G733" s="2">
        <f t="shared" si="44"/>
        <v>0</v>
      </c>
      <c r="H733" s="2">
        <f t="shared" si="44"/>
        <v>0</v>
      </c>
      <c r="K733" s="2">
        <f t="shared" si="45"/>
        <v>17700000</v>
      </c>
      <c r="L733" s="2">
        <f t="shared" si="45"/>
        <v>17700000</v>
      </c>
      <c r="M733" s="37"/>
    </row>
    <row r="734" spans="1:20" s="2" customFormat="1" x14ac:dyDescent="0.25">
      <c r="A734" s="19"/>
      <c r="B734" s="19" t="s">
        <v>70</v>
      </c>
      <c r="C734" s="47"/>
      <c r="D734" s="19"/>
      <c r="E734" s="2">
        <f t="shared" si="44"/>
        <v>86500000</v>
      </c>
      <c r="F734" s="2">
        <f t="shared" si="44"/>
        <v>0</v>
      </c>
      <c r="G734" s="2">
        <f t="shared" si="44"/>
        <v>2000000</v>
      </c>
      <c r="H734" s="2">
        <f t="shared" si="44"/>
        <v>0</v>
      </c>
      <c r="K734" s="2">
        <f t="shared" si="45"/>
        <v>88500000</v>
      </c>
      <c r="L734" s="2">
        <f t="shared" si="45"/>
        <v>86500000</v>
      </c>
      <c r="M734" s="37"/>
    </row>
    <row r="735" spans="1:20" s="2" customFormat="1" x14ac:dyDescent="0.25">
      <c r="A735" s="19"/>
      <c r="B735" s="19" t="s">
        <v>74</v>
      </c>
      <c r="C735" s="47"/>
      <c r="D735" s="19"/>
      <c r="E735" s="2">
        <f t="shared" si="44"/>
        <v>18000000</v>
      </c>
      <c r="F735" s="2">
        <f t="shared" si="44"/>
        <v>0</v>
      </c>
      <c r="G735" s="2">
        <f t="shared" si="44"/>
        <v>0</v>
      </c>
      <c r="H735" s="2">
        <f t="shared" si="44"/>
        <v>0</v>
      </c>
      <c r="K735" s="2">
        <f t="shared" si="45"/>
        <v>28000000</v>
      </c>
      <c r="L735" s="2">
        <f t="shared" si="45"/>
        <v>28000000</v>
      </c>
      <c r="M735" s="37"/>
    </row>
    <row r="736" spans="1:20" s="2" customFormat="1" x14ac:dyDescent="0.25">
      <c r="A736" s="19"/>
      <c r="B736" s="19"/>
      <c r="C736" s="47"/>
      <c r="D736" s="19"/>
      <c r="M736" s="37"/>
    </row>
    <row r="737" spans="1:13" s="2" customFormat="1" x14ac:dyDescent="0.25">
      <c r="A737" s="19"/>
      <c r="B737" s="19" t="s">
        <v>20</v>
      </c>
      <c r="C737" s="47"/>
      <c r="D737" s="19"/>
      <c r="E737" s="2">
        <f>+E734+E729</f>
        <v>86500000</v>
      </c>
      <c r="F737" s="2">
        <f t="shared" ref="F737:L738" si="46">+F734+F729</f>
        <v>0</v>
      </c>
      <c r="G737" s="2">
        <f t="shared" si="46"/>
        <v>2306000</v>
      </c>
      <c r="H737" s="2">
        <f t="shared" si="46"/>
        <v>0</v>
      </c>
      <c r="K737" s="2">
        <f t="shared" si="46"/>
        <v>88806000</v>
      </c>
      <c r="L737" s="2">
        <f t="shared" si="46"/>
        <v>86500000</v>
      </c>
      <c r="M737" s="37"/>
    </row>
    <row r="738" spans="1:13" s="2" customFormat="1" x14ac:dyDescent="0.25">
      <c r="A738" s="19"/>
      <c r="B738" s="19" t="s">
        <v>37</v>
      </c>
      <c r="C738" s="47"/>
      <c r="D738" s="19"/>
      <c r="E738" s="2">
        <f>+E735+E730</f>
        <v>264607692.30769232</v>
      </c>
      <c r="F738" s="2">
        <f t="shared" si="46"/>
        <v>0</v>
      </c>
      <c r="G738" s="2">
        <f t="shared" si="46"/>
        <v>0</v>
      </c>
      <c r="H738" s="2">
        <f t="shared" si="46"/>
        <v>0</v>
      </c>
      <c r="K738" s="2">
        <f t="shared" si="46"/>
        <v>274607692.30769229</v>
      </c>
      <c r="L738" s="2">
        <f t="shared" si="46"/>
        <v>274607692.30769229</v>
      </c>
      <c r="M738" s="37"/>
    </row>
    <row r="739" spans="1:13" s="2" customFormat="1" x14ac:dyDescent="0.25">
      <c r="A739" s="19"/>
      <c r="B739" s="19" t="s">
        <v>38</v>
      </c>
      <c r="C739" s="47"/>
      <c r="D739" s="19"/>
      <c r="E739" s="2">
        <f t="shared" ref="E739:L739" si="47">+E731</f>
        <v>0</v>
      </c>
      <c r="F739" s="2">
        <f t="shared" si="47"/>
        <v>0</v>
      </c>
      <c r="G739" s="2">
        <f t="shared" si="47"/>
        <v>0</v>
      </c>
      <c r="H739" s="2">
        <f t="shared" si="47"/>
        <v>0</v>
      </c>
      <c r="K739" s="2">
        <f t="shared" si="47"/>
        <v>0</v>
      </c>
      <c r="L739" s="2">
        <f t="shared" si="47"/>
        <v>0</v>
      </c>
      <c r="M739" s="37"/>
    </row>
    <row r="740" spans="1:13" s="2" customFormat="1" x14ac:dyDescent="0.25">
      <c r="A740" s="19"/>
      <c r="B740" s="19" t="s">
        <v>39</v>
      </c>
      <c r="C740" s="47"/>
      <c r="D740" s="19"/>
      <c r="E740" s="2">
        <f t="shared" ref="E740:L740" si="48">+E733+E732</f>
        <v>40400000</v>
      </c>
      <c r="F740" s="2">
        <f t="shared" si="48"/>
        <v>0</v>
      </c>
      <c r="G740" s="2">
        <f t="shared" si="48"/>
        <v>0</v>
      </c>
      <c r="H740" s="2">
        <f t="shared" si="48"/>
        <v>0</v>
      </c>
      <c r="K740" s="2">
        <f t="shared" si="48"/>
        <v>60400000</v>
      </c>
      <c r="L740" s="2">
        <f t="shared" si="48"/>
        <v>60400000</v>
      </c>
      <c r="M740" s="37"/>
    </row>
    <row r="741" spans="1:13" s="2" customFormat="1" x14ac:dyDescent="0.25">
      <c r="A741" s="19"/>
      <c r="B741" s="19"/>
      <c r="C741" s="47"/>
      <c r="D741" s="19"/>
      <c r="E741" s="15">
        <f t="shared" ref="E741:L741" si="49">SUM(E737:E740)</f>
        <v>391507692.30769229</v>
      </c>
      <c r="F741" s="15">
        <f t="shared" si="49"/>
        <v>0</v>
      </c>
      <c r="G741" s="15">
        <f t="shared" si="49"/>
        <v>2306000</v>
      </c>
      <c r="H741" s="15">
        <f t="shared" si="49"/>
        <v>0</v>
      </c>
      <c r="I741" s="15"/>
      <c r="J741" s="15"/>
      <c r="K741" s="15">
        <f t="shared" si="49"/>
        <v>423813692.30769229</v>
      </c>
      <c r="L741" s="15">
        <f t="shared" si="49"/>
        <v>421507692.30769229</v>
      </c>
      <c r="M741" s="37"/>
    </row>
    <row r="742" spans="1:13" s="2" customFormat="1" x14ac:dyDescent="0.25">
      <c r="A742" s="19"/>
      <c r="B742" s="19"/>
      <c r="C742" s="47"/>
      <c r="D742" s="19"/>
      <c r="M742" s="37"/>
    </row>
    <row r="743" spans="1:13" s="2" customFormat="1" x14ac:dyDescent="0.25">
      <c r="A743" s="19"/>
      <c r="B743" s="19" t="s">
        <v>20</v>
      </c>
      <c r="C743" s="47" t="s">
        <v>28</v>
      </c>
      <c r="D743" s="19"/>
      <c r="E743" s="2">
        <f t="shared" ref="E743:H769" si="50">SUMPRODUCT(($A$4:$A$723=$C743)*($B$4:$B$723=$B743)*(E$4:E$723))</f>
        <v>0</v>
      </c>
      <c r="F743" s="2">
        <f t="shared" si="50"/>
        <v>0</v>
      </c>
      <c r="G743" s="2">
        <f t="shared" si="50"/>
        <v>0</v>
      </c>
      <c r="H743" s="2">
        <f t="shared" si="50"/>
        <v>0</v>
      </c>
      <c r="K743" s="2">
        <f t="shared" ref="K743:K769" si="51">SUMPRODUCT(($A$4:$A$723=$C743)*($B$4:$B$723=$B743)*(K$4:K$723))</f>
        <v>0</v>
      </c>
      <c r="L743" s="2">
        <f t="shared" ref="L743:L769" si="52">SUMPRODUCT(($A$4:$A$723=$C743)*($B$4:$B$723=$B743)*($L$4:$L$723))</f>
        <v>0</v>
      </c>
      <c r="M743" s="37"/>
    </row>
    <row r="744" spans="1:13" s="2" customFormat="1" x14ac:dyDescent="0.25">
      <c r="A744" s="19"/>
      <c r="B744" s="19" t="s">
        <v>37</v>
      </c>
      <c r="C744" s="47" t="s">
        <v>28</v>
      </c>
      <c r="D744" s="19"/>
      <c r="E744" s="2">
        <f t="shared" si="50"/>
        <v>0</v>
      </c>
      <c r="F744" s="2">
        <f t="shared" si="50"/>
        <v>0</v>
      </c>
      <c r="G744" s="2">
        <f t="shared" si="50"/>
        <v>0</v>
      </c>
      <c r="H744" s="2">
        <f t="shared" si="50"/>
        <v>0</v>
      </c>
      <c r="K744" s="2">
        <f t="shared" si="51"/>
        <v>0</v>
      </c>
      <c r="L744" s="2">
        <f t="shared" si="52"/>
        <v>0</v>
      </c>
      <c r="M744" s="37"/>
    </row>
    <row r="745" spans="1:13" s="2" customFormat="1" x14ac:dyDescent="0.25">
      <c r="A745" s="19"/>
      <c r="B745" s="19" t="s">
        <v>38</v>
      </c>
      <c r="C745" s="47" t="s">
        <v>28</v>
      </c>
      <c r="D745" s="19"/>
      <c r="E745" s="2">
        <f t="shared" si="50"/>
        <v>0</v>
      </c>
      <c r="F745" s="2">
        <f t="shared" si="50"/>
        <v>0</v>
      </c>
      <c r="G745" s="2">
        <f t="shared" si="50"/>
        <v>0</v>
      </c>
      <c r="H745" s="2">
        <f t="shared" si="50"/>
        <v>0</v>
      </c>
      <c r="K745" s="2">
        <f t="shared" si="51"/>
        <v>0</v>
      </c>
      <c r="L745" s="2">
        <f t="shared" si="52"/>
        <v>0</v>
      </c>
      <c r="M745" s="37">
        <f>+SUM(E743:G746)</f>
        <v>0</v>
      </c>
    </row>
    <row r="746" spans="1:13" s="2" customFormat="1" x14ac:dyDescent="0.25">
      <c r="A746" s="19"/>
      <c r="B746" s="19" t="s">
        <v>39</v>
      </c>
      <c r="C746" s="47" t="s">
        <v>28</v>
      </c>
      <c r="D746" s="19"/>
      <c r="E746" s="2">
        <f t="shared" si="50"/>
        <v>0</v>
      </c>
      <c r="F746" s="2">
        <f t="shared" si="50"/>
        <v>0</v>
      </c>
      <c r="G746" s="2">
        <f t="shared" si="50"/>
        <v>0</v>
      </c>
      <c r="H746" s="2">
        <f t="shared" si="50"/>
        <v>0</v>
      </c>
      <c r="K746" s="2">
        <f t="shared" si="51"/>
        <v>0</v>
      </c>
      <c r="L746" s="2">
        <f t="shared" si="52"/>
        <v>0</v>
      </c>
      <c r="M746" s="37"/>
    </row>
    <row r="747" spans="1:13" s="2" customFormat="1" x14ac:dyDescent="0.25">
      <c r="A747" s="19"/>
      <c r="B747" s="19" t="s">
        <v>20</v>
      </c>
      <c r="C747" s="47" t="s">
        <v>64</v>
      </c>
      <c r="D747" s="19"/>
      <c r="E747" s="2">
        <f t="shared" si="50"/>
        <v>0</v>
      </c>
      <c r="F747" s="2">
        <f t="shared" si="50"/>
        <v>0</v>
      </c>
      <c r="G747" s="2">
        <f t="shared" si="50"/>
        <v>0</v>
      </c>
      <c r="H747" s="2">
        <f t="shared" si="50"/>
        <v>0</v>
      </c>
      <c r="K747" s="2">
        <f t="shared" si="51"/>
        <v>0</v>
      </c>
      <c r="L747" s="2">
        <f t="shared" si="52"/>
        <v>0</v>
      </c>
      <c r="M747" s="37"/>
    </row>
    <row r="748" spans="1:13" s="2" customFormat="1" x14ac:dyDescent="0.25">
      <c r="A748" s="19"/>
      <c r="B748" s="19" t="s">
        <v>37</v>
      </c>
      <c r="C748" s="47" t="s">
        <v>64</v>
      </c>
      <c r="D748" s="19"/>
      <c r="E748" s="2">
        <f t="shared" si="50"/>
        <v>0</v>
      </c>
      <c r="F748" s="2">
        <f t="shared" si="50"/>
        <v>0</v>
      </c>
      <c r="G748" s="2">
        <f t="shared" si="50"/>
        <v>0</v>
      </c>
      <c r="H748" s="2">
        <f t="shared" si="50"/>
        <v>0</v>
      </c>
      <c r="K748" s="2">
        <f t="shared" si="51"/>
        <v>0</v>
      </c>
      <c r="L748" s="2">
        <f t="shared" si="52"/>
        <v>0</v>
      </c>
      <c r="M748" s="37"/>
    </row>
    <row r="749" spans="1:13" s="2" customFormat="1" x14ac:dyDescent="0.25">
      <c r="A749" s="19"/>
      <c r="B749" s="19" t="s">
        <v>38</v>
      </c>
      <c r="C749" s="47" t="s">
        <v>64</v>
      </c>
      <c r="D749" s="19"/>
      <c r="E749" s="2">
        <f t="shared" si="50"/>
        <v>0</v>
      </c>
      <c r="F749" s="2">
        <f t="shared" si="50"/>
        <v>0</v>
      </c>
      <c r="G749" s="2">
        <f t="shared" si="50"/>
        <v>0</v>
      </c>
      <c r="H749" s="2">
        <f t="shared" si="50"/>
        <v>0</v>
      </c>
      <c r="K749" s="2">
        <f t="shared" si="51"/>
        <v>0</v>
      </c>
      <c r="L749" s="2">
        <f t="shared" si="52"/>
        <v>0</v>
      </c>
      <c r="M749" s="37"/>
    </row>
    <row r="750" spans="1:13" s="2" customFormat="1" x14ac:dyDescent="0.25">
      <c r="A750" s="19"/>
      <c r="B750" s="19" t="s">
        <v>39</v>
      </c>
      <c r="C750" s="47" t="s">
        <v>64</v>
      </c>
      <c r="D750" s="19"/>
      <c r="E750" s="2">
        <f t="shared" si="50"/>
        <v>0</v>
      </c>
      <c r="F750" s="2">
        <f t="shared" si="50"/>
        <v>0</v>
      </c>
      <c r="G750" s="2">
        <f t="shared" si="50"/>
        <v>0</v>
      </c>
      <c r="H750" s="2">
        <f t="shared" si="50"/>
        <v>0</v>
      </c>
      <c r="K750" s="2">
        <f t="shared" si="51"/>
        <v>0</v>
      </c>
      <c r="L750" s="2">
        <f t="shared" si="52"/>
        <v>0</v>
      </c>
      <c r="M750" s="37"/>
    </row>
    <row r="751" spans="1:13" s="2" customFormat="1" x14ac:dyDescent="0.25">
      <c r="A751" s="19"/>
      <c r="B751" s="19" t="s">
        <v>20</v>
      </c>
      <c r="C751" s="47" t="s">
        <v>40</v>
      </c>
      <c r="D751" s="19"/>
      <c r="E751" s="2">
        <f t="shared" si="50"/>
        <v>0</v>
      </c>
      <c r="F751" s="2">
        <f t="shared" si="50"/>
        <v>0</v>
      </c>
      <c r="G751" s="2">
        <f t="shared" si="50"/>
        <v>0</v>
      </c>
      <c r="H751" s="2">
        <f t="shared" si="50"/>
        <v>0</v>
      </c>
      <c r="K751" s="2">
        <f t="shared" si="51"/>
        <v>0</v>
      </c>
      <c r="L751" s="2">
        <f t="shared" si="52"/>
        <v>0</v>
      </c>
      <c r="M751" s="37"/>
    </row>
    <row r="752" spans="1:13" s="2" customFormat="1" x14ac:dyDescent="0.25">
      <c r="A752" s="19"/>
      <c r="B752" s="19" t="s">
        <v>37</v>
      </c>
      <c r="C752" s="47" t="s">
        <v>40</v>
      </c>
      <c r="D752" s="19"/>
      <c r="E752" s="2">
        <f t="shared" si="50"/>
        <v>0</v>
      </c>
      <c r="F752" s="2">
        <f t="shared" si="50"/>
        <v>0</v>
      </c>
      <c r="G752" s="2">
        <f t="shared" si="50"/>
        <v>0</v>
      </c>
      <c r="H752" s="2">
        <f t="shared" si="50"/>
        <v>0</v>
      </c>
      <c r="K752" s="2">
        <f t="shared" si="51"/>
        <v>0</v>
      </c>
      <c r="L752" s="2">
        <f t="shared" si="52"/>
        <v>0</v>
      </c>
      <c r="M752" s="37"/>
    </row>
    <row r="753" spans="1:13" s="2" customFormat="1" x14ac:dyDescent="0.25">
      <c r="A753" s="19"/>
      <c r="B753" s="19" t="s">
        <v>38</v>
      </c>
      <c r="C753" s="47" t="s">
        <v>40</v>
      </c>
      <c r="D753" s="19"/>
      <c r="E753" s="2">
        <f t="shared" si="50"/>
        <v>0</v>
      </c>
      <c r="F753" s="2">
        <f t="shared" si="50"/>
        <v>0</v>
      </c>
      <c r="G753" s="2">
        <f t="shared" si="50"/>
        <v>0</v>
      </c>
      <c r="H753" s="2">
        <f t="shared" si="50"/>
        <v>0</v>
      </c>
      <c r="K753" s="2">
        <f t="shared" si="51"/>
        <v>0</v>
      </c>
      <c r="L753" s="2">
        <f t="shared" si="52"/>
        <v>0</v>
      </c>
      <c r="M753" s="37"/>
    </row>
    <row r="754" spans="1:13" s="2" customFormat="1" x14ac:dyDescent="0.25">
      <c r="A754" s="19"/>
      <c r="B754" s="19" t="s">
        <v>39</v>
      </c>
      <c r="C754" s="47" t="s">
        <v>40</v>
      </c>
      <c r="D754" s="19"/>
      <c r="E754" s="2">
        <f t="shared" si="50"/>
        <v>0</v>
      </c>
      <c r="F754" s="2">
        <f t="shared" si="50"/>
        <v>0</v>
      </c>
      <c r="G754" s="2">
        <f t="shared" si="50"/>
        <v>0</v>
      </c>
      <c r="H754" s="2">
        <f t="shared" si="50"/>
        <v>0</v>
      </c>
      <c r="K754" s="2">
        <f t="shared" si="51"/>
        <v>0</v>
      </c>
      <c r="L754" s="2">
        <f t="shared" si="52"/>
        <v>0</v>
      </c>
      <c r="M754" s="37"/>
    </row>
    <row r="755" spans="1:13" s="2" customFormat="1" x14ac:dyDescent="0.25">
      <c r="A755" s="19"/>
      <c r="B755" s="19" t="s">
        <v>20</v>
      </c>
      <c r="C755" s="47" t="s">
        <v>61</v>
      </c>
      <c r="D755" s="19"/>
      <c r="E755" s="2">
        <f t="shared" si="50"/>
        <v>0</v>
      </c>
      <c r="F755" s="2">
        <f t="shared" si="50"/>
        <v>0</v>
      </c>
      <c r="G755" s="2">
        <f t="shared" si="50"/>
        <v>0</v>
      </c>
      <c r="H755" s="2">
        <f t="shared" si="50"/>
        <v>0</v>
      </c>
      <c r="K755" s="2">
        <f t="shared" si="51"/>
        <v>0</v>
      </c>
      <c r="L755" s="2">
        <f t="shared" si="52"/>
        <v>0</v>
      </c>
      <c r="M755" s="37"/>
    </row>
    <row r="756" spans="1:13" s="2" customFormat="1" x14ac:dyDescent="0.25">
      <c r="A756" s="19"/>
      <c r="B756" s="19" t="s">
        <v>37</v>
      </c>
      <c r="C756" s="47" t="s">
        <v>61</v>
      </c>
      <c r="D756" s="19"/>
      <c r="E756" s="2">
        <f t="shared" si="50"/>
        <v>0</v>
      </c>
      <c r="F756" s="2">
        <f t="shared" si="50"/>
        <v>0</v>
      </c>
      <c r="G756" s="2">
        <f t="shared" si="50"/>
        <v>0</v>
      </c>
      <c r="H756" s="2">
        <f t="shared" si="50"/>
        <v>0</v>
      </c>
      <c r="K756" s="2">
        <f t="shared" si="51"/>
        <v>0</v>
      </c>
      <c r="L756" s="2">
        <f t="shared" si="52"/>
        <v>0</v>
      </c>
      <c r="M756" s="37"/>
    </row>
    <row r="757" spans="1:13" s="2" customFormat="1" x14ac:dyDescent="0.25">
      <c r="A757" s="19"/>
      <c r="B757" s="19" t="s">
        <v>38</v>
      </c>
      <c r="C757" s="47" t="s">
        <v>61</v>
      </c>
      <c r="D757" s="19"/>
      <c r="E757" s="2">
        <f t="shared" si="50"/>
        <v>0</v>
      </c>
      <c r="F757" s="2">
        <f t="shared" si="50"/>
        <v>0</v>
      </c>
      <c r="G757" s="2">
        <f t="shared" si="50"/>
        <v>0</v>
      </c>
      <c r="H757" s="2">
        <f t="shared" si="50"/>
        <v>0</v>
      </c>
      <c r="K757" s="2">
        <f t="shared" si="51"/>
        <v>0</v>
      </c>
      <c r="L757" s="2">
        <f t="shared" si="52"/>
        <v>0</v>
      </c>
      <c r="M757" s="37"/>
    </row>
    <row r="758" spans="1:13" s="2" customFormat="1" x14ac:dyDescent="0.25">
      <c r="A758" s="19"/>
      <c r="B758" s="19" t="s">
        <v>39</v>
      </c>
      <c r="C758" s="47" t="s">
        <v>61</v>
      </c>
      <c r="D758" s="19"/>
      <c r="E758" s="2">
        <f t="shared" si="50"/>
        <v>0</v>
      </c>
      <c r="F758" s="2">
        <f t="shared" si="50"/>
        <v>0</v>
      </c>
      <c r="G758" s="2">
        <f t="shared" si="50"/>
        <v>0</v>
      </c>
      <c r="H758" s="2">
        <f t="shared" si="50"/>
        <v>0</v>
      </c>
      <c r="K758" s="2">
        <f t="shared" si="51"/>
        <v>0</v>
      </c>
      <c r="L758" s="2">
        <f t="shared" si="52"/>
        <v>0</v>
      </c>
      <c r="M758" s="37"/>
    </row>
    <row r="759" spans="1:13" s="2" customFormat="1" x14ac:dyDescent="0.25">
      <c r="A759" s="19"/>
      <c r="B759" s="19" t="s">
        <v>20</v>
      </c>
      <c r="C759" s="47" t="s">
        <v>67</v>
      </c>
      <c r="D759" s="19"/>
      <c r="E759" s="2">
        <f t="shared" si="50"/>
        <v>0</v>
      </c>
      <c r="F759" s="2">
        <f t="shared" si="50"/>
        <v>0</v>
      </c>
      <c r="G759" s="2">
        <f t="shared" si="50"/>
        <v>153000</v>
      </c>
      <c r="H759" s="2">
        <f t="shared" si="50"/>
        <v>0</v>
      </c>
      <c r="K759" s="2">
        <f t="shared" si="51"/>
        <v>153000</v>
      </c>
      <c r="L759" s="2">
        <f t="shared" si="52"/>
        <v>0</v>
      </c>
      <c r="M759" s="37"/>
    </row>
    <row r="760" spans="1:13" s="2" customFormat="1" x14ac:dyDescent="0.25">
      <c r="A760" s="19"/>
      <c r="B760" s="19" t="s">
        <v>37</v>
      </c>
      <c r="C760" s="47" t="s">
        <v>67</v>
      </c>
      <c r="D760" s="19"/>
      <c r="E760" s="2">
        <f t="shared" si="50"/>
        <v>17407692.307692308</v>
      </c>
      <c r="F760" s="2">
        <f t="shared" si="50"/>
        <v>0</v>
      </c>
      <c r="G760" s="2">
        <f t="shared" si="50"/>
        <v>0</v>
      </c>
      <c r="H760" s="2">
        <f t="shared" si="50"/>
        <v>0</v>
      </c>
      <c r="K760" s="2">
        <f t="shared" si="51"/>
        <v>17407692.307692308</v>
      </c>
      <c r="L760" s="2">
        <f t="shared" si="52"/>
        <v>17407692.307692308</v>
      </c>
      <c r="M760" s="37"/>
    </row>
    <row r="761" spans="1:13" s="2" customFormat="1" x14ac:dyDescent="0.25">
      <c r="A761" s="19"/>
      <c r="B761" s="19" t="s">
        <v>38</v>
      </c>
      <c r="C761" s="47" t="s">
        <v>67</v>
      </c>
      <c r="D761" s="19"/>
      <c r="E761" s="2">
        <f t="shared" si="50"/>
        <v>0</v>
      </c>
      <c r="F761" s="2">
        <f t="shared" si="50"/>
        <v>0</v>
      </c>
      <c r="G761" s="2">
        <f t="shared" si="50"/>
        <v>0</v>
      </c>
      <c r="H761" s="2">
        <f t="shared" si="50"/>
        <v>0</v>
      </c>
      <c r="K761" s="2">
        <f t="shared" si="51"/>
        <v>0</v>
      </c>
      <c r="L761" s="2">
        <f t="shared" si="52"/>
        <v>0</v>
      </c>
      <c r="M761" s="37"/>
    </row>
    <row r="762" spans="1:13" s="2" customFormat="1" x14ac:dyDescent="0.25">
      <c r="A762" s="19"/>
      <c r="B762" s="19" t="s">
        <v>39</v>
      </c>
      <c r="C762" s="47" t="s">
        <v>67</v>
      </c>
      <c r="D762" s="19"/>
      <c r="E762" s="2">
        <f t="shared" si="50"/>
        <v>1000000</v>
      </c>
      <c r="F762" s="2">
        <f t="shared" si="50"/>
        <v>0</v>
      </c>
      <c r="G762" s="2">
        <f t="shared" si="50"/>
        <v>0</v>
      </c>
      <c r="H762" s="2">
        <f t="shared" si="50"/>
        <v>0</v>
      </c>
      <c r="K762" s="2">
        <f t="shared" si="51"/>
        <v>1000000</v>
      </c>
      <c r="L762" s="2">
        <f t="shared" si="52"/>
        <v>1000000</v>
      </c>
      <c r="M762" s="37"/>
    </row>
    <row r="763" spans="1:13" s="2" customFormat="1" x14ac:dyDescent="0.25">
      <c r="A763" s="19"/>
      <c r="B763" s="19" t="s">
        <v>20</v>
      </c>
      <c r="C763" s="47" t="s">
        <v>66</v>
      </c>
      <c r="D763" s="19"/>
      <c r="E763" s="2">
        <f t="shared" si="50"/>
        <v>0</v>
      </c>
      <c r="F763" s="2">
        <f t="shared" si="50"/>
        <v>0</v>
      </c>
      <c r="G763" s="2">
        <f t="shared" si="50"/>
        <v>0</v>
      </c>
      <c r="H763" s="2">
        <f t="shared" si="50"/>
        <v>0</v>
      </c>
      <c r="K763" s="2">
        <f t="shared" si="51"/>
        <v>0</v>
      </c>
      <c r="L763" s="2">
        <f t="shared" si="52"/>
        <v>0</v>
      </c>
      <c r="M763" s="37"/>
    </row>
    <row r="764" spans="1:13" s="2" customFormat="1" x14ac:dyDescent="0.25">
      <c r="A764" s="19"/>
      <c r="B764" s="19" t="s">
        <v>37</v>
      </c>
      <c r="C764" s="47" t="s">
        <v>66</v>
      </c>
      <c r="D764" s="19"/>
      <c r="E764" s="2">
        <f t="shared" si="50"/>
        <v>15700000</v>
      </c>
      <c r="F764" s="2">
        <f t="shared" si="50"/>
        <v>0</v>
      </c>
      <c r="G764" s="2">
        <f t="shared" si="50"/>
        <v>0</v>
      </c>
      <c r="H764" s="2">
        <f t="shared" si="50"/>
        <v>0</v>
      </c>
      <c r="K764" s="2">
        <f t="shared" si="51"/>
        <v>15700000</v>
      </c>
      <c r="L764" s="2">
        <f t="shared" si="52"/>
        <v>15700000</v>
      </c>
      <c r="M764" s="37"/>
    </row>
    <row r="765" spans="1:13" s="2" customFormat="1" x14ac:dyDescent="0.25">
      <c r="A765" s="19"/>
      <c r="B765" s="19" t="s">
        <v>38</v>
      </c>
      <c r="C765" s="47" t="s">
        <v>66</v>
      </c>
      <c r="D765" s="19"/>
      <c r="E765" s="2">
        <f t="shared" si="50"/>
        <v>0</v>
      </c>
      <c r="F765" s="2">
        <f t="shared" si="50"/>
        <v>0</v>
      </c>
      <c r="G765" s="2">
        <f t="shared" si="50"/>
        <v>0</v>
      </c>
      <c r="H765" s="2">
        <f t="shared" si="50"/>
        <v>0</v>
      </c>
      <c r="K765" s="2">
        <f t="shared" si="51"/>
        <v>0</v>
      </c>
      <c r="L765" s="2">
        <f t="shared" si="52"/>
        <v>0</v>
      </c>
      <c r="M765" s="37"/>
    </row>
    <row r="766" spans="1:13" s="2" customFormat="1" x14ac:dyDescent="0.25">
      <c r="A766" s="19"/>
      <c r="B766" s="19" t="s">
        <v>39</v>
      </c>
      <c r="C766" s="47" t="s">
        <v>66</v>
      </c>
      <c r="D766" s="19"/>
      <c r="E766" s="2">
        <f t="shared" si="50"/>
        <v>2000000</v>
      </c>
      <c r="F766" s="2">
        <f t="shared" si="50"/>
        <v>0</v>
      </c>
      <c r="G766" s="2">
        <f t="shared" si="50"/>
        <v>0</v>
      </c>
      <c r="H766" s="2">
        <f t="shared" si="50"/>
        <v>0</v>
      </c>
      <c r="K766" s="2">
        <f t="shared" si="51"/>
        <v>2000000</v>
      </c>
      <c r="L766" s="2">
        <f t="shared" si="52"/>
        <v>2000000</v>
      </c>
      <c r="M766" s="37"/>
    </row>
    <row r="767" spans="1:13" s="2" customFormat="1" x14ac:dyDescent="0.25">
      <c r="A767" s="19"/>
      <c r="B767" s="19" t="s">
        <v>70</v>
      </c>
      <c r="C767" s="47" t="s">
        <v>71</v>
      </c>
      <c r="D767" s="19"/>
      <c r="E767" s="2">
        <f t="shared" si="50"/>
        <v>86500000</v>
      </c>
      <c r="F767" s="2">
        <f t="shared" si="50"/>
        <v>0</v>
      </c>
      <c r="G767" s="2">
        <f t="shared" si="50"/>
        <v>2000000</v>
      </c>
      <c r="H767" s="2">
        <f t="shared" si="50"/>
        <v>0</v>
      </c>
      <c r="K767" s="2">
        <f t="shared" si="51"/>
        <v>88500000</v>
      </c>
      <c r="L767" s="2">
        <f t="shared" si="52"/>
        <v>86500000</v>
      </c>
      <c r="M767" s="37"/>
    </row>
    <row r="768" spans="1:13" s="2" customFormat="1" x14ac:dyDescent="0.25">
      <c r="A768" s="19"/>
      <c r="B768" s="19" t="s">
        <v>74</v>
      </c>
      <c r="C768" s="47" t="s">
        <v>71</v>
      </c>
      <c r="D768" s="19"/>
      <c r="E768" s="2">
        <f t="shared" si="50"/>
        <v>18000000</v>
      </c>
      <c r="F768" s="2">
        <f t="shared" si="50"/>
        <v>0</v>
      </c>
      <c r="G768" s="2">
        <f t="shared" si="50"/>
        <v>0</v>
      </c>
      <c r="H768" s="2">
        <f t="shared" si="50"/>
        <v>0</v>
      </c>
      <c r="K768" s="2">
        <f t="shared" si="51"/>
        <v>28000000</v>
      </c>
      <c r="L768" s="2">
        <f t="shared" si="52"/>
        <v>28000000</v>
      </c>
      <c r="M768" s="37"/>
    </row>
    <row r="769" spans="1:14" s="2" customFormat="1" x14ac:dyDescent="0.25">
      <c r="A769" s="19"/>
      <c r="B769" s="19" t="s">
        <v>75</v>
      </c>
      <c r="C769" s="47" t="s">
        <v>71</v>
      </c>
      <c r="D769" s="19"/>
      <c r="E769" s="2">
        <f t="shared" si="50"/>
        <v>7700000</v>
      </c>
      <c r="F769" s="2">
        <f t="shared" si="50"/>
        <v>0</v>
      </c>
      <c r="G769" s="2">
        <f t="shared" si="50"/>
        <v>0</v>
      </c>
      <c r="H769" s="2">
        <f t="shared" si="50"/>
        <v>0</v>
      </c>
      <c r="K769" s="2">
        <f t="shared" si="51"/>
        <v>17700000</v>
      </c>
      <c r="L769" s="2">
        <f t="shared" si="52"/>
        <v>17700000</v>
      </c>
      <c r="M769" s="37"/>
    </row>
    <row r="771" spans="1:14" x14ac:dyDescent="0.25">
      <c r="B771" s="19" t="s">
        <v>20</v>
      </c>
      <c r="C771" s="47" t="s">
        <v>110</v>
      </c>
      <c r="D771" s="19" t="s">
        <v>111</v>
      </c>
      <c r="E771" s="2" t="s">
        <v>115</v>
      </c>
      <c r="F771" s="19"/>
      <c r="M771" s="39"/>
    </row>
    <row r="772" spans="1:14" x14ac:dyDescent="0.25">
      <c r="D772" s="19" t="s">
        <v>112</v>
      </c>
      <c r="E772" s="2" t="s">
        <v>124</v>
      </c>
      <c r="F772" s="19"/>
      <c r="M772" s="39"/>
    </row>
    <row r="773" spans="1:14" s="2" customFormat="1" x14ac:dyDescent="0.25">
      <c r="A773" s="19"/>
      <c r="B773" s="19"/>
      <c r="C773" s="47"/>
      <c r="D773" s="19" t="s">
        <v>113</v>
      </c>
      <c r="E773" s="2" t="s">
        <v>114</v>
      </c>
      <c r="F773" s="19"/>
      <c r="M773" s="37"/>
      <c r="N773" s="19"/>
    </row>
    <row r="774" spans="1:14" x14ac:dyDescent="0.25">
      <c r="F774" s="19"/>
    </row>
    <row r="775" spans="1:14" s="2" customFormat="1" x14ac:dyDescent="0.25">
      <c r="A775" s="19"/>
      <c r="B775" s="19" t="s">
        <v>37</v>
      </c>
      <c r="C775" s="47"/>
      <c r="D775" s="19" t="s">
        <v>111</v>
      </c>
      <c r="E775" s="2" t="s">
        <v>116</v>
      </c>
      <c r="F775" s="19"/>
      <c r="M775" s="37"/>
      <c r="N775" s="19"/>
    </row>
    <row r="776" spans="1:14" s="2" customFormat="1" x14ac:dyDescent="0.25">
      <c r="A776" s="19"/>
      <c r="B776" s="19"/>
      <c r="C776" s="47"/>
      <c r="D776" s="19" t="s">
        <v>112</v>
      </c>
      <c r="E776" s="2" t="s">
        <v>123</v>
      </c>
      <c r="F776" s="19"/>
      <c r="M776" s="37"/>
      <c r="N776" s="19"/>
    </row>
    <row r="777" spans="1:14" s="2" customFormat="1" x14ac:dyDescent="0.25">
      <c r="A777" s="19"/>
      <c r="B777" s="19"/>
      <c r="C777" s="47"/>
      <c r="D777" s="19" t="s">
        <v>113</v>
      </c>
      <c r="E777" s="2" t="s">
        <v>117</v>
      </c>
      <c r="F777" s="19"/>
      <c r="M777" s="37"/>
      <c r="N777" s="19"/>
    </row>
    <row r="778" spans="1:14" x14ac:dyDescent="0.25">
      <c r="F778" s="19"/>
    </row>
    <row r="779" spans="1:14" s="2" customFormat="1" x14ac:dyDescent="0.25">
      <c r="A779" s="19"/>
      <c r="B779" s="19" t="s">
        <v>38</v>
      </c>
      <c r="C779" s="47"/>
      <c r="D779" s="19" t="s">
        <v>111</v>
      </c>
      <c r="E779" s="2" t="s">
        <v>120</v>
      </c>
      <c r="F779" s="19"/>
      <c r="M779" s="37"/>
      <c r="N779" s="19"/>
    </row>
    <row r="780" spans="1:14" s="2" customFormat="1" x14ac:dyDescent="0.25">
      <c r="A780" s="19"/>
      <c r="B780" s="19"/>
      <c r="C780" s="47"/>
      <c r="D780" s="19" t="s">
        <v>112</v>
      </c>
      <c r="E780" s="2" t="s">
        <v>122</v>
      </c>
      <c r="F780" s="19"/>
      <c r="M780" s="37"/>
      <c r="N780" s="19"/>
    </row>
    <row r="781" spans="1:14" s="2" customFormat="1" x14ac:dyDescent="0.25">
      <c r="A781" s="19"/>
      <c r="B781" s="19"/>
      <c r="C781" s="47"/>
      <c r="D781" s="19" t="s">
        <v>113</v>
      </c>
      <c r="E781" s="2" t="s">
        <v>121</v>
      </c>
      <c r="F781" s="19"/>
      <c r="M781" s="37"/>
      <c r="N781" s="19"/>
    </row>
    <row r="782" spans="1:14" x14ac:dyDescent="0.25">
      <c r="F782" s="19"/>
    </row>
    <row r="783" spans="1:14" s="2" customFormat="1" x14ac:dyDescent="0.25">
      <c r="A783" s="19"/>
      <c r="B783" s="19" t="s">
        <v>39</v>
      </c>
      <c r="C783" s="47"/>
      <c r="D783" s="19" t="s">
        <v>111</v>
      </c>
      <c r="F783" s="19"/>
      <c r="M783" s="37"/>
      <c r="N783" s="19"/>
    </row>
    <row r="784" spans="1:14" s="2" customFormat="1" x14ac:dyDescent="0.25">
      <c r="A784" s="19"/>
      <c r="B784" s="19"/>
      <c r="C784" s="47"/>
      <c r="D784" s="19" t="s">
        <v>112</v>
      </c>
      <c r="E784" s="2" t="s">
        <v>119</v>
      </c>
      <c r="F784" s="19"/>
      <c r="M784" s="37"/>
      <c r="N784" s="19"/>
    </row>
    <row r="785" spans="1:14" s="2" customFormat="1" x14ac:dyDescent="0.25">
      <c r="A785" s="19"/>
      <c r="B785" s="19"/>
      <c r="C785" s="47"/>
      <c r="D785" s="19" t="s">
        <v>113</v>
      </c>
      <c r="E785" s="2" t="s">
        <v>118</v>
      </c>
      <c r="F785" s="19"/>
      <c r="M785" s="37"/>
      <c r="N785" s="19"/>
    </row>
  </sheetData>
  <autoFilter ref="A3:T735"/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9"/>
  <sheetViews>
    <sheetView zoomScale="72" zoomScaleNormal="72" workbookViewId="0">
      <pane xSplit="4" ySplit="5" topLeftCell="E117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9.140625" defaultRowHeight="15" outlineLevelRow="1" outlineLevelCol="1" x14ac:dyDescent="0.25"/>
  <cols>
    <col min="1" max="1" width="12.140625" style="19" customWidth="1"/>
    <col min="2" max="2" width="7.5703125" style="19" customWidth="1"/>
    <col min="3" max="3" width="21.42578125" style="47" customWidth="1"/>
    <col min="4" max="4" width="26.42578125" style="19" customWidth="1"/>
    <col min="5" max="5" width="17.5703125" style="2" customWidth="1"/>
    <col min="6" max="6" width="18.28515625" style="2" customWidth="1"/>
    <col min="7" max="10" width="18.140625" style="2" customWidth="1"/>
    <col min="11" max="11" width="20.7109375" style="2" customWidth="1"/>
    <col min="12" max="12" width="23.85546875" style="2" customWidth="1" outlineLevel="1"/>
    <col min="13" max="13" width="15.28515625" style="37" customWidth="1"/>
    <col min="14" max="14" width="18.42578125" style="19" customWidth="1"/>
    <col min="15" max="15" width="17.42578125" style="19" customWidth="1"/>
    <col min="16" max="16" width="18.42578125" style="19" customWidth="1"/>
    <col min="17" max="17" width="15.85546875" style="19" customWidth="1"/>
    <col min="18" max="18" width="21.7109375" style="19" customWidth="1"/>
    <col min="19" max="19" width="13.7109375" style="19" bestFit="1" customWidth="1"/>
    <col min="20" max="20" width="12.85546875" style="19" customWidth="1"/>
    <col min="21" max="16384" width="9.140625" style="19"/>
  </cols>
  <sheetData>
    <row r="1" spans="1:20" x14ac:dyDescent="0.25">
      <c r="H1" s="2">
        <f>+SUM(H4:H105)</f>
        <v>0</v>
      </c>
    </row>
    <row r="2" spans="1:20" ht="9" customHeight="1" x14ac:dyDescent="0.25">
      <c r="G2" s="19" t="s">
        <v>671</v>
      </c>
    </row>
    <row r="3" spans="1:20" s="34" customFormat="1" ht="30.75" customHeight="1" x14ac:dyDescent="0.25">
      <c r="A3" s="7" t="s">
        <v>21</v>
      </c>
      <c r="B3" s="7" t="s">
        <v>23</v>
      </c>
      <c r="C3" s="7" t="s">
        <v>22</v>
      </c>
      <c r="D3" s="7" t="s">
        <v>24</v>
      </c>
      <c r="E3" s="7" t="s">
        <v>25</v>
      </c>
      <c r="F3" s="7" t="s">
        <v>132</v>
      </c>
      <c r="G3" s="7" t="s">
        <v>26</v>
      </c>
      <c r="H3" s="7" t="s">
        <v>2250</v>
      </c>
      <c r="I3" s="7" t="s">
        <v>2340</v>
      </c>
      <c r="J3" s="7" t="s">
        <v>2007</v>
      </c>
      <c r="K3" s="7" t="s">
        <v>27</v>
      </c>
      <c r="L3" s="7" t="s">
        <v>672</v>
      </c>
      <c r="M3" s="38" t="s">
        <v>1334</v>
      </c>
      <c r="N3" s="34" t="s">
        <v>20</v>
      </c>
      <c r="O3" s="34" t="s">
        <v>37</v>
      </c>
      <c r="P3" s="34" t="s">
        <v>39</v>
      </c>
      <c r="Q3" s="34" t="s">
        <v>1230</v>
      </c>
    </row>
    <row r="4" spans="1:20" outlineLevel="1" x14ac:dyDescent="0.25">
      <c r="A4" s="19" t="s">
        <v>130</v>
      </c>
      <c r="B4" s="19" t="s">
        <v>2738</v>
      </c>
      <c r="C4" s="2" t="s">
        <v>2742</v>
      </c>
      <c r="D4" s="2" t="s">
        <v>2743</v>
      </c>
      <c r="E4" s="2">
        <f>+L4-F4-J4-I4</f>
        <v>3000000</v>
      </c>
      <c r="G4" s="2">
        <v>1000000</v>
      </c>
      <c r="K4" s="2">
        <f>SUM(E4:G4)-H4+I4+J4</f>
        <v>4000000</v>
      </c>
      <c r="L4" s="2">
        <v>3000000</v>
      </c>
      <c r="M4" s="2"/>
      <c r="S4" s="19">
        <f>IFERROR(SUMIF([3]PIVOT!$A$9:$A$634,C4,[3]PIVOT!$C$9:$C$634),0)</f>
        <v>0</v>
      </c>
      <c r="T4" s="19">
        <f>+S4-K4</f>
        <v>-4000000</v>
      </c>
    </row>
    <row r="5" spans="1:20" outlineLevel="1" x14ac:dyDescent="0.25">
      <c r="A5" s="19" t="s">
        <v>130</v>
      </c>
      <c r="B5" s="19" t="s">
        <v>2885</v>
      </c>
      <c r="C5" s="2" t="s">
        <v>2744</v>
      </c>
      <c r="D5" s="2" t="s">
        <v>2745</v>
      </c>
      <c r="E5" s="2">
        <f t="shared" ref="E5:E68" si="0">+L5-F5-J5-I5</f>
        <v>0</v>
      </c>
      <c r="G5" s="2">
        <v>1000000</v>
      </c>
      <c r="K5" s="2">
        <f t="shared" ref="K5:K68" si="1">SUM(E5:G5)-H5+I5+J5</f>
        <v>1000000</v>
      </c>
      <c r="L5" s="2">
        <v>0</v>
      </c>
      <c r="M5" s="2"/>
      <c r="S5" s="19">
        <f>IFERROR(SUMIF([3]PIVOT!$A$9:$A$634,C5,[3]PIVOT!$C$9:$C$634),0)</f>
        <v>0</v>
      </c>
      <c r="T5" s="19">
        <f t="shared" ref="T5:T68" si="2">+S5-K5</f>
        <v>-1000000</v>
      </c>
    </row>
    <row r="6" spans="1:20" outlineLevel="1" x14ac:dyDescent="0.25">
      <c r="A6" s="19" t="s">
        <v>130</v>
      </c>
      <c r="B6" s="19" t="s">
        <v>2885</v>
      </c>
      <c r="C6" s="19" t="s">
        <v>2587</v>
      </c>
      <c r="D6" s="19" t="s">
        <v>2611</v>
      </c>
      <c r="E6" s="2">
        <f t="shared" si="0"/>
        <v>0</v>
      </c>
      <c r="F6" s="19"/>
      <c r="G6" s="2">
        <v>653846.15384615387</v>
      </c>
      <c r="H6" s="19"/>
      <c r="I6" s="19"/>
      <c r="J6" s="19"/>
      <c r="K6" s="2">
        <f t="shared" si="1"/>
        <v>653846.15384615387</v>
      </c>
      <c r="L6" s="19">
        <v>0</v>
      </c>
      <c r="M6" s="19"/>
      <c r="S6" s="19">
        <f>IFERROR(SUMIF([3]PIVOT!$A$9:$A$634,C6,[3]PIVOT!$C$9:$C$634),0)</f>
        <v>0</v>
      </c>
      <c r="T6" s="19">
        <f t="shared" si="2"/>
        <v>-653846.15384615387</v>
      </c>
    </row>
    <row r="7" spans="1:20" outlineLevel="1" x14ac:dyDescent="0.25">
      <c r="A7" s="19" t="s">
        <v>130</v>
      </c>
      <c r="B7" s="19" t="s">
        <v>2885</v>
      </c>
      <c r="C7" s="2" t="s">
        <v>2761</v>
      </c>
      <c r="D7" s="2" t="s">
        <v>2762</v>
      </c>
      <c r="E7" s="2">
        <f t="shared" si="0"/>
        <v>3500000</v>
      </c>
      <c r="G7" s="2">
        <v>1000000</v>
      </c>
      <c r="K7" s="2">
        <f t="shared" si="1"/>
        <v>4500000</v>
      </c>
      <c r="L7" s="2">
        <v>3500000</v>
      </c>
      <c r="M7" s="2"/>
      <c r="S7" s="19">
        <f>IFERROR(SUMIF([3]PIVOT!$A$9:$A$634,C7,[3]PIVOT!$C$9:$C$634),0)</f>
        <v>0</v>
      </c>
      <c r="T7" s="19">
        <f t="shared" si="2"/>
        <v>-4500000</v>
      </c>
    </row>
    <row r="8" spans="1:20" outlineLevel="1" x14ac:dyDescent="0.25">
      <c r="A8" s="19" t="s">
        <v>130</v>
      </c>
      <c r="B8" s="19" t="s">
        <v>2885</v>
      </c>
      <c r="C8" s="2" t="s">
        <v>2588</v>
      </c>
      <c r="D8" s="2" t="s">
        <v>2612</v>
      </c>
      <c r="E8" s="2">
        <f t="shared" si="0"/>
        <v>3500000</v>
      </c>
      <c r="G8" s="2">
        <v>653846.15384615387</v>
      </c>
      <c r="K8" s="2">
        <f t="shared" si="1"/>
        <v>4153846.153846154</v>
      </c>
      <c r="L8" s="2">
        <v>3500000</v>
      </c>
      <c r="M8" s="2"/>
      <c r="S8" s="19">
        <f>IFERROR(SUMIF([3]PIVOT!$A$9:$A$634,C8,[3]PIVOT!$C$9:$C$634),0)</f>
        <v>0</v>
      </c>
      <c r="T8" s="19">
        <f t="shared" si="2"/>
        <v>-4153846.153846154</v>
      </c>
    </row>
    <row r="9" spans="1:20" outlineLevel="1" x14ac:dyDescent="0.25">
      <c r="A9" s="19" t="s">
        <v>130</v>
      </c>
      <c r="B9" s="19" t="s">
        <v>2885</v>
      </c>
      <c r="C9" s="2" t="s">
        <v>1264</v>
      </c>
      <c r="D9" s="2" t="s">
        <v>107</v>
      </c>
      <c r="E9" s="2">
        <f t="shared" si="0"/>
        <v>3500000</v>
      </c>
      <c r="G9" s="2">
        <v>0</v>
      </c>
      <c r="K9" s="2">
        <f t="shared" si="1"/>
        <v>3500000</v>
      </c>
      <c r="L9" s="2">
        <v>3500000</v>
      </c>
      <c r="M9" s="2"/>
      <c r="S9" s="19">
        <f>IFERROR(SUMIF([3]PIVOT!$A$9:$A$634,C9,[3]PIVOT!$C$9:$C$634),0)</f>
        <v>0</v>
      </c>
      <c r="T9" s="19">
        <f t="shared" si="2"/>
        <v>-3500000</v>
      </c>
    </row>
    <row r="10" spans="1:20" outlineLevel="1" x14ac:dyDescent="0.25">
      <c r="A10" s="19" t="s">
        <v>130</v>
      </c>
      <c r="B10" s="19" t="s">
        <v>2886</v>
      </c>
      <c r="C10" s="2" t="s">
        <v>1233</v>
      </c>
      <c r="D10" s="2" t="s">
        <v>0</v>
      </c>
      <c r="E10" s="2">
        <f t="shared" si="0"/>
        <v>5000000</v>
      </c>
      <c r="G10" s="2">
        <v>0</v>
      </c>
      <c r="K10" s="2">
        <f t="shared" si="1"/>
        <v>5000000</v>
      </c>
      <c r="L10" s="2">
        <v>5000000</v>
      </c>
      <c r="M10" s="2"/>
      <c r="S10" s="19">
        <f>IFERROR(SUMIF([3]PIVOT!$A$9:$A$634,C10,[3]PIVOT!$C$9:$C$634),0)</f>
        <v>0</v>
      </c>
      <c r="T10" s="19">
        <f t="shared" si="2"/>
        <v>-5000000</v>
      </c>
    </row>
    <row r="11" spans="1:20" outlineLevel="1" x14ac:dyDescent="0.25">
      <c r="A11" s="19" t="s">
        <v>130</v>
      </c>
      <c r="B11" s="19" t="s">
        <v>2885</v>
      </c>
      <c r="C11" s="2" t="s">
        <v>2747</v>
      </c>
      <c r="D11" s="2" t="s">
        <v>642</v>
      </c>
      <c r="E11" s="2">
        <f t="shared" si="0"/>
        <v>4000000</v>
      </c>
      <c r="G11" s="2">
        <v>1000000</v>
      </c>
      <c r="K11" s="2">
        <f t="shared" si="1"/>
        <v>5000000</v>
      </c>
      <c r="L11" s="2">
        <v>4000000</v>
      </c>
      <c r="M11" s="2"/>
      <c r="S11" s="19">
        <f>IFERROR(SUMIF([3]PIVOT!$A$9:$A$634,C11,[3]PIVOT!$C$9:$C$634),0)</f>
        <v>0</v>
      </c>
      <c r="T11" s="19">
        <f t="shared" si="2"/>
        <v>-5000000</v>
      </c>
    </row>
    <row r="12" spans="1:20" outlineLevel="1" x14ac:dyDescent="0.25">
      <c r="A12" s="19" t="s">
        <v>130</v>
      </c>
      <c r="B12" s="19" t="s">
        <v>2885</v>
      </c>
      <c r="C12" s="2" t="s">
        <v>2877</v>
      </c>
      <c r="D12" s="2" t="s">
        <v>616</v>
      </c>
      <c r="E12" s="2">
        <f t="shared" si="0"/>
        <v>4000000</v>
      </c>
      <c r="G12" s="2">
        <v>1000000</v>
      </c>
      <c r="K12" s="2">
        <f t="shared" si="1"/>
        <v>5000000</v>
      </c>
      <c r="L12" s="2">
        <v>4000000</v>
      </c>
      <c r="M12" s="2"/>
      <c r="S12" s="19">
        <f>IFERROR(SUMIF([3]PIVOT!$A$9:$A$634,C12,[3]PIVOT!$C$9:$C$634),0)</f>
        <v>0</v>
      </c>
      <c r="T12" s="19">
        <f t="shared" si="2"/>
        <v>-5000000</v>
      </c>
    </row>
    <row r="13" spans="1:20" outlineLevel="1" x14ac:dyDescent="0.25">
      <c r="A13" s="19" t="s">
        <v>130</v>
      </c>
      <c r="B13" s="19" t="s">
        <v>2886</v>
      </c>
      <c r="C13" s="2" t="s">
        <v>2604</v>
      </c>
      <c r="D13" s="2" t="s">
        <v>2630</v>
      </c>
      <c r="E13" s="2">
        <f t="shared" si="0"/>
        <v>5500000</v>
      </c>
      <c r="G13" s="2">
        <v>384615.38461538462</v>
      </c>
      <c r="K13" s="2">
        <f t="shared" si="1"/>
        <v>5884615.384615385</v>
      </c>
      <c r="L13" s="2">
        <v>5500000</v>
      </c>
      <c r="M13" s="2"/>
      <c r="S13" s="19">
        <f>IFERROR(SUMIF([3]PIVOT!$A$9:$A$634,C13,[3]PIVOT!$C$9:$C$634),0)</f>
        <v>0</v>
      </c>
      <c r="T13" s="19">
        <f t="shared" si="2"/>
        <v>-5884615.384615385</v>
      </c>
    </row>
    <row r="14" spans="1:20" outlineLevel="1" x14ac:dyDescent="0.25">
      <c r="A14" s="19" t="s">
        <v>130</v>
      </c>
      <c r="B14" s="19" t="s">
        <v>2738</v>
      </c>
      <c r="C14" s="2" t="s">
        <v>2878</v>
      </c>
      <c r="D14" s="2" t="s">
        <v>2879</v>
      </c>
      <c r="E14" s="2">
        <f t="shared" si="0"/>
        <v>923076.92307692312</v>
      </c>
      <c r="G14" s="2">
        <v>923076.92307692312</v>
      </c>
      <c r="K14" s="2">
        <f t="shared" si="1"/>
        <v>1846153.8461538462</v>
      </c>
      <c r="L14" s="2">
        <v>923076.92307692312</v>
      </c>
      <c r="M14" s="2"/>
      <c r="S14" s="19">
        <f>IFERROR(SUMIF([3]PIVOT!$A$9:$A$634,C14,[3]PIVOT!$C$9:$C$634),0)</f>
        <v>0</v>
      </c>
      <c r="T14" s="19">
        <f t="shared" si="2"/>
        <v>-1846153.8461538462</v>
      </c>
    </row>
    <row r="15" spans="1:20" outlineLevel="1" x14ac:dyDescent="0.25">
      <c r="A15" s="19" t="s">
        <v>130</v>
      </c>
      <c r="B15" s="19" t="s">
        <v>2885</v>
      </c>
      <c r="C15" s="2" t="s">
        <v>2752</v>
      </c>
      <c r="D15" s="2" t="s">
        <v>2753</v>
      </c>
      <c r="E15" s="2">
        <f t="shared" si="0"/>
        <v>4000000</v>
      </c>
      <c r="G15" s="2">
        <v>1000000</v>
      </c>
      <c r="K15" s="2">
        <f t="shared" si="1"/>
        <v>5000000</v>
      </c>
      <c r="L15" s="2">
        <v>4000000</v>
      </c>
      <c r="M15" s="2"/>
      <c r="S15" s="19">
        <f>IFERROR(SUMIF([3]PIVOT!$A$9:$A$634,C15,[3]PIVOT!$C$9:$C$634),0)</f>
        <v>0</v>
      </c>
      <c r="T15" s="19">
        <f t="shared" si="2"/>
        <v>-5000000</v>
      </c>
    </row>
    <row r="16" spans="1:20" outlineLevel="1" x14ac:dyDescent="0.25">
      <c r="A16" s="19" t="s">
        <v>130</v>
      </c>
      <c r="B16" s="19" t="s">
        <v>2885</v>
      </c>
      <c r="C16" s="2" t="s">
        <v>2750</v>
      </c>
      <c r="D16" s="2" t="s">
        <v>2880</v>
      </c>
      <c r="E16" s="2">
        <f t="shared" si="0"/>
        <v>3500000</v>
      </c>
      <c r="G16" s="2">
        <v>1000000</v>
      </c>
      <c r="K16" s="2">
        <f t="shared" si="1"/>
        <v>4500000</v>
      </c>
      <c r="L16" s="2">
        <v>3500000</v>
      </c>
      <c r="M16" s="2"/>
      <c r="S16" s="19">
        <f>IFERROR(SUMIF([3]PIVOT!$A$9:$A$634,C16,[3]PIVOT!$C$9:$C$634),0)</f>
        <v>0</v>
      </c>
      <c r="T16" s="19">
        <f t="shared" si="2"/>
        <v>-4500000</v>
      </c>
    </row>
    <row r="17" spans="1:20" outlineLevel="1" x14ac:dyDescent="0.25">
      <c r="A17" s="19" t="s">
        <v>130</v>
      </c>
      <c r="B17" s="19" t="s">
        <v>2886</v>
      </c>
      <c r="C17" s="2" t="s">
        <v>2364</v>
      </c>
      <c r="D17" s="2" t="s">
        <v>2365</v>
      </c>
      <c r="E17" s="2">
        <f t="shared" si="0"/>
        <v>5000000</v>
      </c>
      <c r="G17" s="2">
        <v>0</v>
      </c>
      <c r="K17" s="2">
        <f t="shared" si="1"/>
        <v>5000000</v>
      </c>
      <c r="L17" s="2">
        <v>5000000</v>
      </c>
      <c r="M17" s="2"/>
      <c r="S17" s="19">
        <f>IFERROR(SUMIF([3]PIVOT!$A$9:$A$634,C17,[3]PIVOT!$C$9:$C$634),0)</f>
        <v>0</v>
      </c>
      <c r="T17" s="19">
        <f t="shared" si="2"/>
        <v>-5000000</v>
      </c>
    </row>
    <row r="18" spans="1:20" outlineLevel="1" x14ac:dyDescent="0.25">
      <c r="A18" s="19" t="s">
        <v>130</v>
      </c>
      <c r="B18" s="19" t="s">
        <v>2738</v>
      </c>
      <c r="C18" s="2" t="s">
        <v>2366</v>
      </c>
      <c r="D18" s="2" t="s">
        <v>2367</v>
      </c>
      <c r="E18" s="2">
        <f t="shared" si="0"/>
        <v>1000000</v>
      </c>
      <c r="G18" s="2">
        <v>0</v>
      </c>
      <c r="K18" s="2">
        <f t="shared" si="1"/>
        <v>1000000</v>
      </c>
      <c r="L18" s="2">
        <v>1000000</v>
      </c>
      <c r="M18" s="2"/>
      <c r="S18" s="19">
        <f>IFERROR(SUMIF([3]PIVOT!$A$9:$A$634,C18,[3]PIVOT!$C$9:$C$634),0)</f>
        <v>0</v>
      </c>
      <c r="T18" s="19">
        <f t="shared" si="2"/>
        <v>-1000000</v>
      </c>
    </row>
    <row r="19" spans="1:20" outlineLevel="1" x14ac:dyDescent="0.25">
      <c r="A19" s="19" t="s">
        <v>130</v>
      </c>
      <c r="B19" s="19" t="s">
        <v>2738</v>
      </c>
      <c r="C19" s="2" t="s">
        <v>2362</v>
      </c>
      <c r="D19" s="2" t="s">
        <v>2363</v>
      </c>
      <c r="E19" s="2">
        <f t="shared" si="0"/>
        <v>1000000</v>
      </c>
      <c r="G19" s="2">
        <v>0</v>
      </c>
      <c r="K19" s="2">
        <f t="shared" si="1"/>
        <v>1000000</v>
      </c>
      <c r="L19" s="2">
        <v>1000000</v>
      </c>
      <c r="M19" s="2"/>
      <c r="S19" s="19">
        <f>IFERROR(SUMIF([3]PIVOT!$A$9:$A$634,C19,[3]PIVOT!$C$9:$C$634),0)</f>
        <v>0</v>
      </c>
      <c r="T19" s="19">
        <f t="shared" si="2"/>
        <v>-1000000</v>
      </c>
    </row>
    <row r="20" spans="1:20" outlineLevel="1" x14ac:dyDescent="0.25">
      <c r="A20" s="19" t="s">
        <v>130</v>
      </c>
      <c r="B20" s="19" t="s">
        <v>2738</v>
      </c>
      <c r="C20" s="2" t="s">
        <v>2589</v>
      </c>
      <c r="D20" s="2" t="s">
        <v>2614</v>
      </c>
      <c r="E20" s="2">
        <f t="shared" si="0"/>
        <v>0</v>
      </c>
      <c r="G20" s="2">
        <v>0</v>
      </c>
      <c r="K20" s="2">
        <f t="shared" si="1"/>
        <v>0</v>
      </c>
      <c r="L20" s="2">
        <v>0</v>
      </c>
      <c r="M20" s="2"/>
      <c r="S20" s="19">
        <f>IFERROR(SUMIF([3]PIVOT!$A$9:$A$634,C20,[3]PIVOT!$C$9:$C$634),0)</f>
        <v>0</v>
      </c>
      <c r="T20" s="19">
        <f t="shared" si="2"/>
        <v>0</v>
      </c>
    </row>
    <row r="21" spans="1:20" outlineLevel="1" x14ac:dyDescent="0.25">
      <c r="A21" s="19" t="s">
        <v>130</v>
      </c>
      <c r="B21" s="19" t="s">
        <v>2885</v>
      </c>
      <c r="C21" s="2" t="s">
        <v>2759</v>
      </c>
      <c r="D21" s="2" t="s">
        <v>2760</v>
      </c>
      <c r="E21" s="2">
        <f t="shared" si="0"/>
        <v>0</v>
      </c>
      <c r="G21" s="2">
        <v>1000000</v>
      </c>
      <c r="K21" s="2">
        <f t="shared" si="1"/>
        <v>1000000</v>
      </c>
      <c r="L21" s="2">
        <v>0</v>
      </c>
      <c r="M21" s="2"/>
      <c r="S21" s="19">
        <f>IFERROR(SUMIF([3]PIVOT!$A$9:$A$634,C21,[3]PIVOT!$C$9:$C$634),0)</f>
        <v>0</v>
      </c>
      <c r="T21" s="19">
        <f t="shared" si="2"/>
        <v>-1000000</v>
      </c>
    </row>
    <row r="22" spans="1:20" outlineLevel="1" x14ac:dyDescent="0.25">
      <c r="A22" s="19" t="s">
        <v>130</v>
      </c>
      <c r="B22" s="19" t="s">
        <v>2885</v>
      </c>
      <c r="C22" s="2" t="s">
        <v>2012</v>
      </c>
      <c r="D22" s="2" t="s">
        <v>2022</v>
      </c>
      <c r="E22" s="2">
        <f t="shared" si="0"/>
        <v>3500000</v>
      </c>
      <c r="G22" s="2">
        <v>0</v>
      </c>
      <c r="K22" s="2">
        <f t="shared" si="1"/>
        <v>3500000</v>
      </c>
      <c r="L22" s="2">
        <v>3500000</v>
      </c>
      <c r="M22" s="2"/>
      <c r="S22" s="19">
        <f>IFERROR(SUMIF([3]PIVOT!$A$9:$A$634,C22,[3]PIVOT!$C$9:$C$634),0)</f>
        <v>0</v>
      </c>
      <c r="T22" s="19">
        <f t="shared" si="2"/>
        <v>-3500000</v>
      </c>
    </row>
    <row r="23" spans="1:20" outlineLevel="1" x14ac:dyDescent="0.25">
      <c r="A23" s="19" t="s">
        <v>130</v>
      </c>
      <c r="B23" s="19" t="s">
        <v>2886</v>
      </c>
      <c r="C23" s="2" t="s">
        <v>2591</v>
      </c>
      <c r="D23" s="2" t="s">
        <v>2616</v>
      </c>
      <c r="E23" s="2">
        <f t="shared" si="0"/>
        <v>0</v>
      </c>
      <c r="G23" s="2">
        <v>0</v>
      </c>
      <c r="K23" s="2">
        <f t="shared" si="1"/>
        <v>0</v>
      </c>
      <c r="L23" s="2">
        <v>0</v>
      </c>
      <c r="M23" s="2"/>
      <c r="S23" s="19">
        <f>IFERROR(SUMIF([3]PIVOT!$A$9:$A$634,C23,[3]PIVOT!$C$9:$C$634),0)</f>
        <v>0</v>
      </c>
      <c r="T23" s="19">
        <f t="shared" si="2"/>
        <v>0</v>
      </c>
    </row>
    <row r="24" spans="1:20" outlineLevel="1" x14ac:dyDescent="0.25">
      <c r="A24" s="19" t="s">
        <v>130</v>
      </c>
      <c r="B24" s="19" t="s">
        <v>2886</v>
      </c>
      <c r="C24" s="2" t="s">
        <v>1239</v>
      </c>
      <c r="D24" s="2" t="s">
        <v>4</v>
      </c>
      <c r="E24" s="2">
        <f t="shared" si="0"/>
        <v>4500000</v>
      </c>
      <c r="G24" s="2">
        <v>0</v>
      </c>
      <c r="K24" s="2">
        <f t="shared" si="1"/>
        <v>4500000</v>
      </c>
      <c r="L24" s="2">
        <v>4500000</v>
      </c>
      <c r="M24" s="2"/>
      <c r="S24" s="19">
        <f>IFERROR(SUMIF([3]PIVOT!$A$9:$A$634,C24,[3]PIVOT!$C$9:$C$634),0)</f>
        <v>0</v>
      </c>
      <c r="T24" s="19">
        <f t="shared" si="2"/>
        <v>-4500000</v>
      </c>
    </row>
    <row r="25" spans="1:20" outlineLevel="1" x14ac:dyDescent="0.25">
      <c r="A25" s="19" t="s">
        <v>130</v>
      </c>
      <c r="B25" s="19" t="s">
        <v>2738</v>
      </c>
      <c r="C25" s="2" t="s">
        <v>2590</v>
      </c>
      <c r="D25" s="2" t="s">
        <v>2615</v>
      </c>
      <c r="E25" s="2">
        <f t="shared" si="0"/>
        <v>0</v>
      </c>
      <c r="G25" s="2">
        <v>0</v>
      </c>
      <c r="K25" s="2">
        <f t="shared" si="1"/>
        <v>0</v>
      </c>
      <c r="L25" s="2">
        <v>0</v>
      </c>
      <c r="M25" s="2"/>
      <c r="S25" s="19">
        <f>IFERROR(SUMIF([3]PIVOT!$A$9:$A$634,C25,[3]PIVOT!$C$9:$C$634),0)</f>
        <v>0</v>
      </c>
      <c r="T25" s="19">
        <f t="shared" si="2"/>
        <v>0</v>
      </c>
    </row>
    <row r="26" spans="1:20" outlineLevel="1" x14ac:dyDescent="0.25">
      <c r="A26" s="19" t="s">
        <v>130</v>
      </c>
      <c r="B26" s="19" t="s">
        <v>2885</v>
      </c>
      <c r="C26" s="2" t="s">
        <v>1238</v>
      </c>
      <c r="D26" s="2" t="s">
        <v>108</v>
      </c>
      <c r="E26" s="2">
        <f t="shared" si="0"/>
        <v>4000000</v>
      </c>
      <c r="G26" s="2">
        <v>0</v>
      </c>
      <c r="K26" s="2">
        <f t="shared" si="1"/>
        <v>4000000</v>
      </c>
      <c r="L26" s="2">
        <v>4000000</v>
      </c>
      <c r="M26" s="2"/>
      <c r="S26" s="19">
        <f>IFERROR(SUMIF([3]PIVOT!$A$9:$A$634,C26,[3]PIVOT!$C$9:$C$634),0)</f>
        <v>0</v>
      </c>
      <c r="T26" s="19">
        <f t="shared" si="2"/>
        <v>-4000000</v>
      </c>
    </row>
    <row r="27" spans="1:20" outlineLevel="1" x14ac:dyDescent="0.25">
      <c r="A27" s="19" t="s">
        <v>130</v>
      </c>
      <c r="B27" s="19" t="s">
        <v>2885</v>
      </c>
      <c r="C27" s="2" t="s">
        <v>2741</v>
      </c>
      <c r="D27" s="2" t="s">
        <v>612</v>
      </c>
      <c r="E27" s="2">
        <f t="shared" si="0"/>
        <v>4000000</v>
      </c>
      <c r="G27" s="2">
        <v>1000000</v>
      </c>
      <c r="K27" s="2">
        <f t="shared" si="1"/>
        <v>5000000</v>
      </c>
      <c r="L27" s="2">
        <v>4000000</v>
      </c>
      <c r="M27" s="2"/>
      <c r="S27" s="19">
        <f>IFERROR(SUMIF([3]PIVOT!$A$9:$A$634,C27,[3]PIVOT!$C$9:$C$634),0)</f>
        <v>0</v>
      </c>
      <c r="T27" s="19">
        <f t="shared" si="2"/>
        <v>-5000000</v>
      </c>
    </row>
    <row r="28" spans="1:20" outlineLevel="1" x14ac:dyDescent="0.25">
      <c r="A28" s="19" t="s">
        <v>130</v>
      </c>
      <c r="B28" s="19" t="s">
        <v>2738</v>
      </c>
      <c r="C28" s="2" t="s">
        <v>2881</v>
      </c>
      <c r="D28" s="2" t="s">
        <v>2882</v>
      </c>
      <c r="E28" s="2">
        <f t="shared" si="0"/>
        <v>3000000</v>
      </c>
      <c r="G28" s="2">
        <v>1000000</v>
      </c>
      <c r="K28" s="2">
        <f t="shared" si="1"/>
        <v>4000000</v>
      </c>
      <c r="L28" s="2">
        <v>3000000</v>
      </c>
      <c r="M28" s="2"/>
      <c r="S28" s="19">
        <f>IFERROR(SUMIF([3]PIVOT!$A$9:$A$634,C28,[3]PIVOT!$C$9:$C$634),0)</f>
        <v>0</v>
      </c>
      <c r="T28" s="19">
        <f t="shared" si="2"/>
        <v>-4000000</v>
      </c>
    </row>
    <row r="29" spans="1:20" outlineLevel="1" x14ac:dyDescent="0.25">
      <c r="A29" s="19" t="s">
        <v>130</v>
      </c>
      <c r="B29" s="19" t="s">
        <v>2885</v>
      </c>
      <c r="C29" s="2" t="s">
        <v>2883</v>
      </c>
      <c r="D29" s="2" t="s">
        <v>2884</v>
      </c>
      <c r="E29" s="2">
        <f t="shared" si="0"/>
        <v>4000000</v>
      </c>
      <c r="G29" s="2">
        <v>1000000</v>
      </c>
      <c r="K29" s="2">
        <f t="shared" si="1"/>
        <v>5000000</v>
      </c>
      <c r="L29" s="2">
        <v>4000000</v>
      </c>
      <c r="M29" s="2"/>
      <c r="S29" s="19">
        <f>IFERROR(SUMIF([3]PIVOT!$A$9:$A$634,C29,[3]PIVOT!$C$9:$C$634),0)</f>
        <v>0</v>
      </c>
      <c r="T29" s="19">
        <f t="shared" si="2"/>
        <v>-5000000</v>
      </c>
    </row>
    <row r="30" spans="1:20" outlineLevel="1" x14ac:dyDescent="0.25">
      <c r="A30" s="19" t="s">
        <v>130</v>
      </c>
      <c r="B30" s="19" t="s">
        <v>2738</v>
      </c>
      <c r="C30" s="2" t="s">
        <v>1256</v>
      </c>
      <c r="D30" s="2" t="s">
        <v>29</v>
      </c>
      <c r="E30" s="2">
        <f t="shared" si="0"/>
        <v>3000000</v>
      </c>
      <c r="G30" s="2">
        <v>0</v>
      </c>
      <c r="K30" s="2">
        <f t="shared" si="1"/>
        <v>3000000</v>
      </c>
      <c r="L30" s="2">
        <v>3000000</v>
      </c>
      <c r="M30" s="2"/>
      <c r="S30" s="19">
        <f>IFERROR(SUMIF([3]PIVOT!$A$9:$A$634,C30,[3]PIVOT!$C$9:$C$634),0)</f>
        <v>0</v>
      </c>
      <c r="T30" s="19">
        <f t="shared" si="2"/>
        <v>-3000000</v>
      </c>
    </row>
    <row r="31" spans="1:20" outlineLevel="1" x14ac:dyDescent="0.25">
      <c r="A31" s="19" t="s">
        <v>130</v>
      </c>
      <c r="B31" s="19" t="s">
        <v>2885</v>
      </c>
      <c r="C31" s="2" t="s">
        <v>2379</v>
      </c>
      <c r="D31" s="2" t="s">
        <v>2380</v>
      </c>
      <c r="E31" s="2">
        <f t="shared" si="0"/>
        <v>3500000</v>
      </c>
      <c r="G31" s="2">
        <v>0</v>
      </c>
      <c r="K31" s="2">
        <f t="shared" si="1"/>
        <v>3500000</v>
      </c>
      <c r="L31" s="2">
        <v>3500000</v>
      </c>
      <c r="M31" s="2"/>
      <c r="S31" s="19">
        <f>IFERROR(SUMIF([3]PIVOT!$A$9:$A$634,C31,[3]PIVOT!$C$9:$C$634),0)</f>
        <v>0</v>
      </c>
      <c r="T31" s="19">
        <f t="shared" si="2"/>
        <v>-3500000</v>
      </c>
    </row>
    <row r="32" spans="1:20" outlineLevel="1" x14ac:dyDescent="0.25">
      <c r="A32" s="19" t="s">
        <v>130</v>
      </c>
      <c r="B32" s="19" t="s">
        <v>2885</v>
      </c>
      <c r="C32" s="2" t="s">
        <v>2597</v>
      </c>
      <c r="D32" s="2" t="s">
        <v>2623</v>
      </c>
      <c r="E32" s="2">
        <f t="shared" si="0"/>
        <v>3500000</v>
      </c>
      <c r="G32" s="2">
        <v>0</v>
      </c>
      <c r="K32" s="2">
        <f t="shared" si="1"/>
        <v>3500000</v>
      </c>
      <c r="L32" s="2">
        <v>3500000</v>
      </c>
      <c r="M32" s="2"/>
      <c r="S32" s="19">
        <f>IFERROR(SUMIF([3]PIVOT!$A$9:$A$634,C32,[3]PIVOT!$C$9:$C$634),0)</f>
        <v>0</v>
      </c>
      <c r="T32" s="19">
        <f t="shared" si="2"/>
        <v>-3500000</v>
      </c>
    </row>
    <row r="33" spans="1:20" outlineLevel="1" x14ac:dyDescent="0.25">
      <c r="A33" s="19" t="s">
        <v>130</v>
      </c>
      <c r="B33" s="19" t="s">
        <v>2886</v>
      </c>
      <c r="C33" s="2" t="s">
        <v>2598</v>
      </c>
      <c r="D33" s="2" t="s">
        <v>2624</v>
      </c>
      <c r="E33" s="2">
        <f t="shared" si="0"/>
        <v>5000000</v>
      </c>
      <c r="G33" s="2">
        <v>0</v>
      </c>
      <c r="K33" s="2">
        <f t="shared" si="1"/>
        <v>5000000</v>
      </c>
      <c r="L33" s="2">
        <v>5000000</v>
      </c>
      <c r="M33" s="2"/>
      <c r="S33" s="19">
        <f>IFERROR(SUMIF([3]PIVOT!$A$9:$A$634,C33,[3]PIVOT!$C$9:$C$634),0)</f>
        <v>0</v>
      </c>
      <c r="T33" s="19">
        <f t="shared" si="2"/>
        <v>-5000000</v>
      </c>
    </row>
    <row r="34" spans="1:20" outlineLevel="1" x14ac:dyDescent="0.25">
      <c r="A34" s="19" t="s">
        <v>130</v>
      </c>
      <c r="B34" s="19" t="s">
        <v>2886</v>
      </c>
      <c r="C34" s="2" t="s">
        <v>1265</v>
      </c>
      <c r="D34" s="2" t="s">
        <v>548</v>
      </c>
      <c r="E34" s="2">
        <f t="shared" si="0"/>
        <v>5000000</v>
      </c>
      <c r="G34" s="2">
        <v>0</v>
      </c>
      <c r="K34" s="2">
        <f t="shared" si="1"/>
        <v>5000000</v>
      </c>
      <c r="L34" s="2">
        <v>5000000</v>
      </c>
      <c r="M34" s="2"/>
      <c r="S34" s="19">
        <f>IFERROR(SUMIF([3]PIVOT!$A$9:$A$634,C34,[3]PIVOT!$C$9:$C$634),0)</f>
        <v>0</v>
      </c>
      <c r="T34" s="19">
        <f t="shared" si="2"/>
        <v>-5000000</v>
      </c>
    </row>
    <row r="35" spans="1:20" outlineLevel="1" x14ac:dyDescent="0.25">
      <c r="A35" s="19" t="s">
        <v>130</v>
      </c>
      <c r="B35" s="19" t="s">
        <v>2738</v>
      </c>
      <c r="C35" s="2" t="s">
        <v>2599</v>
      </c>
      <c r="D35" s="2" t="s">
        <v>2625</v>
      </c>
      <c r="E35" s="2">
        <f t="shared" si="0"/>
        <v>0</v>
      </c>
      <c r="G35" s="2">
        <v>192307.69230769231</v>
      </c>
      <c r="K35" s="2">
        <f t="shared" si="1"/>
        <v>192307.69230769231</v>
      </c>
      <c r="L35" s="2">
        <v>0</v>
      </c>
      <c r="M35" s="2"/>
      <c r="S35" s="19">
        <f>IFERROR(SUMIF([3]PIVOT!$A$9:$A$634,C35,[3]PIVOT!$C$9:$C$634),0)</f>
        <v>0</v>
      </c>
      <c r="T35" s="19">
        <f t="shared" si="2"/>
        <v>-192307.69230769231</v>
      </c>
    </row>
    <row r="36" spans="1:20" outlineLevel="1" x14ac:dyDescent="0.25">
      <c r="A36" s="19" t="s">
        <v>130</v>
      </c>
      <c r="B36" s="19" t="s">
        <v>2885</v>
      </c>
      <c r="C36" s="2" t="s">
        <v>2602</v>
      </c>
      <c r="D36" s="2" t="s">
        <v>2628</v>
      </c>
      <c r="E36" s="2">
        <f t="shared" si="0"/>
        <v>0</v>
      </c>
      <c r="G36" s="2">
        <v>192307.69230769231</v>
      </c>
      <c r="K36" s="2">
        <f t="shared" si="1"/>
        <v>192307.69230769231</v>
      </c>
      <c r="L36" s="2">
        <v>0</v>
      </c>
      <c r="M36" s="2"/>
      <c r="S36" s="19">
        <f>IFERROR(SUMIF([3]PIVOT!$A$9:$A$634,C36,[3]PIVOT!$C$9:$C$634),0)</f>
        <v>0</v>
      </c>
      <c r="T36" s="19">
        <f t="shared" si="2"/>
        <v>-192307.69230769231</v>
      </c>
    </row>
    <row r="37" spans="1:20" outlineLevel="1" x14ac:dyDescent="0.25">
      <c r="A37" s="19" t="s">
        <v>130</v>
      </c>
      <c r="B37" s="19" t="s">
        <v>2885</v>
      </c>
      <c r="C37" s="2" t="s">
        <v>2600</v>
      </c>
      <c r="D37" s="2" t="s">
        <v>2626</v>
      </c>
      <c r="E37" s="2">
        <f t="shared" si="0"/>
        <v>0</v>
      </c>
      <c r="G37" s="2">
        <v>0</v>
      </c>
      <c r="K37" s="2">
        <f t="shared" si="1"/>
        <v>0</v>
      </c>
      <c r="L37" s="2">
        <v>0</v>
      </c>
      <c r="M37" s="2"/>
      <c r="S37" s="19">
        <f>IFERROR(SUMIF([3]PIVOT!$A$9:$A$634,C37,[3]PIVOT!$C$9:$C$634),0)</f>
        <v>0</v>
      </c>
      <c r="T37" s="19">
        <f t="shared" si="2"/>
        <v>0</v>
      </c>
    </row>
    <row r="38" spans="1:20" outlineLevel="1" x14ac:dyDescent="0.25">
      <c r="A38" s="19" t="s">
        <v>130</v>
      </c>
      <c r="B38" s="19" t="s">
        <v>2885</v>
      </c>
      <c r="C38" s="2" t="s">
        <v>2601</v>
      </c>
      <c r="D38" s="2" t="s">
        <v>2627</v>
      </c>
      <c r="E38" s="2">
        <f t="shared" si="0"/>
        <v>3500000</v>
      </c>
      <c r="G38" s="2">
        <v>0</v>
      </c>
      <c r="K38" s="2">
        <f t="shared" si="1"/>
        <v>3500000</v>
      </c>
      <c r="L38" s="2">
        <v>3500000</v>
      </c>
      <c r="M38" s="2"/>
      <c r="S38" s="19">
        <f>IFERROR(SUMIF([3]PIVOT!$A$9:$A$634,C38,[3]PIVOT!$C$9:$C$634),0)</f>
        <v>0</v>
      </c>
      <c r="T38" s="19">
        <f t="shared" si="2"/>
        <v>-3500000</v>
      </c>
    </row>
    <row r="39" spans="1:20" outlineLevel="1" x14ac:dyDescent="0.25">
      <c r="A39" s="19" t="s">
        <v>130</v>
      </c>
      <c r="B39" s="19" t="s">
        <v>2886</v>
      </c>
      <c r="C39" s="2" t="s">
        <v>1276</v>
      </c>
      <c r="D39" s="2" t="s">
        <v>30</v>
      </c>
      <c r="E39" s="2">
        <f t="shared" si="0"/>
        <v>500000</v>
      </c>
      <c r="G39" s="2">
        <v>0</v>
      </c>
      <c r="K39" s="2">
        <f t="shared" si="1"/>
        <v>500000</v>
      </c>
      <c r="L39" s="2">
        <v>500000</v>
      </c>
      <c r="M39" s="2"/>
      <c r="S39" s="19">
        <f>IFERROR(SUMIF([3]PIVOT!$A$9:$A$634,C39,[3]PIVOT!$C$9:$C$634),0)</f>
        <v>0</v>
      </c>
      <c r="T39" s="19">
        <f t="shared" si="2"/>
        <v>-500000</v>
      </c>
    </row>
    <row r="40" spans="1:20" outlineLevel="1" x14ac:dyDescent="0.25">
      <c r="A40" s="19" t="s">
        <v>130</v>
      </c>
      <c r="B40" s="19" t="s">
        <v>2738</v>
      </c>
      <c r="C40" s="2" t="s">
        <v>2748</v>
      </c>
      <c r="D40" s="2" t="s">
        <v>2749</v>
      </c>
      <c r="E40" s="2">
        <f t="shared" si="0"/>
        <v>300000</v>
      </c>
      <c r="G40" s="2">
        <v>1000000</v>
      </c>
      <c r="K40" s="2">
        <f t="shared" si="1"/>
        <v>1300000</v>
      </c>
      <c r="L40" s="2">
        <v>300000</v>
      </c>
      <c r="M40" s="2"/>
      <c r="S40" s="19">
        <f>IFERROR(SUMIF([3]PIVOT!$A$9:$A$634,C40,[3]PIVOT!$C$9:$C$634),0)</f>
        <v>0</v>
      </c>
      <c r="T40" s="19">
        <f t="shared" si="2"/>
        <v>-1300000</v>
      </c>
    </row>
    <row r="41" spans="1:20" outlineLevel="1" x14ac:dyDescent="0.25">
      <c r="A41" s="19" t="s">
        <v>130</v>
      </c>
      <c r="B41" s="19" t="s">
        <v>2885</v>
      </c>
      <c r="C41" s="2" t="s">
        <v>1252</v>
      </c>
      <c r="D41" s="2" t="s">
        <v>104</v>
      </c>
      <c r="E41" s="2">
        <f t="shared" si="0"/>
        <v>4000000</v>
      </c>
      <c r="G41" s="2">
        <v>0</v>
      </c>
      <c r="K41" s="2">
        <f t="shared" si="1"/>
        <v>4000000</v>
      </c>
      <c r="L41" s="2">
        <v>4000000</v>
      </c>
      <c r="M41" s="2"/>
      <c r="S41" s="19">
        <f>IFERROR(SUMIF([3]PIVOT!$A$9:$A$634,C41,[3]PIVOT!$C$9:$C$634),0)</f>
        <v>0</v>
      </c>
      <c r="T41" s="19">
        <f t="shared" si="2"/>
        <v>-4000000</v>
      </c>
    </row>
    <row r="42" spans="1:20" outlineLevel="1" x14ac:dyDescent="0.25">
      <c r="A42" s="19" t="s">
        <v>130</v>
      </c>
      <c r="B42" s="19" t="s">
        <v>2886</v>
      </c>
      <c r="C42" s="2" t="s">
        <v>2372</v>
      </c>
      <c r="D42" s="2" t="s">
        <v>2373</v>
      </c>
      <c r="E42" s="2">
        <f t="shared" si="0"/>
        <v>5500000</v>
      </c>
      <c r="G42" s="2">
        <v>0</v>
      </c>
      <c r="K42" s="2">
        <f t="shared" si="1"/>
        <v>5500000</v>
      </c>
      <c r="L42" s="2">
        <v>5500000</v>
      </c>
      <c r="M42" s="2"/>
      <c r="S42" s="19">
        <f>IFERROR(SUMIF([3]PIVOT!$A$9:$A$634,C42,[3]PIVOT!$C$9:$C$634),0)</f>
        <v>0</v>
      </c>
      <c r="T42" s="19">
        <f t="shared" si="2"/>
        <v>-5500000</v>
      </c>
    </row>
    <row r="43" spans="1:20" outlineLevel="1" x14ac:dyDescent="0.25">
      <c r="A43" s="19" t="s">
        <v>130</v>
      </c>
      <c r="B43" s="19" t="s">
        <v>2886</v>
      </c>
      <c r="C43" s="2" t="s">
        <v>2371</v>
      </c>
      <c r="D43" s="2" t="s">
        <v>1561</v>
      </c>
      <c r="E43" s="2">
        <f t="shared" si="0"/>
        <v>5500000</v>
      </c>
      <c r="G43" s="2">
        <v>0</v>
      </c>
      <c r="K43" s="2">
        <f t="shared" si="1"/>
        <v>5500000</v>
      </c>
      <c r="L43" s="2">
        <v>5500000</v>
      </c>
      <c r="M43" s="2"/>
      <c r="S43" s="19">
        <f>IFERROR(SUMIF([3]PIVOT!$A$9:$A$634,C43,[3]PIVOT!$C$9:$C$634),0)</f>
        <v>0</v>
      </c>
      <c r="T43" s="19">
        <f t="shared" si="2"/>
        <v>-5500000</v>
      </c>
    </row>
    <row r="44" spans="1:20" outlineLevel="1" x14ac:dyDescent="0.25">
      <c r="A44" s="19" t="s">
        <v>130</v>
      </c>
      <c r="B44" s="19" t="s">
        <v>2886</v>
      </c>
      <c r="C44" s="2" t="s">
        <v>2374</v>
      </c>
      <c r="D44" s="2" t="s">
        <v>2375</v>
      </c>
      <c r="E44" s="2">
        <f t="shared" si="0"/>
        <v>5500000</v>
      </c>
      <c r="G44" s="2">
        <v>0</v>
      </c>
      <c r="K44" s="2">
        <f t="shared" si="1"/>
        <v>5500000</v>
      </c>
      <c r="L44" s="2">
        <v>5500000</v>
      </c>
      <c r="M44" s="2"/>
      <c r="S44" s="19">
        <f>IFERROR(SUMIF([3]PIVOT!$A$9:$A$634,C44,[3]PIVOT!$C$9:$C$634),0)</f>
        <v>0</v>
      </c>
      <c r="T44" s="19">
        <f t="shared" si="2"/>
        <v>-5500000</v>
      </c>
    </row>
    <row r="45" spans="1:20" outlineLevel="1" x14ac:dyDescent="0.25">
      <c r="A45" s="19" t="s">
        <v>130</v>
      </c>
      <c r="B45" s="19" t="s">
        <v>2738</v>
      </c>
      <c r="C45" s="2" t="s">
        <v>2603</v>
      </c>
      <c r="D45" s="2" t="s">
        <v>2629</v>
      </c>
      <c r="E45" s="2">
        <f t="shared" si="0"/>
        <v>3000000</v>
      </c>
      <c r="G45" s="2">
        <v>653846.15384615387</v>
      </c>
      <c r="K45" s="2">
        <f t="shared" si="1"/>
        <v>3653846.153846154</v>
      </c>
      <c r="L45" s="2">
        <v>3000000</v>
      </c>
      <c r="M45" s="2"/>
      <c r="S45" s="19">
        <f>IFERROR(SUMIF([3]PIVOT!$A$9:$A$634,C45,[3]PIVOT!$C$9:$C$634),0)</f>
        <v>0</v>
      </c>
      <c r="T45" s="19">
        <f t="shared" si="2"/>
        <v>-3653846.153846154</v>
      </c>
    </row>
    <row r="46" spans="1:20" outlineLevel="1" x14ac:dyDescent="0.25">
      <c r="A46" s="19" t="s">
        <v>130</v>
      </c>
      <c r="B46" s="19" t="s">
        <v>2738</v>
      </c>
      <c r="C46" s="2" t="s">
        <v>2592</v>
      </c>
      <c r="D46" s="2" t="s">
        <v>2617</v>
      </c>
      <c r="E46" s="2">
        <f t="shared" si="0"/>
        <v>3400000</v>
      </c>
      <c r="G46" s="2">
        <v>384615.38461538462</v>
      </c>
      <c r="K46" s="2">
        <f t="shared" si="1"/>
        <v>3784615.3846153845</v>
      </c>
      <c r="L46" s="2">
        <v>3400000</v>
      </c>
      <c r="M46" s="2"/>
      <c r="S46" s="19">
        <f>IFERROR(SUMIF([3]PIVOT!$A$9:$A$634,C46,[3]PIVOT!$C$9:$C$634),0)</f>
        <v>0</v>
      </c>
      <c r="T46" s="19">
        <f t="shared" si="2"/>
        <v>-3784615.3846153845</v>
      </c>
    </row>
    <row r="47" spans="1:20" outlineLevel="1" x14ac:dyDescent="0.25">
      <c r="A47" s="19" t="s">
        <v>130</v>
      </c>
      <c r="B47" s="19" t="s">
        <v>2885</v>
      </c>
      <c r="C47" s="2" t="s">
        <v>2593</v>
      </c>
      <c r="D47" s="2" t="s">
        <v>2618</v>
      </c>
      <c r="E47" s="2">
        <f t="shared" si="0"/>
        <v>4000000</v>
      </c>
      <c r="G47" s="2">
        <v>384615.38461538462</v>
      </c>
      <c r="K47" s="2">
        <f t="shared" si="1"/>
        <v>4384615.384615385</v>
      </c>
      <c r="L47" s="2">
        <v>4000000</v>
      </c>
      <c r="M47" s="2"/>
      <c r="S47" s="19">
        <f>IFERROR(SUMIF([3]PIVOT!$A$9:$A$634,C47,[3]PIVOT!$C$9:$C$634),0)</f>
        <v>0</v>
      </c>
      <c r="T47" s="19">
        <f t="shared" si="2"/>
        <v>-4384615.384615385</v>
      </c>
    </row>
    <row r="48" spans="1:20" outlineLevel="1" x14ac:dyDescent="0.25">
      <c r="A48" s="19" t="s">
        <v>130</v>
      </c>
      <c r="B48" s="19" t="s">
        <v>2885</v>
      </c>
      <c r="C48" s="19" t="s">
        <v>2358</v>
      </c>
      <c r="D48" s="19" t="s">
        <v>2359</v>
      </c>
      <c r="E48" s="2">
        <f t="shared" si="0"/>
        <v>4000000</v>
      </c>
      <c r="F48" s="19"/>
      <c r="G48" s="2">
        <v>0</v>
      </c>
      <c r="H48" s="19"/>
      <c r="I48" s="19"/>
      <c r="J48" s="19"/>
      <c r="K48" s="2">
        <f t="shared" si="1"/>
        <v>4000000</v>
      </c>
      <c r="L48" s="19">
        <v>4000000</v>
      </c>
      <c r="M48" s="19"/>
      <c r="S48" s="19">
        <f>IFERROR(SUMIF([3]PIVOT!$A$9:$A$634,C48,[3]PIVOT!$C$9:$C$634),0)</f>
        <v>0</v>
      </c>
      <c r="T48" s="19">
        <f t="shared" si="2"/>
        <v>-4000000</v>
      </c>
    </row>
    <row r="49" spans="1:20" outlineLevel="1" x14ac:dyDescent="0.25">
      <c r="A49" s="19" t="s">
        <v>130</v>
      </c>
      <c r="B49" s="19" t="s">
        <v>2886</v>
      </c>
      <c r="C49" s="2" t="s">
        <v>2360</v>
      </c>
      <c r="D49" s="2" t="s">
        <v>2361</v>
      </c>
      <c r="E49" s="2">
        <f t="shared" si="0"/>
        <v>5500000</v>
      </c>
      <c r="G49" s="2">
        <v>0</v>
      </c>
      <c r="K49" s="2">
        <f t="shared" si="1"/>
        <v>5500000</v>
      </c>
      <c r="L49" s="2">
        <v>5500000</v>
      </c>
      <c r="M49" s="2"/>
      <c r="S49" s="19">
        <f>IFERROR(SUMIF([3]PIVOT!$A$9:$A$634,C49,[3]PIVOT!$C$9:$C$634),0)</f>
        <v>0</v>
      </c>
      <c r="T49" s="19">
        <f t="shared" si="2"/>
        <v>-5500000</v>
      </c>
    </row>
    <row r="50" spans="1:20" outlineLevel="1" x14ac:dyDescent="0.25">
      <c r="A50" s="19" t="s">
        <v>130</v>
      </c>
      <c r="B50" s="19" t="s">
        <v>2886</v>
      </c>
      <c r="C50" s="2" t="s">
        <v>2384</v>
      </c>
      <c r="D50" s="2" t="s">
        <v>2385</v>
      </c>
      <c r="E50" s="2">
        <f t="shared" si="0"/>
        <v>5500000</v>
      </c>
      <c r="G50" s="2">
        <v>0</v>
      </c>
      <c r="K50" s="2">
        <f t="shared" si="1"/>
        <v>5500000</v>
      </c>
      <c r="L50" s="2">
        <v>5500000</v>
      </c>
      <c r="M50" s="2"/>
      <c r="S50" s="19">
        <f>IFERROR(SUMIF([3]PIVOT!$A$9:$A$634,C50,[3]PIVOT!$C$9:$C$634),0)</f>
        <v>0</v>
      </c>
      <c r="T50" s="19">
        <f t="shared" si="2"/>
        <v>-5500000</v>
      </c>
    </row>
    <row r="51" spans="1:20" outlineLevel="1" x14ac:dyDescent="0.25">
      <c r="A51" s="19" t="s">
        <v>130</v>
      </c>
      <c r="B51" s="19" t="s">
        <v>2886</v>
      </c>
      <c r="C51" s="2" t="s">
        <v>1241</v>
      </c>
      <c r="D51" s="2" t="s">
        <v>5</v>
      </c>
      <c r="E51" s="2">
        <f t="shared" si="0"/>
        <v>5000000</v>
      </c>
      <c r="G51" s="2">
        <v>0</v>
      </c>
      <c r="K51" s="2">
        <f t="shared" si="1"/>
        <v>5000000</v>
      </c>
      <c r="L51" s="2">
        <v>5000000</v>
      </c>
      <c r="M51" s="2"/>
      <c r="S51" s="19">
        <f>IFERROR(SUMIF([3]PIVOT!$A$9:$A$634,C51,[3]PIVOT!$C$9:$C$634),0)</f>
        <v>0</v>
      </c>
      <c r="T51" s="19">
        <f t="shared" si="2"/>
        <v>-5000000</v>
      </c>
    </row>
    <row r="52" spans="1:20" outlineLevel="1" x14ac:dyDescent="0.25">
      <c r="A52" s="19" t="s">
        <v>126</v>
      </c>
      <c r="B52" s="19" t="s">
        <v>2738</v>
      </c>
      <c r="C52" s="2" t="s">
        <v>1323</v>
      </c>
      <c r="D52" s="2" t="s">
        <v>404</v>
      </c>
      <c r="E52" s="2">
        <f t="shared" si="0"/>
        <v>3000000</v>
      </c>
      <c r="G52" s="2">
        <v>0</v>
      </c>
      <c r="K52" s="2">
        <f t="shared" si="1"/>
        <v>3000000</v>
      </c>
      <c r="L52" s="2">
        <v>3000000</v>
      </c>
      <c r="M52" s="2"/>
      <c r="S52" s="19">
        <f>IFERROR(SUMIF([3]PIVOT!$A$9:$A$634,C52,[3]PIVOT!$C$9:$C$634),0)</f>
        <v>0</v>
      </c>
      <c r="T52" s="19">
        <f t="shared" si="2"/>
        <v>-3000000</v>
      </c>
    </row>
    <row r="53" spans="1:20" outlineLevel="1" x14ac:dyDescent="0.25">
      <c r="A53" s="19" t="s">
        <v>126</v>
      </c>
      <c r="B53" s="19" t="s">
        <v>2885</v>
      </c>
      <c r="C53" s="2" t="s">
        <v>1277</v>
      </c>
      <c r="D53" s="2" t="s">
        <v>6</v>
      </c>
      <c r="E53" s="2">
        <f t="shared" si="0"/>
        <v>4000000</v>
      </c>
      <c r="G53" s="2">
        <v>0</v>
      </c>
      <c r="K53" s="2">
        <f t="shared" si="1"/>
        <v>4000000</v>
      </c>
      <c r="L53" s="2">
        <v>4000000</v>
      </c>
      <c r="M53" s="2"/>
      <c r="S53" s="19">
        <f>IFERROR(SUMIF([3]PIVOT!$A$9:$A$634,C53,[3]PIVOT!$C$9:$C$634),0)</f>
        <v>0</v>
      </c>
      <c r="T53" s="19">
        <f t="shared" si="2"/>
        <v>-4000000</v>
      </c>
    </row>
    <row r="54" spans="1:20" outlineLevel="1" x14ac:dyDescent="0.25">
      <c r="A54" s="19" t="s">
        <v>126</v>
      </c>
      <c r="B54" s="19" t="s">
        <v>2885</v>
      </c>
      <c r="C54" s="2" t="s">
        <v>1278</v>
      </c>
      <c r="D54" s="2" t="s">
        <v>100</v>
      </c>
      <c r="E54" s="2">
        <f t="shared" si="0"/>
        <v>4000000</v>
      </c>
      <c r="G54" s="2">
        <v>0</v>
      </c>
      <c r="K54" s="2">
        <f t="shared" si="1"/>
        <v>4000000</v>
      </c>
      <c r="L54" s="2">
        <v>4000000</v>
      </c>
      <c r="M54" s="2"/>
      <c r="S54" s="19">
        <f>IFERROR(SUMIF([3]PIVOT!$A$9:$A$634,C54,[3]PIVOT!$C$9:$C$634),0)</f>
        <v>0</v>
      </c>
      <c r="T54" s="19">
        <f t="shared" si="2"/>
        <v>-4000000</v>
      </c>
    </row>
    <row r="55" spans="1:20" outlineLevel="1" x14ac:dyDescent="0.25">
      <c r="A55" s="19" t="s">
        <v>126</v>
      </c>
      <c r="B55" s="19" t="s">
        <v>2886</v>
      </c>
      <c r="C55" s="2" t="s">
        <v>1279</v>
      </c>
      <c r="D55" s="2" t="s">
        <v>7</v>
      </c>
      <c r="E55" s="2">
        <f t="shared" si="0"/>
        <v>5500000</v>
      </c>
      <c r="G55" s="2">
        <v>0</v>
      </c>
      <c r="K55" s="2">
        <f t="shared" si="1"/>
        <v>5500000</v>
      </c>
      <c r="L55" s="2">
        <v>5500000</v>
      </c>
      <c r="M55" s="2"/>
      <c r="S55" s="19">
        <f>IFERROR(SUMIF([3]PIVOT!$A$9:$A$634,C55,[3]PIVOT!$C$9:$C$634),0)</f>
        <v>0</v>
      </c>
      <c r="T55" s="19">
        <f t="shared" si="2"/>
        <v>-5500000</v>
      </c>
    </row>
    <row r="56" spans="1:20" outlineLevel="1" x14ac:dyDescent="0.25">
      <c r="A56" s="19" t="s">
        <v>126</v>
      </c>
      <c r="B56" s="19" t="s">
        <v>2886</v>
      </c>
      <c r="C56" s="2" t="s">
        <v>1327</v>
      </c>
      <c r="D56" s="2" t="s">
        <v>35</v>
      </c>
      <c r="E56" s="2">
        <f t="shared" si="0"/>
        <v>5500000</v>
      </c>
      <c r="G56" s="2">
        <v>0</v>
      </c>
      <c r="K56" s="2">
        <f t="shared" si="1"/>
        <v>5500000</v>
      </c>
      <c r="L56" s="2">
        <v>5500000</v>
      </c>
      <c r="M56" s="2"/>
      <c r="S56" s="19">
        <f>IFERROR(SUMIF([3]PIVOT!$A$9:$A$634,C56,[3]PIVOT!$C$9:$C$634),0)</f>
        <v>0</v>
      </c>
      <c r="T56" s="19">
        <f t="shared" si="2"/>
        <v>-5500000</v>
      </c>
    </row>
    <row r="57" spans="1:20" outlineLevel="1" x14ac:dyDescent="0.25">
      <c r="A57" s="19" t="s">
        <v>126</v>
      </c>
      <c r="B57" s="19" t="s">
        <v>2885</v>
      </c>
      <c r="C57" s="2" t="s">
        <v>1324</v>
      </c>
      <c r="D57" s="2" t="s">
        <v>582</v>
      </c>
      <c r="E57" s="2">
        <f t="shared" si="0"/>
        <v>4000000</v>
      </c>
      <c r="G57" s="2">
        <v>0</v>
      </c>
      <c r="K57" s="2">
        <f t="shared" si="1"/>
        <v>4000000</v>
      </c>
      <c r="L57" s="2">
        <v>4000000</v>
      </c>
      <c r="M57" s="2"/>
      <c r="S57" s="19">
        <f>IFERROR(SUMIF([3]PIVOT!$A$9:$A$634,C57,[3]PIVOT!$C$9:$C$634),0)</f>
        <v>0</v>
      </c>
      <c r="T57" s="19">
        <f t="shared" si="2"/>
        <v>-4000000</v>
      </c>
    </row>
    <row r="58" spans="1:20" outlineLevel="1" x14ac:dyDescent="0.25">
      <c r="A58" s="19" t="s">
        <v>126</v>
      </c>
      <c r="B58" s="19" t="s">
        <v>2885</v>
      </c>
      <c r="C58" s="2" t="s">
        <v>1287</v>
      </c>
      <c r="D58" s="2" t="s">
        <v>836</v>
      </c>
      <c r="E58" s="2">
        <f t="shared" si="0"/>
        <v>4000000</v>
      </c>
      <c r="G58" s="2">
        <v>0</v>
      </c>
      <c r="K58" s="2">
        <f t="shared" si="1"/>
        <v>4000000</v>
      </c>
      <c r="L58" s="2">
        <v>4000000</v>
      </c>
      <c r="M58" s="2"/>
      <c r="S58" s="19">
        <f>IFERROR(SUMIF([3]PIVOT!$A$9:$A$634,C58,[3]PIVOT!$C$9:$C$634),0)</f>
        <v>0</v>
      </c>
      <c r="T58" s="19">
        <f t="shared" si="2"/>
        <v>-4000000</v>
      </c>
    </row>
    <row r="59" spans="1:20" outlineLevel="1" x14ac:dyDescent="0.25">
      <c r="A59" s="19" t="s">
        <v>126</v>
      </c>
      <c r="B59" s="19" t="s">
        <v>2885</v>
      </c>
      <c r="C59" s="2" t="s">
        <v>1289</v>
      </c>
      <c r="D59" s="2" t="s">
        <v>101</v>
      </c>
      <c r="E59" s="2">
        <f t="shared" si="0"/>
        <v>4000000</v>
      </c>
      <c r="G59" s="2">
        <v>0</v>
      </c>
      <c r="K59" s="2">
        <f t="shared" si="1"/>
        <v>4000000</v>
      </c>
      <c r="L59" s="2">
        <v>4000000</v>
      </c>
      <c r="M59" s="2"/>
      <c r="S59" s="19">
        <f>IFERROR(SUMIF([3]PIVOT!$A$9:$A$634,C59,[3]PIVOT!$C$9:$C$634),0)</f>
        <v>0</v>
      </c>
      <c r="T59" s="19">
        <f t="shared" si="2"/>
        <v>-4000000</v>
      </c>
    </row>
    <row r="60" spans="1:20" outlineLevel="1" x14ac:dyDescent="0.25">
      <c r="A60" s="19" t="s">
        <v>126</v>
      </c>
      <c r="B60" s="19" t="s">
        <v>2885</v>
      </c>
      <c r="C60" s="2" t="s">
        <v>2887</v>
      </c>
      <c r="D60" s="2" t="s">
        <v>2888</v>
      </c>
      <c r="E60" s="2">
        <f t="shared" si="0"/>
        <v>3230769.230769231</v>
      </c>
      <c r="G60" s="2">
        <v>807692.30769230775</v>
      </c>
      <c r="K60" s="2">
        <f t="shared" si="1"/>
        <v>4038461.538461539</v>
      </c>
      <c r="L60" s="2">
        <v>3230769.230769231</v>
      </c>
      <c r="M60" s="2"/>
      <c r="S60" s="19">
        <f>IFERROR(SUMIF([3]PIVOT!$A$9:$A$634,C60,[3]PIVOT!$C$9:$C$634),0)</f>
        <v>0</v>
      </c>
      <c r="T60" s="19">
        <f t="shared" si="2"/>
        <v>-4038461.538461539</v>
      </c>
    </row>
    <row r="61" spans="1:20" outlineLevel="1" x14ac:dyDescent="0.25">
      <c r="A61" s="19" t="s">
        <v>126</v>
      </c>
      <c r="B61" s="19" t="s">
        <v>2885</v>
      </c>
      <c r="C61" s="2" t="s">
        <v>2889</v>
      </c>
      <c r="D61" s="2" t="s">
        <v>2890</v>
      </c>
      <c r="E61" s="2">
        <f t="shared" si="0"/>
        <v>4000000</v>
      </c>
      <c r="G61" s="2">
        <v>1000000</v>
      </c>
      <c r="K61" s="2">
        <f t="shared" si="1"/>
        <v>5000000</v>
      </c>
      <c r="L61" s="2">
        <v>4000000</v>
      </c>
      <c r="M61" s="2"/>
      <c r="S61" s="19">
        <f>IFERROR(SUMIF([3]PIVOT!$A$9:$A$634,C61,[3]PIVOT!$C$9:$C$634),0)</f>
        <v>0</v>
      </c>
      <c r="T61" s="19">
        <f t="shared" si="2"/>
        <v>-5000000</v>
      </c>
    </row>
    <row r="62" spans="1:20" outlineLevel="1" x14ac:dyDescent="0.25">
      <c r="A62" s="19" t="s">
        <v>126</v>
      </c>
      <c r="B62" s="19" t="s">
        <v>2885</v>
      </c>
      <c r="C62" s="2" t="s">
        <v>2891</v>
      </c>
      <c r="D62" s="2" t="s">
        <v>2892</v>
      </c>
      <c r="E62" s="2">
        <f t="shared" si="0"/>
        <v>4000000</v>
      </c>
      <c r="G62" s="2">
        <v>1000000</v>
      </c>
      <c r="K62" s="2">
        <f t="shared" si="1"/>
        <v>5000000</v>
      </c>
      <c r="L62" s="2">
        <v>4000000</v>
      </c>
      <c r="M62" s="2"/>
      <c r="S62" s="19">
        <f>IFERROR(SUMIF([3]PIVOT!$A$9:$A$634,C62,[3]PIVOT!$C$9:$C$634),0)</f>
        <v>0</v>
      </c>
      <c r="T62" s="19">
        <f t="shared" si="2"/>
        <v>-5000000</v>
      </c>
    </row>
    <row r="63" spans="1:20" outlineLevel="1" x14ac:dyDescent="0.25">
      <c r="A63" s="19" t="s">
        <v>126</v>
      </c>
      <c r="B63" s="19" t="s">
        <v>2738</v>
      </c>
      <c r="C63" s="2" t="s">
        <v>2393</v>
      </c>
      <c r="D63" s="2" t="s">
        <v>2394</v>
      </c>
      <c r="E63" s="2">
        <f t="shared" si="0"/>
        <v>1500000</v>
      </c>
      <c r="G63" s="2">
        <v>0</v>
      </c>
      <c r="K63" s="2">
        <f t="shared" si="1"/>
        <v>1500000</v>
      </c>
      <c r="L63" s="2">
        <v>1500000</v>
      </c>
      <c r="M63" s="2"/>
      <c r="S63" s="19">
        <f>IFERROR(SUMIF([3]PIVOT!$A$9:$A$634,C63,[3]PIVOT!$C$9:$C$634),0)</f>
        <v>0</v>
      </c>
      <c r="T63" s="19">
        <f t="shared" si="2"/>
        <v>-1500000</v>
      </c>
    </row>
    <row r="64" spans="1:20" outlineLevel="1" x14ac:dyDescent="0.25">
      <c r="A64" s="19" t="s">
        <v>126</v>
      </c>
      <c r="B64" s="19" t="s">
        <v>2738</v>
      </c>
      <c r="C64" s="2" t="s">
        <v>2409</v>
      </c>
      <c r="D64" s="2" t="s">
        <v>2410</v>
      </c>
      <c r="E64" s="2">
        <f t="shared" si="0"/>
        <v>4000000</v>
      </c>
      <c r="G64" s="2">
        <v>0</v>
      </c>
      <c r="K64" s="2">
        <f t="shared" si="1"/>
        <v>4000000</v>
      </c>
      <c r="L64" s="2">
        <v>4000000</v>
      </c>
      <c r="M64" s="2"/>
      <c r="S64" s="19">
        <f>IFERROR(SUMIF([3]PIVOT!$A$9:$A$634,C64,[3]PIVOT!$C$9:$C$634),0)</f>
        <v>0</v>
      </c>
      <c r="T64" s="19">
        <f t="shared" si="2"/>
        <v>-4000000</v>
      </c>
    </row>
    <row r="65" spans="1:20" outlineLevel="1" x14ac:dyDescent="0.25">
      <c r="A65" s="19" t="s">
        <v>126</v>
      </c>
      <c r="B65" s="19" t="s">
        <v>2885</v>
      </c>
      <c r="C65" s="2" t="s">
        <v>1326</v>
      </c>
      <c r="D65" s="2" t="s">
        <v>36</v>
      </c>
      <c r="E65" s="2">
        <f t="shared" si="0"/>
        <v>4000000</v>
      </c>
      <c r="G65" s="2">
        <v>0</v>
      </c>
      <c r="K65" s="2">
        <f t="shared" si="1"/>
        <v>4000000</v>
      </c>
      <c r="L65" s="2">
        <v>4000000</v>
      </c>
      <c r="M65" s="2"/>
      <c r="S65" s="19">
        <f>IFERROR(SUMIF([3]PIVOT!$A$9:$A$634,C65,[3]PIVOT!$C$9:$C$634),0)</f>
        <v>0</v>
      </c>
      <c r="T65" s="19">
        <f t="shared" si="2"/>
        <v>-4000000</v>
      </c>
    </row>
    <row r="66" spans="1:20" outlineLevel="1" x14ac:dyDescent="0.25">
      <c r="A66" s="19" t="s">
        <v>126</v>
      </c>
      <c r="B66" s="19" t="s">
        <v>2885</v>
      </c>
      <c r="C66" s="2" t="s">
        <v>2770</v>
      </c>
      <c r="D66" s="2" t="s">
        <v>2771</v>
      </c>
      <c r="E66" s="2">
        <f t="shared" si="0"/>
        <v>4000000</v>
      </c>
      <c r="G66" s="2">
        <v>1000000</v>
      </c>
      <c r="K66" s="2">
        <f t="shared" si="1"/>
        <v>5000000</v>
      </c>
      <c r="L66" s="2">
        <v>4000000</v>
      </c>
      <c r="M66" s="2"/>
      <c r="S66" s="19">
        <f>IFERROR(SUMIF([3]PIVOT!$A$9:$A$634,C66,[3]PIVOT!$C$9:$C$634),0)</f>
        <v>0</v>
      </c>
      <c r="T66" s="19">
        <f t="shared" si="2"/>
        <v>-5000000</v>
      </c>
    </row>
    <row r="67" spans="1:20" outlineLevel="1" x14ac:dyDescent="0.25">
      <c r="A67" s="19" t="s">
        <v>126</v>
      </c>
      <c r="B67" s="19" t="s">
        <v>2885</v>
      </c>
      <c r="C67" s="2" t="s">
        <v>2608</v>
      </c>
      <c r="D67" s="2" t="s">
        <v>2636</v>
      </c>
      <c r="E67" s="2">
        <f t="shared" si="0"/>
        <v>4000000</v>
      </c>
      <c r="G67" s="2">
        <v>615384.61538461538</v>
      </c>
      <c r="K67" s="2">
        <f t="shared" si="1"/>
        <v>4615384.615384615</v>
      </c>
      <c r="L67" s="2">
        <v>4000000</v>
      </c>
      <c r="M67" s="2"/>
      <c r="S67" s="19">
        <f>IFERROR(SUMIF([3]PIVOT!$A$9:$A$634,C67,[3]PIVOT!$C$9:$C$634),0)</f>
        <v>0</v>
      </c>
      <c r="T67" s="19">
        <f t="shared" si="2"/>
        <v>-4615384.615384615</v>
      </c>
    </row>
    <row r="68" spans="1:20" outlineLevel="1" x14ac:dyDescent="0.25">
      <c r="A68" s="19" t="s">
        <v>126</v>
      </c>
      <c r="B68" s="19" t="s">
        <v>2885</v>
      </c>
      <c r="C68" s="2" t="s">
        <v>2607</v>
      </c>
      <c r="D68" s="2" t="s">
        <v>2635</v>
      </c>
      <c r="E68" s="2">
        <f t="shared" si="0"/>
        <v>4000000</v>
      </c>
      <c r="G68" s="2">
        <v>1000000</v>
      </c>
      <c r="K68" s="2">
        <f t="shared" si="1"/>
        <v>5000000</v>
      </c>
      <c r="L68" s="2">
        <v>4000000</v>
      </c>
      <c r="M68" s="2"/>
      <c r="S68" s="19">
        <f>IFERROR(SUMIF([3]PIVOT!$A$9:$A$634,C68,[3]PIVOT!$C$9:$C$634),0)</f>
        <v>0</v>
      </c>
      <c r="T68" s="19">
        <f t="shared" si="2"/>
        <v>-5000000</v>
      </c>
    </row>
    <row r="69" spans="1:20" outlineLevel="1" x14ac:dyDescent="0.25">
      <c r="A69" s="19" t="s">
        <v>126</v>
      </c>
      <c r="B69" s="19" t="s">
        <v>2885</v>
      </c>
      <c r="C69" s="2" t="s">
        <v>2772</v>
      </c>
      <c r="D69" s="2" t="s">
        <v>2773</v>
      </c>
      <c r="E69" s="2">
        <f t="shared" ref="E69:E125" si="3">+L69-F69-J69-I69</f>
        <v>4000000</v>
      </c>
      <c r="G69" s="2">
        <v>1000000</v>
      </c>
      <c r="K69" s="2">
        <f t="shared" ref="K69:K148" si="4">SUM(E69:G69)-H69+I69+J69</f>
        <v>5000000</v>
      </c>
      <c r="L69" s="2">
        <v>4000000</v>
      </c>
      <c r="M69" s="2"/>
      <c r="S69" s="19">
        <f>IFERROR(SUMIF([3]PIVOT!$A$9:$A$634,C69,[3]PIVOT!$C$9:$C$634),0)</f>
        <v>0</v>
      </c>
      <c r="T69" s="19">
        <f t="shared" ref="T69:T140" si="5">+S69-K69</f>
        <v>-5000000</v>
      </c>
    </row>
    <row r="70" spans="1:20" outlineLevel="1" x14ac:dyDescent="0.25">
      <c r="A70" s="19" t="s">
        <v>126</v>
      </c>
      <c r="B70" s="19" t="s">
        <v>2886</v>
      </c>
      <c r="C70" s="2" t="s">
        <v>2875</v>
      </c>
      <c r="D70" s="2" t="s">
        <v>11</v>
      </c>
      <c r="E70" s="2">
        <f t="shared" si="3"/>
        <v>5500000</v>
      </c>
      <c r="G70" s="2">
        <v>153846.15384615384</v>
      </c>
      <c r="K70" s="2">
        <f t="shared" si="4"/>
        <v>5653846.153846154</v>
      </c>
      <c r="L70" s="2">
        <v>5500000</v>
      </c>
      <c r="M70" s="2"/>
      <c r="S70" s="19">
        <f>IFERROR(SUMIF([3]PIVOT!$A$9:$A$634,C70,[3]PIVOT!$C$9:$C$634),0)</f>
        <v>0</v>
      </c>
      <c r="T70" s="19">
        <f t="shared" si="5"/>
        <v>-5653846.153846154</v>
      </c>
    </row>
    <row r="71" spans="1:20" outlineLevel="1" x14ac:dyDescent="0.25">
      <c r="A71" s="19" t="s">
        <v>126</v>
      </c>
      <c r="B71" s="19" t="s">
        <v>2738</v>
      </c>
      <c r="C71" s="2" t="s">
        <v>2893</v>
      </c>
      <c r="D71" s="2" t="s">
        <v>2894</v>
      </c>
      <c r="E71" s="2">
        <f t="shared" si="3"/>
        <v>1442307.6923076923</v>
      </c>
      <c r="G71" s="2">
        <v>576923.07692307688</v>
      </c>
      <c r="K71" s="2">
        <f t="shared" si="4"/>
        <v>2019230.769230769</v>
      </c>
      <c r="L71" s="2">
        <v>1442307.6923076923</v>
      </c>
      <c r="M71" s="2"/>
      <c r="S71" s="19">
        <f>IFERROR(SUMIF([3]PIVOT!$A$9:$A$634,C71,[3]PIVOT!$C$9:$C$634),0)</f>
        <v>0</v>
      </c>
      <c r="T71" s="19">
        <f t="shared" si="5"/>
        <v>-2019230.769230769</v>
      </c>
    </row>
    <row r="72" spans="1:20" outlineLevel="1" x14ac:dyDescent="0.25">
      <c r="A72" s="19" t="s">
        <v>126</v>
      </c>
      <c r="B72" s="19" t="s">
        <v>2885</v>
      </c>
      <c r="C72" s="2" t="s">
        <v>2399</v>
      </c>
      <c r="D72" s="2" t="s">
        <v>2400</v>
      </c>
      <c r="E72" s="2">
        <f t="shared" si="3"/>
        <v>4000000</v>
      </c>
      <c r="G72" s="2">
        <v>0</v>
      </c>
      <c r="K72" s="2">
        <f t="shared" si="4"/>
        <v>4000000</v>
      </c>
      <c r="L72" s="2">
        <v>4000000</v>
      </c>
      <c r="M72" s="2"/>
      <c r="S72" s="19">
        <f>IFERROR(SUMIF([3]PIVOT!$A$9:$A$634,C72,[3]PIVOT!$C$9:$C$634),0)</f>
        <v>0</v>
      </c>
      <c r="T72" s="19">
        <f t="shared" si="5"/>
        <v>-4000000</v>
      </c>
    </row>
    <row r="73" spans="1:20" outlineLevel="1" x14ac:dyDescent="0.25">
      <c r="A73" s="19" t="s">
        <v>126</v>
      </c>
      <c r="B73" s="19" t="s">
        <v>2885</v>
      </c>
      <c r="C73" s="2" t="s">
        <v>2199</v>
      </c>
      <c r="D73" s="2" t="s">
        <v>2226</v>
      </c>
      <c r="E73" s="2">
        <f t="shared" si="3"/>
        <v>4000000</v>
      </c>
      <c r="G73" s="2">
        <v>0</v>
      </c>
      <c r="K73" s="2">
        <f t="shared" si="4"/>
        <v>4000000</v>
      </c>
      <c r="L73" s="2">
        <v>4000000</v>
      </c>
      <c r="M73" s="2"/>
      <c r="S73" s="19">
        <f>IFERROR(SUMIF([3]PIVOT!$A$9:$A$634,C73,[3]PIVOT!$C$9:$C$634),0)</f>
        <v>0</v>
      </c>
      <c r="T73" s="19">
        <f t="shared" si="5"/>
        <v>-4000000</v>
      </c>
    </row>
    <row r="74" spans="1:20" outlineLevel="1" x14ac:dyDescent="0.25">
      <c r="A74" s="19" t="s">
        <v>126</v>
      </c>
      <c r="B74" s="19" t="s">
        <v>2886</v>
      </c>
      <c r="C74" s="2" t="s">
        <v>2765</v>
      </c>
      <c r="D74" s="2" t="s">
        <v>929</v>
      </c>
      <c r="E74" s="2">
        <f t="shared" si="3"/>
        <v>5500000</v>
      </c>
      <c r="G74" s="2">
        <v>1000000</v>
      </c>
      <c r="K74" s="2">
        <f t="shared" si="4"/>
        <v>6500000</v>
      </c>
      <c r="L74" s="2">
        <v>5500000</v>
      </c>
      <c r="M74" s="2"/>
      <c r="S74" s="19">
        <f>IFERROR(SUMIF([3]PIVOT!$A$9:$A$634,C74,[3]PIVOT!$C$9:$C$634),0)</f>
        <v>0</v>
      </c>
      <c r="T74" s="19">
        <f t="shared" si="5"/>
        <v>-6500000</v>
      </c>
    </row>
    <row r="75" spans="1:20" outlineLevel="1" x14ac:dyDescent="0.25">
      <c r="A75" s="19" t="s">
        <v>126</v>
      </c>
      <c r="B75" s="19" t="s">
        <v>2886</v>
      </c>
      <c r="C75" s="2" t="s">
        <v>2895</v>
      </c>
      <c r="D75" s="2" t="s">
        <v>2896</v>
      </c>
      <c r="E75" s="2">
        <f t="shared" si="3"/>
        <v>5500000</v>
      </c>
      <c r="G75" s="2">
        <v>1000000</v>
      </c>
      <c r="K75" s="2">
        <f t="shared" si="4"/>
        <v>6500000</v>
      </c>
      <c r="L75" s="2">
        <v>5500000</v>
      </c>
      <c r="M75" s="2"/>
      <c r="S75" s="19">
        <f>IFERROR(SUMIF([3]PIVOT!$A$9:$A$634,C75,[3]PIVOT!$C$9:$C$634),0)</f>
        <v>0</v>
      </c>
      <c r="T75" s="19">
        <f t="shared" si="5"/>
        <v>-6500000</v>
      </c>
    </row>
    <row r="76" spans="1:20" outlineLevel="1" x14ac:dyDescent="0.25">
      <c r="A76" s="19" t="s">
        <v>126</v>
      </c>
      <c r="B76" s="19" t="s">
        <v>2885</v>
      </c>
      <c r="C76" s="2" t="s">
        <v>1322</v>
      </c>
      <c r="D76" s="2" t="s">
        <v>33</v>
      </c>
      <c r="E76" s="2">
        <f t="shared" si="3"/>
        <v>4000000</v>
      </c>
      <c r="G76" s="2">
        <v>0</v>
      </c>
      <c r="K76" s="2">
        <f t="shared" si="4"/>
        <v>4000000</v>
      </c>
      <c r="L76" s="2">
        <v>4000000</v>
      </c>
      <c r="M76" s="2"/>
      <c r="S76" s="19">
        <f>IFERROR(SUMIF([3]PIVOT!$A$9:$A$634,C76,[3]PIVOT!$C$9:$C$634),0)</f>
        <v>0</v>
      </c>
      <c r="T76" s="19">
        <f t="shared" si="5"/>
        <v>-4000000</v>
      </c>
    </row>
    <row r="77" spans="1:20" outlineLevel="1" x14ac:dyDescent="0.25">
      <c r="A77" s="19" t="s">
        <v>126</v>
      </c>
      <c r="B77" s="19" t="s">
        <v>2885</v>
      </c>
      <c r="C77" s="2" t="s">
        <v>2395</v>
      </c>
      <c r="D77" s="2" t="s">
        <v>2396</v>
      </c>
      <c r="E77" s="2">
        <f t="shared" si="3"/>
        <v>4000000</v>
      </c>
      <c r="G77" s="2">
        <v>0</v>
      </c>
      <c r="K77" s="2">
        <f t="shared" si="4"/>
        <v>4000000</v>
      </c>
      <c r="L77" s="2">
        <v>4000000</v>
      </c>
      <c r="M77" s="2"/>
      <c r="S77" s="19">
        <f>IFERROR(SUMIF([3]PIVOT!$A$9:$A$634,C77,[3]PIVOT!$C$9:$C$634),0)</f>
        <v>0</v>
      </c>
      <c r="T77" s="19">
        <f t="shared" si="5"/>
        <v>-4000000</v>
      </c>
    </row>
    <row r="78" spans="1:20" outlineLevel="1" x14ac:dyDescent="0.25">
      <c r="A78" s="19" t="s">
        <v>126</v>
      </c>
      <c r="B78" s="19" t="s">
        <v>2885</v>
      </c>
      <c r="C78" s="2" t="s">
        <v>2197</v>
      </c>
      <c r="D78" s="2" t="s">
        <v>2224</v>
      </c>
      <c r="E78" s="2">
        <f t="shared" si="3"/>
        <v>4000000</v>
      </c>
      <c r="G78" s="2">
        <v>0</v>
      </c>
      <c r="K78" s="2">
        <f t="shared" si="4"/>
        <v>4000000</v>
      </c>
      <c r="L78" s="2">
        <v>4000000</v>
      </c>
      <c r="M78" s="2"/>
      <c r="S78" s="19">
        <f>IFERROR(SUMIF([3]PIVOT!$A$9:$A$634,C78,[3]PIVOT!$C$9:$C$634),0)</f>
        <v>0</v>
      </c>
      <c r="T78" s="19">
        <f t="shared" si="5"/>
        <v>-4000000</v>
      </c>
    </row>
    <row r="79" spans="1:20" outlineLevel="1" x14ac:dyDescent="0.25">
      <c r="A79" s="19" t="s">
        <v>126</v>
      </c>
      <c r="B79" s="19" t="s">
        <v>2738</v>
      </c>
      <c r="C79" s="2" t="s">
        <v>2876</v>
      </c>
      <c r="D79" s="2" t="s">
        <v>31</v>
      </c>
      <c r="E79" s="2">
        <f t="shared" si="3"/>
        <v>3000000</v>
      </c>
      <c r="G79" s="2">
        <v>0</v>
      </c>
      <c r="K79" s="2">
        <f t="shared" si="4"/>
        <v>3000000</v>
      </c>
      <c r="L79" s="2">
        <v>3000000</v>
      </c>
      <c r="M79" s="2"/>
      <c r="S79" s="19">
        <f>IFERROR(SUMIF([3]PIVOT!$A$9:$A$634,C79,[3]PIVOT!$C$9:$C$634),0)</f>
        <v>0</v>
      </c>
      <c r="T79" s="19">
        <f t="shared" si="5"/>
        <v>-3000000</v>
      </c>
    </row>
    <row r="80" spans="1:20" outlineLevel="1" x14ac:dyDescent="0.25">
      <c r="A80" s="19" t="s">
        <v>126</v>
      </c>
      <c r="B80" s="19" t="s">
        <v>2738</v>
      </c>
      <c r="C80" s="2" t="s">
        <v>2897</v>
      </c>
      <c r="D80" s="2" t="s">
        <v>2898</v>
      </c>
      <c r="E80" s="2">
        <f t="shared" si="3"/>
        <v>2769230.769230769</v>
      </c>
      <c r="G80" s="2">
        <v>923076.92307692312</v>
      </c>
      <c r="K80" s="2">
        <f t="shared" si="4"/>
        <v>3692307.692307692</v>
      </c>
      <c r="L80" s="2">
        <v>2769230.769230769</v>
      </c>
      <c r="M80" s="2"/>
      <c r="S80" s="19">
        <f>IFERROR(SUMIF([3]PIVOT!$A$9:$A$634,C80,[3]PIVOT!$C$9:$C$634),0)</f>
        <v>0</v>
      </c>
      <c r="T80" s="19">
        <f t="shared" si="5"/>
        <v>-3692307.692307692</v>
      </c>
    </row>
    <row r="81" spans="1:20" outlineLevel="1" x14ac:dyDescent="0.25">
      <c r="A81" s="19" t="s">
        <v>126</v>
      </c>
      <c r="B81" s="19" t="s">
        <v>2738</v>
      </c>
      <c r="C81" s="2" t="s">
        <v>2899</v>
      </c>
      <c r="D81" s="2" t="s">
        <v>2900</v>
      </c>
      <c r="E81" s="2">
        <f t="shared" si="3"/>
        <v>0</v>
      </c>
      <c r="G81" s="2">
        <v>0</v>
      </c>
      <c r="K81" s="2">
        <f t="shared" si="4"/>
        <v>0</v>
      </c>
      <c r="L81" s="2">
        <v>0</v>
      </c>
      <c r="M81" s="2"/>
      <c r="S81" s="19">
        <f>IFERROR(SUMIF([3]PIVOT!$A$9:$A$634,C81,[3]PIVOT!$C$9:$C$634),0)</f>
        <v>0</v>
      </c>
      <c r="T81" s="19">
        <f t="shared" si="5"/>
        <v>0</v>
      </c>
    </row>
    <row r="82" spans="1:20" outlineLevel="1" x14ac:dyDescent="0.25">
      <c r="A82" s="19" t="s">
        <v>126</v>
      </c>
      <c r="B82" s="19" t="s">
        <v>2885</v>
      </c>
      <c r="C82" s="2" t="s">
        <v>2423</v>
      </c>
      <c r="D82" s="2" t="s">
        <v>2424</v>
      </c>
      <c r="E82" s="2">
        <f t="shared" si="3"/>
        <v>3500000</v>
      </c>
      <c r="G82" s="2">
        <v>0</v>
      </c>
      <c r="K82" s="2">
        <f t="shared" si="4"/>
        <v>3500000</v>
      </c>
      <c r="L82" s="2">
        <v>3500000</v>
      </c>
      <c r="M82" s="2"/>
      <c r="S82" s="19">
        <f>IFERROR(SUMIF([3]PIVOT!$A$9:$A$634,C82,[3]PIVOT!$C$9:$C$634),0)</f>
        <v>0</v>
      </c>
      <c r="T82" s="19">
        <f t="shared" si="5"/>
        <v>-3500000</v>
      </c>
    </row>
    <row r="83" spans="1:20" outlineLevel="1" x14ac:dyDescent="0.25">
      <c r="A83" s="19" t="s">
        <v>126</v>
      </c>
      <c r="B83" s="19" t="s">
        <v>2885</v>
      </c>
      <c r="C83" s="2" t="s">
        <v>2419</v>
      </c>
      <c r="D83" s="2" t="s">
        <v>2420</v>
      </c>
      <c r="E83" s="2">
        <f t="shared" si="3"/>
        <v>3500000</v>
      </c>
      <c r="G83" s="2">
        <v>0</v>
      </c>
      <c r="K83" s="2">
        <f t="shared" si="4"/>
        <v>3500000</v>
      </c>
      <c r="L83" s="2">
        <v>3500000</v>
      </c>
      <c r="M83" s="2"/>
      <c r="S83" s="19">
        <f>IFERROR(SUMIF([3]PIVOT!$A$9:$A$634,C83,[3]PIVOT!$C$9:$C$634),0)</f>
        <v>0</v>
      </c>
      <c r="T83" s="19">
        <f t="shared" si="5"/>
        <v>-3500000</v>
      </c>
    </row>
    <row r="84" spans="1:20" outlineLevel="1" x14ac:dyDescent="0.25">
      <c r="A84" s="19" t="s">
        <v>126</v>
      </c>
      <c r="B84" s="19" t="s">
        <v>2885</v>
      </c>
      <c r="C84" s="2" t="s">
        <v>2766</v>
      </c>
      <c r="D84" s="2" t="s">
        <v>837</v>
      </c>
      <c r="E84" s="2">
        <f t="shared" si="3"/>
        <v>3500000</v>
      </c>
      <c r="G84" s="2">
        <v>1000000</v>
      </c>
      <c r="K84" s="2">
        <f t="shared" si="4"/>
        <v>4500000</v>
      </c>
      <c r="L84" s="2">
        <v>3500000</v>
      </c>
      <c r="M84" s="2"/>
      <c r="S84" s="19">
        <f>IFERROR(SUMIF([3]PIVOT!$A$9:$A$634,C84,[3]PIVOT!$C$9:$C$634),0)</f>
        <v>0</v>
      </c>
      <c r="T84" s="19">
        <f t="shared" si="5"/>
        <v>-4500000</v>
      </c>
    </row>
    <row r="85" spans="1:20" outlineLevel="1" x14ac:dyDescent="0.25">
      <c r="A85" s="19" t="s">
        <v>126</v>
      </c>
      <c r="B85" s="19" t="s">
        <v>2885</v>
      </c>
      <c r="C85" s="2" t="s">
        <v>2427</v>
      </c>
      <c r="D85" s="2" t="s">
        <v>2428</v>
      </c>
      <c r="E85" s="2">
        <f t="shared" si="3"/>
        <v>3500000</v>
      </c>
      <c r="G85" s="2">
        <v>0</v>
      </c>
      <c r="K85" s="2">
        <f t="shared" si="4"/>
        <v>3500000</v>
      </c>
      <c r="L85" s="2">
        <v>3500000</v>
      </c>
      <c r="M85" s="2"/>
      <c r="S85" s="19">
        <f>IFERROR(SUMIF([3]PIVOT!$A$9:$A$634,C85,[3]PIVOT!$C$9:$C$634),0)</f>
        <v>0</v>
      </c>
      <c r="T85" s="19">
        <f t="shared" si="5"/>
        <v>-3500000</v>
      </c>
    </row>
    <row r="86" spans="1:20" outlineLevel="1" x14ac:dyDescent="0.25">
      <c r="A86" s="19" t="s">
        <v>126</v>
      </c>
      <c r="B86" s="19" t="s">
        <v>2886</v>
      </c>
      <c r="C86" s="2" t="s">
        <v>2901</v>
      </c>
      <c r="D86" s="2" t="s">
        <v>2902</v>
      </c>
      <c r="E86" s="2">
        <f t="shared" si="3"/>
        <v>5000000</v>
      </c>
      <c r="G86" s="2">
        <v>0</v>
      </c>
      <c r="K86" s="2">
        <f t="shared" si="4"/>
        <v>5000000</v>
      </c>
      <c r="L86" s="2">
        <v>5000000</v>
      </c>
      <c r="M86" s="2"/>
      <c r="S86" s="19">
        <f>IFERROR(SUMIF([3]PIVOT!$A$9:$A$634,C86,[3]PIVOT!$C$9:$C$634),0)</f>
        <v>0</v>
      </c>
      <c r="T86" s="19">
        <f t="shared" si="5"/>
        <v>-5000000</v>
      </c>
    </row>
    <row r="87" spans="1:20" outlineLevel="1" x14ac:dyDescent="0.25">
      <c r="A87" s="19" t="s">
        <v>126</v>
      </c>
      <c r="B87" s="19" t="s">
        <v>2885</v>
      </c>
      <c r="C87" s="2" t="s">
        <v>1282</v>
      </c>
      <c r="D87" s="2" t="s">
        <v>105</v>
      </c>
      <c r="E87" s="2">
        <f t="shared" si="3"/>
        <v>4000000</v>
      </c>
      <c r="G87" s="2">
        <v>0</v>
      </c>
      <c r="K87" s="2">
        <f t="shared" si="4"/>
        <v>4000000</v>
      </c>
      <c r="L87" s="2">
        <v>4000000</v>
      </c>
      <c r="M87" s="2"/>
      <c r="S87" s="19">
        <f>IFERROR(SUMIF([3]PIVOT!$A$9:$A$634,C87,[3]PIVOT!$C$9:$C$634),0)</f>
        <v>0</v>
      </c>
      <c r="T87" s="19">
        <f t="shared" si="5"/>
        <v>-4000000</v>
      </c>
    </row>
    <row r="88" spans="1:20" outlineLevel="1" x14ac:dyDescent="0.25">
      <c r="A88" s="19" t="s">
        <v>126</v>
      </c>
      <c r="B88" s="19" t="s">
        <v>2885</v>
      </c>
      <c r="C88" s="2" t="s">
        <v>1283</v>
      </c>
      <c r="D88" s="2" t="s">
        <v>830</v>
      </c>
      <c r="E88" s="2">
        <f t="shared" si="3"/>
        <v>4000000</v>
      </c>
      <c r="G88" s="2">
        <v>0</v>
      </c>
      <c r="K88" s="2">
        <f t="shared" si="4"/>
        <v>4000000</v>
      </c>
      <c r="L88" s="2">
        <v>4000000</v>
      </c>
      <c r="M88" s="2"/>
      <c r="S88" s="19">
        <f>IFERROR(SUMIF([3]PIVOT!$A$9:$A$634,C88,[3]PIVOT!$C$9:$C$634),0)</f>
        <v>0</v>
      </c>
      <c r="T88" s="19">
        <f t="shared" si="5"/>
        <v>-4000000</v>
      </c>
    </row>
    <row r="89" spans="1:20" outlineLevel="1" x14ac:dyDescent="0.25">
      <c r="A89" s="19" t="s">
        <v>126</v>
      </c>
      <c r="B89" s="19" t="s">
        <v>2885</v>
      </c>
      <c r="C89" s="2" t="s">
        <v>1284</v>
      </c>
      <c r="D89" s="2" t="s">
        <v>699</v>
      </c>
      <c r="E89" s="2">
        <f t="shared" si="3"/>
        <v>4000000</v>
      </c>
      <c r="G89" s="2">
        <v>0</v>
      </c>
      <c r="K89" s="2">
        <f t="shared" si="4"/>
        <v>4000000</v>
      </c>
      <c r="L89" s="2">
        <v>4000000</v>
      </c>
      <c r="M89" s="2"/>
      <c r="S89" s="19">
        <f>IFERROR(SUMIF([3]PIVOT!$A$9:$A$634,C89,[3]PIVOT!$C$9:$C$634),0)</f>
        <v>0</v>
      </c>
      <c r="T89" s="19">
        <f t="shared" si="5"/>
        <v>-4000000</v>
      </c>
    </row>
    <row r="90" spans="1:20" outlineLevel="1" x14ac:dyDescent="0.25">
      <c r="A90" s="19" t="s">
        <v>126</v>
      </c>
      <c r="B90" s="19" t="s">
        <v>2885</v>
      </c>
      <c r="C90" s="2" t="s">
        <v>2388</v>
      </c>
      <c r="D90" s="2" t="s">
        <v>2389</v>
      </c>
      <c r="E90" s="2">
        <f t="shared" si="3"/>
        <v>4000000</v>
      </c>
      <c r="G90" s="2">
        <v>0</v>
      </c>
      <c r="K90" s="2">
        <f t="shared" si="4"/>
        <v>4000000</v>
      </c>
      <c r="L90" s="2">
        <v>4000000</v>
      </c>
      <c r="M90" s="2"/>
      <c r="S90" s="19">
        <f>IFERROR(SUMIF([3]PIVOT!$A$9:$A$634,C90,[3]PIVOT!$C$9:$C$634),0)</f>
        <v>0</v>
      </c>
      <c r="T90" s="19">
        <f t="shared" si="5"/>
        <v>-4000000</v>
      </c>
    </row>
    <row r="91" spans="1:20" outlineLevel="1" x14ac:dyDescent="0.25">
      <c r="A91" s="19" t="s">
        <v>126</v>
      </c>
      <c r="B91" s="19" t="s">
        <v>2886</v>
      </c>
      <c r="C91" s="2" t="s">
        <v>1822</v>
      </c>
      <c r="D91" s="2" t="s">
        <v>1823</v>
      </c>
      <c r="E91" s="2">
        <f t="shared" si="3"/>
        <v>5500000</v>
      </c>
      <c r="G91" s="2">
        <v>0</v>
      </c>
      <c r="K91" s="2">
        <f t="shared" si="4"/>
        <v>5500000</v>
      </c>
      <c r="L91" s="2">
        <v>5500000</v>
      </c>
      <c r="M91" s="2"/>
      <c r="S91" s="19">
        <f>IFERROR(SUMIF([3]PIVOT!$A$9:$A$634,C91,[3]PIVOT!$C$9:$C$634),0)</f>
        <v>0</v>
      </c>
      <c r="T91" s="19">
        <f t="shared" si="5"/>
        <v>-5500000</v>
      </c>
    </row>
    <row r="92" spans="1:20" outlineLevel="1" x14ac:dyDescent="0.25">
      <c r="A92" s="19" t="s">
        <v>126</v>
      </c>
      <c r="B92" s="19" t="s">
        <v>2886</v>
      </c>
      <c r="C92" s="2" t="s">
        <v>1321</v>
      </c>
      <c r="D92" s="2" t="s">
        <v>374</v>
      </c>
      <c r="E92" s="2">
        <f t="shared" si="3"/>
        <v>5500000</v>
      </c>
      <c r="G92" s="2">
        <v>0</v>
      </c>
      <c r="K92" s="2">
        <f t="shared" si="4"/>
        <v>5500000</v>
      </c>
      <c r="L92" s="2">
        <v>5500000</v>
      </c>
      <c r="M92" s="2"/>
      <c r="S92" s="19">
        <f>IFERROR(SUMIF([3]PIVOT!$A$9:$A$634,C92,[3]PIVOT!$C$9:$C$634),0)</f>
        <v>0</v>
      </c>
      <c r="T92" s="19">
        <f t="shared" si="5"/>
        <v>-5500000</v>
      </c>
    </row>
    <row r="93" spans="1:20" outlineLevel="1" x14ac:dyDescent="0.25">
      <c r="A93" s="19" t="s">
        <v>126</v>
      </c>
      <c r="B93" s="19" t="s">
        <v>2886</v>
      </c>
      <c r="C93" s="2" t="s">
        <v>2011</v>
      </c>
      <c r="D93" s="2" t="s">
        <v>2020</v>
      </c>
      <c r="E93" s="2">
        <f t="shared" si="3"/>
        <v>5500000</v>
      </c>
      <c r="G93" s="2">
        <v>0</v>
      </c>
      <c r="K93" s="2">
        <f t="shared" si="4"/>
        <v>5500000</v>
      </c>
      <c r="L93" s="2">
        <v>5500000</v>
      </c>
      <c r="M93" s="2"/>
      <c r="S93" s="19">
        <f>IFERROR(SUMIF([3]PIVOT!$A$9:$A$634,C93,[3]PIVOT!$C$9:$C$634),0)</f>
        <v>0</v>
      </c>
      <c r="T93" s="19">
        <f t="shared" si="5"/>
        <v>-5500000</v>
      </c>
    </row>
    <row r="94" spans="1:20" outlineLevel="1" x14ac:dyDescent="0.25">
      <c r="A94" s="19" t="s">
        <v>126</v>
      </c>
      <c r="B94" s="19" t="s">
        <v>2885</v>
      </c>
      <c r="C94" s="2" t="s">
        <v>1331</v>
      </c>
      <c r="D94" s="2" t="s">
        <v>1332</v>
      </c>
      <c r="E94" s="2">
        <f t="shared" si="3"/>
        <v>3500000</v>
      </c>
      <c r="G94" s="2">
        <v>0</v>
      </c>
      <c r="K94" s="2">
        <f t="shared" si="4"/>
        <v>3500000</v>
      </c>
      <c r="L94" s="2">
        <v>3500000</v>
      </c>
      <c r="M94" s="2"/>
      <c r="S94" s="19">
        <f>IFERROR(SUMIF([3]PIVOT!$A$9:$A$634,C94,[3]PIVOT!$C$9:$C$634),0)</f>
        <v>0</v>
      </c>
      <c r="T94" s="19">
        <f t="shared" si="5"/>
        <v>-3500000</v>
      </c>
    </row>
    <row r="95" spans="1:20" outlineLevel="1" x14ac:dyDescent="0.25">
      <c r="A95" s="19" t="s">
        <v>126</v>
      </c>
      <c r="B95" s="19" t="s">
        <v>2885</v>
      </c>
      <c r="C95" s="2" t="s">
        <v>1266</v>
      </c>
      <c r="D95" s="2" t="s">
        <v>484</v>
      </c>
      <c r="E95" s="2">
        <f t="shared" si="3"/>
        <v>3500000</v>
      </c>
      <c r="G95" s="2">
        <v>0</v>
      </c>
      <c r="K95" s="2">
        <f t="shared" si="4"/>
        <v>3500000</v>
      </c>
      <c r="L95" s="2">
        <v>3500000</v>
      </c>
      <c r="M95" s="2"/>
      <c r="S95" s="19">
        <f>IFERROR(SUMIF([3]PIVOT!$A$9:$A$634,C95,[3]PIVOT!$C$9:$C$634),0)</f>
        <v>0</v>
      </c>
      <c r="T95" s="19">
        <f t="shared" si="5"/>
        <v>-3500000</v>
      </c>
    </row>
    <row r="96" spans="1:20" outlineLevel="1" x14ac:dyDescent="0.25">
      <c r="A96" s="19" t="s">
        <v>126</v>
      </c>
      <c r="B96" s="19" t="s">
        <v>2885</v>
      </c>
      <c r="C96" s="19" t="s">
        <v>2609</v>
      </c>
      <c r="D96" s="19" t="s">
        <v>485</v>
      </c>
      <c r="E96" s="16">
        <f t="shared" si="3"/>
        <v>3500000</v>
      </c>
      <c r="F96" s="19"/>
      <c r="G96" s="2">
        <v>153846.15384615384</v>
      </c>
      <c r="H96" s="19"/>
      <c r="I96" s="19"/>
      <c r="J96" s="19"/>
      <c r="K96" s="2">
        <f t="shared" si="4"/>
        <v>3653846.153846154</v>
      </c>
      <c r="L96" s="19">
        <v>3500000</v>
      </c>
      <c r="M96" s="19"/>
      <c r="S96" s="19">
        <f>IFERROR(SUMIF([3]PIVOT!$A$9:$A$634,C96,[3]PIVOT!$C$9:$C$634),0)</f>
        <v>0</v>
      </c>
      <c r="T96" s="19">
        <f t="shared" si="5"/>
        <v>-3653846.153846154</v>
      </c>
    </row>
    <row r="97" spans="1:20" outlineLevel="1" x14ac:dyDescent="0.25">
      <c r="A97" s="19" t="s">
        <v>126</v>
      </c>
      <c r="B97" s="19" t="s">
        <v>2885</v>
      </c>
      <c r="C97" s="19" t="s">
        <v>1294</v>
      </c>
      <c r="D97" s="19" t="s">
        <v>434</v>
      </c>
      <c r="E97" s="16">
        <f t="shared" si="3"/>
        <v>3500000</v>
      </c>
      <c r="F97" s="19"/>
      <c r="G97" s="2">
        <v>153846.15384615384</v>
      </c>
      <c r="H97" s="19"/>
      <c r="I97" s="19"/>
      <c r="J97" s="19"/>
      <c r="K97" s="2">
        <f t="shared" si="4"/>
        <v>3653846.153846154</v>
      </c>
      <c r="L97" s="19">
        <v>3500000</v>
      </c>
      <c r="M97" s="19"/>
      <c r="S97" s="19">
        <f>IFERROR(SUMIF([3]PIVOT!$A$9:$A$634,C97,[3]PIVOT!$C$9:$C$634),0)</f>
        <v>0</v>
      </c>
      <c r="T97" s="19">
        <f t="shared" si="5"/>
        <v>-3653846.153846154</v>
      </c>
    </row>
    <row r="98" spans="1:20" outlineLevel="1" x14ac:dyDescent="0.25">
      <c r="A98" s="19" t="s">
        <v>126</v>
      </c>
      <c r="B98" s="19" t="s">
        <v>2885</v>
      </c>
      <c r="C98" s="19" t="s">
        <v>1311</v>
      </c>
      <c r="D98" s="19" t="s">
        <v>435</v>
      </c>
      <c r="E98" s="16">
        <f t="shared" si="3"/>
        <v>3500000</v>
      </c>
      <c r="F98" s="19"/>
      <c r="G98" s="2">
        <v>0</v>
      </c>
      <c r="H98" s="19"/>
      <c r="I98" s="19"/>
      <c r="J98" s="19"/>
      <c r="K98" s="2">
        <f t="shared" si="4"/>
        <v>3500000</v>
      </c>
      <c r="L98" s="19">
        <v>3500000</v>
      </c>
      <c r="M98" s="19"/>
      <c r="S98" s="19">
        <f>IFERROR(SUMIF([3]PIVOT!$A$9:$A$634,C98,[3]PIVOT!$C$9:$C$634),0)</f>
        <v>0</v>
      </c>
      <c r="T98" s="19">
        <f t="shared" si="5"/>
        <v>-3500000</v>
      </c>
    </row>
    <row r="99" spans="1:20" outlineLevel="1" x14ac:dyDescent="0.25">
      <c r="A99" s="19" t="s">
        <v>126</v>
      </c>
      <c r="B99" s="19" t="s">
        <v>2886</v>
      </c>
      <c r="C99" s="19" t="s">
        <v>2873</v>
      </c>
      <c r="D99" s="19" t="s">
        <v>103</v>
      </c>
      <c r="E99" s="16">
        <f t="shared" si="3"/>
        <v>4500000</v>
      </c>
      <c r="F99" s="19"/>
      <c r="G99" s="2">
        <v>653846.15384615387</v>
      </c>
      <c r="H99" s="19"/>
      <c r="I99" s="19"/>
      <c r="J99" s="19"/>
      <c r="K99" s="2">
        <f t="shared" si="4"/>
        <v>5153846.153846154</v>
      </c>
      <c r="L99" s="19">
        <v>4500000</v>
      </c>
      <c r="M99" s="19"/>
      <c r="S99" s="19">
        <f>IFERROR(SUMIF([3]PIVOT!$A$9:$A$634,C99,[3]PIVOT!$C$9:$C$634),0)</f>
        <v>0</v>
      </c>
      <c r="T99" s="19">
        <f t="shared" si="5"/>
        <v>-5153846.153846154</v>
      </c>
    </row>
    <row r="100" spans="1:20" outlineLevel="1" x14ac:dyDescent="0.25">
      <c r="A100" s="19" t="s">
        <v>126</v>
      </c>
      <c r="B100" s="19" t="s">
        <v>2886</v>
      </c>
      <c r="C100" s="19" t="s">
        <v>1325</v>
      </c>
      <c r="D100" s="19" t="s">
        <v>32</v>
      </c>
      <c r="E100" s="2">
        <f t="shared" si="3"/>
        <v>4500000</v>
      </c>
      <c r="F100" s="19"/>
      <c r="G100" s="2">
        <v>0</v>
      </c>
      <c r="H100" s="19"/>
      <c r="I100" s="19"/>
      <c r="J100" s="19"/>
      <c r="K100" s="2">
        <f t="shared" si="4"/>
        <v>4500000</v>
      </c>
      <c r="L100" s="19">
        <v>4500000</v>
      </c>
      <c r="M100" s="19"/>
      <c r="S100" s="19">
        <f>IFERROR(SUMIF([3]PIVOT!$A$9:$A$634,C100,[3]PIVOT!$C$9:$C$634),0)</f>
        <v>0</v>
      </c>
      <c r="T100" s="19">
        <f t="shared" si="5"/>
        <v>-4500000</v>
      </c>
    </row>
    <row r="101" spans="1:20" outlineLevel="1" x14ac:dyDescent="0.25">
      <c r="A101" s="19" t="s">
        <v>126</v>
      </c>
      <c r="B101" s="19" t="s">
        <v>2738</v>
      </c>
      <c r="C101" s="19" t="s">
        <v>1316</v>
      </c>
      <c r="D101" s="19" t="s">
        <v>18</v>
      </c>
      <c r="E101" s="2">
        <f t="shared" si="3"/>
        <v>1800000</v>
      </c>
      <c r="F101" s="19"/>
      <c r="G101" s="2">
        <v>0</v>
      </c>
      <c r="H101" s="19"/>
      <c r="I101" s="19"/>
      <c r="J101" s="19"/>
      <c r="K101" s="2">
        <f t="shared" si="4"/>
        <v>1800000</v>
      </c>
      <c r="L101" s="19">
        <v>1800000</v>
      </c>
      <c r="M101" s="19"/>
      <c r="S101" s="19">
        <f>IFERROR(SUMIF([3]PIVOT!$A$9:$A$634,C101,[3]PIVOT!$C$9:$C$634),0)</f>
        <v>0</v>
      </c>
      <c r="T101" s="19">
        <f t="shared" si="5"/>
        <v>-1800000</v>
      </c>
    </row>
    <row r="102" spans="1:20" outlineLevel="1" x14ac:dyDescent="0.25">
      <c r="A102" s="19" t="s">
        <v>126</v>
      </c>
      <c r="B102" s="19" t="s">
        <v>2885</v>
      </c>
      <c r="C102" s="19" t="s">
        <v>1319</v>
      </c>
      <c r="D102" s="19" t="s">
        <v>1320</v>
      </c>
      <c r="E102" s="2">
        <f t="shared" si="3"/>
        <v>4000000</v>
      </c>
      <c r="F102" s="19"/>
      <c r="G102" s="2">
        <v>0</v>
      </c>
      <c r="H102" s="19"/>
      <c r="I102" s="19"/>
      <c r="J102" s="19"/>
      <c r="K102" s="2">
        <f t="shared" si="4"/>
        <v>4000000</v>
      </c>
      <c r="L102" s="19">
        <v>4000000</v>
      </c>
      <c r="M102" s="19"/>
      <c r="S102" s="19">
        <f>IFERROR(SUMIF([3]PIVOT!$A$9:$A$634,C102,[3]PIVOT!$C$9:$C$634),0)</f>
        <v>0</v>
      </c>
      <c r="T102" s="19">
        <f t="shared" si="5"/>
        <v>-4000000</v>
      </c>
    </row>
    <row r="103" spans="1:20" outlineLevel="1" x14ac:dyDescent="0.25">
      <c r="A103" s="19" t="s">
        <v>126</v>
      </c>
      <c r="B103" s="19" t="s">
        <v>2885</v>
      </c>
      <c r="C103" s="19" t="s">
        <v>1318</v>
      </c>
      <c r="D103" s="19" t="s">
        <v>838</v>
      </c>
      <c r="E103" s="2">
        <f t="shared" si="3"/>
        <v>4000000</v>
      </c>
      <c r="F103" s="19"/>
      <c r="G103" s="2">
        <v>0</v>
      </c>
      <c r="H103" s="19"/>
      <c r="I103" s="19"/>
      <c r="J103" s="19"/>
      <c r="K103" s="2">
        <f t="shared" si="4"/>
        <v>4000000</v>
      </c>
      <c r="L103" s="19">
        <v>4000000</v>
      </c>
      <c r="M103" s="19"/>
      <c r="S103" s="19">
        <f>IFERROR(SUMIF([3]PIVOT!$A$9:$A$634,C103,[3]PIVOT!$C$9:$C$634),0)</f>
        <v>0</v>
      </c>
      <c r="T103" s="19">
        <f t="shared" si="5"/>
        <v>-4000000</v>
      </c>
    </row>
    <row r="104" spans="1:20" outlineLevel="1" x14ac:dyDescent="0.25">
      <c r="A104" s="19" t="s">
        <v>126</v>
      </c>
      <c r="B104" s="19" t="s">
        <v>2886</v>
      </c>
      <c r="C104" s="19" t="s">
        <v>2434</v>
      </c>
      <c r="D104" s="19" t="s">
        <v>2435</v>
      </c>
      <c r="E104" s="2">
        <f t="shared" si="3"/>
        <v>5000000</v>
      </c>
      <c r="F104" s="19"/>
      <c r="G104" s="2">
        <v>0</v>
      </c>
      <c r="H104" s="19"/>
      <c r="I104" s="19"/>
      <c r="J104" s="19"/>
      <c r="K104" s="2">
        <f t="shared" si="4"/>
        <v>5000000</v>
      </c>
      <c r="L104" s="19">
        <v>5000000</v>
      </c>
      <c r="M104" s="19"/>
      <c r="S104" s="19">
        <f>IFERROR(SUMIF([3]PIVOT!$A$9:$A$634,C104,[3]PIVOT!$C$9:$C$634),0)</f>
        <v>0</v>
      </c>
      <c r="T104" s="19">
        <f t="shared" si="5"/>
        <v>-5000000</v>
      </c>
    </row>
    <row r="105" spans="1:20" outlineLevel="1" x14ac:dyDescent="0.25">
      <c r="A105" s="19" t="s">
        <v>126</v>
      </c>
      <c r="B105" s="19" t="s">
        <v>2886</v>
      </c>
      <c r="C105" s="19" t="s">
        <v>1297</v>
      </c>
      <c r="D105" s="19" t="s">
        <v>17</v>
      </c>
      <c r="E105" s="2">
        <f t="shared" si="3"/>
        <v>5000000</v>
      </c>
      <c r="F105" s="19"/>
      <c r="G105" s="2">
        <v>0</v>
      </c>
      <c r="H105" s="19"/>
      <c r="I105" s="19"/>
      <c r="J105" s="19"/>
      <c r="K105" s="2">
        <f t="shared" si="4"/>
        <v>5000000</v>
      </c>
      <c r="L105" s="19">
        <v>5000000</v>
      </c>
      <c r="M105" s="19"/>
      <c r="S105" s="19">
        <f>IFERROR(SUMIF([3]PIVOT!$A$9:$A$634,C105,[3]PIVOT!$C$9:$C$634),0)</f>
        <v>0</v>
      </c>
      <c r="T105" s="19">
        <f t="shared" si="5"/>
        <v>-5000000</v>
      </c>
    </row>
    <row r="106" spans="1:20" outlineLevel="1" x14ac:dyDescent="0.25">
      <c r="A106" s="19" t="s">
        <v>130</v>
      </c>
      <c r="B106" s="19" t="s">
        <v>37</v>
      </c>
      <c r="C106" s="19" t="s">
        <v>2639</v>
      </c>
      <c r="D106" s="19" t="s">
        <v>2640</v>
      </c>
      <c r="E106" s="2">
        <f t="shared" si="3"/>
        <v>4900000</v>
      </c>
      <c r="F106" s="19"/>
      <c r="G106" s="2">
        <v>0</v>
      </c>
      <c r="H106" s="19"/>
      <c r="I106" s="19"/>
      <c r="J106" s="19"/>
      <c r="K106" s="2">
        <f t="shared" si="4"/>
        <v>4900000</v>
      </c>
      <c r="L106" s="19">
        <v>4900000</v>
      </c>
      <c r="M106" s="19"/>
      <c r="S106" s="19">
        <f>IFERROR(SUMIF([3]PIVOT!$A$9:$A$634,C106,[3]PIVOT!$C$9:$C$634),0)</f>
        <v>0</v>
      </c>
      <c r="T106" s="19">
        <f t="shared" si="5"/>
        <v>-4900000</v>
      </c>
    </row>
    <row r="107" spans="1:20" outlineLevel="1" x14ac:dyDescent="0.25">
      <c r="A107" s="19" t="s">
        <v>130</v>
      </c>
      <c r="B107" s="19" t="s">
        <v>37</v>
      </c>
      <c r="C107" s="19"/>
      <c r="D107" s="19" t="s">
        <v>1821</v>
      </c>
      <c r="E107" s="2">
        <f t="shared" si="3"/>
        <v>0</v>
      </c>
      <c r="F107" s="19"/>
      <c r="G107" s="2">
        <v>0</v>
      </c>
      <c r="H107" s="19"/>
      <c r="I107" s="19"/>
      <c r="J107" s="19"/>
      <c r="K107" s="2">
        <f t="shared" si="4"/>
        <v>0</v>
      </c>
      <c r="L107" s="19">
        <v>0</v>
      </c>
      <c r="M107" s="19"/>
      <c r="S107" s="19">
        <f>IFERROR(SUMIF([3]PIVOT!$A$9:$A$634,C107,[3]PIVOT!$C$9:$C$634),0)</f>
        <v>0</v>
      </c>
      <c r="T107" s="19">
        <f t="shared" si="5"/>
        <v>0</v>
      </c>
    </row>
    <row r="108" spans="1:20" outlineLevel="1" x14ac:dyDescent="0.25">
      <c r="A108" s="19" t="s">
        <v>130</v>
      </c>
      <c r="B108" s="19" t="s">
        <v>37</v>
      </c>
      <c r="C108" s="19" t="s">
        <v>2439</v>
      </c>
      <c r="D108" s="19" t="s">
        <v>586</v>
      </c>
      <c r="E108" s="2">
        <f t="shared" si="3"/>
        <v>5700000</v>
      </c>
      <c r="F108" s="19"/>
      <c r="G108" s="2">
        <v>0</v>
      </c>
      <c r="H108" s="19"/>
      <c r="I108" s="19"/>
      <c r="J108" s="19"/>
      <c r="K108" s="2">
        <f t="shared" si="4"/>
        <v>5700000</v>
      </c>
      <c r="L108" s="19">
        <v>5700000</v>
      </c>
      <c r="M108" s="19"/>
      <c r="S108" s="19">
        <f>IFERROR(SUMIF([3]PIVOT!$A$9:$A$634,C108,[3]PIVOT!$C$9:$C$634),0)</f>
        <v>0</v>
      </c>
      <c r="T108" s="19">
        <f t="shared" si="5"/>
        <v>-5700000</v>
      </c>
    </row>
    <row r="109" spans="1:20" outlineLevel="1" x14ac:dyDescent="0.25">
      <c r="A109" s="19" t="s">
        <v>130</v>
      </c>
      <c r="B109" s="19" t="s">
        <v>37</v>
      </c>
      <c r="C109" s="19" t="s">
        <v>2775</v>
      </c>
      <c r="D109" s="19" t="s">
        <v>2776</v>
      </c>
      <c r="E109" s="2">
        <f t="shared" si="3"/>
        <v>5700000</v>
      </c>
      <c r="F109" s="19"/>
      <c r="G109" s="2">
        <v>0</v>
      </c>
      <c r="H109" s="19"/>
      <c r="I109" s="19"/>
      <c r="J109" s="19"/>
      <c r="K109" s="2">
        <f t="shared" si="4"/>
        <v>5700000</v>
      </c>
      <c r="L109" s="19">
        <v>5700000</v>
      </c>
      <c r="M109" s="19"/>
      <c r="S109" s="19">
        <f>IFERROR(SUMIF([3]PIVOT!$A$9:$A$634,C109,[3]PIVOT!$C$9:$C$634),0)</f>
        <v>0</v>
      </c>
      <c r="T109" s="19">
        <f t="shared" si="5"/>
        <v>-5700000</v>
      </c>
    </row>
    <row r="110" spans="1:20" outlineLevel="1" x14ac:dyDescent="0.25">
      <c r="A110" s="19" t="s">
        <v>130</v>
      </c>
      <c r="B110" s="19" t="s">
        <v>37</v>
      </c>
      <c r="C110" s="19" t="s">
        <v>1338</v>
      </c>
      <c r="D110" s="19" t="s">
        <v>8</v>
      </c>
      <c r="E110" s="2">
        <f t="shared" si="3"/>
        <v>5700000</v>
      </c>
      <c r="F110" s="19"/>
      <c r="G110" s="2">
        <v>0</v>
      </c>
      <c r="H110" s="19"/>
      <c r="I110" s="19"/>
      <c r="J110" s="19"/>
      <c r="K110" s="2">
        <f t="shared" si="4"/>
        <v>5700000</v>
      </c>
      <c r="L110" s="19">
        <v>5700000</v>
      </c>
      <c r="M110" s="19"/>
      <c r="S110" s="19">
        <f>IFERROR(SUMIF([3]PIVOT!$A$9:$A$634,C110,[3]PIVOT!$C$9:$C$634),0)</f>
        <v>0</v>
      </c>
      <c r="T110" s="19">
        <f t="shared" si="5"/>
        <v>-5700000</v>
      </c>
    </row>
    <row r="111" spans="1:20" outlineLevel="1" x14ac:dyDescent="0.25">
      <c r="A111" s="19" t="s">
        <v>130</v>
      </c>
      <c r="B111" s="19" t="s">
        <v>37</v>
      </c>
      <c r="C111" s="19" t="s">
        <v>2903</v>
      </c>
      <c r="D111" s="19" t="s">
        <v>405</v>
      </c>
      <c r="E111" s="2">
        <f t="shared" si="3"/>
        <v>4900000</v>
      </c>
      <c r="F111" s="19"/>
      <c r="G111" s="2">
        <v>0</v>
      </c>
      <c r="H111" s="19"/>
      <c r="I111" s="19"/>
      <c r="J111" s="19"/>
      <c r="K111" s="2">
        <f t="shared" si="4"/>
        <v>4900000</v>
      </c>
      <c r="L111" s="19">
        <v>4900000</v>
      </c>
      <c r="M111" s="19"/>
      <c r="S111" s="19">
        <f>IFERROR(SUMIF([3]PIVOT!$A$9:$A$634,C111,[3]PIVOT!$C$9:$C$634),0)</f>
        <v>0</v>
      </c>
      <c r="T111" s="19">
        <f t="shared" si="5"/>
        <v>-4900000</v>
      </c>
    </row>
    <row r="112" spans="1:20" outlineLevel="1" x14ac:dyDescent="0.25">
      <c r="A112" s="19" t="s">
        <v>130</v>
      </c>
      <c r="B112" s="19" t="s">
        <v>37</v>
      </c>
      <c r="C112" s="19" t="s">
        <v>2442</v>
      </c>
      <c r="D112" s="19" t="s">
        <v>2443</v>
      </c>
      <c r="E112" s="2">
        <f t="shared" si="3"/>
        <v>3200000</v>
      </c>
      <c r="F112" s="19"/>
      <c r="G112" s="2">
        <v>0</v>
      </c>
      <c r="H112" s="19"/>
      <c r="I112" s="19"/>
      <c r="J112" s="19"/>
      <c r="K112" s="2">
        <f t="shared" si="4"/>
        <v>3200000</v>
      </c>
      <c r="L112" s="19">
        <v>3200000</v>
      </c>
      <c r="M112" s="19"/>
      <c r="S112" s="19">
        <f>IFERROR(SUMIF([3]PIVOT!$A$9:$A$634,C112,[3]PIVOT!$C$9:$C$634),0)</f>
        <v>0</v>
      </c>
      <c r="T112" s="19">
        <f t="shared" si="5"/>
        <v>-3200000</v>
      </c>
    </row>
    <row r="113" spans="1:20" outlineLevel="1" x14ac:dyDescent="0.25">
      <c r="A113" s="19" t="s">
        <v>130</v>
      </c>
      <c r="B113" s="19" t="s">
        <v>37</v>
      </c>
      <c r="C113" s="19"/>
      <c r="D113" s="19" t="s">
        <v>1</v>
      </c>
      <c r="E113" s="2">
        <f t="shared" si="3"/>
        <v>0</v>
      </c>
      <c r="F113" s="19"/>
      <c r="G113" s="2">
        <v>0</v>
      </c>
      <c r="H113" s="19"/>
      <c r="I113" s="19"/>
      <c r="J113" s="19"/>
      <c r="K113" s="2">
        <f t="shared" si="4"/>
        <v>0</v>
      </c>
      <c r="L113" s="19"/>
      <c r="M113" s="19"/>
      <c r="S113" s="19">
        <f>IFERROR(SUMIF([3]PIVOT!$A$9:$A$634,C113,[3]PIVOT!$C$9:$C$634),0)</f>
        <v>0</v>
      </c>
      <c r="T113" s="19">
        <f t="shared" si="5"/>
        <v>0</v>
      </c>
    </row>
    <row r="114" spans="1:20" outlineLevel="1" x14ac:dyDescent="0.25">
      <c r="A114" s="19" t="s">
        <v>130</v>
      </c>
      <c r="B114" s="19" t="s">
        <v>37</v>
      </c>
      <c r="C114" s="19"/>
      <c r="D114" s="19" t="s">
        <v>780</v>
      </c>
      <c r="E114" s="2">
        <f t="shared" si="3"/>
        <v>0</v>
      </c>
      <c r="F114" s="19"/>
      <c r="G114" s="2">
        <v>0</v>
      </c>
      <c r="H114" s="19"/>
      <c r="I114" s="19"/>
      <c r="J114" s="19"/>
      <c r="K114" s="2">
        <f t="shared" si="4"/>
        <v>0</v>
      </c>
      <c r="L114" s="19"/>
      <c r="M114" s="19"/>
      <c r="S114" s="19">
        <f>IFERROR(SUMIF([3]PIVOT!$A$9:$A$634,C114,[3]PIVOT!$C$9:$C$634),0)</f>
        <v>0</v>
      </c>
      <c r="T114" s="19">
        <f t="shared" si="5"/>
        <v>0</v>
      </c>
    </row>
    <row r="115" spans="1:20" outlineLevel="1" x14ac:dyDescent="0.25">
      <c r="A115" s="19" t="s">
        <v>126</v>
      </c>
      <c r="B115" s="19" t="s">
        <v>37</v>
      </c>
      <c r="C115" s="19" t="s">
        <v>1350</v>
      </c>
      <c r="D115" s="19" t="s">
        <v>141</v>
      </c>
      <c r="E115" s="2">
        <f t="shared" si="3"/>
        <v>4900000</v>
      </c>
      <c r="F115" s="19"/>
      <c r="G115" s="2">
        <v>0</v>
      </c>
      <c r="H115" s="19"/>
      <c r="I115" s="19"/>
      <c r="J115" s="19"/>
      <c r="K115" s="2">
        <f t="shared" si="4"/>
        <v>4900000</v>
      </c>
      <c r="L115" s="19">
        <v>4900000</v>
      </c>
      <c r="M115" s="19"/>
      <c r="S115" s="19">
        <f>IFERROR(SUMIF([3]PIVOT!$A$9:$A$634,C115,[3]PIVOT!$C$9:$C$634),0)</f>
        <v>0</v>
      </c>
      <c r="T115" s="19">
        <f t="shared" si="5"/>
        <v>-4900000</v>
      </c>
    </row>
    <row r="116" spans="1:20" outlineLevel="1" x14ac:dyDescent="0.25">
      <c r="A116" s="19" t="s">
        <v>126</v>
      </c>
      <c r="B116" s="19" t="s">
        <v>37</v>
      </c>
      <c r="C116" s="2" t="s">
        <v>1351</v>
      </c>
      <c r="D116" s="2" t="s">
        <v>2778</v>
      </c>
      <c r="E116" s="2">
        <f t="shared" si="3"/>
        <v>5700000</v>
      </c>
      <c r="G116" s="2">
        <v>0</v>
      </c>
      <c r="K116" s="2">
        <f t="shared" si="4"/>
        <v>5700000</v>
      </c>
      <c r="L116" s="2">
        <v>5700000</v>
      </c>
      <c r="M116" s="2"/>
      <c r="S116" s="19">
        <f>IFERROR(SUMIF([3]PIVOT!$A$9:$A$634,C116,[3]PIVOT!$C$9:$C$634),0)</f>
        <v>0</v>
      </c>
      <c r="T116" s="19">
        <f t="shared" si="5"/>
        <v>-5700000</v>
      </c>
    </row>
    <row r="117" spans="1:20" outlineLevel="1" x14ac:dyDescent="0.25">
      <c r="A117" s="19" t="s">
        <v>126</v>
      </c>
      <c r="B117" s="19" t="s">
        <v>37</v>
      </c>
      <c r="C117" s="2" t="s">
        <v>1296</v>
      </c>
      <c r="D117" s="2" t="s">
        <v>9</v>
      </c>
      <c r="E117" s="2">
        <f t="shared" si="3"/>
        <v>5700000</v>
      </c>
      <c r="G117" s="2">
        <v>0</v>
      </c>
      <c r="K117" s="2">
        <f t="shared" si="4"/>
        <v>5700000</v>
      </c>
      <c r="L117" s="2">
        <v>5700000</v>
      </c>
      <c r="M117" s="2"/>
      <c r="S117" s="19">
        <f>IFERROR(SUMIF([3]PIVOT!$A$9:$A$634,C117,[3]PIVOT!$C$9:$C$634),0)</f>
        <v>0</v>
      </c>
      <c r="T117" s="19">
        <f t="shared" si="5"/>
        <v>-5700000</v>
      </c>
    </row>
    <row r="118" spans="1:20" outlineLevel="1" x14ac:dyDescent="0.25">
      <c r="A118" s="19" t="s">
        <v>126</v>
      </c>
      <c r="B118" s="19" t="s">
        <v>37</v>
      </c>
      <c r="C118" s="2" t="s">
        <v>1299</v>
      </c>
      <c r="D118" s="2" t="s">
        <v>13</v>
      </c>
      <c r="E118" s="2">
        <f t="shared" si="3"/>
        <v>5700000</v>
      </c>
      <c r="G118" s="2">
        <v>0</v>
      </c>
      <c r="K118" s="2">
        <f t="shared" si="4"/>
        <v>5700000</v>
      </c>
      <c r="L118" s="2">
        <v>5700000</v>
      </c>
      <c r="M118" s="2"/>
      <c r="S118" s="19">
        <f>IFERROR(SUMIF([3]PIVOT!$A$9:$A$634,C118,[3]PIVOT!$C$9:$C$634),0)</f>
        <v>0</v>
      </c>
      <c r="T118" s="19">
        <f t="shared" si="5"/>
        <v>-5700000</v>
      </c>
    </row>
    <row r="119" spans="1:20" outlineLevel="1" x14ac:dyDescent="0.25">
      <c r="A119" s="19" t="s">
        <v>126</v>
      </c>
      <c r="B119" s="19" t="s">
        <v>37</v>
      </c>
      <c r="C119" s="2" t="s">
        <v>1343</v>
      </c>
      <c r="D119" s="2" t="s">
        <v>137</v>
      </c>
      <c r="E119" s="2">
        <f t="shared" si="3"/>
        <v>2700000</v>
      </c>
      <c r="G119" s="2">
        <v>0</v>
      </c>
      <c r="K119" s="2">
        <f t="shared" si="4"/>
        <v>2700000</v>
      </c>
      <c r="L119" s="2">
        <v>2700000</v>
      </c>
      <c r="M119" s="2"/>
      <c r="S119" s="19">
        <f>IFERROR(SUMIF([3]PIVOT!$A$9:$A$634,C119,[3]PIVOT!$C$9:$C$634),0)</f>
        <v>0</v>
      </c>
      <c r="T119" s="19">
        <f t="shared" si="5"/>
        <v>-2700000</v>
      </c>
    </row>
    <row r="120" spans="1:20" outlineLevel="1" x14ac:dyDescent="0.25">
      <c r="A120" s="19" t="s">
        <v>126</v>
      </c>
      <c r="B120" s="19" t="s">
        <v>37</v>
      </c>
      <c r="C120" s="2" t="s">
        <v>1340</v>
      </c>
      <c r="D120" s="2" t="s">
        <v>138</v>
      </c>
      <c r="E120" s="2">
        <f t="shared" si="3"/>
        <v>4900000</v>
      </c>
      <c r="G120" s="2">
        <v>0</v>
      </c>
      <c r="K120" s="2">
        <f t="shared" si="4"/>
        <v>4900000</v>
      </c>
      <c r="L120" s="2">
        <v>4900000</v>
      </c>
      <c r="M120" s="2"/>
      <c r="S120" s="19">
        <f>IFERROR(SUMIF([3]PIVOT!$A$9:$A$634,C120,[3]PIVOT!$C$9:$C$634),0)</f>
        <v>0</v>
      </c>
      <c r="T120" s="19">
        <f t="shared" si="5"/>
        <v>-4900000</v>
      </c>
    </row>
    <row r="121" spans="1:20" outlineLevel="1" x14ac:dyDescent="0.25">
      <c r="A121" s="19" t="s">
        <v>126</v>
      </c>
      <c r="B121" s="19" t="s">
        <v>37</v>
      </c>
      <c r="C121" s="19" t="s">
        <v>1349</v>
      </c>
      <c r="D121" s="19" t="s">
        <v>139</v>
      </c>
      <c r="E121" s="2">
        <f t="shared" si="3"/>
        <v>5700000</v>
      </c>
      <c r="F121" s="19"/>
      <c r="G121" s="2">
        <v>0</v>
      </c>
      <c r="H121" s="19"/>
      <c r="I121" s="19"/>
      <c r="J121" s="19"/>
      <c r="K121" s="2">
        <f t="shared" si="4"/>
        <v>5700000</v>
      </c>
      <c r="L121" s="19">
        <v>5700000</v>
      </c>
      <c r="M121" s="19"/>
      <c r="S121" s="19">
        <f>IFERROR(SUMIF([3]PIVOT!$A$9:$A$634,C121,[3]PIVOT!$C$9:$C$634),0)</f>
        <v>0</v>
      </c>
      <c r="T121" s="19">
        <f t="shared" si="5"/>
        <v>-5700000</v>
      </c>
    </row>
    <row r="122" spans="1:20" outlineLevel="1" x14ac:dyDescent="0.25">
      <c r="A122" s="19" t="s">
        <v>130</v>
      </c>
      <c r="B122" s="19" t="s">
        <v>39</v>
      </c>
      <c r="C122" s="19"/>
      <c r="D122" s="2" t="s">
        <v>1</v>
      </c>
      <c r="E122" s="16">
        <f t="shared" si="3"/>
        <v>10000000</v>
      </c>
      <c r="G122" s="2">
        <v>0</v>
      </c>
      <c r="K122" s="2">
        <f t="shared" si="4"/>
        <v>10000000</v>
      </c>
      <c r="L122" s="2">
        <v>10000000</v>
      </c>
      <c r="M122" s="2"/>
      <c r="S122" s="19">
        <f>IFERROR(SUMIF([3]PIVOT!$A$9:$A$634,C122,[3]PIVOT!$C$9:$C$634),0)</f>
        <v>0</v>
      </c>
      <c r="T122" s="19">
        <f t="shared" si="5"/>
        <v>-10000000</v>
      </c>
    </row>
    <row r="123" spans="1:20" outlineLevel="1" x14ac:dyDescent="0.25">
      <c r="A123" s="19" t="s">
        <v>126</v>
      </c>
      <c r="B123" s="19" t="s">
        <v>39</v>
      </c>
      <c r="C123" s="19" t="s">
        <v>1353</v>
      </c>
      <c r="D123" s="19" t="s">
        <v>142</v>
      </c>
      <c r="E123" s="2">
        <f t="shared" si="3"/>
        <v>6500000</v>
      </c>
      <c r="F123" s="19"/>
      <c r="G123" s="19">
        <v>0</v>
      </c>
      <c r="H123" s="19"/>
      <c r="I123" s="19"/>
      <c r="J123" s="2">
        <v>10000000</v>
      </c>
      <c r="K123" s="2">
        <f t="shared" si="4"/>
        <v>16500000</v>
      </c>
      <c r="L123" s="19">
        <v>16500000</v>
      </c>
      <c r="M123" s="19"/>
      <c r="S123" s="19">
        <f>IFERROR(SUMIF([3]PIVOT!$A$9:$A$634,C123,[3]PIVOT!$C$9:$C$634),0)</f>
        <v>0</v>
      </c>
      <c r="T123" s="19">
        <f t="shared" si="5"/>
        <v>-16500000</v>
      </c>
    </row>
    <row r="124" spans="1:20" outlineLevel="1" x14ac:dyDescent="0.25">
      <c r="C124" s="19"/>
      <c r="E124" s="2">
        <f t="shared" si="3"/>
        <v>0</v>
      </c>
      <c r="F124" s="19"/>
      <c r="G124" s="19">
        <v>0</v>
      </c>
      <c r="H124" s="19"/>
      <c r="I124" s="19"/>
      <c r="J124" s="19"/>
      <c r="K124" s="2">
        <f t="shared" si="4"/>
        <v>0</v>
      </c>
      <c r="L124" s="19"/>
      <c r="M124" s="19"/>
      <c r="S124" s="19">
        <f>IFERROR(SUMIF([3]PIVOT!$A$9:$A$634,C124,[3]PIVOT!$C$9:$C$634),0)</f>
        <v>0</v>
      </c>
      <c r="T124" s="19">
        <f t="shared" si="5"/>
        <v>0</v>
      </c>
    </row>
    <row r="125" spans="1:20" outlineLevel="1" x14ac:dyDescent="0.25">
      <c r="C125" s="2"/>
      <c r="D125" s="2"/>
      <c r="E125" s="2">
        <f t="shared" si="3"/>
        <v>0</v>
      </c>
      <c r="G125" s="2">
        <v>0</v>
      </c>
      <c r="K125" s="2">
        <f t="shared" si="4"/>
        <v>0</v>
      </c>
      <c r="M125" s="2"/>
      <c r="S125" s="19">
        <f>IFERROR(SUMIF([3]PIVOT!$A$9:$A$634,C125,[3]PIVOT!$C$9:$C$634),0)</f>
        <v>0</v>
      </c>
      <c r="T125" s="19">
        <f t="shared" si="5"/>
        <v>0</v>
      </c>
    </row>
    <row r="126" spans="1:20" outlineLevel="1" x14ac:dyDescent="0.25">
      <c r="C126" s="2"/>
      <c r="D126" s="2"/>
      <c r="G126" s="2">
        <v>0</v>
      </c>
      <c r="K126" s="2">
        <f t="shared" si="4"/>
        <v>0</v>
      </c>
      <c r="M126" s="2"/>
      <c r="S126" s="19">
        <f>IFERROR(SUMIF([3]PIVOT!$A$9:$A$634,C126,[3]PIVOT!$C$9:$C$634),0)</f>
        <v>0</v>
      </c>
      <c r="T126" s="19">
        <f t="shared" si="5"/>
        <v>0</v>
      </c>
    </row>
    <row r="127" spans="1:20" outlineLevel="1" x14ac:dyDescent="0.25">
      <c r="C127" s="2"/>
      <c r="D127" s="2"/>
      <c r="G127" s="2">
        <v>0</v>
      </c>
      <c r="K127" s="2">
        <f t="shared" si="4"/>
        <v>0</v>
      </c>
      <c r="M127" s="2"/>
      <c r="S127" s="19">
        <f>IFERROR(SUMIF([3]PIVOT!$A$9:$A$634,C127,[3]PIVOT!$C$9:$C$634),0)</f>
        <v>0</v>
      </c>
      <c r="T127" s="19">
        <f t="shared" si="5"/>
        <v>0</v>
      </c>
    </row>
    <row r="128" spans="1:20" outlineLevel="1" x14ac:dyDescent="0.25">
      <c r="C128" s="2"/>
      <c r="D128" s="2"/>
      <c r="G128" s="2">
        <v>0</v>
      </c>
      <c r="K128" s="2">
        <f t="shared" si="4"/>
        <v>0</v>
      </c>
      <c r="M128" s="2"/>
      <c r="S128" s="19">
        <f>IFERROR(SUMIF([3]PIVOT!$A$9:$A$634,C128,[3]PIVOT!$C$9:$C$634),0)</f>
        <v>0</v>
      </c>
      <c r="T128" s="19">
        <f t="shared" si="5"/>
        <v>0</v>
      </c>
    </row>
    <row r="129" spans="1:20" outlineLevel="1" x14ac:dyDescent="0.25">
      <c r="C129" s="2"/>
      <c r="D129" s="2"/>
      <c r="G129" s="2">
        <v>0</v>
      </c>
      <c r="K129" s="2">
        <f t="shared" si="4"/>
        <v>0</v>
      </c>
      <c r="M129" s="2"/>
      <c r="S129" s="19">
        <f>IFERROR(SUMIF([3]PIVOT!$A$9:$A$634,C129,[3]PIVOT!$C$9:$C$634),0)</f>
        <v>0</v>
      </c>
      <c r="T129" s="19">
        <f t="shared" si="5"/>
        <v>0</v>
      </c>
    </row>
    <row r="130" spans="1:20" outlineLevel="1" x14ac:dyDescent="0.25">
      <c r="C130" s="19"/>
      <c r="F130" s="19"/>
      <c r="G130" s="19">
        <v>0</v>
      </c>
      <c r="H130" s="19"/>
      <c r="I130" s="19"/>
      <c r="J130" s="19"/>
      <c r="K130" s="2">
        <f t="shared" si="4"/>
        <v>0</v>
      </c>
      <c r="L130" s="19"/>
      <c r="M130" s="19"/>
      <c r="S130" s="19">
        <f>IFERROR(SUMIF([3]PIVOT!$A$9:$A$634,C130,[3]PIVOT!$C$9:$C$634),0)</f>
        <v>0</v>
      </c>
      <c r="T130" s="19">
        <f t="shared" si="5"/>
        <v>0</v>
      </c>
    </row>
    <row r="131" spans="1:20" outlineLevel="1" x14ac:dyDescent="0.25">
      <c r="C131" s="2"/>
      <c r="D131" s="2"/>
      <c r="E131" s="16"/>
      <c r="G131" s="2">
        <v>0</v>
      </c>
      <c r="K131" s="2">
        <f t="shared" si="4"/>
        <v>0</v>
      </c>
      <c r="M131" s="2"/>
      <c r="S131" s="19">
        <f>IFERROR(SUMIF([3]PIVOT!$A$9:$A$634,C131,[3]PIVOT!$C$9:$C$634),0)</f>
        <v>0</v>
      </c>
      <c r="T131" s="19">
        <f t="shared" si="5"/>
        <v>0</v>
      </c>
    </row>
    <row r="132" spans="1:20" outlineLevel="1" x14ac:dyDescent="0.25">
      <c r="C132" s="19"/>
      <c r="F132" s="19"/>
      <c r="G132" s="19">
        <v>0</v>
      </c>
      <c r="H132" s="19"/>
      <c r="I132" s="19"/>
      <c r="J132" s="19"/>
      <c r="K132" s="2">
        <f t="shared" si="4"/>
        <v>0</v>
      </c>
      <c r="L132" s="19"/>
      <c r="M132" s="19"/>
      <c r="S132" s="19">
        <f>IFERROR(SUMIF([3]PIVOT!$A$9:$A$634,C132,[3]PIVOT!$C$9:$C$634),0)</f>
        <v>0</v>
      </c>
      <c r="T132" s="19">
        <f t="shared" si="5"/>
        <v>0</v>
      </c>
    </row>
    <row r="133" spans="1:20" outlineLevel="1" x14ac:dyDescent="0.25">
      <c r="C133" s="19"/>
      <c r="F133" s="19"/>
      <c r="G133" s="19">
        <v>0</v>
      </c>
      <c r="H133" s="19"/>
      <c r="I133" s="19"/>
      <c r="J133" s="19"/>
      <c r="K133" s="2">
        <f t="shared" si="4"/>
        <v>0</v>
      </c>
      <c r="L133" s="19"/>
      <c r="M133" s="19"/>
      <c r="S133" s="19">
        <f>IFERROR(SUMIF([3]PIVOT!$A$9:$A$634,C133,[3]PIVOT!$C$9:$C$634),0)</f>
        <v>0</v>
      </c>
      <c r="T133" s="19">
        <f t="shared" si="5"/>
        <v>0</v>
      </c>
    </row>
    <row r="134" spans="1:20" outlineLevel="1" x14ac:dyDescent="0.25">
      <c r="C134" s="2"/>
      <c r="D134" s="2"/>
      <c r="G134" s="2">
        <v>0</v>
      </c>
      <c r="K134" s="2">
        <f t="shared" si="4"/>
        <v>0</v>
      </c>
      <c r="M134" s="2"/>
      <c r="S134" s="19">
        <f>IFERROR(SUMIF([3]PIVOT!$A$9:$A$634,C134,[3]PIVOT!$C$9:$C$634),0)</f>
        <v>0</v>
      </c>
      <c r="T134" s="19">
        <f t="shared" si="5"/>
        <v>0</v>
      </c>
    </row>
    <row r="135" spans="1:20" outlineLevel="1" x14ac:dyDescent="0.25">
      <c r="C135" s="2"/>
      <c r="D135" s="2"/>
      <c r="G135" s="2">
        <v>0</v>
      </c>
      <c r="K135" s="2">
        <f t="shared" si="4"/>
        <v>0</v>
      </c>
      <c r="M135" s="2"/>
      <c r="S135" s="19">
        <f>IFERROR(SUMIF([3]PIVOT!$A$9:$A$634,C135,[3]PIVOT!$C$9:$C$634),0)</f>
        <v>0</v>
      </c>
      <c r="T135" s="19">
        <f t="shared" si="5"/>
        <v>0</v>
      </c>
    </row>
    <row r="136" spans="1:20" outlineLevel="1" x14ac:dyDescent="0.25">
      <c r="C136" s="2"/>
      <c r="D136" s="2"/>
      <c r="G136" s="2">
        <v>0</v>
      </c>
      <c r="K136" s="2">
        <f t="shared" si="4"/>
        <v>0</v>
      </c>
      <c r="M136" s="2"/>
      <c r="S136" s="19">
        <f>IFERROR(SUMIF([3]PIVOT!$A$9:$A$634,C136,[3]PIVOT!$C$9:$C$634),0)</f>
        <v>0</v>
      </c>
      <c r="T136" s="19">
        <f t="shared" si="5"/>
        <v>0</v>
      </c>
    </row>
    <row r="137" spans="1:20" outlineLevel="1" x14ac:dyDescent="0.25">
      <c r="C137" s="2"/>
      <c r="D137" s="2"/>
      <c r="G137" s="2">
        <v>0</v>
      </c>
      <c r="K137" s="2">
        <f t="shared" si="4"/>
        <v>0</v>
      </c>
      <c r="M137" s="2"/>
      <c r="S137" s="19">
        <f>IFERROR(SUMIF([3]PIVOT!$A$9:$A$634,C137,[3]PIVOT!$C$9:$C$634),0)</f>
        <v>0</v>
      </c>
      <c r="T137" s="19">
        <f t="shared" si="5"/>
        <v>0</v>
      </c>
    </row>
    <row r="138" spans="1:20" outlineLevel="1" x14ac:dyDescent="0.25">
      <c r="C138" s="2"/>
      <c r="D138" s="2"/>
      <c r="G138" s="2">
        <v>0</v>
      </c>
      <c r="K138" s="2">
        <f t="shared" si="4"/>
        <v>0</v>
      </c>
      <c r="M138" s="2"/>
      <c r="S138" s="19">
        <f>IFERROR(SUMIF([3]PIVOT!$A$9:$A$634,C138,[3]PIVOT!$C$9:$C$634),0)</f>
        <v>0</v>
      </c>
      <c r="T138" s="19">
        <f t="shared" si="5"/>
        <v>0</v>
      </c>
    </row>
    <row r="139" spans="1:20" outlineLevel="1" x14ac:dyDescent="0.25">
      <c r="C139" s="2"/>
      <c r="D139" s="2"/>
      <c r="E139" s="16"/>
      <c r="G139" s="2">
        <v>0</v>
      </c>
      <c r="K139" s="2">
        <f t="shared" si="4"/>
        <v>0</v>
      </c>
      <c r="M139" s="2"/>
      <c r="S139" s="19">
        <f>IFERROR(SUMIF([3]PIVOT!$A$9:$A$634,C139,[3]PIVOT!$C$9:$C$634),0)</f>
        <v>0</v>
      </c>
      <c r="T139" s="19">
        <f t="shared" si="5"/>
        <v>0</v>
      </c>
    </row>
    <row r="140" spans="1:20" outlineLevel="1" x14ac:dyDescent="0.25">
      <c r="C140" s="2"/>
      <c r="D140" s="2"/>
      <c r="E140" s="16"/>
      <c r="F140" s="19"/>
      <c r="G140" s="2">
        <v>0</v>
      </c>
      <c r="K140" s="2">
        <f t="shared" si="4"/>
        <v>0</v>
      </c>
      <c r="M140" s="2"/>
      <c r="S140" s="19">
        <f>IFERROR(SUMIF([3]PIVOT!$A$9:$A$634,C140,[3]PIVOT!$C$9:$C$634),0)</f>
        <v>0</v>
      </c>
      <c r="T140" s="19">
        <f t="shared" si="5"/>
        <v>0</v>
      </c>
    </row>
    <row r="141" spans="1:20" s="35" customFormat="1" x14ac:dyDescent="0.25">
      <c r="A141" s="4"/>
      <c r="B141" s="4"/>
      <c r="C141" s="50"/>
      <c r="D141" s="4" t="s">
        <v>83</v>
      </c>
      <c r="E141" s="4">
        <f t="shared" ref="E141:J141" si="6">+SUM(E4:E140)</f>
        <v>439765384.61538458</v>
      </c>
      <c r="F141" s="4">
        <f t="shared" si="6"/>
        <v>0</v>
      </c>
      <c r="G141" s="4">
        <f t="shared" si="6"/>
        <v>28461538.461538453</v>
      </c>
      <c r="H141" s="4">
        <f t="shared" si="6"/>
        <v>0</v>
      </c>
      <c r="I141" s="4">
        <f t="shared" si="6"/>
        <v>0</v>
      </c>
      <c r="J141" s="4">
        <f t="shared" si="6"/>
        <v>10000000</v>
      </c>
      <c r="K141" s="4">
        <f t="shared" si="4"/>
        <v>478226923.07692301</v>
      </c>
      <c r="L141" s="4">
        <f>+SUM(L4:L140)</f>
        <v>449765384.61538458</v>
      </c>
      <c r="M141" s="4">
        <f>+SUM(M4:M140)</f>
        <v>0</v>
      </c>
      <c r="N141" s="35">
        <v>219378585.76206401</v>
      </c>
      <c r="O141" s="19">
        <v>24400000</v>
      </c>
      <c r="P141" s="35">
        <v>3600000</v>
      </c>
      <c r="Q141" s="35">
        <v>57653846.153846167</v>
      </c>
      <c r="R141" s="35">
        <f>+K141-SUM(N141:Q141)</f>
        <v>173194491.16101283</v>
      </c>
      <c r="S141" s="19"/>
      <c r="T141" s="19"/>
    </row>
    <row r="142" spans="1:20" hidden="1" outlineLevel="1" x14ac:dyDescent="0.25">
      <c r="A142" s="19" t="s">
        <v>179</v>
      </c>
      <c r="B142" s="19" t="s">
        <v>2738</v>
      </c>
      <c r="C142" s="19" t="s">
        <v>1531</v>
      </c>
      <c r="D142" s="19" t="s">
        <v>375</v>
      </c>
      <c r="E142" s="16">
        <f t="shared" ref="E142:E205" si="7">+L142-F142-J142-I142</f>
        <v>700000</v>
      </c>
      <c r="F142" s="19"/>
      <c r="G142" s="19">
        <v>0</v>
      </c>
      <c r="H142" s="19"/>
      <c r="I142" s="19"/>
      <c r="J142" s="19"/>
      <c r="K142" s="2">
        <f t="shared" si="4"/>
        <v>700000</v>
      </c>
      <c r="L142" s="19">
        <v>700000</v>
      </c>
      <c r="M142" s="19"/>
      <c r="S142" s="19">
        <f>IFERROR(SUMIF([3]PIVOT!$A$9:$A$634,C142,[3]PIVOT!$C$9:$C$634),0)</f>
        <v>0</v>
      </c>
      <c r="T142" s="19">
        <f t="shared" ref="T142:T205" si="8">+S142-K142</f>
        <v>-700000</v>
      </c>
    </row>
    <row r="143" spans="1:20" hidden="1" outlineLevel="1" x14ac:dyDescent="0.25">
      <c r="A143" s="19" t="s">
        <v>179</v>
      </c>
      <c r="B143" s="19" t="s">
        <v>2885</v>
      </c>
      <c r="C143" s="19" t="s">
        <v>1532</v>
      </c>
      <c r="D143" s="19" t="s">
        <v>156</v>
      </c>
      <c r="E143" s="16">
        <f t="shared" si="7"/>
        <v>4000000</v>
      </c>
      <c r="F143" s="19"/>
      <c r="G143" s="19">
        <v>0</v>
      </c>
      <c r="H143" s="19"/>
      <c r="I143" s="19"/>
      <c r="J143" s="19"/>
      <c r="K143" s="2">
        <f t="shared" si="4"/>
        <v>4000000</v>
      </c>
      <c r="L143" s="19">
        <v>4000000</v>
      </c>
      <c r="M143" s="19"/>
      <c r="S143" s="19">
        <f>IFERROR(SUMIF([3]PIVOT!$A$9:$A$634,C143,[3]PIVOT!$C$9:$C$634),0)</f>
        <v>0</v>
      </c>
      <c r="T143" s="19">
        <f t="shared" si="8"/>
        <v>-4000000</v>
      </c>
    </row>
    <row r="144" spans="1:20" hidden="1" outlineLevel="1" x14ac:dyDescent="0.25">
      <c r="A144" s="19" t="s">
        <v>179</v>
      </c>
      <c r="B144" s="19" t="s">
        <v>2886</v>
      </c>
      <c r="C144" s="19" t="s">
        <v>1530</v>
      </c>
      <c r="D144" s="19" t="s">
        <v>41</v>
      </c>
      <c r="E144" s="16">
        <f t="shared" si="7"/>
        <v>5500000</v>
      </c>
      <c r="F144" s="19"/>
      <c r="G144" s="19">
        <v>0</v>
      </c>
      <c r="H144" s="19"/>
      <c r="I144" s="19"/>
      <c r="J144" s="19"/>
      <c r="K144" s="2">
        <f t="shared" si="4"/>
        <v>5500000</v>
      </c>
      <c r="L144" s="19">
        <v>5500000</v>
      </c>
      <c r="M144" s="19"/>
      <c r="S144" s="19">
        <f>IFERROR(SUMIF([3]PIVOT!$A$9:$A$634,C144,[3]PIVOT!$C$9:$C$634),0)</f>
        <v>0</v>
      </c>
      <c r="T144" s="19">
        <f t="shared" si="8"/>
        <v>-5500000</v>
      </c>
    </row>
    <row r="145" spans="1:20" hidden="1" outlineLevel="1" x14ac:dyDescent="0.25">
      <c r="A145" s="19" t="s">
        <v>179</v>
      </c>
      <c r="B145" s="19" t="s">
        <v>2738</v>
      </c>
      <c r="C145" s="19" t="s">
        <v>2904</v>
      </c>
      <c r="D145" s="19" t="s">
        <v>42</v>
      </c>
      <c r="E145" s="16">
        <f t="shared" si="7"/>
        <v>1500000</v>
      </c>
      <c r="F145" s="19"/>
      <c r="G145" s="19">
        <v>0</v>
      </c>
      <c r="H145" s="19"/>
      <c r="I145" s="19"/>
      <c r="J145" s="19"/>
      <c r="K145" s="2">
        <f t="shared" si="4"/>
        <v>1500000</v>
      </c>
      <c r="L145" s="19">
        <v>1500000</v>
      </c>
      <c r="M145" s="19"/>
      <c r="S145" s="19">
        <f>IFERROR(SUMIF([3]PIVOT!$A$9:$A$634,C145,[3]PIVOT!$C$9:$C$634),0)</f>
        <v>0</v>
      </c>
      <c r="T145" s="19">
        <f t="shared" si="8"/>
        <v>-1500000</v>
      </c>
    </row>
    <row r="146" spans="1:20" hidden="1" outlineLevel="1" x14ac:dyDescent="0.25">
      <c r="A146" s="19" t="s">
        <v>179</v>
      </c>
      <c r="B146" s="19" t="s">
        <v>2738</v>
      </c>
      <c r="C146" s="19" t="s">
        <v>2035</v>
      </c>
      <c r="D146" s="19" t="s">
        <v>2036</v>
      </c>
      <c r="E146" s="16">
        <f t="shared" si="7"/>
        <v>3000000</v>
      </c>
      <c r="F146" s="19"/>
      <c r="G146" s="19">
        <v>0</v>
      </c>
      <c r="H146" s="19"/>
      <c r="I146" s="19"/>
      <c r="J146" s="19"/>
      <c r="K146" s="2">
        <f t="shared" si="4"/>
        <v>3000000</v>
      </c>
      <c r="L146" s="19">
        <v>3000000</v>
      </c>
      <c r="M146" s="19"/>
      <c r="S146" s="19">
        <f>IFERROR(SUMIF([3]PIVOT!$A$9:$A$634,C146,[3]PIVOT!$C$9:$C$634),0)</f>
        <v>0</v>
      </c>
      <c r="T146" s="19">
        <f t="shared" si="8"/>
        <v>-3000000</v>
      </c>
    </row>
    <row r="147" spans="1:20" hidden="1" outlineLevel="1" x14ac:dyDescent="0.25">
      <c r="A147" s="19" t="s">
        <v>179</v>
      </c>
      <c r="B147" s="19" t="s">
        <v>2885</v>
      </c>
      <c r="C147" s="19" t="s">
        <v>2037</v>
      </c>
      <c r="D147" s="19" t="s">
        <v>2038</v>
      </c>
      <c r="E147" s="16">
        <f t="shared" si="7"/>
        <v>4000000</v>
      </c>
      <c r="F147" s="19"/>
      <c r="G147" s="19">
        <v>0</v>
      </c>
      <c r="H147" s="19"/>
      <c r="I147" s="19"/>
      <c r="J147" s="19"/>
      <c r="K147" s="2">
        <f t="shared" si="4"/>
        <v>4000000</v>
      </c>
      <c r="L147" s="19">
        <v>4000000</v>
      </c>
      <c r="M147" s="19"/>
      <c r="S147" s="19">
        <f>IFERROR(SUMIF([3]PIVOT!$A$9:$A$634,C147,[3]PIVOT!$C$9:$C$634),0)</f>
        <v>0</v>
      </c>
      <c r="T147" s="19">
        <f t="shared" si="8"/>
        <v>-4000000</v>
      </c>
    </row>
    <row r="148" spans="1:20" hidden="1" outlineLevel="1" x14ac:dyDescent="0.25">
      <c r="A148" s="19" t="s">
        <v>179</v>
      </c>
      <c r="B148" s="19" t="s">
        <v>2886</v>
      </c>
      <c r="C148" s="19" t="s">
        <v>2039</v>
      </c>
      <c r="D148" s="19" t="s">
        <v>2040</v>
      </c>
      <c r="E148" s="16">
        <f t="shared" si="7"/>
        <v>5500000</v>
      </c>
      <c r="F148" s="19"/>
      <c r="G148" s="19">
        <v>0</v>
      </c>
      <c r="H148" s="19"/>
      <c r="I148" s="19"/>
      <c r="J148" s="19"/>
      <c r="K148" s="2">
        <f t="shared" si="4"/>
        <v>5500000</v>
      </c>
      <c r="L148" s="19">
        <v>5500000</v>
      </c>
      <c r="M148" s="19"/>
      <c r="S148" s="19">
        <f>IFERROR(SUMIF([3]PIVOT!$A$9:$A$634,C148,[3]PIVOT!$C$9:$C$634),0)</f>
        <v>0</v>
      </c>
      <c r="T148" s="19">
        <f t="shared" si="8"/>
        <v>-5500000</v>
      </c>
    </row>
    <row r="149" spans="1:20" hidden="1" outlineLevel="1" x14ac:dyDescent="0.25">
      <c r="A149" s="19" t="s">
        <v>179</v>
      </c>
      <c r="B149" s="19" t="s">
        <v>2738</v>
      </c>
      <c r="C149" s="19" t="s">
        <v>2253</v>
      </c>
      <c r="D149" s="19" t="s">
        <v>2254</v>
      </c>
      <c r="E149" s="16">
        <f t="shared" si="7"/>
        <v>2500000</v>
      </c>
      <c r="F149" s="19"/>
      <c r="G149" s="19">
        <v>0</v>
      </c>
      <c r="H149" s="19"/>
      <c r="I149" s="19"/>
      <c r="J149" s="19"/>
      <c r="K149" s="2">
        <f t="shared" ref="K149:K212" si="9">SUM(E149:G149)-H149+I149+J149</f>
        <v>2500000</v>
      </c>
      <c r="L149" s="19">
        <v>2500000</v>
      </c>
      <c r="M149" s="19"/>
      <c r="S149" s="19">
        <f>IFERROR(SUMIF([3]PIVOT!$A$9:$A$634,C149,[3]PIVOT!$C$9:$C$634),0)</f>
        <v>0</v>
      </c>
      <c r="T149" s="19">
        <f t="shared" si="8"/>
        <v>-2500000</v>
      </c>
    </row>
    <row r="150" spans="1:20" hidden="1" outlineLevel="1" x14ac:dyDescent="0.25">
      <c r="A150" s="19" t="s">
        <v>179</v>
      </c>
      <c r="B150" s="19" t="s">
        <v>2885</v>
      </c>
      <c r="C150" s="19" t="s">
        <v>1551</v>
      </c>
      <c r="D150" s="19" t="s">
        <v>45</v>
      </c>
      <c r="E150" s="16">
        <f t="shared" si="7"/>
        <v>500000</v>
      </c>
      <c r="F150" s="19"/>
      <c r="G150" s="19">
        <v>0</v>
      </c>
      <c r="H150" s="19"/>
      <c r="I150" s="19"/>
      <c r="J150" s="19"/>
      <c r="K150" s="2">
        <f t="shared" si="9"/>
        <v>500000</v>
      </c>
      <c r="L150" s="19">
        <v>500000</v>
      </c>
      <c r="M150" s="19"/>
      <c r="S150" s="19">
        <f>IFERROR(SUMIF([3]PIVOT!$A$9:$A$634,C150,[3]PIVOT!$C$9:$C$634),0)</f>
        <v>0</v>
      </c>
      <c r="T150" s="19">
        <f t="shared" si="8"/>
        <v>-500000</v>
      </c>
    </row>
    <row r="151" spans="1:20" hidden="1" outlineLevel="1" x14ac:dyDescent="0.25">
      <c r="A151" s="19" t="s">
        <v>179</v>
      </c>
      <c r="B151" s="19" t="s">
        <v>2886</v>
      </c>
      <c r="C151" s="19" t="s">
        <v>1548</v>
      </c>
      <c r="D151" s="19" t="s">
        <v>1549</v>
      </c>
      <c r="E151" s="16">
        <f t="shared" si="7"/>
        <v>500000</v>
      </c>
      <c r="F151" s="19"/>
      <c r="G151" s="19">
        <v>0</v>
      </c>
      <c r="H151" s="19"/>
      <c r="I151" s="19"/>
      <c r="J151" s="19"/>
      <c r="K151" s="2">
        <f t="shared" si="9"/>
        <v>500000</v>
      </c>
      <c r="L151" s="19">
        <v>500000</v>
      </c>
      <c r="M151" s="19"/>
      <c r="S151" s="19">
        <f>IFERROR(SUMIF([3]PIVOT!$A$9:$A$634,C151,[3]PIVOT!$C$9:$C$634),0)</f>
        <v>0</v>
      </c>
      <c r="T151" s="19">
        <f t="shared" si="8"/>
        <v>-500000</v>
      </c>
    </row>
    <row r="152" spans="1:20" hidden="1" outlineLevel="1" x14ac:dyDescent="0.25">
      <c r="A152" s="19" t="s">
        <v>179</v>
      </c>
      <c r="B152" s="19" t="s">
        <v>2885</v>
      </c>
      <c r="C152" s="19" t="s">
        <v>1</v>
      </c>
      <c r="D152" s="19" t="s">
        <v>1</v>
      </c>
      <c r="E152" s="16">
        <f t="shared" si="7"/>
        <v>0</v>
      </c>
      <c r="F152" s="19"/>
      <c r="G152" s="19">
        <v>0</v>
      </c>
      <c r="H152" s="19"/>
      <c r="I152" s="19"/>
      <c r="J152" s="19"/>
      <c r="K152" s="2">
        <f t="shared" si="9"/>
        <v>0</v>
      </c>
      <c r="L152" s="19">
        <v>0</v>
      </c>
      <c r="M152" s="19"/>
      <c r="S152" s="19">
        <f>IFERROR(SUMIF([3]PIVOT!$A$9:$A$634,C152,[3]PIVOT!$C$9:$C$634),0)</f>
        <v>0</v>
      </c>
      <c r="T152" s="19">
        <f t="shared" si="8"/>
        <v>0</v>
      </c>
    </row>
    <row r="153" spans="1:20" hidden="1" outlineLevel="1" x14ac:dyDescent="0.25">
      <c r="A153" s="19" t="s">
        <v>179</v>
      </c>
      <c r="B153" s="19" t="s">
        <v>2885</v>
      </c>
      <c r="C153" s="19" t="s">
        <v>1</v>
      </c>
      <c r="D153" s="19" t="s">
        <v>1</v>
      </c>
      <c r="E153" s="16">
        <f t="shared" si="7"/>
        <v>0</v>
      </c>
      <c r="F153" s="19"/>
      <c r="G153" s="19">
        <v>0</v>
      </c>
      <c r="H153" s="19"/>
      <c r="I153" s="19"/>
      <c r="J153" s="19"/>
      <c r="K153" s="2">
        <f t="shared" si="9"/>
        <v>0</v>
      </c>
      <c r="L153" s="19">
        <v>0</v>
      </c>
      <c r="M153" s="19"/>
      <c r="S153" s="19">
        <f>IFERROR(SUMIF([3]PIVOT!$A$9:$A$634,C153,[3]PIVOT!$C$9:$C$634),0)</f>
        <v>0</v>
      </c>
      <c r="T153" s="19">
        <f t="shared" si="8"/>
        <v>0</v>
      </c>
    </row>
    <row r="154" spans="1:20" hidden="1" outlineLevel="1" x14ac:dyDescent="0.25">
      <c r="A154" s="19" t="s">
        <v>179</v>
      </c>
      <c r="B154" s="19" t="s">
        <v>2738</v>
      </c>
      <c r="C154" s="19" t="s">
        <v>1</v>
      </c>
      <c r="D154" s="19" t="s">
        <v>1</v>
      </c>
      <c r="E154" s="16">
        <f t="shared" si="7"/>
        <v>0</v>
      </c>
      <c r="F154" s="19"/>
      <c r="G154" s="19">
        <v>0</v>
      </c>
      <c r="H154" s="19"/>
      <c r="I154" s="19"/>
      <c r="J154" s="19"/>
      <c r="K154" s="2">
        <f t="shared" si="9"/>
        <v>0</v>
      </c>
      <c r="L154" s="19">
        <v>0</v>
      </c>
      <c r="M154" s="19"/>
      <c r="S154" s="19">
        <f>IFERROR(SUMIF([3]PIVOT!$A$9:$A$634,C154,[3]PIVOT!$C$9:$C$634),0)</f>
        <v>0</v>
      </c>
      <c r="T154" s="19">
        <f t="shared" si="8"/>
        <v>0</v>
      </c>
    </row>
    <row r="155" spans="1:20" hidden="1" outlineLevel="1" x14ac:dyDescent="0.25">
      <c r="A155" s="19" t="s">
        <v>179</v>
      </c>
      <c r="B155" s="19" t="s">
        <v>2885</v>
      </c>
      <c r="C155" s="19" t="s">
        <v>1552</v>
      </c>
      <c r="D155" s="19" t="s">
        <v>411</v>
      </c>
      <c r="E155" s="16">
        <f t="shared" si="7"/>
        <v>0</v>
      </c>
      <c r="F155" s="19"/>
      <c r="G155" s="19">
        <v>0</v>
      </c>
      <c r="H155" s="19"/>
      <c r="I155" s="19"/>
      <c r="J155" s="19"/>
      <c r="K155" s="2">
        <f t="shared" si="9"/>
        <v>0</v>
      </c>
      <c r="L155" s="19">
        <v>0</v>
      </c>
      <c r="M155" s="19"/>
      <c r="S155" s="19">
        <f>IFERROR(SUMIF([3]PIVOT!$A$9:$A$634,C155,[3]PIVOT!$C$9:$C$634),0)</f>
        <v>0</v>
      </c>
      <c r="T155" s="19">
        <f t="shared" si="8"/>
        <v>0</v>
      </c>
    </row>
    <row r="156" spans="1:20" hidden="1" outlineLevel="1" x14ac:dyDescent="0.25">
      <c r="A156" s="19" t="s">
        <v>179</v>
      </c>
      <c r="B156" s="19" t="s">
        <v>2885</v>
      </c>
      <c r="C156" s="19" t="s">
        <v>1553</v>
      </c>
      <c r="D156" s="19" t="s">
        <v>2795</v>
      </c>
      <c r="E156" s="16">
        <f t="shared" si="7"/>
        <v>0</v>
      </c>
      <c r="F156" s="19"/>
      <c r="G156" s="19">
        <v>0</v>
      </c>
      <c r="H156" s="19"/>
      <c r="I156" s="19"/>
      <c r="J156" s="19"/>
      <c r="K156" s="2">
        <f t="shared" si="9"/>
        <v>0</v>
      </c>
      <c r="L156" s="19">
        <v>0</v>
      </c>
      <c r="M156" s="19"/>
      <c r="S156" s="19">
        <f>IFERROR(SUMIF([3]PIVOT!$A$9:$A$634,C156,[3]PIVOT!$C$9:$C$634),0)</f>
        <v>0</v>
      </c>
      <c r="T156" s="19">
        <f t="shared" si="8"/>
        <v>0</v>
      </c>
    </row>
    <row r="157" spans="1:20" hidden="1" outlineLevel="1" x14ac:dyDescent="0.25">
      <c r="A157" s="19" t="s">
        <v>179</v>
      </c>
      <c r="B157" s="19" t="s">
        <v>2885</v>
      </c>
      <c r="C157" s="19" t="s">
        <v>1554</v>
      </c>
      <c r="D157" s="19" t="s">
        <v>593</v>
      </c>
      <c r="E157" s="16">
        <f t="shared" si="7"/>
        <v>500000</v>
      </c>
      <c r="F157" s="19"/>
      <c r="G157" s="19">
        <v>0</v>
      </c>
      <c r="H157" s="19"/>
      <c r="I157" s="19"/>
      <c r="J157" s="19"/>
      <c r="K157" s="2">
        <f t="shared" si="9"/>
        <v>500000</v>
      </c>
      <c r="L157" s="19">
        <v>500000</v>
      </c>
      <c r="M157" s="19"/>
      <c r="S157" s="19">
        <f>IFERROR(SUMIF([3]PIVOT!$A$9:$A$634,C157,[3]PIVOT!$C$9:$C$634),0)</f>
        <v>0</v>
      </c>
      <c r="T157" s="19">
        <f t="shared" si="8"/>
        <v>-500000</v>
      </c>
    </row>
    <row r="158" spans="1:20" hidden="1" outlineLevel="1" x14ac:dyDescent="0.25">
      <c r="A158" s="19" t="s">
        <v>179</v>
      </c>
      <c r="B158" s="19" t="s">
        <v>2885</v>
      </c>
      <c r="C158" s="19" t="s">
        <v>1556</v>
      </c>
      <c r="D158" s="19" t="s">
        <v>758</v>
      </c>
      <c r="E158" s="16">
        <f t="shared" si="7"/>
        <v>4000000</v>
      </c>
      <c r="F158" s="19"/>
      <c r="G158" s="19">
        <v>0</v>
      </c>
      <c r="H158" s="19"/>
      <c r="I158" s="19"/>
      <c r="J158" s="19"/>
      <c r="K158" s="2">
        <f t="shared" si="9"/>
        <v>4000000</v>
      </c>
      <c r="L158" s="19">
        <v>4000000</v>
      </c>
      <c r="M158" s="19"/>
      <c r="S158" s="19">
        <f>IFERROR(SUMIF([3]PIVOT!$A$9:$A$634,C158,[3]PIVOT!$C$9:$C$634),0)</f>
        <v>0</v>
      </c>
      <c r="T158" s="19">
        <f t="shared" si="8"/>
        <v>-4000000</v>
      </c>
    </row>
    <row r="159" spans="1:20" hidden="1" outlineLevel="1" x14ac:dyDescent="0.25">
      <c r="A159" s="19" t="s">
        <v>179</v>
      </c>
      <c r="B159" s="19" t="s">
        <v>2885</v>
      </c>
      <c r="C159" s="19" t="s">
        <v>2453</v>
      </c>
      <c r="D159" s="19" t="s">
        <v>2454</v>
      </c>
      <c r="E159" s="16">
        <f t="shared" si="7"/>
        <v>500000</v>
      </c>
      <c r="F159" s="19"/>
      <c r="G159" s="19">
        <v>0</v>
      </c>
      <c r="H159" s="19"/>
      <c r="I159" s="19"/>
      <c r="J159" s="19"/>
      <c r="K159" s="2">
        <f t="shared" si="9"/>
        <v>500000</v>
      </c>
      <c r="L159" s="19">
        <v>500000</v>
      </c>
      <c r="M159" s="19"/>
      <c r="S159" s="19">
        <f>IFERROR(SUMIF([3]PIVOT!$A$9:$A$634,C159,[3]PIVOT!$C$9:$C$634),0)</f>
        <v>0</v>
      </c>
      <c r="T159" s="19">
        <f t="shared" si="8"/>
        <v>-500000</v>
      </c>
    </row>
    <row r="160" spans="1:20" hidden="1" outlineLevel="1" x14ac:dyDescent="0.25">
      <c r="A160" s="19" t="s">
        <v>179</v>
      </c>
      <c r="B160" s="19" t="s">
        <v>2886</v>
      </c>
      <c r="C160" s="19" t="s">
        <v>2455</v>
      </c>
      <c r="D160" s="19" t="s">
        <v>2456</v>
      </c>
      <c r="E160" s="16">
        <f t="shared" si="7"/>
        <v>1000000</v>
      </c>
      <c r="F160" s="19"/>
      <c r="G160" s="19">
        <v>0</v>
      </c>
      <c r="H160" s="19"/>
      <c r="I160" s="19"/>
      <c r="J160" s="19"/>
      <c r="K160" s="2">
        <f t="shared" si="9"/>
        <v>1000000</v>
      </c>
      <c r="L160" s="19">
        <v>1000000</v>
      </c>
      <c r="M160" s="19"/>
      <c r="S160" s="19">
        <f>IFERROR(SUMIF([3]PIVOT!$A$9:$A$634,C160,[3]PIVOT!$C$9:$C$634),0)</f>
        <v>0</v>
      </c>
      <c r="T160" s="19">
        <f t="shared" si="8"/>
        <v>-1000000</v>
      </c>
    </row>
    <row r="161" spans="1:20" hidden="1" outlineLevel="1" x14ac:dyDescent="0.25">
      <c r="A161" s="19" t="s">
        <v>179</v>
      </c>
      <c r="B161" s="19" t="s">
        <v>2738</v>
      </c>
      <c r="C161" s="19" t="s">
        <v>2779</v>
      </c>
      <c r="D161" s="19" t="s">
        <v>2780</v>
      </c>
      <c r="E161" s="16">
        <f t="shared" si="7"/>
        <v>2500000</v>
      </c>
      <c r="F161" s="19"/>
      <c r="G161" s="19">
        <v>1000000</v>
      </c>
      <c r="H161" s="19"/>
      <c r="I161" s="19"/>
      <c r="J161" s="19"/>
      <c r="K161" s="2">
        <f t="shared" si="9"/>
        <v>3500000</v>
      </c>
      <c r="L161" s="19">
        <v>2500000</v>
      </c>
      <c r="M161" s="19"/>
      <c r="S161" s="19">
        <f>IFERROR(SUMIF([3]PIVOT!$A$9:$A$634,C161,[3]PIVOT!$C$9:$C$634),0)</f>
        <v>0</v>
      </c>
      <c r="T161" s="19">
        <f t="shared" si="8"/>
        <v>-3500000</v>
      </c>
    </row>
    <row r="162" spans="1:20" hidden="1" outlineLevel="1" x14ac:dyDescent="0.25">
      <c r="A162" s="19" t="s">
        <v>179</v>
      </c>
      <c r="B162" s="19" t="s">
        <v>2885</v>
      </c>
      <c r="C162" s="19" t="s">
        <v>2584</v>
      </c>
      <c r="D162" s="19" t="s">
        <v>2335</v>
      </c>
      <c r="E162" s="16">
        <f t="shared" si="7"/>
        <v>3500000</v>
      </c>
      <c r="F162" s="19"/>
      <c r="G162" s="19">
        <v>0</v>
      </c>
      <c r="H162" s="19"/>
      <c r="I162" s="19"/>
      <c r="J162" s="19"/>
      <c r="K162" s="2">
        <f t="shared" si="9"/>
        <v>3500000</v>
      </c>
      <c r="L162" s="19">
        <v>3500000</v>
      </c>
      <c r="M162" s="19"/>
      <c r="S162" s="19">
        <f>IFERROR(SUMIF([3]PIVOT!$A$9:$A$634,C162,[3]PIVOT!$C$9:$C$634),0)</f>
        <v>0</v>
      </c>
      <c r="T162" s="19">
        <f t="shared" si="8"/>
        <v>-3500000</v>
      </c>
    </row>
    <row r="163" spans="1:20" hidden="1" outlineLevel="1" x14ac:dyDescent="0.25">
      <c r="A163" s="19" t="s">
        <v>179</v>
      </c>
      <c r="B163" s="19" t="s">
        <v>2885</v>
      </c>
      <c r="C163" s="19" t="s">
        <v>2469</v>
      </c>
      <c r="D163" s="19" t="s">
        <v>2470</v>
      </c>
      <c r="E163" s="16">
        <f t="shared" si="7"/>
        <v>3500000</v>
      </c>
      <c r="F163" s="19"/>
      <c r="G163" s="19">
        <v>0</v>
      </c>
      <c r="H163" s="19"/>
      <c r="I163" s="19"/>
      <c r="J163" s="19"/>
      <c r="K163" s="2">
        <f t="shared" si="9"/>
        <v>3500000</v>
      </c>
      <c r="L163" s="19">
        <v>3500000</v>
      </c>
      <c r="M163" s="19"/>
      <c r="S163" s="19">
        <f>IFERROR(SUMIF([3]PIVOT!$A$9:$A$634,C163,[3]PIVOT!$C$9:$C$634),0)</f>
        <v>0</v>
      </c>
      <c r="T163" s="19">
        <f t="shared" si="8"/>
        <v>-3500000</v>
      </c>
    </row>
    <row r="164" spans="1:20" hidden="1" outlineLevel="1" x14ac:dyDescent="0.25">
      <c r="A164" s="19" t="s">
        <v>179</v>
      </c>
      <c r="B164" s="19" t="s">
        <v>2738</v>
      </c>
      <c r="C164" s="19" t="s">
        <v>2473</v>
      </c>
      <c r="D164" s="19" t="s">
        <v>2474</v>
      </c>
      <c r="E164" s="16">
        <f t="shared" si="7"/>
        <v>3000000</v>
      </c>
      <c r="F164" s="19"/>
      <c r="G164" s="19">
        <v>0</v>
      </c>
      <c r="H164" s="19"/>
      <c r="I164" s="19"/>
      <c r="J164" s="19"/>
      <c r="K164" s="2">
        <f t="shared" si="9"/>
        <v>3000000</v>
      </c>
      <c r="L164" s="19">
        <v>3000000</v>
      </c>
      <c r="M164" s="19"/>
      <c r="S164" s="19">
        <f>IFERROR(SUMIF([3]PIVOT!$A$9:$A$634,C164,[3]PIVOT!$C$9:$C$634),0)</f>
        <v>0</v>
      </c>
      <c r="T164" s="19">
        <f t="shared" si="8"/>
        <v>-3000000</v>
      </c>
    </row>
    <row r="165" spans="1:20" hidden="1" outlineLevel="1" x14ac:dyDescent="0.25">
      <c r="A165" s="19" t="s">
        <v>179</v>
      </c>
      <c r="B165" s="19" t="s">
        <v>2885</v>
      </c>
      <c r="C165" s="19" t="s">
        <v>2471</v>
      </c>
      <c r="D165" s="19" t="s">
        <v>2472</v>
      </c>
      <c r="E165" s="16">
        <f t="shared" si="7"/>
        <v>3500000</v>
      </c>
      <c r="F165" s="19"/>
      <c r="G165" s="19">
        <v>0</v>
      </c>
      <c r="H165" s="19"/>
      <c r="I165" s="19"/>
      <c r="J165" s="19"/>
      <c r="K165" s="2">
        <f t="shared" si="9"/>
        <v>3500000</v>
      </c>
      <c r="L165" s="19">
        <v>3500000</v>
      </c>
      <c r="M165" s="19"/>
      <c r="S165" s="19">
        <f>IFERROR(SUMIF([3]PIVOT!$A$9:$A$634,C165,[3]PIVOT!$C$9:$C$634),0)</f>
        <v>0</v>
      </c>
      <c r="T165" s="19">
        <f t="shared" si="8"/>
        <v>-3500000</v>
      </c>
    </row>
    <row r="166" spans="1:20" hidden="1" outlineLevel="1" x14ac:dyDescent="0.25">
      <c r="A166" s="19" t="s">
        <v>179</v>
      </c>
      <c r="B166" s="19" t="s">
        <v>2886</v>
      </c>
      <c r="C166" s="19" t="s">
        <v>1597</v>
      </c>
      <c r="D166" s="19" t="s">
        <v>46</v>
      </c>
      <c r="E166" s="16">
        <f t="shared" si="7"/>
        <v>0</v>
      </c>
      <c r="F166" s="19"/>
      <c r="G166" s="19">
        <v>0</v>
      </c>
      <c r="H166" s="19"/>
      <c r="I166" s="19"/>
      <c r="J166" s="19"/>
      <c r="K166" s="2">
        <f t="shared" si="9"/>
        <v>0</v>
      </c>
      <c r="L166" s="19">
        <v>0</v>
      </c>
      <c r="M166" s="19"/>
      <c r="S166" s="19">
        <f>IFERROR(SUMIF([3]PIVOT!$A$9:$A$634,C166,[3]PIVOT!$C$9:$C$634),0)</f>
        <v>0</v>
      </c>
      <c r="T166" s="19">
        <f t="shared" si="8"/>
        <v>0</v>
      </c>
    </row>
    <row r="167" spans="1:20" hidden="1" outlineLevel="1" x14ac:dyDescent="0.25">
      <c r="A167" s="19" t="s">
        <v>179</v>
      </c>
      <c r="B167" s="19" t="s">
        <v>2885</v>
      </c>
      <c r="C167" s="19" t="s">
        <v>1595</v>
      </c>
      <c r="D167" s="19" t="s">
        <v>500</v>
      </c>
      <c r="E167" s="16">
        <f t="shared" si="7"/>
        <v>1500000</v>
      </c>
      <c r="F167" s="19"/>
      <c r="G167" s="19">
        <v>0</v>
      </c>
      <c r="H167" s="19"/>
      <c r="I167" s="19"/>
      <c r="J167" s="19"/>
      <c r="K167" s="2">
        <f t="shared" si="9"/>
        <v>1500000</v>
      </c>
      <c r="L167" s="19">
        <v>1500000</v>
      </c>
      <c r="M167" s="19"/>
      <c r="S167" s="19">
        <f>IFERROR(SUMIF([3]PIVOT!$A$9:$A$634,C167,[3]PIVOT!$C$9:$C$634),0)</f>
        <v>0</v>
      </c>
      <c r="T167" s="19">
        <f t="shared" si="8"/>
        <v>-1500000</v>
      </c>
    </row>
    <row r="168" spans="1:20" hidden="1" outlineLevel="1" x14ac:dyDescent="0.25">
      <c r="A168" s="19" t="s">
        <v>179</v>
      </c>
      <c r="B168" s="19" t="s">
        <v>2885</v>
      </c>
      <c r="C168" s="19" t="s">
        <v>2003</v>
      </c>
      <c r="D168" s="19" t="s">
        <v>2004</v>
      </c>
      <c r="E168" s="16">
        <f t="shared" si="7"/>
        <v>3500000</v>
      </c>
      <c r="F168" s="19"/>
      <c r="G168" s="19">
        <v>0</v>
      </c>
      <c r="H168" s="19"/>
      <c r="I168" s="19"/>
      <c r="J168" s="19"/>
      <c r="K168" s="2">
        <f t="shared" si="9"/>
        <v>3500000</v>
      </c>
      <c r="L168" s="19">
        <v>3500000</v>
      </c>
      <c r="M168" s="19"/>
      <c r="S168" s="19">
        <f>IFERROR(SUMIF([3]PIVOT!$A$9:$A$634,C168,[3]PIVOT!$C$9:$C$634),0)</f>
        <v>0</v>
      </c>
      <c r="T168" s="19">
        <f t="shared" si="8"/>
        <v>-3500000</v>
      </c>
    </row>
    <row r="169" spans="1:20" hidden="1" outlineLevel="1" x14ac:dyDescent="0.25">
      <c r="A169" s="19" t="s">
        <v>179</v>
      </c>
      <c r="B169" s="19" t="s">
        <v>2885</v>
      </c>
      <c r="C169" s="19" t="s">
        <v>2792</v>
      </c>
      <c r="D169" s="19" t="s">
        <v>2793</v>
      </c>
      <c r="E169" s="16">
        <f t="shared" si="7"/>
        <v>0</v>
      </c>
      <c r="F169" s="19"/>
      <c r="G169" s="19">
        <v>0</v>
      </c>
      <c r="H169" s="19"/>
      <c r="I169" s="19"/>
      <c r="J169" s="19"/>
      <c r="K169" s="2">
        <f t="shared" si="9"/>
        <v>0</v>
      </c>
      <c r="L169" s="19">
        <v>0</v>
      </c>
      <c r="M169" s="19"/>
      <c r="S169" s="19">
        <f>IFERROR(SUMIF([3]PIVOT!$A$9:$A$634,C169,[3]PIVOT!$C$9:$C$634),0)</f>
        <v>0</v>
      </c>
      <c r="T169" s="19">
        <f t="shared" si="8"/>
        <v>0</v>
      </c>
    </row>
    <row r="170" spans="1:20" hidden="1" outlineLevel="1" x14ac:dyDescent="0.25">
      <c r="A170" s="19" t="s">
        <v>179</v>
      </c>
      <c r="B170" s="19" t="s">
        <v>2738</v>
      </c>
      <c r="C170" s="19" t="s">
        <v>1562</v>
      </c>
      <c r="D170" s="19" t="s">
        <v>496</v>
      </c>
      <c r="E170" s="16">
        <f t="shared" si="7"/>
        <v>3000000</v>
      </c>
      <c r="F170" s="19"/>
      <c r="G170" s="19">
        <v>0</v>
      </c>
      <c r="H170" s="19"/>
      <c r="I170" s="19"/>
      <c r="J170" s="19"/>
      <c r="K170" s="2">
        <f t="shared" si="9"/>
        <v>3000000</v>
      </c>
      <c r="L170" s="19">
        <v>3000000</v>
      </c>
      <c r="M170" s="19"/>
      <c r="S170" s="19">
        <f>IFERROR(SUMIF([3]PIVOT!$A$9:$A$634,C170,[3]PIVOT!$C$9:$C$634),0)</f>
        <v>0</v>
      </c>
      <c r="T170" s="19">
        <f t="shared" si="8"/>
        <v>-3000000</v>
      </c>
    </row>
    <row r="171" spans="1:20" hidden="1" outlineLevel="1" x14ac:dyDescent="0.25">
      <c r="A171" s="19" t="s">
        <v>179</v>
      </c>
      <c r="B171" s="19" t="s">
        <v>2885</v>
      </c>
      <c r="C171" s="19" t="s">
        <v>2459</v>
      </c>
      <c r="D171" s="19" t="s">
        <v>2460</v>
      </c>
      <c r="E171" s="16">
        <f t="shared" si="7"/>
        <v>4000000</v>
      </c>
      <c r="F171" s="19"/>
      <c r="G171" s="19">
        <v>0</v>
      </c>
      <c r="H171" s="19"/>
      <c r="I171" s="19"/>
      <c r="J171" s="19"/>
      <c r="K171" s="2">
        <f t="shared" si="9"/>
        <v>4000000</v>
      </c>
      <c r="L171" s="19">
        <v>4000000</v>
      </c>
      <c r="M171" s="19"/>
      <c r="S171" s="19">
        <f>IFERROR(SUMIF([3]PIVOT!$A$9:$A$634,C171,[3]PIVOT!$C$9:$C$634),0)</f>
        <v>0</v>
      </c>
      <c r="T171" s="19">
        <f t="shared" si="8"/>
        <v>-4000000</v>
      </c>
    </row>
    <row r="172" spans="1:20" hidden="1" outlineLevel="1" x14ac:dyDescent="0.25">
      <c r="A172" s="19" t="s">
        <v>179</v>
      </c>
      <c r="B172" s="19" t="s">
        <v>2885</v>
      </c>
      <c r="C172" s="19" t="s">
        <v>2461</v>
      </c>
      <c r="D172" s="19" t="s">
        <v>2462</v>
      </c>
      <c r="E172" s="16">
        <f t="shared" si="7"/>
        <v>4000000</v>
      </c>
      <c r="F172" s="19"/>
      <c r="G172" s="19">
        <v>0</v>
      </c>
      <c r="H172" s="19"/>
      <c r="I172" s="19"/>
      <c r="J172" s="19"/>
      <c r="K172" s="2">
        <f t="shared" si="9"/>
        <v>4000000</v>
      </c>
      <c r="L172" s="19">
        <v>4000000</v>
      </c>
      <c r="M172" s="19"/>
      <c r="S172" s="19">
        <f>IFERROR(SUMIF([3]PIVOT!$A$9:$A$634,C172,[3]PIVOT!$C$9:$C$634),0)</f>
        <v>0</v>
      </c>
      <c r="T172" s="19">
        <f t="shared" si="8"/>
        <v>-4000000</v>
      </c>
    </row>
    <row r="173" spans="1:20" hidden="1" outlineLevel="1" x14ac:dyDescent="0.25">
      <c r="A173" s="19" t="s">
        <v>179</v>
      </c>
      <c r="B173" s="19" t="s">
        <v>2886</v>
      </c>
      <c r="C173" s="19" t="s">
        <v>2463</v>
      </c>
      <c r="D173" s="19" t="s">
        <v>2464</v>
      </c>
      <c r="E173" s="16">
        <f t="shared" si="7"/>
        <v>5500000</v>
      </c>
      <c r="F173" s="19"/>
      <c r="G173" s="19">
        <v>0</v>
      </c>
      <c r="H173" s="19"/>
      <c r="I173" s="19"/>
      <c r="J173" s="19"/>
      <c r="K173" s="2">
        <f t="shared" si="9"/>
        <v>5500000</v>
      </c>
      <c r="L173" s="19">
        <v>5500000</v>
      </c>
      <c r="M173" s="19"/>
      <c r="S173" s="19">
        <f>IFERROR(SUMIF([3]PIVOT!$A$9:$A$634,C173,[3]PIVOT!$C$9:$C$634),0)</f>
        <v>0</v>
      </c>
      <c r="T173" s="19">
        <f t="shared" si="8"/>
        <v>-5500000</v>
      </c>
    </row>
    <row r="174" spans="1:20" hidden="1" outlineLevel="1" x14ac:dyDescent="0.25">
      <c r="A174" s="19" t="s">
        <v>179</v>
      </c>
      <c r="B174" s="19" t="s">
        <v>2885</v>
      </c>
      <c r="C174" s="19" t="s">
        <v>1567</v>
      </c>
      <c r="D174" s="19" t="s">
        <v>52</v>
      </c>
      <c r="E174" s="16">
        <f t="shared" si="7"/>
        <v>4000000</v>
      </c>
      <c r="F174" s="19"/>
      <c r="G174" s="19">
        <v>0</v>
      </c>
      <c r="H174" s="19"/>
      <c r="I174" s="19"/>
      <c r="J174" s="19"/>
      <c r="K174" s="2">
        <f t="shared" si="9"/>
        <v>4000000</v>
      </c>
      <c r="L174" s="19">
        <v>4000000</v>
      </c>
      <c r="M174" s="19"/>
      <c r="S174" s="19">
        <f>IFERROR(SUMIF([3]PIVOT!$A$9:$A$634,C174,[3]PIVOT!$C$9:$C$634),0)</f>
        <v>0</v>
      </c>
      <c r="T174" s="19">
        <f t="shared" si="8"/>
        <v>-4000000</v>
      </c>
    </row>
    <row r="175" spans="1:20" hidden="1" outlineLevel="1" x14ac:dyDescent="0.25">
      <c r="A175" s="19" t="s">
        <v>179</v>
      </c>
      <c r="B175" s="19" t="s">
        <v>2885</v>
      </c>
      <c r="C175" s="19" t="s">
        <v>2786</v>
      </c>
      <c r="D175" s="19" t="s">
        <v>2787</v>
      </c>
      <c r="E175" s="16">
        <f t="shared" si="7"/>
        <v>0</v>
      </c>
      <c r="F175" s="19"/>
      <c r="G175" s="19">
        <v>1000000</v>
      </c>
      <c r="H175" s="19"/>
      <c r="I175" s="19"/>
      <c r="J175" s="19"/>
      <c r="K175" s="2">
        <f t="shared" si="9"/>
        <v>1000000</v>
      </c>
      <c r="L175" s="19">
        <v>0</v>
      </c>
      <c r="M175" s="19"/>
      <c r="S175" s="19">
        <f>IFERROR(SUMIF([3]PIVOT!$A$9:$A$634,C175,[3]PIVOT!$C$9:$C$634),0)</f>
        <v>0</v>
      </c>
      <c r="T175" s="19">
        <f t="shared" si="8"/>
        <v>-1000000</v>
      </c>
    </row>
    <row r="176" spans="1:20" hidden="1" outlineLevel="1" x14ac:dyDescent="0.25">
      <c r="A176" s="19" t="s">
        <v>179</v>
      </c>
      <c r="B176" s="19" t="s">
        <v>2738</v>
      </c>
      <c r="C176" s="19" t="s">
        <v>1547</v>
      </c>
      <c r="D176" s="19" t="s">
        <v>446</v>
      </c>
      <c r="E176" s="16">
        <f t="shared" si="7"/>
        <v>0</v>
      </c>
      <c r="F176" s="19"/>
      <c r="G176" s="19">
        <v>0</v>
      </c>
      <c r="H176" s="19"/>
      <c r="I176" s="19"/>
      <c r="J176" s="19"/>
      <c r="K176" s="2">
        <f t="shared" si="9"/>
        <v>0</v>
      </c>
      <c r="L176" s="19">
        <v>0</v>
      </c>
      <c r="M176" s="19"/>
      <c r="S176" s="19">
        <f>IFERROR(SUMIF([3]PIVOT!$A$9:$A$634,C176,[3]PIVOT!$C$9:$C$634),0)</f>
        <v>0</v>
      </c>
      <c r="T176" s="19">
        <f t="shared" si="8"/>
        <v>0</v>
      </c>
    </row>
    <row r="177" spans="1:20" hidden="1" outlineLevel="1" x14ac:dyDescent="0.25">
      <c r="A177" s="19" t="s">
        <v>179</v>
      </c>
      <c r="B177" s="19" t="s">
        <v>2885</v>
      </c>
      <c r="C177" s="19" t="s">
        <v>2796</v>
      </c>
      <c r="D177" s="19" t="s">
        <v>441</v>
      </c>
      <c r="E177" s="16">
        <f t="shared" si="7"/>
        <v>0</v>
      </c>
      <c r="F177" s="19"/>
      <c r="G177" s="19">
        <v>961538.4615384615</v>
      </c>
      <c r="H177" s="19"/>
      <c r="I177" s="19"/>
      <c r="J177" s="19"/>
      <c r="K177" s="2">
        <f t="shared" si="9"/>
        <v>961538.4615384615</v>
      </c>
      <c r="L177" s="19">
        <v>0</v>
      </c>
      <c r="M177" s="19"/>
      <c r="S177" s="19">
        <f>IFERROR(SUMIF([3]PIVOT!$A$9:$A$634,C177,[3]PIVOT!$C$9:$C$634),0)</f>
        <v>0</v>
      </c>
      <c r="T177" s="19">
        <f t="shared" si="8"/>
        <v>-961538.4615384615</v>
      </c>
    </row>
    <row r="178" spans="1:20" hidden="1" outlineLevel="1" x14ac:dyDescent="0.25">
      <c r="A178" s="19" t="s">
        <v>179</v>
      </c>
      <c r="B178" s="19" t="s">
        <v>2885</v>
      </c>
      <c r="C178" s="19" t="s">
        <v>1546</v>
      </c>
      <c r="D178" s="19" t="s">
        <v>158</v>
      </c>
      <c r="E178" s="16">
        <f t="shared" si="7"/>
        <v>4000000</v>
      </c>
      <c r="F178" s="19"/>
      <c r="G178" s="19">
        <v>0</v>
      </c>
      <c r="H178" s="19"/>
      <c r="I178" s="19"/>
      <c r="J178" s="19"/>
      <c r="K178" s="2">
        <f t="shared" si="9"/>
        <v>4000000</v>
      </c>
      <c r="L178" s="19">
        <v>4000000</v>
      </c>
      <c r="M178" s="19"/>
      <c r="S178" s="19">
        <f>IFERROR(SUMIF([3]PIVOT!$A$9:$A$634,C178,[3]PIVOT!$C$9:$C$634),0)</f>
        <v>0</v>
      </c>
      <c r="T178" s="19">
        <f t="shared" si="8"/>
        <v>-4000000</v>
      </c>
    </row>
    <row r="179" spans="1:20" hidden="1" outlineLevel="1" x14ac:dyDescent="0.25">
      <c r="A179" s="19" t="s">
        <v>179</v>
      </c>
      <c r="B179" s="19" t="s">
        <v>2886</v>
      </c>
      <c r="C179" s="19" t="s">
        <v>1543</v>
      </c>
      <c r="D179" s="19" t="s">
        <v>1544</v>
      </c>
      <c r="E179" s="16">
        <f t="shared" si="7"/>
        <v>500000</v>
      </c>
      <c r="F179" s="19"/>
      <c r="G179" s="19">
        <v>0</v>
      </c>
      <c r="H179" s="19"/>
      <c r="I179" s="19"/>
      <c r="J179" s="19"/>
      <c r="K179" s="2">
        <f t="shared" si="9"/>
        <v>500000</v>
      </c>
      <c r="L179" s="19">
        <v>500000</v>
      </c>
      <c r="M179" s="19"/>
      <c r="S179" s="19">
        <f>IFERROR(SUMIF([3]PIVOT!$A$9:$A$634,C179,[3]PIVOT!$C$9:$C$634),0)</f>
        <v>0</v>
      </c>
      <c r="T179" s="19">
        <f t="shared" si="8"/>
        <v>-500000</v>
      </c>
    </row>
    <row r="180" spans="1:20" hidden="1" outlineLevel="1" x14ac:dyDescent="0.25">
      <c r="A180" s="19" t="s">
        <v>179</v>
      </c>
      <c r="B180" s="19" t="s">
        <v>2738</v>
      </c>
      <c r="C180" s="19" t="s">
        <v>2790</v>
      </c>
      <c r="D180" s="19" t="s">
        <v>2791</v>
      </c>
      <c r="E180" s="16">
        <f t="shared" si="7"/>
        <v>0</v>
      </c>
      <c r="F180" s="19"/>
      <c r="G180" s="19">
        <v>961538.4615384615</v>
      </c>
      <c r="H180" s="19"/>
      <c r="I180" s="19"/>
      <c r="J180" s="19"/>
      <c r="K180" s="2">
        <f t="shared" si="9"/>
        <v>961538.4615384615</v>
      </c>
      <c r="L180" s="19">
        <v>0</v>
      </c>
      <c r="M180" s="19"/>
      <c r="S180" s="19">
        <f>IFERROR(SUMIF([3]PIVOT!$A$9:$A$634,C180,[3]PIVOT!$C$9:$C$634),0)</f>
        <v>0</v>
      </c>
      <c r="T180" s="19">
        <f t="shared" si="8"/>
        <v>-961538.4615384615</v>
      </c>
    </row>
    <row r="181" spans="1:20" hidden="1" outlineLevel="1" x14ac:dyDescent="0.25">
      <c r="A181" s="19" t="s">
        <v>179</v>
      </c>
      <c r="B181" s="19" t="s">
        <v>2885</v>
      </c>
      <c r="C181" s="19" t="s">
        <v>1560</v>
      </c>
      <c r="D181" s="19" t="s">
        <v>1561</v>
      </c>
      <c r="E181" s="16">
        <f t="shared" si="7"/>
        <v>4000000</v>
      </c>
      <c r="F181" s="19"/>
      <c r="G181" s="19">
        <v>0</v>
      </c>
      <c r="H181" s="19"/>
      <c r="I181" s="19"/>
      <c r="J181" s="19"/>
      <c r="K181" s="2">
        <f t="shared" si="9"/>
        <v>4000000</v>
      </c>
      <c r="L181" s="19">
        <v>4000000</v>
      </c>
      <c r="M181" s="19"/>
      <c r="S181" s="19">
        <f>IFERROR(SUMIF([3]PIVOT!$A$9:$A$634,C181,[3]PIVOT!$C$9:$C$634),0)</f>
        <v>0</v>
      </c>
      <c r="T181" s="19">
        <f t="shared" si="8"/>
        <v>-4000000</v>
      </c>
    </row>
    <row r="182" spans="1:20" hidden="1" outlineLevel="1" x14ac:dyDescent="0.25">
      <c r="A182" s="19" t="s">
        <v>179</v>
      </c>
      <c r="B182" s="19" t="s">
        <v>2885</v>
      </c>
      <c r="C182" s="19" t="s">
        <v>2449</v>
      </c>
      <c r="D182" s="19" t="s">
        <v>2450</v>
      </c>
      <c r="E182" s="16">
        <f t="shared" si="7"/>
        <v>4000000</v>
      </c>
      <c r="F182" s="19"/>
      <c r="G182" s="19">
        <v>0</v>
      </c>
      <c r="H182" s="19"/>
      <c r="I182" s="19"/>
      <c r="J182" s="19"/>
      <c r="K182" s="2">
        <f t="shared" si="9"/>
        <v>4000000</v>
      </c>
      <c r="L182" s="19">
        <v>4000000</v>
      </c>
      <c r="M182" s="19"/>
      <c r="S182" s="19">
        <f>IFERROR(SUMIF([3]PIVOT!$A$9:$A$634,C182,[3]PIVOT!$C$9:$C$634),0)</f>
        <v>0</v>
      </c>
      <c r="T182" s="19">
        <f t="shared" si="8"/>
        <v>-4000000</v>
      </c>
    </row>
    <row r="183" spans="1:20" hidden="1" outlineLevel="1" x14ac:dyDescent="0.25">
      <c r="A183" s="19" t="s">
        <v>179</v>
      </c>
      <c r="B183" s="19" t="s">
        <v>2885</v>
      </c>
      <c r="C183" s="19" t="s">
        <v>2053</v>
      </c>
      <c r="D183" s="19" t="s">
        <v>2648</v>
      </c>
      <c r="E183" s="16">
        <f t="shared" si="7"/>
        <v>500000</v>
      </c>
      <c r="F183" s="19"/>
      <c r="G183" s="19">
        <v>0</v>
      </c>
      <c r="H183" s="19"/>
      <c r="I183" s="19"/>
      <c r="J183" s="19"/>
      <c r="K183" s="2">
        <f t="shared" si="9"/>
        <v>500000</v>
      </c>
      <c r="L183" s="19">
        <v>500000</v>
      </c>
      <c r="M183" s="19"/>
      <c r="S183" s="19">
        <f>IFERROR(SUMIF([3]PIVOT!$A$9:$A$634,C183,[3]PIVOT!$C$9:$C$634),0)</f>
        <v>0</v>
      </c>
      <c r="T183" s="19">
        <f t="shared" si="8"/>
        <v>-500000</v>
      </c>
    </row>
    <row r="184" spans="1:20" hidden="1" outlineLevel="1" x14ac:dyDescent="0.25">
      <c r="A184" s="19" t="s">
        <v>179</v>
      </c>
      <c r="B184" s="19" t="s">
        <v>2885</v>
      </c>
      <c r="C184" s="19" t="s">
        <v>2467</v>
      </c>
      <c r="D184" s="19" t="s">
        <v>2468</v>
      </c>
      <c r="E184" s="16">
        <f t="shared" si="7"/>
        <v>0</v>
      </c>
      <c r="F184" s="19"/>
      <c r="G184" s="19">
        <v>0</v>
      </c>
      <c r="H184" s="19"/>
      <c r="I184" s="19"/>
      <c r="J184" s="19"/>
      <c r="K184" s="2">
        <f t="shared" si="9"/>
        <v>0</v>
      </c>
      <c r="L184" s="19">
        <v>0</v>
      </c>
      <c r="M184" s="19"/>
      <c r="S184" s="19">
        <f>IFERROR(SUMIF([3]PIVOT!$A$9:$A$634,C184,[3]PIVOT!$C$9:$C$634),0)</f>
        <v>0</v>
      </c>
      <c r="T184" s="19">
        <f t="shared" si="8"/>
        <v>0</v>
      </c>
    </row>
    <row r="185" spans="1:20" hidden="1" outlineLevel="1" x14ac:dyDescent="0.25">
      <c r="A185" s="19" t="s">
        <v>179</v>
      </c>
      <c r="B185" s="19" t="s">
        <v>2885</v>
      </c>
      <c r="C185" s="19" t="s">
        <v>2465</v>
      </c>
      <c r="D185" s="19" t="s">
        <v>2466</v>
      </c>
      <c r="E185" s="16">
        <f t="shared" si="7"/>
        <v>0</v>
      </c>
      <c r="F185" s="19"/>
      <c r="G185" s="19">
        <v>0</v>
      </c>
      <c r="H185" s="19"/>
      <c r="I185" s="19"/>
      <c r="J185" s="19"/>
      <c r="K185" s="2">
        <f t="shared" si="9"/>
        <v>0</v>
      </c>
      <c r="L185" s="19">
        <v>0</v>
      </c>
      <c r="M185" s="19"/>
      <c r="S185" s="19">
        <f>IFERROR(SUMIF([3]PIVOT!$A$9:$A$634,C185,[3]PIVOT!$C$9:$C$634),0)</f>
        <v>0</v>
      </c>
      <c r="T185" s="19">
        <f t="shared" si="8"/>
        <v>0</v>
      </c>
    </row>
    <row r="186" spans="1:20" hidden="1" outlineLevel="1" x14ac:dyDescent="0.25">
      <c r="A186" s="19" t="s">
        <v>179</v>
      </c>
      <c r="B186" s="19" t="s">
        <v>2738</v>
      </c>
      <c r="C186" s="19" t="s">
        <v>2644</v>
      </c>
      <c r="D186" s="19" t="s">
        <v>2905</v>
      </c>
      <c r="E186" s="16">
        <f t="shared" si="7"/>
        <v>0</v>
      </c>
      <c r="F186" s="19"/>
      <c r="G186" s="19">
        <v>0</v>
      </c>
      <c r="H186" s="19"/>
      <c r="I186" s="19"/>
      <c r="J186" s="19"/>
      <c r="K186" s="2">
        <f t="shared" si="9"/>
        <v>0</v>
      </c>
      <c r="L186" s="19">
        <v>0</v>
      </c>
      <c r="M186" s="19"/>
      <c r="S186" s="19">
        <f>IFERROR(SUMIF([3]PIVOT!$A$9:$A$634,C186,[3]PIVOT!$C$9:$C$634),0)</f>
        <v>0</v>
      </c>
      <c r="T186" s="19">
        <f t="shared" si="8"/>
        <v>0</v>
      </c>
    </row>
    <row r="187" spans="1:20" hidden="1" outlineLevel="1" x14ac:dyDescent="0.25">
      <c r="A187" s="19" t="s">
        <v>179</v>
      </c>
      <c r="B187" s="19" t="s">
        <v>2885</v>
      </c>
      <c r="C187" s="19" t="s">
        <v>2646</v>
      </c>
      <c r="D187" s="19" t="s">
        <v>2906</v>
      </c>
      <c r="E187" s="16">
        <f t="shared" si="7"/>
        <v>0</v>
      </c>
      <c r="F187" s="19"/>
      <c r="G187" s="19">
        <v>0</v>
      </c>
      <c r="H187" s="19"/>
      <c r="I187" s="19"/>
      <c r="J187" s="19"/>
      <c r="K187" s="2">
        <f t="shared" si="9"/>
        <v>0</v>
      </c>
      <c r="L187" s="19">
        <v>0</v>
      </c>
      <c r="M187" s="19"/>
      <c r="S187" s="19">
        <f>IFERROR(SUMIF([3]PIVOT!$A$9:$A$634,C187,[3]PIVOT!$C$9:$C$634),0)</f>
        <v>0</v>
      </c>
      <c r="T187" s="19">
        <f t="shared" si="8"/>
        <v>0</v>
      </c>
    </row>
    <row r="188" spans="1:20" hidden="1" outlineLevel="1" x14ac:dyDescent="0.25">
      <c r="A188" s="19" t="s">
        <v>179</v>
      </c>
      <c r="B188" s="19" t="s">
        <v>2885</v>
      </c>
      <c r="C188" s="19" t="s">
        <v>1587</v>
      </c>
      <c r="D188" s="19" t="s">
        <v>1001</v>
      </c>
      <c r="E188" s="16">
        <f t="shared" si="7"/>
        <v>4500000</v>
      </c>
      <c r="F188" s="19"/>
      <c r="G188" s="19">
        <v>0</v>
      </c>
      <c r="H188" s="19"/>
      <c r="I188" s="19"/>
      <c r="J188" s="19"/>
      <c r="K188" s="2">
        <f t="shared" si="9"/>
        <v>4500000</v>
      </c>
      <c r="L188" s="19">
        <v>4500000</v>
      </c>
      <c r="M188" s="19"/>
      <c r="S188" s="19">
        <f>IFERROR(SUMIF([3]PIVOT!$A$9:$A$634,C188,[3]PIVOT!$C$9:$C$634),0)</f>
        <v>0</v>
      </c>
      <c r="T188" s="19">
        <f t="shared" si="8"/>
        <v>-4500000</v>
      </c>
    </row>
    <row r="189" spans="1:20" hidden="1" outlineLevel="1" x14ac:dyDescent="0.25">
      <c r="A189" s="19" t="s">
        <v>179</v>
      </c>
      <c r="B189" s="19" t="s">
        <v>2886</v>
      </c>
      <c r="C189" s="19" t="s">
        <v>1589</v>
      </c>
      <c r="D189" s="19" t="s">
        <v>1000</v>
      </c>
      <c r="E189" s="16">
        <f t="shared" si="7"/>
        <v>5500000</v>
      </c>
      <c r="F189" s="19"/>
      <c r="G189" s="19">
        <v>0</v>
      </c>
      <c r="H189" s="19"/>
      <c r="I189" s="19"/>
      <c r="J189" s="19"/>
      <c r="K189" s="2">
        <f t="shared" si="9"/>
        <v>5500000</v>
      </c>
      <c r="L189" s="19">
        <v>5500000</v>
      </c>
      <c r="M189" s="19"/>
      <c r="S189" s="19">
        <f>IFERROR(SUMIF([3]PIVOT!$A$9:$A$634,C189,[3]PIVOT!$C$9:$C$634),0)</f>
        <v>0</v>
      </c>
      <c r="T189" s="19">
        <f t="shared" si="8"/>
        <v>-5500000</v>
      </c>
    </row>
    <row r="190" spans="1:20" hidden="1" outlineLevel="1" x14ac:dyDescent="0.25">
      <c r="A190" s="19" t="s">
        <v>179</v>
      </c>
      <c r="B190" s="19" t="s">
        <v>2885</v>
      </c>
      <c r="C190" s="19" t="s">
        <v>2055</v>
      </c>
      <c r="D190" s="19" t="s">
        <v>2056</v>
      </c>
      <c r="E190" s="16">
        <f t="shared" si="7"/>
        <v>0</v>
      </c>
      <c r="F190" s="19"/>
      <c r="G190" s="19">
        <v>0</v>
      </c>
      <c r="H190" s="19"/>
      <c r="I190" s="19"/>
      <c r="J190" s="19"/>
      <c r="K190" s="2">
        <f t="shared" si="9"/>
        <v>0</v>
      </c>
      <c r="L190" s="19">
        <v>0</v>
      </c>
      <c r="M190" s="19"/>
      <c r="S190" s="19">
        <f>IFERROR(SUMIF([3]PIVOT!$A$9:$A$634,C190,[3]PIVOT!$C$9:$C$634),0)</f>
        <v>0</v>
      </c>
      <c r="T190" s="19">
        <f t="shared" si="8"/>
        <v>0</v>
      </c>
    </row>
    <row r="191" spans="1:20" hidden="1" outlineLevel="1" x14ac:dyDescent="0.25">
      <c r="A191" s="19" t="s">
        <v>179</v>
      </c>
      <c r="B191" s="19" t="s">
        <v>2885</v>
      </c>
      <c r="C191" s="19" t="s">
        <v>2057</v>
      </c>
      <c r="D191" s="19" t="s">
        <v>2058</v>
      </c>
      <c r="E191" s="16">
        <f t="shared" si="7"/>
        <v>0</v>
      </c>
      <c r="F191" s="19"/>
      <c r="G191" s="19">
        <v>0</v>
      </c>
      <c r="H191" s="19"/>
      <c r="I191" s="19"/>
      <c r="J191" s="19"/>
      <c r="K191" s="2">
        <f t="shared" si="9"/>
        <v>0</v>
      </c>
      <c r="L191" s="19">
        <v>0</v>
      </c>
      <c r="M191" s="19"/>
      <c r="S191" s="19">
        <f>IFERROR(SUMIF([3]PIVOT!$A$9:$A$634,C191,[3]PIVOT!$C$9:$C$634),0)</f>
        <v>0</v>
      </c>
      <c r="T191" s="19">
        <f t="shared" si="8"/>
        <v>0</v>
      </c>
    </row>
    <row r="192" spans="1:20" hidden="1" outlineLevel="1" x14ac:dyDescent="0.25">
      <c r="A192" s="19" t="s">
        <v>179</v>
      </c>
      <c r="B192" s="19" t="s">
        <v>2885</v>
      </c>
      <c r="C192" s="19" t="s">
        <v>2001</v>
      </c>
      <c r="D192" s="19" t="s">
        <v>2002</v>
      </c>
      <c r="E192" s="16">
        <f t="shared" si="7"/>
        <v>4500000</v>
      </c>
      <c r="F192" s="19"/>
      <c r="G192" s="19">
        <v>0</v>
      </c>
      <c r="H192" s="19"/>
      <c r="I192" s="19"/>
      <c r="J192" s="19"/>
      <c r="K192" s="2">
        <f t="shared" si="9"/>
        <v>4500000</v>
      </c>
      <c r="L192" s="19">
        <v>4500000</v>
      </c>
      <c r="M192" s="19"/>
      <c r="S192" s="19">
        <f>IFERROR(SUMIF([3]PIVOT!$A$9:$A$634,C192,[3]PIVOT!$C$9:$C$634),0)</f>
        <v>0</v>
      </c>
      <c r="T192" s="19">
        <f t="shared" si="8"/>
        <v>-4500000</v>
      </c>
    </row>
    <row r="193" spans="1:20" hidden="1" outlineLevel="1" x14ac:dyDescent="0.25">
      <c r="A193" s="19" t="s">
        <v>180</v>
      </c>
      <c r="B193" s="19" t="s">
        <v>2738</v>
      </c>
      <c r="C193" s="19" t="s">
        <v>1632</v>
      </c>
      <c r="D193" s="19" t="s">
        <v>762</v>
      </c>
      <c r="E193" s="16">
        <f t="shared" si="7"/>
        <v>3000000</v>
      </c>
      <c r="F193" s="19"/>
      <c r="G193" s="19">
        <v>0</v>
      </c>
      <c r="H193" s="19"/>
      <c r="I193" s="19"/>
      <c r="J193" s="19"/>
      <c r="K193" s="2">
        <f t="shared" si="9"/>
        <v>3000000</v>
      </c>
      <c r="L193" s="19">
        <v>3000000</v>
      </c>
      <c r="M193" s="19"/>
      <c r="S193" s="19">
        <f>IFERROR(SUMIF([3]PIVOT!$A$9:$A$634,C193,[3]PIVOT!$C$9:$C$634),0)</f>
        <v>0</v>
      </c>
      <c r="T193" s="19">
        <f t="shared" si="8"/>
        <v>-3000000</v>
      </c>
    </row>
    <row r="194" spans="1:20" hidden="1" outlineLevel="1" x14ac:dyDescent="0.25">
      <c r="A194" s="19" t="s">
        <v>180</v>
      </c>
      <c r="B194" s="19" t="s">
        <v>2885</v>
      </c>
      <c r="C194" s="19" t="s">
        <v>2653</v>
      </c>
      <c r="D194" s="19" t="s">
        <v>2807</v>
      </c>
      <c r="E194" s="16">
        <f t="shared" si="7"/>
        <v>4000000</v>
      </c>
      <c r="F194" s="19"/>
      <c r="G194" s="19">
        <v>0</v>
      </c>
      <c r="H194" s="19"/>
      <c r="I194" s="19"/>
      <c r="J194" s="19"/>
      <c r="K194" s="2">
        <f t="shared" si="9"/>
        <v>4000000</v>
      </c>
      <c r="L194" s="19">
        <v>4000000</v>
      </c>
      <c r="M194" s="19"/>
      <c r="S194" s="19">
        <f>IFERROR(SUMIF([3]PIVOT!$A$9:$A$634,C194,[3]PIVOT!$C$9:$C$634),0)</f>
        <v>0</v>
      </c>
      <c r="T194" s="19">
        <f t="shared" si="8"/>
        <v>-4000000</v>
      </c>
    </row>
    <row r="195" spans="1:20" hidden="1" outlineLevel="1" x14ac:dyDescent="0.25">
      <c r="A195" s="19" t="s">
        <v>180</v>
      </c>
      <c r="B195" s="19" t="s">
        <v>2886</v>
      </c>
      <c r="C195" s="19" t="s">
        <v>1633</v>
      </c>
      <c r="D195" s="19" t="s">
        <v>171</v>
      </c>
      <c r="E195" s="16">
        <f t="shared" si="7"/>
        <v>1000000</v>
      </c>
      <c r="F195" s="19"/>
      <c r="G195" s="19">
        <v>0</v>
      </c>
      <c r="H195" s="19"/>
      <c r="I195" s="19"/>
      <c r="J195" s="19"/>
      <c r="K195" s="2">
        <f t="shared" si="9"/>
        <v>1000000</v>
      </c>
      <c r="L195" s="19">
        <v>1000000</v>
      </c>
      <c r="M195" s="19"/>
      <c r="S195" s="19">
        <f>IFERROR(SUMIF([3]PIVOT!$A$9:$A$634,C195,[3]PIVOT!$C$9:$C$634),0)</f>
        <v>0</v>
      </c>
      <c r="T195" s="19">
        <f t="shared" si="8"/>
        <v>-1000000</v>
      </c>
    </row>
    <row r="196" spans="1:20" hidden="1" outlineLevel="1" x14ac:dyDescent="0.25">
      <c r="A196" s="19" t="s">
        <v>180</v>
      </c>
      <c r="B196" s="19" t="s">
        <v>2738</v>
      </c>
      <c r="C196" s="19" t="s">
        <v>1639</v>
      </c>
      <c r="D196" s="19" t="s">
        <v>447</v>
      </c>
      <c r="E196" s="16">
        <f t="shared" si="7"/>
        <v>3000000</v>
      </c>
      <c r="F196" s="19"/>
      <c r="G196" s="19">
        <v>0</v>
      </c>
      <c r="H196" s="19"/>
      <c r="I196" s="19"/>
      <c r="J196" s="19"/>
      <c r="K196" s="2">
        <f t="shared" si="9"/>
        <v>3000000</v>
      </c>
      <c r="L196" s="19">
        <v>3000000</v>
      </c>
      <c r="M196" s="19"/>
      <c r="S196" s="19">
        <f>IFERROR(SUMIF([3]PIVOT!$A$9:$A$634,C196,[3]PIVOT!$C$9:$C$634),0)</f>
        <v>0</v>
      </c>
      <c r="T196" s="19">
        <f t="shared" si="8"/>
        <v>-3000000</v>
      </c>
    </row>
    <row r="197" spans="1:20" hidden="1" outlineLevel="1" x14ac:dyDescent="0.25">
      <c r="A197" s="19" t="s">
        <v>180</v>
      </c>
      <c r="B197" s="19" t="s">
        <v>2885</v>
      </c>
      <c r="C197" s="19" t="s">
        <v>1640</v>
      </c>
      <c r="D197" s="19" t="s">
        <v>400</v>
      </c>
      <c r="E197" s="16">
        <f t="shared" si="7"/>
        <v>4000000</v>
      </c>
      <c r="F197" s="19"/>
      <c r="G197" s="19">
        <v>0</v>
      </c>
      <c r="H197" s="19"/>
      <c r="I197" s="19"/>
      <c r="J197" s="19"/>
      <c r="K197" s="2">
        <f t="shared" si="9"/>
        <v>4000000</v>
      </c>
      <c r="L197" s="19">
        <v>4000000</v>
      </c>
      <c r="M197" s="19"/>
      <c r="S197" s="19">
        <f>IFERROR(SUMIF([3]PIVOT!$A$9:$A$634,C197,[3]PIVOT!$C$9:$C$634),0)</f>
        <v>0</v>
      </c>
      <c r="T197" s="19">
        <f t="shared" si="8"/>
        <v>-4000000</v>
      </c>
    </row>
    <row r="198" spans="1:20" hidden="1" outlineLevel="1" x14ac:dyDescent="0.25">
      <c r="A198" s="19" t="s">
        <v>180</v>
      </c>
      <c r="B198" s="19" t="s">
        <v>2738</v>
      </c>
      <c r="C198" s="19" t="s">
        <v>1573</v>
      </c>
      <c r="D198" s="19" t="s">
        <v>160</v>
      </c>
      <c r="E198" s="16">
        <f t="shared" si="7"/>
        <v>3700000</v>
      </c>
      <c r="F198" s="19"/>
      <c r="G198" s="19">
        <v>0</v>
      </c>
      <c r="H198" s="19"/>
      <c r="I198" s="19"/>
      <c r="J198" s="19"/>
      <c r="K198" s="2">
        <f t="shared" si="9"/>
        <v>3700000</v>
      </c>
      <c r="L198" s="19">
        <v>3700000</v>
      </c>
      <c r="M198" s="19"/>
      <c r="S198" s="19">
        <f>IFERROR(SUMIF([3]PIVOT!$A$9:$A$634,C198,[3]PIVOT!$C$9:$C$634),0)</f>
        <v>0</v>
      </c>
      <c r="T198" s="19">
        <f t="shared" si="8"/>
        <v>-3700000</v>
      </c>
    </row>
    <row r="199" spans="1:20" hidden="1" outlineLevel="1" x14ac:dyDescent="0.25">
      <c r="A199" s="19" t="s">
        <v>180</v>
      </c>
      <c r="B199" s="19" t="s">
        <v>2885</v>
      </c>
      <c r="C199" s="19" t="s">
        <v>1574</v>
      </c>
      <c r="D199" s="19" t="s">
        <v>1575</v>
      </c>
      <c r="E199" s="16">
        <f t="shared" si="7"/>
        <v>4500000</v>
      </c>
      <c r="F199" s="19"/>
      <c r="G199" s="19">
        <v>0</v>
      </c>
      <c r="H199" s="19"/>
      <c r="I199" s="19"/>
      <c r="J199" s="19"/>
      <c r="K199" s="2">
        <f t="shared" si="9"/>
        <v>4500000</v>
      </c>
      <c r="L199" s="19">
        <v>4500000</v>
      </c>
      <c r="M199" s="19"/>
      <c r="S199" s="19">
        <f>IFERROR(SUMIF([3]PIVOT!$A$9:$A$634,C199,[3]PIVOT!$C$9:$C$634),0)</f>
        <v>0</v>
      </c>
      <c r="T199" s="19">
        <f t="shared" si="8"/>
        <v>-4500000</v>
      </c>
    </row>
    <row r="200" spans="1:20" hidden="1" outlineLevel="1" x14ac:dyDescent="0.25">
      <c r="A200" s="19" t="s">
        <v>180</v>
      </c>
      <c r="B200" s="19" t="s">
        <v>2885</v>
      </c>
      <c r="C200" s="19" t="s">
        <v>1571</v>
      </c>
      <c r="D200" s="19" t="s">
        <v>1572</v>
      </c>
      <c r="E200" s="16">
        <f t="shared" si="7"/>
        <v>4500000</v>
      </c>
      <c r="F200" s="19"/>
      <c r="G200" s="19">
        <v>0</v>
      </c>
      <c r="H200" s="19"/>
      <c r="I200" s="19"/>
      <c r="J200" s="19"/>
      <c r="K200" s="2">
        <f t="shared" si="9"/>
        <v>4500000</v>
      </c>
      <c r="L200" s="19">
        <v>4500000</v>
      </c>
      <c r="M200" s="19"/>
      <c r="S200" s="19">
        <f>IFERROR(SUMIF([3]PIVOT!$A$9:$A$634,C200,[3]PIVOT!$C$9:$C$634),0)</f>
        <v>0</v>
      </c>
      <c r="T200" s="19">
        <f t="shared" si="8"/>
        <v>-4500000</v>
      </c>
    </row>
    <row r="201" spans="1:20" hidden="1" outlineLevel="1" x14ac:dyDescent="0.25">
      <c r="A201" s="19" t="s">
        <v>180</v>
      </c>
      <c r="B201" s="19" t="s">
        <v>2886</v>
      </c>
      <c r="C201" s="19" t="s">
        <v>2797</v>
      </c>
      <c r="D201" s="19" t="s">
        <v>2798</v>
      </c>
      <c r="E201" s="16">
        <f t="shared" si="7"/>
        <v>5288461.538461538</v>
      </c>
      <c r="F201" s="19"/>
      <c r="G201" s="19">
        <v>961538.4615384615</v>
      </c>
      <c r="H201" s="19"/>
      <c r="I201" s="19"/>
      <c r="J201" s="19"/>
      <c r="K201" s="2">
        <f t="shared" si="9"/>
        <v>6250000</v>
      </c>
      <c r="L201" s="19">
        <v>5288461.538461538</v>
      </c>
      <c r="M201" s="19"/>
      <c r="S201" s="19">
        <f>IFERROR(SUMIF([3]PIVOT!$A$9:$A$634,C201,[3]PIVOT!$C$9:$C$634),0)</f>
        <v>0</v>
      </c>
      <c r="T201" s="19">
        <f t="shared" si="8"/>
        <v>-6250000</v>
      </c>
    </row>
    <row r="202" spans="1:20" hidden="1" outlineLevel="1" x14ac:dyDescent="0.25">
      <c r="A202" s="19" t="s">
        <v>180</v>
      </c>
      <c r="B202" s="19" t="s">
        <v>2738</v>
      </c>
      <c r="C202" s="19" t="s">
        <v>2799</v>
      </c>
      <c r="D202" s="19" t="s">
        <v>2800</v>
      </c>
      <c r="E202" s="16">
        <f t="shared" si="7"/>
        <v>3700000</v>
      </c>
      <c r="F202" s="19"/>
      <c r="G202" s="19">
        <v>0</v>
      </c>
      <c r="H202" s="19"/>
      <c r="I202" s="19"/>
      <c r="J202" s="19"/>
      <c r="K202" s="2">
        <f t="shared" si="9"/>
        <v>3700000</v>
      </c>
      <c r="L202" s="19">
        <v>3700000</v>
      </c>
      <c r="M202" s="19"/>
      <c r="S202" s="19">
        <f>IFERROR(SUMIF([3]PIVOT!$A$9:$A$634,C202,[3]PIVOT!$C$9:$C$634),0)</f>
        <v>0</v>
      </c>
      <c r="T202" s="19">
        <f t="shared" si="8"/>
        <v>-3700000</v>
      </c>
    </row>
    <row r="203" spans="1:20" hidden="1" outlineLevel="1" x14ac:dyDescent="0.25">
      <c r="A203" s="19" t="s">
        <v>180</v>
      </c>
      <c r="B203" s="19" t="s">
        <v>2885</v>
      </c>
      <c r="C203" s="19" t="s">
        <v>2801</v>
      </c>
      <c r="D203" s="19" t="s">
        <v>2802</v>
      </c>
      <c r="E203" s="16">
        <f t="shared" si="7"/>
        <v>4500000</v>
      </c>
      <c r="F203" s="19"/>
      <c r="G203" s="19">
        <v>0</v>
      </c>
      <c r="H203" s="19"/>
      <c r="I203" s="19"/>
      <c r="J203" s="19"/>
      <c r="K203" s="2">
        <f t="shared" si="9"/>
        <v>4500000</v>
      </c>
      <c r="L203" s="19">
        <v>4500000</v>
      </c>
      <c r="M203" s="19"/>
      <c r="S203" s="19">
        <f>IFERROR(SUMIF([3]PIVOT!$A$9:$A$634,C203,[3]PIVOT!$C$9:$C$634),0)</f>
        <v>0</v>
      </c>
      <c r="T203" s="19">
        <f t="shared" si="8"/>
        <v>-4500000</v>
      </c>
    </row>
    <row r="204" spans="1:20" hidden="1" outlineLevel="1" x14ac:dyDescent="0.25">
      <c r="A204" s="19" t="s">
        <v>180</v>
      </c>
      <c r="B204" s="19" t="s">
        <v>2885</v>
      </c>
      <c r="C204" s="19" t="s">
        <v>2803</v>
      </c>
      <c r="D204" s="19" t="s">
        <v>2804</v>
      </c>
      <c r="E204" s="16">
        <f t="shared" si="7"/>
        <v>4000000</v>
      </c>
      <c r="F204" s="19"/>
      <c r="G204" s="19">
        <v>0</v>
      </c>
      <c r="H204" s="19"/>
      <c r="I204" s="19"/>
      <c r="J204" s="19"/>
      <c r="K204" s="2">
        <f t="shared" si="9"/>
        <v>4000000</v>
      </c>
      <c r="L204" s="19">
        <v>4000000</v>
      </c>
      <c r="M204" s="19"/>
      <c r="S204" s="19">
        <f>IFERROR(SUMIF([3]PIVOT!$A$9:$A$634,C204,[3]PIVOT!$C$9:$C$634),0)</f>
        <v>0</v>
      </c>
      <c r="T204" s="19">
        <f t="shared" si="8"/>
        <v>-4000000</v>
      </c>
    </row>
    <row r="205" spans="1:20" hidden="1" outlineLevel="1" x14ac:dyDescent="0.25">
      <c r="A205" s="19" t="s">
        <v>180</v>
      </c>
      <c r="B205" s="19" t="s">
        <v>2738</v>
      </c>
      <c r="C205" s="19" t="s">
        <v>2063</v>
      </c>
      <c r="D205" s="19" t="s">
        <v>2064</v>
      </c>
      <c r="E205" s="16">
        <f t="shared" si="7"/>
        <v>3000000</v>
      </c>
      <c r="F205" s="19"/>
      <c r="G205" s="19">
        <v>0</v>
      </c>
      <c r="H205" s="19"/>
      <c r="I205" s="19"/>
      <c r="J205" s="19"/>
      <c r="K205" s="2">
        <f t="shared" si="9"/>
        <v>3000000</v>
      </c>
      <c r="L205" s="19">
        <v>3000000</v>
      </c>
      <c r="M205" s="19"/>
      <c r="S205" s="19">
        <f>IFERROR(SUMIF([3]PIVOT!$A$9:$A$634,C205,[3]PIVOT!$C$9:$C$634),0)</f>
        <v>0</v>
      </c>
      <c r="T205" s="19">
        <f t="shared" si="8"/>
        <v>-3000000</v>
      </c>
    </row>
    <row r="206" spans="1:20" hidden="1" outlineLevel="1" x14ac:dyDescent="0.25">
      <c r="A206" s="19" t="s">
        <v>180</v>
      </c>
      <c r="B206" s="19" t="s">
        <v>2885</v>
      </c>
      <c r="C206" s="19" t="s">
        <v>2651</v>
      </c>
      <c r="D206" s="19" t="s">
        <v>2652</v>
      </c>
      <c r="E206" s="16">
        <f t="shared" ref="E206:E261" si="10">+L206-F206-J206-I206</f>
        <v>3500000</v>
      </c>
      <c r="F206" s="19"/>
      <c r="G206" s="19">
        <v>0</v>
      </c>
      <c r="H206" s="19"/>
      <c r="I206" s="19"/>
      <c r="J206" s="19"/>
      <c r="K206" s="2">
        <f t="shared" si="9"/>
        <v>3500000</v>
      </c>
      <c r="L206" s="19">
        <v>3500000</v>
      </c>
      <c r="M206" s="19"/>
      <c r="S206" s="19">
        <f>IFERROR(SUMIF([3]PIVOT!$A$9:$A$634,C206,[3]PIVOT!$C$9:$C$634),0)</f>
        <v>0</v>
      </c>
      <c r="T206" s="19">
        <f t="shared" ref="T206:T284" si="11">+S206-K206</f>
        <v>-3500000</v>
      </c>
    </row>
    <row r="207" spans="1:20" hidden="1" outlineLevel="1" x14ac:dyDescent="0.25">
      <c r="A207" s="19" t="s">
        <v>180</v>
      </c>
      <c r="B207" s="19" t="s">
        <v>2885</v>
      </c>
      <c r="C207" s="19" t="s">
        <v>1605</v>
      </c>
      <c r="D207" s="19" t="s">
        <v>50</v>
      </c>
      <c r="E207" s="16">
        <f t="shared" si="10"/>
        <v>3500000</v>
      </c>
      <c r="F207" s="19"/>
      <c r="G207" s="19">
        <v>0</v>
      </c>
      <c r="H207" s="19"/>
      <c r="I207" s="19"/>
      <c r="J207" s="19"/>
      <c r="K207" s="2">
        <f t="shared" si="9"/>
        <v>3500000</v>
      </c>
      <c r="L207" s="19">
        <v>3500000</v>
      </c>
      <c r="M207" s="19"/>
      <c r="S207" s="19">
        <f>IFERROR(SUMIF([3]PIVOT!$A$9:$A$634,C207,[3]PIVOT!$C$9:$C$634),0)</f>
        <v>0</v>
      </c>
      <c r="T207" s="19">
        <f t="shared" si="11"/>
        <v>-3500000</v>
      </c>
    </row>
    <row r="208" spans="1:20" hidden="1" outlineLevel="1" x14ac:dyDescent="0.25">
      <c r="A208" s="19" t="s">
        <v>180</v>
      </c>
      <c r="B208" s="19" t="s">
        <v>2738</v>
      </c>
      <c r="C208" s="19" t="s">
        <v>1608</v>
      </c>
      <c r="D208" s="19" t="s">
        <v>2907</v>
      </c>
      <c r="E208" s="16">
        <f t="shared" si="10"/>
        <v>3000000</v>
      </c>
      <c r="F208" s="19"/>
      <c r="G208" s="19">
        <v>0</v>
      </c>
      <c r="H208" s="19"/>
      <c r="I208" s="19"/>
      <c r="J208" s="19"/>
      <c r="K208" s="2">
        <f t="shared" si="9"/>
        <v>3000000</v>
      </c>
      <c r="L208" s="19">
        <v>3000000</v>
      </c>
      <c r="M208" s="19"/>
      <c r="S208" s="19">
        <f>IFERROR(SUMIF([3]PIVOT!$A$9:$A$634,C208,[3]PIVOT!$C$9:$C$634),0)</f>
        <v>0</v>
      </c>
      <c r="T208" s="19">
        <f t="shared" si="11"/>
        <v>-3000000</v>
      </c>
    </row>
    <row r="209" spans="1:20" hidden="1" outlineLevel="1" x14ac:dyDescent="0.25">
      <c r="A209" s="19" t="s">
        <v>180</v>
      </c>
      <c r="B209" s="19" t="s">
        <v>2885</v>
      </c>
      <c r="C209" s="19" t="s">
        <v>1607</v>
      </c>
      <c r="D209" s="19" t="s">
        <v>395</v>
      </c>
      <c r="E209" s="16">
        <f t="shared" si="10"/>
        <v>4000000</v>
      </c>
      <c r="F209" s="19"/>
      <c r="G209" s="19">
        <v>0</v>
      </c>
      <c r="H209" s="19"/>
      <c r="I209" s="19"/>
      <c r="J209" s="19"/>
      <c r="K209" s="2">
        <f t="shared" si="9"/>
        <v>4000000</v>
      </c>
      <c r="L209" s="19">
        <v>4000000</v>
      </c>
      <c r="M209" s="19"/>
      <c r="S209" s="19">
        <f>IFERROR(SUMIF([3]PIVOT!$A$9:$A$634,C209,[3]PIVOT!$C$9:$C$634),0)</f>
        <v>0</v>
      </c>
      <c r="T209" s="19">
        <f t="shared" si="11"/>
        <v>-4000000</v>
      </c>
    </row>
    <row r="210" spans="1:20" hidden="1" outlineLevel="1" x14ac:dyDescent="0.25">
      <c r="A210" s="19" t="s">
        <v>180</v>
      </c>
      <c r="B210" s="19" t="s">
        <v>2885</v>
      </c>
      <c r="C210" s="19" t="s">
        <v>2805</v>
      </c>
      <c r="D210" s="19" t="s">
        <v>2806</v>
      </c>
      <c r="E210" s="16">
        <f t="shared" si="10"/>
        <v>4000000</v>
      </c>
      <c r="F210" s="19"/>
      <c r="G210" s="19">
        <v>1000000</v>
      </c>
      <c r="H210" s="19"/>
      <c r="I210" s="19"/>
      <c r="J210" s="19"/>
      <c r="K210" s="2">
        <f t="shared" si="9"/>
        <v>5000000</v>
      </c>
      <c r="L210" s="19">
        <v>4000000</v>
      </c>
      <c r="M210" s="19"/>
      <c r="S210" s="19">
        <f>IFERROR(SUMIF([3]PIVOT!$A$9:$A$634,C210,[3]PIVOT!$C$9:$C$634),0)</f>
        <v>0</v>
      </c>
      <c r="T210" s="19">
        <f t="shared" si="11"/>
        <v>-5000000</v>
      </c>
    </row>
    <row r="211" spans="1:20" hidden="1" outlineLevel="1" x14ac:dyDescent="0.25">
      <c r="A211" s="19" t="s">
        <v>180</v>
      </c>
      <c r="B211" s="19" t="s">
        <v>2886</v>
      </c>
      <c r="C211" s="19" t="s">
        <v>1609</v>
      </c>
      <c r="D211" s="19" t="s">
        <v>166</v>
      </c>
      <c r="E211" s="16">
        <f t="shared" si="10"/>
        <v>5000000</v>
      </c>
      <c r="F211" s="19"/>
      <c r="G211" s="19">
        <v>0</v>
      </c>
      <c r="H211" s="19"/>
      <c r="I211" s="19"/>
      <c r="J211" s="19"/>
      <c r="K211" s="2">
        <f t="shared" si="9"/>
        <v>5000000</v>
      </c>
      <c r="L211" s="19">
        <v>5000000</v>
      </c>
      <c r="M211" s="19"/>
      <c r="S211" s="19">
        <f>IFERROR(SUMIF([3]PIVOT!$A$9:$A$634,C211,[3]PIVOT!$C$9:$C$634),0)</f>
        <v>0</v>
      </c>
      <c r="T211" s="19">
        <f t="shared" si="11"/>
        <v>-5000000</v>
      </c>
    </row>
    <row r="212" spans="1:20" hidden="1" outlineLevel="1" x14ac:dyDescent="0.25">
      <c r="A212" s="19" t="s">
        <v>180</v>
      </c>
      <c r="B212" s="19" t="s">
        <v>2738</v>
      </c>
      <c r="C212" s="19" t="s">
        <v>1612</v>
      </c>
      <c r="D212" s="19" t="s">
        <v>595</v>
      </c>
      <c r="E212" s="16">
        <f t="shared" si="10"/>
        <v>2200000</v>
      </c>
      <c r="F212" s="19"/>
      <c r="G212" s="19">
        <v>0</v>
      </c>
      <c r="H212" s="19"/>
      <c r="I212" s="19"/>
      <c r="J212" s="19"/>
      <c r="K212" s="2">
        <f t="shared" si="9"/>
        <v>2200000</v>
      </c>
      <c r="L212" s="19">
        <v>2200000</v>
      </c>
      <c r="M212" s="19"/>
      <c r="S212" s="19">
        <f>IFERROR(SUMIF([3]PIVOT!$A$9:$A$634,C212,[3]PIVOT!$C$9:$C$634),0)</f>
        <v>0</v>
      </c>
      <c r="T212" s="19">
        <f t="shared" si="11"/>
        <v>-2200000</v>
      </c>
    </row>
    <row r="213" spans="1:20" hidden="1" outlineLevel="1" x14ac:dyDescent="0.25">
      <c r="A213" s="19" t="s">
        <v>180</v>
      </c>
      <c r="B213" s="19" t="s">
        <v>2885</v>
      </c>
      <c r="C213" s="19" t="s">
        <v>1611</v>
      </c>
      <c r="D213" s="19" t="s">
        <v>397</v>
      </c>
      <c r="E213" s="16">
        <f t="shared" si="10"/>
        <v>4000000</v>
      </c>
      <c r="F213" s="19"/>
      <c r="G213" s="19">
        <v>0</v>
      </c>
      <c r="H213" s="19"/>
      <c r="I213" s="19"/>
      <c r="J213" s="19"/>
      <c r="K213" s="2">
        <f t="shared" ref="K213:K290" si="12">SUM(E213:G213)-H213+I213+J213</f>
        <v>4000000</v>
      </c>
      <c r="L213" s="19">
        <v>4000000</v>
      </c>
      <c r="M213" s="19"/>
      <c r="S213" s="19">
        <f>IFERROR(SUMIF([3]PIVOT!$A$9:$A$634,C213,[3]PIVOT!$C$9:$C$634),0)</f>
        <v>0</v>
      </c>
      <c r="T213" s="19">
        <f t="shared" si="11"/>
        <v>-4000000</v>
      </c>
    </row>
    <row r="214" spans="1:20" hidden="1" outlineLevel="1" x14ac:dyDescent="0.25">
      <c r="A214" s="19" t="s">
        <v>180</v>
      </c>
      <c r="B214" s="19" t="s">
        <v>2885</v>
      </c>
      <c r="C214" s="19" t="s">
        <v>1613</v>
      </c>
      <c r="D214" s="19" t="s">
        <v>47</v>
      </c>
      <c r="E214" s="16">
        <f t="shared" si="10"/>
        <v>4000000</v>
      </c>
      <c r="F214" s="19"/>
      <c r="G214" s="19">
        <v>0</v>
      </c>
      <c r="H214" s="19"/>
      <c r="I214" s="19"/>
      <c r="J214" s="19"/>
      <c r="K214" s="2">
        <f t="shared" si="12"/>
        <v>4000000</v>
      </c>
      <c r="L214" s="19">
        <v>4000000</v>
      </c>
      <c r="M214" s="19"/>
      <c r="S214" s="19">
        <f>IFERROR(SUMIF([3]PIVOT!$A$9:$A$634,C214,[3]PIVOT!$C$9:$C$634),0)</f>
        <v>0</v>
      </c>
      <c r="T214" s="19">
        <f t="shared" si="11"/>
        <v>-4000000</v>
      </c>
    </row>
    <row r="215" spans="1:20" hidden="1" outlineLevel="1" x14ac:dyDescent="0.25">
      <c r="A215" s="19" t="s">
        <v>180</v>
      </c>
      <c r="B215" s="19" t="s">
        <v>2885</v>
      </c>
      <c r="C215" s="19" t="s">
        <v>1614</v>
      </c>
      <c r="D215" s="19" t="s">
        <v>396</v>
      </c>
      <c r="E215" s="16">
        <f t="shared" si="10"/>
        <v>4500000</v>
      </c>
      <c r="F215" s="19"/>
      <c r="G215" s="19">
        <v>0</v>
      </c>
      <c r="H215" s="19"/>
      <c r="I215" s="19"/>
      <c r="J215" s="19"/>
      <c r="K215" s="2">
        <f t="shared" si="12"/>
        <v>4500000</v>
      </c>
      <c r="L215" s="19">
        <v>4500000</v>
      </c>
      <c r="M215" s="19"/>
      <c r="S215" s="19">
        <f>IFERROR(SUMIF([3]PIVOT!$A$9:$A$634,C215,[3]PIVOT!$C$9:$C$634),0)</f>
        <v>0</v>
      </c>
      <c r="T215" s="19">
        <f t="shared" si="11"/>
        <v>-4500000</v>
      </c>
    </row>
    <row r="216" spans="1:20" hidden="1" outlineLevel="1" x14ac:dyDescent="0.25">
      <c r="A216" s="19" t="s">
        <v>180</v>
      </c>
      <c r="B216" s="19" t="s">
        <v>2886</v>
      </c>
      <c r="C216" s="19" t="s">
        <v>1610</v>
      </c>
      <c r="D216" s="19" t="s">
        <v>167</v>
      </c>
      <c r="E216" s="16">
        <f t="shared" si="10"/>
        <v>5500000</v>
      </c>
      <c r="F216" s="19"/>
      <c r="G216" s="19">
        <v>0</v>
      </c>
      <c r="H216" s="19"/>
      <c r="I216" s="19"/>
      <c r="J216" s="19"/>
      <c r="K216" s="2">
        <f t="shared" si="12"/>
        <v>5500000</v>
      </c>
      <c r="L216" s="19">
        <v>5500000</v>
      </c>
      <c r="M216" s="19"/>
      <c r="S216" s="19">
        <f>IFERROR(SUMIF([3]PIVOT!$A$9:$A$634,C216,[3]PIVOT!$C$9:$C$634),0)</f>
        <v>0</v>
      </c>
      <c r="T216" s="19">
        <f t="shared" si="11"/>
        <v>-5500000</v>
      </c>
    </row>
    <row r="217" spans="1:20" hidden="1" outlineLevel="1" x14ac:dyDescent="0.25">
      <c r="A217" s="19" t="s">
        <v>180</v>
      </c>
      <c r="B217" s="19" t="s">
        <v>2738</v>
      </c>
      <c r="C217" s="19" t="s">
        <v>1618</v>
      </c>
      <c r="D217" s="19" t="s">
        <v>448</v>
      </c>
      <c r="E217" s="16">
        <f t="shared" si="10"/>
        <v>3000000</v>
      </c>
      <c r="F217" s="19"/>
      <c r="G217" s="19">
        <v>0</v>
      </c>
      <c r="H217" s="19"/>
      <c r="I217" s="19"/>
      <c r="J217" s="19"/>
      <c r="K217" s="2">
        <f t="shared" si="12"/>
        <v>3000000</v>
      </c>
      <c r="L217" s="19">
        <v>3000000</v>
      </c>
      <c r="M217" s="19"/>
      <c r="S217" s="19">
        <f>IFERROR(SUMIF([3]PIVOT!$A$9:$A$634,C217,[3]PIVOT!$C$9:$C$634),0)</f>
        <v>0</v>
      </c>
      <c r="T217" s="19">
        <f t="shared" si="11"/>
        <v>-3000000</v>
      </c>
    </row>
    <row r="218" spans="1:20" hidden="1" outlineLevel="1" x14ac:dyDescent="0.25">
      <c r="A218" s="19" t="s">
        <v>180</v>
      </c>
      <c r="B218" s="19" t="s">
        <v>2885</v>
      </c>
      <c r="C218" s="19" t="s">
        <v>1846</v>
      </c>
      <c r="D218" s="19" t="s">
        <v>1847</v>
      </c>
      <c r="E218" s="16">
        <f t="shared" si="10"/>
        <v>0</v>
      </c>
      <c r="F218" s="19"/>
      <c r="G218" s="19">
        <v>0</v>
      </c>
      <c r="H218" s="19"/>
      <c r="I218" s="19"/>
      <c r="J218" s="19"/>
      <c r="K218" s="2">
        <f t="shared" si="12"/>
        <v>0</v>
      </c>
      <c r="L218" s="19">
        <v>0</v>
      </c>
      <c r="M218" s="19"/>
      <c r="S218" s="19">
        <f>IFERROR(SUMIF([3]PIVOT!$A$9:$A$634,C218,[3]PIVOT!$C$9:$C$634),0)</f>
        <v>0</v>
      </c>
      <c r="T218" s="19">
        <f t="shared" si="11"/>
        <v>0</v>
      </c>
    </row>
    <row r="219" spans="1:20" hidden="1" outlineLevel="1" x14ac:dyDescent="0.25">
      <c r="A219" s="19" t="s">
        <v>180</v>
      </c>
      <c r="B219" s="19" t="s">
        <v>2885</v>
      </c>
      <c r="C219" s="19" t="s">
        <v>1617</v>
      </c>
      <c r="D219" s="19" t="s">
        <v>1473</v>
      </c>
      <c r="E219" s="16">
        <f t="shared" si="10"/>
        <v>4000000</v>
      </c>
      <c r="F219" s="19"/>
      <c r="G219" s="19">
        <v>0</v>
      </c>
      <c r="H219" s="19"/>
      <c r="I219" s="19"/>
      <c r="J219" s="19"/>
      <c r="K219" s="2">
        <f t="shared" si="12"/>
        <v>4000000</v>
      </c>
      <c r="L219" s="19">
        <v>4000000</v>
      </c>
      <c r="M219" s="19"/>
      <c r="S219" s="19">
        <f>IFERROR(SUMIF([3]PIVOT!$A$9:$A$634,C219,[3]PIVOT!$C$9:$C$634),0)</f>
        <v>0</v>
      </c>
      <c r="T219" s="19">
        <f t="shared" si="11"/>
        <v>-4000000</v>
      </c>
    </row>
    <row r="220" spans="1:20" hidden="1" outlineLevel="1" x14ac:dyDescent="0.25">
      <c r="A220" s="19" t="s">
        <v>180</v>
      </c>
      <c r="B220" s="19" t="s">
        <v>2886</v>
      </c>
      <c r="C220" s="19" t="s">
        <v>1619</v>
      </c>
      <c r="D220" s="19" t="s">
        <v>827</v>
      </c>
      <c r="E220" s="16">
        <f t="shared" si="10"/>
        <v>4500000</v>
      </c>
      <c r="F220" s="19"/>
      <c r="G220" s="19">
        <v>0</v>
      </c>
      <c r="H220" s="19"/>
      <c r="I220" s="19"/>
      <c r="J220" s="19"/>
      <c r="K220" s="2">
        <f t="shared" si="12"/>
        <v>4500000</v>
      </c>
      <c r="L220" s="19">
        <v>4500000</v>
      </c>
      <c r="M220" s="19"/>
      <c r="S220" s="19">
        <f>IFERROR(SUMIF([3]PIVOT!$A$9:$A$634,C220,[3]PIVOT!$C$9:$C$634),0)</f>
        <v>0</v>
      </c>
      <c r="T220" s="19">
        <f t="shared" si="11"/>
        <v>-4500000</v>
      </c>
    </row>
    <row r="221" spans="1:20" hidden="1" outlineLevel="1" x14ac:dyDescent="0.25">
      <c r="A221" s="19" t="s">
        <v>180</v>
      </c>
      <c r="B221" s="19" t="s">
        <v>2738</v>
      </c>
      <c r="C221" s="19" t="s">
        <v>1622</v>
      </c>
      <c r="D221" s="19" t="s">
        <v>1623</v>
      </c>
      <c r="E221" s="16">
        <f t="shared" si="10"/>
        <v>2000000</v>
      </c>
      <c r="F221" s="19"/>
      <c r="G221" s="19">
        <v>0</v>
      </c>
      <c r="H221" s="19"/>
      <c r="I221" s="19"/>
      <c r="J221" s="19"/>
      <c r="K221" s="2">
        <f t="shared" si="12"/>
        <v>2000000</v>
      </c>
      <c r="L221" s="19">
        <v>2000000</v>
      </c>
      <c r="M221" s="19"/>
      <c r="S221" s="19">
        <f>IFERROR(SUMIF([3]PIVOT!$A$9:$A$634,C221,[3]PIVOT!$C$9:$C$634),0)</f>
        <v>0</v>
      </c>
      <c r="T221" s="19">
        <f t="shared" si="11"/>
        <v>-2000000</v>
      </c>
    </row>
    <row r="222" spans="1:20" hidden="1" outlineLevel="1" x14ac:dyDescent="0.25">
      <c r="A222" s="19" t="s">
        <v>180</v>
      </c>
      <c r="B222" s="19" t="s">
        <v>2885</v>
      </c>
      <c r="C222" s="19" t="s">
        <v>2263</v>
      </c>
      <c r="D222" s="19" t="s">
        <v>2264</v>
      </c>
      <c r="E222" s="16">
        <f t="shared" si="10"/>
        <v>4000000</v>
      </c>
      <c r="F222" s="19"/>
      <c r="G222" s="19">
        <v>0</v>
      </c>
      <c r="H222" s="19"/>
      <c r="I222" s="19"/>
      <c r="J222" s="19"/>
      <c r="K222" s="2">
        <f t="shared" si="12"/>
        <v>4000000</v>
      </c>
      <c r="L222" s="19">
        <v>4000000</v>
      </c>
      <c r="M222" s="19"/>
      <c r="S222" s="19">
        <f>IFERROR(SUMIF([3]PIVOT!$A$9:$A$634,C222,[3]PIVOT!$C$9:$C$634),0)</f>
        <v>0</v>
      </c>
      <c r="T222" s="19">
        <f t="shared" si="11"/>
        <v>-4000000</v>
      </c>
    </row>
    <row r="223" spans="1:20" hidden="1" outlineLevel="1" x14ac:dyDescent="0.25">
      <c r="A223" s="19" t="s">
        <v>180</v>
      </c>
      <c r="B223" s="19" t="s">
        <v>2885</v>
      </c>
      <c r="C223" s="19" t="s">
        <v>1624</v>
      </c>
      <c r="D223" s="19" t="s">
        <v>443</v>
      </c>
      <c r="E223" s="16">
        <f t="shared" si="10"/>
        <v>4000000</v>
      </c>
      <c r="F223" s="19"/>
      <c r="G223" s="19">
        <v>0</v>
      </c>
      <c r="H223" s="19"/>
      <c r="I223" s="19"/>
      <c r="J223" s="19"/>
      <c r="K223" s="2">
        <f t="shared" si="12"/>
        <v>4000000</v>
      </c>
      <c r="L223" s="19">
        <v>4000000</v>
      </c>
      <c r="M223" s="19"/>
      <c r="S223" s="19">
        <f>IFERROR(SUMIF([3]PIVOT!$A$9:$A$634,C223,[3]PIVOT!$C$9:$C$634),0)</f>
        <v>0</v>
      </c>
      <c r="T223" s="19">
        <f t="shared" si="11"/>
        <v>-4000000</v>
      </c>
    </row>
    <row r="224" spans="1:20" hidden="1" outlineLevel="1" x14ac:dyDescent="0.25">
      <c r="A224" s="19" t="s">
        <v>180</v>
      </c>
      <c r="B224" s="19" t="s">
        <v>2738</v>
      </c>
      <c r="C224" s="19" t="s">
        <v>1637</v>
      </c>
      <c r="D224" s="19" t="s">
        <v>596</v>
      </c>
      <c r="E224" s="16">
        <f t="shared" si="10"/>
        <v>3000000</v>
      </c>
      <c r="F224" s="19"/>
      <c r="G224" s="19">
        <v>0</v>
      </c>
      <c r="H224" s="19"/>
      <c r="I224" s="19"/>
      <c r="J224" s="19"/>
      <c r="K224" s="2">
        <f t="shared" si="12"/>
        <v>3000000</v>
      </c>
      <c r="L224" s="19">
        <v>3000000</v>
      </c>
      <c r="M224" s="19"/>
      <c r="S224" s="19">
        <f>IFERROR(SUMIF([3]PIVOT!$A$9:$A$634,C224,[3]PIVOT!$C$9:$C$634),0)</f>
        <v>0</v>
      </c>
      <c r="T224" s="19">
        <f t="shared" si="11"/>
        <v>-3000000</v>
      </c>
    </row>
    <row r="225" spans="1:20" hidden="1" outlineLevel="1" x14ac:dyDescent="0.25">
      <c r="A225" s="19" t="s">
        <v>180</v>
      </c>
      <c r="B225" s="19" t="s">
        <v>2885</v>
      </c>
      <c r="C225" s="19" t="s">
        <v>1856</v>
      </c>
      <c r="D225" s="19" t="s">
        <v>1857</v>
      </c>
      <c r="E225" s="16">
        <f t="shared" si="10"/>
        <v>4500000</v>
      </c>
      <c r="F225" s="19"/>
      <c r="G225" s="19">
        <v>0</v>
      </c>
      <c r="H225" s="19"/>
      <c r="I225" s="19"/>
      <c r="J225" s="19"/>
      <c r="K225" s="2">
        <f t="shared" si="12"/>
        <v>4500000</v>
      </c>
      <c r="L225" s="19">
        <v>4500000</v>
      </c>
      <c r="M225" s="19"/>
      <c r="S225" s="19">
        <f>IFERROR(SUMIF([3]PIVOT!$A$9:$A$634,C225,[3]PIVOT!$C$9:$C$634),0)</f>
        <v>0</v>
      </c>
      <c r="T225" s="19">
        <f t="shared" si="11"/>
        <v>-4500000</v>
      </c>
    </row>
    <row r="226" spans="1:20" hidden="1" outlineLevel="1" x14ac:dyDescent="0.25">
      <c r="A226" s="19" t="s">
        <v>180</v>
      </c>
      <c r="B226" s="19" t="s">
        <v>2738</v>
      </c>
      <c r="C226" s="19" t="s">
        <v>1</v>
      </c>
      <c r="D226" s="19" t="s">
        <v>1</v>
      </c>
      <c r="E226" s="16">
        <f t="shared" si="10"/>
        <v>0</v>
      </c>
      <c r="F226" s="19"/>
      <c r="G226" s="19">
        <v>0</v>
      </c>
      <c r="H226" s="19"/>
      <c r="I226" s="19"/>
      <c r="J226" s="19"/>
      <c r="K226" s="2">
        <f t="shared" si="12"/>
        <v>0</v>
      </c>
      <c r="L226" s="19">
        <v>0</v>
      </c>
      <c r="M226" s="19"/>
      <c r="S226" s="19">
        <f>IFERROR(SUMIF([3]PIVOT!$A$9:$A$634,C226,[3]PIVOT!$C$9:$C$634),0)</f>
        <v>0</v>
      </c>
      <c r="T226" s="19">
        <f t="shared" si="11"/>
        <v>0</v>
      </c>
    </row>
    <row r="227" spans="1:20" hidden="1" outlineLevel="1" x14ac:dyDescent="0.25">
      <c r="A227" s="19" t="s">
        <v>180</v>
      </c>
      <c r="B227" s="19" t="s">
        <v>2885</v>
      </c>
      <c r="C227" s="19" t="s">
        <v>2808</v>
      </c>
      <c r="D227" s="19" t="s">
        <v>2809</v>
      </c>
      <c r="E227" s="16">
        <f t="shared" si="10"/>
        <v>3500000</v>
      </c>
      <c r="F227" s="19"/>
      <c r="G227" s="19">
        <v>0</v>
      </c>
      <c r="H227" s="19"/>
      <c r="I227" s="19"/>
      <c r="J227" s="19"/>
      <c r="K227" s="2">
        <f t="shared" si="12"/>
        <v>3500000</v>
      </c>
      <c r="L227" s="19">
        <v>3500000</v>
      </c>
      <c r="M227" s="19"/>
      <c r="S227" s="19">
        <f>IFERROR(SUMIF([3]PIVOT!$A$9:$A$634,C227,[3]PIVOT!$C$9:$C$634),0)</f>
        <v>0</v>
      </c>
      <c r="T227" s="19">
        <f t="shared" si="11"/>
        <v>-3500000</v>
      </c>
    </row>
    <row r="228" spans="1:20" hidden="1" outlineLevel="1" x14ac:dyDescent="0.25">
      <c r="A228" s="19" t="s">
        <v>180</v>
      </c>
      <c r="B228" s="19" t="s">
        <v>2885</v>
      </c>
      <c r="C228" s="19" t="s">
        <v>2475</v>
      </c>
      <c r="D228" s="19" t="s">
        <v>855</v>
      </c>
      <c r="E228" s="16">
        <f t="shared" si="10"/>
        <v>3500000</v>
      </c>
      <c r="F228" s="19"/>
      <c r="G228" s="19">
        <v>0</v>
      </c>
      <c r="H228" s="19"/>
      <c r="I228" s="19"/>
      <c r="J228" s="19"/>
      <c r="K228" s="2">
        <f t="shared" si="12"/>
        <v>3500000</v>
      </c>
      <c r="L228" s="19">
        <v>3500000</v>
      </c>
      <c r="M228" s="19"/>
      <c r="S228" s="19">
        <f>IFERROR(SUMIF([3]PIVOT!$A$9:$A$634,C228,[3]PIVOT!$C$9:$C$634),0)</f>
        <v>0</v>
      </c>
      <c r="T228" s="19">
        <f t="shared" si="11"/>
        <v>-3500000</v>
      </c>
    </row>
    <row r="229" spans="1:20" hidden="1" outlineLevel="1" x14ac:dyDescent="0.25">
      <c r="A229" s="19" t="s">
        <v>180</v>
      </c>
      <c r="B229" s="19" t="s">
        <v>2885</v>
      </c>
      <c r="C229" s="19" t="s">
        <v>2908</v>
      </c>
      <c r="D229" s="19" t="s">
        <v>2909</v>
      </c>
      <c r="E229" s="16">
        <f t="shared" si="10"/>
        <v>403846.15384615387</v>
      </c>
      <c r="F229" s="19"/>
      <c r="G229" s="19">
        <v>115384.61538461539</v>
      </c>
      <c r="H229" s="19"/>
      <c r="I229" s="19"/>
      <c r="J229" s="19"/>
      <c r="K229" s="2">
        <f t="shared" si="12"/>
        <v>519230.76923076925</v>
      </c>
      <c r="L229" s="19">
        <v>403846.15384615387</v>
      </c>
      <c r="M229" s="19"/>
      <c r="S229" s="19">
        <f>IFERROR(SUMIF([3]PIVOT!$A$9:$A$634,C229,[3]PIVOT!$C$9:$C$634),0)</f>
        <v>0</v>
      </c>
      <c r="T229" s="19">
        <f t="shared" si="11"/>
        <v>-519230.76923076925</v>
      </c>
    </row>
    <row r="230" spans="1:20" hidden="1" outlineLevel="1" x14ac:dyDescent="0.25">
      <c r="A230" s="19" t="s">
        <v>180</v>
      </c>
      <c r="B230" s="19" t="s">
        <v>2885</v>
      </c>
      <c r="C230" s="19" t="s">
        <v>2061</v>
      </c>
      <c r="D230" s="19" t="s">
        <v>2062</v>
      </c>
      <c r="E230" s="16">
        <f t="shared" si="10"/>
        <v>4000000</v>
      </c>
      <c r="F230" s="19"/>
      <c r="G230" s="19">
        <v>0</v>
      </c>
      <c r="H230" s="19"/>
      <c r="I230" s="19"/>
      <c r="J230" s="19"/>
      <c r="K230" s="2">
        <f t="shared" si="12"/>
        <v>4000000</v>
      </c>
      <c r="L230" s="19">
        <v>4000000</v>
      </c>
      <c r="M230" s="19"/>
      <c r="S230" s="19">
        <f>IFERROR(SUMIF([3]PIVOT!$A$9:$A$634,C230,[3]PIVOT!$C$9:$C$634),0)</f>
        <v>0</v>
      </c>
      <c r="T230" s="19">
        <f t="shared" si="11"/>
        <v>-4000000</v>
      </c>
    </row>
    <row r="231" spans="1:20" hidden="1" outlineLevel="1" x14ac:dyDescent="0.25">
      <c r="A231" s="19" t="s">
        <v>180</v>
      </c>
      <c r="B231" s="19" t="s">
        <v>2738</v>
      </c>
      <c r="C231" s="19" t="s">
        <v>1636</v>
      </c>
      <c r="D231" s="19" t="s">
        <v>415</v>
      </c>
      <c r="E231" s="16">
        <f t="shared" si="10"/>
        <v>3400000</v>
      </c>
      <c r="F231" s="19"/>
      <c r="G231" s="19">
        <v>0</v>
      </c>
      <c r="H231" s="19"/>
      <c r="I231" s="19"/>
      <c r="J231" s="19"/>
      <c r="K231" s="2">
        <f t="shared" si="12"/>
        <v>3400000</v>
      </c>
      <c r="L231" s="19">
        <v>3400000</v>
      </c>
      <c r="M231" s="19"/>
      <c r="S231" s="19">
        <f>IFERROR(SUMIF([3]PIVOT!$A$9:$A$634,C231,[3]PIVOT!$C$9:$C$634),0)</f>
        <v>0</v>
      </c>
      <c r="T231" s="19">
        <f t="shared" si="11"/>
        <v>-3400000</v>
      </c>
    </row>
    <row r="232" spans="1:20" hidden="1" outlineLevel="1" x14ac:dyDescent="0.25">
      <c r="A232" s="19" t="s">
        <v>180</v>
      </c>
      <c r="B232" s="19" t="s">
        <v>2885</v>
      </c>
      <c r="C232" s="19" t="s">
        <v>1635</v>
      </c>
      <c r="D232" s="19" t="s">
        <v>173</v>
      </c>
      <c r="E232" s="16">
        <f t="shared" si="10"/>
        <v>4000000</v>
      </c>
      <c r="F232" s="19"/>
      <c r="G232" s="19">
        <v>0</v>
      </c>
      <c r="H232" s="19"/>
      <c r="I232" s="19"/>
      <c r="J232" s="19"/>
      <c r="K232" s="2">
        <f t="shared" si="12"/>
        <v>4000000</v>
      </c>
      <c r="L232" s="19">
        <v>4000000</v>
      </c>
      <c r="M232" s="19"/>
      <c r="S232" s="19">
        <f>IFERROR(SUMIF([3]PIVOT!$A$9:$A$634,C232,[3]PIVOT!$C$9:$C$634),0)</f>
        <v>0</v>
      </c>
      <c r="T232" s="19">
        <f t="shared" si="11"/>
        <v>-4000000</v>
      </c>
    </row>
    <row r="233" spans="1:20" hidden="1" outlineLevel="1" x14ac:dyDescent="0.25">
      <c r="A233" s="19" t="s">
        <v>180</v>
      </c>
      <c r="B233" s="19" t="s">
        <v>2885</v>
      </c>
      <c r="C233" s="19" t="s">
        <v>1634</v>
      </c>
      <c r="D233" s="19" t="s">
        <v>51</v>
      </c>
      <c r="E233" s="16">
        <f t="shared" si="10"/>
        <v>4000000</v>
      </c>
      <c r="F233" s="19"/>
      <c r="G233" s="19">
        <v>0</v>
      </c>
      <c r="H233" s="19"/>
      <c r="I233" s="19"/>
      <c r="J233" s="19"/>
      <c r="K233" s="2">
        <f t="shared" si="12"/>
        <v>4000000</v>
      </c>
      <c r="L233" s="19">
        <v>4000000</v>
      </c>
      <c r="M233" s="19"/>
      <c r="S233" s="19">
        <f>IFERROR(SUMIF([3]PIVOT!$A$9:$A$634,C233,[3]PIVOT!$C$9:$C$634),0)</f>
        <v>0</v>
      </c>
      <c r="T233" s="19">
        <f t="shared" si="11"/>
        <v>-4000000</v>
      </c>
    </row>
    <row r="234" spans="1:20" hidden="1" outlineLevel="1" x14ac:dyDescent="0.25">
      <c r="A234" s="19" t="s">
        <v>180</v>
      </c>
      <c r="B234" s="19" t="s">
        <v>2738</v>
      </c>
      <c r="C234" s="19" t="s">
        <v>2261</v>
      </c>
      <c r="D234" s="19" t="s">
        <v>2262</v>
      </c>
      <c r="E234" s="16">
        <f t="shared" si="10"/>
        <v>3000000</v>
      </c>
      <c r="F234" s="19"/>
      <c r="G234" s="19">
        <v>0</v>
      </c>
      <c r="H234" s="19"/>
      <c r="I234" s="19"/>
      <c r="J234" s="19"/>
      <c r="K234" s="2">
        <f t="shared" si="12"/>
        <v>3000000</v>
      </c>
      <c r="L234" s="19">
        <v>3000000</v>
      </c>
      <c r="M234" s="19"/>
      <c r="S234" s="19">
        <f>IFERROR(SUMIF([3]PIVOT!$A$9:$A$634,C234,[3]PIVOT!$C$9:$C$634),0)</f>
        <v>0</v>
      </c>
      <c r="T234" s="19">
        <f t="shared" si="11"/>
        <v>-3000000</v>
      </c>
    </row>
    <row r="235" spans="1:20" hidden="1" outlineLevel="1" x14ac:dyDescent="0.25">
      <c r="A235" s="19" t="s">
        <v>180</v>
      </c>
      <c r="B235" s="19" t="s">
        <v>2885</v>
      </c>
      <c r="C235" s="19" t="s">
        <v>1842</v>
      </c>
      <c r="D235" s="19" t="s">
        <v>1843</v>
      </c>
      <c r="E235" s="16">
        <f t="shared" si="10"/>
        <v>4000000</v>
      </c>
      <c r="F235" s="19"/>
      <c r="G235" s="19">
        <v>0</v>
      </c>
      <c r="H235" s="19"/>
      <c r="I235" s="19"/>
      <c r="J235" s="19"/>
      <c r="K235" s="2">
        <f t="shared" si="12"/>
        <v>4000000</v>
      </c>
      <c r="L235" s="19">
        <v>4000000</v>
      </c>
      <c r="M235" s="19"/>
      <c r="S235" s="19">
        <f>IFERROR(SUMIF([3]PIVOT!$A$9:$A$634,C235,[3]PIVOT!$C$9:$C$634),0)</f>
        <v>0</v>
      </c>
      <c r="T235" s="19">
        <f t="shared" si="11"/>
        <v>-4000000</v>
      </c>
    </row>
    <row r="236" spans="1:20" hidden="1" outlineLevel="1" x14ac:dyDescent="0.25">
      <c r="A236" s="19" t="s">
        <v>180</v>
      </c>
      <c r="B236" s="19" t="s">
        <v>2885</v>
      </c>
      <c r="C236" s="19" t="s">
        <v>1844</v>
      </c>
      <c r="D236" s="19" t="s">
        <v>1845</v>
      </c>
      <c r="E236" s="16">
        <f t="shared" si="10"/>
        <v>4000000</v>
      </c>
      <c r="F236" s="19"/>
      <c r="G236" s="19">
        <v>0</v>
      </c>
      <c r="H236" s="19"/>
      <c r="I236" s="19"/>
      <c r="J236" s="19"/>
      <c r="K236" s="2">
        <f t="shared" si="12"/>
        <v>4000000</v>
      </c>
      <c r="L236" s="19">
        <v>4000000</v>
      </c>
      <c r="M236" s="19"/>
      <c r="S236" s="19">
        <f>IFERROR(SUMIF([3]PIVOT!$A$9:$A$634,C236,[3]PIVOT!$C$9:$C$634),0)</f>
        <v>0</v>
      </c>
      <c r="T236" s="19">
        <f t="shared" si="11"/>
        <v>-4000000</v>
      </c>
    </row>
    <row r="237" spans="1:20" hidden="1" outlineLevel="1" x14ac:dyDescent="0.25">
      <c r="A237" s="19" t="s">
        <v>180</v>
      </c>
      <c r="B237" s="19" t="s">
        <v>2738</v>
      </c>
      <c r="C237" s="19" t="s">
        <v>1642</v>
      </c>
      <c r="D237" s="19" t="s">
        <v>444</v>
      </c>
      <c r="E237" s="16">
        <f t="shared" si="10"/>
        <v>3000000</v>
      </c>
      <c r="F237" s="19"/>
      <c r="G237" s="19">
        <v>0</v>
      </c>
      <c r="H237" s="19"/>
      <c r="I237" s="19"/>
      <c r="J237" s="19"/>
      <c r="K237" s="2">
        <f t="shared" si="12"/>
        <v>3000000</v>
      </c>
      <c r="L237" s="19">
        <v>3000000</v>
      </c>
      <c r="M237" s="19"/>
      <c r="S237" s="19">
        <f>IFERROR(SUMIF([3]PIVOT!$A$9:$A$634,C237,[3]PIVOT!$C$9:$C$634),0)</f>
        <v>0</v>
      </c>
      <c r="T237" s="19">
        <f t="shared" si="11"/>
        <v>-3000000</v>
      </c>
    </row>
    <row r="238" spans="1:20" hidden="1" outlineLevel="1" x14ac:dyDescent="0.25">
      <c r="A238" s="19" t="s">
        <v>180</v>
      </c>
      <c r="B238" s="19" t="s">
        <v>2885</v>
      </c>
      <c r="C238" s="19" t="s">
        <v>1625</v>
      </c>
      <c r="D238" s="19" t="s">
        <v>168</v>
      </c>
      <c r="E238" s="16">
        <f t="shared" si="10"/>
        <v>4000000</v>
      </c>
      <c r="F238" s="19"/>
      <c r="G238" s="19">
        <v>0</v>
      </c>
      <c r="H238" s="19"/>
      <c r="I238" s="19"/>
      <c r="J238" s="19"/>
      <c r="K238" s="2">
        <f t="shared" si="12"/>
        <v>4000000</v>
      </c>
      <c r="L238" s="19">
        <v>4000000</v>
      </c>
      <c r="M238" s="19"/>
      <c r="S238" s="19">
        <f>IFERROR(SUMIF([3]PIVOT!$A$9:$A$634,C238,[3]PIVOT!$C$9:$C$634),0)</f>
        <v>0</v>
      </c>
      <c r="T238" s="19">
        <f t="shared" si="11"/>
        <v>-4000000</v>
      </c>
    </row>
    <row r="239" spans="1:20" hidden="1" outlineLevel="1" x14ac:dyDescent="0.25">
      <c r="A239" s="19" t="s">
        <v>180</v>
      </c>
      <c r="B239" s="19" t="s">
        <v>2885</v>
      </c>
      <c r="C239" s="19" t="s">
        <v>2476</v>
      </c>
      <c r="D239" s="19" t="s">
        <v>2477</v>
      </c>
      <c r="E239" s="16">
        <f t="shared" si="10"/>
        <v>4000000</v>
      </c>
      <c r="F239" s="19"/>
      <c r="G239" s="19">
        <v>0</v>
      </c>
      <c r="H239" s="19"/>
      <c r="I239" s="19"/>
      <c r="J239" s="19"/>
      <c r="K239" s="2">
        <f t="shared" si="12"/>
        <v>4000000</v>
      </c>
      <c r="L239" s="19">
        <v>4000000</v>
      </c>
      <c r="M239" s="19"/>
      <c r="S239" s="19">
        <f>IFERROR(SUMIF([3]PIVOT!$A$9:$A$634,C239,[3]PIVOT!$C$9:$C$634),0)</f>
        <v>0</v>
      </c>
      <c r="T239" s="19">
        <f t="shared" si="11"/>
        <v>-4000000</v>
      </c>
    </row>
    <row r="240" spans="1:20" hidden="1" outlineLevel="1" x14ac:dyDescent="0.25">
      <c r="A240" s="19" t="s">
        <v>180</v>
      </c>
      <c r="B240" s="19" t="s">
        <v>2738</v>
      </c>
      <c r="C240" s="19" t="s">
        <v>1644</v>
      </c>
      <c r="D240" s="19" t="s">
        <v>711</v>
      </c>
      <c r="E240" s="16">
        <f t="shared" si="10"/>
        <v>0</v>
      </c>
      <c r="F240" s="19"/>
      <c r="G240" s="19">
        <v>0</v>
      </c>
      <c r="H240" s="19"/>
      <c r="I240" s="19"/>
      <c r="J240" s="19"/>
      <c r="K240" s="2">
        <f t="shared" si="12"/>
        <v>0</v>
      </c>
      <c r="L240" s="19">
        <v>0</v>
      </c>
      <c r="M240" s="19"/>
      <c r="S240" s="19">
        <f>IFERROR(SUMIF([3]PIVOT!$A$9:$A$634,C240,[3]PIVOT!$C$9:$C$634),0)</f>
        <v>0</v>
      </c>
      <c r="T240" s="19">
        <f t="shared" si="11"/>
        <v>0</v>
      </c>
    </row>
    <row r="241" spans="1:20" hidden="1" outlineLevel="1" x14ac:dyDescent="0.25">
      <c r="A241" s="19" t="s">
        <v>180</v>
      </c>
      <c r="B241" s="19" t="s">
        <v>2738</v>
      </c>
      <c r="C241" s="19" t="s">
        <v>1643</v>
      </c>
      <c r="D241" s="19" t="s">
        <v>504</v>
      </c>
      <c r="E241" s="16">
        <f t="shared" si="10"/>
        <v>0</v>
      </c>
      <c r="F241" s="19"/>
      <c r="G241" s="19">
        <v>0</v>
      </c>
      <c r="H241" s="19"/>
      <c r="I241" s="19"/>
      <c r="J241" s="19"/>
      <c r="K241" s="2">
        <f t="shared" si="12"/>
        <v>0</v>
      </c>
      <c r="L241" s="19">
        <v>0</v>
      </c>
      <c r="M241" s="19"/>
      <c r="S241" s="19">
        <f>IFERROR(SUMIF([3]PIVOT!$A$9:$A$634,C241,[3]PIVOT!$C$9:$C$634),0)</f>
        <v>0</v>
      </c>
      <c r="T241" s="19">
        <f t="shared" si="11"/>
        <v>0</v>
      </c>
    </row>
    <row r="242" spans="1:20" hidden="1" outlineLevel="1" x14ac:dyDescent="0.25">
      <c r="A242" s="19" t="s">
        <v>179</v>
      </c>
      <c r="B242" s="19" t="s">
        <v>2885</v>
      </c>
      <c r="C242" s="19" t="s">
        <v>2910</v>
      </c>
      <c r="D242" s="19" t="s">
        <v>2911</v>
      </c>
      <c r="E242" s="16">
        <f t="shared" si="10"/>
        <v>4500000</v>
      </c>
      <c r="F242" s="19"/>
      <c r="G242" s="19">
        <v>1000000</v>
      </c>
      <c r="H242" s="19"/>
      <c r="I242" s="19"/>
      <c r="J242" s="19"/>
      <c r="K242" s="2">
        <f t="shared" si="12"/>
        <v>5500000</v>
      </c>
      <c r="L242" s="19">
        <v>4500000</v>
      </c>
      <c r="M242" s="19"/>
      <c r="S242" s="19">
        <f>IFERROR(SUMIF([3]PIVOT!$A$9:$A$634,C242,[3]PIVOT!$C$9:$C$634),0)</f>
        <v>0</v>
      </c>
      <c r="T242" s="19">
        <f t="shared" si="11"/>
        <v>-5500000</v>
      </c>
    </row>
    <row r="243" spans="1:20" hidden="1" outlineLevel="1" x14ac:dyDescent="0.25">
      <c r="A243" s="19" t="s">
        <v>179</v>
      </c>
      <c r="B243" s="19" t="s">
        <v>2738</v>
      </c>
      <c r="C243" s="19" t="s">
        <v>2912</v>
      </c>
      <c r="D243" s="19" t="s">
        <v>2913</v>
      </c>
      <c r="E243" s="16">
        <f t="shared" si="10"/>
        <v>4000000</v>
      </c>
      <c r="F243" s="19"/>
      <c r="G243" s="19">
        <v>1000000</v>
      </c>
      <c r="H243" s="19"/>
      <c r="I243" s="19"/>
      <c r="J243" s="19"/>
      <c r="K243" s="2">
        <f t="shared" si="12"/>
        <v>5000000</v>
      </c>
      <c r="L243" s="19">
        <v>4000000</v>
      </c>
      <c r="M243" s="19"/>
      <c r="S243" s="19">
        <f>IFERROR(SUMIF([3]PIVOT!$A$9:$A$634,C243,[3]PIVOT!$C$9:$C$634),0)</f>
        <v>0</v>
      </c>
      <c r="T243" s="19">
        <f t="shared" si="11"/>
        <v>-5000000</v>
      </c>
    </row>
    <row r="244" spans="1:20" hidden="1" outlineLevel="1" x14ac:dyDescent="0.25">
      <c r="A244" s="19" t="s">
        <v>179</v>
      </c>
      <c r="B244" s="19" t="s">
        <v>2885</v>
      </c>
      <c r="C244" s="19" t="s">
        <v>2914</v>
      </c>
      <c r="D244" s="19" t="s">
        <v>2915</v>
      </c>
      <c r="E244" s="16">
        <f t="shared" si="10"/>
        <v>4500000</v>
      </c>
      <c r="F244" s="19"/>
      <c r="G244" s="19">
        <v>1000000</v>
      </c>
      <c r="H244" s="19"/>
      <c r="I244" s="19"/>
      <c r="J244" s="19"/>
      <c r="K244" s="2">
        <f t="shared" si="12"/>
        <v>5500000</v>
      </c>
      <c r="L244" s="19">
        <v>4500000</v>
      </c>
      <c r="M244" s="19"/>
      <c r="S244" s="19">
        <f>IFERROR(SUMIF([3]PIVOT!$A$9:$A$634,C244,[3]PIVOT!$C$9:$C$634),0)</f>
        <v>0</v>
      </c>
      <c r="T244" s="19">
        <f t="shared" si="11"/>
        <v>-5500000</v>
      </c>
    </row>
    <row r="245" spans="1:20" hidden="1" outlineLevel="1" x14ac:dyDescent="0.25">
      <c r="A245" s="19" t="s">
        <v>179</v>
      </c>
      <c r="B245" s="19" t="s">
        <v>2885</v>
      </c>
      <c r="C245" s="19" t="s">
        <v>2916</v>
      </c>
      <c r="D245" s="19" t="s">
        <v>2917</v>
      </c>
      <c r="E245" s="16">
        <f t="shared" si="10"/>
        <v>4500000</v>
      </c>
      <c r="F245" s="19"/>
      <c r="G245" s="19">
        <v>1000000</v>
      </c>
      <c r="H245" s="19"/>
      <c r="I245" s="19"/>
      <c r="J245" s="19"/>
      <c r="K245" s="2">
        <f t="shared" si="12"/>
        <v>5500000</v>
      </c>
      <c r="L245" s="19">
        <v>4500000</v>
      </c>
      <c r="M245" s="19"/>
      <c r="S245" s="19">
        <f>IFERROR(SUMIF([3]PIVOT!$A$9:$A$634,C245,[3]PIVOT!$C$9:$C$634),0)</f>
        <v>0</v>
      </c>
      <c r="T245" s="19">
        <f t="shared" si="11"/>
        <v>-5500000</v>
      </c>
    </row>
    <row r="246" spans="1:20" hidden="1" outlineLevel="1" x14ac:dyDescent="0.25">
      <c r="A246" s="19" t="s">
        <v>179</v>
      </c>
      <c r="B246" s="19" t="s">
        <v>2738</v>
      </c>
      <c r="C246" s="19" t="s">
        <v>2918</v>
      </c>
      <c r="D246" s="19" t="s">
        <v>2919</v>
      </c>
      <c r="E246" s="16">
        <f t="shared" si="10"/>
        <v>0</v>
      </c>
      <c r="F246" s="19"/>
      <c r="G246" s="19">
        <v>807692.30769230775</v>
      </c>
      <c r="H246" s="19"/>
      <c r="I246" s="19"/>
      <c r="J246" s="19"/>
      <c r="K246" s="2">
        <f t="shared" si="12"/>
        <v>807692.30769230775</v>
      </c>
      <c r="L246" s="19">
        <v>0</v>
      </c>
      <c r="M246" s="19"/>
      <c r="S246" s="19">
        <f>IFERROR(SUMIF([3]PIVOT!$A$9:$A$634,C246,[3]PIVOT!$C$9:$C$634),0)</f>
        <v>0</v>
      </c>
      <c r="T246" s="19">
        <f t="shared" si="11"/>
        <v>-807692.30769230775</v>
      </c>
    </row>
    <row r="247" spans="1:20" hidden="1" outlineLevel="1" x14ac:dyDescent="0.25">
      <c r="A247" s="19" t="s">
        <v>179</v>
      </c>
      <c r="B247" s="19" t="s">
        <v>2885</v>
      </c>
      <c r="C247" s="19" t="s">
        <v>2920</v>
      </c>
      <c r="D247" s="19" t="s">
        <v>2921</v>
      </c>
      <c r="E247" s="16">
        <f t="shared" si="10"/>
        <v>0</v>
      </c>
      <c r="F247" s="19"/>
      <c r="G247" s="19">
        <v>653846.15384615387</v>
      </c>
      <c r="H247" s="19"/>
      <c r="I247" s="19"/>
      <c r="J247" s="19"/>
      <c r="K247" s="2">
        <f t="shared" si="12"/>
        <v>653846.15384615387</v>
      </c>
      <c r="L247" s="19">
        <v>0</v>
      </c>
      <c r="M247" s="19"/>
      <c r="S247" s="19">
        <f>IFERROR(SUMIF([3]PIVOT!$A$9:$A$634,C247,[3]PIVOT!$C$9:$C$634),0)</f>
        <v>0</v>
      </c>
      <c r="T247" s="19">
        <f t="shared" si="11"/>
        <v>-653846.15384615387</v>
      </c>
    </row>
    <row r="248" spans="1:20" hidden="1" outlineLevel="1" x14ac:dyDescent="0.25">
      <c r="A248" s="19" t="s">
        <v>179</v>
      </c>
      <c r="B248" s="19" t="s">
        <v>2885</v>
      </c>
      <c r="C248" s="19" t="s">
        <v>2922</v>
      </c>
      <c r="D248" s="19" t="s">
        <v>2923</v>
      </c>
      <c r="E248" s="16">
        <f t="shared" si="10"/>
        <v>0</v>
      </c>
      <c r="F248" s="19"/>
      <c r="G248" s="19">
        <v>653846.15384615387</v>
      </c>
      <c r="H248" s="19"/>
      <c r="I248" s="19"/>
      <c r="J248" s="19"/>
      <c r="K248" s="2">
        <f t="shared" si="12"/>
        <v>653846.15384615387</v>
      </c>
      <c r="L248" s="19">
        <v>0</v>
      </c>
      <c r="M248" s="19"/>
      <c r="S248" s="19">
        <f>IFERROR(SUMIF([3]PIVOT!$A$9:$A$634,C248,[3]PIVOT!$C$9:$C$634),0)</f>
        <v>0</v>
      </c>
      <c r="T248" s="19">
        <f t="shared" si="11"/>
        <v>-653846.15384615387</v>
      </c>
    </row>
    <row r="249" spans="1:20" hidden="1" outlineLevel="1" x14ac:dyDescent="0.25">
      <c r="A249" s="19" t="s">
        <v>179</v>
      </c>
      <c r="B249" s="19" t="s">
        <v>2885</v>
      </c>
      <c r="C249" s="19" t="s">
        <v>1535</v>
      </c>
      <c r="D249" s="19" t="s">
        <v>989</v>
      </c>
      <c r="E249" s="16">
        <f t="shared" si="10"/>
        <v>0</v>
      </c>
      <c r="F249" s="19"/>
      <c r="G249" s="19">
        <v>0</v>
      </c>
      <c r="H249" s="19"/>
      <c r="I249" s="19"/>
      <c r="J249" s="19"/>
      <c r="K249" s="2">
        <f t="shared" si="12"/>
        <v>0</v>
      </c>
      <c r="L249" s="19">
        <v>0</v>
      </c>
      <c r="M249" s="19"/>
      <c r="S249" s="19">
        <f>IFERROR(SUMIF([3]PIVOT!$A$9:$A$634,C249,[3]PIVOT!$C$9:$C$634),0)</f>
        <v>0</v>
      </c>
      <c r="T249" s="19">
        <f t="shared" si="11"/>
        <v>0</v>
      </c>
    </row>
    <row r="250" spans="1:20" hidden="1" outlineLevel="1" x14ac:dyDescent="0.25">
      <c r="A250" s="19" t="s">
        <v>179</v>
      </c>
      <c r="B250" s="19" t="s">
        <v>2885</v>
      </c>
      <c r="C250" s="19" t="s">
        <v>1536</v>
      </c>
      <c r="D250" s="19" t="s">
        <v>992</v>
      </c>
      <c r="E250" s="16">
        <f t="shared" si="10"/>
        <v>0</v>
      </c>
      <c r="F250" s="19"/>
      <c r="G250" s="19">
        <v>0</v>
      </c>
      <c r="H250" s="19"/>
      <c r="I250" s="19"/>
      <c r="J250" s="19"/>
      <c r="K250" s="2">
        <f t="shared" si="12"/>
        <v>0</v>
      </c>
      <c r="L250" s="19">
        <v>0</v>
      </c>
      <c r="M250" s="19"/>
      <c r="S250" s="19">
        <f>IFERROR(SUMIF([3]PIVOT!$A$9:$A$634,C250,[3]PIVOT!$C$9:$C$634),0)</f>
        <v>0</v>
      </c>
      <c r="T250" s="19">
        <f t="shared" si="11"/>
        <v>0</v>
      </c>
    </row>
    <row r="251" spans="1:20" hidden="1" outlineLevel="1" x14ac:dyDescent="0.25">
      <c r="A251" s="19" t="s">
        <v>179</v>
      </c>
      <c r="B251" s="19" t="s">
        <v>2885</v>
      </c>
      <c r="C251" s="19" t="s">
        <v>2033</v>
      </c>
      <c r="D251" s="19" t="s">
        <v>2643</v>
      </c>
      <c r="E251" s="16">
        <f t="shared" si="10"/>
        <v>0</v>
      </c>
      <c r="F251" s="19"/>
      <c r="G251" s="19">
        <v>0</v>
      </c>
      <c r="H251" s="19"/>
      <c r="I251" s="19"/>
      <c r="J251" s="19"/>
      <c r="K251" s="2">
        <f t="shared" si="12"/>
        <v>0</v>
      </c>
      <c r="L251" s="19">
        <v>0</v>
      </c>
      <c r="M251" s="19"/>
      <c r="S251" s="19">
        <f>IFERROR(SUMIF([3]PIVOT!$A$9:$A$634,C251,[3]PIVOT!$C$9:$C$634),0)</f>
        <v>0</v>
      </c>
      <c r="T251" s="19">
        <f t="shared" si="11"/>
        <v>0</v>
      </c>
    </row>
    <row r="252" spans="1:20" hidden="1" outlineLevel="1" x14ac:dyDescent="0.25">
      <c r="A252" s="19" t="s">
        <v>179</v>
      </c>
      <c r="B252" s="19" t="s">
        <v>2885</v>
      </c>
      <c r="C252" s="19" t="s">
        <v>2251</v>
      </c>
      <c r="D252" s="19" t="s">
        <v>2252</v>
      </c>
      <c r="E252" s="16">
        <f t="shared" si="10"/>
        <v>0</v>
      </c>
      <c r="F252" s="19"/>
      <c r="G252" s="19">
        <v>0</v>
      </c>
      <c r="H252" s="19"/>
      <c r="I252" s="19"/>
      <c r="J252" s="19"/>
      <c r="K252" s="2">
        <f t="shared" si="12"/>
        <v>0</v>
      </c>
      <c r="L252" s="19">
        <v>0</v>
      </c>
      <c r="M252" s="19"/>
      <c r="S252" s="19">
        <f>IFERROR(SUMIF([3]PIVOT!$A$9:$A$634,C252,[3]PIVOT!$C$9:$C$634),0)</f>
        <v>0</v>
      </c>
      <c r="T252" s="19">
        <f t="shared" si="11"/>
        <v>0</v>
      </c>
    </row>
    <row r="253" spans="1:20" hidden="1" outlineLevel="1" x14ac:dyDescent="0.25">
      <c r="A253" s="19" t="s">
        <v>179</v>
      </c>
      <c r="B253" s="19" t="s">
        <v>2886</v>
      </c>
      <c r="C253" s="19" t="s">
        <v>2447</v>
      </c>
      <c r="D253" s="19" t="s">
        <v>2448</v>
      </c>
      <c r="E253" s="16">
        <f t="shared" si="10"/>
        <v>0</v>
      </c>
      <c r="F253" s="19"/>
      <c r="G253" s="19">
        <v>0</v>
      </c>
      <c r="H253" s="19"/>
      <c r="I253" s="19"/>
      <c r="J253" s="19"/>
      <c r="K253" s="2">
        <f t="shared" si="12"/>
        <v>0</v>
      </c>
      <c r="L253" s="19">
        <v>0</v>
      </c>
      <c r="M253" s="19"/>
      <c r="S253" s="19">
        <f>IFERROR(SUMIF([3]PIVOT!$A$9:$A$634,C253,[3]PIVOT!$C$9:$C$634),0)</f>
        <v>0</v>
      </c>
      <c r="T253" s="19">
        <f t="shared" si="11"/>
        <v>0</v>
      </c>
    </row>
    <row r="254" spans="1:20" s="22" customFormat="1" hidden="1" outlineLevel="1" x14ac:dyDescent="0.25">
      <c r="A254" s="22" t="s">
        <v>179</v>
      </c>
      <c r="B254" s="22" t="s">
        <v>2885</v>
      </c>
      <c r="C254" s="22" t="s">
        <v>2788</v>
      </c>
      <c r="D254" s="22" t="s">
        <v>2789</v>
      </c>
      <c r="E254" s="16">
        <f t="shared" si="10"/>
        <v>0</v>
      </c>
      <c r="G254" s="19">
        <v>961538.4615384615</v>
      </c>
      <c r="K254" s="2">
        <f t="shared" si="12"/>
        <v>961538.4615384615</v>
      </c>
      <c r="L254" s="22">
        <v>0</v>
      </c>
      <c r="S254" s="19">
        <f>IFERROR(SUMIF([3]PIVOT!$A$9:$A$634,C254,[3]PIVOT!$C$9:$C$634),0)</f>
        <v>0</v>
      </c>
      <c r="T254" s="19">
        <f t="shared" si="11"/>
        <v>-961538.4615384615</v>
      </c>
    </row>
    <row r="255" spans="1:20" hidden="1" outlineLevel="1" x14ac:dyDescent="0.25">
      <c r="A255" s="19" t="s">
        <v>179</v>
      </c>
      <c r="B255" s="19" t="s">
        <v>2738</v>
      </c>
      <c r="C255" s="19" t="s">
        <v>2924</v>
      </c>
      <c r="D255" s="19" t="s">
        <v>2925</v>
      </c>
      <c r="E255" s="16">
        <f t="shared" si="10"/>
        <v>0</v>
      </c>
      <c r="F255" s="19"/>
      <c r="G255" s="19">
        <v>384615.38461538462</v>
      </c>
      <c r="H255" s="19"/>
      <c r="I255" s="19"/>
      <c r="J255" s="19"/>
      <c r="K255" s="2">
        <f t="shared" si="12"/>
        <v>384615.38461538462</v>
      </c>
      <c r="L255" s="19">
        <v>0</v>
      </c>
      <c r="M255" s="19"/>
      <c r="S255" s="19">
        <f>IFERROR(SUMIF([3]PIVOT!$A$9:$A$634,C255,[3]PIVOT!$C$9:$C$634),0)</f>
        <v>0</v>
      </c>
      <c r="T255" s="19">
        <f t="shared" si="11"/>
        <v>-384615.38461538462</v>
      </c>
    </row>
    <row r="256" spans="1:20" hidden="1" outlineLevel="1" x14ac:dyDescent="0.25">
      <c r="A256" s="19" t="s">
        <v>179</v>
      </c>
      <c r="B256" s="19" t="s">
        <v>2885</v>
      </c>
      <c r="C256" s="19" t="s">
        <v>2926</v>
      </c>
      <c r="D256" s="19" t="s">
        <v>2927</v>
      </c>
      <c r="E256" s="16">
        <f t="shared" si="10"/>
        <v>192307.69230769231</v>
      </c>
      <c r="F256" s="19"/>
      <c r="G256" s="19">
        <v>384615.38461538462</v>
      </c>
      <c r="H256" s="19"/>
      <c r="I256" s="19"/>
      <c r="J256" s="19"/>
      <c r="K256" s="2">
        <f t="shared" si="12"/>
        <v>576923.07692307699</v>
      </c>
      <c r="L256" s="19">
        <v>192307.69230769231</v>
      </c>
      <c r="M256" s="19"/>
      <c r="S256" s="19">
        <f>IFERROR(SUMIF([3]PIVOT!$A$9:$A$634,C256,[3]PIVOT!$C$9:$C$634),0)</f>
        <v>0</v>
      </c>
      <c r="T256" s="19">
        <f t="shared" si="11"/>
        <v>-576923.07692307699</v>
      </c>
    </row>
    <row r="257" spans="1:20" hidden="1" outlineLevel="1" x14ac:dyDescent="0.25">
      <c r="A257" s="19" t="s">
        <v>179</v>
      </c>
      <c r="B257" s="19" t="s">
        <v>2885</v>
      </c>
      <c r="C257" s="19" t="s">
        <v>2928</v>
      </c>
      <c r="D257" s="19" t="s">
        <v>2929</v>
      </c>
      <c r="E257" s="16">
        <f t="shared" si="10"/>
        <v>192307.69230769231</v>
      </c>
      <c r="F257" s="19"/>
      <c r="G257" s="19">
        <v>384615.38461538462</v>
      </c>
      <c r="H257" s="19"/>
      <c r="I257" s="19"/>
      <c r="J257" s="19"/>
      <c r="K257" s="2">
        <f t="shared" si="12"/>
        <v>576923.07692307699</v>
      </c>
      <c r="L257" s="19">
        <v>192307.69230769231</v>
      </c>
      <c r="M257" s="19"/>
      <c r="S257" s="19">
        <f>IFERROR(SUMIF([3]PIVOT!$A$9:$A$634,C257,[3]PIVOT!$C$9:$C$634),0)</f>
        <v>0</v>
      </c>
      <c r="T257" s="19">
        <f t="shared" si="11"/>
        <v>-576923.07692307699</v>
      </c>
    </row>
    <row r="258" spans="1:20" hidden="1" outlineLevel="1" x14ac:dyDescent="0.25">
      <c r="A258" s="19" t="s">
        <v>179</v>
      </c>
      <c r="B258" s="19" t="s">
        <v>2885</v>
      </c>
      <c r="C258" s="19" t="s">
        <v>2930</v>
      </c>
      <c r="D258" s="19" t="s">
        <v>2931</v>
      </c>
      <c r="E258" s="16">
        <f t="shared" si="10"/>
        <v>173076.92307692306</v>
      </c>
      <c r="F258" s="19"/>
      <c r="G258" s="19">
        <v>346153.84615384613</v>
      </c>
      <c r="H258" s="19"/>
      <c r="I258" s="19"/>
      <c r="J258" s="19"/>
      <c r="K258" s="2">
        <f t="shared" si="12"/>
        <v>519230.76923076919</v>
      </c>
      <c r="L258" s="19">
        <v>173076.92307692306</v>
      </c>
      <c r="M258" s="19"/>
      <c r="S258" s="19">
        <f>IFERROR(SUMIF([3]PIVOT!$A$9:$A$634,C258,[3]PIVOT!$C$9:$C$634),0)</f>
        <v>0</v>
      </c>
      <c r="T258" s="19">
        <f t="shared" si="11"/>
        <v>-519230.76923076919</v>
      </c>
    </row>
    <row r="259" spans="1:20" hidden="1" outlineLevel="1" x14ac:dyDescent="0.25">
      <c r="A259" s="19" t="s">
        <v>179</v>
      </c>
      <c r="B259" s="19" t="s">
        <v>2885</v>
      </c>
      <c r="C259" s="19" t="s">
        <v>2932</v>
      </c>
      <c r="D259" s="19" t="s">
        <v>2933</v>
      </c>
      <c r="E259" s="16">
        <f t="shared" si="10"/>
        <v>0</v>
      </c>
      <c r="F259" s="19"/>
      <c r="G259" s="19">
        <v>269230.76923076925</v>
      </c>
      <c r="H259" s="19"/>
      <c r="I259" s="19"/>
      <c r="J259" s="19"/>
      <c r="K259" s="2">
        <f t="shared" si="12"/>
        <v>269230.76923076925</v>
      </c>
      <c r="L259" s="19">
        <v>0</v>
      </c>
      <c r="M259" s="19"/>
      <c r="S259" s="19">
        <f>IFERROR(SUMIF([3]PIVOT!$A$9:$A$634,C259,[3]PIVOT!$C$9:$C$634),0)</f>
        <v>0</v>
      </c>
      <c r="T259" s="19">
        <f t="shared" si="11"/>
        <v>-269230.76923076925</v>
      </c>
    </row>
    <row r="260" spans="1:20" s="22" customFormat="1" hidden="1" outlineLevel="1" x14ac:dyDescent="0.25">
      <c r="A260" s="22" t="s">
        <v>179</v>
      </c>
      <c r="B260" s="22" t="s">
        <v>2885</v>
      </c>
      <c r="C260" s="22" t="s">
        <v>2934</v>
      </c>
      <c r="D260" s="22" t="s">
        <v>2935</v>
      </c>
      <c r="E260" s="16">
        <f t="shared" si="10"/>
        <v>0</v>
      </c>
      <c r="G260" s="19">
        <v>269230.76923076925</v>
      </c>
      <c r="K260" s="2">
        <f t="shared" si="12"/>
        <v>269230.76923076925</v>
      </c>
      <c r="L260" s="22">
        <v>0</v>
      </c>
      <c r="S260" s="19">
        <f>IFERROR(SUMIF([3]PIVOT!$A$9:$A$634,C260,[3]PIVOT!$C$9:$C$634),0)</f>
        <v>0</v>
      </c>
      <c r="T260" s="19">
        <f t="shared" si="11"/>
        <v>-269230.76923076925</v>
      </c>
    </row>
    <row r="261" spans="1:20" hidden="1" outlineLevel="1" x14ac:dyDescent="0.25">
      <c r="A261" s="19" t="s">
        <v>180</v>
      </c>
      <c r="B261" s="19" t="s">
        <v>2738</v>
      </c>
      <c r="C261" s="19" t="s">
        <v>2936</v>
      </c>
      <c r="D261" s="19" t="s">
        <v>2937</v>
      </c>
      <c r="E261" s="16">
        <f t="shared" si="10"/>
        <v>0</v>
      </c>
      <c r="F261" s="19"/>
      <c r="G261" s="19">
        <v>692307.69230769225</v>
      </c>
      <c r="H261" s="19"/>
      <c r="I261" s="19"/>
      <c r="J261" s="19"/>
      <c r="K261" s="2">
        <f t="shared" si="12"/>
        <v>692307.69230769225</v>
      </c>
      <c r="L261" s="19">
        <v>0</v>
      </c>
      <c r="M261" s="19"/>
      <c r="S261" s="19">
        <f>IFERROR(SUMIF([3]PIVOT!$A$9:$A$634,C261,[3]PIVOT!$C$9:$C$634),0)</f>
        <v>0</v>
      </c>
      <c r="T261" s="19">
        <f t="shared" si="11"/>
        <v>-692307.69230769225</v>
      </c>
    </row>
    <row r="262" spans="1:20" hidden="1" outlineLevel="1" x14ac:dyDescent="0.25">
      <c r="A262" s="19" t="s">
        <v>179</v>
      </c>
      <c r="B262" s="19" t="s">
        <v>37</v>
      </c>
      <c r="C262" s="19" t="s">
        <v>1647</v>
      </c>
      <c r="D262" s="19" t="s">
        <v>505</v>
      </c>
      <c r="E262" s="16">
        <f t="shared" ref="E262:E279" si="13">+L262-F262-J262-I262</f>
        <v>2200000</v>
      </c>
      <c r="F262" s="19"/>
      <c r="G262" s="19">
        <v>0</v>
      </c>
      <c r="H262" s="19"/>
      <c r="I262" s="19"/>
      <c r="J262" s="19"/>
      <c r="K262" s="2">
        <f t="shared" ref="K262:K279" si="14">SUM(E262:G262)-H262+I262+J262</f>
        <v>2200000</v>
      </c>
      <c r="L262" s="19">
        <v>2200000</v>
      </c>
      <c r="M262" s="19"/>
    </row>
    <row r="263" spans="1:20" hidden="1" outlineLevel="1" x14ac:dyDescent="0.25">
      <c r="A263" s="19" t="s">
        <v>179</v>
      </c>
      <c r="B263" s="19" t="s">
        <v>37</v>
      </c>
      <c r="C263" s="19" t="s">
        <v>2484</v>
      </c>
      <c r="D263" s="19" t="s">
        <v>2483</v>
      </c>
      <c r="E263" s="16">
        <f t="shared" si="13"/>
        <v>3900000</v>
      </c>
      <c r="F263" s="19"/>
      <c r="G263" s="19">
        <v>0</v>
      </c>
      <c r="H263" s="19"/>
      <c r="I263" s="19"/>
      <c r="J263" s="19"/>
      <c r="K263" s="2">
        <f t="shared" si="14"/>
        <v>3900000</v>
      </c>
      <c r="L263" s="19">
        <v>3900000</v>
      </c>
      <c r="M263" s="19"/>
    </row>
    <row r="264" spans="1:20" hidden="1" outlineLevel="1" x14ac:dyDescent="0.25">
      <c r="A264" s="19" t="s">
        <v>179</v>
      </c>
      <c r="B264" s="19" t="s">
        <v>37</v>
      </c>
      <c r="C264" s="19" t="s">
        <v>1648</v>
      </c>
      <c r="D264" s="19" t="s">
        <v>175</v>
      </c>
      <c r="E264" s="16">
        <f t="shared" si="13"/>
        <v>0</v>
      </c>
      <c r="F264" s="19"/>
      <c r="G264" s="19">
        <v>0</v>
      </c>
      <c r="H264" s="19"/>
      <c r="I264" s="19"/>
      <c r="J264" s="19"/>
      <c r="K264" s="2">
        <f t="shared" si="14"/>
        <v>0</v>
      </c>
      <c r="L264" s="19">
        <v>0</v>
      </c>
      <c r="M264" s="19"/>
    </row>
    <row r="265" spans="1:20" hidden="1" outlineLevel="1" x14ac:dyDescent="0.25">
      <c r="A265" s="19" t="s">
        <v>179</v>
      </c>
      <c r="B265" s="19" t="s">
        <v>37</v>
      </c>
      <c r="C265" s="19" t="s">
        <v>2812</v>
      </c>
      <c r="D265" s="19" t="s">
        <v>2810</v>
      </c>
      <c r="E265" s="16">
        <f t="shared" si="13"/>
        <v>2000000</v>
      </c>
      <c r="F265" s="19"/>
      <c r="G265" s="19">
        <v>0</v>
      </c>
      <c r="H265" s="19"/>
      <c r="I265" s="19"/>
      <c r="J265" s="19"/>
      <c r="K265" s="2">
        <f t="shared" si="14"/>
        <v>2000000</v>
      </c>
      <c r="L265" s="19">
        <v>2000000</v>
      </c>
      <c r="M265" s="19"/>
    </row>
    <row r="266" spans="1:20" hidden="1" outlineLevel="1" x14ac:dyDescent="0.25">
      <c r="A266" s="19" t="s">
        <v>179</v>
      </c>
      <c r="B266" s="19" t="s">
        <v>37</v>
      </c>
      <c r="C266" s="19" t="s">
        <v>2482</v>
      </c>
      <c r="D266" s="19" t="s">
        <v>2481</v>
      </c>
      <c r="E266" s="16">
        <f t="shared" si="13"/>
        <v>4900000</v>
      </c>
      <c r="F266" s="19"/>
      <c r="G266" s="19">
        <v>0</v>
      </c>
      <c r="H266" s="19"/>
      <c r="I266" s="19"/>
      <c r="J266" s="19"/>
      <c r="K266" s="2">
        <f t="shared" si="14"/>
        <v>4900000</v>
      </c>
      <c r="L266" s="19">
        <v>4900000</v>
      </c>
      <c r="M266" s="19"/>
    </row>
    <row r="267" spans="1:20" hidden="1" outlineLevel="1" x14ac:dyDescent="0.25">
      <c r="A267" s="19" t="s">
        <v>179</v>
      </c>
      <c r="B267" s="19" t="s">
        <v>37</v>
      </c>
      <c r="C267" s="19" t="s">
        <v>1649</v>
      </c>
      <c r="D267" s="19" t="s">
        <v>43</v>
      </c>
      <c r="E267" s="16">
        <f t="shared" si="13"/>
        <v>1000000</v>
      </c>
      <c r="F267" s="19"/>
      <c r="G267" s="19">
        <v>0</v>
      </c>
      <c r="H267" s="19"/>
      <c r="I267" s="19"/>
      <c r="J267" s="19"/>
      <c r="K267" s="2">
        <f t="shared" si="14"/>
        <v>1000000</v>
      </c>
      <c r="L267" s="19">
        <v>1000000</v>
      </c>
      <c r="M267" s="19"/>
    </row>
    <row r="268" spans="1:20" hidden="1" outlineLevel="1" x14ac:dyDescent="0.25">
      <c r="A268" s="19" t="s">
        <v>179</v>
      </c>
      <c r="B268" s="19" t="s">
        <v>37</v>
      </c>
      <c r="C268" s="19" t="s">
        <v>1653</v>
      </c>
      <c r="D268" s="19" t="s">
        <v>997</v>
      </c>
      <c r="E268" s="16">
        <f t="shared" si="13"/>
        <v>5700000</v>
      </c>
      <c r="F268" s="19"/>
      <c r="G268" s="19">
        <v>0</v>
      </c>
      <c r="H268" s="19"/>
      <c r="I268" s="19"/>
      <c r="J268" s="19"/>
      <c r="K268" s="2">
        <f t="shared" si="14"/>
        <v>5700000</v>
      </c>
      <c r="L268" s="19">
        <v>5700000</v>
      </c>
      <c r="M268" s="19"/>
    </row>
    <row r="269" spans="1:20" hidden="1" outlineLevel="1" x14ac:dyDescent="0.25">
      <c r="A269" s="19" t="s">
        <v>179</v>
      </c>
      <c r="B269" s="19" t="s">
        <v>37</v>
      </c>
      <c r="C269" s="19" t="s">
        <v>2938</v>
      </c>
      <c r="D269" s="19" t="s">
        <v>2939</v>
      </c>
      <c r="E269" s="16">
        <f t="shared" si="13"/>
        <v>0</v>
      </c>
      <c r="F269" s="19"/>
      <c r="G269" s="19">
        <v>0</v>
      </c>
      <c r="H269" s="19"/>
      <c r="I269" s="19"/>
      <c r="J269" s="19"/>
      <c r="K269" s="2">
        <f t="shared" si="14"/>
        <v>0</v>
      </c>
      <c r="L269" s="19">
        <v>0</v>
      </c>
      <c r="M269" s="19"/>
    </row>
    <row r="270" spans="1:20" hidden="1" outlineLevel="1" x14ac:dyDescent="0.25">
      <c r="A270" s="19" t="s">
        <v>180</v>
      </c>
      <c r="B270" s="19" t="s">
        <v>37</v>
      </c>
      <c r="C270" s="19" t="s">
        <v>1660</v>
      </c>
      <c r="D270" s="19" t="s">
        <v>999</v>
      </c>
      <c r="E270" s="16">
        <f t="shared" si="13"/>
        <v>3200000</v>
      </c>
      <c r="F270" s="19"/>
      <c r="G270" s="19">
        <v>0</v>
      </c>
      <c r="H270" s="19"/>
      <c r="I270" s="19"/>
      <c r="J270" s="19"/>
      <c r="K270" s="2">
        <f t="shared" si="14"/>
        <v>3200000</v>
      </c>
      <c r="L270" s="19">
        <v>3200000</v>
      </c>
      <c r="M270" s="19"/>
    </row>
    <row r="271" spans="1:20" hidden="1" outlineLevel="1" x14ac:dyDescent="0.25">
      <c r="A271" s="19" t="s">
        <v>180</v>
      </c>
      <c r="B271" s="19" t="s">
        <v>37</v>
      </c>
      <c r="C271" s="19" t="s">
        <v>2069</v>
      </c>
      <c r="D271" s="19" t="s">
        <v>2067</v>
      </c>
      <c r="E271" s="16">
        <f t="shared" si="13"/>
        <v>5700000</v>
      </c>
      <c r="F271" s="19"/>
      <c r="G271" s="19">
        <v>0</v>
      </c>
      <c r="H271" s="19"/>
      <c r="I271" s="19"/>
      <c r="J271" s="19"/>
      <c r="K271" s="2">
        <f t="shared" si="14"/>
        <v>5700000</v>
      </c>
      <c r="L271" s="19">
        <v>5700000</v>
      </c>
      <c r="M271" s="19"/>
    </row>
    <row r="272" spans="1:20" hidden="1" outlineLevel="1" x14ac:dyDescent="0.25">
      <c r="A272" s="19" t="s">
        <v>180</v>
      </c>
      <c r="B272" s="19" t="s">
        <v>37</v>
      </c>
      <c r="C272" s="19" t="s">
        <v>1656</v>
      </c>
      <c r="D272" s="19" t="s">
        <v>2655</v>
      </c>
      <c r="E272" s="16">
        <f t="shared" si="13"/>
        <v>4900000</v>
      </c>
      <c r="F272" s="19"/>
      <c r="G272" s="19">
        <v>0</v>
      </c>
      <c r="H272" s="19"/>
      <c r="I272" s="19"/>
      <c r="J272" s="19"/>
      <c r="K272" s="2">
        <f t="shared" si="14"/>
        <v>4900000</v>
      </c>
      <c r="L272" s="19">
        <v>4900000</v>
      </c>
      <c r="M272" s="19"/>
    </row>
    <row r="273" spans="1:20" hidden="1" outlineLevel="1" x14ac:dyDescent="0.25">
      <c r="A273" s="19" t="s">
        <v>180</v>
      </c>
      <c r="B273" s="19" t="s">
        <v>37</v>
      </c>
      <c r="C273" s="19" t="s">
        <v>1657</v>
      </c>
      <c r="D273" s="19" t="s">
        <v>177</v>
      </c>
      <c r="E273" s="16">
        <f t="shared" si="13"/>
        <v>5700000</v>
      </c>
      <c r="F273" s="19"/>
      <c r="G273" s="19">
        <v>0</v>
      </c>
      <c r="H273" s="19"/>
      <c r="I273" s="19"/>
      <c r="J273" s="19"/>
      <c r="K273" s="2">
        <f t="shared" si="14"/>
        <v>5700000</v>
      </c>
      <c r="L273" s="19">
        <v>5700000</v>
      </c>
      <c r="M273" s="19"/>
    </row>
    <row r="274" spans="1:20" hidden="1" outlineLevel="1" x14ac:dyDescent="0.25">
      <c r="A274" s="19" t="s">
        <v>180</v>
      </c>
      <c r="B274" s="19" t="s">
        <v>37</v>
      </c>
      <c r="C274" s="19" t="s">
        <v>1659</v>
      </c>
      <c r="D274" s="19" t="s">
        <v>178</v>
      </c>
      <c r="E274" s="16">
        <f t="shared" si="13"/>
        <v>4400000</v>
      </c>
      <c r="F274" s="19"/>
      <c r="G274" s="19">
        <v>0</v>
      </c>
      <c r="H274" s="19"/>
      <c r="I274" s="19"/>
      <c r="J274" s="19"/>
      <c r="K274" s="2">
        <f t="shared" si="14"/>
        <v>4400000</v>
      </c>
      <c r="L274" s="19">
        <v>4400000</v>
      </c>
      <c r="M274" s="19"/>
    </row>
    <row r="275" spans="1:20" hidden="1" outlineLevel="1" x14ac:dyDescent="0.25">
      <c r="A275" s="19" t="s">
        <v>180</v>
      </c>
      <c r="B275" s="19" t="s">
        <v>37</v>
      </c>
      <c r="C275" s="19" t="s">
        <v>2487</v>
      </c>
      <c r="D275" s="19" t="s">
        <v>2486</v>
      </c>
      <c r="E275" s="16">
        <f t="shared" si="13"/>
        <v>3900000</v>
      </c>
      <c r="F275" s="19"/>
      <c r="G275" s="19">
        <v>0</v>
      </c>
      <c r="H275" s="19"/>
      <c r="I275" s="19"/>
      <c r="J275" s="19"/>
      <c r="K275" s="2">
        <f t="shared" si="14"/>
        <v>3900000</v>
      </c>
      <c r="L275" s="19">
        <v>3900000</v>
      </c>
      <c r="M275" s="19"/>
    </row>
    <row r="276" spans="1:20" hidden="1" outlineLevel="1" x14ac:dyDescent="0.25">
      <c r="A276" s="19" t="s">
        <v>180</v>
      </c>
      <c r="B276" s="19" t="s">
        <v>37</v>
      </c>
      <c r="C276" s="19" t="s">
        <v>1861</v>
      </c>
      <c r="D276" s="19" t="s">
        <v>1860</v>
      </c>
      <c r="E276" s="16">
        <f t="shared" si="13"/>
        <v>5700000</v>
      </c>
      <c r="F276" s="19"/>
      <c r="G276" s="19">
        <v>0</v>
      </c>
      <c r="H276" s="19"/>
      <c r="I276" s="19"/>
      <c r="J276" s="19"/>
      <c r="K276" s="2">
        <f t="shared" si="14"/>
        <v>5700000</v>
      </c>
      <c r="L276" s="19">
        <v>5700000</v>
      </c>
      <c r="M276" s="19"/>
    </row>
    <row r="277" spans="1:20" hidden="1" outlineLevel="1" x14ac:dyDescent="0.25">
      <c r="A277" s="19" t="s">
        <v>180</v>
      </c>
      <c r="B277" s="19" t="s">
        <v>37</v>
      </c>
      <c r="C277" s="19" t="s">
        <v>1658</v>
      </c>
      <c r="D277" s="19" t="s">
        <v>369</v>
      </c>
      <c r="E277" s="16">
        <f t="shared" si="13"/>
        <v>4900000</v>
      </c>
      <c r="F277" s="19"/>
      <c r="G277" s="19">
        <v>0</v>
      </c>
      <c r="H277" s="19"/>
      <c r="I277" s="19"/>
      <c r="J277" s="19"/>
      <c r="K277" s="2">
        <f t="shared" si="14"/>
        <v>4900000</v>
      </c>
      <c r="L277" s="19">
        <v>4900000</v>
      </c>
      <c r="M277" s="19"/>
    </row>
    <row r="278" spans="1:20" hidden="1" outlineLevel="1" x14ac:dyDescent="0.25">
      <c r="A278" s="19" t="s">
        <v>179</v>
      </c>
      <c r="B278" s="19" t="s">
        <v>39</v>
      </c>
      <c r="C278" s="19" t="s">
        <v>2656</v>
      </c>
      <c r="D278" s="19" t="s">
        <v>927</v>
      </c>
      <c r="E278" s="16">
        <f t="shared" si="13"/>
        <v>2200000</v>
      </c>
      <c r="F278" s="19"/>
      <c r="G278" s="19">
        <v>0</v>
      </c>
      <c r="H278" s="19"/>
      <c r="I278" s="19"/>
      <c r="J278" s="19"/>
      <c r="K278" s="2">
        <f t="shared" si="14"/>
        <v>2200000</v>
      </c>
      <c r="L278" s="19">
        <v>2200000</v>
      </c>
      <c r="M278" s="19"/>
    </row>
    <row r="279" spans="1:20" hidden="1" outlineLevel="1" x14ac:dyDescent="0.25">
      <c r="A279" s="19" t="s">
        <v>180</v>
      </c>
      <c r="B279" s="19" t="s">
        <v>39</v>
      </c>
      <c r="C279" s="19" t="s">
        <v>1803</v>
      </c>
      <c r="D279" s="19" t="s">
        <v>344</v>
      </c>
      <c r="E279" s="16">
        <f t="shared" si="13"/>
        <v>6900000</v>
      </c>
      <c r="F279" s="19"/>
      <c r="G279" s="19">
        <v>0</v>
      </c>
      <c r="H279" s="19"/>
      <c r="I279" s="19"/>
      <c r="J279" s="19">
        <v>10000000</v>
      </c>
      <c r="K279" s="2">
        <f t="shared" si="14"/>
        <v>16900000</v>
      </c>
      <c r="L279" s="19">
        <v>16900000</v>
      </c>
      <c r="M279" s="19"/>
    </row>
    <row r="280" spans="1:20" s="35" customFormat="1" collapsed="1" x14ac:dyDescent="0.25">
      <c r="A280" s="4"/>
      <c r="B280" s="4"/>
      <c r="C280" s="50"/>
      <c r="D280" s="4" t="s">
        <v>84</v>
      </c>
      <c r="E280" s="4">
        <f t="shared" ref="E280:J280" si="15">SUM(E142:E279)</f>
        <v>353150000.00000006</v>
      </c>
      <c r="F280" s="4">
        <f t="shared" si="15"/>
        <v>0</v>
      </c>
      <c r="G280" s="4">
        <f t="shared" si="15"/>
        <v>15807692.307692308</v>
      </c>
      <c r="H280" s="4">
        <f t="shared" si="15"/>
        <v>0</v>
      </c>
      <c r="I280" s="4">
        <f t="shared" si="15"/>
        <v>0</v>
      </c>
      <c r="J280" s="4">
        <f t="shared" si="15"/>
        <v>10000000</v>
      </c>
      <c r="K280" s="4">
        <f t="shared" si="12"/>
        <v>378957692.30769235</v>
      </c>
      <c r="L280" s="4">
        <f>SUM(L153:L279)</f>
        <v>335450000</v>
      </c>
      <c r="M280" s="41"/>
      <c r="N280" s="35">
        <v>267400000</v>
      </c>
      <c r="O280" s="19">
        <v>32900000</v>
      </c>
      <c r="P280" s="35">
        <v>2700000</v>
      </c>
      <c r="Q280" s="35">
        <v>23653846.153846152</v>
      </c>
      <c r="R280" s="35">
        <f>+K280-SUM(N280:Q280)</f>
        <v>52303846.153846204</v>
      </c>
      <c r="S280" s="19"/>
      <c r="T280" s="19"/>
    </row>
    <row r="281" spans="1:20" hidden="1" outlineLevel="1" x14ac:dyDescent="0.25">
      <c r="A281" s="19" t="s">
        <v>229</v>
      </c>
      <c r="B281" s="19" t="s">
        <v>2738</v>
      </c>
      <c r="C281" s="19" t="s">
        <v>2268</v>
      </c>
      <c r="D281" s="19" t="s">
        <v>2269</v>
      </c>
      <c r="E281" s="2">
        <f t="shared" ref="E281:E344" si="16">+L281-F281-J281-I281</f>
        <v>700000</v>
      </c>
      <c r="F281" s="19"/>
      <c r="G281" s="19">
        <v>0</v>
      </c>
      <c r="H281" s="19"/>
      <c r="I281" s="19"/>
      <c r="J281" s="19"/>
      <c r="K281" s="2">
        <f t="shared" si="12"/>
        <v>700000</v>
      </c>
      <c r="L281" s="19">
        <v>700000</v>
      </c>
      <c r="M281" s="19"/>
      <c r="S281" s="19">
        <f>IFERROR(SUMIF([3]PIVOT!$A$9:$A$634,C281,[3]PIVOT!$C$9:$C$634),0)</f>
        <v>0</v>
      </c>
      <c r="T281" s="19">
        <f t="shared" si="11"/>
        <v>-700000</v>
      </c>
    </row>
    <row r="282" spans="1:20" hidden="1" outlineLevel="1" x14ac:dyDescent="0.25">
      <c r="A282" s="19" t="s">
        <v>229</v>
      </c>
      <c r="B282" s="19" t="s">
        <v>2886</v>
      </c>
      <c r="C282" s="19" t="s">
        <v>1671</v>
      </c>
      <c r="D282" s="19" t="s">
        <v>1672</v>
      </c>
      <c r="E282" s="2">
        <f t="shared" si="16"/>
        <v>5000000</v>
      </c>
      <c r="F282" s="19"/>
      <c r="G282" s="19">
        <v>0</v>
      </c>
      <c r="H282" s="19"/>
      <c r="I282" s="19"/>
      <c r="J282" s="19"/>
      <c r="K282" s="2">
        <f t="shared" si="12"/>
        <v>5000000</v>
      </c>
      <c r="L282" s="19">
        <v>5000000</v>
      </c>
      <c r="M282" s="19"/>
      <c r="S282" s="19">
        <f>IFERROR(SUMIF([3]PIVOT!$A$9:$A$634,C282,[3]PIVOT!$C$9:$C$634),0)</f>
        <v>0</v>
      </c>
      <c r="T282" s="19">
        <f t="shared" si="11"/>
        <v>-5000000</v>
      </c>
    </row>
    <row r="283" spans="1:20" hidden="1" outlineLevel="1" x14ac:dyDescent="0.25">
      <c r="A283" s="19" t="s">
        <v>229</v>
      </c>
      <c r="B283" s="19" t="s">
        <v>2885</v>
      </c>
      <c r="C283" s="19" t="s">
        <v>1669</v>
      </c>
      <c r="D283" s="19" t="s">
        <v>181</v>
      </c>
      <c r="E283" s="2">
        <f t="shared" si="16"/>
        <v>4000000</v>
      </c>
      <c r="F283" s="19"/>
      <c r="G283" s="19">
        <v>0</v>
      </c>
      <c r="H283" s="19"/>
      <c r="I283" s="19"/>
      <c r="J283" s="19"/>
      <c r="K283" s="2">
        <f t="shared" si="12"/>
        <v>4000000</v>
      </c>
      <c r="L283" s="19">
        <v>4000000</v>
      </c>
      <c r="M283" s="19"/>
      <c r="S283" s="19">
        <f>IFERROR(SUMIF([3]PIVOT!$A$9:$A$634,C283,[3]PIVOT!$C$9:$C$634),0)</f>
        <v>0</v>
      </c>
      <c r="T283" s="19">
        <f t="shared" si="11"/>
        <v>-4000000</v>
      </c>
    </row>
    <row r="284" spans="1:20" hidden="1" outlineLevel="1" x14ac:dyDescent="0.25">
      <c r="A284" s="19" t="s">
        <v>229</v>
      </c>
      <c r="B284" s="19" t="s">
        <v>2885</v>
      </c>
      <c r="C284" s="19" t="s">
        <v>2813</v>
      </c>
      <c r="D284" s="19" t="s">
        <v>2814</v>
      </c>
      <c r="E284" s="2">
        <f t="shared" si="16"/>
        <v>4000000</v>
      </c>
      <c r="F284" s="19"/>
      <c r="G284" s="19">
        <v>1000000</v>
      </c>
      <c r="H284" s="19"/>
      <c r="I284" s="19"/>
      <c r="J284" s="19"/>
      <c r="K284" s="2">
        <f t="shared" si="12"/>
        <v>5000000</v>
      </c>
      <c r="L284" s="19">
        <v>4000000</v>
      </c>
      <c r="M284" s="19"/>
      <c r="S284" s="19">
        <f>IFERROR(SUMIF([3]PIVOT!$A$9:$A$634,C284,[3]PIVOT!$C$9:$C$634),0)</f>
        <v>0</v>
      </c>
      <c r="T284" s="19">
        <f t="shared" si="11"/>
        <v>-5000000</v>
      </c>
    </row>
    <row r="285" spans="1:20" hidden="1" outlineLevel="1" x14ac:dyDescent="0.25">
      <c r="A285" s="19" t="s">
        <v>229</v>
      </c>
      <c r="B285" s="19" t="s">
        <v>2885</v>
      </c>
      <c r="C285" s="19" t="s">
        <v>1873</v>
      </c>
      <c r="D285" s="19" t="s">
        <v>2940</v>
      </c>
      <c r="E285" s="2">
        <f t="shared" si="16"/>
        <v>4000000</v>
      </c>
      <c r="F285" s="19"/>
      <c r="G285" s="19">
        <v>0</v>
      </c>
      <c r="H285" s="19"/>
      <c r="I285" s="19"/>
      <c r="J285" s="19"/>
      <c r="K285" s="2">
        <f t="shared" si="12"/>
        <v>4000000</v>
      </c>
      <c r="L285" s="19">
        <v>4000000</v>
      </c>
      <c r="M285" s="19"/>
      <c r="S285" s="19">
        <f>IFERROR(SUMIF([3]PIVOT!$A$9:$A$634,C285,[3]PIVOT!$C$9:$C$634),0)</f>
        <v>0</v>
      </c>
      <c r="T285" s="19">
        <f t="shared" ref="T285:T348" si="17">+S285-K285</f>
        <v>-4000000</v>
      </c>
    </row>
    <row r="286" spans="1:20" hidden="1" outlineLevel="1" x14ac:dyDescent="0.25">
      <c r="A286" s="19" t="s">
        <v>229</v>
      </c>
      <c r="B286" s="19" t="s">
        <v>2885</v>
      </c>
      <c r="C286" s="19" t="s">
        <v>2274</v>
      </c>
      <c r="D286" s="19" t="s">
        <v>2941</v>
      </c>
      <c r="E286" s="2">
        <f t="shared" si="16"/>
        <v>500000</v>
      </c>
      <c r="F286" s="19"/>
      <c r="G286" s="19">
        <v>0</v>
      </c>
      <c r="H286" s="19"/>
      <c r="I286" s="19"/>
      <c r="J286" s="19"/>
      <c r="K286" s="2">
        <f t="shared" si="12"/>
        <v>500000</v>
      </c>
      <c r="L286" s="19">
        <v>500000</v>
      </c>
      <c r="M286" s="19"/>
      <c r="S286" s="19">
        <f>IFERROR(SUMIF([3]PIVOT!$A$9:$A$634,C286,[3]PIVOT!$C$9:$C$634),0)</f>
        <v>0</v>
      </c>
      <c r="T286" s="19">
        <f t="shared" si="17"/>
        <v>-500000</v>
      </c>
    </row>
    <row r="287" spans="1:20" hidden="1" outlineLevel="1" x14ac:dyDescent="0.25">
      <c r="A287" s="19" t="s">
        <v>229</v>
      </c>
      <c r="B287" s="19" t="s">
        <v>2885</v>
      </c>
      <c r="C287" s="19" t="s">
        <v>1875</v>
      </c>
      <c r="D287" s="19" t="s">
        <v>1876</v>
      </c>
      <c r="E287" s="2">
        <f t="shared" si="16"/>
        <v>500000</v>
      </c>
      <c r="F287" s="19"/>
      <c r="G287" s="19">
        <v>0</v>
      </c>
      <c r="H287" s="19"/>
      <c r="I287" s="19"/>
      <c r="J287" s="19"/>
      <c r="K287" s="2">
        <f t="shared" si="12"/>
        <v>500000</v>
      </c>
      <c r="L287" s="19">
        <v>500000</v>
      </c>
      <c r="M287" s="19"/>
      <c r="S287" s="19">
        <f>IFERROR(SUMIF([3]PIVOT!$A$9:$A$634,C287,[3]PIVOT!$C$9:$C$634),0)</f>
        <v>0</v>
      </c>
      <c r="T287" s="19">
        <f t="shared" si="17"/>
        <v>-500000</v>
      </c>
    </row>
    <row r="288" spans="1:20" hidden="1" outlineLevel="1" x14ac:dyDescent="0.25">
      <c r="A288" s="19" t="s">
        <v>229</v>
      </c>
      <c r="B288" s="19" t="s">
        <v>2885</v>
      </c>
      <c r="C288" s="19" t="s">
        <v>2661</v>
      </c>
      <c r="D288" s="19" t="s">
        <v>2662</v>
      </c>
      <c r="E288" s="2">
        <f t="shared" si="16"/>
        <v>500000</v>
      </c>
      <c r="F288" s="19"/>
      <c r="G288" s="19">
        <v>0</v>
      </c>
      <c r="H288" s="19"/>
      <c r="I288" s="19"/>
      <c r="J288" s="19"/>
      <c r="K288" s="2">
        <f t="shared" si="12"/>
        <v>500000</v>
      </c>
      <c r="L288" s="19">
        <v>500000</v>
      </c>
      <c r="M288" s="19"/>
      <c r="S288" s="19">
        <f>IFERROR(SUMIF([3]PIVOT!$A$9:$A$634,C288,[3]PIVOT!$C$9:$C$634),0)</f>
        <v>0</v>
      </c>
      <c r="T288" s="19">
        <f t="shared" si="17"/>
        <v>-500000</v>
      </c>
    </row>
    <row r="289" spans="1:20" hidden="1" outlineLevel="1" x14ac:dyDescent="0.25">
      <c r="A289" s="19" t="s">
        <v>229</v>
      </c>
      <c r="B289" s="19" t="s">
        <v>2738</v>
      </c>
      <c r="C289" s="19" t="s">
        <v>1681</v>
      </c>
      <c r="D289" s="19" t="s">
        <v>508</v>
      </c>
      <c r="E289" s="2">
        <f t="shared" si="16"/>
        <v>0</v>
      </c>
      <c r="F289" s="19"/>
      <c r="G289" s="19">
        <v>0</v>
      </c>
      <c r="H289" s="19"/>
      <c r="I289" s="19"/>
      <c r="J289" s="19"/>
      <c r="K289" s="2">
        <f t="shared" si="12"/>
        <v>0</v>
      </c>
      <c r="L289" s="19">
        <v>0</v>
      </c>
      <c r="M289" s="19"/>
      <c r="S289" s="19">
        <f>IFERROR(SUMIF([3]PIVOT!$A$9:$A$634,C289,[3]PIVOT!$C$9:$C$634),0)</f>
        <v>0</v>
      </c>
      <c r="T289" s="19">
        <f t="shared" si="17"/>
        <v>0</v>
      </c>
    </row>
    <row r="290" spans="1:20" hidden="1" outlineLevel="1" x14ac:dyDescent="0.25">
      <c r="A290" s="19" t="s">
        <v>229</v>
      </c>
      <c r="B290" s="19" t="s">
        <v>2886</v>
      </c>
      <c r="C290" s="19" t="s">
        <v>1678</v>
      </c>
      <c r="D290" s="19" t="s">
        <v>185</v>
      </c>
      <c r="E290" s="2">
        <f t="shared" si="16"/>
        <v>5500000</v>
      </c>
      <c r="F290" s="19"/>
      <c r="G290" s="19">
        <v>0</v>
      </c>
      <c r="H290" s="19"/>
      <c r="I290" s="19"/>
      <c r="J290" s="19"/>
      <c r="K290" s="2">
        <f t="shared" si="12"/>
        <v>5500000</v>
      </c>
      <c r="L290" s="19">
        <v>5500000</v>
      </c>
      <c r="M290" s="19"/>
      <c r="S290" s="19">
        <f>IFERROR(SUMIF([3]PIVOT!$A$9:$A$634,C290,[3]PIVOT!$C$9:$C$634),0)</f>
        <v>0</v>
      </c>
      <c r="T290" s="19">
        <f t="shared" si="17"/>
        <v>-5500000</v>
      </c>
    </row>
    <row r="291" spans="1:20" hidden="1" outlineLevel="1" x14ac:dyDescent="0.25">
      <c r="A291" s="19" t="s">
        <v>229</v>
      </c>
      <c r="B291" s="19" t="s">
        <v>2885</v>
      </c>
      <c r="C291" s="19" t="s">
        <v>1680</v>
      </c>
      <c r="D291" s="19" t="s">
        <v>521</v>
      </c>
      <c r="E291" s="2">
        <f t="shared" si="16"/>
        <v>4000000</v>
      </c>
      <c r="F291" s="19"/>
      <c r="G291" s="19">
        <v>0</v>
      </c>
      <c r="H291" s="19"/>
      <c r="I291" s="19"/>
      <c r="J291" s="19"/>
      <c r="K291" s="2">
        <f t="shared" ref="K291:K354" si="18">SUM(E291:G291)-H291+I291+J291</f>
        <v>4000000</v>
      </c>
      <c r="L291" s="19">
        <v>4000000</v>
      </c>
      <c r="M291" s="19"/>
      <c r="S291" s="19">
        <f>IFERROR(SUMIF([3]PIVOT!$A$9:$A$634,C291,[3]PIVOT!$C$9:$C$634),0)</f>
        <v>0</v>
      </c>
      <c r="T291" s="19">
        <f t="shared" si="17"/>
        <v>-4000000</v>
      </c>
    </row>
    <row r="292" spans="1:20" hidden="1" outlineLevel="1" x14ac:dyDescent="0.25">
      <c r="A292" s="19" t="s">
        <v>229</v>
      </c>
      <c r="B292" s="19" t="s">
        <v>2885</v>
      </c>
      <c r="C292" s="19" t="s">
        <v>1679</v>
      </c>
      <c r="D292" s="19" t="s">
        <v>450</v>
      </c>
      <c r="E292" s="2">
        <f t="shared" si="16"/>
        <v>4000000</v>
      </c>
      <c r="F292" s="19"/>
      <c r="G292" s="19">
        <v>0</v>
      </c>
      <c r="H292" s="19"/>
      <c r="I292" s="19"/>
      <c r="J292" s="19"/>
      <c r="K292" s="2">
        <f t="shared" si="18"/>
        <v>4000000</v>
      </c>
      <c r="L292" s="19">
        <v>4000000</v>
      </c>
      <c r="M292" s="19"/>
      <c r="S292" s="19">
        <f>IFERROR(SUMIF([3]PIVOT!$A$9:$A$634,C292,[3]PIVOT!$C$9:$C$634),0)</f>
        <v>0</v>
      </c>
      <c r="T292" s="19">
        <f t="shared" si="17"/>
        <v>-4000000</v>
      </c>
    </row>
    <row r="293" spans="1:20" hidden="1" outlineLevel="1" x14ac:dyDescent="0.25">
      <c r="A293" s="19" t="s">
        <v>229</v>
      </c>
      <c r="B293" s="19" t="s">
        <v>2885</v>
      </c>
      <c r="C293" s="19" t="s">
        <v>1699</v>
      </c>
      <c r="D293" s="19" t="s">
        <v>59</v>
      </c>
      <c r="E293" s="2">
        <f t="shared" si="16"/>
        <v>4000000</v>
      </c>
      <c r="F293" s="19"/>
      <c r="G293" s="19">
        <v>0</v>
      </c>
      <c r="H293" s="19"/>
      <c r="I293" s="19"/>
      <c r="J293" s="19"/>
      <c r="K293" s="2">
        <f t="shared" si="18"/>
        <v>4000000</v>
      </c>
      <c r="L293" s="19">
        <v>4000000</v>
      </c>
      <c r="M293" s="19"/>
      <c r="S293" s="19">
        <f>IFERROR(SUMIF([3]PIVOT!$A$9:$A$634,C293,[3]PIVOT!$C$9:$C$634),0)</f>
        <v>0</v>
      </c>
      <c r="T293" s="19">
        <f t="shared" si="17"/>
        <v>-4000000</v>
      </c>
    </row>
    <row r="294" spans="1:20" hidden="1" outlineLevel="1" x14ac:dyDescent="0.25">
      <c r="A294" s="19" t="s">
        <v>229</v>
      </c>
      <c r="B294" s="19" t="s">
        <v>2885</v>
      </c>
      <c r="C294" s="19" t="s">
        <v>2820</v>
      </c>
      <c r="D294" s="19" t="s">
        <v>2821</v>
      </c>
      <c r="E294" s="2">
        <f t="shared" si="16"/>
        <v>4000000</v>
      </c>
      <c r="F294" s="19"/>
      <c r="G294" s="19">
        <v>1000000</v>
      </c>
      <c r="H294" s="19"/>
      <c r="I294" s="19"/>
      <c r="J294" s="19"/>
      <c r="K294" s="2">
        <f t="shared" si="18"/>
        <v>5000000</v>
      </c>
      <c r="L294" s="19">
        <v>4000000</v>
      </c>
      <c r="M294" s="19"/>
      <c r="S294" s="19">
        <f>IFERROR(SUMIF([3]PIVOT!$A$9:$A$634,C294,[3]PIVOT!$C$9:$C$634),0)</f>
        <v>0</v>
      </c>
      <c r="T294" s="19">
        <f t="shared" si="17"/>
        <v>-5000000</v>
      </c>
    </row>
    <row r="295" spans="1:20" hidden="1" outlineLevel="1" x14ac:dyDescent="0.25">
      <c r="A295" s="19" t="s">
        <v>229</v>
      </c>
      <c r="B295" s="19" t="s">
        <v>2885</v>
      </c>
      <c r="C295" s="19" t="s">
        <v>1871</v>
      </c>
      <c r="D295" s="19" t="s">
        <v>1872</v>
      </c>
      <c r="E295" s="2">
        <f t="shared" si="16"/>
        <v>4000000</v>
      </c>
      <c r="F295" s="19"/>
      <c r="G295" s="19">
        <v>0</v>
      </c>
      <c r="H295" s="19"/>
      <c r="I295" s="19"/>
      <c r="J295" s="19"/>
      <c r="K295" s="2">
        <f t="shared" si="18"/>
        <v>4000000</v>
      </c>
      <c r="L295" s="19">
        <v>4000000</v>
      </c>
      <c r="M295" s="19"/>
      <c r="S295" s="19">
        <f>IFERROR(SUMIF([3]PIVOT!$A$9:$A$634,C295,[3]PIVOT!$C$9:$C$634),0)</f>
        <v>0</v>
      </c>
      <c r="T295" s="19">
        <f t="shared" si="17"/>
        <v>-4000000</v>
      </c>
    </row>
    <row r="296" spans="1:20" hidden="1" outlineLevel="1" x14ac:dyDescent="0.25">
      <c r="A296" s="19" t="s">
        <v>229</v>
      </c>
      <c r="B296" s="19" t="s">
        <v>2885</v>
      </c>
      <c r="C296" s="19" t="s">
        <v>1682</v>
      </c>
      <c r="D296" s="19" t="s">
        <v>187</v>
      </c>
      <c r="E296" s="2">
        <f t="shared" si="16"/>
        <v>4000000</v>
      </c>
      <c r="F296" s="19"/>
      <c r="G296" s="19">
        <v>0</v>
      </c>
      <c r="H296" s="19"/>
      <c r="I296" s="19"/>
      <c r="J296" s="19"/>
      <c r="K296" s="2">
        <f t="shared" si="18"/>
        <v>4000000</v>
      </c>
      <c r="L296" s="19">
        <v>4000000</v>
      </c>
      <c r="M296" s="19"/>
      <c r="S296" s="19">
        <f>IFERROR(SUMIF([3]PIVOT!$A$9:$A$634,C296,[3]PIVOT!$C$9:$C$634),0)</f>
        <v>0</v>
      </c>
      <c r="T296" s="19">
        <f t="shared" si="17"/>
        <v>-4000000</v>
      </c>
    </row>
    <row r="297" spans="1:20" hidden="1" outlineLevel="1" x14ac:dyDescent="0.25">
      <c r="A297" s="19" t="s">
        <v>229</v>
      </c>
      <c r="B297" s="19" t="s">
        <v>2885</v>
      </c>
      <c r="C297" s="19" t="s">
        <v>1683</v>
      </c>
      <c r="D297" s="19" t="s">
        <v>451</v>
      </c>
      <c r="E297" s="2">
        <f t="shared" si="16"/>
        <v>4000000</v>
      </c>
      <c r="F297" s="19"/>
      <c r="G297" s="19">
        <v>0</v>
      </c>
      <c r="H297" s="19"/>
      <c r="I297" s="19"/>
      <c r="J297" s="19"/>
      <c r="K297" s="2">
        <f t="shared" si="18"/>
        <v>4000000</v>
      </c>
      <c r="L297" s="19">
        <v>4000000</v>
      </c>
      <c r="M297" s="19"/>
      <c r="S297" s="19">
        <f>IFERROR(SUMIF([3]PIVOT!$A$9:$A$634,C297,[3]PIVOT!$C$9:$C$634),0)</f>
        <v>0</v>
      </c>
      <c r="T297" s="19">
        <f t="shared" si="17"/>
        <v>-4000000</v>
      </c>
    </row>
    <row r="298" spans="1:20" hidden="1" outlineLevel="1" x14ac:dyDescent="0.25">
      <c r="A298" s="19" t="s">
        <v>229</v>
      </c>
      <c r="B298" s="19" t="s">
        <v>2885</v>
      </c>
      <c r="C298" s="19" t="s">
        <v>1868</v>
      </c>
      <c r="D298" s="19" t="s">
        <v>1869</v>
      </c>
      <c r="E298" s="2">
        <f t="shared" si="16"/>
        <v>4000000</v>
      </c>
      <c r="F298" s="19"/>
      <c r="G298" s="19">
        <v>0</v>
      </c>
      <c r="H298" s="19"/>
      <c r="I298" s="19"/>
      <c r="J298" s="19"/>
      <c r="K298" s="2">
        <f t="shared" si="18"/>
        <v>4000000</v>
      </c>
      <c r="L298" s="19">
        <v>4000000</v>
      </c>
      <c r="M298" s="19"/>
      <c r="S298" s="19">
        <f>IFERROR(SUMIF([3]PIVOT!$A$9:$A$634,C298,[3]PIVOT!$C$9:$C$634),0)</f>
        <v>0</v>
      </c>
      <c r="T298" s="19">
        <f t="shared" si="17"/>
        <v>-4000000</v>
      </c>
    </row>
    <row r="299" spans="1:20" hidden="1" outlineLevel="1" x14ac:dyDescent="0.25">
      <c r="A299" s="19" t="s">
        <v>229</v>
      </c>
      <c r="B299" s="19" t="s">
        <v>2886</v>
      </c>
      <c r="C299" s="19" t="s">
        <v>1673</v>
      </c>
      <c r="D299" s="19" t="s">
        <v>189</v>
      </c>
      <c r="E299" s="2">
        <f t="shared" si="16"/>
        <v>5500000</v>
      </c>
      <c r="F299" s="19"/>
      <c r="G299" s="19">
        <v>0</v>
      </c>
      <c r="H299" s="19"/>
      <c r="I299" s="19"/>
      <c r="J299" s="19"/>
      <c r="K299" s="2">
        <f t="shared" si="18"/>
        <v>5500000</v>
      </c>
      <c r="L299" s="19">
        <v>5500000</v>
      </c>
      <c r="M299" s="19"/>
      <c r="S299" s="19">
        <f>IFERROR(SUMIF([3]PIVOT!$A$9:$A$634,C299,[3]PIVOT!$C$9:$C$634),0)</f>
        <v>0</v>
      </c>
      <c r="T299" s="19">
        <f t="shared" si="17"/>
        <v>-5500000</v>
      </c>
    </row>
    <row r="300" spans="1:20" hidden="1" outlineLevel="1" x14ac:dyDescent="0.25">
      <c r="A300" s="19" t="s">
        <v>229</v>
      </c>
      <c r="B300" s="19" t="s">
        <v>2885</v>
      </c>
      <c r="C300" s="19" t="s">
        <v>1870</v>
      </c>
      <c r="D300" s="19" t="s">
        <v>13</v>
      </c>
      <c r="E300" s="2">
        <f t="shared" si="16"/>
        <v>4000000</v>
      </c>
      <c r="F300" s="19"/>
      <c r="G300" s="19">
        <v>0</v>
      </c>
      <c r="H300" s="19"/>
      <c r="I300" s="19"/>
      <c r="J300" s="19"/>
      <c r="K300" s="2">
        <f t="shared" si="18"/>
        <v>4000000</v>
      </c>
      <c r="L300" s="19">
        <v>4000000</v>
      </c>
      <c r="M300" s="19"/>
      <c r="S300" s="19">
        <f>IFERROR(SUMIF([3]PIVOT!$A$9:$A$634,C300,[3]PIVOT!$C$9:$C$634),0)</f>
        <v>0</v>
      </c>
      <c r="T300" s="19">
        <f t="shared" si="17"/>
        <v>-4000000</v>
      </c>
    </row>
    <row r="301" spans="1:20" hidden="1" outlineLevel="1" x14ac:dyDescent="0.25">
      <c r="A301" s="19" t="s">
        <v>229</v>
      </c>
      <c r="B301" s="19" t="s">
        <v>2885</v>
      </c>
      <c r="C301" s="19" t="s">
        <v>1866</v>
      </c>
      <c r="D301" s="19" t="s">
        <v>1867</v>
      </c>
      <c r="E301" s="2">
        <f t="shared" si="16"/>
        <v>4000000</v>
      </c>
      <c r="F301" s="19"/>
      <c r="G301" s="19">
        <v>0</v>
      </c>
      <c r="H301" s="19"/>
      <c r="I301" s="19"/>
      <c r="J301" s="19"/>
      <c r="K301" s="2">
        <f t="shared" si="18"/>
        <v>4000000</v>
      </c>
      <c r="L301" s="19">
        <v>4000000</v>
      </c>
      <c r="M301" s="19"/>
      <c r="S301" s="19">
        <f>IFERROR(SUMIF([3]PIVOT!$A$9:$A$634,C301,[3]PIVOT!$C$9:$C$634),0)</f>
        <v>0</v>
      </c>
      <c r="T301" s="19">
        <f t="shared" si="17"/>
        <v>-4000000</v>
      </c>
    </row>
    <row r="302" spans="1:20" hidden="1" outlineLevel="1" x14ac:dyDescent="0.25">
      <c r="A302" s="19" t="s">
        <v>229</v>
      </c>
      <c r="B302" s="19" t="s">
        <v>2885</v>
      </c>
      <c r="C302" s="19" t="s">
        <v>1717</v>
      </c>
      <c r="D302" s="19" t="s">
        <v>771</v>
      </c>
      <c r="E302" s="2">
        <f t="shared" si="16"/>
        <v>4000000</v>
      </c>
      <c r="F302" s="19"/>
      <c r="G302" s="19">
        <v>0</v>
      </c>
      <c r="H302" s="19"/>
      <c r="I302" s="19"/>
      <c r="J302" s="19"/>
      <c r="K302" s="2">
        <f t="shared" si="18"/>
        <v>4000000</v>
      </c>
      <c r="L302" s="19">
        <v>4000000</v>
      </c>
      <c r="M302" s="19"/>
      <c r="S302" s="19">
        <f>IFERROR(SUMIF([3]PIVOT!$A$9:$A$634,C302,[3]PIVOT!$C$9:$C$634),0)</f>
        <v>0</v>
      </c>
      <c r="T302" s="19">
        <f t="shared" si="17"/>
        <v>-4000000</v>
      </c>
    </row>
    <row r="303" spans="1:20" hidden="1" outlineLevel="1" x14ac:dyDescent="0.25">
      <c r="A303" s="19" t="s">
        <v>229</v>
      </c>
      <c r="B303" s="19" t="s">
        <v>2885</v>
      </c>
      <c r="C303" s="19" t="s">
        <v>1714</v>
      </c>
      <c r="D303" s="19" t="s">
        <v>455</v>
      </c>
      <c r="E303" s="2">
        <f t="shared" si="16"/>
        <v>0</v>
      </c>
      <c r="F303" s="19"/>
      <c r="G303" s="19">
        <v>0</v>
      </c>
      <c r="H303" s="19"/>
      <c r="I303" s="19"/>
      <c r="J303" s="19"/>
      <c r="K303" s="2">
        <f t="shared" si="18"/>
        <v>0</v>
      </c>
      <c r="L303" s="19">
        <v>0</v>
      </c>
      <c r="M303" s="19"/>
      <c r="S303" s="19">
        <f>IFERROR(SUMIF([3]PIVOT!$A$9:$A$634,C303,[3]PIVOT!$C$9:$C$634),0)</f>
        <v>0</v>
      </c>
      <c r="T303" s="19">
        <f t="shared" si="17"/>
        <v>0</v>
      </c>
    </row>
    <row r="304" spans="1:20" hidden="1" outlineLevel="1" x14ac:dyDescent="0.25">
      <c r="A304" s="19" t="s">
        <v>229</v>
      </c>
      <c r="B304" s="19" t="s">
        <v>2885</v>
      </c>
      <c r="C304" s="19" t="s">
        <v>1715</v>
      </c>
      <c r="D304" s="19" t="s">
        <v>556</v>
      </c>
      <c r="E304" s="2">
        <f t="shared" si="16"/>
        <v>4000000</v>
      </c>
      <c r="F304" s="19"/>
      <c r="G304" s="19">
        <v>0</v>
      </c>
      <c r="H304" s="19"/>
      <c r="I304" s="19"/>
      <c r="J304" s="19"/>
      <c r="K304" s="2">
        <f t="shared" si="18"/>
        <v>4000000</v>
      </c>
      <c r="L304" s="19">
        <v>4000000</v>
      </c>
      <c r="M304" s="19"/>
      <c r="S304" s="19">
        <f>IFERROR(SUMIF([3]PIVOT!$A$9:$A$634,C304,[3]PIVOT!$C$9:$C$634),0)</f>
        <v>0</v>
      </c>
      <c r="T304" s="19">
        <f t="shared" si="17"/>
        <v>-4000000</v>
      </c>
    </row>
    <row r="305" spans="1:20" hidden="1" outlineLevel="1" x14ac:dyDescent="0.25">
      <c r="A305" s="19" t="s">
        <v>229</v>
      </c>
      <c r="B305" s="19" t="s">
        <v>2885</v>
      </c>
      <c r="C305" s="19" t="s">
        <v>1703</v>
      </c>
      <c r="D305" s="19" t="s">
        <v>1008</v>
      </c>
      <c r="E305" s="2">
        <f t="shared" si="16"/>
        <v>4000000</v>
      </c>
      <c r="F305" s="19"/>
      <c r="G305" s="19">
        <v>0</v>
      </c>
      <c r="H305" s="19"/>
      <c r="I305" s="19"/>
      <c r="J305" s="19"/>
      <c r="K305" s="2">
        <f t="shared" si="18"/>
        <v>4000000</v>
      </c>
      <c r="L305" s="19">
        <v>4000000</v>
      </c>
      <c r="M305" s="19"/>
      <c r="S305" s="19">
        <f>IFERROR(SUMIF([3]PIVOT!$A$9:$A$634,C305,[3]PIVOT!$C$9:$C$634),0)</f>
        <v>0</v>
      </c>
      <c r="T305" s="19">
        <f t="shared" si="17"/>
        <v>-4000000</v>
      </c>
    </row>
    <row r="306" spans="1:20" hidden="1" outlineLevel="1" x14ac:dyDescent="0.25">
      <c r="A306" s="19" t="s">
        <v>229</v>
      </c>
      <c r="B306" s="19" t="s">
        <v>2886</v>
      </c>
      <c r="C306" s="19" t="s">
        <v>1702</v>
      </c>
      <c r="D306" s="19" t="s">
        <v>195</v>
      </c>
      <c r="E306" s="2">
        <f t="shared" si="16"/>
        <v>5500000</v>
      </c>
      <c r="F306" s="19"/>
      <c r="G306" s="19">
        <v>0</v>
      </c>
      <c r="H306" s="19"/>
      <c r="I306" s="19"/>
      <c r="J306" s="19"/>
      <c r="K306" s="2">
        <f t="shared" si="18"/>
        <v>5500000</v>
      </c>
      <c r="L306" s="19">
        <v>5500000</v>
      </c>
      <c r="M306" s="19"/>
      <c r="S306" s="19">
        <f>IFERROR(SUMIF([3]PIVOT!$A$9:$A$634,C306,[3]PIVOT!$C$9:$C$634),0)</f>
        <v>0</v>
      </c>
      <c r="T306" s="19">
        <f t="shared" si="17"/>
        <v>-5500000</v>
      </c>
    </row>
    <row r="307" spans="1:20" hidden="1" outlineLevel="1" x14ac:dyDescent="0.25">
      <c r="A307" s="19" t="s">
        <v>229</v>
      </c>
      <c r="B307" s="19" t="s">
        <v>2885</v>
      </c>
      <c r="C307" s="19" t="s">
        <v>1704</v>
      </c>
      <c r="D307" s="19" t="s">
        <v>769</v>
      </c>
      <c r="E307" s="2">
        <f t="shared" si="16"/>
        <v>4000000</v>
      </c>
      <c r="F307" s="19"/>
      <c r="G307" s="19">
        <v>0</v>
      </c>
      <c r="H307" s="19"/>
      <c r="I307" s="19"/>
      <c r="J307" s="19"/>
      <c r="K307" s="2">
        <f t="shared" si="18"/>
        <v>4000000</v>
      </c>
      <c r="L307" s="19">
        <v>4000000</v>
      </c>
      <c r="M307" s="19"/>
      <c r="S307" s="19">
        <f>IFERROR(SUMIF([3]PIVOT!$A$9:$A$634,C307,[3]PIVOT!$C$9:$C$634),0)</f>
        <v>0</v>
      </c>
      <c r="T307" s="19">
        <f t="shared" si="17"/>
        <v>-4000000</v>
      </c>
    </row>
    <row r="308" spans="1:20" hidden="1" outlineLevel="1" x14ac:dyDescent="0.25">
      <c r="A308" s="19" t="s">
        <v>229</v>
      </c>
      <c r="B308" s="19" t="s">
        <v>2885</v>
      </c>
      <c r="C308" s="19" t="s">
        <v>1705</v>
      </c>
      <c r="D308" s="19" t="s">
        <v>197</v>
      </c>
      <c r="E308" s="2">
        <f t="shared" si="16"/>
        <v>4000000</v>
      </c>
      <c r="F308" s="19"/>
      <c r="G308" s="19">
        <v>0</v>
      </c>
      <c r="H308" s="19"/>
      <c r="I308" s="19"/>
      <c r="J308" s="19"/>
      <c r="K308" s="2">
        <f t="shared" si="18"/>
        <v>4000000</v>
      </c>
      <c r="L308" s="19">
        <v>4000000</v>
      </c>
      <c r="M308" s="19"/>
      <c r="S308" s="19">
        <f>IFERROR(SUMIF([3]PIVOT!$A$9:$A$634,C308,[3]PIVOT!$C$9:$C$634),0)</f>
        <v>0</v>
      </c>
      <c r="T308" s="19">
        <f t="shared" si="17"/>
        <v>-4000000</v>
      </c>
    </row>
    <row r="309" spans="1:20" hidden="1" outlineLevel="1" x14ac:dyDescent="0.25">
      <c r="A309" s="19" t="s">
        <v>229</v>
      </c>
      <c r="B309" s="19" t="s">
        <v>2885</v>
      </c>
      <c r="C309" s="19" t="s">
        <v>1701</v>
      </c>
      <c r="D309" s="19" t="s">
        <v>510</v>
      </c>
      <c r="E309" s="2">
        <f t="shared" si="16"/>
        <v>4000000</v>
      </c>
      <c r="F309" s="19"/>
      <c r="G309" s="19">
        <v>0</v>
      </c>
      <c r="H309" s="19"/>
      <c r="I309" s="19"/>
      <c r="J309" s="19"/>
      <c r="K309" s="2">
        <f t="shared" si="18"/>
        <v>4000000</v>
      </c>
      <c r="L309" s="19">
        <v>4000000</v>
      </c>
      <c r="M309" s="19"/>
      <c r="S309" s="19">
        <f>IFERROR(SUMIF([3]PIVOT!$A$9:$A$634,C309,[3]PIVOT!$C$9:$C$634),0)</f>
        <v>0</v>
      </c>
      <c r="T309" s="19">
        <f t="shared" si="17"/>
        <v>-4000000</v>
      </c>
    </row>
    <row r="310" spans="1:20" hidden="1" outlineLevel="1" x14ac:dyDescent="0.25">
      <c r="A310" s="19" t="s">
        <v>229</v>
      </c>
      <c r="B310" s="19" t="s">
        <v>2885</v>
      </c>
      <c r="C310" s="19" t="s">
        <v>1718</v>
      </c>
      <c r="D310" s="19" t="s">
        <v>196</v>
      </c>
      <c r="E310" s="2">
        <f t="shared" si="16"/>
        <v>4000000</v>
      </c>
      <c r="F310" s="19"/>
      <c r="G310" s="19">
        <v>0</v>
      </c>
      <c r="H310" s="19"/>
      <c r="I310" s="19"/>
      <c r="J310" s="19"/>
      <c r="K310" s="2">
        <f t="shared" si="18"/>
        <v>4000000</v>
      </c>
      <c r="L310" s="19">
        <v>4000000</v>
      </c>
      <c r="M310" s="19"/>
      <c r="S310" s="19">
        <f>IFERROR(SUMIF([3]PIVOT!$A$9:$A$634,C310,[3]PIVOT!$C$9:$C$634),0)</f>
        <v>0</v>
      </c>
      <c r="T310" s="19">
        <f t="shared" si="17"/>
        <v>-4000000</v>
      </c>
    </row>
    <row r="311" spans="1:20" hidden="1" outlineLevel="1" x14ac:dyDescent="0.25">
      <c r="A311" s="19" t="s">
        <v>229</v>
      </c>
      <c r="B311" s="19" t="s">
        <v>2738</v>
      </c>
      <c r="C311" s="19" t="s">
        <v>2942</v>
      </c>
      <c r="D311" s="19" t="s">
        <v>2943</v>
      </c>
      <c r="E311" s="2">
        <f t="shared" si="16"/>
        <v>4000000</v>
      </c>
      <c r="F311" s="19"/>
      <c r="G311" s="19">
        <v>0</v>
      </c>
      <c r="H311" s="19"/>
      <c r="I311" s="19"/>
      <c r="J311" s="19"/>
      <c r="K311" s="2">
        <f t="shared" si="18"/>
        <v>4000000</v>
      </c>
      <c r="L311" s="19">
        <v>4000000</v>
      </c>
      <c r="M311" s="19"/>
      <c r="S311" s="19">
        <f>IFERROR(SUMIF([3]PIVOT!$A$9:$A$634,C311,[3]PIVOT!$C$9:$C$634),0)</f>
        <v>0</v>
      </c>
      <c r="T311" s="19">
        <f t="shared" si="17"/>
        <v>-4000000</v>
      </c>
    </row>
    <row r="312" spans="1:20" hidden="1" outlineLevel="1" x14ac:dyDescent="0.25">
      <c r="A312" s="19" t="s">
        <v>229</v>
      </c>
      <c r="B312" s="19" t="s">
        <v>2886</v>
      </c>
      <c r="C312" s="19" t="s">
        <v>1687</v>
      </c>
      <c r="D312" s="19" t="s">
        <v>57</v>
      </c>
      <c r="E312" s="2">
        <f t="shared" si="16"/>
        <v>5500000</v>
      </c>
      <c r="F312" s="19"/>
      <c r="G312" s="19">
        <v>0</v>
      </c>
      <c r="H312" s="19"/>
      <c r="I312" s="19"/>
      <c r="J312" s="19"/>
      <c r="K312" s="2">
        <f t="shared" si="18"/>
        <v>5500000</v>
      </c>
      <c r="L312" s="19">
        <v>5500000</v>
      </c>
      <c r="M312" s="19"/>
      <c r="S312" s="19">
        <f>IFERROR(SUMIF([3]PIVOT!$A$9:$A$634,C312,[3]PIVOT!$C$9:$C$634),0)</f>
        <v>0</v>
      </c>
      <c r="T312" s="19">
        <f t="shared" si="17"/>
        <v>-5500000</v>
      </c>
    </row>
    <row r="313" spans="1:20" hidden="1" outlineLevel="1" x14ac:dyDescent="0.25">
      <c r="A313" s="19" t="s">
        <v>229</v>
      </c>
      <c r="B313" s="19" t="s">
        <v>2885</v>
      </c>
      <c r="C313" s="19" t="s">
        <v>1684</v>
      </c>
      <c r="D313" s="19" t="s">
        <v>1685</v>
      </c>
      <c r="E313" s="2">
        <f t="shared" si="16"/>
        <v>4000000</v>
      </c>
      <c r="F313" s="19"/>
      <c r="G313" s="19">
        <v>0</v>
      </c>
      <c r="H313" s="19"/>
      <c r="I313" s="19"/>
      <c r="J313" s="19"/>
      <c r="K313" s="2">
        <f t="shared" si="18"/>
        <v>4000000</v>
      </c>
      <c r="L313" s="19">
        <v>4000000</v>
      </c>
      <c r="M313" s="19"/>
      <c r="S313" s="19">
        <f>IFERROR(SUMIF([3]PIVOT!$A$9:$A$634,C313,[3]PIVOT!$C$9:$C$634),0)</f>
        <v>0</v>
      </c>
      <c r="T313" s="19">
        <f t="shared" si="17"/>
        <v>-4000000</v>
      </c>
    </row>
    <row r="314" spans="1:20" hidden="1" outlineLevel="1" x14ac:dyDescent="0.25">
      <c r="A314" s="19" t="s">
        <v>229</v>
      </c>
      <c r="B314" s="19" t="s">
        <v>2885</v>
      </c>
      <c r="C314" s="19" t="s">
        <v>1688</v>
      </c>
      <c r="D314" s="19" t="s">
        <v>190</v>
      </c>
      <c r="E314" s="2">
        <f t="shared" si="16"/>
        <v>4000000</v>
      </c>
      <c r="F314" s="19"/>
      <c r="G314" s="19">
        <v>0</v>
      </c>
      <c r="H314" s="19"/>
      <c r="I314" s="19"/>
      <c r="J314" s="19"/>
      <c r="K314" s="2">
        <f t="shared" si="18"/>
        <v>4000000</v>
      </c>
      <c r="L314" s="19">
        <v>4000000</v>
      </c>
      <c r="M314" s="19"/>
      <c r="S314" s="19">
        <f>IFERROR(SUMIF([3]PIVOT!$A$9:$A$634,C314,[3]PIVOT!$C$9:$C$634),0)</f>
        <v>0</v>
      </c>
      <c r="T314" s="19">
        <f t="shared" si="17"/>
        <v>-4000000</v>
      </c>
    </row>
    <row r="315" spans="1:20" hidden="1" outlineLevel="1" x14ac:dyDescent="0.25">
      <c r="A315" s="19" t="s">
        <v>229</v>
      </c>
      <c r="B315" s="19" t="s">
        <v>2885</v>
      </c>
      <c r="C315" s="19" t="s">
        <v>1706</v>
      </c>
      <c r="D315" s="19" t="s">
        <v>770</v>
      </c>
      <c r="E315" s="2">
        <f t="shared" si="16"/>
        <v>4000000</v>
      </c>
      <c r="F315" s="19"/>
      <c r="G315" s="19">
        <v>0</v>
      </c>
      <c r="H315" s="19"/>
      <c r="I315" s="19"/>
      <c r="J315" s="19"/>
      <c r="K315" s="2">
        <f t="shared" si="18"/>
        <v>4000000</v>
      </c>
      <c r="L315" s="19">
        <v>4000000</v>
      </c>
      <c r="M315" s="19"/>
      <c r="S315" s="19">
        <f>IFERROR(SUMIF([3]PIVOT!$A$9:$A$634,C315,[3]PIVOT!$C$9:$C$634),0)</f>
        <v>0</v>
      </c>
      <c r="T315" s="19">
        <f t="shared" si="17"/>
        <v>-4000000</v>
      </c>
    </row>
    <row r="316" spans="1:20" hidden="1" outlineLevel="1" x14ac:dyDescent="0.25">
      <c r="A316" s="19" t="s">
        <v>229</v>
      </c>
      <c r="B316" s="19" t="s">
        <v>2885</v>
      </c>
      <c r="C316" s="19" t="s">
        <v>1707</v>
      </c>
      <c r="D316" s="19" t="s">
        <v>370</v>
      </c>
      <c r="E316" s="2">
        <f t="shared" si="16"/>
        <v>4000000</v>
      </c>
      <c r="F316" s="19"/>
      <c r="G316" s="19">
        <v>0</v>
      </c>
      <c r="H316" s="19"/>
      <c r="I316" s="19"/>
      <c r="J316" s="19"/>
      <c r="K316" s="2">
        <f t="shared" si="18"/>
        <v>4000000</v>
      </c>
      <c r="L316" s="19">
        <v>4000000</v>
      </c>
      <c r="M316" s="19"/>
      <c r="S316" s="19">
        <f>IFERROR(SUMIF([3]PIVOT!$A$9:$A$634,C316,[3]PIVOT!$C$9:$C$634),0)</f>
        <v>0</v>
      </c>
      <c r="T316" s="19">
        <f t="shared" si="17"/>
        <v>-4000000</v>
      </c>
    </row>
    <row r="317" spans="1:20" hidden="1" outlineLevel="1" x14ac:dyDescent="0.25">
      <c r="A317" s="19" t="s">
        <v>229</v>
      </c>
      <c r="B317" s="19" t="s">
        <v>2885</v>
      </c>
      <c r="C317" s="19" t="s">
        <v>2818</v>
      </c>
      <c r="D317" s="19" t="s">
        <v>2819</v>
      </c>
      <c r="E317" s="2">
        <f t="shared" si="16"/>
        <v>4000000</v>
      </c>
      <c r="F317" s="19"/>
      <c r="G317" s="19">
        <v>1000000</v>
      </c>
      <c r="H317" s="19"/>
      <c r="I317" s="19"/>
      <c r="J317" s="19"/>
      <c r="K317" s="2">
        <f t="shared" si="18"/>
        <v>5000000</v>
      </c>
      <c r="L317" s="19">
        <v>4000000</v>
      </c>
      <c r="M317" s="19"/>
      <c r="S317" s="19">
        <f>IFERROR(SUMIF([3]PIVOT!$A$9:$A$634,C317,[3]PIVOT!$C$9:$C$634),0)</f>
        <v>0</v>
      </c>
      <c r="T317" s="19">
        <f t="shared" si="17"/>
        <v>-5000000</v>
      </c>
    </row>
    <row r="318" spans="1:20" hidden="1" outlineLevel="1" x14ac:dyDescent="0.25">
      <c r="A318" s="19" t="s">
        <v>229</v>
      </c>
      <c r="B318" s="19" t="s">
        <v>2886</v>
      </c>
      <c r="C318" s="19" t="s">
        <v>1694</v>
      </c>
      <c r="D318" s="19" t="s">
        <v>509</v>
      </c>
      <c r="E318" s="2">
        <f t="shared" si="16"/>
        <v>5500000</v>
      </c>
      <c r="F318" s="19"/>
      <c r="G318" s="19">
        <v>0</v>
      </c>
      <c r="H318" s="19"/>
      <c r="I318" s="19"/>
      <c r="J318" s="19"/>
      <c r="K318" s="2">
        <f t="shared" si="18"/>
        <v>5500000</v>
      </c>
      <c r="L318" s="19">
        <v>5500000</v>
      </c>
      <c r="M318" s="19"/>
      <c r="S318" s="19">
        <f>IFERROR(SUMIF([3]PIVOT!$A$9:$A$634,C318,[3]PIVOT!$C$9:$C$634),0)</f>
        <v>0</v>
      </c>
      <c r="T318" s="19">
        <f t="shared" si="17"/>
        <v>-5500000</v>
      </c>
    </row>
    <row r="319" spans="1:20" hidden="1" outlineLevel="1" x14ac:dyDescent="0.25">
      <c r="A319" s="19" t="s">
        <v>229</v>
      </c>
      <c r="B319" s="19" t="s">
        <v>2885</v>
      </c>
      <c r="C319" s="19" t="s">
        <v>2272</v>
      </c>
      <c r="D319" s="19" t="s">
        <v>2273</v>
      </c>
      <c r="E319" s="2">
        <f t="shared" si="16"/>
        <v>4000000</v>
      </c>
      <c r="F319" s="19"/>
      <c r="G319" s="19">
        <v>0</v>
      </c>
      <c r="H319" s="19"/>
      <c r="I319" s="19"/>
      <c r="J319" s="19"/>
      <c r="K319" s="2">
        <f t="shared" si="18"/>
        <v>4000000</v>
      </c>
      <c r="L319" s="19">
        <v>4000000</v>
      </c>
      <c r="M319" s="19"/>
      <c r="S319" s="19">
        <f>IFERROR(SUMIF([3]PIVOT!$A$9:$A$634,C319,[3]PIVOT!$C$9:$C$634),0)</f>
        <v>0</v>
      </c>
      <c r="T319" s="19">
        <f t="shared" si="17"/>
        <v>-4000000</v>
      </c>
    </row>
    <row r="320" spans="1:20" hidden="1" outlineLevel="1" x14ac:dyDescent="0.25">
      <c r="A320" s="19" t="s">
        <v>229</v>
      </c>
      <c r="B320" s="19" t="s">
        <v>2885</v>
      </c>
      <c r="C320" s="19" t="s">
        <v>1696</v>
      </c>
      <c r="D320" s="19" t="s">
        <v>1697</v>
      </c>
      <c r="E320" s="2">
        <f t="shared" si="16"/>
        <v>4000000</v>
      </c>
      <c r="F320" s="19"/>
      <c r="G320" s="19">
        <v>0</v>
      </c>
      <c r="H320" s="19"/>
      <c r="I320" s="19"/>
      <c r="J320" s="19"/>
      <c r="K320" s="2">
        <f t="shared" si="18"/>
        <v>4000000</v>
      </c>
      <c r="L320" s="19">
        <v>4000000</v>
      </c>
      <c r="M320" s="19"/>
      <c r="S320" s="19">
        <f>IFERROR(SUMIF([3]PIVOT!$A$9:$A$634,C320,[3]PIVOT!$C$9:$C$634),0)</f>
        <v>0</v>
      </c>
      <c r="T320" s="19">
        <f t="shared" si="17"/>
        <v>-4000000</v>
      </c>
    </row>
    <row r="321" spans="1:20" hidden="1" outlineLevel="1" x14ac:dyDescent="0.25">
      <c r="A321" s="19" t="s">
        <v>229</v>
      </c>
      <c r="B321" s="19" t="s">
        <v>2738</v>
      </c>
      <c r="C321" s="19" t="s">
        <v>1690</v>
      </c>
      <c r="D321" s="19" t="s">
        <v>862</v>
      </c>
      <c r="E321" s="2">
        <f t="shared" si="16"/>
        <v>0</v>
      </c>
      <c r="F321" s="19"/>
      <c r="G321" s="19">
        <v>0</v>
      </c>
      <c r="H321" s="19"/>
      <c r="I321" s="19"/>
      <c r="J321" s="19"/>
      <c r="K321" s="2">
        <f t="shared" si="18"/>
        <v>0</v>
      </c>
      <c r="L321" s="19">
        <v>0</v>
      </c>
      <c r="M321" s="19"/>
      <c r="S321" s="19">
        <f>IFERROR(SUMIF([3]PIVOT!$A$9:$A$634,C321,[3]PIVOT!$C$9:$C$634),0)</f>
        <v>0</v>
      </c>
      <c r="T321" s="19">
        <f t="shared" si="17"/>
        <v>0</v>
      </c>
    </row>
    <row r="322" spans="1:20" hidden="1" outlineLevel="1" x14ac:dyDescent="0.25">
      <c r="A322" s="19" t="s">
        <v>229</v>
      </c>
      <c r="B322" s="19" t="s">
        <v>2886</v>
      </c>
      <c r="C322" s="19" t="s">
        <v>1691</v>
      </c>
      <c r="D322" s="19" t="s">
        <v>353</v>
      </c>
      <c r="E322" s="2">
        <f t="shared" si="16"/>
        <v>4500000</v>
      </c>
      <c r="F322" s="19"/>
      <c r="G322" s="19">
        <v>0</v>
      </c>
      <c r="H322" s="19"/>
      <c r="I322" s="19"/>
      <c r="J322" s="19"/>
      <c r="K322" s="2">
        <f t="shared" si="18"/>
        <v>4500000</v>
      </c>
      <c r="L322" s="19">
        <v>4500000</v>
      </c>
      <c r="M322" s="19"/>
      <c r="S322" s="19">
        <f>IFERROR(SUMIF([3]PIVOT!$A$9:$A$634,C322,[3]PIVOT!$C$9:$C$634),0)</f>
        <v>0</v>
      </c>
      <c r="T322" s="19">
        <f t="shared" si="17"/>
        <v>-4500000</v>
      </c>
    </row>
    <row r="323" spans="1:20" hidden="1" outlineLevel="1" x14ac:dyDescent="0.25">
      <c r="A323" s="19" t="s">
        <v>229</v>
      </c>
      <c r="B323" s="19" t="s">
        <v>2885</v>
      </c>
      <c r="C323" s="19" t="s">
        <v>1693</v>
      </c>
      <c r="D323" s="19" t="s">
        <v>863</v>
      </c>
      <c r="E323" s="2">
        <f t="shared" si="16"/>
        <v>3500000</v>
      </c>
      <c r="F323" s="19"/>
      <c r="G323" s="19">
        <v>0</v>
      </c>
      <c r="H323" s="19"/>
      <c r="I323" s="19"/>
      <c r="J323" s="19"/>
      <c r="K323" s="2">
        <f t="shared" si="18"/>
        <v>3500000</v>
      </c>
      <c r="L323" s="19">
        <v>3500000</v>
      </c>
      <c r="M323" s="19"/>
      <c r="S323" s="19">
        <f>IFERROR(SUMIF([3]PIVOT!$A$9:$A$634,C323,[3]PIVOT!$C$9:$C$634),0)</f>
        <v>0</v>
      </c>
      <c r="T323" s="19">
        <f t="shared" si="17"/>
        <v>-3500000</v>
      </c>
    </row>
    <row r="324" spans="1:20" hidden="1" outlineLevel="1" x14ac:dyDescent="0.25">
      <c r="A324" s="19" t="s">
        <v>229</v>
      </c>
      <c r="B324" s="19" t="s">
        <v>2885</v>
      </c>
      <c r="C324" s="19" t="s">
        <v>1712</v>
      </c>
      <c r="D324" s="19" t="s">
        <v>200</v>
      </c>
      <c r="E324" s="2">
        <f t="shared" si="16"/>
        <v>4000000</v>
      </c>
      <c r="F324" s="19"/>
      <c r="G324" s="19">
        <v>0</v>
      </c>
      <c r="H324" s="19"/>
      <c r="I324" s="19"/>
      <c r="J324" s="19"/>
      <c r="K324" s="2">
        <f t="shared" si="18"/>
        <v>4000000</v>
      </c>
      <c r="L324" s="19">
        <v>4000000</v>
      </c>
      <c r="M324" s="19"/>
      <c r="S324" s="19">
        <f>IFERROR(SUMIF([3]PIVOT!$A$9:$A$634,C324,[3]PIVOT!$C$9:$C$634),0)</f>
        <v>0</v>
      </c>
      <c r="T324" s="19">
        <f t="shared" si="17"/>
        <v>-4000000</v>
      </c>
    </row>
    <row r="325" spans="1:20" hidden="1" outlineLevel="1" x14ac:dyDescent="0.25">
      <c r="A325" s="19" t="s">
        <v>229</v>
      </c>
      <c r="B325" s="19" t="s">
        <v>2885</v>
      </c>
      <c r="C325" s="19" t="s">
        <v>2072</v>
      </c>
      <c r="D325" s="19" t="s">
        <v>2084</v>
      </c>
      <c r="E325" s="2">
        <f t="shared" si="16"/>
        <v>4000000</v>
      </c>
      <c r="F325" s="19"/>
      <c r="G325" s="19">
        <v>0</v>
      </c>
      <c r="H325" s="19"/>
      <c r="I325" s="19"/>
      <c r="J325" s="19"/>
      <c r="K325" s="2">
        <f t="shared" si="18"/>
        <v>4000000</v>
      </c>
      <c r="L325" s="19">
        <v>4000000</v>
      </c>
      <c r="M325" s="19"/>
      <c r="S325" s="19">
        <f>IFERROR(SUMIF([3]PIVOT!$A$9:$A$634,C325,[3]PIVOT!$C$9:$C$634),0)</f>
        <v>0</v>
      </c>
      <c r="T325" s="19">
        <f t="shared" si="17"/>
        <v>-4000000</v>
      </c>
    </row>
    <row r="326" spans="1:20" hidden="1" outlineLevel="1" x14ac:dyDescent="0.25">
      <c r="A326" s="19" t="s">
        <v>230</v>
      </c>
      <c r="B326" s="19" t="s">
        <v>2738</v>
      </c>
      <c r="C326" s="19" t="s">
        <v>2834</v>
      </c>
      <c r="D326" s="19" t="s">
        <v>2835</v>
      </c>
      <c r="E326" s="2">
        <f t="shared" si="16"/>
        <v>1000000</v>
      </c>
      <c r="F326" s="19"/>
      <c r="G326" s="19">
        <v>961538.4615384615</v>
      </c>
      <c r="H326" s="19"/>
      <c r="I326" s="19"/>
      <c r="J326" s="19"/>
      <c r="K326" s="2">
        <f t="shared" si="18"/>
        <v>1961538.4615384615</v>
      </c>
      <c r="L326" s="19">
        <v>1000000</v>
      </c>
      <c r="M326" s="19"/>
      <c r="S326" s="19">
        <f>IFERROR(SUMIF([3]PIVOT!$A$9:$A$634,C326,[3]PIVOT!$C$9:$C$634),0)</f>
        <v>0</v>
      </c>
      <c r="T326" s="19">
        <f t="shared" si="17"/>
        <v>-1961538.4615384615</v>
      </c>
    </row>
    <row r="327" spans="1:20" hidden="1" outlineLevel="1" x14ac:dyDescent="0.25">
      <c r="A327" s="19" t="s">
        <v>230</v>
      </c>
      <c r="B327" s="19" t="s">
        <v>2886</v>
      </c>
      <c r="C327" s="19" t="s">
        <v>1723</v>
      </c>
      <c r="D327" s="19" t="s">
        <v>201</v>
      </c>
      <c r="E327" s="2">
        <f t="shared" si="16"/>
        <v>5000000</v>
      </c>
      <c r="F327" s="19"/>
      <c r="G327" s="19">
        <v>0</v>
      </c>
      <c r="H327" s="19"/>
      <c r="I327" s="19"/>
      <c r="J327" s="19"/>
      <c r="K327" s="2">
        <f t="shared" si="18"/>
        <v>5000000</v>
      </c>
      <c r="L327" s="19">
        <v>5000000</v>
      </c>
      <c r="M327" s="19"/>
      <c r="S327" s="19">
        <f>IFERROR(SUMIF([3]PIVOT!$A$9:$A$634,C327,[3]PIVOT!$C$9:$C$634),0)</f>
        <v>0</v>
      </c>
      <c r="T327" s="19">
        <f t="shared" si="17"/>
        <v>-5000000</v>
      </c>
    </row>
    <row r="328" spans="1:20" hidden="1" outlineLevel="1" x14ac:dyDescent="0.25">
      <c r="A328" s="19" t="s">
        <v>230</v>
      </c>
      <c r="B328" s="19" t="s">
        <v>2885</v>
      </c>
      <c r="C328" s="19" t="s">
        <v>1721</v>
      </c>
      <c r="D328" s="19" t="s">
        <v>1722</v>
      </c>
      <c r="E328" s="2">
        <f t="shared" si="16"/>
        <v>4000000</v>
      </c>
      <c r="F328" s="19"/>
      <c r="G328" s="19">
        <v>0</v>
      </c>
      <c r="H328" s="19"/>
      <c r="I328" s="19"/>
      <c r="J328" s="19"/>
      <c r="K328" s="2">
        <f t="shared" si="18"/>
        <v>4000000</v>
      </c>
      <c r="L328" s="19">
        <v>4000000</v>
      </c>
      <c r="M328" s="19"/>
      <c r="S328" s="19">
        <f>IFERROR(SUMIF([3]PIVOT!$A$9:$A$634,C328,[3]PIVOT!$C$9:$C$634),0)</f>
        <v>0</v>
      </c>
      <c r="T328" s="19">
        <f t="shared" si="17"/>
        <v>-4000000</v>
      </c>
    </row>
    <row r="329" spans="1:20" hidden="1" outlineLevel="1" x14ac:dyDescent="0.25">
      <c r="A329" s="19" t="s">
        <v>230</v>
      </c>
      <c r="B329" s="19" t="s">
        <v>2885</v>
      </c>
      <c r="C329" s="19" t="s">
        <v>1719</v>
      </c>
      <c r="D329" s="19" t="s">
        <v>866</v>
      </c>
      <c r="E329" s="2">
        <f t="shared" si="16"/>
        <v>4000000</v>
      </c>
      <c r="F329" s="19"/>
      <c r="G329" s="19">
        <v>0</v>
      </c>
      <c r="H329" s="19"/>
      <c r="I329" s="19"/>
      <c r="J329" s="19"/>
      <c r="K329" s="2">
        <f t="shared" si="18"/>
        <v>4000000</v>
      </c>
      <c r="L329" s="19">
        <v>4000000</v>
      </c>
      <c r="M329" s="19"/>
      <c r="S329" s="19">
        <f>IFERROR(SUMIF([3]PIVOT!$A$9:$A$634,C329,[3]PIVOT!$C$9:$C$634),0)</f>
        <v>0</v>
      </c>
      <c r="T329" s="19">
        <f t="shared" si="17"/>
        <v>-4000000</v>
      </c>
    </row>
    <row r="330" spans="1:20" hidden="1" outlineLevel="1" x14ac:dyDescent="0.25">
      <c r="A330" s="19" t="s">
        <v>230</v>
      </c>
      <c r="B330" s="19" t="s">
        <v>2885</v>
      </c>
      <c r="C330" s="19" t="s">
        <v>2073</v>
      </c>
      <c r="D330" s="19" t="s">
        <v>2085</v>
      </c>
      <c r="E330" s="2">
        <f t="shared" si="16"/>
        <v>4500000</v>
      </c>
      <c r="F330" s="19"/>
      <c r="G330" s="19">
        <v>0</v>
      </c>
      <c r="H330" s="19"/>
      <c r="I330" s="19"/>
      <c r="J330" s="19"/>
      <c r="K330" s="2">
        <f t="shared" si="18"/>
        <v>4500000</v>
      </c>
      <c r="L330" s="19">
        <v>4500000</v>
      </c>
      <c r="M330" s="19"/>
      <c r="S330" s="19">
        <f>IFERROR(SUMIF([3]PIVOT!$A$9:$A$634,C330,[3]PIVOT!$C$9:$C$634),0)</f>
        <v>0</v>
      </c>
      <c r="T330" s="19">
        <f t="shared" si="17"/>
        <v>-4500000</v>
      </c>
    </row>
    <row r="331" spans="1:20" hidden="1" outlineLevel="1" x14ac:dyDescent="0.25">
      <c r="A331" s="19" t="s">
        <v>230</v>
      </c>
      <c r="B331" s="19" t="s">
        <v>2738</v>
      </c>
      <c r="C331" s="19" t="s">
        <v>2075</v>
      </c>
      <c r="D331" s="19" t="s">
        <v>2086</v>
      </c>
      <c r="E331" s="2">
        <f t="shared" si="16"/>
        <v>0</v>
      </c>
      <c r="F331" s="19"/>
      <c r="G331" s="19">
        <v>0</v>
      </c>
      <c r="H331" s="19"/>
      <c r="I331" s="19"/>
      <c r="J331" s="19"/>
      <c r="K331" s="2">
        <f t="shared" si="18"/>
        <v>0</v>
      </c>
      <c r="L331" s="19">
        <v>0</v>
      </c>
      <c r="M331" s="19"/>
      <c r="S331" s="19">
        <f>IFERROR(SUMIF([3]PIVOT!$A$9:$A$634,C331,[3]PIVOT!$C$9:$C$634),0)</f>
        <v>0</v>
      </c>
      <c r="T331" s="19">
        <f t="shared" si="17"/>
        <v>0</v>
      </c>
    </row>
    <row r="332" spans="1:20" hidden="1" outlineLevel="1" x14ac:dyDescent="0.25">
      <c r="A332" s="19" t="s">
        <v>230</v>
      </c>
      <c r="B332" s="19" t="s">
        <v>2885</v>
      </c>
      <c r="C332" s="19" t="s">
        <v>2663</v>
      </c>
      <c r="D332" s="19" t="s">
        <v>2664</v>
      </c>
      <c r="E332" s="2">
        <f t="shared" si="16"/>
        <v>0</v>
      </c>
      <c r="F332" s="19"/>
      <c r="G332" s="19">
        <v>192307.69230769231</v>
      </c>
      <c r="H332" s="19"/>
      <c r="I332" s="19"/>
      <c r="J332" s="19"/>
      <c r="K332" s="2">
        <f t="shared" si="18"/>
        <v>192307.69230769231</v>
      </c>
      <c r="L332" s="19">
        <v>0</v>
      </c>
      <c r="M332" s="19"/>
      <c r="S332" s="19">
        <f>IFERROR(SUMIF([3]PIVOT!$A$9:$A$634,C332,[3]PIVOT!$C$9:$C$634),0)</f>
        <v>0</v>
      </c>
      <c r="T332" s="19">
        <f t="shared" si="17"/>
        <v>-192307.69230769231</v>
      </c>
    </row>
    <row r="333" spans="1:20" hidden="1" outlineLevel="1" x14ac:dyDescent="0.25">
      <c r="A333" s="19" t="s">
        <v>230</v>
      </c>
      <c r="B333" s="19" t="s">
        <v>2885</v>
      </c>
      <c r="C333" s="19" t="s">
        <v>1724</v>
      </c>
      <c r="D333" s="19" t="s">
        <v>418</v>
      </c>
      <c r="E333" s="2">
        <f t="shared" si="16"/>
        <v>0</v>
      </c>
      <c r="F333" s="19"/>
      <c r="G333" s="19">
        <v>0</v>
      </c>
      <c r="H333" s="19"/>
      <c r="I333" s="19"/>
      <c r="J333" s="19"/>
      <c r="K333" s="2">
        <f t="shared" si="18"/>
        <v>0</v>
      </c>
      <c r="L333" s="19">
        <v>0</v>
      </c>
      <c r="M333" s="19"/>
      <c r="S333" s="19">
        <f>IFERROR(SUMIF([3]PIVOT!$A$9:$A$634,C333,[3]PIVOT!$C$9:$C$634),0)</f>
        <v>0</v>
      </c>
      <c r="T333" s="19">
        <f t="shared" si="17"/>
        <v>0</v>
      </c>
    </row>
    <row r="334" spans="1:20" hidden="1" outlineLevel="1" x14ac:dyDescent="0.25">
      <c r="A334" s="19" t="s">
        <v>230</v>
      </c>
      <c r="B334" s="19" t="s">
        <v>2886</v>
      </c>
      <c r="C334" s="19" t="s">
        <v>1725</v>
      </c>
      <c r="D334" s="19" t="s">
        <v>203</v>
      </c>
      <c r="E334" s="2">
        <f t="shared" si="16"/>
        <v>5000000</v>
      </c>
      <c r="F334" s="19"/>
      <c r="G334" s="19">
        <v>0</v>
      </c>
      <c r="H334" s="19"/>
      <c r="I334" s="19"/>
      <c r="J334" s="19"/>
      <c r="K334" s="2">
        <f t="shared" si="18"/>
        <v>5000000</v>
      </c>
      <c r="L334" s="19">
        <v>5000000</v>
      </c>
      <c r="M334" s="19"/>
      <c r="S334" s="19">
        <f>IFERROR(SUMIF([3]PIVOT!$A$9:$A$634,C334,[3]PIVOT!$C$9:$C$634),0)</f>
        <v>0</v>
      </c>
      <c r="T334" s="19">
        <f t="shared" si="17"/>
        <v>-5000000</v>
      </c>
    </row>
    <row r="335" spans="1:20" hidden="1" outlineLevel="1" x14ac:dyDescent="0.25">
      <c r="A335" s="19" t="s">
        <v>230</v>
      </c>
      <c r="B335" s="19" t="s">
        <v>2885</v>
      </c>
      <c r="C335" s="19" t="s">
        <v>1737</v>
      </c>
      <c r="D335" s="19" t="s">
        <v>1009</v>
      </c>
      <c r="E335" s="2">
        <f t="shared" si="16"/>
        <v>4500000</v>
      </c>
      <c r="F335" s="19"/>
      <c r="G335" s="19">
        <v>0</v>
      </c>
      <c r="H335" s="19"/>
      <c r="I335" s="19"/>
      <c r="J335" s="19"/>
      <c r="K335" s="2">
        <f t="shared" si="18"/>
        <v>4500000</v>
      </c>
      <c r="L335" s="19">
        <v>4500000</v>
      </c>
      <c r="M335" s="19"/>
      <c r="S335" s="19">
        <f>IFERROR(SUMIF([3]PIVOT!$A$9:$A$634,C335,[3]PIVOT!$C$9:$C$634),0)</f>
        <v>0</v>
      </c>
      <c r="T335" s="19">
        <f t="shared" si="17"/>
        <v>-4500000</v>
      </c>
    </row>
    <row r="336" spans="1:20" hidden="1" outlineLevel="1" x14ac:dyDescent="0.25">
      <c r="A336" s="19" t="s">
        <v>230</v>
      </c>
      <c r="B336" s="19" t="s">
        <v>2886</v>
      </c>
      <c r="C336" s="19" t="s">
        <v>1734</v>
      </c>
      <c r="D336" s="19" t="s">
        <v>2276</v>
      </c>
      <c r="E336" s="2">
        <f t="shared" si="16"/>
        <v>5500000</v>
      </c>
      <c r="F336" s="19"/>
      <c r="G336" s="19">
        <v>0</v>
      </c>
      <c r="H336" s="19"/>
      <c r="I336" s="19"/>
      <c r="J336" s="19"/>
      <c r="K336" s="2">
        <f t="shared" si="18"/>
        <v>5500000</v>
      </c>
      <c r="L336" s="19">
        <v>5500000</v>
      </c>
      <c r="M336" s="19"/>
      <c r="S336" s="19">
        <f>IFERROR(SUMIF([3]PIVOT!$A$9:$A$634,C336,[3]PIVOT!$C$9:$C$634),0)</f>
        <v>0</v>
      </c>
      <c r="T336" s="19">
        <f t="shared" si="17"/>
        <v>-5500000</v>
      </c>
    </row>
    <row r="337" spans="1:20" hidden="1" outlineLevel="1" x14ac:dyDescent="0.25">
      <c r="A337" s="19" t="s">
        <v>230</v>
      </c>
      <c r="B337" s="19" t="s">
        <v>2885</v>
      </c>
      <c r="C337" s="19" t="s">
        <v>1736</v>
      </c>
      <c r="D337" s="19" t="s">
        <v>56</v>
      </c>
      <c r="E337" s="2">
        <f t="shared" si="16"/>
        <v>4500000</v>
      </c>
      <c r="F337" s="19"/>
      <c r="G337" s="19">
        <v>0</v>
      </c>
      <c r="H337" s="19"/>
      <c r="I337" s="19"/>
      <c r="J337" s="19"/>
      <c r="K337" s="2">
        <f t="shared" si="18"/>
        <v>4500000</v>
      </c>
      <c r="L337" s="19">
        <v>4500000</v>
      </c>
      <c r="M337" s="19"/>
      <c r="S337" s="19">
        <f>IFERROR(SUMIF([3]PIVOT!$A$9:$A$634,C337,[3]PIVOT!$C$9:$C$634),0)</f>
        <v>0</v>
      </c>
      <c r="T337" s="19">
        <f t="shared" si="17"/>
        <v>-4500000</v>
      </c>
    </row>
    <row r="338" spans="1:20" hidden="1" outlineLevel="1" x14ac:dyDescent="0.25">
      <c r="A338" s="19" t="s">
        <v>230</v>
      </c>
      <c r="B338" s="19" t="s">
        <v>2885</v>
      </c>
      <c r="C338" s="19" t="s">
        <v>1740</v>
      </c>
      <c r="D338" s="19" t="s">
        <v>868</v>
      </c>
      <c r="E338" s="2">
        <f t="shared" si="16"/>
        <v>4000000</v>
      </c>
      <c r="F338" s="19"/>
      <c r="G338" s="19">
        <v>0</v>
      </c>
      <c r="H338" s="19"/>
      <c r="I338" s="19"/>
      <c r="J338" s="19"/>
      <c r="K338" s="2">
        <f t="shared" si="18"/>
        <v>4000000</v>
      </c>
      <c r="L338" s="19">
        <v>4000000</v>
      </c>
      <c r="M338" s="19"/>
      <c r="S338" s="19">
        <f>IFERROR(SUMIF([3]PIVOT!$A$9:$A$634,C338,[3]PIVOT!$C$9:$C$634),0)</f>
        <v>0</v>
      </c>
      <c r="T338" s="19">
        <f t="shared" si="17"/>
        <v>-4000000</v>
      </c>
    </row>
    <row r="339" spans="1:20" hidden="1" outlineLevel="1" x14ac:dyDescent="0.25">
      <c r="A339" s="19" t="s">
        <v>230</v>
      </c>
      <c r="B339" s="19" t="s">
        <v>2885</v>
      </c>
      <c r="C339" s="19" t="s">
        <v>1738</v>
      </c>
      <c r="D339" s="19" t="s">
        <v>1739</v>
      </c>
      <c r="E339" s="2">
        <f t="shared" si="16"/>
        <v>4000000</v>
      </c>
      <c r="F339" s="19"/>
      <c r="G339" s="19">
        <v>0</v>
      </c>
      <c r="H339" s="19"/>
      <c r="I339" s="19"/>
      <c r="J339" s="19"/>
      <c r="K339" s="2">
        <f t="shared" si="18"/>
        <v>4000000</v>
      </c>
      <c r="L339" s="19">
        <v>4000000</v>
      </c>
      <c r="M339" s="19"/>
      <c r="S339" s="19">
        <f>IFERROR(SUMIF([3]PIVOT!$A$9:$A$634,C339,[3]PIVOT!$C$9:$C$634),0)</f>
        <v>0</v>
      </c>
      <c r="T339" s="19">
        <f t="shared" si="17"/>
        <v>-4000000</v>
      </c>
    </row>
    <row r="340" spans="1:20" hidden="1" outlineLevel="1" x14ac:dyDescent="0.25">
      <c r="A340" s="19" t="s">
        <v>230</v>
      </c>
      <c r="B340" s="19" t="s">
        <v>2885</v>
      </c>
      <c r="C340" s="19" t="s">
        <v>2667</v>
      </c>
      <c r="D340" s="19" t="s">
        <v>2840</v>
      </c>
      <c r="E340" s="2">
        <f t="shared" si="16"/>
        <v>500000</v>
      </c>
      <c r="F340" s="19"/>
      <c r="G340" s="19">
        <v>307692.30769230769</v>
      </c>
      <c r="H340" s="19"/>
      <c r="I340" s="19"/>
      <c r="J340" s="19"/>
      <c r="K340" s="2">
        <f t="shared" si="18"/>
        <v>807692.30769230775</v>
      </c>
      <c r="L340" s="19">
        <v>500000</v>
      </c>
      <c r="M340" s="19"/>
      <c r="S340" s="19">
        <f>IFERROR(SUMIF([3]PIVOT!$A$9:$A$634,C340,[3]PIVOT!$C$9:$C$634),0)</f>
        <v>0</v>
      </c>
      <c r="T340" s="19">
        <f t="shared" si="17"/>
        <v>-807692.30769230775</v>
      </c>
    </row>
    <row r="341" spans="1:20" hidden="1" outlineLevel="1" x14ac:dyDescent="0.25">
      <c r="A341" s="19" t="s">
        <v>230</v>
      </c>
      <c r="B341" s="19" t="s">
        <v>2885</v>
      </c>
      <c r="C341" s="19" t="s">
        <v>2510</v>
      </c>
      <c r="D341" s="19" t="s">
        <v>2841</v>
      </c>
      <c r="E341" s="2">
        <f t="shared" si="16"/>
        <v>3500000</v>
      </c>
      <c r="F341" s="19"/>
      <c r="G341" s="19">
        <v>0</v>
      </c>
      <c r="H341" s="19"/>
      <c r="I341" s="19"/>
      <c r="J341" s="19"/>
      <c r="K341" s="2">
        <f t="shared" si="18"/>
        <v>3500000</v>
      </c>
      <c r="L341" s="19">
        <v>3500000</v>
      </c>
      <c r="M341" s="19"/>
      <c r="S341" s="19">
        <f>IFERROR(SUMIF([3]PIVOT!$A$9:$A$634,C341,[3]PIVOT!$C$9:$C$634),0)</f>
        <v>0</v>
      </c>
      <c r="T341" s="19">
        <f t="shared" si="17"/>
        <v>-3500000</v>
      </c>
    </row>
    <row r="342" spans="1:20" hidden="1" outlineLevel="1" x14ac:dyDescent="0.25">
      <c r="A342" s="19" t="s">
        <v>230</v>
      </c>
      <c r="B342" s="19" t="s">
        <v>2738</v>
      </c>
      <c r="C342" s="19" t="s">
        <v>2844</v>
      </c>
      <c r="D342" s="19" t="s">
        <v>2944</v>
      </c>
      <c r="E342" s="2">
        <f t="shared" si="16"/>
        <v>2200000</v>
      </c>
      <c r="F342" s="19"/>
      <c r="G342" s="19">
        <v>1000000</v>
      </c>
      <c r="H342" s="19"/>
      <c r="I342" s="19"/>
      <c r="J342" s="19"/>
      <c r="K342" s="2">
        <f t="shared" si="18"/>
        <v>3200000</v>
      </c>
      <c r="L342" s="19">
        <v>2200000</v>
      </c>
      <c r="M342" s="19"/>
      <c r="S342" s="19">
        <f>IFERROR(SUMIF([3]PIVOT!$A$9:$A$634,C342,[3]PIVOT!$C$9:$C$634),0)</f>
        <v>0</v>
      </c>
      <c r="T342" s="19">
        <f t="shared" si="17"/>
        <v>-3200000</v>
      </c>
    </row>
    <row r="343" spans="1:20" hidden="1" outlineLevel="1" x14ac:dyDescent="0.25">
      <c r="A343" s="19" t="s">
        <v>230</v>
      </c>
      <c r="B343" s="19" t="s">
        <v>2885</v>
      </c>
      <c r="C343" s="19" t="s">
        <v>2508</v>
      </c>
      <c r="D343" s="19" t="s">
        <v>2842</v>
      </c>
      <c r="E343" s="2">
        <f t="shared" si="16"/>
        <v>3500000</v>
      </c>
      <c r="F343" s="19"/>
      <c r="G343" s="19">
        <v>0</v>
      </c>
      <c r="H343" s="19"/>
      <c r="I343" s="19"/>
      <c r="J343" s="19"/>
      <c r="K343" s="2">
        <f t="shared" si="18"/>
        <v>3500000</v>
      </c>
      <c r="L343" s="19">
        <v>3500000</v>
      </c>
      <c r="M343" s="19"/>
      <c r="S343" s="19">
        <f>IFERROR(SUMIF([3]PIVOT!$A$9:$A$634,C343,[3]PIVOT!$C$9:$C$634),0)</f>
        <v>0</v>
      </c>
      <c r="T343" s="19">
        <f t="shared" si="17"/>
        <v>-3500000</v>
      </c>
    </row>
    <row r="344" spans="1:20" hidden="1" outlineLevel="1" x14ac:dyDescent="0.25">
      <c r="A344" s="19" t="s">
        <v>230</v>
      </c>
      <c r="B344" s="19" t="s">
        <v>2886</v>
      </c>
      <c r="C344" s="19" t="s">
        <v>2665</v>
      </c>
      <c r="D344" s="19" t="s">
        <v>2666</v>
      </c>
      <c r="E344" s="2">
        <f t="shared" si="16"/>
        <v>5000000</v>
      </c>
      <c r="F344" s="19"/>
      <c r="G344" s="19">
        <v>653846.15384615387</v>
      </c>
      <c r="H344" s="19"/>
      <c r="I344" s="19"/>
      <c r="J344" s="19"/>
      <c r="K344" s="2">
        <f t="shared" si="18"/>
        <v>5653846.153846154</v>
      </c>
      <c r="L344" s="19">
        <v>5000000</v>
      </c>
      <c r="M344" s="19"/>
      <c r="S344" s="19">
        <f>IFERROR(SUMIF([3]PIVOT!$A$9:$A$634,C344,[3]PIVOT!$C$9:$C$634),0)</f>
        <v>0</v>
      </c>
      <c r="T344" s="19">
        <f t="shared" si="17"/>
        <v>-5653846.153846154</v>
      </c>
    </row>
    <row r="345" spans="1:20" hidden="1" outlineLevel="1" x14ac:dyDescent="0.25">
      <c r="A345" s="19" t="s">
        <v>230</v>
      </c>
      <c r="B345" s="19" t="s">
        <v>2885</v>
      </c>
      <c r="C345" s="19" t="s">
        <v>1747</v>
      </c>
      <c r="D345" s="19" t="s">
        <v>1021</v>
      </c>
      <c r="E345" s="2">
        <f t="shared" ref="E345:E420" si="19">+L345-F345-J345-I345</f>
        <v>3500000</v>
      </c>
      <c r="F345" s="19"/>
      <c r="G345" s="19">
        <v>0</v>
      </c>
      <c r="H345" s="19"/>
      <c r="I345" s="19"/>
      <c r="J345" s="19"/>
      <c r="K345" s="2">
        <f t="shared" si="18"/>
        <v>3500000</v>
      </c>
      <c r="L345" s="19">
        <v>3500000</v>
      </c>
      <c r="M345" s="19"/>
      <c r="S345" s="19">
        <f>IFERROR(SUMIF([3]PIVOT!$A$9:$A$634,C345,[3]PIVOT!$C$9:$C$634),0)</f>
        <v>0</v>
      </c>
      <c r="T345" s="19">
        <f t="shared" si="17"/>
        <v>-3500000</v>
      </c>
    </row>
    <row r="346" spans="1:20" hidden="1" outlineLevel="1" x14ac:dyDescent="0.25">
      <c r="A346" s="19" t="s">
        <v>230</v>
      </c>
      <c r="B346" s="19" t="s">
        <v>2885</v>
      </c>
      <c r="C346" s="19" t="s">
        <v>1745</v>
      </c>
      <c r="D346" s="19" t="s">
        <v>1010</v>
      </c>
      <c r="E346" s="2">
        <f t="shared" si="19"/>
        <v>3500000</v>
      </c>
      <c r="F346" s="19"/>
      <c r="G346" s="19">
        <v>0</v>
      </c>
      <c r="H346" s="19"/>
      <c r="I346" s="19"/>
      <c r="J346" s="19"/>
      <c r="K346" s="2">
        <f t="shared" si="18"/>
        <v>3500000</v>
      </c>
      <c r="L346" s="19">
        <v>3500000</v>
      </c>
      <c r="M346" s="19"/>
      <c r="S346" s="19">
        <f>IFERROR(SUMIF([3]PIVOT!$A$9:$A$634,C346,[3]PIVOT!$C$9:$C$634),0)</f>
        <v>0</v>
      </c>
      <c r="T346" s="19">
        <f t="shared" si="17"/>
        <v>-3500000</v>
      </c>
    </row>
    <row r="347" spans="1:20" hidden="1" outlineLevel="1" x14ac:dyDescent="0.25">
      <c r="A347" s="19" t="s">
        <v>230</v>
      </c>
      <c r="B347" s="19" t="s">
        <v>2885</v>
      </c>
      <c r="C347" s="19" t="s">
        <v>2512</v>
      </c>
      <c r="D347" s="19" t="s">
        <v>2843</v>
      </c>
      <c r="E347" s="2">
        <f t="shared" si="19"/>
        <v>0</v>
      </c>
      <c r="F347" s="19"/>
      <c r="G347" s="19">
        <v>0</v>
      </c>
      <c r="H347" s="19"/>
      <c r="I347" s="19"/>
      <c r="J347" s="19"/>
      <c r="K347" s="2">
        <f t="shared" si="18"/>
        <v>0</v>
      </c>
      <c r="L347" s="19">
        <v>0</v>
      </c>
      <c r="M347" s="19"/>
      <c r="S347" s="19">
        <f>IFERROR(SUMIF([3]PIVOT!$A$9:$A$634,C347,[3]PIVOT!$C$9:$C$634),0)</f>
        <v>0</v>
      </c>
      <c r="T347" s="19">
        <f t="shared" si="17"/>
        <v>0</v>
      </c>
    </row>
    <row r="348" spans="1:20" hidden="1" outlineLevel="1" x14ac:dyDescent="0.25">
      <c r="A348" s="19" t="s">
        <v>230</v>
      </c>
      <c r="B348" s="19" t="s">
        <v>2738</v>
      </c>
      <c r="C348" s="19" t="s">
        <v>2494</v>
      </c>
      <c r="D348" s="19" t="s">
        <v>2495</v>
      </c>
      <c r="E348" s="2">
        <f t="shared" si="19"/>
        <v>1000000</v>
      </c>
      <c r="F348" s="19"/>
      <c r="G348" s="19">
        <v>0</v>
      </c>
      <c r="H348" s="19"/>
      <c r="I348" s="19"/>
      <c r="J348" s="19"/>
      <c r="K348" s="2">
        <f t="shared" si="18"/>
        <v>1000000</v>
      </c>
      <c r="L348" s="19">
        <v>1000000</v>
      </c>
      <c r="M348" s="19"/>
      <c r="S348" s="19">
        <f>IFERROR(SUMIF([3]PIVOT!$A$9:$A$634,C348,[3]PIVOT!$C$9:$C$634),0)</f>
        <v>0</v>
      </c>
      <c r="T348" s="19">
        <f t="shared" si="17"/>
        <v>-1000000</v>
      </c>
    </row>
    <row r="349" spans="1:20" hidden="1" outlineLevel="1" x14ac:dyDescent="0.25">
      <c r="A349" s="19" t="s">
        <v>230</v>
      </c>
      <c r="B349" s="19" t="s">
        <v>2885</v>
      </c>
      <c r="C349" s="19" t="s">
        <v>2080</v>
      </c>
      <c r="D349" s="19" t="s">
        <v>58</v>
      </c>
      <c r="E349" s="2">
        <f t="shared" si="19"/>
        <v>4000000</v>
      </c>
      <c r="F349" s="19"/>
      <c r="G349" s="19">
        <v>0</v>
      </c>
      <c r="H349" s="19"/>
      <c r="I349" s="19"/>
      <c r="J349" s="19"/>
      <c r="K349" s="2">
        <f t="shared" si="18"/>
        <v>4000000</v>
      </c>
      <c r="L349" s="19">
        <v>4000000</v>
      </c>
      <c r="M349" s="19"/>
      <c r="S349" s="19">
        <f>IFERROR(SUMIF([3]PIVOT!$A$9:$A$634,C349,[3]PIVOT!$C$9:$C$634),0)</f>
        <v>0</v>
      </c>
      <c r="T349" s="19">
        <f t="shared" ref="T349:T431" si="20">+S349-K349</f>
        <v>-4000000</v>
      </c>
    </row>
    <row r="350" spans="1:20" hidden="1" outlineLevel="1" x14ac:dyDescent="0.25">
      <c r="A350" s="19" t="s">
        <v>230</v>
      </c>
      <c r="B350" s="19" t="s">
        <v>2885</v>
      </c>
      <c r="C350" s="19" t="s">
        <v>2669</v>
      </c>
      <c r="D350" s="19" t="s">
        <v>2670</v>
      </c>
      <c r="E350" s="2">
        <f t="shared" si="19"/>
        <v>4000000</v>
      </c>
      <c r="F350" s="19"/>
      <c r="G350" s="19">
        <v>500000</v>
      </c>
      <c r="H350" s="19"/>
      <c r="I350" s="19"/>
      <c r="J350" s="19"/>
      <c r="K350" s="2">
        <f t="shared" si="18"/>
        <v>4500000</v>
      </c>
      <c r="L350" s="19">
        <v>4000000</v>
      </c>
      <c r="M350" s="19"/>
      <c r="S350" s="19">
        <f>IFERROR(SUMIF([3]PIVOT!$A$9:$A$634,C350,[3]PIVOT!$C$9:$C$634),0)</f>
        <v>0</v>
      </c>
      <c r="T350" s="19">
        <f t="shared" si="20"/>
        <v>-4500000</v>
      </c>
    </row>
    <row r="351" spans="1:20" hidden="1" outlineLevel="1" x14ac:dyDescent="0.25">
      <c r="A351" s="19" t="s">
        <v>230</v>
      </c>
      <c r="B351" s="19" t="s">
        <v>2885</v>
      </c>
      <c r="C351" s="19" t="s">
        <v>1890</v>
      </c>
      <c r="D351" s="19" t="s">
        <v>1891</v>
      </c>
      <c r="E351" s="2">
        <f t="shared" si="19"/>
        <v>3300000</v>
      </c>
      <c r="F351" s="19"/>
      <c r="G351" s="19">
        <v>0</v>
      </c>
      <c r="H351" s="19"/>
      <c r="I351" s="19"/>
      <c r="J351" s="19"/>
      <c r="K351" s="2">
        <f t="shared" si="18"/>
        <v>3300000</v>
      </c>
      <c r="L351" s="19">
        <v>3300000</v>
      </c>
      <c r="M351" s="19"/>
      <c r="S351" s="19">
        <f>IFERROR(SUMIF([3]PIVOT!$A$9:$A$634,C351,[3]PIVOT!$C$9:$C$634),0)</f>
        <v>0</v>
      </c>
      <c r="T351" s="19">
        <f t="shared" si="20"/>
        <v>-3300000</v>
      </c>
    </row>
    <row r="352" spans="1:20" hidden="1" outlineLevel="1" x14ac:dyDescent="0.25">
      <c r="A352" s="19" t="s">
        <v>230</v>
      </c>
      <c r="B352" s="19" t="s">
        <v>2886</v>
      </c>
      <c r="C352" s="19" t="s">
        <v>2830</v>
      </c>
      <c r="D352" s="19" t="s">
        <v>2831</v>
      </c>
      <c r="E352" s="2">
        <f t="shared" si="19"/>
        <v>1000000</v>
      </c>
      <c r="F352" s="19"/>
      <c r="G352" s="19">
        <v>961538.4615384615</v>
      </c>
      <c r="H352" s="19"/>
      <c r="I352" s="19"/>
      <c r="J352" s="19"/>
      <c r="K352" s="2">
        <f t="shared" si="18"/>
        <v>1961538.4615384615</v>
      </c>
      <c r="L352" s="19">
        <v>1000000</v>
      </c>
      <c r="M352" s="19"/>
      <c r="S352" s="19">
        <f>IFERROR(SUMIF([3]PIVOT!$A$9:$A$634,C352,[3]PIVOT!$C$9:$C$634),0)</f>
        <v>0</v>
      </c>
      <c r="T352" s="19">
        <f t="shared" si="20"/>
        <v>-1961538.4615384615</v>
      </c>
    </row>
    <row r="353" spans="1:20" hidden="1" outlineLevel="1" x14ac:dyDescent="0.25">
      <c r="A353" s="19" t="s">
        <v>230</v>
      </c>
      <c r="B353" s="19" t="s">
        <v>2738</v>
      </c>
      <c r="C353" s="19" t="s">
        <v>2671</v>
      </c>
      <c r="D353" s="19" t="s">
        <v>2672</v>
      </c>
      <c r="E353" s="2">
        <f t="shared" si="19"/>
        <v>0</v>
      </c>
      <c r="F353" s="19"/>
      <c r="G353" s="19">
        <v>653846.15384615387</v>
      </c>
      <c r="H353" s="19"/>
      <c r="I353" s="19"/>
      <c r="J353" s="19"/>
      <c r="K353" s="2">
        <f t="shared" si="18"/>
        <v>653846.15384615387</v>
      </c>
      <c r="L353" s="19">
        <v>0</v>
      </c>
      <c r="M353" s="19"/>
      <c r="S353" s="19">
        <f>IFERROR(SUMIF([3]PIVOT!$A$9:$A$634,C353,[3]PIVOT!$C$9:$C$634),0)</f>
        <v>0</v>
      </c>
      <c r="T353" s="19">
        <f t="shared" si="20"/>
        <v>-653846.15384615387</v>
      </c>
    </row>
    <row r="354" spans="1:20" hidden="1" outlineLevel="1" x14ac:dyDescent="0.25">
      <c r="A354" s="19" t="s">
        <v>230</v>
      </c>
      <c r="B354" s="19" t="s">
        <v>2885</v>
      </c>
      <c r="C354" s="19" t="s">
        <v>1892</v>
      </c>
      <c r="D354" s="19" t="s">
        <v>1893</v>
      </c>
      <c r="E354" s="2">
        <f t="shared" si="19"/>
        <v>3500000</v>
      </c>
      <c r="F354" s="19"/>
      <c r="G354" s="19">
        <v>0</v>
      </c>
      <c r="H354" s="19"/>
      <c r="I354" s="19"/>
      <c r="J354" s="19"/>
      <c r="K354" s="2">
        <f t="shared" si="18"/>
        <v>3500000</v>
      </c>
      <c r="L354" s="19">
        <v>3500000</v>
      </c>
      <c r="M354" s="19"/>
      <c r="S354" s="19">
        <f>IFERROR(SUMIF([3]PIVOT!$A$9:$A$634,C354,[3]PIVOT!$C$9:$C$634),0)</f>
        <v>0</v>
      </c>
      <c r="T354" s="19">
        <f t="shared" si="20"/>
        <v>-3500000</v>
      </c>
    </row>
    <row r="355" spans="1:20" hidden="1" outlineLevel="1" x14ac:dyDescent="0.25">
      <c r="A355" s="19" t="s">
        <v>230</v>
      </c>
      <c r="B355" s="19" t="s">
        <v>2885</v>
      </c>
      <c r="C355" s="19" t="s">
        <v>1763</v>
      </c>
      <c r="D355" s="19" t="s">
        <v>215</v>
      </c>
      <c r="E355" s="2">
        <f t="shared" si="19"/>
        <v>0</v>
      </c>
      <c r="F355" s="19"/>
      <c r="G355" s="19">
        <v>0</v>
      </c>
      <c r="H355" s="19"/>
      <c r="I355" s="19"/>
      <c r="J355" s="19"/>
      <c r="K355" s="2">
        <f t="shared" ref="K355:K421" si="21">SUM(E355:G355)-H355+I355+J355</f>
        <v>0</v>
      </c>
      <c r="L355" s="19">
        <v>0</v>
      </c>
      <c r="M355" s="19"/>
      <c r="S355" s="19">
        <f>IFERROR(SUMIF([3]PIVOT!$A$9:$A$634,C355,[3]PIVOT!$C$9:$C$634),0)</f>
        <v>0</v>
      </c>
      <c r="T355" s="19">
        <f t="shared" si="20"/>
        <v>0</v>
      </c>
    </row>
    <row r="356" spans="1:20" hidden="1" outlineLevel="1" x14ac:dyDescent="0.25">
      <c r="A356" s="19" t="s">
        <v>230</v>
      </c>
      <c r="B356" s="19" t="s">
        <v>2885</v>
      </c>
      <c r="C356" s="19" t="s">
        <v>1758</v>
      </c>
      <c r="D356" s="19" t="s">
        <v>1759</v>
      </c>
      <c r="E356" s="2">
        <f t="shared" si="19"/>
        <v>3500000</v>
      </c>
      <c r="F356" s="19"/>
      <c r="G356" s="19">
        <v>0</v>
      </c>
      <c r="H356" s="19"/>
      <c r="I356" s="19"/>
      <c r="J356" s="19"/>
      <c r="K356" s="2">
        <f t="shared" si="21"/>
        <v>3500000</v>
      </c>
      <c r="L356" s="19">
        <v>3500000</v>
      </c>
      <c r="M356" s="19"/>
      <c r="S356" s="19">
        <f>IFERROR(SUMIF([3]PIVOT!$A$9:$A$634,C356,[3]PIVOT!$C$9:$C$634),0)</f>
        <v>0</v>
      </c>
      <c r="T356" s="19">
        <f t="shared" si="20"/>
        <v>-3500000</v>
      </c>
    </row>
    <row r="357" spans="1:20" hidden="1" outlineLevel="1" x14ac:dyDescent="0.25">
      <c r="A357" s="19" t="s">
        <v>230</v>
      </c>
      <c r="B357" s="19" t="s">
        <v>2886</v>
      </c>
      <c r="C357" s="19" t="s">
        <v>2081</v>
      </c>
      <c r="D357" s="19" t="s">
        <v>2091</v>
      </c>
      <c r="E357" s="2">
        <f t="shared" si="19"/>
        <v>500000</v>
      </c>
      <c r="F357" s="19"/>
      <c r="G357" s="19">
        <v>0</v>
      </c>
      <c r="H357" s="19"/>
      <c r="I357" s="19"/>
      <c r="J357" s="19"/>
      <c r="K357" s="2">
        <f t="shared" si="21"/>
        <v>500000</v>
      </c>
      <c r="L357" s="19">
        <v>500000</v>
      </c>
      <c r="M357" s="19"/>
      <c r="S357" s="19">
        <f>IFERROR(SUMIF([3]PIVOT!$A$9:$A$634,C357,[3]PIVOT!$C$9:$C$634),0)</f>
        <v>0</v>
      </c>
      <c r="T357" s="19">
        <f t="shared" si="20"/>
        <v>-500000</v>
      </c>
    </row>
    <row r="358" spans="1:20" hidden="1" outlineLevel="1" x14ac:dyDescent="0.25">
      <c r="A358" s="19" t="s">
        <v>230</v>
      </c>
      <c r="B358" s="19" t="s">
        <v>2738</v>
      </c>
      <c r="C358" s="19" t="s">
        <v>2500</v>
      </c>
      <c r="D358" s="19" t="s">
        <v>2501</v>
      </c>
      <c r="E358" s="2">
        <f t="shared" si="19"/>
        <v>2200000</v>
      </c>
      <c r="F358" s="19"/>
      <c r="G358" s="19">
        <v>0</v>
      </c>
      <c r="H358" s="19"/>
      <c r="I358" s="19"/>
      <c r="J358" s="19"/>
      <c r="K358" s="2">
        <f t="shared" si="21"/>
        <v>2200000</v>
      </c>
      <c r="L358" s="19">
        <v>2200000</v>
      </c>
      <c r="M358" s="19"/>
      <c r="S358" s="19">
        <f>IFERROR(SUMIF([3]PIVOT!$A$9:$A$634,C358,[3]PIVOT!$C$9:$C$634),0)</f>
        <v>0</v>
      </c>
      <c r="T358" s="19">
        <f t="shared" si="20"/>
        <v>-2200000</v>
      </c>
    </row>
    <row r="359" spans="1:20" hidden="1" outlineLevel="1" x14ac:dyDescent="0.25">
      <c r="A359" s="19" t="s">
        <v>230</v>
      </c>
      <c r="B359" s="19" t="s">
        <v>2738</v>
      </c>
      <c r="C359" s="19" t="s">
        <v>2826</v>
      </c>
      <c r="D359" s="19" t="s">
        <v>2827</v>
      </c>
      <c r="E359" s="2">
        <f t="shared" si="19"/>
        <v>700000</v>
      </c>
      <c r="F359" s="19"/>
      <c r="G359" s="19">
        <v>1000000</v>
      </c>
      <c r="H359" s="19"/>
      <c r="I359" s="19"/>
      <c r="J359" s="19"/>
      <c r="K359" s="2">
        <f t="shared" si="21"/>
        <v>1700000</v>
      </c>
      <c r="L359" s="19">
        <v>700000</v>
      </c>
      <c r="M359" s="19"/>
      <c r="S359" s="19">
        <f>IFERROR(SUMIF([3]PIVOT!$A$9:$A$634,C359,[3]PIVOT!$C$9:$C$634),0)</f>
        <v>0</v>
      </c>
      <c r="T359" s="19">
        <f t="shared" si="20"/>
        <v>-1700000</v>
      </c>
    </row>
    <row r="360" spans="1:20" hidden="1" outlineLevel="1" x14ac:dyDescent="0.25">
      <c r="A360" s="19" t="s">
        <v>230</v>
      </c>
      <c r="B360" s="19" t="s">
        <v>2885</v>
      </c>
      <c r="C360" s="19" t="s">
        <v>1</v>
      </c>
      <c r="D360" s="19" t="s">
        <v>1</v>
      </c>
      <c r="E360" s="2">
        <f t="shared" si="19"/>
        <v>0</v>
      </c>
      <c r="F360" s="19"/>
      <c r="G360" s="19">
        <v>0</v>
      </c>
      <c r="H360" s="19"/>
      <c r="I360" s="19"/>
      <c r="J360" s="19"/>
      <c r="K360" s="2">
        <f t="shared" si="21"/>
        <v>0</v>
      </c>
      <c r="L360" s="19">
        <v>0</v>
      </c>
      <c r="M360" s="19"/>
      <c r="S360" s="19">
        <f>IFERROR(SUMIF([3]PIVOT!$A$9:$A$634,C360,[3]PIVOT!$C$9:$C$634),0)</f>
        <v>0</v>
      </c>
      <c r="T360" s="19">
        <f t="shared" si="20"/>
        <v>0</v>
      </c>
    </row>
    <row r="361" spans="1:20" hidden="1" outlineLevel="1" x14ac:dyDescent="0.25">
      <c r="A361" s="19" t="s">
        <v>230</v>
      </c>
      <c r="B361" s="19" t="s">
        <v>2885</v>
      </c>
      <c r="C361" s="19" t="s">
        <v>2824</v>
      </c>
      <c r="D361" s="19" t="s">
        <v>517</v>
      </c>
      <c r="E361" s="2">
        <f t="shared" si="19"/>
        <v>1500000</v>
      </c>
      <c r="F361" s="19"/>
      <c r="G361" s="19">
        <v>1000000</v>
      </c>
      <c r="H361" s="19"/>
      <c r="I361" s="19"/>
      <c r="J361" s="19"/>
      <c r="K361" s="2">
        <f t="shared" si="21"/>
        <v>2500000</v>
      </c>
      <c r="L361" s="19">
        <v>1500000</v>
      </c>
      <c r="M361" s="19"/>
      <c r="S361" s="19">
        <f>IFERROR(SUMIF([3]PIVOT!$A$9:$A$634,C361,[3]PIVOT!$C$9:$C$634),0)</f>
        <v>0</v>
      </c>
      <c r="T361" s="19">
        <f t="shared" si="20"/>
        <v>-2500000</v>
      </c>
    </row>
    <row r="362" spans="1:20" hidden="1" outlineLevel="1" x14ac:dyDescent="0.25">
      <c r="A362" s="19" t="s">
        <v>230</v>
      </c>
      <c r="B362" s="19" t="s">
        <v>2886</v>
      </c>
      <c r="C362" s="19" t="s">
        <v>2502</v>
      </c>
      <c r="D362" s="19" t="s">
        <v>557</v>
      </c>
      <c r="E362" s="2">
        <f t="shared" si="19"/>
        <v>500000</v>
      </c>
      <c r="F362" s="19"/>
      <c r="G362" s="19">
        <v>0</v>
      </c>
      <c r="H362" s="19"/>
      <c r="I362" s="19"/>
      <c r="J362" s="19"/>
      <c r="K362" s="2">
        <f t="shared" si="21"/>
        <v>500000</v>
      </c>
      <c r="L362" s="19">
        <v>500000</v>
      </c>
      <c r="M362" s="19"/>
      <c r="S362" s="19">
        <f>IFERROR(SUMIF([3]PIVOT!$A$9:$A$634,C362,[3]PIVOT!$C$9:$C$634),0)</f>
        <v>0</v>
      </c>
      <c r="T362" s="19">
        <f t="shared" si="20"/>
        <v>-500000</v>
      </c>
    </row>
    <row r="363" spans="1:20" hidden="1" outlineLevel="1" x14ac:dyDescent="0.25">
      <c r="A363" s="19" t="s">
        <v>230</v>
      </c>
      <c r="B363" s="19" t="s">
        <v>2738</v>
      </c>
      <c r="C363" s="19" t="s">
        <v>1769</v>
      </c>
      <c r="D363" s="19" t="s">
        <v>1013</v>
      </c>
      <c r="E363" s="2">
        <f t="shared" si="19"/>
        <v>0</v>
      </c>
      <c r="F363" s="19"/>
      <c r="G363" s="19">
        <v>0</v>
      </c>
      <c r="H363" s="19"/>
      <c r="I363" s="19"/>
      <c r="J363" s="19"/>
      <c r="K363" s="2">
        <f t="shared" si="21"/>
        <v>0</v>
      </c>
      <c r="L363" s="19">
        <v>0</v>
      </c>
      <c r="M363" s="19"/>
      <c r="S363" s="19">
        <f>IFERROR(SUMIF([3]PIVOT!$A$9:$A$634,C363,[3]PIVOT!$C$9:$C$634),0)</f>
        <v>0</v>
      </c>
      <c r="T363" s="19">
        <f t="shared" si="20"/>
        <v>0</v>
      </c>
    </row>
    <row r="364" spans="1:20" hidden="1" outlineLevel="1" x14ac:dyDescent="0.25">
      <c r="A364" s="19" t="s">
        <v>230</v>
      </c>
      <c r="B364" s="19" t="s">
        <v>2885</v>
      </c>
      <c r="C364" s="19" t="s">
        <v>1772</v>
      </c>
      <c r="D364" s="19" t="s">
        <v>1014</v>
      </c>
      <c r="E364" s="2">
        <f t="shared" si="19"/>
        <v>4000000</v>
      </c>
      <c r="F364" s="19"/>
      <c r="G364" s="19">
        <v>0</v>
      </c>
      <c r="H364" s="19"/>
      <c r="I364" s="19"/>
      <c r="J364" s="19"/>
      <c r="K364" s="2">
        <f t="shared" si="21"/>
        <v>4000000</v>
      </c>
      <c r="L364" s="19">
        <v>4000000</v>
      </c>
      <c r="M364" s="19"/>
      <c r="S364" s="19">
        <f>IFERROR(SUMIF([3]PIVOT!$A$9:$A$634,C364,[3]PIVOT!$C$9:$C$634),0)</f>
        <v>0</v>
      </c>
      <c r="T364" s="19">
        <f t="shared" si="20"/>
        <v>-4000000</v>
      </c>
    </row>
    <row r="365" spans="1:20" hidden="1" outlineLevel="1" x14ac:dyDescent="0.25">
      <c r="A365" s="19" t="s">
        <v>230</v>
      </c>
      <c r="B365" s="19" t="s">
        <v>2886</v>
      </c>
      <c r="C365" s="19" t="s">
        <v>1770</v>
      </c>
      <c r="D365" s="19" t="s">
        <v>1771</v>
      </c>
      <c r="E365" s="2">
        <f t="shared" si="19"/>
        <v>1000000</v>
      </c>
      <c r="F365" s="19"/>
      <c r="G365" s="19">
        <v>0</v>
      </c>
      <c r="H365" s="19"/>
      <c r="I365" s="19"/>
      <c r="J365" s="19"/>
      <c r="K365" s="2">
        <f t="shared" si="21"/>
        <v>1000000</v>
      </c>
      <c r="L365" s="19">
        <v>1000000</v>
      </c>
      <c r="M365" s="19"/>
      <c r="S365" s="19">
        <f>IFERROR(SUMIF([3]PIVOT!$A$9:$A$634,C365,[3]PIVOT!$C$9:$C$634),0)</f>
        <v>0</v>
      </c>
      <c r="T365" s="19">
        <f t="shared" si="20"/>
        <v>-1000000</v>
      </c>
    </row>
    <row r="366" spans="1:20" hidden="1" outlineLevel="1" x14ac:dyDescent="0.25">
      <c r="A366" s="19" t="s">
        <v>230</v>
      </c>
      <c r="B366" s="19" t="s">
        <v>2738</v>
      </c>
      <c r="C366" s="19" t="s">
        <v>1774</v>
      </c>
      <c r="D366" s="19" t="s">
        <v>871</v>
      </c>
      <c r="E366" s="2">
        <f t="shared" si="19"/>
        <v>0</v>
      </c>
      <c r="F366" s="19"/>
      <c r="G366" s="19">
        <v>0</v>
      </c>
      <c r="H366" s="19"/>
      <c r="I366" s="19"/>
      <c r="J366" s="19"/>
      <c r="K366" s="2">
        <f t="shared" si="21"/>
        <v>0</v>
      </c>
      <c r="L366" s="19">
        <v>0</v>
      </c>
      <c r="M366" s="19"/>
      <c r="S366" s="19">
        <f>IFERROR(SUMIF([3]PIVOT!$A$9:$A$634,C366,[3]PIVOT!$C$9:$C$634),0)</f>
        <v>0</v>
      </c>
      <c r="T366" s="19">
        <f t="shared" si="20"/>
        <v>0</v>
      </c>
    </row>
    <row r="367" spans="1:20" hidden="1" outlineLevel="1" x14ac:dyDescent="0.25">
      <c r="A367" s="19" t="s">
        <v>230</v>
      </c>
      <c r="B367" s="19" t="s">
        <v>2885</v>
      </c>
      <c r="C367" s="19" t="s">
        <v>1775</v>
      </c>
      <c r="D367" s="19" t="s">
        <v>219</v>
      </c>
      <c r="E367" s="2">
        <f t="shared" si="19"/>
        <v>4000000</v>
      </c>
      <c r="F367" s="19"/>
      <c r="G367" s="19">
        <v>0</v>
      </c>
      <c r="H367" s="19"/>
      <c r="I367" s="19"/>
      <c r="J367" s="19"/>
      <c r="K367" s="2">
        <f t="shared" si="21"/>
        <v>4000000</v>
      </c>
      <c r="L367" s="19">
        <v>4000000</v>
      </c>
      <c r="M367" s="19"/>
      <c r="S367" s="19">
        <f>IFERROR(SUMIF([3]PIVOT!$A$9:$A$634,C367,[3]PIVOT!$C$9:$C$634),0)</f>
        <v>0</v>
      </c>
      <c r="T367" s="19">
        <f t="shared" si="20"/>
        <v>-4000000</v>
      </c>
    </row>
    <row r="368" spans="1:20" hidden="1" outlineLevel="1" x14ac:dyDescent="0.25">
      <c r="A368" s="19" t="s">
        <v>230</v>
      </c>
      <c r="B368" s="19" t="s">
        <v>2738</v>
      </c>
      <c r="C368" s="19" t="s">
        <v>1894</v>
      </c>
      <c r="D368" s="19" t="s">
        <v>1895</v>
      </c>
      <c r="E368" s="2">
        <f t="shared" si="19"/>
        <v>3000000</v>
      </c>
      <c r="F368" s="19"/>
      <c r="G368" s="19">
        <v>0</v>
      </c>
      <c r="H368" s="19"/>
      <c r="I368" s="19"/>
      <c r="J368" s="19"/>
      <c r="K368" s="2">
        <f t="shared" si="21"/>
        <v>3000000</v>
      </c>
      <c r="L368" s="19">
        <v>3000000</v>
      </c>
      <c r="M368" s="19"/>
      <c r="S368" s="19">
        <f>IFERROR(SUMIF([3]PIVOT!$A$9:$A$634,C368,[3]PIVOT!$C$9:$C$634),0)</f>
        <v>0</v>
      </c>
      <c r="T368" s="19">
        <f t="shared" si="20"/>
        <v>-3000000</v>
      </c>
    </row>
    <row r="369" spans="1:20" hidden="1" outlineLevel="1" x14ac:dyDescent="0.25">
      <c r="A369" s="19" t="s">
        <v>230</v>
      </c>
      <c r="B369" s="19" t="s">
        <v>2738</v>
      </c>
      <c r="C369" s="19" t="s">
        <v>1779</v>
      </c>
      <c r="D369" s="19" t="s">
        <v>1780</v>
      </c>
      <c r="E369" s="2">
        <f t="shared" si="19"/>
        <v>0</v>
      </c>
      <c r="F369" s="19"/>
      <c r="G369" s="19">
        <v>0</v>
      </c>
      <c r="H369" s="19"/>
      <c r="I369" s="19"/>
      <c r="J369" s="19"/>
      <c r="K369" s="2">
        <f t="shared" si="21"/>
        <v>0</v>
      </c>
      <c r="L369" s="19">
        <v>0</v>
      </c>
      <c r="M369" s="19"/>
      <c r="S369" s="19">
        <f>IFERROR(SUMIF([3]PIVOT!$A$9:$A$634,C369,[3]PIVOT!$C$9:$C$634),0)</f>
        <v>0</v>
      </c>
      <c r="T369" s="19">
        <f t="shared" si="20"/>
        <v>0</v>
      </c>
    </row>
    <row r="370" spans="1:20" hidden="1" outlineLevel="1" x14ac:dyDescent="0.25">
      <c r="A370" s="19" t="s">
        <v>230</v>
      </c>
      <c r="B370" s="19" t="s">
        <v>2885</v>
      </c>
      <c r="C370" s="19" t="s">
        <v>1778</v>
      </c>
      <c r="D370" s="19" t="s">
        <v>600</v>
      </c>
      <c r="E370" s="2">
        <f t="shared" si="19"/>
        <v>3500000</v>
      </c>
      <c r="F370" s="19"/>
      <c r="G370" s="19">
        <v>0</v>
      </c>
      <c r="H370" s="19"/>
      <c r="I370" s="19"/>
      <c r="J370" s="19"/>
      <c r="K370" s="2">
        <f t="shared" si="21"/>
        <v>3500000</v>
      </c>
      <c r="L370" s="19">
        <v>3500000</v>
      </c>
      <c r="M370" s="19"/>
      <c r="S370" s="19">
        <f>IFERROR(SUMIF([3]PIVOT!$A$9:$A$634,C370,[3]PIVOT!$C$9:$C$634),0)</f>
        <v>0</v>
      </c>
      <c r="T370" s="19">
        <f t="shared" si="20"/>
        <v>-3500000</v>
      </c>
    </row>
    <row r="371" spans="1:20" hidden="1" outlineLevel="1" x14ac:dyDescent="0.25">
      <c r="A371" s="19" t="s">
        <v>229</v>
      </c>
      <c r="B371" s="19" t="s">
        <v>2885</v>
      </c>
      <c r="C371" s="19" t="s">
        <v>2945</v>
      </c>
      <c r="D371" s="19" t="s">
        <v>2946</v>
      </c>
      <c r="E371" s="2">
        <f t="shared" si="19"/>
        <v>4000000</v>
      </c>
      <c r="F371" s="19"/>
      <c r="G371" s="19">
        <v>0</v>
      </c>
      <c r="H371" s="19"/>
      <c r="I371" s="19"/>
      <c r="J371" s="19"/>
      <c r="K371" s="2">
        <f t="shared" si="21"/>
        <v>4000000</v>
      </c>
      <c r="L371" s="19">
        <v>4000000</v>
      </c>
      <c r="M371" s="19"/>
      <c r="S371" s="19">
        <f>IFERROR(SUMIF([3]PIVOT!$A$9:$A$634,C371,[3]PIVOT!$C$9:$C$634),0)</f>
        <v>0</v>
      </c>
      <c r="T371" s="19">
        <f t="shared" si="20"/>
        <v>-4000000</v>
      </c>
    </row>
    <row r="372" spans="1:20" hidden="1" outlineLevel="1" x14ac:dyDescent="0.25">
      <c r="A372" s="19" t="s">
        <v>229</v>
      </c>
      <c r="B372" s="19" t="s">
        <v>2738</v>
      </c>
      <c r="C372" s="19" t="s">
        <v>2947</v>
      </c>
      <c r="D372" s="19" t="s">
        <v>2948</v>
      </c>
      <c r="E372" s="2">
        <f t="shared" si="19"/>
        <v>2769230.769230769</v>
      </c>
      <c r="F372" s="19"/>
      <c r="G372" s="19">
        <v>692307.69230769225</v>
      </c>
      <c r="H372" s="19"/>
      <c r="I372" s="19"/>
      <c r="J372" s="19"/>
      <c r="K372" s="2">
        <f t="shared" si="21"/>
        <v>3461538.461538461</v>
      </c>
      <c r="L372" s="19">
        <v>2769230.769230769</v>
      </c>
      <c r="M372" s="19"/>
      <c r="S372" s="19">
        <f>IFERROR(SUMIF([3]PIVOT!$A$9:$A$634,C372,[3]PIVOT!$C$9:$C$634),0)</f>
        <v>0</v>
      </c>
      <c r="T372" s="19">
        <f t="shared" si="20"/>
        <v>-3461538.461538461</v>
      </c>
    </row>
    <row r="373" spans="1:20" hidden="1" outlineLevel="1" x14ac:dyDescent="0.25">
      <c r="A373" s="19" t="s">
        <v>229</v>
      </c>
      <c r="B373" s="19" t="s">
        <v>2885</v>
      </c>
      <c r="C373" s="19" t="s">
        <v>2949</v>
      </c>
      <c r="D373" s="19" t="s">
        <v>2950</v>
      </c>
      <c r="E373" s="2">
        <f t="shared" si="19"/>
        <v>173076.92307692306</v>
      </c>
      <c r="F373" s="19"/>
      <c r="G373" s="19">
        <v>346153.84615384613</v>
      </c>
      <c r="H373" s="19"/>
      <c r="I373" s="19"/>
      <c r="J373" s="19"/>
      <c r="K373" s="2">
        <f t="shared" si="21"/>
        <v>519230.76923076919</v>
      </c>
      <c r="L373" s="19">
        <v>173076.92307692306</v>
      </c>
      <c r="M373" s="19"/>
      <c r="S373" s="19">
        <f>IFERROR(SUMIF([3]PIVOT!$A$9:$A$634,C373,[3]PIVOT!$C$9:$C$634),0)</f>
        <v>0</v>
      </c>
      <c r="T373" s="19">
        <f t="shared" si="20"/>
        <v>-519230.76923076919</v>
      </c>
    </row>
    <row r="374" spans="1:20" hidden="1" outlineLevel="1" x14ac:dyDescent="0.25">
      <c r="A374" s="19" t="s">
        <v>229</v>
      </c>
      <c r="B374" s="19" t="s">
        <v>2885</v>
      </c>
      <c r="C374" s="19" t="s">
        <v>2951</v>
      </c>
      <c r="D374" s="19" t="s">
        <v>2952</v>
      </c>
      <c r="E374" s="2">
        <f t="shared" si="19"/>
        <v>173076.92307692306</v>
      </c>
      <c r="F374" s="19"/>
      <c r="G374" s="19">
        <v>346153.84615384613</v>
      </c>
      <c r="H374" s="19"/>
      <c r="I374" s="19"/>
      <c r="J374" s="19"/>
      <c r="K374" s="2">
        <f t="shared" si="21"/>
        <v>519230.76923076919</v>
      </c>
      <c r="L374" s="19">
        <v>173076.92307692306</v>
      </c>
      <c r="M374" s="19"/>
      <c r="S374" s="19">
        <f>IFERROR(SUMIF([3]PIVOT!$A$9:$A$634,C374,[3]PIVOT!$C$9:$C$634),0)</f>
        <v>0</v>
      </c>
      <c r="T374" s="19">
        <f t="shared" si="20"/>
        <v>-519230.76923076919</v>
      </c>
    </row>
    <row r="375" spans="1:20" hidden="1" outlineLevel="1" x14ac:dyDescent="0.25">
      <c r="A375" s="19" t="s">
        <v>230</v>
      </c>
      <c r="B375" s="19" t="s">
        <v>2885</v>
      </c>
      <c r="C375" s="19" t="s">
        <v>2953</v>
      </c>
      <c r="D375" s="19" t="s">
        <v>2954</v>
      </c>
      <c r="E375" s="2">
        <f t="shared" si="19"/>
        <v>0</v>
      </c>
      <c r="F375" s="19"/>
      <c r="G375" s="19">
        <v>807692.30769230775</v>
      </c>
      <c r="H375" s="19"/>
      <c r="I375" s="19"/>
      <c r="J375" s="19"/>
      <c r="K375" s="2">
        <f t="shared" si="21"/>
        <v>807692.30769230775</v>
      </c>
      <c r="L375" s="19">
        <v>0</v>
      </c>
      <c r="M375" s="19"/>
      <c r="S375" s="19">
        <f>IFERROR(SUMIF([3]PIVOT!$A$9:$A$634,C375,[3]PIVOT!$C$9:$C$634),0)</f>
        <v>0</v>
      </c>
      <c r="T375" s="19">
        <f t="shared" si="20"/>
        <v>-807692.30769230775</v>
      </c>
    </row>
    <row r="376" spans="1:20" hidden="1" outlineLevel="1" x14ac:dyDescent="0.25">
      <c r="A376" s="19" t="s">
        <v>230</v>
      </c>
      <c r="B376" s="19" t="s">
        <v>2738</v>
      </c>
      <c r="C376" s="19" t="s">
        <v>2822</v>
      </c>
      <c r="D376" s="19" t="s">
        <v>2955</v>
      </c>
      <c r="E376" s="2">
        <f t="shared" si="19"/>
        <v>0</v>
      </c>
      <c r="F376" s="19"/>
      <c r="G376" s="19">
        <v>1000000</v>
      </c>
      <c r="H376" s="19"/>
      <c r="I376" s="19"/>
      <c r="J376" s="19"/>
      <c r="K376" s="2">
        <f t="shared" si="21"/>
        <v>1000000</v>
      </c>
      <c r="L376" s="19">
        <v>0</v>
      </c>
      <c r="M376" s="19"/>
      <c r="S376" s="19">
        <f>IFERROR(SUMIF([3]PIVOT!$A$9:$A$634,C376,[3]PIVOT!$C$9:$C$634),0)</f>
        <v>0</v>
      </c>
      <c r="T376" s="19">
        <f t="shared" si="20"/>
        <v>-1000000</v>
      </c>
    </row>
    <row r="377" spans="1:20" hidden="1" outlineLevel="1" x14ac:dyDescent="0.25">
      <c r="A377" s="19" t="s">
        <v>230</v>
      </c>
      <c r="B377" s="19" t="s">
        <v>2886</v>
      </c>
      <c r="C377" s="19" t="s">
        <v>1729</v>
      </c>
      <c r="D377" s="19" t="s">
        <v>1730</v>
      </c>
      <c r="E377" s="2">
        <f t="shared" si="19"/>
        <v>2000000</v>
      </c>
      <c r="F377" s="19"/>
      <c r="G377" s="19">
        <v>0</v>
      </c>
      <c r="H377" s="19"/>
      <c r="I377" s="19"/>
      <c r="J377" s="19"/>
      <c r="K377" s="2">
        <f t="shared" si="21"/>
        <v>2000000</v>
      </c>
      <c r="L377" s="19">
        <v>2000000</v>
      </c>
      <c r="M377" s="19"/>
      <c r="S377" s="19">
        <f>IFERROR(SUMIF([3]PIVOT!$A$9:$A$634,C377,[3]PIVOT!$C$9:$C$634),0)</f>
        <v>0</v>
      </c>
      <c r="T377" s="19">
        <f t="shared" si="20"/>
        <v>-2000000</v>
      </c>
    </row>
    <row r="378" spans="1:20" hidden="1" outlineLevel="1" x14ac:dyDescent="0.25">
      <c r="A378" s="19" t="s">
        <v>230</v>
      </c>
      <c r="B378" s="19" t="s">
        <v>2738</v>
      </c>
      <c r="C378" s="19" t="s">
        <v>1732</v>
      </c>
      <c r="D378" s="19" t="s">
        <v>1733</v>
      </c>
      <c r="E378" s="2">
        <f t="shared" si="19"/>
        <v>0</v>
      </c>
      <c r="F378" s="19"/>
      <c r="G378" s="19">
        <v>0</v>
      </c>
      <c r="H378" s="19"/>
      <c r="I378" s="19"/>
      <c r="J378" s="19"/>
      <c r="K378" s="2">
        <f t="shared" si="21"/>
        <v>0</v>
      </c>
      <c r="L378" s="19">
        <v>0</v>
      </c>
      <c r="M378" s="19"/>
      <c r="S378" s="19">
        <f>IFERROR(SUMIF([3]PIVOT!$A$9:$A$634,C378,[3]PIVOT!$C$9:$C$634),0)</f>
        <v>0</v>
      </c>
      <c r="T378" s="19">
        <f t="shared" si="20"/>
        <v>0</v>
      </c>
    </row>
    <row r="379" spans="1:20" hidden="1" outlineLevel="1" x14ac:dyDescent="0.25">
      <c r="A379" s="19" t="s">
        <v>230</v>
      </c>
      <c r="B379" s="19" t="s">
        <v>2885</v>
      </c>
      <c r="C379" s="19" t="s">
        <v>2076</v>
      </c>
      <c r="D379" s="19" t="s">
        <v>2087</v>
      </c>
      <c r="E379" s="2">
        <f t="shared" si="19"/>
        <v>0</v>
      </c>
      <c r="F379" s="19"/>
      <c r="G379" s="19">
        <v>0</v>
      </c>
      <c r="H379" s="19"/>
      <c r="I379" s="19"/>
      <c r="J379" s="19"/>
      <c r="K379" s="2">
        <f t="shared" si="21"/>
        <v>0</v>
      </c>
      <c r="L379" s="19">
        <v>0</v>
      </c>
      <c r="M379" s="19"/>
      <c r="S379" s="19">
        <f>IFERROR(SUMIF([3]PIVOT!$A$9:$A$634,C379,[3]PIVOT!$C$9:$C$634),0)</f>
        <v>0</v>
      </c>
      <c r="T379" s="19">
        <f t="shared" si="20"/>
        <v>0</v>
      </c>
    </row>
    <row r="380" spans="1:20" hidden="1" outlineLevel="1" x14ac:dyDescent="0.25">
      <c r="A380" s="19" t="s">
        <v>230</v>
      </c>
      <c r="B380" s="19" t="s">
        <v>2738</v>
      </c>
      <c r="C380" s="19" t="s">
        <v>2496</v>
      </c>
      <c r="D380" s="19" t="s">
        <v>2497</v>
      </c>
      <c r="E380" s="2">
        <f t="shared" si="19"/>
        <v>300000</v>
      </c>
      <c r="F380" s="19"/>
      <c r="G380" s="19">
        <v>0</v>
      </c>
      <c r="H380" s="19"/>
      <c r="I380" s="19"/>
      <c r="J380" s="19"/>
      <c r="K380" s="2">
        <f t="shared" si="21"/>
        <v>300000</v>
      </c>
      <c r="L380" s="19">
        <v>300000</v>
      </c>
      <c r="M380" s="19"/>
      <c r="S380" s="19">
        <f>IFERROR(SUMIF([3]PIVOT!$A$9:$A$634,C380,[3]PIVOT!$C$9:$C$634),0)</f>
        <v>0</v>
      </c>
      <c r="T380" s="19">
        <f t="shared" si="20"/>
        <v>-300000</v>
      </c>
    </row>
    <row r="381" spans="1:20" hidden="1" outlineLevel="1" x14ac:dyDescent="0.25">
      <c r="A381" s="19" t="s">
        <v>230</v>
      </c>
      <c r="B381" s="19" t="s">
        <v>2738</v>
      </c>
      <c r="C381" s="19" t="s">
        <v>2836</v>
      </c>
      <c r="D381" s="19" t="s">
        <v>2837</v>
      </c>
      <c r="E381" s="2">
        <f t="shared" si="19"/>
        <v>0</v>
      </c>
      <c r="F381" s="19"/>
      <c r="G381" s="19">
        <v>1000000</v>
      </c>
      <c r="H381" s="19"/>
      <c r="I381" s="19"/>
      <c r="J381" s="19"/>
      <c r="K381" s="2">
        <f t="shared" si="21"/>
        <v>1000000</v>
      </c>
      <c r="L381" s="19">
        <v>0</v>
      </c>
      <c r="M381" s="19"/>
      <c r="S381" s="19">
        <f>IFERROR(SUMIF([3]PIVOT!$A$9:$A$634,C381,[3]PIVOT!$C$9:$C$634),0)</f>
        <v>0</v>
      </c>
      <c r="T381" s="19">
        <f t="shared" si="20"/>
        <v>-1000000</v>
      </c>
    </row>
    <row r="382" spans="1:20" hidden="1" outlineLevel="1" x14ac:dyDescent="0.25">
      <c r="A382" s="19" t="s">
        <v>230</v>
      </c>
      <c r="B382" s="19" t="s">
        <v>2738</v>
      </c>
      <c r="C382" s="19" t="s">
        <v>2838</v>
      </c>
      <c r="D382" s="19" t="s">
        <v>2839</v>
      </c>
      <c r="E382" s="2">
        <f t="shared" si="19"/>
        <v>400000</v>
      </c>
      <c r="F382" s="19"/>
      <c r="G382" s="19">
        <v>1000000</v>
      </c>
      <c r="H382" s="19"/>
      <c r="I382" s="19"/>
      <c r="J382" s="19"/>
      <c r="K382" s="2">
        <f t="shared" si="21"/>
        <v>1400000</v>
      </c>
      <c r="L382" s="19">
        <v>400000</v>
      </c>
      <c r="M382" s="19"/>
      <c r="S382" s="19">
        <f>IFERROR(SUMIF([3]PIVOT!$A$9:$A$634,C382,[3]PIVOT!$C$9:$C$634),0)</f>
        <v>0</v>
      </c>
      <c r="T382" s="19">
        <f t="shared" si="20"/>
        <v>-1400000</v>
      </c>
    </row>
    <row r="383" spans="1:20" hidden="1" outlineLevel="1" x14ac:dyDescent="0.25">
      <c r="A383" s="19" t="s">
        <v>230</v>
      </c>
      <c r="B383" s="19" t="s">
        <v>2738</v>
      </c>
      <c r="C383" s="19" t="s">
        <v>2956</v>
      </c>
      <c r="D383" s="19" t="s">
        <v>459</v>
      </c>
      <c r="E383" s="2">
        <f t="shared" si="19"/>
        <v>0</v>
      </c>
      <c r="F383" s="19"/>
      <c r="G383" s="19">
        <v>846153.84615384613</v>
      </c>
      <c r="H383" s="19"/>
      <c r="I383" s="19"/>
      <c r="J383" s="19"/>
      <c r="K383" s="2">
        <f t="shared" si="21"/>
        <v>846153.84615384613</v>
      </c>
      <c r="L383" s="19">
        <v>0</v>
      </c>
      <c r="M383" s="19"/>
      <c r="S383" s="19">
        <f>IFERROR(SUMIF([3]PIVOT!$A$9:$A$634,C383,[3]PIVOT!$C$9:$C$634),0)</f>
        <v>0</v>
      </c>
      <c r="T383" s="19">
        <f t="shared" si="20"/>
        <v>-846153.84615384613</v>
      </c>
    </row>
    <row r="384" spans="1:20" hidden="1" outlineLevel="1" x14ac:dyDescent="0.25">
      <c r="A384" s="19" t="s">
        <v>230</v>
      </c>
      <c r="B384" s="19" t="s">
        <v>2738</v>
      </c>
      <c r="C384" s="19" t="s">
        <v>2828</v>
      </c>
      <c r="D384" s="19" t="s">
        <v>2829</v>
      </c>
      <c r="E384" s="2">
        <f t="shared" si="19"/>
        <v>0</v>
      </c>
      <c r="F384" s="19"/>
      <c r="G384" s="19">
        <v>1000000</v>
      </c>
      <c r="H384" s="19"/>
      <c r="I384" s="19"/>
      <c r="J384" s="19"/>
      <c r="K384" s="2">
        <f t="shared" si="21"/>
        <v>1000000</v>
      </c>
      <c r="L384" s="19">
        <v>0</v>
      </c>
      <c r="M384" s="19"/>
      <c r="S384" s="19">
        <f>IFERROR(SUMIF([3]PIVOT!$A$9:$A$634,C384,[3]PIVOT!$C$9:$C$634),0)</f>
        <v>0</v>
      </c>
      <c r="T384" s="19">
        <f t="shared" si="20"/>
        <v>-1000000</v>
      </c>
    </row>
    <row r="385" spans="1:20" hidden="1" outlineLevel="1" x14ac:dyDescent="0.25">
      <c r="A385" s="19" t="s">
        <v>230</v>
      </c>
      <c r="B385" s="19" t="s">
        <v>2738</v>
      </c>
      <c r="C385" s="19" t="s">
        <v>2832</v>
      </c>
      <c r="D385" s="19" t="s">
        <v>2833</v>
      </c>
      <c r="E385" s="2">
        <f t="shared" si="19"/>
        <v>700000</v>
      </c>
      <c r="F385" s="19"/>
      <c r="G385" s="19">
        <v>1000000</v>
      </c>
      <c r="H385" s="19"/>
      <c r="I385" s="19"/>
      <c r="J385" s="19"/>
      <c r="K385" s="2">
        <f t="shared" si="21"/>
        <v>1700000</v>
      </c>
      <c r="L385" s="19">
        <v>700000</v>
      </c>
      <c r="M385" s="19"/>
      <c r="S385" s="19">
        <f>IFERROR(SUMIF([3]PIVOT!$A$9:$A$634,C385,[3]PIVOT!$C$9:$C$634),0)</f>
        <v>0</v>
      </c>
      <c r="T385" s="19">
        <f t="shared" si="20"/>
        <v>-1700000</v>
      </c>
    </row>
    <row r="386" spans="1:20" hidden="1" outlineLevel="1" x14ac:dyDescent="0.25">
      <c r="A386" s="19" t="s">
        <v>230</v>
      </c>
      <c r="B386" s="19" t="s">
        <v>2885</v>
      </c>
      <c r="C386" s="19" t="s">
        <v>2846</v>
      </c>
      <c r="D386" s="19" t="s">
        <v>2847</v>
      </c>
      <c r="E386" s="2">
        <f t="shared" si="19"/>
        <v>3500000</v>
      </c>
      <c r="F386" s="19"/>
      <c r="G386" s="19">
        <v>0</v>
      </c>
      <c r="H386" s="19"/>
      <c r="I386" s="19"/>
      <c r="J386" s="19"/>
      <c r="K386" s="2">
        <f t="shared" si="21"/>
        <v>3500000</v>
      </c>
      <c r="L386" s="19">
        <v>3500000</v>
      </c>
      <c r="M386" s="19"/>
      <c r="S386" s="19">
        <f>IFERROR(SUMIF([3]PIVOT!$A$9:$A$634,C386,[3]PIVOT!$C$9:$C$634),0)</f>
        <v>0</v>
      </c>
      <c r="T386" s="19">
        <f t="shared" si="20"/>
        <v>-3500000</v>
      </c>
    </row>
    <row r="387" spans="1:20" hidden="1" outlineLevel="1" x14ac:dyDescent="0.25">
      <c r="A387" s="19" t="s">
        <v>230</v>
      </c>
      <c r="B387" s="19" t="s">
        <v>2738</v>
      </c>
      <c r="C387" s="19" t="s">
        <v>2957</v>
      </c>
      <c r="D387" s="19" t="s">
        <v>2958</v>
      </c>
      <c r="E387" s="2">
        <f t="shared" si="19"/>
        <v>0</v>
      </c>
      <c r="F387" s="19"/>
      <c r="G387" s="19">
        <v>0</v>
      </c>
      <c r="H387" s="19"/>
      <c r="I387" s="19"/>
      <c r="J387" s="19"/>
      <c r="K387" s="2">
        <f t="shared" si="21"/>
        <v>0</v>
      </c>
      <c r="L387" s="19">
        <v>0</v>
      </c>
      <c r="M387" s="19"/>
      <c r="S387" s="19">
        <f>IFERROR(SUMIF([3]PIVOT!$A$9:$A$634,C387,[3]PIVOT!$C$9:$C$634),0)</f>
        <v>0</v>
      </c>
      <c r="T387" s="19">
        <f t="shared" si="20"/>
        <v>0</v>
      </c>
    </row>
    <row r="388" spans="1:20" hidden="1" outlineLevel="1" x14ac:dyDescent="0.25">
      <c r="A388" s="19" t="s">
        <v>230</v>
      </c>
      <c r="B388" s="19" t="s">
        <v>2738</v>
      </c>
      <c r="C388" s="19" t="s">
        <v>2959</v>
      </c>
      <c r="D388" s="19" t="s">
        <v>2960</v>
      </c>
      <c r="E388" s="2">
        <f t="shared" si="19"/>
        <v>0</v>
      </c>
      <c r="F388" s="19"/>
      <c r="G388" s="19">
        <v>346153.84615384613</v>
      </c>
      <c r="H388" s="19"/>
      <c r="I388" s="19"/>
      <c r="J388" s="19"/>
      <c r="K388" s="2">
        <f t="shared" si="21"/>
        <v>346153.84615384613</v>
      </c>
      <c r="L388" s="19">
        <v>0</v>
      </c>
      <c r="M388" s="19"/>
      <c r="S388" s="19">
        <f>IFERROR(SUMIF([3]PIVOT!$A$9:$A$634,C388,[3]PIVOT!$C$9:$C$634),0)</f>
        <v>0</v>
      </c>
      <c r="T388" s="19">
        <f t="shared" si="20"/>
        <v>-346153.84615384613</v>
      </c>
    </row>
    <row r="389" spans="1:20" hidden="1" outlineLevel="1" x14ac:dyDescent="0.25">
      <c r="A389" s="19" t="s">
        <v>229</v>
      </c>
      <c r="B389" s="19" t="s">
        <v>37</v>
      </c>
      <c r="C389" s="19" t="s">
        <v>1788</v>
      </c>
      <c r="D389" s="19" t="s">
        <v>1798</v>
      </c>
      <c r="E389" s="2">
        <f t="shared" si="19"/>
        <v>3000000</v>
      </c>
      <c r="F389" s="19"/>
      <c r="G389" s="19">
        <v>0</v>
      </c>
      <c r="H389" s="19"/>
      <c r="I389" s="19"/>
      <c r="J389" s="19"/>
      <c r="K389" s="2">
        <f t="shared" si="21"/>
        <v>3000000</v>
      </c>
      <c r="L389" s="19">
        <v>3000000</v>
      </c>
      <c r="M389" s="19"/>
      <c r="S389" s="19">
        <f>IFERROR(SUMIF([3]PIVOT!$A$9:$A$634,C389,[3]PIVOT!$C$9:$C$634),0)</f>
        <v>0</v>
      </c>
      <c r="T389" s="19">
        <f t="shared" si="20"/>
        <v>-3000000</v>
      </c>
    </row>
    <row r="390" spans="1:20" hidden="1" outlineLevel="1" x14ac:dyDescent="0.25">
      <c r="A390" s="19" t="s">
        <v>229</v>
      </c>
      <c r="B390" s="19" t="s">
        <v>37</v>
      </c>
      <c r="C390" s="19" t="s">
        <v>1782</v>
      </c>
      <c r="D390" s="19" t="s">
        <v>220</v>
      </c>
      <c r="E390" s="2">
        <f t="shared" si="19"/>
        <v>3900000</v>
      </c>
      <c r="F390" s="19"/>
      <c r="G390" s="19">
        <v>0</v>
      </c>
      <c r="H390" s="19"/>
      <c r="I390" s="19"/>
      <c r="J390" s="19"/>
      <c r="K390" s="2">
        <f t="shared" si="21"/>
        <v>3900000</v>
      </c>
      <c r="L390" s="19">
        <v>3900000</v>
      </c>
      <c r="M390" s="19"/>
      <c r="S390" s="19">
        <f>IFERROR(SUMIF([3]PIVOT!$A$9:$A$634,C390,[3]PIVOT!$C$9:$C$634),0)</f>
        <v>0</v>
      </c>
      <c r="T390" s="19">
        <f t="shared" si="20"/>
        <v>-3900000</v>
      </c>
    </row>
    <row r="391" spans="1:20" hidden="1" outlineLevel="1" x14ac:dyDescent="0.25">
      <c r="A391" s="19" t="s">
        <v>229</v>
      </c>
      <c r="B391" s="19" t="s">
        <v>37</v>
      </c>
      <c r="C391" s="19" t="s">
        <v>2961</v>
      </c>
      <c r="D391" s="19" t="s">
        <v>2962</v>
      </c>
      <c r="E391" s="2">
        <f t="shared" si="19"/>
        <v>5700000</v>
      </c>
      <c r="F391" s="19"/>
      <c r="G391" s="19">
        <v>0</v>
      </c>
      <c r="H391" s="19"/>
      <c r="I391" s="19"/>
      <c r="J391" s="19"/>
      <c r="K391" s="2">
        <f t="shared" si="21"/>
        <v>5700000</v>
      </c>
      <c r="L391" s="19">
        <v>5700000</v>
      </c>
      <c r="M391" s="19"/>
      <c r="S391" s="19">
        <f>IFERROR(SUMIF([3]PIVOT!$A$9:$A$634,C391,[3]PIVOT!$C$9:$C$634),0)</f>
        <v>0</v>
      </c>
      <c r="T391" s="19">
        <f t="shared" si="20"/>
        <v>-5700000</v>
      </c>
    </row>
    <row r="392" spans="1:20" hidden="1" outlineLevel="1" x14ac:dyDescent="0.25">
      <c r="A392" s="19" t="s">
        <v>229</v>
      </c>
      <c r="B392" s="19" t="s">
        <v>37</v>
      </c>
      <c r="C392" s="19" t="s">
        <v>1784</v>
      </c>
      <c r="D392" s="19" t="s">
        <v>222</v>
      </c>
      <c r="E392" s="2">
        <f t="shared" si="19"/>
        <v>5700000</v>
      </c>
      <c r="F392" s="19"/>
      <c r="G392" s="19">
        <v>0</v>
      </c>
      <c r="H392" s="19"/>
      <c r="I392" s="19"/>
      <c r="J392" s="19"/>
      <c r="K392" s="2">
        <f t="shared" si="21"/>
        <v>5700000</v>
      </c>
      <c r="L392" s="19">
        <v>5700000</v>
      </c>
      <c r="M392" s="19"/>
      <c r="S392" s="19">
        <f>IFERROR(SUMIF([3]PIVOT!$A$9:$A$634,C392,[3]PIVOT!$C$9:$C$634),0)</f>
        <v>0</v>
      </c>
      <c r="T392" s="19">
        <f t="shared" si="20"/>
        <v>-5700000</v>
      </c>
    </row>
    <row r="393" spans="1:20" hidden="1" outlineLevel="1" x14ac:dyDescent="0.25">
      <c r="A393" s="19" t="s">
        <v>229</v>
      </c>
      <c r="B393" s="19" t="s">
        <v>37</v>
      </c>
      <c r="C393" s="19" t="s">
        <v>1785</v>
      </c>
      <c r="D393" s="19" t="s">
        <v>454</v>
      </c>
      <c r="E393" s="2">
        <f t="shared" ref="E393:E412" si="22">+L393-F393-J393-I393</f>
        <v>4800000</v>
      </c>
      <c r="F393" s="19"/>
      <c r="G393" s="19">
        <v>0</v>
      </c>
      <c r="H393" s="19"/>
      <c r="I393" s="19"/>
      <c r="J393" s="19"/>
      <c r="K393" s="2">
        <f t="shared" ref="K393:K412" si="23">SUM(E393:G393)-H393+I393+J393</f>
        <v>4800000</v>
      </c>
      <c r="L393" s="19">
        <v>4800000</v>
      </c>
      <c r="M393" s="19"/>
    </row>
    <row r="394" spans="1:20" hidden="1" outlineLevel="1" x14ac:dyDescent="0.25">
      <c r="A394" s="19" t="s">
        <v>229</v>
      </c>
      <c r="B394" s="19" t="s">
        <v>37</v>
      </c>
      <c r="C394" s="19" t="s">
        <v>1763</v>
      </c>
      <c r="D394" s="19" t="s">
        <v>215</v>
      </c>
      <c r="E394" s="2">
        <f t="shared" si="22"/>
        <v>5700000</v>
      </c>
      <c r="F394" s="19"/>
      <c r="G394" s="19">
        <v>0</v>
      </c>
      <c r="H394" s="19"/>
      <c r="I394" s="19"/>
      <c r="J394" s="19"/>
      <c r="K394" s="2">
        <f t="shared" si="23"/>
        <v>5700000</v>
      </c>
      <c r="L394" s="19">
        <v>5700000</v>
      </c>
      <c r="M394" s="19"/>
    </row>
    <row r="395" spans="1:20" hidden="1" outlineLevel="1" x14ac:dyDescent="0.25">
      <c r="A395" s="19" t="s">
        <v>229</v>
      </c>
      <c r="B395" s="19" t="s">
        <v>37</v>
      </c>
      <c r="C395" s="19"/>
      <c r="D395" s="19" t="s">
        <v>2963</v>
      </c>
      <c r="E395" s="2">
        <f t="shared" si="22"/>
        <v>0</v>
      </c>
      <c r="F395" s="19"/>
      <c r="G395" s="19">
        <v>0</v>
      </c>
      <c r="H395" s="19"/>
      <c r="I395" s="19"/>
      <c r="J395" s="19"/>
      <c r="K395" s="2">
        <f t="shared" si="23"/>
        <v>0</v>
      </c>
      <c r="L395" s="19">
        <v>0</v>
      </c>
      <c r="M395" s="19"/>
    </row>
    <row r="396" spans="1:20" hidden="1" outlineLevel="1" x14ac:dyDescent="0.25">
      <c r="A396" s="19" t="s">
        <v>230</v>
      </c>
      <c r="B396" s="19" t="s">
        <v>37</v>
      </c>
      <c r="C396" s="19" t="s">
        <v>1796</v>
      </c>
      <c r="D396" s="19" t="s">
        <v>1800</v>
      </c>
      <c r="E396" s="2">
        <f t="shared" si="22"/>
        <v>3000000</v>
      </c>
      <c r="F396" s="19"/>
      <c r="G396" s="19">
        <v>0</v>
      </c>
      <c r="H396" s="19"/>
      <c r="I396" s="19"/>
      <c r="J396" s="19"/>
      <c r="K396" s="2">
        <f t="shared" si="23"/>
        <v>3000000</v>
      </c>
      <c r="L396" s="19">
        <v>3000000</v>
      </c>
      <c r="M396" s="19"/>
    </row>
    <row r="397" spans="1:20" hidden="1" outlineLevel="1" x14ac:dyDescent="0.25">
      <c r="A397" s="19" t="s">
        <v>230</v>
      </c>
      <c r="B397" s="19" t="s">
        <v>37</v>
      </c>
      <c r="C397" s="19" t="s">
        <v>1791</v>
      </c>
      <c r="D397" s="19" t="s">
        <v>419</v>
      </c>
      <c r="E397" s="2">
        <f t="shared" si="22"/>
        <v>3200000</v>
      </c>
      <c r="F397" s="19"/>
      <c r="G397" s="19">
        <v>0</v>
      </c>
      <c r="H397" s="19"/>
      <c r="I397" s="19"/>
      <c r="J397" s="19"/>
      <c r="K397" s="2">
        <f t="shared" si="23"/>
        <v>3200000</v>
      </c>
      <c r="L397" s="19">
        <v>3200000</v>
      </c>
      <c r="M397" s="19"/>
    </row>
    <row r="398" spans="1:20" hidden="1" outlineLevel="1" x14ac:dyDescent="0.25">
      <c r="A398" s="19" t="s">
        <v>230</v>
      </c>
      <c r="B398" s="19" t="s">
        <v>37</v>
      </c>
      <c r="C398" s="19" t="s">
        <v>1792</v>
      </c>
      <c r="D398" s="19" t="s">
        <v>224</v>
      </c>
      <c r="E398" s="2">
        <f t="shared" si="22"/>
        <v>0</v>
      </c>
      <c r="F398" s="19"/>
      <c r="G398" s="19">
        <v>0</v>
      </c>
      <c r="H398" s="19"/>
      <c r="I398" s="19"/>
      <c r="J398" s="19"/>
      <c r="K398" s="2">
        <f t="shared" si="23"/>
        <v>0</v>
      </c>
      <c r="L398" s="19">
        <v>0</v>
      </c>
      <c r="M398" s="19"/>
    </row>
    <row r="399" spans="1:20" hidden="1" outlineLevel="1" x14ac:dyDescent="0.25">
      <c r="A399" s="19" t="s">
        <v>230</v>
      </c>
      <c r="B399" s="19" t="s">
        <v>37</v>
      </c>
      <c r="C399" s="19" t="s">
        <v>1790</v>
      </c>
      <c r="D399" s="19" t="s">
        <v>1799</v>
      </c>
      <c r="E399" s="2">
        <f t="shared" si="22"/>
        <v>2700000</v>
      </c>
      <c r="F399" s="19"/>
      <c r="G399" s="19">
        <v>0</v>
      </c>
      <c r="H399" s="19"/>
      <c r="I399" s="19"/>
      <c r="J399" s="19"/>
      <c r="K399" s="2">
        <f t="shared" si="23"/>
        <v>2700000</v>
      </c>
      <c r="L399" s="19">
        <v>2700000</v>
      </c>
      <c r="M399" s="19"/>
    </row>
    <row r="400" spans="1:20" hidden="1" outlineLevel="1" x14ac:dyDescent="0.25">
      <c r="A400" s="19" t="s">
        <v>230</v>
      </c>
      <c r="B400" s="19" t="s">
        <v>37</v>
      </c>
      <c r="C400" s="19" t="s">
        <v>1793</v>
      </c>
      <c r="D400" s="19" t="s">
        <v>460</v>
      </c>
      <c r="E400" s="2">
        <f t="shared" si="22"/>
        <v>4000000</v>
      </c>
      <c r="F400" s="19"/>
      <c r="G400" s="19">
        <v>0</v>
      </c>
      <c r="H400" s="19"/>
      <c r="I400" s="19"/>
      <c r="J400" s="19"/>
      <c r="K400" s="2">
        <f t="shared" si="23"/>
        <v>4000000</v>
      </c>
      <c r="L400" s="19">
        <v>4000000</v>
      </c>
      <c r="M400" s="19"/>
    </row>
    <row r="401" spans="1:20" hidden="1" outlineLevel="1" x14ac:dyDescent="0.25">
      <c r="A401" s="19" t="s">
        <v>230</v>
      </c>
      <c r="B401" s="19" t="s">
        <v>37</v>
      </c>
      <c r="C401" s="19" t="s">
        <v>1795</v>
      </c>
      <c r="D401" s="19" t="s">
        <v>58</v>
      </c>
      <c r="E401" s="2">
        <f t="shared" si="22"/>
        <v>3200000</v>
      </c>
      <c r="F401" s="19"/>
      <c r="G401" s="19">
        <v>0</v>
      </c>
      <c r="H401" s="19"/>
      <c r="I401" s="19"/>
      <c r="J401" s="19"/>
      <c r="K401" s="2">
        <f t="shared" si="23"/>
        <v>3200000</v>
      </c>
      <c r="L401" s="19">
        <v>3200000</v>
      </c>
      <c r="M401" s="19"/>
    </row>
    <row r="402" spans="1:20" hidden="1" outlineLevel="1" x14ac:dyDescent="0.25">
      <c r="A402" s="19" t="s">
        <v>230</v>
      </c>
      <c r="B402" s="19" t="s">
        <v>37</v>
      </c>
      <c r="C402" s="19" t="s">
        <v>1728</v>
      </c>
      <c r="D402" s="19" t="s">
        <v>1898</v>
      </c>
      <c r="E402" s="2">
        <f t="shared" si="22"/>
        <v>0</v>
      </c>
      <c r="F402" s="19"/>
      <c r="G402" s="19">
        <v>0</v>
      </c>
      <c r="H402" s="19"/>
      <c r="I402" s="19"/>
      <c r="J402" s="19"/>
      <c r="K402" s="2">
        <f t="shared" si="23"/>
        <v>0</v>
      </c>
      <c r="L402" s="19">
        <v>0</v>
      </c>
      <c r="M402" s="19"/>
    </row>
    <row r="403" spans="1:20" hidden="1" outlineLevel="1" x14ac:dyDescent="0.25">
      <c r="A403" s="19" t="s">
        <v>230</v>
      </c>
      <c r="B403" s="19" t="s">
        <v>37</v>
      </c>
      <c r="C403" s="19" t="s">
        <v>1753</v>
      </c>
      <c r="D403" s="19" t="s">
        <v>458</v>
      </c>
      <c r="E403" s="2">
        <f t="shared" si="22"/>
        <v>0</v>
      </c>
      <c r="F403" s="19"/>
      <c r="G403" s="19">
        <v>0</v>
      </c>
      <c r="H403" s="19"/>
      <c r="I403" s="19"/>
      <c r="J403" s="19"/>
      <c r="K403" s="2">
        <f t="shared" si="23"/>
        <v>0</v>
      </c>
      <c r="L403" s="19">
        <v>0</v>
      </c>
      <c r="M403" s="19"/>
    </row>
    <row r="404" spans="1:20" hidden="1" outlineLevel="1" x14ac:dyDescent="0.25">
      <c r="A404" s="19" t="s">
        <v>229</v>
      </c>
      <c r="B404" s="19" t="s">
        <v>39</v>
      </c>
      <c r="C404" s="19" t="s">
        <v>1801</v>
      </c>
      <c r="D404" s="19" t="s">
        <v>1026</v>
      </c>
      <c r="E404" s="2">
        <f t="shared" si="22"/>
        <v>7700000</v>
      </c>
      <c r="F404" s="19"/>
      <c r="G404" s="19">
        <v>0</v>
      </c>
      <c r="H404" s="19"/>
      <c r="I404" s="19"/>
      <c r="J404" s="19">
        <v>10000000</v>
      </c>
      <c r="K404" s="2">
        <f t="shared" si="23"/>
        <v>17700000</v>
      </c>
      <c r="L404" s="19">
        <v>17700000</v>
      </c>
      <c r="M404" s="19"/>
    </row>
    <row r="405" spans="1:20" hidden="1" outlineLevel="1" x14ac:dyDescent="0.25">
      <c r="A405" s="19" t="s">
        <v>230</v>
      </c>
      <c r="B405" s="19" t="s">
        <v>39</v>
      </c>
      <c r="C405" s="19" t="s">
        <v>1802</v>
      </c>
      <c r="D405" s="19" t="s">
        <v>274</v>
      </c>
      <c r="E405" s="2">
        <f t="shared" si="22"/>
        <v>0</v>
      </c>
      <c r="F405" s="19"/>
      <c r="G405" s="19">
        <v>0</v>
      </c>
      <c r="H405" s="19"/>
      <c r="I405" s="19"/>
      <c r="J405" s="19"/>
      <c r="K405" s="2">
        <f t="shared" si="23"/>
        <v>0</v>
      </c>
      <c r="L405" s="19">
        <v>0</v>
      </c>
      <c r="M405" s="19"/>
    </row>
    <row r="406" spans="1:20" hidden="1" outlineLevel="1" x14ac:dyDescent="0.25">
      <c r="C406" s="19"/>
      <c r="E406" s="2">
        <f t="shared" si="22"/>
        <v>0</v>
      </c>
      <c r="F406" s="19"/>
      <c r="G406" s="19">
        <v>0</v>
      </c>
      <c r="H406" s="19"/>
      <c r="I406" s="19"/>
      <c r="J406" s="19"/>
      <c r="K406" s="2">
        <f t="shared" si="23"/>
        <v>0</v>
      </c>
      <c r="L406" s="19"/>
      <c r="M406" s="19"/>
    </row>
    <row r="407" spans="1:20" hidden="1" outlineLevel="1" x14ac:dyDescent="0.25">
      <c r="C407" s="19"/>
      <c r="E407" s="2">
        <f t="shared" si="22"/>
        <v>0</v>
      </c>
      <c r="F407" s="19"/>
      <c r="G407" s="19">
        <v>0</v>
      </c>
      <c r="H407" s="19"/>
      <c r="I407" s="19"/>
      <c r="J407" s="19"/>
      <c r="K407" s="2">
        <f t="shared" si="23"/>
        <v>0</v>
      </c>
      <c r="L407" s="19"/>
      <c r="M407" s="19"/>
    </row>
    <row r="408" spans="1:20" hidden="1" outlineLevel="1" x14ac:dyDescent="0.25">
      <c r="C408" s="19"/>
      <c r="E408" s="2">
        <f t="shared" si="22"/>
        <v>0</v>
      </c>
      <c r="F408" s="19"/>
      <c r="G408" s="19">
        <v>0</v>
      </c>
      <c r="H408" s="19"/>
      <c r="I408" s="19"/>
      <c r="J408" s="19"/>
      <c r="K408" s="2">
        <f t="shared" si="23"/>
        <v>0</v>
      </c>
      <c r="L408" s="19"/>
      <c r="M408" s="19"/>
    </row>
    <row r="409" spans="1:20" hidden="1" outlineLevel="1" x14ac:dyDescent="0.25">
      <c r="C409" s="19"/>
      <c r="E409" s="2">
        <f t="shared" si="22"/>
        <v>0</v>
      </c>
      <c r="F409" s="19"/>
      <c r="G409" s="19">
        <v>0</v>
      </c>
      <c r="H409" s="19"/>
      <c r="I409" s="19"/>
      <c r="J409" s="19"/>
      <c r="K409" s="2">
        <f t="shared" si="23"/>
        <v>0</v>
      </c>
      <c r="L409" s="19"/>
      <c r="M409" s="19"/>
    </row>
    <row r="410" spans="1:20" hidden="1" outlineLevel="1" x14ac:dyDescent="0.25">
      <c r="C410" s="19"/>
      <c r="E410" s="2">
        <f t="shared" si="22"/>
        <v>0</v>
      </c>
      <c r="F410" s="19"/>
      <c r="G410" s="19">
        <v>0</v>
      </c>
      <c r="H410" s="19"/>
      <c r="I410" s="19"/>
      <c r="J410" s="19"/>
      <c r="K410" s="2">
        <f t="shared" si="23"/>
        <v>0</v>
      </c>
      <c r="L410" s="19"/>
      <c r="M410" s="19"/>
    </row>
    <row r="411" spans="1:20" hidden="1" outlineLevel="1" x14ac:dyDescent="0.25">
      <c r="C411" s="19"/>
      <c r="E411" s="2">
        <f t="shared" si="22"/>
        <v>0</v>
      </c>
      <c r="F411" s="19"/>
      <c r="G411" s="19">
        <v>0</v>
      </c>
      <c r="H411" s="19"/>
      <c r="I411" s="19"/>
      <c r="J411" s="19"/>
      <c r="K411" s="2">
        <f t="shared" si="23"/>
        <v>0</v>
      </c>
      <c r="L411" s="19"/>
      <c r="M411" s="19"/>
    </row>
    <row r="412" spans="1:20" hidden="1" outlineLevel="1" x14ac:dyDescent="0.25">
      <c r="C412" s="19"/>
      <c r="E412" s="2">
        <f t="shared" si="22"/>
        <v>0</v>
      </c>
      <c r="F412" s="19"/>
      <c r="G412" s="19">
        <v>0</v>
      </c>
      <c r="H412" s="19"/>
      <c r="I412" s="19"/>
      <c r="J412" s="19"/>
      <c r="K412" s="2">
        <f t="shared" si="23"/>
        <v>0</v>
      </c>
      <c r="L412" s="19"/>
      <c r="M412" s="19"/>
      <c r="S412" s="19">
        <f>IFERROR(SUMIF([3]PIVOT!$A$9:$A$634,C412,[3]PIVOT!$C$9:$C$634),0)</f>
        <v>0</v>
      </c>
      <c r="T412" s="19">
        <f t="shared" si="20"/>
        <v>0</v>
      </c>
    </row>
    <row r="413" spans="1:20" hidden="1" outlineLevel="1" x14ac:dyDescent="0.25">
      <c r="C413" s="19"/>
      <c r="E413" s="2">
        <f t="shared" si="19"/>
        <v>0</v>
      </c>
      <c r="F413" s="19"/>
      <c r="G413" s="19">
        <v>0</v>
      </c>
      <c r="H413" s="19"/>
      <c r="I413" s="19"/>
      <c r="J413" s="19"/>
      <c r="K413" s="2">
        <f t="shared" si="21"/>
        <v>0</v>
      </c>
      <c r="L413" s="19"/>
      <c r="M413" s="19"/>
      <c r="S413" s="19">
        <f>IFERROR(SUMIF([3]PIVOT!$A$9:$A$634,C413,[3]PIVOT!$C$9:$C$634),0)</f>
        <v>0</v>
      </c>
      <c r="T413" s="19">
        <f t="shared" si="20"/>
        <v>0</v>
      </c>
    </row>
    <row r="414" spans="1:20" hidden="1" outlineLevel="1" x14ac:dyDescent="0.25">
      <c r="C414" s="19"/>
      <c r="E414" s="2">
        <f t="shared" si="19"/>
        <v>0</v>
      </c>
      <c r="F414" s="19"/>
      <c r="G414" s="19">
        <v>0</v>
      </c>
      <c r="H414" s="19"/>
      <c r="I414" s="19"/>
      <c r="J414" s="19"/>
      <c r="K414" s="2">
        <f t="shared" si="21"/>
        <v>0</v>
      </c>
      <c r="L414" s="19"/>
      <c r="M414" s="19"/>
      <c r="S414" s="19">
        <f>IFERROR(SUMIF([3]PIVOT!$A$9:$A$634,C414,[3]PIVOT!$C$9:$C$634),0)</f>
        <v>0</v>
      </c>
      <c r="T414" s="19">
        <f t="shared" si="20"/>
        <v>0</v>
      </c>
    </row>
    <row r="415" spans="1:20" hidden="1" outlineLevel="1" x14ac:dyDescent="0.25">
      <c r="C415" s="19"/>
      <c r="E415" s="2">
        <f t="shared" si="19"/>
        <v>0</v>
      </c>
      <c r="F415" s="19"/>
      <c r="G415" s="19">
        <v>0</v>
      </c>
      <c r="H415" s="19"/>
      <c r="I415" s="19"/>
      <c r="J415" s="19"/>
      <c r="K415" s="2">
        <f t="shared" si="21"/>
        <v>0</v>
      </c>
      <c r="L415" s="19"/>
      <c r="M415" s="19"/>
      <c r="S415" s="19">
        <f>IFERROR(SUMIF([3]PIVOT!$A$9:$A$634,C415,[3]PIVOT!$C$9:$C$634),0)</f>
        <v>0</v>
      </c>
      <c r="T415" s="19">
        <f t="shared" si="20"/>
        <v>0</v>
      </c>
    </row>
    <row r="416" spans="1:20" hidden="1" outlineLevel="1" x14ac:dyDescent="0.25">
      <c r="C416" s="19"/>
      <c r="E416" s="2">
        <f t="shared" si="19"/>
        <v>0</v>
      </c>
      <c r="F416" s="19"/>
      <c r="G416" s="19">
        <v>0</v>
      </c>
      <c r="H416" s="19"/>
      <c r="I416" s="19"/>
      <c r="J416" s="19"/>
      <c r="K416" s="2">
        <f t="shared" si="21"/>
        <v>0</v>
      </c>
      <c r="L416" s="19"/>
      <c r="M416" s="19"/>
      <c r="S416" s="19">
        <f>IFERROR(SUMIF([3]PIVOT!$A$9:$A$634,C416,[3]PIVOT!$C$9:$C$634),0)</f>
        <v>0</v>
      </c>
      <c r="T416" s="19">
        <f t="shared" si="20"/>
        <v>0</v>
      </c>
    </row>
    <row r="417" spans="1:20" hidden="1" outlineLevel="1" x14ac:dyDescent="0.25">
      <c r="C417" s="19"/>
      <c r="E417" s="2">
        <f t="shared" si="19"/>
        <v>0</v>
      </c>
      <c r="F417" s="19"/>
      <c r="G417" s="19">
        <v>0</v>
      </c>
      <c r="H417" s="19"/>
      <c r="I417" s="19"/>
      <c r="J417" s="19"/>
      <c r="K417" s="2">
        <f t="shared" si="21"/>
        <v>0</v>
      </c>
      <c r="L417" s="19"/>
      <c r="M417" s="19"/>
      <c r="S417" s="19">
        <f>IFERROR(SUMIF([3]PIVOT!$A$9:$A$634,C417,[3]PIVOT!$C$9:$C$634),0)</f>
        <v>0</v>
      </c>
      <c r="T417" s="19">
        <f t="shared" si="20"/>
        <v>0</v>
      </c>
    </row>
    <row r="418" spans="1:20" hidden="1" outlineLevel="1" x14ac:dyDescent="0.25">
      <c r="C418" s="19"/>
      <c r="E418" s="2">
        <f t="shared" si="19"/>
        <v>0</v>
      </c>
      <c r="F418" s="19"/>
      <c r="G418" s="19">
        <v>0</v>
      </c>
      <c r="H418" s="19"/>
      <c r="I418" s="19"/>
      <c r="J418" s="19"/>
      <c r="K418" s="2">
        <f t="shared" si="21"/>
        <v>0</v>
      </c>
      <c r="L418" s="19"/>
      <c r="M418" s="19"/>
      <c r="S418" s="19">
        <f>IFERROR(SUMIF([3]PIVOT!$A$9:$A$634,C418,[3]PIVOT!$C$9:$C$634),0)</f>
        <v>0</v>
      </c>
      <c r="T418" s="19">
        <f t="shared" si="20"/>
        <v>0</v>
      </c>
    </row>
    <row r="419" spans="1:20" hidden="1" outlineLevel="1" x14ac:dyDescent="0.25">
      <c r="C419" s="19"/>
      <c r="E419" s="2">
        <f t="shared" si="19"/>
        <v>0</v>
      </c>
      <c r="F419" s="19"/>
      <c r="G419" s="19">
        <v>0</v>
      </c>
      <c r="H419" s="19"/>
      <c r="I419" s="19"/>
      <c r="J419" s="19"/>
      <c r="K419" s="2">
        <f t="shared" si="21"/>
        <v>0</v>
      </c>
      <c r="L419" s="19"/>
      <c r="M419" s="19"/>
      <c r="S419" s="19">
        <f>IFERROR(SUMIF([3]PIVOT!$A$9:$A$634,C419,[3]PIVOT!$C$9:$C$634),0)</f>
        <v>0</v>
      </c>
      <c r="T419" s="19">
        <f t="shared" si="20"/>
        <v>0</v>
      </c>
    </row>
    <row r="420" spans="1:20" hidden="1" outlineLevel="1" x14ac:dyDescent="0.25">
      <c r="C420" s="19"/>
      <c r="E420" s="2">
        <f t="shared" si="19"/>
        <v>0</v>
      </c>
      <c r="F420" s="19"/>
      <c r="G420" s="19">
        <v>0</v>
      </c>
      <c r="H420" s="19"/>
      <c r="I420" s="19"/>
      <c r="J420" s="19"/>
      <c r="K420" s="2">
        <f t="shared" si="21"/>
        <v>0</v>
      </c>
      <c r="L420" s="19"/>
      <c r="M420" s="19"/>
      <c r="S420" s="19">
        <f>IFERROR(SUMIF([3]PIVOT!$A$9:$A$634,C420,[3]PIVOT!$C$9:$C$634),0)</f>
        <v>0</v>
      </c>
      <c r="T420" s="19">
        <f t="shared" si="20"/>
        <v>0</v>
      </c>
    </row>
    <row r="421" spans="1:20" s="35" customFormat="1" collapsed="1" x14ac:dyDescent="0.25">
      <c r="A421" s="4"/>
      <c r="B421" s="4"/>
      <c r="C421" s="50"/>
      <c r="D421" s="4" t="s">
        <v>85</v>
      </c>
      <c r="E421" s="4">
        <f t="shared" ref="E421:J421" si="24">SUM(E281:E420)</f>
        <v>338215384.61538464</v>
      </c>
      <c r="F421" s="4">
        <f t="shared" si="24"/>
        <v>0</v>
      </c>
      <c r="G421" s="4">
        <f t="shared" si="24"/>
        <v>18615384.615384616</v>
      </c>
      <c r="H421" s="4">
        <f t="shared" si="24"/>
        <v>0</v>
      </c>
      <c r="I421" s="4">
        <f t="shared" si="24"/>
        <v>0</v>
      </c>
      <c r="J421" s="4">
        <f t="shared" si="24"/>
        <v>10000000</v>
      </c>
      <c r="K421" s="4">
        <f t="shared" si="21"/>
        <v>366830769.23076928</v>
      </c>
      <c r="L421" s="4">
        <f>SUM(L281:L420)</f>
        <v>348215384.61538464</v>
      </c>
      <c r="M421" s="41"/>
      <c r="N421" s="35">
        <v>269861538.46153849</v>
      </c>
      <c r="O421" s="19">
        <v>39700000</v>
      </c>
      <c r="P421" s="35">
        <v>2700000</v>
      </c>
      <c r="Q421" s="35">
        <v>17423076.923076924</v>
      </c>
      <c r="R421" s="35">
        <f>+K421-SUM(N421:Q421)</f>
        <v>37146153.846153855</v>
      </c>
      <c r="S421" s="19"/>
      <c r="T421" s="19"/>
    </row>
    <row r="422" spans="1:20" hidden="1" outlineLevel="1" x14ac:dyDescent="0.25">
      <c r="A422" s="19" t="s">
        <v>249</v>
      </c>
      <c r="B422" s="19" t="s">
        <v>2738</v>
      </c>
      <c r="C422" s="19" t="s">
        <v>2721</v>
      </c>
      <c r="D422" s="19" t="s">
        <v>2722</v>
      </c>
      <c r="E422" s="16">
        <f t="shared" ref="E422:E485" si="25">+L422-F422-J422-I422</f>
        <v>3000000</v>
      </c>
      <c r="F422" s="19"/>
      <c r="G422" s="19">
        <v>961538.4615384615</v>
      </c>
      <c r="H422" s="19"/>
      <c r="I422" s="19"/>
      <c r="J422" s="19"/>
      <c r="K422" s="2">
        <f>SUM(E422:G422)-H422-I422+J422</f>
        <v>3961538.4615384615</v>
      </c>
      <c r="L422" s="19">
        <v>3000000</v>
      </c>
      <c r="M422" s="19"/>
      <c r="S422" s="19">
        <f>IFERROR(SUMIF([3]PIVOT!$A$9:$A$634,C422,[3]PIVOT!$C$9:$C$634),0)</f>
        <v>0</v>
      </c>
      <c r="T422" s="19">
        <f t="shared" si="20"/>
        <v>-3961538.4615384615</v>
      </c>
    </row>
    <row r="423" spans="1:20" hidden="1" outlineLevel="1" x14ac:dyDescent="0.25">
      <c r="A423" s="19" t="s">
        <v>249</v>
      </c>
      <c r="B423" s="19" t="s">
        <v>2738</v>
      </c>
      <c r="C423" s="19" t="s">
        <v>1083</v>
      </c>
      <c r="D423" s="19" t="s">
        <v>423</v>
      </c>
      <c r="E423" s="16">
        <f t="shared" si="25"/>
        <v>3000000</v>
      </c>
      <c r="F423" s="19"/>
      <c r="G423" s="19">
        <v>0</v>
      </c>
      <c r="H423" s="19"/>
      <c r="I423" s="19"/>
      <c r="J423" s="19"/>
      <c r="K423" s="2">
        <f t="shared" ref="K423:K486" si="26">SUM(E423:G423)-H423-I423+J423</f>
        <v>3000000</v>
      </c>
      <c r="L423" s="19">
        <v>3000000</v>
      </c>
      <c r="M423" s="19"/>
      <c r="S423" s="19">
        <f>IFERROR(SUMIF([3]PIVOT!$A$9:$A$634,C423,[3]PIVOT!$C$9:$C$634),0)</f>
        <v>0</v>
      </c>
      <c r="T423" s="19">
        <f t="shared" si="20"/>
        <v>-3000000</v>
      </c>
    </row>
    <row r="424" spans="1:20" hidden="1" outlineLevel="1" x14ac:dyDescent="0.25">
      <c r="A424" s="19" t="s">
        <v>249</v>
      </c>
      <c r="B424" s="19" t="s">
        <v>2738</v>
      </c>
      <c r="C424" s="19" t="s">
        <v>1084</v>
      </c>
      <c r="D424" s="19" t="s">
        <v>919</v>
      </c>
      <c r="E424" s="16">
        <f t="shared" si="25"/>
        <v>3000000</v>
      </c>
      <c r="F424" s="19"/>
      <c r="G424" s="19">
        <v>0</v>
      </c>
      <c r="H424" s="19"/>
      <c r="I424" s="19"/>
      <c r="J424" s="19"/>
      <c r="K424" s="2">
        <f t="shared" si="26"/>
        <v>3000000</v>
      </c>
      <c r="L424" s="19">
        <v>3000000</v>
      </c>
      <c r="M424" s="19"/>
      <c r="S424" s="19">
        <f>IFERROR(SUMIF([3]PIVOT!$A$9:$A$634,C424,[3]PIVOT!$C$9:$C$634),0)</f>
        <v>0</v>
      </c>
      <c r="T424" s="19">
        <f t="shared" si="20"/>
        <v>-3000000</v>
      </c>
    </row>
    <row r="425" spans="1:20" hidden="1" outlineLevel="1" x14ac:dyDescent="0.25">
      <c r="A425" s="19" t="s">
        <v>249</v>
      </c>
      <c r="B425" s="19" t="s">
        <v>2885</v>
      </c>
      <c r="C425" s="19" t="s">
        <v>1085</v>
      </c>
      <c r="D425" s="19" t="s">
        <v>236</v>
      </c>
      <c r="E425" s="16">
        <f t="shared" si="25"/>
        <v>4500000</v>
      </c>
      <c r="F425" s="19"/>
      <c r="G425" s="19">
        <v>0</v>
      </c>
      <c r="H425" s="19"/>
      <c r="I425" s="19"/>
      <c r="J425" s="19"/>
      <c r="K425" s="2">
        <f t="shared" si="26"/>
        <v>4500000</v>
      </c>
      <c r="L425" s="19">
        <v>4500000</v>
      </c>
      <c r="M425" s="19"/>
      <c r="S425" s="19">
        <f>IFERROR(SUMIF([3]PIVOT!$A$9:$A$634,C425,[3]PIVOT!$C$9:$C$634),0)</f>
        <v>0</v>
      </c>
      <c r="T425" s="19">
        <f t="shared" si="20"/>
        <v>-4500000</v>
      </c>
    </row>
    <row r="426" spans="1:20" hidden="1" outlineLevel="1" x14ac:dyDescent="0.25">
      <c r="A426" s="19" t="s">
        <v>249</v>
      </c>
      <c r="B426" s="19" t="s">
        <v>2885</v>
      </c>
      <c r="C426" s="19" t="s">
        <v>1086</v>
      </c>
      <c r="D426" s="19" t="s">
        <v>522</v>
      </c>
      <c r="E426" s="16">
        <f t="shared" si="25"/>
        <v>4500000</v>
      </c>
      <c r="F426" s="19"/>
      <c r="G426" s="19">
        <v>0</v>
      </c>
      <c r="H426" s="19"/>
      <c r="I426" s="19"/>
      <c r="J426" s="19"/>
      <c r="K426" s="2">
        <f t="shared" si="26"/>
        <v>4500000</v>
      </c>
      <c r="L426" s="19">
        <v>4500000</v>
      </c>
      <c r="M426" s="19"/>
      <c r="S426" s="19">
        <f>IFERROR(SUMIF([3]PIVOT!$A$9:$A$634,C426,[3]PIVOT!$C$9:$C$634),0)</f>
        <v>0</v>
      </c>
      <c r="T426" s="19">
        <f t="shared" si="20"/>
        <v>-4500000</v>
      </c>
    </row>
    <row r="427" spans="1:20" hidden="1" outlineLevel="1" x14ac:dyDescent="0.25">
      <c r="A427" s="19" t="s">
        <v>249</v>
      </c>
      <c r="B427" s="19" t="s">
        <v>2885</v>
      </c>
      <c r="C427" s="19" t="s">
        <v>1087</v>
      </c>
      <c r="D427" s="19" t="s">
        <v>1030</v>
      </c>
      <c r="E427" s="16">
        <f t="shared" si="25"/>
        <v>4500000</v>
      </c>
      <c r="F427" s="19"/>
      <c r="G427" s="19">
        <v>0</v>
      </c>
      <c r="H427" s="19"/>
      <c r="I427" s="19"/>
      <c r="J427" s="19"/>
      <c r="K427" s="2">
        <f t="shared" si="26"/>
        <v>4500000</v>
      </c>
      <c r="L427" s="19">
        <v>4500000</v>
      </c>
      <c r="M427" s="19"/>
      <c r="S427" s="19">
        <f>IFERROR(SUMIF([3]PIVOT!$A$9:$A$634,C427,[3]PIVOT!$C$9:$C$634),0)</f>
        <v>0</v>
      </c>
      <c r="T427" s="19">
        <f t="shared" si="20"/>
        <v>-4500000</v>
      </c>
    </row>
    <row r="428" spans="1:20" hidden="1" outlineLevel="1" x14ac:dyDescent="0.25">
      <c r="A428" s="19" t="s">
        <v>249</v>
      </c>
      <c r="B428" s="19" t="s">
        <v>2885</v>
      </c>
      <c r="C428" s="19" t="s">
        <v>1091</v>
      </c>
      <c r="D428" s="19" t="s">
        <v>232</v>
      </c>
      <c r="E428" s="16">
        <f t="shared" si="25"/>
        <v>4500000</v>
      </c>
      <c r="F428" s="19"/>
      <c r="G428" s="19">
        <v>0</v>
      </c>
      <c r="H428" s="19"/>
      <c r="I428" s="19"/>
      <c r="J428" s="19"/>
      <c r="K428" s="2">
        <f t="shared" si="26"/>
        <v>4500000</v>
      </c>
      <c r="L428" s="19">
        <v>4500000</v>
      </c>
      <c r="M428" s="19"/>
      <c r="S428" s="19">
        <f>IFERROR(SUMIF([3]PIVOT!$A$9:$A$634,C428,[3]PIVOT!$C$9:$C$634),0)</f>
        <v>0</v>
      </c>
      <c r="T428" s="19">
        <f t="shared" si="20"/>
        <v>-4500000</v>
      </c>
    </row>
    <row r="429" spans="1:20" hidden="1" outlineLevel="1" x14ac:dyDescent="0.25">
      <c r="A429" s="19" t="s">
        <v>249</v>
      </c>
      <c r="B429" s="19" t="s">
        <v>2885</v>
      </c>
      <c r="C429" s="19" t="s">
        <v>1088</v>
      </c>
      <c r="D429" s="19" t="s">
        <v>461</v>
      </c>
      <c r="E429" s="16">
        <f t="shared" si="25"/>
        <v>4500000</v>
      </c>
      <c r="F429" s="19"/>
      <c r="G429" s="19">
        <v>0</v>
      </c>
      <c r="H429" s="19"/>
      <c r="I429" s="19"/>
      <c r="J429" s="19"/>
      <c r="K429" s="2">
        <f t="shared" si="26"/>
        <v>4500000</v>
      </c>
      <c r="L429" s="19">
        <v>4500000</v>
      </c>
      <c r="M429" s="19"/>
      <c r="S429" s="19">
        <f>IFERROR(SUMIF([3]PIVOT!$A$9:$A$634,C429,[3]PIVOT!$C$9:$C$634),0)</f>
        <v>0</v>
      </c>
      <c r="T429" s="19">
        <f t="shared" si="20"/>
        <v>-4500000</v>
      </c>
    </row>
    <row r="430" spans="1:20" hidden="1" outlineLevel="1" x14ac:dyDescent="0.25">
      <c r="A430" s="19" t="s">
        <v>249</v>
      </c>
      <c r="B430" s="19" t="s">
        <v>2885</v>
      </c>
      <c r="C430" s="19" t="s">
        <v>2679</v>
      </c>
      <c r="D430" s="19" t="s">
        <v>2680</v>
      </c>
      <c r="E430" s="16">
        <f t="shared" si="25"/>
        <v>4500000</v>
      </c>
      <c r="F430" s="19"/>
      <c r="G430" s="19">
        <v>0</v>
      </c>
      <c r="H430" s="19"/>
      <c r="I430" s="19"/>
      <c r="J430" s="19"/>
      <c r="K430" s="2">
        <f t="shared" si="26"/>
        <v>4500000</v>
      </c>
      <c r="L430" s="19">
        <v>4500000</v>
      </c>
      <c r="M430" s="19"/>
      <c r="S430" s="19">
        <f>IFERROR(SUMIF([3]PIVOT!$A$9:$A$634,C430,[3]PIVOT!$C$9:$C$634),0)</f>
        <v>0</v>
      </c>
      <c r="T430" s="19">
        <f t="shared" si="20"/>
        <v>-4500000</v>
      </c>
    </row>
    <row r="431" spans="1:20" hidden="1" outlineLevel="1" x14ac:dyDescent="0.25">
      <c r="A431" s="19" t="s">
        <v>249</v>
      </c>
      <c r="B431" s="19" t="s">
        <v>2885</v>
      </c>
      <c r="C431" s="19" t="s">
        <v>1082</v>
      </c>
      <c r="D431" s="19" t="s">
        <v>234</v>
      </c>
      <c r="E431" s="16">
        <f t="shared" si="25"/>
        <v>4500000</v>
      </c>
      <c r="F431" s="19"/>
      <c r="G431" s="19">
        <v>0</v>
      </c>
      <c r="H431" s="19"/>
      <c r="I431" s="19"/>
      <c r="J431" s="19"/>
      <c r="K431" s="2">
        <f t="shared" si="26"/>
        <v>4500000</v>
      </c>
      <c r="L431" s="19">
        <v>4500000</v>
      </c>
      <c r="M431" s="19"/>
      <c r="S431" s="19">
        <f>IFERROR(SUMIF([3]PIVOT!$A$9:$A$634,C431,[3]PIVOT!$C$9:$C$634),0)</f>
        <v>0</v>
      </c>
      <c r="T431" s="19">
        <f t="shared" si="20"/>
        <v>-4500000</v>
      </c>
    </row>
    <row r="432" spans="1:20" hidden="1" outlineLevel="1" x14ac:dyDescent="0.25">
      <c r="A432" s="19" t="s">
        <v>249</v>
      </c>
      <c r="B432" s="19" t="s">
        <v>2885</v>
      </c>
      <c r="C432" s="19" t="s">
        <v>1094</v>
      </c>
      <c r="D432" s="19" t="s">
        <v>233</v>
      </c>
      <c r="E432" s="16">
        <f t="shared" si="25"/>
        <v>4500000</v>
      </c>
      <c r="F432" s="19"/>
      <c r="G432" s="19">
        <v>0</v>
      </c>
      <c r="H432" s="19"/>
      <c r="I432" s="19"/>
      <c r="J432" s="19"/>
      <c r="K432" s="2">
        <f t="shared" si="26"/>
        <v>4500000</v>
      </c>
      <c r="L432" s="19">
        <v>4500000</v>
      </c>
      <c r="M432" s="19"/>
      <c r="S432" s="19">
        <f>IFERROR(SUMIF([3]PIVOT!$A$9:$A$634,C432,[3]PIVOT!$C$9:$C$634),0)</f>
        <v>0</v>
      </c>
      <c r="T432" s="19">
        <f t="shared" ref="T432:T495" si="27">+S432-K432</f>
        <v>-4500000</v>
      </c>
    </row>
    <row r="433" spans="1:20" hidden="1" outlineLevel="1" x14ac:dyDescent="0.25">
      <c r="A433" s="19" t="s">
        <v>249</v>
      </c>
      <c r="B433" s="19" t="s">
        <v>2885</v>
      </c>
      <c r="C433" s="19" t="s">
        <v>1095</v>
      </c>
      <c r="D433" s="19" t="s">
        <v>2964</v>
      </c>
      <c r="E433" s="16">
        <f t="shared" si="25"/>
        <v>4500000</v>
      </c>
      <c r="F433" s="19"/>
      <c r="G433" s="19">
        <v>0</v>
      </c>
      <c r="H433" s="19"/>
      <c r="I433" s="19"/>
      <c r="J433" s="19"/>
      <c r="K433" s="2">
        <f t="shared" si="26"/>
        <v>4500000</v>
      </c>
      <c r="L433" s="19">
        <v>4500000</v>
      </c>
      <c r="M433" s="19"/>
      <c r="S433" s="19">
        <f>IFERROR(SUMIF([3]PIVOT!$A$9:$A$634,C433,[3]PIVOT!$C$9:$C$634),0)</f>
        <v>0</v>
      </c>
      <c r="T433" s="19">
        <f t="shared" si="27"/>
        <v>-4500000</v>
      </c>
    </row>
    <row r="434" spans="1:20" hidden="1" outlineLevel="1" x14ac:dyDescent="0.25">
      <c r="A434" s="19" t="s">
        <v>249</v>
      </c>
      <c r="B434" s="19" t="s">
        <v>2886</v>
      </c>
      <c r="C434" s="19" t="s">
        <v>1092</v>
      </c>
      <c r="D434" s="19" t="s">
        <v>1031</v>
      </c>
      <c r="E434" s="16">
        <f t="shared" si="25"/>
        <v>5500000</v>
      </c>
      <c r="F434" s="19"/>
      <c r="G434" s="19">
        <v>0</v>
      </c>
      <c r="H434" s="19"/>
      <c r="I434" s="19"/>
      <c r="J434" s="19"/>
      <c r="K434" s="2">
        <f t="shared" si="26"/>
        <v>5500000</v>
      </c>
      <c r="L434" s="19">
        <v>5500000</v>
      </c>
      <c r="M434" s="19"/>
      <c r="S434" s="19">
        <f>IFERROR(SUMIF([3]PIVOT!$A$9:$A$634,C434,[3]PIVOT!$C$9:$C$634),0)</f>
        <v>0</v>
      </c>
      <c r="T434" s="19">
        <f t="shared" si="27"/>
        <v>-5500000</v>
      </c>
    </row>
    <row r="435" spans="1:20" hidden="1" outlineLevel="1" x14ac:dyDescent="0.25">
      <c r="A435" s="19" t="s">
        <v>249</v>
      </c>
      <c r="B435" s="19" t="s">
        <v>2886</v>
      </c>
      <c r="C435" s="19" t="s">
        <v>1090</v>
      </c>
      <c r="D435" s="19" t="s">
        <v>1899</v>
      </c>
      <c r="E435" s="16">
        <f t="shared" si="25"/>
        <v>5500000</v>
      </c>
      <c r="F435" s="19"/>
      <c r="G435" s="19">
        <v>0</v>
      </c>
      <c r="H435" s="19"/>
      <c r="I435" s="19"/>
      <c r="J435" s="19"/>
      <c r="K435" s="2">
        <f t="shared" si="26"/>
        <v>5500000</v>
      </c>
      <c r="L435" s="19">
        <v>5500000</v>
      </c>
      <c r="M435" s="19"/>
      <c r="S435" s="19">
        <f>IFERROR(SUMIF([3]PIVOT!$A$9:$A$634,C435,[3]PIVOT!$C$9:$C$634),0)</f>
        <v>0</v>
      </c>
      <c r="T435" s="19">
        <f t="shared" si="27"/>
        <v>-5500000</v>
      </c>
    </row>
    <row r="436" spans="1:20" hidden="1" outlineLevel="1" x14ac:dyDescent="0.25">
      <c r="A436" s="19" t="s">
        <v>249</v>
      </c>
      <c r="B436" s="19" t="s">
        <v>2738</v>
      </c>
      <c r="C436" s="19" t="s">
        <v>2291</v>
      </c>
      <c r="D436" s="19" t="s">
        <v>2292</v>
      </c>
      <c r="E436" s="16">
        <f t="shared" si="25"/>
        <v>2500000</v>
      </c>
      <c r="F436" s="19"/>
      <c r="G436" s="19">
        <v>0</v>
      </c>
      <c r="H436" s="19"/>
      <c r="I436" s="19"/>
      <c r="J436" s="19"/>
      <c r="K436" s="2">
        <f t="shared" si="26"/>
        <v>2500000</v>
      </c>
      <c r="L436" s="19">
        <v>2500000</v>
      </c>
      <c r="M436" s="19"/>
      <c r="S436" s="19">
        <f>IFERROR(SUMIF([3]PIVOT!$A$9:$A$634,C436,[3]PIVOT!$C$9:$C$634),0)</f>
        <v>0</v>
      </c>
      <c r="T436" s="19">
        <f t="shared" si="27"/>
        <v>-2500000</v>
      </c>
    </row>
    <row r="437" spans="1:20" hidden="1" outlineLevel="1" x14ac:dyDescent="0.25">
      <c r="A437" s="19" t="s">
        <v>249</v>
      </c>
      <c r="B437" s="19" t="s">
        <v>2885</v>
      </c>
      <c r="C437" s="19" t="s">
        <v>2531</v>
      </c>
      <c r="D437" s="19" t="s">
        <v>2684</v>
      </c>
      <c r="E437" s="16">
        <f t="shared" si="25"/>
        <v>4500000</v>
      </c>
      <c r="F437" s="19"/>
      <c r="G437" s="19">
        <v>0</v>
      </c>
      <c r="H437" s="19"/>
      <c r="I437" s="19"/>
      <c r="J437" s="19"/>
      <c r="K437" s="2">
        <f t="shared" si="26"/>
        <v>4500000</v>
      </c>
      <c r="L437" s="19">
        <v>4500000</v>
      </c>
      <c r="M437" s="19"/>
      <c r="S437" s="19">
        <f>IFERROR(SUMIF([3]PIVOT!$A$9:$A$634,C437,[3]PIVOT!$C$9:$C$634),0)</f>
        <v>0</v>
      </c>
      <c r="T437" s="19">
        <f t="shared" si="27"/>
        <v>-4500000</v>
      </c>
    </row>
    <row r="438" spans="1:20" hidden="1" outlineLevel="1" x14ac:dyDescent="0.25">
      <c r="A438" s="19" t="s">
        <v>249</v>
      </c>
      <c r="B438" s="19" t="s">
        <v>2885</v>
      </c>
      <c r="C438" s="19" t="s">
        <v>1105</v>
      </c>
      <c r="D438" s="19" t="s">
        <v>240</v>
      </c>
      <c r="E438" s="16">
        <f t="shared" si="25"/>
        <v>4500000</v>
      </c>
      <c r="F438" s="19"/>
      <c r="G438" s="19">
        <v>0</v>
      </c>
      <c r="H438" s="19"/>
      <c r="I438" s="19"/>
      <c r="J438" s="19"/>
      <c r="K438" s="2">
        <f t="shared" si="26"/>
        <v>4500000</v>
      </c>
      <c r="L438" s="19">
        <v>4500000</v>
      </c>
      <c r="M438" s="19"/>
      <c r="S438" s="19">
        <f>IFERROR(SUMIF([3]PIVOT!$A$9:$A$634,C438,[3]PIVOT!$C$9:$C$634),0)</f>
        <v>0</v>
      </c>
      <c r="T438" s="19">
        <f t="shared" si="27"/>
        <v>-4500000</v>
      </c>
    </row>
    <row r="439" spans="1:20" hidden="1" outlineLevel="1" x14ac:dyDescent="0.25">
      <c r="A439" s="19" t="s">
        <v>249</v>
      </c>
      <c r="B439" s="19" t="s">
        <v>2886</v>
      </c>
      <c r="C439" s="19" t="s">
        <v>1104</v>
      </c>
      <c r="D439" s="19" t="s">
        <v>248</v>
      </c>
      <c r="E439" s="16">
        <f t="shared" si="25"/>
        <v>5500000</v>
      </c>
      <c r="F439" s="19"/>
      <c r="G439" s="19">
        <v>0</v>
      </c>
      <c r="H439" s="19"/>
      <c r="I439" s="19"/>
      <c r="J439" s="19"/>
      <c r="K439" s="2">
        <f t="shared" si="26"/>
        <v>5500000</v>
      </c>
      <c r="L439" s="19">
        <v>5500000</v>
      </c>
      <c r="M439" s="19"/>
      <c r="S439" s="19">
        <f>IFERROR(SUMIF([3]PIVOT!$A$9:$A$634,C439,[3]PIVOT!$C$9:$C$634),0)</f>
        <v>0</v>
      </c>
      <c r="T439" s="19">
        <f t="shared" si="27"/>
        <v>-5500000</v>
      </c>
    </row>
    <row r="440" spans="1:20" hidden="1" outlineLevel="1" x14ac:dyDescent="0.25">
      <c r="A440" s="19" t="s">
        <v>249</v>
      </c>
      <c r="B440" s="19" t="s">
        <v>2885</v>
      </c>
      <c r="C440" s="19" t="s">
        <v>1103</v>
      </c>
      <c r="D440" s="19" t="s">
        <v>238</v>
      </c>
      <c r="E440" s="16">
        <f t="shared" si="25"/>
        <v>4500000</v>
      </c>
      <c r="F440" s="19"/>
      <c r="G440" s="19">
        <v>0</v>
      </c>
      <c r="H440" s="19"/>
      <c r="I440" s="19"/>
      <c r="J440" s="19"/>
      <c r="K440" s="2">
        <f t="shared" si="26"/>
        <v>4500000</v>
      </c>
      <c r="L440" s="19">
        <v>4500000</v>
      </c>
      <c r="M440" s="19"/>
      <c r="S440" s="19">
        <f>IFERROR(SUMIF([3]PIVOT!$A$9:$A$634,C440,[3]PIVOT!$C$9:$C$634),0)</f>
        <v>0</v>
      </c>
      <c r="T440" s="19">
        <f t="shared" si="27"/>
        <v>-4500000</v>
      </c>
    </row>
    <row r="441" spans="1:20" hidden="1" outlineLevel="1" x14ac:dyDescent="0.25">
      <c r="A441" s="19" t="s">
        <v>249</v>
      </c>
      <c r="B441" s="19" t="s">
        <v>2885</v>
      </c>
      <c r="C441" s="19" t="s">
        <v>1108</v>
      </c>
      <c r="D441" s="19" t="s">
        <v>243</v>
      </c>
      <c r="E441" s="16">
        <f t="shared" si="25"/>
        <v>4500000</v>
      </c>
      <c r="F441" s="19"/>
      <c r="G441" s="19">
        <v>0</v>
      </c>
      <c r="H441" s="19"/>
      <c r="I441" s="19"/>
      <c r="J441" s="19"/>
      <c r="K441" s="2">
        <f t="shared" si="26"/>
        <v>4500000</v>
      </c>
      <c r="L441" s="19">
        <v>4500000</v>
      </c>
      <c r="M441" s="19"/>
      <c r="S441" s="19">
        <f>IFERROR(SUMIF([3]PIVOT!$A$9:$A$634,C441,[3]PIVOT!$C$9:$C$634),0)</f>
        <v>0</v>
      </c>
      <c r="T441" s="19">
        <f t="shared" si="27"/>
        <v>-4500000</v>
      </c>
    </row>
    <row r="442" spans="1:20" hidden="1" outlineLevel="1" x14ac:dyDescent="0.25">
      <c r="A442" s="19" t="s">
        <v>249</v>
      </c>
      <c r="B442" s="19" t="s">
        <v>2885</v>
      </c>
      <c r="C442" s="19" t="s">
        <v>1110</v>
      </c>
      <c r="D442" s="19" t="s">
        <v>875</v>
      </c>
      <c r="E442" s="16">
        <f t="shared" si="25"/>
        <v>4500000</v>
      </c>
      <c r="F442" s="19"/>
      <c r="G442" s="19">
        <v>0</v>
      </c>
      <c r="H442" s="19"/>
      <c r="I442" s="19"/>
      <c r="J442" s="19"/>
      <c r="K442" s="2">
        <f t="shared" si="26"/>
        <v>4500000</v>
      </c>
      <c r="L442" s="19">
        <v>4500000</v>
      </c>
      <c r="M442" s="19"/>
      <c r="S442" s="19">
        <f>IFERROR(SUMIF([3]PIVOT!$A$9:$A$634,C442,[3]PIVOT!$C$9:$C$634),0)</f>
        <v>0</v>
      </c>
      <c r="T442" s="19">
        <f t="shared" si="27"/>
        <v>-4500000</v>
      </c>
    </row>
    <row r="443" spans="1:20" hidden="1" outlineLevel="1" x14ac:dyDescent="0.25">
      <c r="A443" s="19" t="s">
        <v>249</v>
      </c>
      <c r="B443" s="19" t="s">
        <v>2738</v>
      </c>
      <c r="C443" s="19" t="s">
        <v>2097</v>
      </c>
      <c r="D443" s="19" t="s">
        <v>2098</v>
      </c>
      <c r="E443" s="16">
        <f t="shared" si="25"/>
        <v>3700000</v>
      </c>
      <c r="F443" s="19"/>
      <c r="G443" s="19">
        <v>0</v>
      </c>
      <c r="H443" s="19"/>
      <c r="I443" s="19"/>
      <c r="J443" s="19"/>
      <c r="K443" s="2">
        <f t="shared" si="26"/>
        <v>3700000</v>
      </c>
      <c r="L443" s="19">
        <v>3700000</v>
      </c>
      <c r="M443" s="19"/>
      <c r="S443" s="19">
        <f>IFERROR(SUMIF([3]PIVOT!$A$9:$A$634,C443,[3]PIVOT!$C$9:$C$634),0)</f>
        <v>0</v>
      </c>
      <c r="T443" s="19">
        <f t="shared" si="27"/>
        <v>-3700000</v>
      </c>
    </row>
    <row r="444" spans="1:20" hidden="1" outlineLevel="1" x14ac:dyDescent="0.25">
      <c r="A444" s="19" t="s">
        <v>249</v>
      </c>
      <c r="B444" s="19" t="s">
        <v>2885</v>
      </c>
      <c r="C444" s="19" t="s">
        <v>1111</v>
      </c>
      <c r="D444" s="19" t="s">
        <v>2965</v>
      </c>
      <c r="E444" s="16">
        <f t="shared" si="25"/>
        <v>4500000</v>
      </c>
      <c r="F444" s="19"/>
      <c r="G444" s="19">
        <v>0</v>
      </c>
      <c r="H444" s="19"/>
      <c r="I444" s="19"/>
      <c r="J444" s="19"/>
      <c r="K444" s="2">
        <f t="shared" si="26"/>
        <v>4500000</v>
      </c>
      <c r="L444" s="19">
        <v>4500000</v>
      </c>
      <c r="M444" s="19"/>
      <c r="S444" s="19">
        <f>IFERROR(SUMIF([3]PIVOT!$A$9:$A$634,C444,[3]PIVOT!$C$9:$C$634),0)</f>
        <v>0</v>
      </c>
      <c r="T444" s="19">
        <f t="shared" si="27"/>
        <v>-4500000</v>
      </c>
    </row>
    <row r="445" spans="1:20" hidden="1" outlineLevel="1" x14ac:dyDescent="0.25">
      <c r="A445" s="19" t="s">
        <v>249</v>
      </c>
      <c r="B445" s="19" t="s">
        <v>2738</v>
      </c>
      <c r="C445" s="19" t="s">
        <v>1113</v>
      </c>
      <c r="D445" s="19" t="s">
        <v>2966</v>
      </c>
      <c r="E445" s="16">
        <f t="shared" si="25"/>
        <v>3000000</v>
      </c>
      <c r="F445" s="19"/>
      <c r="G445" s="19">
        <v>0</v>
      </c>
      <c r="H445" s="19"/>
      <c r="I445" s="19"/>
      <c r="J445" s="19"/>
      <c r="K445" s="2">
        <f t="shared" si="26"/>
        <v>3000000</v>
      </c>
      <c r="L445" s="19">
        <v>3000000</v>
      </c>
      <c r="M445" s="19"/>
      <c r="S445" s="19">
        <f>IFERROR(SUMIF([3]PIVOT!$A$9:$A$634,C445,[3]PIVOT!$C$9:$C$634),0)</f>
        <v>0</v>
      </c>
      <c r="T445" s="19">
        <f t="shared" si="27"/>
        <v>-3000000</v>
      </c>
    </row>
    <row r="446" spans="1:20" hidden="1" outlineLevel="1" x14ac:dyDescent="0.25">
      <c r="A446" s="19" t="s">
        <v>249</v>
      </c>
      <c r="B446" s="19" t="s">
        <v>2885</v>
      </c>
      <c r="C446" s="19" t="s">
        <v>2099</v>
      </c>
      <c r="D446" s="19" t="s">
        <v>2100</v>
      </c>
      <c r="E446" s="16">
        <f t="shared" si="25"/>
        <v>4000000</v>
      </c>
      <c r="F446" s="19"/>
      <c r="G446" s="19">
        <v>0</v>
      </c>
      <c r="H446" s="19"/>
      <c r="I446" s="19"/>
      <c r="J446" s="19"/>
      <c r="K446" s="2">
        <f t="shared" si="26"/>
        <v>4000000</v>
      </c>
      <c r="L446" s="19">
        <v>4000000</v>
      </c>
      <c r="M446" s="19"/>
      <c r="S446" s="19">
        <f>IFERROR(SUMIF([3]PIVOT!$A$9:$A$634,C446,[3]PIVOT!$C$9:$C$634),0)</f>
        <v>0</v>
      </c>
      <c r="T446" s="19">
        <f t="shared" si="27"/>
        <v>-4000000</v>
      </c>
    </row>
    <row r="447" spans="1:20" hidden="1" outlineLevel="1" x14ac:dyDescent="0.25">
      <c r="A447" s="19" t="s">
        <v>249</v>
      </c>
      <c r="B447" s="19" t="s">
        <v>2885</v>
      </c>
      <c r="C447" s="19" t="s">
        <v>1904</v>
      </c>
      <c r="D447" s="19" t="s">
        <v>2967</v>
      </c>
      <c r="E447" s="16">
        <f t="shared" si="25"/>
        <v>0</v>
      </c>
      <c r="F447" s="19"/>
      <c r="G447" s="19">
        <v>0</v>
      </c>
      <c r="H447" s="19"/>
      <c r="I447" s="19"/>
      <c r="J447" s="19"/>
      <c r="K447" s="2">
        <f t="shared" si="26"/>
        <v>0</v>
      </c>
      <c r="L447" s="19">
        <v>0</v>
      </c>
      <c r="M447" s="19"/>
      <c r="S447" s="19">
        <f>IFERROR(SUMIF([3]PIVOT!$A$9:$A$634,C447,[3]PIVOT!$C$9:$C$634),0)</f>
        <v>0</v>
      </c>
      <c r="T447" s="19">
        <f t="shared" si="27"/>
        <v>0</v>
      </c>
    </row>
    <row r="448" spans="1:20" hidden="1" outlineLevel="1" x14ac:dyDescent="0.25">
      <c r="A448" s="19" t="s">
        <v>249</v>
      </c>
      <c r="B448" s="19" t="s">
        <v>2885</v>
      </c>
      <c r="C448" s="19" t="s">
        <v>2101</v>
      </c>
      <c r="D448" s="19" t="s">
        <v>2102</v>
      </c>
      <c r="E448" s="16">
        <f t="shared" si="25"/>
        <v>4000000</v>
      </c>
      <c r="F448" s="19"/>
      <c r="G448" s="19">
        <v>0</v>
      </c>
      <c r="H448" s="19"/>
      <c r="I448" s="19"/>
      <c r="J448" s="19"/>
      <c r="K448" s="2">
        <f t="shared" si="26"/>
        <v>4000000</v>
      </c>
      <c r="L448" s="19">
        <v>4000000</v>
      </c>
      <c r="M448" s="19"/>
      <c r="S448" s="19">
        <f>IFERROR(SUMIF([3]PIVOT!$A$9:$A$634,C448,[3]PIVOT!$C$9:$C$634),0)</f>
        <v>0</v>
      </c>
      <c r="T448" s="19">
        <f t="shared" si="27"/>
        <v>-4000000</v>
      </c>
    </row>
    <row r="449" spans="1:20" hidden="1" outlineLevel="1" x14ac:dyDescent="0.25">
      <c r="A449" s="19" t="s">
        <v>249</v>
      </c>
      <c r="B449" s="19" t="s">
        <v>2738</v>
      </c>
      <c r="C449" s="19" t="s">
        <v>1902</v>
      </c>
      <c r="D449" s="19" t="s">
        <v>2681</v>
      </c>
      <c r="E449" s="16">
        <f t="shared" si="25"/>
        <v>3700000</v>
      </c>
      <c r="F449" s="19"/>
      <c r="G449" s="19">
        <v>0</v>
      </c>
      <c r="H449" s="19"/>
      <c r="I449" s="19"/>
      <c r="J449" s="19"/>
      <c r="K449" s="2">
        <f t="shared" si="26"/>
        <v>3700000</v>
      </c>
      <c r="L449" s="19">
        <v>3700000</v>
      </c>
      <c r="M449" s="19"/>
      <c r="S449" s="19">
        <f>IFERROR(SUMIF([3]PIVOT!$A$9:$A$634,C449,[3]PIVOT!$C$9:$C$634),0)</f>
        <v>0</v>
      </c>
      <c r="T449" s="19">
        <f t="shared" si="27"/>
        <v>-3700000</v>
      </c>
    </row>
    <row r="450" spans="1:20" hidden="1" outlineLevel="1" x14ac:dyDescent="0.25">
      <c r="A450" s="19" t="s">
        <v>249</v>
      </c>
      <c r="B450" s="19" t="s">
        <v>2885</v>
      </c>
      <c r="C450" s="19" t="s">
        <v>1101</v>
      </c>
      <c r="D450" s="19" t="s">
        <v>523</v>
      </c>
      <c r="E450" s="16">
        <f t="shared" si="25"/>
        <v>4000000</v>
      </c>
      <c r="F450" s="19"/>
      <c r="G450" s="19">
        <v>0</v>
      </c>
      <c r="H450" s="19"/>
      <c r="I450" s="19"/>
      <c r="J450" s="19"/>
      <c r="K450" s="2">
        <f t="shared" si="26"/>
        <v>4000000</v>
      </c>
      <c r="L450" s="19">
        <v>4000000</v>
      </c>
      <c r="M450" s="19"/>
      <c r="S450" s="19">
        <f>IFERROR(SUMIF([3]PIVOT!$A$9:$A$634,C450,[3]PIVOT!$C$9:$C$634),0)</f>
        <v>0</v>
      </c>
      <c r="T450" s="19">
        <f t="shared" si="27"/>
        <v>-4000000</v>
      </c>
    </row>
    <row r="451" spans="1:20" hidden="1" outlineLevel="1" x14ac:dyDescent="0.25">
      <c r="A451" s="19" t="s">
        <v>249</v>
      </c>
      <c r="B451" s="19" t="s">
        <v>2885</v>
      </c>
      <c r="C451" s="19" t="s">
        <v>2289</v>
      </c>
      <c r="D451" s="19" t="s">
        <v>2290</v>
      </c>
      <c r="E451" s="16">
        <f t="shared" si="25"/>
        <v>4000000</v>
      </c>
      <c r="F451" s="19"/>
      <c r="G451" s="19">
        <v>0</v>
      </c>
      <c r="H451" s="19"/>
      <c r="I451" s="19"/>
      <c r="J451" s="19"/>
      <c r="K451" s="2">
        <f t="shared" si="26"/>
        <v>4000000</v>
      </c>
      <c r="L451" s="19">
        <v>4000000</v>
      </c>
      <c r="M451" s="19"/>
      <c r="S451" s="19">
        <f>IFERROR(SUMIF([3]PIVOT!$A$9:$A$634,C451,[3]PIVOT!$C$9:$C$634),0)</f>
        <v>0</v>
      </c>
      <c r="T451" s="19">
        <f t="shared" si="27"/>
        <v>-4000000</v>
      </c>
    </row>
    <row r="452" spans="1:20" hidden="1" outlineLevel="1" x14ac:dyDescent="0.25">
      <c r="A452" s="19" t="s">
        <v>249</v>
      </c>
      <c r="B452" s="19" t="s">
        <v>2886</v>
      </c>
      <c r="C452" s="19" t="s">
        <v>1100</v>
      </c>
      <c r="D452" s="19" t="s">
        <v>1034</v>
      </c>
      <c r="E452" s="16">
        <f t="shared" si="25"/>
        <v>5500000</v>
      </c>
      <c r="F452" s="19"/>
      <c r="G452" s="19">
        <v>0</v>
      </c>
      <c r="H452" s="19"/>
      <c r="I452" s="19"/>
      <c r="J452" s="19"/>
      <c r="K452" s="2">
        <f t="shared" si="26"/>
        <v>5500000</v>
      </c>
      <c r="L452" s="19">
        <v>5500000</v>
      </c>
      <c r="M452" s="19"/>
      <c r="S452" s="19">
        <f>IFERROR(SUMIF([3]PIVOT!$A$9:$A$634,C452,[3]PIVOT!$C$9:$C$634),0)</f>
        <v>0</v>
      </c>
      <c r="T452" s="19">
        <f t="shared" si="27"/>
        <v>-5500000</v>
      </c>
    </row>
    <row r="453" spans="1:20" hidden="1" outlineLevel="1" x14ac:dyDescent="0.25">
      <c r="A453" s="19" t="s">
        <v>249</v>
      </c>
      <c r="B453" s="19" t="s">
        <v>2738</v>
      </c>
      <c r="C453" s="19" t="s">
        <v>2682</v>
      </c>
      <c r="D453" s="19" t="s">
        <v>2683</v>
      </c>
      <c r="E453" s="16">
        <f t="shared" si="25"/>
        <v>0</v>
      </c>
      <c r="F453" s="19"/>
      <c r="G453" s="19">
        <v>0</v>
      </c>
      <c r="H453" s="19"/>
      <c r="I453" s="19"/>
      <c r="J453" s="19"/>
      <c r="K453" s="2">
        <f t="shared" si="26"/>
        <v>0</v>
      </c>
      <c r="L453" s="19">
        <v>0</v>
      </c>
      <c r="M453" s="19"/>
      <c r="S453" s="19">
        <f>IFERROR(SUMIF([3]PIVOT!$A$9:$A$634,C453,[3]PIVOT!$C$9:$C$634),0)</f>
        <v>0</v>
      </c>
      <c r="T453" s="19">
        <f t="shared" si="27"/>
        <v>0</v>
      </c>
    </row>
    <row r="454" spans="1:20" hidden="1" outlineLevel="1" x14ac:dyDescent="0.25">
      <c r="A454" s="19" t="s">
        <v>249</v>
      </c>
      <c r="B454" s="19" t="s">
        <v>2885</v>
      </c>
      <c r="C454" s="19" t="s">
        <v>1097</v>
      </c>
      <c r="D454" s="19" t="s">
        <v>920</v>
      </c>
      <c r="E454" s="16">
        <f t="shared" si="25"/>
        <v>4000000</v>
      </c>
      <c r="F454" s="19"/>
      <c r="G454" s="19">
        <v>0</v>
      </c>
      <c r="H454" s="19"/>
      <c r="I454" s="19"/>
      <c r="J454" s="19"/>
      <c r="K454" s="2">
        <f t="shared" si="26"/>
        <v>4000000</v>
      </c>
      <c r="L454" s="19">
        <v>4000000</v>
      </c>
      <c r="M454" s="19"/>
      <c r="S454" s="19">
        <f>IFERROR(SUMIF([3]PIVOT!$A$9:$A$634,C454,[3]PIVOT!$C$9:$C$634),0)</f>
        <v>0</v>
      </c>
      <c r="T454" s="19">
        <f t="shared" si="27"/>
        <v>-4000000</v>
      </c>
    </row>
    <row r="455" spans="1:20" hidden="1" outlineLevel="1" x14ac:dyDescent="0.25">
      <c r="A455" s="19" t="s">
        <v>249</v>
      </c>
      <c r="B455" s="19" t="s">
        <v>2885</v>
      </c>
      <c r="C455" s="19" t="s">
        <v>2724</v>
      </c>
      <c r="D455" s="19" t="s">
        <v>2725</v>
      </c>
      <c r="E455" s="16">
        <f t="shared" si="25"/>
        <v>4000000</v>
      </c>
      <c r="F455" s="19"/>
      <c r="G455" s="19">
        <v>884615.38461538462</v>
      </c>
      <c r="H455" s="19"/>
      <c r="I455" s="19"/>
      <c r="J455" s="19"/>
      <c r="K455" s="2">
        <f t="shared" si="26"/>
        <v>4884615.384615385</v>
      </c>
      <c r="L455" s="19">
        <v>4000000</v>
      </c>
      <c r="M455" s="19"/>
      <c r="S455" s="19">
        <f>IFERROR(SUMIF([3]PIVOT!$A$9:$A$634,C455,[3]PIVOT!$C$9:$C$634),0)</f>
        <v>0</v>
      </c>
      <c r="T455" s="19">
        <f t="shared" si="27"/>
        <v>-4884615.384615385</v>
      </c>
    </row>
    <row r="456" spans="1:20" hidden="1" outlineLevel="1" x14ac:dyDescent="0.25">
      <c r="A456" s="19" t="s">
        <v>249</v>
      </c>
      <c r="B456" s="19" t="s">
        <v>2885</v>
      </c>
      <c r="C456" s="19" t="s">
        <v>2524</v>
      </c>
      <c r="D456" s="19" t="s">
        <v>2526</v>
      </c>
      <c r="E456" s="16">
        <f t="shared" si="25"/>
        <v>3500000</v>
      </c>
      <c r="F456" s="19"/>
      <c r="G456" s="19">
        <v>0</v>
      </c>
      <c r="H456" s="19"/>
      <c r="I456" s="19"/>
      <c r="J456" s="19"/>
      <c r="K456" s="2">
        <f t="shared" si="26"/>
        <v>3500000</v>
      </c>
      <c r="L456" s="19">
        <v>3500000</v>
      </c>
      <c r="M456" s="19"/>
      <c r="S456" s="19">
        <f>IFERROR(SUMIF([3]PIVOT!$A$9:$A$634,C456,[3]PIVOT!$C$9:$C$634),0)</f>
        <v>0</v>
      </c>
      <c r="T456" s="19">
        <f t="shared" si="27"/>
        <v>-3500000</v>
      </c>
    </row>
    <row r="457" spans="1:20" hidden="1" outlineLevel="1" x14ac:dyDescent="0.25">
      <c r="A457" s="19" t="s">
        <v>249</v>
      </c>
      <c r="B457" s="19" t="s">
        <v>2885</v>
      </c>
      <c r="C457" s="19" t="s">
        <v>2525</v>
      </c>
      <c r="D457" s="19" t="s">
        <v>2527</v>
      </c>
      <c r="E457" s="16">
        <f t="shared" si="25"/>
        <v>3500000</v>
      </c>
      <c r="F457" s="19"/>
      <c r="G457" s="19">
        <v>0</v>
      </c>
      <c r="H457" s="19"/>
      <c r="I457" s="19"/>
      <c r="J457" s="19"/>
      <c r="K457" s="2">
        <f t="shared" si="26"/>
        <v>3500000</v>
      </c>
      <c r="L457" s="19">
        <v>3500000</v>
      </c>
      <c r="M457" s="19"/>
      <c r="S457" s="19">
        <f>IFERROR(SUMIF([3]PIVOT!$A$9:$A$634,C457,[3]PIVOT!$C$9:$C$634),0)</f>
        <v>0</v>
      </c>
      <c r="T457" s="19">
        <f t="shared" si="27"/>
        <v>-3500000</v>
      </c>
    </row>
    <row r="458" spans="1:20" hidden="1" outlineLevel="1" x14ac:dyDescent="0.25">
      <c r="A458" s="19" t="s">
        <v>249</v>
      </c>
      <c r="B458" s="19" t="s">
        <v>2885</v>
      </c>
      <c r="C458" s="19" t="s">
        <v>2726</v>
      </c>
      <c r="D458" s="19" t="s">
        <v>2727</v>
      </c>
      <c r="E458" s="16">
        <f t="shared" si="25"/>
        <v>0</v>
      </c>
      <c r="F458" s="19"/>
      <c r="G458" s="19">
        <v>0</v>
      </c>
      <c r="H458" s="19"/>
      <c r="I458" s="19"/>
      <c r="J458" s="19"/>
      <c r="K458" s="2">
        <f t="shared" si="26"/>
        <v>0</v>
      </c>
      <c r="L458" s="19">
        <v>0</v>
      </c>
      <c r="M458" s="19"/>
      <c r="S458" s="19">
        <f>IFERROR(SUMIF([3]PIVOT!$A$9:$A$634,C458,[3]PIVOT!$C$9:$C$634),0)</f>
        <v>0</v>
      </c>
      <c r="T458" s="19">
        <f t="shared" si="27"/>
        <v>0</v>
      </c>
    </row>
    <row r="459" spans="1:20" hidden="1" outlineLevel="1" x14ac:dyDescent="0.25">
      <c r="A459" s="19" t="s">
        <v>249</v>
      </c>
      <c r="B459" s="19" t="s">
        <v>2885</v>
      </c>
      <c r="C459" s="19" t="s">
        <v>1119</v>
      </c>
      <c r="D459" s="19" t="s">
        <v>247</v>
      </c>
      <c r="E459" s="16">
        <f t="shared" si="25"/>
        <v>4500000</v>
      </c>
      <c r="F459" s="19"/>
      <c r="G459" s="19">
        <v>0</v>
      </c>
      <c r="H459" s="19"/>
      <c r="I459" s="19"/>
      <c r="J459" s="19"/>
      <c r="K459" s="2">
        <f t="shared" si="26"/>
        <v>4500000</v>
      </c>
      <c r="L459" s="19">
        <v>4500000</v>
      </c>
      <c r="M459" s="19"/>
      <c r="S459" s="19">
        <f>IFERROR(SUMIF([3]PIVOT!$A$9:$A$634,C459,[3]PIVOT!$C$9:$C$634),0)</f>
        <v>0</v>
      </c>
      <c r="T459" s="19">
        <f t="shared" si="27"/>
        <v>-4500000</v>
      </c>
    </row>
    <row r="460" spans="1:20" hidden="1" outlineLevel="1" x14ac:dyDescent="0.25">
      <c r="A460" s="19" t="s">
        <v>249</v>
      </c>
      <c r="B460" s="19" t="s">
        <v>2885</v>
      </c>
      <c r="C460" s="19" t="s">
        <v>2103</v>
      </c>
      <c r="D460" s="19" t="s">
        <v>2104</v>
      </c>
      <c r="E460" s="16">
        <f t="shared" si="25"/>
        <v>4000000</v>
      </c>
      <c r="F460" s="19"/>
      <c r="G460" s="19">
        <v>0</v>
      </c>
      <c r="H460" s="19"/>
      <c r="I460" s="19"/>
      <c r="J460" s="19"/>
      <c r="K460" s="2">
        <f t="shared" si="26"/>
        <v>4000000</v>
      </c>
      <c r="L460" s="19">
        <v>4000000</v>
      </c>
      <c r="M460" s="19"/>
      <c r="S460" s="19">
        <f>IFERROR(SUMIF([3]PIVOT!$A$9:$A$634,C460,[3]PIVOT!$C$9:$C$634),0)</f>
        <v>0</v>
      </c>
      <c r="T460" s="19">
        <f t="shared" si="27"/>
        <v>-4000000</v>
      </c>
    </row>
    <row r="461" spans="1:20" hidden="1" outlineLevel="1" x14ac:dyDescent="0.25">
      <c r="A461" s="19" t="s">
        <v>249</v>
      </c>
      <c r="B461" s="19" t="s">
        <v>2738</v>
      </c>
      <c r="C461" s="19" t="s">
        <v>1116</v>
      </c>
      <c r="D461" s="19" t="s">
        <v>878</v>
      </c>
      <c r="E461" s="16">
        <f t="shared" si="25"/>
        <v>2500000</v>
      </c>
      <c r="F461" s="19"/>
      <c r="G461" s="19">
        <v>0</v>
      </c>
      <c r="H461" s="19"/>
      <c r="I461" s="19"/>
      <c r="J461" s="19"/>
      <c r="K461" s="2">
        <f t="shared" si="26"/>
        <v>2500000</v>
      </c>
      <c r="L461" s="19">
        <v>2500000</v>
      </c>
      <c r="M461" s="19"/>
      <c r="S461" s="19">
        <f>IFERROR(SUMIF([3]PIVOT!$A$9:$A$634,C461,[3]PIVOT!$C$9:$C$634),0)</f>
        <v>0</v>
      </c>
      <c r="T461" s="19">
        <f t="shared" si="27"/>
        <v>-2500000</v>
      </c>
    </row>
    <row r="462" spans="1:20" hidden="1" outlineLevel="1" x14ac:dyDescent="0.25">
      <c r="A462" s="19" t="s">
        <v>249</v>
      </c>
      <c r="B462" s="19" t="s">
        <v>2885</v>
      </c>
      <c r="C462" s="19" t="s">
        <v>1115</v>
      </c>
      <c r="D462" s="19" t="s">
        <v>242</v>
      </c>
      <c r="E462" s="16">
        <f t="shared" si="25"/>
        <v>4000000</v>
      </c>
      <c r="F462" s="19"/>
      <c r="G462" s="19">
        <v>0</v>
      </c>
      <c r="H462" s="19"/>
      <c r="I462" s="19"/>
      <c r="J462" s="19"/>
      <c r="K462" s="2">
        <f t="shared" si="26"/>
        <v>4000000</v>
      </c>
      <c r="L462" s="19">
        <v>4000000</v>
      </c>
      <c r="M462" s="19"/>
      <c r="S462" s="19">
        <f>IFERROR(SUMIF([3]PIVOT!$A$9:$A$634,C462,[3]PIVOT!$C$9:$C$634),0)</f>
        <v>0</v>
      </c>
      <c r="T462" s="19">
        <f t="shared" si="27"/>
        <v>-4000000</v>
      </c>
    </row>
    <row r="463" spans="1:20" hidden="1" outlineLevel="1" x14ac:dyDescent="0.25">
      <c r="A463" s="19" t="s">
        <v>249</v>
      </c>
      <c r="B463" s="19" t="s">
        <v>2885</v>
      </c>
      <c r="C463" s="19" t="s">
        <v>1107</v>
      </c>
      <c r="D463" s="19" t="s">
        <v>365</v>
      </c>
      <c r="E463" s="16">
        <f t="shared" si="25"/>
        <v>4000000</v>
      </c>
      <c r="F463" s="19"/>
      <c r="G463" s="19">
        <v>0</v>
      </c>
      <c r="H463" s="19"/>
      <c r="I463" s="19"/>
      <c r="J463" s="19"/>
      <c r="K463" s="2">
        <f t="shared" si="26"/>
        <v>4000000</v>
      </c>
      <c r="L463" s="19">
        <v>4000000</v>
      </c>
      <c r="M463" s="19"/>
      <c r="S463" s="19">
        <f>IFERROR(SUMIF([3]PIVOT!$A$9:$A$634,C463,[3]PIVOT!$C$9:$C$634),0)</f>
        <v>0</v>
      </c>
      <c r="T463" s="19">
        <f t="shared" si="27"/>
        <v>-4000000</v>
      </c>
    </row>
    <row r="464" spans="1:20" hidden="1" outlineLevel="1" x14ac:dyDescent="0.25">
      <c r="A464" s="19" t="s">
        <v>249</v>
      </c>
      <c r="B464" s="19" t="s">
        <v>2885</v>
      </c>
      <c r="C464" s="19" t="s">
        <v>1123</v>
      </c>
      <c r="D464" s="19" t="s">
        <v>525</v>
      </c>
      <c r="E464" s="16">
        <f t="shared" si="25"/>
        <v>4500000</v>
      </c>
      <c r="F464" s="19"/>
      <c r="G464" s="19">
        <v>0</v>
      </c>
      <c r="H464" s="19"/>
      <c r="I464" s="19"/>
      <c r="J464" s="19"/>
      <c r="K464" s="2">
        <f t="shared" si="26"/>
        <v>4500000</v>
      </c>
      <c r="L464" s="19">
        <v>4500000</v>
      </c>
      <c r="M464" s="19"/>
      <c r="S464" s="19">
        <f>IFERROR(SUMIF([3]PIVOT!$A$9:$A$634,C464,[3]PIVOT!$C$9:$C$634),0)</f>
        <v>0</v>
      </c>
      <c r="T464" s="19">
        <f t="shared" si="27"/>
        <v>-4500000</v>
      </c>
    </row>
    <row r="465" spans="1:20" hidden="1" outlineLevel="1" x14ac:dyDescent="0.25">
      <c r="A465" s="19" t="s">
        <v>249</v>
      </c>
      <c r="B465" s="19" t="s">
        <v>2738</v>
      </c>
      <c r="C465" s="19" t="s">
        <v>2293</v>
      </c>
      <c r="D465" s="19" t="s">
        <v>2294</v>
      </c>
      <c r="E465" s="16">
        <f t="shared" si="25"/>
        <v>400000</v>
      </c>
      <c r="F465" s="19"/>
      <c r="G465" s="19">
        <v>0</v>
      </c>
      <c r="H465" s="19"/>
      <c r="I465" s="19"/>
      <c r="J465" s="19"/>
      <c r="K465" s="2">
        <f t="shared" si="26"/>
        <v>400000</v>
      </c>
      <c r="L465" s="19">
        <v>400000</v>
      </c>
      <c r="M465" s="19"/>
      <c r="S465" s="19">
        <f>IFERROR(SUMIF([3]PIVOT!$A$9:$A$634,C465,[3]PIVOT!$C$9:$C$634),0)</f>
        <v>0</v>
      </c>
      <c r="T465" s="19">
        <f t="shared" si="27"/>
        <v>-400000</v>
      </c>
    </row>
    <row r="466" spans="1:20" hidden="1" outlineLevel="1" x14ac:dyDescent="0.25">
      <c r="A466" s="19" t="s">
        <v>249</v>
      </c>
      <c r="B466" s="19" t="s">
        <v>2885</v>
      </c>
      <c r="C466" s="19" t="s">
        <v>2968</v>
      </c>
      <c r="D466" s="19" t="s">
        <v>2969</v>
      </c>
      <c r="E466" s="16">
        <f t="shared" si="25"/>
        <v>4000000</v>
      </c>
      <c r="F466" s="19"/>
      <c r="G466" s="19">
        <v>1000000</v>
      </c>
      <c r="H466" s="19"/>
      <c r="I466" s="19"/>
      <c r="J466" s="19"/>
      <c r="K466" s="2">
        <f t="shared" si="26"/>
        <v>5000000</v>
      </c>
      <c r="L466" s="19">
        <v>4000000</v>
      </c>
      <c r="M466" s="19"/>
      <c r="S466" s="19">
        <f>IFERROR(SUMIF([3]PIVOT!$A$9:$A$634,C466,[3]PIVOT!$C$9:$C$634),0)</f>
        <v>0</v>
      </c>
      <c r="T466" s="19">
        <f t="shared" si="27"/>
        <v>-5000000</v>
      </c>
    </row>
    <row r="467" spans="1:20" hidden="1" outlineLevel="1" x14ac:dyDescent="0.25">
      <c r="A467" s="19" t="s">
        <v>249</v>
      </c>
      <c r="B467" s="19" t="s">
        <v>2885</v>
      </c>
      <c r="C467" s="19" t="s">
        <v>2970</v>
      </c>
      <c r="D467" s="19" t="s">
        <v>2971</v>
      </c>
      <c r="E467" s="16">
        <f t="shared" si="25"/>
        <v>0</v>
      </c>
      <c r="F467" s="19"/>
      <c r="G467" s="19">
        <v>307692.30769230769</v>
      </c>
      <c r="H467" s="19"/>
      <c r="I467" s="19"/>
      <c r="J467" s="19"/>
      <c r="K467" s="2">
        <f t="shared" si="26"/>
        <v>307692.30769230769</v>
      </c>
      <c r="L467" s="19">
        <v>0</v>
      </c>
      <c r="M467" s="19"/>
      <c r="S467" s="19">
        <f>IFERROR(SUMIF([3]PIVOT!$A$9:$A$634,C467,[3]PIVOT!$C$9:$C$634),0)</f>
        <v>0</v>
      </c>
      <c r="T467" s="19">
        <f t="shared" si="27"/>
        <v>-307692.30769230769</v>
      </c>
    </row>
    <row r="468" spans="1:20" hidden="1" outlineLevel="1" x14ac:dyDescent="0.25">
      <c r="A468" s="19" t="s">
        <v>249</v>
      </c>
      <c r="B468" s="19" t="s">
        <v>2738</v>
      </c>
      <c r="C468" s="19" t="s">
        <v>2723</v>
      </c>
      <c r="D468" s="19" t="s">
        <v>874</v>
      </c>
      <c r="E468" s="16">
        <f t="shared" si="25"/>
        <v>3000000</v>
      </c>
      <c r="F468" s="19"/>
      <c r="G468" s="19">
        <v>1000000</v>
      </c>
      <c r="H468" s="19"/>
      <c r="I468" s="19"/>
      <c r="J468" s="19"/>
      <c r="K468" s="2">
        <f t="shared" si="26"/>
        <v>4000000</v>
      </c>
      <c r="L468" s="19">
        <v>3000000</v>
      </c>
      <c r="M468" s="19"/>
      <c r="S468" s="19">
        <f>IFERROR(SUMIF([3]PIVOT!$A$9:$A$634,C468,[3]PIVOT!$C$9:$C$634),0)</f>
        <v>0</v>
      </c>
      <c r="T468" s="19">
        <f t="shared" si="27"/>
        <v>-4000000</v>
      </c>
    </row>
    <row r="469" spans="1:20" hidden="1" outlineLevel="1" x14ac:dyDescent="0.25">
      <c r="A469" s="19" t="s">
        <v>265</v>
      </c>
      <c r="B469" s="19" t="s">
        <v>2738</v>
      </c>
      <c r="C469" s="19" t="s">
        <v>2972</v>
      </c>
      <c r="D469" s="19" t="s">
        <v>2973</v>
      </c>
      <c r="E469" s="16">
        <f t="shared" si="25"/>
        <v>3000000</v>
      </c>
      <c r="F469" s="19"/>
      <c r="G469" s="19">
        <v>1000000</v>
      </c>
      <c r="H469" s="19"/>
      <c r="I469" s="19"/>
      <c r="J469" s="19"/>
      <c r="K469" s="2">
        <f t="shared" si="26"/>
        <v>4000000</v>
      </c>
      <c r="L469" s="19">
        <v>3000000</v>
      </c>
      <c r="M469" s="19"/>
      <c r="S469" s="19">
        <f>IFERROR(SUMIF([3]PIVOT!$A$9:$A$634,C469,[3]PIVOT!$C$9:$C$634),0)</f>
        <v>0</v>
      </c>
      <c r="T469" s="19">
        <f t="shared" si="27"/>
        <v>-4000000</v>
      </c>
    </row>
    <row r="470" spans="1:20" hidden="1" outlineLevel="1" x14ac:dyDescent="0.25">
      <c r="A470" s="19" t="s">
        <v>265</v>
      </c>
      <c r="B470" s="19" t="s">
        <v>2885</v>
      </c>
      <c r="C470" s="19" t="s">
        <v>1162</v>
      </c>
      <c r="D470" s="19" t="s">
        <v>883</v>
      </c>
      <c r="E470" s="16">
        <f t="shared" si="25"/>
        <v>4000000</v>
      </c>
      <c r="F470" s="19"/>
      <c r="G470" s="19">
        <v>0</v>
      </c>
      <c r="H470" s="19"/>
      <c r="I470" s="19"/>
      <c r="J470" s="19"/>
      <c r="K470" s="2">
        <f t="shared" si="26"/>
        <v>4000000</v>
      </c>
      <c r="L470" s="19">
        <v>4000000</v>
      </c>
      <c r="M470" s="19"/>
      <c r="S470" s="19">
        <f>IFERROR(SUMIF([3]PIVOT!$A$9:$A$634,C470,[3]PIVOT!$C$9:$C$634),0)</f>
        <v>0</v>
      </c>
      <c r="T470" s="19">
        <f t="shared" si="27"/>
        <v>-4000000</v>
      </c>
    </row>
    <row r="471" spans="1:20" hidden="1" outlineLevel="1" x14ac:dyDescent="0.25">
      <c r="A471" s="19" t="s">
        <v>265</v>
      </c>
      <c r="B471" s="19" t="s">
        <v>2886</v>
      </c>
      <c r="C471" s="19" t="s">
        <v>1126</v>
      </c>
      <c r="D471" s="19" t="s">
        <v>559</v>
      </c>
      <c r="E471" s="16">
        <f t="shared" si="25"/>
        <v>5500000</v>
      </c>
      <c r="F471" s="19"/>
      <c r="G471" s="19">
        <v>0</v>
      </c>
      <c r="H471" s="19"/>
      <c r="I471" s="19"/>
      <c r="J471" s="19"/>
      <c r="K471" s="2">
        <f t="shared" si="26"/>
        <v>5500000</v>
      </c>
      <c r="L471" s="19">
        <v>5500000</v>
      </c>
      <c r="M471" s="19"/>
      <c r="S471" s="19">
        <f>IFERROR(SUMIF([3]PIVOT!$A$9:$A$634,C471,[3]PIVOT!$C$9:$C$634),0)</f>
        <v>0</v>
      </c>
      <c r="T471" s="19">
        <f t="shared" si="27"/>
        <v>-5500000</v>
      </c>
    </row>
    <row r="472" spans="1:20" hidden="1" outlineLevel="1" x14ac:dyDescent="0.25">
      <c r="A472" s="19" t="s">
        <v>265</v>
      </c>
      <c r="B472" s="19" t="s">
        <v>2885</v>
      </c>
      <c r="C472" s="19" t="s">
        <v>1124</v>
      </c>
      <c r="D472" s="19" t="s">
        <v>254</v>
      </c>
      <c r="E472" s="16">
        <f t="shared" si="25"/>
        <v>4000000</v>
      </c>
      <c r="F472" s="19"/>
      <c r="G472" s="19">
        <v>0</v>
      </c>
      <c r="H472" s="19"/>
      <c r="I472" s="19"/>
      <c r="J472" s="19"/>
      <c r="K472" s="2">
        <f t="shared" si="26"/>
        <v>4000000</v>
      </c>
      <c r="L472" s="19">
        <v>4000000</v>
      </c>
      <c r="M472" s="19"/>
      <c r="S472" s="19">
        <f>IFERROR(SUMIF([3]PIVOT!$A$9:$A$634,C472,[3]PIVOT!$C$9:$C$634),0)</f>
        <v>0</v>
      </c>
      <c r="T472" s="19">
        <f t="shared" si="27"/>
        <v>-4000000</v>
      </c>
    </row>
    <row r="473" spans="1:20" hidden="1" outlineLevel="1" x14ac:dyDescent="0.25">
      <c r="A473" s="19" t="s">
        <v>265</v>
      </c>
      <c r="B473" s="19" t="s">
        <v>2885</v>
      </c>
      <c r="C473" s="19" t="s">
        <v>2729</v>
      </c>
      <c r="D473" s="19" t="s">
        <v>471</v>
      </c>
      <c r="E473" s="16">
        <f t="shared" si="25"/>
        <v>4000000</v>
      </c>
      <c r="F473" s="19"/>
      <c r="G473" s="19">
        <v>1000000</v>
      </c>
      <c r="H473" s="19"/>
      <c r="I473" s="19"/>
      <c r="J473" s="19"/>
      <c r="K473" s="2">
        <f t="shared" si="26"/>
        <v>5000000</v>
      </c>
      <c r="L473" s="19">
        <v>4000000</v>
      </c>
      <c r="M473" s="19"/>
      <c r="S473" s="19">
        <f>IFERROR(SUMIF([3]PIVOT!$A$9:$A$634,C473,[3]PIVOT!$C$9:$C$634),0)</f>
        <v>0</v>
      </c>
      <c r="T473" s="19">
        <f t="shared" si="27"/>
        <v>-5000000</v>
      </c>
    </row>
    <row r="474" spans="1:20" hidden="1" outlineLevel="1" x14ac:dyDescent="0.25">
      <c r="A474" s="19" t="s">
        <v>265</v>
      </c>
      <c r="B474" s="19" t="s">
        <v>2738</v>
      </c>
      <c r="C474" s="19" t="s">
        <v>1157</v>
      </c>
      <c r="D474" s="19" t="s">
        <v>927</v>
      </c>
      <c r="E474" s="16">
        <f t="shared" si="25"/>
        <v>3400000</v>
      </c>
      <c r="F474" s="19"/>
      <c r="G474" s="19">
        <v>0</v>
      </c>
      <c r="H474" s="19"/>
      <c r="I474" s="19"/>
      <c r="J474" s="19"/>
      <c r="K474" s="2">
        <f t="shared" si="26"/>
        <v>3400000</v>
      </c>
      <c r="L474" s="19">
        <v>3400000</v>
      </c>
      <c r="M474" s="19"/>
      <c r="S474" s="19">
        <f>IFERROR(SUMIF([3]PIVOT!$A$9:$A$634,C474,[3]PIVOT!$C$9:$C$634),0)</f>
        <v>0</v>
      </c>
      <c r="T474" s="19">
        <f t="shared" si="27"/>
        <v>-3400000</v>
      </c>
    </row>
    <row r="475" spans="1:20" hidden="1" outlineLevel="1" x14ac:dyDescent="0.25">
      <c r="A475" s="19" t="s">
        <v>265</v>
      </c>
      <c r="B475" s="19" t="s">
        <v>2885</v>
      </c>
      <c r="C475" s="19" t="s">
        <v>1131</v>
      </c>
      <c r="D475" s="19" t="s">
        <v>1908</v>
      </c>
      <c r="E475" s="16">
        <f t="shared" si="25"/>
        <v>4000000</v>
      </c>
      <c r="F475" s="19"/>
      <c r="G475" s="19">
        <v>0</v>
      </c>
      <c r="H475" s="19"/>
      <c r="I475" s="19"/>
      <c r="J475" s="19"/>
      <c r="K475" s="2">
        <f t="shared" si="26"/>
        <v>4000000</v>
      </c>
      <c r="L475" s="19">
        <v>4000000</v>
      </c>
      <c r="M475" s="19"/>
      <c r="S475" s="19">
        <f>IFERROR(SUMIF([3]PIVOT!$A$9:$A$634,C475,[3]PIVOT!$C$9:$C$634),0)</f>
        <v>0</v>
      </c>
      <c r="T475" s="19">
        <f t="shared" si="27"/>
        <v>-4000000</v>
      </c>
    </row>
    <row r="476" spans="1:20" hidden="1" outlineLevel="1" x14ac:dyDescent="0.25">
      <c r="A476" s="19" t="s">
        <v>265</v>
      </c>
      <c r="B476" s="19" t="s">
        <v>2886</v>
      </c>
      <c r="C476" s="19" t="s">
        <v>1132</v>
      </c>
      <c r="D476" s="19" t="s">
        <v>373</v>
      </c>
      <c r="E476" s="16">
        <f t="shared" si="25"/>
        <v>5500000</v>
      </c>
      <c r="F476" s="19"/>
      <c r="G476" s="19">
        <v>0</v>
      </c>
      <c r="H476" s="19"/>
      <c r="I476" s="19"/>
      <c r="J476" s="19"/>
      <c r="K476" s="2">
        <f t="shared" si="26"/>
        <v>5500000</v>
      </c>
      <c r="L476" s="19">
        <v>5500000</v>
      </c>
      <c r="M476" s="19"/>
      <c r="S476" s="19">
        <f>IFERROR(SUMIF([3]PIVOT!$A$9:$A$634,C476,[3]PIVOT!$C$9:$C$634),0)</f>
        <v>0</v>
      </c>
      <c r="T476" s="19">
        <f t="shared" si="27"/>
        <v>-5500000</v>
      </c>
    </row>
    <row r="477" spans="1:20" hidden="1" outlineLevel="1" x14ac:dyDescent="0.25">
      <c r="A477" s="19" t="s">
        <v>265</v>
      </c>
      <c r="B477" s="19" t="s">
        <v>2885</v>
      </c>
      <c r="C477" s="19" t="s">
        <v>2528</v>
      </c>
      <c r="D477" s="19" t="s">
        <v>2521</v>
      </c>
      <c r="E477" s="16">
        <f t="shared" si="25"/>
        <v>4000000</v>
      </c>
      <c r="F477" s="19"/>
      <c r="G477" s="19">
        <v>0</v>
      </c>
      <c r="H477" s="19"/>
      <c r="I477" s="19"/>
      <c r="J477" s="19"/>
      <c r="K477" s="2">
        <f t="shared" si="26"/>
        <v>4000000</v>
      </c>
      <c r="L477" s="19">
        <v>4000000</v>
      </c>
      <c r="M477" s="19"/>
      <c r="S477" s="19">
        <f>IFERROR(SUMIF([3]PIVOT!$A$9:$A$634,C477,[3]PIVOT!$C$9:$C$634),0)</f>
        <v>0</v>
      </c>
      <c r="T477" s="19">
        <f t="shared" si="27"/>
        <v>-4000000</v>
      </c>
    </row>
    <row r="478" spans="1:20" hidden="1" outlineLevel="1" x14ac:dyDescent="0.25">
      <c r="A478" s="19" t="s">
        <v>265</v>
      </c>
      <c r="B478" s="19" t="s">
        <v>2885</v>
      </c>
      <c r="C478" s="19" t="s">
        <v>2106</v>
      </c>
      <c r="D478" s="19" t="s">
        <v>2107</v>
      </c>
      <c r="E478" s="16">
        <f t="shared" si="25"/>
        <v>4000000</v>
      </c>
      <c r="F478" s="19"/>
      <c r="G478" s="19">
        <v>0</v>
      </c>
      <c r="H478" s="19"/>
      <c r="I478" s="19"/>
      <c r="J478" s="19"/>
      <c r="K478" s="2">
        <f t="shared" si="26"/>
        <v>4000000</v>
      </c>
      <c r="L478" s="19">
        <v>4000000</v>
      </c>
      <c r="M478" s="19"/>
      <c r="S478" s="19">
        <f>IFERROR(SUMIF([3]PIVOT!$A$9:$A$634,C478,[3]PIVOT!$C$9:$C$634),0)</f>
        <v>0</v>
      </c>
      <c r="T478" s="19">
        <f t="shared" si="27"/>
        <v>-4000000</v>
      </c>
    </row>
    <row r="479" spans="1:20" hidden="1" outlineLevel="1" x14ac:dyDescent="0.25">
      <c r="A479" s="19" t="s">
        <v>265</v>
      </c>
      <c r="B479" s="19" t="s">
        <v>2885</v>
      </c>
      <c r="C479" s="19" t="s">
        <v>1135</v>
      </c>
      <c r="D479" s="19" t="s">
        <v>1045</v>
      </c>
      <c r="E479" s="16">
        <f t="shared" si="25"/>
        <v>4000000</v>
      </c>
      <c r="F479" s="19"/>
      <c r="G479" s="19">
        <v>0</v>
      </c>
      <c r="H479" s="19"/>
      <c r="I479" s="19"/>
      <c r="J479" s="19"/>
      <c r="K479" s="2">
        <f t="shared" si="26"/>
        <v>4000000</v>
      </c>
      <c r="L479" s="19">
        <v>4000000</v>
      </c>
      <c r="M479" s="19"/>
      <c r="S479" s="19">
        <f>IFERROR(SUMIF([3]PIVOT!$A$9:$A$634,C479,[3]PIVOT!$C$9:$C$634),0)</f>
        <v>0</v>
      </c>
      <c r="T479" s="19">
        <f t="shared" si="27"/>
        <v>-4000000</v>
      </c>
    </row>
    <row r="480" spans="1:20" hidden="1" outlineLevel="1" x14ac:dyDescent="0.25">
      <c r="A480" s="19" t="s">
        <v>265</v>
      </c>
      <c r="B480" s="19" t="s">
        <v>2738</v>
      </c>
      <c r="C480" s="19" t="s">
        <v>2730</v>
      </c>
      <c r="D480" s="19" t="s">
        <v>2731</v>
      </c>
      <c r="E480" s="16">
        <f t="shared" si="25"/>
        <v>3000000</v>
      </c>
      <c r="F480" s="19"/>
      <c r="G480" s="19">
        <v>1000000</v>
      </c>
      <c r="H480" s="19"/>
      <c r="I480" s="19"/>
      <c r="J480" s="19"/>
      <c r="K480" s="2">
        <f t="shared" si="26"/>
        <v>4000000</v>
      </c>
      <c r="L480" s="19">
        <v>3000000</v>
      </c>
      <c r="M480" s="19"/>
      <c r="S480" s="19">
        <f>IFERROR(SUMIF([3]PIVOT!$A$9:$A$634,C480,[3]PIVOT!$C$9:$C$634),0)</f>
        <v>0</v>
      </c>
      <c r="T480" s="19">
        <f t="shared" si="27"/>
        <v>-4000000</v>
      </c>
    </row>
    <row r="481" spans="1:20" hidden="1" outlineLevel="1" x14ac:dyDescent="0.25">
      <c r="A481" s="19" t="s">
        <v>265</v>
      </c>
      <c r="B481" s="19" t="s">
        <v>2885</v>
      </c>
      <c r="C481" s="19" t="s">
        <v>1138</v>
      </c>
      <c r="D481" s="19" t="s">
        <v>466</v>
      </c>
      <c r="E481" s="16">
        <f t="shared" si="25"/>
        <v>3500000</v>
      </c>
      <c r="F481" s="19"/>
      <c r="G481" s="19">
        <v>0</v>
      </c>
      <c r="H481" s="19"/>
      <c r="I481" s="19"/>
      <c r="J481" s="19"/>
      <c r="K481" s="2">
        <f t="shared" si="26"/>
        <v>3500000</v>
      </c>
      <c r="L481" s="19">
        <v>3500000</v>
      </c>
      <c r="M481" s="19"/>
      <c r="S481" s="19">
        <f>IFERROR(SUMIF([3]PIVOT!$A$9:$A$634,C481,[3]PIVOT!$C$9:$C$634),0)</f>
        <v>0</v>
      </c>
      <c r="T481" s="19">
        <f t="shared" si="27"/>
        <v>-3500000</v>
      </c>
    </row>
    <row r="482" spans="1:20" hidden="1" outlineLevel="1" x14ac:dyDescent="0.25">
      <c r="A482" s="19" t="s">
        <v>265</v>
      </c>
      <c r="B482" s="19" t="s">
        <v>2885</v>
      </c>
      <c r="C482" s="19" t="s">
        <v>2110</v>
      </c>
      <c r="D482" s="19" t="s">
        <v>2974</v>
      </c>
      <c r="E482" s="16">
        <f t="shared" si="25"/>
        <v>4000000</v>
      </c>
      <c r="F482" s="19"/>
      <c r="G482" s="19">
        <v>0</v>
      </c>
      <c r="H482" s="19"/>
      <c r="I482" s="19"/>
      <c r="J482" s="19"/>
      <c r="K482" s="2">
        <f t="shared" si="26"/>
        <v>4000000</v>
      </c>
      <c r="L482" s="19">
        <v>4000000</v>
      </c>
      <c r="M482" s="19"/>
      <c r="S482" s="19">
        <f>IFERROR(SUMIF([3]PIVOT!$A$9:$A$634,C482,[3]PIVOT!$C$9:$C$634),0)</f>
        <v>0</v>
      </c>
      <c r="T482" s="19">
        <f t="shared" si="27"/>
        <v>-4000000</v>
      </c>
    </row>
    <row r="483" spans="1:20" hidden="1" outlineLevel="1" x14ac:dyDescent="0.25">
      <c r="A483" s="19" t="s">
        <v>265</v>
      </c>
      <c r="B483" s="19" t="s">
        <v>2886</v>
      </c>
      <c r="C483" s="19" t="s">
        <v>1140</v>
      </c>
      <c r="D483" s="19" t="s">
        <v>1909</v>
      </c>
      <c r="E483" s="16">
        <f t="shared" si="25"/>
        <v>5500000</v>
      </c>
      <c r="F483" s="19"/>
      <c r="G483" s="19">
        <v>0</v>
      </c>
      <c r="H483" s="19"/>
      <c r="I483" s="19"/>
      <c r="J483" s="19"/>
      <c r="K483" s="2">
        <f t="shared" si="26"/>
        <v>5500000</v>
      </c>
      <c r="L483" s="19">
        <v>5500000</v>
      </c>
      <c r="M483" s="19"/>
      <c r="S483" s="19">
        <f>IFERROR(SUMIF([3]PIVOT!$A$9:$A$634,C483,[3]PIVOT!$C$9:$C$634),0)</f>
        <v>0</v>
      </c>
      <c r="T483" s="19">
        <f t="shared" si="27"/>
        <v>-5500000</v>
      </c>
    </row>
    <row r="484" spans="1:20" hidden="1" outlineLevel="1" x14ac:dyDescent="0.25">
      <c r="A484" s="19" t="s">
        <v>265</v>
      </c>
      <c r="B484" s="19" t="s">
        <v>2738</v>
      </c>
      <c r="C484" s="19" t="s">
        <v>2108</v>
      </c>
      <c r="D484" s="19" t="s">
        <v>2109</v>
      </c>
      <c r="E484" s="16">
        <f t="shared" si="25"/>
        <v>1500000</v>
      </c>
      <c r="F484" s="19"/>
      <c r="G484" s="19">
        <v>0</v>
      </c>
      <c r="H484" s="19"/>
      <c r="I484" s="19"/>
      <c r="J484" s="19"/>
      <c r="K484" s="2">
        <f t="shared" si="26"/>
        <v>1500000</v>
      </c>
      <c r="L484" s="19">
        <v>1500000</v>
      </c>
      <c r="M484" s="19"/>
      <c r="S484" s="19">
        <f>IFERROR(SUMIF([3]PIVOT!$A$9:$A$634,C484,[3]PIVOT!$C$9:$C$634),0)</f>
        <v>0</v>
      </c>
      <c r="T484" s="19">
        <f t="shared" si="27"/>
        <v>-1500000</v>
      </c>
    </row>
    <row r="485" spans="1:20" hidden="1" outlineLevel="1" x14ac:dyDescent="0.25">
      <c r="A485" s="19" t="s">
        <v>265</v>
      </c>
      <c r="B485" s="19" t="s">
        <v>2738</v>
      </c>
      <c r="C485" s="19" t="s">
        <v>2112</v>
      </c>
      <c r="D485" s="19" t="s">
        <v>2113</v>
      </c>
      <c r="E485" s="16">
        <f t="shared" si="25"/>
        <v>1900000</v>
      </c>
      <c r="F485" s="19"/>
      <c r="G485" s="19">
        <v>0</v>
      </c>
      <c r="H485" s="19"/>
      <c r="I485" s="19"/>
      <c r="J485" s="19"/>
      <c r="K485" s="2">
        <f t="shared" si="26"/>
        <v>1900000</v>
      </c>
      <c r="L485" s="19">
        <v>1900000</v>
      </c>
      <c r="M485" s="19"/>
      <c r="S485" s="19">
        <f>IFERROR(SUMIF([3]PIVOT!$A$9:$A$634,C485,[3]PIVOT!$C$9:$C$634),0)</f>
        <v>0</v>
      </c>
      <c r="T485" s="19">
        <f t="shared" si="27"/>
        <v>-1900000</v>
      </c>
    </row>
    <row r="486" spans="1:20" hidden="1" outlineLevel="1" x14ac:dyDescent="0.25">
      <c r="A486" s="19" t="s">
        <v>265</v>
      </c>
      <c r="B486" s="19" t="s">
        <v>2885</v>
      </c>
      <c r="C486" s="19" t="s">
        <v>1141</v>
      </c>
      <c r="D486" s="19" t="s">
        <v>1046</v>
      </c>
      <c r="E486" s="16">
        <f t="shared" ref="E486:E549" si="28">+L486-F486-J486-I486</f>
        <v>3500000</v>
      </c>
      <c r="F486" s="19"/>
      <c r="G486" s="19">
        <v>0</v>
      </c>
      <c r="H486" s="19"/>
      <c r="I486" s="19"/>
      <c r="J486" s="19"/>
      <c r="K486" s="2">
        <f t="shared" si="26"/>
        <v>3500000</v>
      </c>
      <c r="L486" s="19">
        <v>3500000</v>
      </c>
      <c r="M486" s="19"/>
      <c r="S486" s="19">
        <f>IFERROR(SUMIF([3]PIVOT!$A$9:$A$634,C486,[3]PIVOT!$C$9:$C$634),0)</f>
        <v>0</v>
      </c>
      <c r="T486" s="19">
        <f t="shared" si="27"/>
        <v>-3500000</v>
      </c>
    </row>
    <row r="487" spans="1:20" hidden="1" outlineLevel="1" x14ac:dyDescent="0.25">
      <c r="A487" s="19" t="s">
        <v>265</v>
      </c>
      <c r="B487" s="19" t="s">
        <v>2885</v>
      </c>
      <c r="C487" s="19" t="s">
        <v>1143</v>
      </c>
      <c r="D487" s="19" t="s">
        <v>921</v>
      </c>
      <c r="E487" s="16">
        <f t="shared" si="28"/>
        <v>3500000</v>
      </c>
      <c r="F487" s="19"/>
      <c r="G487" s="19">
        <v>0</v>
      </c>
      <c r="H487" s="19"/>
      <c r="I487" s="19"/>
      <c r="J487" s="19"/>
      <c r="K487" s="2">
        <f t="shared" ref="K487:K550" si="29">SUM(E487:G487)-H487-I487+J487</f>
        <v>3500000</v>
      </c>
      <c r="L487" s="19">
        <v>3500000</v>
      </c>
      <c r="M487" s="19"/>
      <c r="S487" s="19">
        <f>IFERROR(SUMIF([3]PIVOT!$A$9:$A$634,C487,[3]PIVOT!$C$9:$C$634),0)</f>
        <v>0</v>
      </c>
      <c r="T487" s="19">
        <f t="shared" si="27"/>
        <v>-3500000</v>
      </c>
    </row>
    <row r="488" spans="1:20" hidden="1" outlineLevel="1" x14ac:dyDescent="0.25">
      <c r="A488" s="19" t="s">
        <v>265</v>
      </c>
      <c r="B488" s="19" t="s">
        <v>2885</v>
      </c>
      <c r="C488" s="19" t="s">
        <v>2530</v>
      </c>
      <c r="D488" s="19" t="s">
        <v>2522</v>
      </c>
      <c r="E488" s="16">
        <f t="shared" si="28"/>
        <v>3500000</v>
      </c>
      <c r="F488" s="19"/>
      <c r="G488" s="19">
        <v>0</v>
      </c>
      <c r="H488" s="19"/>
      <c r="I488" s="19"/>
      <c r="J488" s="19"/>
      <c r="K488" s="2">
        <f t="shared" si="29"/>
        <v>3500000</v>
      </c>
      <c r="L488" s="19">
        <v>3500000</v>
      </c>
      <c r="M488" s="19"/>
      <c r="S488" s="19">
        <f>IFERROR(SUMIF([3]PIVOT!$A$9:$A$634,C488,[3]PIVOT!$C$9:$C$634),0)</f>
        <v>0</v>
      </c>
      <c r="T488" s="19">
        <f t="shared" si="27"/>
        <v>-3500000</v>
      </c>
    </row>
    <row r="489" spans="1:20" hidden="1" outlineLevel="1" x14ac:dyDescent="0.25">
      <c r="A489" s="19" t="s">
        <v>265</v>
      </c>
      <c r="B489" s="19" t="s">
        <v>2738</v>
      </c>
      <c r="C489" s="19" t="s">
        <v>1912</v>
      </c>
      <c r="D489" s="19" t="s">
        <v>1913</v>
      </c>
      <c r="E489" s="16">
        <f t="shared" si="28"/>
        <v>3400000</v>
      </c>
      <c r="F489" s="19"/>
      <c r="G489" s="19">
        <v>0</v>
      </c>
      <c r="H489" s="19"/>
      <c r="I489" s="19"/>
      <c r="J489" s="19"/>
      <c r="K489" s="2">
        <f t="shared" si="29"/>
        <v>3400000</v>
      </c>
      <c r="L489" s="19">
        <v>3400000</v>
      </c>
      <c r="M489" s="19"/>
      <c r="S489" s="19">
        <f>IFERROR(SUMIF([3]PIVOT!$A$9:$A$634,C489,[3]PIVOT!$C$9:$C$634),0)</f>
        <v>0</v>
      </c>
      <c r="T489" s="19">
        <f t="shared" si="27"/>
        <v>-3400000</v>
      </c>
    </row>
    <row r="490" spans="1:20" hidden="1" outlineLevel="1" x14ac:dyDescent="0.25">
      <c r="A490" s="19" t="s">
        <v>265</v>
      </c>
      <c r="B490" s="19" t="s">
        <v>2885</v>
      </c>
      <c r="C490" s="19" t="s">
        <v>1130</v>
      </c>
      <c r="D490" s="19" t="s">
        <v>386</v>
      </c>
      <c r="E490" s="16">
        <f t="shared" si="28"/>
        <v>4000000</v>
      </c>
      <c r="F490" s="19"/>
      <c r="G490" s="19">
        <v>0</v>
      </c>
      <c r="H490" s="19"/>
      <c r="I490" s="19"/>
      <c r="J490" s="19"/>
      <c r="K490" s="2">
        <f t="shared" si="29"/>
        <v>4000000</v>
      </c>
      <c r="L490" s="19">
        <v>4000000</v>
      </c>
      <c r="M490" s="19"/>
      <c r="S490" s="19">
        <f>IFERROR(SUMIF([3]PIVOT!$A$9:$A$634,C490,[3]PIVOT!$C$9:$C$634),0)</f>
        <v>0</v>
      </c>
      <c r="T490" s="19">
        <f t="shared" si="27"/>
        <v>-4000000</v>
      </c>
    </row>
    <row r="491" spans="1:20" hidden="1" outlineLevel="1" x14ac:dyDescent="0.25">
      <c r="A491" s="19" t="s">
        <v>265</v>
      </c>
      <c r="B491" s="19" t="s">
        <v>2885</v>
      </c>
      <c r="C491" s="19" t="s">
        <v>1133</v>
      </c>
      <c r="D491" s="19" t="s">
        <v>926</v>
      </c>
      <c r="E491" s="16">
        <f t="shared" si="28"/>
        <v>4000000</v>
      </c>
      <c r="F491" s="19"/>
      <c r="G491" s="19">
        <v>0</v>
      </c>
      <c r="H491" s="19"/>
      <c r="I491" s="19"/>
      <c r="J491" s="19"/>
      <c r="K491" s="2">
        <f t="shared" si="29"/>
        <v>4000000</v>
      </c>
      <c r="L491" s="19">
        <v>4000000</v>
      </c>
      <c r="M491" s="19"/>
      <c r="S491" s="19">
        <f>IFERROR(SUMIF([3]PIVOT!$A$9:$A$634,C491,[3]PIVOT!$C$9:$C$634),0)</f>
        <v>0</v>
      </c>
      <c r="T491" s="19">
        <f t="shared" si="27"/>
        <v>-4000000</v>
      </c>
    </row>
    <row r="492" spans="1:20" hidden="1" outlineLevel="1" x14ac:dyDescent="0.25">
      <c r="A492" s="19" t="s">
        <v>265</v>
      </c>
      <c r="B492" s="19" t="s">
        <v>2885</v>
      </c>
      <c r="C492" s="19" t="s">
        <v>2529</v>
      </c>
      <c r="D492" s="19" t="s">
        <v>2523</v>
      </c>
      <c r="E492" s="16">
        <f t="shared" si="28"/>
        <v>4000000</v>
      </c>
      <c r="F492" s="19"/>
      <c r="G492" s="19">
        <v>0</v>
      </c>
      <c r="H492" s="19"/>
      <c r="I492" s="19"/>
      <c r="J492" s="19"/>
      <c r="K492" s="2">
        <f t="shared" si="29"/>
        <v>4000000</v>
      </c>
      <c r="L492" s="19">
        <v>4000000</v>
      </c>
      <c r="M492" s="19"/>
      <c r="S492" s="19">
        <f>IFERROR(SUMIF([3]PIVOT!$A$9:$A$634,C492,[3]PIVOT!$C$9:$C$634),0)</f>
        <v>0</v>
      </c>
      <c r="T492" s="19">
        <f t="shared" si="27"/>
        <v>-4000000</v>
      </c>
    </row>
    <row r="493" spans="1:20" hidden="1" outlineLevel="1" x14ac:dyDescent="0.25">
      <c r="A493" s="19" t="s">
        <v>265</v>
      </c>
      <c r="B493" s="19" t="s">
        <v>2885</v>
      </c>
      <c r="C493" s="19" t="s">
        <v>1145</v>
      </c>
      <c r="D493" s="19" t="s">
        <v>258</v>
      </c>
      <c r="E493" s="16">
        <f t="shared" si="28"/>
        <v>4500000</v>
      </c>
      <c r="F493" s="19"/>
      <c r="G493" s="19">
        <v>0</v>
      </c>
      <c r="H493" s="19"/>
      <c r="I493" s="19"/>
      <c r="J493" s="19"/>
      <c r="K493" s="2">
        <f t="shared" si="29"/>
        <v>4500000</v>
      </c>
      <c r="L493" s="19">
        <v>4500000</v>
      </c>
      <c r="M493" s="19"/>
      <c r="S493" s="19">
        <f>IFERROR(SUMIF([3]PIVOT!$A$9:$A$634,C493,[3]PIVOT!$C$9:$C$634),0)</f>
        <v>0</v>
      </c>
      <c r="T493" s="19">
        <f t="shared" si="27"/>
        <v>-4500000</v>
      </c>
    </row>
    <row r="494" spans="1:20" hidden="1" outlineLevel="1" x14ac:dyDescent="0.25">
      <c r="A494" s="19" t="s">
        <v>265</v>
      </c>
      <c r="B494" s="19" t="s">
        <v>2885</v>
      </c>
      <c r="C494" s="19" t="s">
        <v>1146</v>
      </c>
      <c r="D494" s="19" t="s">
        <v>465</v>
      </c>
      <c r="E494" s="16">
        <f t="shared" si="28"/>
        <v>4500000</v>
      </c>
      <c r="F494" s="19"/>
      <c r="G494" s="19">
        <v>0</v>
      </c>
      <c r="H494" s="19"/>
      <c r="I494" s="19"/>
      <c r="J494" s="19"/>
      <c r="K494" s="2">
        <f t="shared" si="29"/>
        <v>4500000</v>
      </c>
      <c r="L494" s="19">
        <v>4500000</v>
      </c>
      <c r="M494" s="19"/>
      <c r="S494" s="19">
        <f>IFERROR(SUMIF([3]PIVOT!$A$9:$A$634,C494,[3]PIVOT!$C$9:$C$634),0)</f>
        <v>0</v>
      </c>
      <c r="T494" s="19">
        <f t="shared" si="27"/>
        <v>-4500000</v>
      </c>
    </row>
    <row r="495" spans="1:20" hidden="1" outlineLevel="1" x14ac:dyDescent="0.25">
      <c r="A495" s="19" t="s">
        <v>265</v>
      </c>
      <c r="B495" s="19" t="s">
        <v>2885</v>
      </c>
      <c r="C495" s="19" t="s">
        <v>1147</v>
      </c>
      <c r="D495" s="19" t="s">
        <v>259</v>
      </c>
      <c r="E495" s="16">
        <f t="shared" si="28"/>
        <v>3500000</v>
      </c>
      <c r="F495" s="19"/>
      <c r="G495" s="19">
        <v>0</v>
      </c>
      <c r="H495" s="19"/>
      <c r="I495" s="19"/>
      <c r="J495" s="19"/>
      <c r="K495" s="2">
        <f t="shared" si="29"/>
        <v>3500000</v>
      </c>
      <c r="L495" s="19">
        <v>3500000</v>
      </c>
      <c r="M495" s="19"/>
      <c r="S495" s="19">
        <f>IFERROR(SUMIF([3]PIVOT!$A$9:$A$634,C495,[3]PIVOT!$C$9:$C$634),0)</f>
        <v>0</v>
      </c>
      <c r="T495" s="19">
        <f t="shared" si="27"/>
        <v>-3500000</v>
      </c>
    </row>
    <row r="496" spans="1:20" hidden="1" outlineLevel="1" x14ac:dyDescent="0.25">
      <c r="A496" s="19" t="s">
        <v>265</v>
      </c>
      <c r="B496" s="19" t="s">
        <v>2885</v>
      </c>
      <c r="C496" s="19" t="s">
        <v>1148</v>
      </c>
      <c r="D496" s="19" t="s">
        <v>530</v>
      </c>
      <c r="E496" s="16">
        <f t="shared" si="28"/>
        <v>3500000</v>
      </c>
      <c r="F496" s="19"/>
      <c r="G496" s="19">
        <v>0</v>
      </c>
      <c r="H496" s="19"/>
      <c r="I496" s="19"/>
      <c r="J496" s="19"/>
      <c r="K496" s="2">
        <f t="shared" si="29"/>
        <v>3500000</v>
      </c>
      <c r="L496" s="19">
        <v>3500000</v>
      </c>
      <c r="M496" s="19"/>
      <c r="S496" s="19">
        <f>IFERROR(SUMIF([3]PIVOT!$A$9:$A$634,C496,[3]PIVOT!$C$9:$C$634),0)</f>
        <v>0</v>
      </c>
      <c r="T496" s="19">
        <f t="shared" ref="T496:T559" si="30">+S496-K496</f>
        <v>-3500000</v>
      </c>
    </row>
    <row r="497" spans="1:20" hidden="1" outlineLevel="1" x14ac:dyDescent="0.25">
      <c r="A497" s="19" t="s">
        <v>265</v>
      </c>
      <c r="B497" s="19" t="s">
        <v>2885</v>
      </c>
      <c r="C497" s="19" t="s">
        <v>1159</v>
      </c>
      <c r="D497" s="19" t="s">
        <v>624</v>
      </c>
      <c r="E497" s="16">
        <f t="shared" si="28"/>
        <v>0</v>
      </c>
      <c r="F497" s="19"/>
      <c r="G497" s="19">
        <v>0</v>
      </c>
      <c r="H497" s="19"/>
      <c r="I497" s="19"/>
      <c r="J497" s="19"/>
      <c r="K497" s="2">
        <f t="shared" si="29"/>
        <v>0</v>
      </c>
      <c r="L497" s="19">
        <v>0</v>
      </c>
      <c r="M497" s="19"/>
      <c r="S497" s="19">
        <f>IFERROR(SUMIF([3]PIVOT!$A$9:$A$634,C497,[3]PIVOT!$C$9:$C$634),0)</f>
        <v>0</v>
      </c>
      <c r="T497" s="19">
        <f t="shared" si="30"/>
        <v>0</v>
      </c>
    </row>
    <row r="498" spans="1:20" hidden="1" outlineLevel="1" x14ac:dyDescent="0.25">
      <c r="A498" s="19" t="s">
        <v>265</v>
      </c>
      <c r="B498" s="19" t="s">
        <v>2885</v>
      </c>
      <c r="C498" s="19" t="s">
        <v>2118</v>
      </c>
      <c r="D498" s="19" t="s">
        <v>2119</v>
      </c>
      <c r="E498" s="16">
        <f t="shared" si="28"/>
        <v>0</v>
      </c>
      <c r="F498" s="19"/>
      <c r="G498" s="19">
        <v>0</v>
      </c>
      <c r="H498" s="19"/>
      <c r="I498" s="19"/>
      <c r="J498" s="19"/>
      <c r="K498" s="2">
        <f t="shared" si="29"/>
        <v>0</v>
      </c>
      <c r="L498" s="19">
        <v>0</v>
      </c>
      <c r="M498" s="19"/>
      <c r="S498" s="19">
        <f>IFERROR(SUMIF([3]PIVOT!$A$9:$A$634,C498,[3]PIVOT!$C$9:$C$634),0)</f>
        <v>0</v>
      </c>
      <c r="T498" s="19">
        <f t="shared" si="30"/>
        <v>0</v>
      </c>
    </row>
    <row r="499" spans="1:20" hidden="1" outlineLevel="1" x14ac:dyDescent="0.25">
      <c r="A499" s="19" t="s">
        <v>265</v>
      </c>
      <c r="B499" s="19" t="s">
        <v>2885</v>
      </c>
      <c r="C499" s="19" t="s">
        <v>1149</v>
      </c>
      <c r="D499" s="19" t="s">
        <v>623</v>
      </c>
      <c r="E499" s="16">
        <f t="shared" si="28"/>
        <v>4500000</v>
      </c>
      <c r="F499" s="19"/>
      <c r="G499" s="19">
        <v>0</v>
      </c>
      <c r="H499" s="19"/>
      <c r="I499" s="19"/>
      <c r="J499" s="19"/>
      <c r="K499" s="2">
        <f t="shared" si="29"/>
        <v>4500000</v>
      </c>
      <c r="L499" s="19">
        <v>4500000</v>
      </c>
      <c r="M499" s="19"/>
      <c r="S499" s="19">
        <f>IFERROR(SUMIF([3]PIVOT!$A$9:$A$634,C499,[3]PIVOT!$C$9:$C$634),0)</f>
        <v>0</v>
      </c>
      <c r="T499" s="19">
        <f t="shared" si="30"/>
        <v>-4500000</v>
      </c>
    </row>
    <row r="500" spans="1:20" ht="12" hidden="1" customHeight="1" outlineLevel="1" x14ac:dyDescent="0.25">
      <c r="A500" s="19" t="s">
        <v>265</v>
      </c>
      <c r="B500" s="19" t="s">
        <v>2885</v>
      </c>
      <c r="C500" s="19" t="s">
        <v>1150</v>
      </c>
      <c r="D500" s="19" t="s">
        <v>561</v>
      </c>
      <c r="E500" s="16">
        <f t="shared" si="28"/>
        <v>4500000</v>
      </c>
      <c r="F500" s="19"/>
      <c r="G500" s="19">
        <v>0</v>
      </c>
      <c r="H500" s="19"/>
      <c r="I500" s="19"/>
      <c r="J500" s="19"/>
      <c r="K500" s="2">
        <f t="shared" si="29"/>
        <v>4500000</v>
      </c>
      <c r="L500" s="19">
        <v>4500000</v>
      </c>
      <c r="M500" s="19"/>
      <c r="S500" s="19">
        <f>IFERROR(SUMIF([3]PIVOT!$A$9:$A$634,C500,[3]PIVOT!$C$9:$C$634),0)</f>
        <v>0</v>
      </c>
      <c r="T500" s="19">
        <f t="shared" si="30"/>
        <v>-4500000</v>
      </c>
    </row>
    <row r="501" spans="1:20" hidden="1" outlineLevel="1" x14ac:dyDescent="0.25">
      <c r="A501" s="19" t="s">
        <v>265</v>
      </c>
      <c r="B501" s="19" t="s">
        <v>2885</v>
      </c>
      <c r="C501" s="19" t="s">
        <v>1151</v>
      </c>
      <c r="D501" s="19" t="s">
        <v>260</v>
      </c>
      <c r="E501" s="16">
        <f t="shared" si="28"/>
        <v>4000000</v>
      </c>
      <c r="F501" s="19"/>
      <c r="G501" s="19">
        <v>0</v>
      </c>
      <c r="H501" s="19"/>
      <c r="I501" s="19"/>
      <c r="J501" s="19"/>
      <c r="K501" s="2">
        <f t="shared" si="29"/>
        <v>4000000</v>
      </c>
      <c r="L501" s="19">
        <v>4000000</v>
      </c>
      <c r="M501" s="19"/>
      <c r="S501" s="19">
        <f>IFERROR(SUMIF([3]PIVOT!$A$9:$A$634,C501,[3]PIVOT!$C$9:$C$634),0)</f>
        <v>0</v>
      </c>
      <c r="T501" s="19">
        <f t="shared" si="30"/>
        <v>-4000000</v>
      </c>
    </row>
    <row r="502" spans="1:20" hidden="1" outlineLevel="1" x14ac:dyDescent="0.25">
      <c r="A502" s="19" t="s">
        <v>265</v>
      </c>
      <c r="B502" s="19" t="s">
        <v>2885</v>
      </c>
      <c r="C502" s="19" t="s">
        <v>2114</v>
      </c>
      <c r="D502" s="19" t="s">
        <v>2115</v>
      </c>
      <c r="E502" s="16">
        <f t="shared" si="28"/>
        <v>3500000</v>
      </c>
      <c r="F502" s="19"/>
      <c r="G502" s="19">
        <v>0</v>
      </c>
      <c r="H502" s="19"/>
      <c r="I502" s="19"/>
      <c r="J502" s="19"/>
      <c r="K502" s="2">
        <f t="shared" si="29"/>
        <v>3500000</v>
      </c>
      <c r="L502" s="19">
        <v>3500000</v>
      </c>
      <c r="M502" s="19"/>
      <c r="S502" s="19">
        <f>IFERROR(SUMIF([3]PIVOT!$A$9:$A$634,C502,[3]PIVOT!$C$9:$C$634),0)</f>
        <v>0</v>
      </c>
      <c r="T502" s="19">
        <f t="shared" si="30"/>
        <v>-3500000</v>
      </c>
    </row>
    <row r="503" spans="1:20" hidden="1" outlineLevel="1" x14ac:dyDescent="0.25">
      <c r="A503" s="19" t="s">
        <v>265</v>
      </c>
      <c r="B503" s="19" t="s">
        <v>2885</v>
      </c>
      <c r="C503" s="19" t="s">
        <v>2116</v>
      </c>
      <c r="D503" s="19" t="s">
        <v>2117</v>
      </c>
      <c r="E503" s="16">
        <f t="shared" si="28"/>
        <v>3500000</v>
      </c>
      <c r="F503" s="19"/>
      <c r="G503" s="19">
        <v>0</v>
      </c>
      <c r="H503" s="19"/>
      <c r="I503" s="19"/>
      <c r="J503" s="19"/>
      <c r="K503" s="2">
        <f t="shared" si="29"/>
        <v>3500000</v>
      </c>
      <c r="L503" s="19">
        <v>3500000</v>
      </c>
      <c r="M503" s="19"/>
      <c r="S503" s="19">
        <f>IFERROR(SUMIF([3]PIVOT!$A$9:$A$634,C503,[3]PIVOT!$C$9:$C$634),0)</f>
        <v>0</v>
      </c>
      <c r="T503" s="19">
        <f t="shared" si="30"/>
        <v>-3500000</v>
      </c>
    </row>
    <row r="504" spans="1:20" hidden="1" outlineLevel="1" x14ac:dyDescent="0.25">
      <c r="A504" s="19" t="s">
        <v>265</v>
      </c>
      <c r="B504" s="19" t="s">
        <v>2885</v>
      </c>
      <c r="C504" s="19" t="s">
        <v>1</v>
      </c>
      <c r="D504" s="19" t="s">
        <v>1</v>
      </c>
      <c r="E504" s="16">
        <f t="shared" si="28"/>
        <v>0</v>
      </c>
      <c r="F504" s="19"/>
      <c r="G504" s="19">
        <v>0</v>
      </c>
      <c r="H504" s="19"/>
      <c r="I504" s="19"/>
      <c r="J504" s="19"/>
      <c r="K504" s="2">
        <f t="shared" si="29"/>
        <v>0</v>
      </c>
      <c r="L504" s="19">
        <v>0</v>
      </c>
      <c r="M504" s="19"/>
      <c r="S504" s="19">
        <f>IFERROR(SUMIF([3]PIVOT!$A$9:$A$634,C504,[3]PIVOT!$C$9:$C$634),0)</f>
        <v>0</v>
      </c>
      <c r="T504" s="19">
        <f t="shared" si="30"/>
        <v>0</v>
      </c>
    </row>
    <row r="505" spans="1:20" hidden="1" outlineLevel="1" x14ac:dyDescent="0.25">
      <c r="A505" s="19" t="s">
        <v>265</v>
      </c>
      <c r="B505" s="19" t="s">
        <v>2885</v>
      </c>
      <c r="C505" s="19" t="s">
        <v>1161</v>
      </c>
      <c r="D505" s="19" t="s">
        <v>261</v>
      </c>
      <c r="E505" s="16">
        <f t="shared" si="28"/>
        <v>0</v>
      </c>
      <c r="F505" s="19"/>
      <c r="G505" s="19">
        <v>0</v>
      </c>
      <c r="H505" s="19"/>
      <c r="I505" s="19"/>
      <c r="J505" s="19"/>
      <c r="K505" s="2">
        <f t="shared" si="29"/>
        <v>0</v>
      </c>
      <c r="L505" s="19">
        <v>0</v>
      </c>
      <c r="M505" s="19"/>
      <c r="S505" s="19">
        <f>IFERROR(SUMIF([3]PIVOT!$A$9:$A$634,C505,[3]PIVOT!$C$9:$C$634),0)</f>
        <v>0</v>
      </c>
      <c r="T505" s="19">
        <f t="shared" si="30"/>
        <v>0</v>
      </c>
    </row>
    <row r="506" spans="1:20" hidden="1" outlineLevel="1" x14ac:dyDescent="0.25">
      <c r="A506" s="19" t="s">
        <v>265</v>
      </c>
      <c r="B506" s="19" t="s">
        <v>2885</v>
      </c>
      <c r="C506" s="19" t="s">
        <v>1910</v>
      </c>
      <c r="D506" s="19" t="s">
        <v>1911</v>
      </c>
      <c r="E506" s="16">
        <f t="shared" si="28"/>
        <v>4000000</v>
      </c>
      <c r="F506" s="19"/>
      <c r="G506" s="19">
        <v>0</v>
      </c>
      <c r="H506" s="19"/>
      <c r="I506" s="19"/>
      <c r="J506" s="19"/>
      <c r="K506" s="2">
        <f t="shared" si="29"/>
        <v>4000000</v>
      </c>
      <c r="L506" s="19">
        <v>4000000</v>
      </c>
      <c r="M506" s="19"/>
      <c r="S506" s="19">
        <f>IFERROR(SUMIF([3]PIVOT!$A$9:$A$634,C506,[3]PIVOT!$C$9:$C$634),0)</f>
        <v>0</v>
      </c>
      <c r="T506" s="19">
        <f t="shared" si="30"/>
        <v>-4000000</v>
      </c>
    </row>
    <row r="507" spans="1:20" hidden="1" outlineLevel="1" x14ac:dyDescent="0.25">
      <c r="A507" s="19" t="s">
        <v>265</v>
      </c>
      <c r="B507" s="19" t="s">
        <v>2885</v>
      </c>
      <c r="C507" s="19" t="s">
        <v>1156</v>
      </c>
      <c r="D507" s="19" t="s">
        <v>881</v>
      </c>
      <c r="E507" s="16">
        <f t="shared" si="28"/>
        <v>4000000</v>
      </c>
      <c r="F507" s="19"/>
      <c r="G507" s="19">
        <v>0</v>
      </c>
      <c r="H507" s="19"/>
      <c r="I507" s="19"/>
      <c r="J507" s="19"/>
      <c r="K507" s="2">
        <f t="shared" si="29"/>
        <v>4000000</v>
      </c>
      <c r="L507" s="19">
        <v>4000000</v>
      </c>
      <c r="M507" s="19"/>
      <c r="S507" s="19">
        <f>IFERROR(SUMIF([3]PIVOT!$A$9:$A$634,C507,[3]PIVOT!$C$9:$C$634),0)</f>
        <v>0</v>
      </c>
      <c r="T507" s="19">
        <f t="shared" si="30"/>
        <v>-4000000</v>
      </c>
    </row>
    <row r="508" spans="1:20" hidden="1" outlineLevel="1" x14ac:dyDescent="0.25">
      <c r="A508" s="19" t="s">
        <v>265</v>
      </c>
      <c r="B508" s="19" t="s">
        <v>2885</v>
      </c>
      <c r="C508" s="19" t="s">
        <v>2975</v>
      </c>
      <c r="D508" s="19" t="s">
        <v>2976</v>
      </c>
      <c r="E508" s="16">
        <f t="shared" si="28"/>
        <v>0</v>
      </c>
      <c r="F508" s="19"/>
      <c r="G508" s="19">
        <v>269230.76923076925</v>
      </c>
      <c r="H508" s="19"/>
      <c r="I508" s="19"/>
      <c r="J508" s="19"/>
      <c r="K508" s="2">
        <f t="shared" si="29"/>
        <v>269230.76923076925</v>
      </c>
      <c r="L508" s="19">
        <v>0</v>
      </c>
      <c r="M508" s="19"/>
      <c r="S508" s="19">
        <f>IFERROR(SUMIF([3]PIVOT!$A$9:$A$634,C508,[3]PIVOT!$C$9:$C$634),0)</f>
        <v>0</v>
      </c>
      <c r="T508" s="19">
        <f t="shared" si="30"/>
        <v>-269230.76923076925</v>
      </c>
    </row>
    <row r="509" spans="1:20" hidden="1" outlineLevel="1" x14ac:dyDescent="0.25">
      <c r="A509" s="19" t="s">
        <v>1204</v>
      </c>
      <c r="B509" s="19" t="s">
        <v>2738</v>
      </c>
      <c r="C509" s="19" t="s">
        <v>1167</v>
      </c>
      <c r="D509" s="19" t="s">
        <v>805</v>
      </c>
      <c r="E509" s="16">
        <f t="shared" si="28"/>
        <v>4000000</v>
      </c>
      <c r="F509" s="19"/>
      <c r="G509" s="19">
        <v>0</v>
      </c>
      <c r="H509" s="19"/>
      <c r="I509" s="19"/>
      <c r="J509" s="19"/>
      <c r="K509" s="2">
        <f t="shared" si="29"/>
        <v>4000000</v>
      </c>
      <c r="L509" s="19">
        <v>4000000</v>
      </c>
      <c r="M509" s="19"/>
      <c r="S509" s="19">
        <f>IFERROR(SUMIF([3]PIVOT!$A$9:$A$634,C509,[3]PIVOT!$C$9:$C$634),0)</f>
        <v>0</v>
      </c>
      <c r="T509" s="19">
        <f t="shared" si="30"/>
        <v>-4000000</v>
      </c>
    </row>
    <row r="510" spans="1:20" hidden="1" outlineLevel="1" x14ac:dyDescent="0.25">
      <c r="A510" s="19" t="s">
        <v>1204</v>
      </c>
      <c r="B510" s="19" t="s">
        <v>2885</v>
      </c>
      <c r="C510" s="19" t="s">
        <v>1164</v>
      </c>
      <c r="D510" s="19" t="s">
        <v>630</v>
      </c>
      <c r="E510" s="16">
        <f t="shared" si="28"/>
        <v>4500000</v>
      </c>
      <c r="F510" s="19"/>
      <c r="G510" s="19">
        <v>0</v>
      </c>
      <c r="H510" s="19"/>
      <c r="I510" s="19"/>
      <c r="J510" s="19"/>
      <c r="K510" s="2">
        <f t="shared" si="29"/>
        <v>4500000</v>
      </c>
      <c r="L510" s="19">
        <v>4500000</v>
      </c>
      <c r="M510" s="19"/>
      <c r="S510" s="19">
        <f>IFERROR(SUMIF([3]PIVOT!$A$9:$A$634,C510,[3]PIVOT!$C$9:$C$634),0)</f>
        <v>0</v>
      </c>
      <c r="T510" s="19">
        <f t="shared" si="30"/>
        <v>-4500000</v>
      </c>
    </row>
    <row r="511" spans="1:20" hidden="1" outlineLevel="1" x14ac:dyDescent="0.25">
      <c r="A511" s="19" t="s">
        <v>1204</v>
      </c>
      <c r="B511" s="19" t="s">
        <v>2886</v>
      </c>
      <c r="C511" s="19" t="s">
        <v>1165</v>
      </c>
      <c r="D511" s="19" t="s">
        <v>1914</v>
      </c>
      <c r="E511" s="16">
        <f t="shared" si="28"/>
        <v>5500000</v>
      </c>
      <c r="F511" s="19"/>
      <c r="G511" s="19">
        <v>0</v>
      </c>
      <c r="H511" s="19"/>
      <c r="I511" s="19"/>
      <c r="J511" s="19"/>
      <c r="K511" s="2">
        <f t="shared" si="29"/>
        <v>5500000</v>
      </c>
      <c r="L511" s="19">
        <v>5500000</v>
      </c>
      <c r="M511" s="19"/>
      <c r="S511" s="19">
        <f>IFERROR(SUMIF([3]PIVOT!$A$9:$A$634,C511,[3]PIVOT!$C$9:$C$634),0)</f>
        <v>0</v>
      </c>
      <c r="T511" s="19">
        <f t="shared" si="30"/>
        <v>-5500000</v>
      </c>
    </row>
    <row r="512" spans="1:20" hidden="1" outlineLevel="1" x14ac:dyDescent="0.25">
      <c r="A512" s="19" t="s">
        <v>1204</v>
      </c>
      <c r="B512" s="19" t="s">
        <v>2885</v>
      </c>
      <c r="C512" s="19" t="s">
        <v>1163</v>
      </c>
      <c r="D512" s="19" t="s">
        <v>292</v>
      </c>
      <c r="E512" s="16">
        <f t="shared" si="28"/>
        <v>4500000</v>
      </c>
      <c r="F512" s="19"/>
      <c r="G512" s="19">
        <v>0</v>
      </c>
      <c r="H512" s="19"/>
      <c r="I512" s="19"/>
      <c r="J512" s="19"/>
      <c r="K512" s="2">
        <f t="shared" si="29"/>
        <v>4500000</v>
      </c>
      <c r="L512" s="19">
        <v>4500000</v>
      </c>
      <c r="M512" s="19"/>
      <c r="S512" s="19">
        <f>IFERROR(SUMIF([3]PIVOT!$A$9:$A$634,C512,[3]PIVOT!$C$9:$C$634),0)</f>
        <v>0</v>
      </c>
      <c r="T512" s="19">
        <f t="shared" si="30"/>
        <v>-4500000</v>
      </c>
    </row>
    <row r="513" spans="1:20" hidden="1" outlineLevel="1" x14ac:dyDescent="0.25">
      <c r="A513" s="19" t="s">
        <v>1204</v>
      </c>
      <c r="B513" s="19" t="s">
        <v>2885</v>
      </c>
      <c r="C513" s="19" t="s">
        <v>1166</v>
      </c>
      <c r="D513" s="19" t="s">
        <v>304</v>
      </c>
      <c r="E513" s="16">
        <f t="shared" si="28"/>
        <v>4500000</v>
      </c>
      <c r="F513" s="19"/>
      <c r="G513" s="19">
        <v>0</v>
      </c>
      <c r="H513" s="19"/>
      <c r="I513" s="19"/>
      <c r="J513" s="19"/>
      <c r="K513" s="2">
        <f t="shared" si="29"/>
        <v>4500000</v>
      </c>
      <c r="L513" s="19">
        <v>4500000</v>
      </c>
      <c r="M513" s="19"/>
      <c r="S513" s="19">
        <f>IFERROR(SUMIF([3]PIVOT!$A$9:$A$634,C513,[3]PIVOT!$C$9:$C$634),0)</f>
        <v>0</v>
      </c>
      <c r="T513" s="19">
        <f t="shared" si="30"/>
        <v>-4500000</v>
      </c>
    </row>
    <row r="514" spans="1:20" hidden="1" outlineLevel="1" x14ac:dyDescent="0.25">
      <c r="A514" s="19" t="s">
        <v>1204</v>
      </c>
      <c r="B514" s="19" t="s">
        <v>2738</v>
      </c>
      <c r="C514" s="19" t="s">
        <v>2732</v>
      </c>
      <c r="D514" s="19" t="s">
        <v>2977</v>
      </c>
      <c r="E514" s="16">
        <f t="shared" si="28"/>
        <v>3000000</v>
      </c>
      <c r="F514" s="19"/>
      <c r="G514" s="19">
        <v>1000000</v>
      </c>
      <c r="H514" s="19"/>
      <c r="I514" s="19"/>
      <c r="J514" s="19"/>
      <c r="K514" s="2">
        <f t="shared" si="29"/>
        <v>4000000</v>
      </c>
      <c r="L514" s="19">
        <v>3000000</v>
      </c>
      <c r="M514" s="19"/>
      <c r="S514" s="19">
        <f>IFERROR(SUMIF([3]PIVOT!$A$9:$A$634,C514,[3]PIVOT!$C$9:$C$634),0)</f>
        <v>0</v>
      </c>
      <c r="T514" s="19">
        <f t="shared" si="30"/>
        <v>-4000000</v>
      </c>
    </row>
    <row r="515" spans="1:20" hidden="1" outlineLevel="1" x14ac:dyDescent="0.25">
      <c r="A515" s="19" t="s">
        <v>1204</v>
      </c>
      <c r="B515" s="19" t="s">
        <v>2885</v>
      </c>
      <c r="C515" s="19" t="s">
        <v>1169</v>
      </c>
      <c r="D515" s="19" t="s">
        <v>948</v>
      </c>
      <c r="E515" s="16">
        <f t="shared" si="28"/>
        <v>0</v>
      </c>
      <c r="F515" s="19"/>
      <c r="G515" s="19">
        <v>0</v>
      </c>
      <c r="H515" s="19"/>
      <c r="I515" s="19"/>
      <c r="J515" s="19"/>
      <c r="K515" s="2">
        <f t="shared" si="29"/>
        <v>0</v>
      </c>
      <c r="L515" s="19">
        <v>0</v>
      </c>
      <c r="M515" s="19"/>
      <c r="S515" s="19">
        <f>IFERROR(SUMIF([3]PIVOT!$A$9:$A$634,C515,[3]PIVOT!$C$9:$C$634),0)</f>
        <v>0</v>
      </c>
      <c r="T515" s="19">
        <f t="shared" si="30"/>
        <v>0</v>
      </c>
    </row>
    <row r="516" spans="1:20" hidden="1" outlineLevel="1" x14ac:dyDescent="0.25">
      <c r="A516" s="19" t="s">
        <v>1204</v>
      </c>
      <c r="B516" s="19" t="s">
        <v>2885</v>
      </c>
      <c r="C516" s="19" t="s">
        <v>2299</v>
      </c>
      <c r="D516" s="19" t="s">
        <v>2300</v>
      </c>
      <c r="E516" s="16">
        <f t="shared" si="28"/>
        <v>4000000</v>
      </c>
      <c r="F516" s="19"/>
      <c r="G516" s="19">
        <v>0</v>
      </c>
      <c r="H516" s="19"/>
      <c r="I516" s="19"/>
      <c r="J516" s="19"/>
      <c r="K516" s="2">
        <f t="shared" si="29"/>
        <v>4000000</v>
      </c>
      <c r="L516" s="19">
        <v>4000000</v>
      </c>
      <c r="M516" s="19"/>
      <c r="S516" s="19">
        <f>IFERROR(SUMIF([3]PIVOT!$A$9:$A$634,C516,[3]PIVOT!$C$9:$C$634),0)</f>
        <v>0</v>
      </c>
      <c r="T516" s="19">
        <f t="shared" si="30"/>
        <v>-4000000</v>
      </c>
    </row>
    <row r="517" spans="1:20" hidden="1" outlineLevel="1" x14ac:dyDescent="0.25">
      <c r="A517" s="19" t="s">
        <v>1204</v>
      </c>
      <c r="B517" s="19" t="s">
        <v>2738</v>
      </c>
      <c r="C517" s="19" t="s">
        <v>1915</v>
      </c>
      <c r="D517" s="19" t="s">
        <v>2978</v>
      </c>
      <c r="E517" s="16">
        <f t="shared" si="28"/>
        <v>3400000</v>
      </c>
      <c r="F517" s="19"/>
      <c r="G517" s="19">
        <v>0</v>
      </c>
      <c r="H517" s="19"/>
      <c r="I517" s="19"/>
      <c r="J517" s="19"/>
      <c r="K517" s="2">
        <f t="shared" si="29"/>
        <v>3400000</v>
      </c>
      <c r="L517" s="19">
        <v>3400000</v>
      </c>
      <c r="M517" s="19"/>
      <c r="S517" s="19">
        <f>IFERROR(SUMIF([3]PIVOT!$A$9:$A$634,C517,[3]PIVOT!$C$9:$C$634),0)</f>
        <v>0</v>
      </c>
      <c r="T517" s="19">
        <f t="shared" si="30"/>
        <v>-3400000</v>
      </c>
    </row>
    <row r="518" spans="1:20" hidden="1" outlineLevel="1" x14ac:dyDescent="0.25">
      <c r="A518" s="19" t="s">
        <v>1204</v>
      </c>
      <c r="B518" s="19" t="s">
        <v>2738</v>
      </c>
      <c r="C518" s="19" t="s">
        <v>1176</v>
      </c>
      <c r="D518" s="19" t="s">
        <v>360</v>
      </c>
      <c r="E518" s="16">
        <f t="shared" si="28"/>
        <v>3400000</v>
      </c>
      <c r="F518" s="19"/>
      <c r="G518" s="19">
        <v>0</v>
      </c>
      <c r="H518" s="19"/>
      <c r="I518" s="19"/>
      <c r="J518" s="19"/>
      <c r="K518" s="2">
        <f t="shared" si="29"/>
        <v>3400000</v>
      </c>
      <c r="L518" s="19">
        <v>3400000</v>
      </c>
      <c r="M518" s="19"/>
      <c r="S518" s="19">
        <f>IFERROR(SUMIF([3]PIVOT!$A$9:$A$634,C518,[3]PIVOT!$C$9:$C$634),0)</f>
        <v>0</v>
      </c>
      <c r="T518" s="19">
        <f t="shared" si="30"/>
        <v>-3400000</v>
      </c>
    </row>
    <row r="519" spans="1:20" hidden="1" outlineLevel="1" x14ac:dyDescent="0.25">
      <c r="A519" s="19" t="s">
        <v>1204</v>
      </c>
      <c r="B519" s="19" t="s">
        <v>2885</v>
      </c>
      <c r="C519" s="19" t="s">
        <v>1174</v>
      </c>
      <c r="D519" s="19" t="s">
        <v>298</v>
      </c>
      <c r="E519" s="16">
        <f t="shared" si="28"/>
        <v>4500000</v>
      </c>
      <c r="F519" s="19"/>
      <c r="G519" s="19">
        <v>0</v>
      </c>
      <c r="H519" s="19"/>
      <c r="I519" s="19"/>
      <c r="J519" s="19"/>
      <c r="K519" s="2">
        <f t="shared" si="29"/>
        <v>4500000</v>
      </c>
      <c r="L519" s="19">
        <v>4500000</v>
      </c>
      <c r="M519" s="19"/>
      <c r="S519" s="19">
        <f>IFERROR(SUMIF([3]PIVOT!$A$9:$A$634,C519,[3]PIVOT!$C$9:$C$634),0)</f>
        <v>0</v>
      </c>
      <c r="T519" s="19">
        <f t="shared" si="30"/>
        <v>-4500000</v>
      </c>
    </row>
    <row r="520" spans="1:20" hidden="1" outlineLevel="1" x14ac:dyDescent="0.25">
      <c r="A520" s="19" t="s">
        <v>1204</v>
      </c>
      <c r="B520" s="19" t="s">
        <v>2886</v>
      </c>
      <c r="C520" s="19" t="s">
        <v>1173</v>
      </c>
      <c r="D520" s="19" t="s">
        <v>296</v>
      </c>
      <c r="E520" s="16">
        <f t="shared" si="28"/>
        <v>500000</v>
      </c>
      <c r="F520" s="19"/>
      <c r="G520" s="19">
        <v>0</v>
      </c>
      <c r="H520" s="19"/>
      <c r="I520" s="19"/>
      <c r="J520" s="19"/>
      <c r="K520" s="2">
        <f t="shared" si="29"/>
        <v>500000</v>
      </c>
      <c r="L520" s="19">
        <v>500000</v>
      </c>
      <c r="M520" s="19"/>
      <c r="S520" s="19">
        <f>IFERROR(SUMIF([3]PIVOT!$A$9:$A$634,C520,[3]PIVOT!$C$9:$C$634),0)</f>
        <v>0</v>
      </c>
      <c r="T520" s="19">
        <f t="shared" si="30"/>
        <v>-500000</v>
      </c>
    </row>
    <row r="521" spans="1:20" hidden="1" outlineLevel="1" x14ac:dyDescent="0.25">
      <c r="A521" s="19" t="s">
        <v>1204</v>
      </c>
      <c r="B521" s="19" t="s">
        <v>2885</v>
      </c>
      <c r="C521" s="19" t="s">
        <v>1172</v>
      </c>
      <c r="D521" s="19" t="s">
        <v>1917</v>
      </c>
      <c r="E521" s="16">
        <f t="shared" si="28"/>
        <v>4500000</v>
      </c>
      <c r="F521" s="19"/>
      <c r="G521" s="19">
        <v>0</v>
      </c>
      <c r="H521" s="19"/>
      <c r="I521" s="19"/>
      <c r="J521" s="19"/>
      <c r="K521" s="2">
        <f t="shared" si="29"/>
        <v>4500000</v>
      </c>
      <c r="L521" s="19">
        <v>4500000</v>
      </c>
      <c r="M521" s="19"/>
      <c r="S521" s="19">
        <f>IFERROR(SUMIF([3]PIVOT!$A$9:$A$634,C521,[3]PIVOT!$C$9:$C$634),0)</f>
        <v>0</v>
      </c>
      <c r="T521" s="19">
        <f t="shared" si="30"/>
        <v>-4500000</v>
      </c>
    </row>
    <row r="522" spans="1:20" hidden="1" outlineLevel="1" x14ac:dyDescent="0.25">
      <c r="A522" s="19" t="s">
        <v>1204</v>
      </c>
      <c r="B522" s="19" t="s">
        <v>2885</v>
      </c>
      <c r="C522" s="19" t="s">
        <v>1175</v>
      </c>
      <c r="D522" s="19" t="s">
        <v>305</v>
      </c>
      <c r="E522" s="16">
        <f t="shared" si="28"/>
        <v>4500000</v>
      </c>
      <c r="F522" s="19"/>
      <c r="G522" s="19">
        <v>0</v>
      </c>
      <c r="H522" s="19"/>
      <c r="I522" s="19"/>
      <c r="J522" s="19"/>
      <c r="K522" s="2">
        <f t="shared" si="29"/>
        <v>4500000</v>
      </c>
      <c r="L522" s="19">
        <v>4500000</v>
      </c>
      <c r="M522" s="19"/>
      <c r="S522" s="19">
        <f>IFERROR(SUMIF([3]PIVOT!$A$9:$A$634,C522,[3]PIVOT!$C$9:$C$634),0)</f>
        <v>0</v>
      </c>
      <c r="T522" s="19">
        <f t="shared" si="30"/>
        <v>-4500000</v>
      </c>
    </row>
    <row r="523" spans="1:20" hidden="1" outlineLevel="1" x14ac:dyDescent="0.25">
      <c r="A523" s="19" t="s">
        <v>1204</v>
      </c>
      <c r="B523" s="19" t="s">
        <v>2738</v>
      </c>
      <c r="C523" s="19" t="s">
        <v>1177</v>
      </c>
      <c r="D523" s="19" t="s">
        <v>299</v>
      </c>
      <c r="E523" s="16">
        <f t="shared" si="28"/>
        <v>3000000</v>
      </c>
      <c r="F523" s="19"/>
      <c r="G523" s="19">
        <v>0</v>
      </c>
      <c r="H523" s="19"/>
      <c r="I523" s="19"/>
      <c r="J523" s="19"/>
      <c r="K523" s="2">
        <f t="shared" si="29"/>
        <v>3000000</v>
      </c>
      <c r="L523" s="19">
        <v>3000000</v>
      </c>
      <c r="M523" s="19"/>
      <c r="S523" s="19">
        <f>IFERROR(SUMIF([3]PIVOT!$A$9:$A$634,C523,[3]PIVOT!$C$9:$C$634),0)</f>
        <v>0</v>
      </c>
      <c r="T523" s="19">
        <f t="shared" si="30"/>
        <v>-3000000</v>
      </c>
    </row>
    <row r="524" spans="1:20" hidden="1" outlineLevel="1" x14ac:dyDescent="0.25">
      <c r="A524" s="19" t="s">
        <v>1204</v>
      </c>
      <c r="B524" s="19" t="s">
        <v>2885</v>
      </c>
      <c r="C524" s="19" t="s">
        <v>1918</v>
      </c>
      <c r="D524" s="19" t="s">
        <v>2979</v>
      </c>
      <c r="E524" s="16">
        <f t="shared" si="28"/>
        <v>0</v>
      </c>
      <c r="F524" s="19"/>
      <c r="G524" s="19">
        <v>0</v>
      </c>
      <c r="H524" s="19"/>
      <c r="I524" s="19"/>
      <c r="J524" s="19"/>
      <c r="K524" s="2">
        <f t="shared" si="29"/>
        <v>0</v>
      </c>
      <c r="L524" s="19">
        <v>0</v>
      </c>
      <c r="M524" s="19"/>
      <c r="S524" s="19">
        <f>IFERROR(SUMIF([3]PIVOT!$A$9:$A$634,C524,[3]PIVOT!$C$9:$C$634),0)</f>
        <v>0</v>
      </c>
      <c r="T524" s="19">
        <f t="shared" si="30"/>
        <v>0</v>
      </c>
    </row>
    <row r="525" spans="1:20" hidden="1" outlineLevel="1" x14ac:dyDescent="0.25">
      <c r="A525" s="19" t="s">
        <v>1204</v>
      </c>
      <c r="B525" s="19" t="s">
        <v>2738</v>
      </c>
      <c r="C525" s="19" t="s">
        <v>1180</v>
      </c>
      <c r="D525" s="19" t="s">
        <v>633</v>
      </c>
      <c r="E525" s="16">
        <f t="shared" si="28"/>
        <v>4000000</v>
      </c>
      <c r="F525" s="19"/>
      <c r="G525" s="19">
        <v>0</v>
      </c>
      <c r="H525" s="19"/>
      <c r="I525" s="19"/>
      <c r="J525" s="19"/>
      <c r="K525" s="2">
        <f t="shared" si="29"/>
        <v>4000000</v>
      </c>
      <c r="L525" s="19">
        <v>4000000</v>
      </c>
      <c r="M525" s="19"/>
      <c r="S525" s="19">
        <f>IFERROR(SUMIF([3]PIVOT!$A$9:$A$634,C525,[3]PIVOT!$C$9:$C$634),0)</f>
        <v>0</v>
      </c>
      <c r="T525" s="19">
        <f t="shared" si="30"/>
        <v>-4000000</v>
      </c>
    </row>
    <row r="526" spans="1:20" hidden="1" outlineLevel="1" x14ac:dyDescent="0.25">
      <c r="A526" s="19" t="s">
        <v>1204</v>
      </c>
      <c r="B526" s="19" t="s">
        <v>2885</v>
      </c>
      <c r="C526" s="19" t="s">
        <v>1179</v>
      </c>
      <c r="D526" s="19" t="s">
        <v>472</v>
      </c>
      <c r="E526" s="16">
        <f t="shared" si="28"/>
        <v>4500000</v>
      </c>
      <c r="F526" s="19"/>
      <c r="G526" s="19">
        <v>0</v>
      </c>
      <c r="H526" s="19"/>
      <c r="I526" s="19"/>
      <c r="J526" s="19"/>
      <c r="K526" s="2">
        <f t="shared" si="29"/>
        <v>4500000</v>
      </c>
      <c r="L526" s="19">
        <v>4500000</v>
      </c>
      <c r="M526" s="19"/>
      <c r="S526" s="19">
        <f>IFERROR(SUMIF([3]PIVOT!$A$9:$A$634,C526,[3]PIVOT!$C$9:$C$634),0)</f>
        <v>0</v>
      </c>
      <c r="T526" s="19">
        <f t="shared" si="30"/>
        <v>-4500000</v>
      </c>
    </row>
    <row r="527" spans="1:20" hidden="1" outlineLevel="1" x14ac:dyDescent="0.25">
      <c r="A527" s="19" t="s">
        <v>1204</v>
      </c>
      <c r="B527" s="19" t="s">
        <v>2885</v>
      </c>
      <c r="C527" s="19" t="s">
        <v>1181</v>
      </c>
      <c r="D527" s="19" t="s">
        <v>690</v>
      </c>
      <c r="E527" s="16">
        <f t="shared" si="28"/>
        <v>4500000</v>
      </c>
      <c r="F527" s="19"/>
      <c r="G527" s="19">
        <v>0</v>
      </c>
      <c r="H527" s="19"/>
      <c r="I527" s="19"/>
      <c r="J527" s="19"/>
      <c r="K527" s="2">
        <f t="shared" si="29"/>
        <v>4500000</v>
      </c>
      <c r="L527" s="19">
        <v>4500000</v>
      </c>
      <c r="M527" s="19"/>
      <c r="S527" s="19">
        <f>IFERROR(SUMIF([3]PIVOT!$A$9:$A$634,C527,[3]PIVOT!$C$9:$C$634),0)</f>
        <v>0</v>
      </c>
      <c r="T527" s="19">
        <f t="shared" si="30"/>
        <v>-4500000</v>
      </c>
    </row>
    <row r="528" spans="1:20" hidden="1" outlineLevel="1" x14ac:dyDescent="0.25">
      <c r="A528" s="19" t="s">
        <v>1204</v>
      </c>
      <c r="B528" s="19" t="s">
        <v>2885</v>
      </c>
      <c r="C528" s="19" t="s">
        <v>1182</v>
      </c>
      <c r="D528" s="19" t="s">
        <v>474</v>
      </c>
      <c r="E528" s="16">
        <f t="shared" si="28"/>
        <v>4500000</v>
      </c>
      <c r="F528" s="19"/>
      <c r="G528" s="19">
        <v>0</v>
      </c>
      <c r="H528" s="19"/>
      <c r="I528" s="19"/>
      <c r="J528" s="19"/>
      <c r="K528" s="2">
        <f t="shared" si="29"/>
        <v>4500000</v>
      </c>
      <c r="L528" s="19">
        <v>4500000</v>
      </c>
      <c r="M528" s="19"/>
      <c r="S528" s="19">
        <f>IFERROR(SUMIF([3]PIVOT!$A$9:$A$634,C528,[3]PIVOT!$C$9:$C$634),0)</f>
        <v>0</v>
      </c>
      <c r="T528" s="19">
        <f t="shared" si="30"/>
        <v>-4500000</v>
      </c>
    </row>
    <row r="529" spans="1:20" hidden="1" outlineLevel="1" x14ac:dyDescent="0.25">
      <c r="A529" s="19" t="s">
        <v>1204</v>
      </c>
      <c r="B529" s="19" t="s">
        <v>2885</v>
      </c>
      <c r="C529" s="19" t="s">
        <v>1183</v>
      </c>
      <c r="D529" s="19" t="s">
        <v>573</v>
      </c>
      <c r="E529" s="16">
        <f t="shared" si="28"/>
        <v>0</v>
      </c>
      <c r="F529" s="19"/>
      <c r="G529" s="19">
        <v>0</v>
      </c>
      <c r="H529" s="19"/>
      <c r="I529" s="19"/>
      <c r="J529" s="19"/>
      <c r="K529" s="2">
        <f t="shared" si="29"/>
        <v>0</v>
      </c>
      <c r="L529" s="19">
        <v>0</v>
      </c>
      <c r="M529" s="19"/>
      <c r="S529" s="19">
        <f>IFERROR(SUMIF([3]PIVOT!$A$9:$A$634,C529,[3]PIVOT!$C$9:$C$634),0)</f>
        <v>0</v>
      </c>
      <c r="T529" s="19">
        <f t="shared" si="30"/>
        <v>0</v>
      </c>
    </row>
    <row r="530" spans="1:20" hidden="1" outlineLevel="1" x14ac:dyDescent="0.25">
      <c r="A530" s="19" t="s">
        <v>1204</v>
      </c>
      <c r="B530" s="19" t="s">
        <v>2885</v>
      </c>
      <c r="C530" s="19" t="s">
        <v>2302</v>
      </c>
      <c r="D530" s="19" t="s">
        <v>2303</v>
      </c>
      <c r="E530" s="16">
        <f t="shared" si="28"/>
        <v>4500000</v>
      </c>
      <c r="F530" s="19"/>
      <c r="G530" s="19">
        <v>0</v>
      </c>
      <c r="H530" s="19"/>
      <c r="I530" s="19"/>
      <c r="J530" s="19"/>
      <c r="K530" s="2">
        <f t="shared" si="29"/>
        <v>4500000</v>
      </c>
      <c r="L530" s="19">
        <v>4500000</v>
      </c>
      <c r="M530" s="19"/>
      <c r="S530" s="19">
        <f>IFERROR(SUMIF([3]PIVOT!$A$9:$A$634,C530,[3]PIVOT!$C$9:$C$634),0)</f>
        <v>0</v>
      </c>
      <c r="T530" s="19">
        <f t="shared" si="30"/>
        <v>-4500000</v>
      </c>
    </row>
    <row r="531" spans="1:20" hidden="1" outlineLevel="1" x14ac:dyDescent="0.25">
      <c r="A531" s="19" t="s">
        <v>1204</v>
      </c>
      <c r="B531" s="19" t="s">
        <v>2738</v>
      </c>
      <c r="C531" s="19" t="s">
        <v>1188</v>
      </c>
      <c r="D531" s="19" t="s">
        <v>1921</v>
      </c>
      <c r="E531" s="16">
        <f t="shared" si="28"/>
        <v>0</v>
      </c>
      <c r="F531" s="19"/>
      <c r="G531" s="19">
        <v>0</v>
      </c>
      <c r="H531" s="19"/>
      <c r="I531" s="19"/>
      <c r="J531" s="19"/>
      <c r="K531" s="2">
        <f t="shared" si="29"/>
        <v>0</v>
      </c>
      <c r="L531" s="19">
        <v>0</v>
      </c>
      <c r="M531" s="19"/>
      <c r="S531" s="19">
        <f>IFERROR(SUMIF([3]PIVOT!$A$9:$A$634,C531,[3]PIVOT!$C$9:$C$634),0)</f>
        <v>0</v>
      </c>
      <c r="T531" s="19">
        <f t="shared" si="30"/>
        <v>0</v>
      </c>
    </row>
    <row r="532" spans="1:20" hidden="1" outlineLevel="1" x14ac:dyDescent="0.25">
      <c r="A532" s="19" t="s">
        <v>1204</v>
      </c>
      <c r="B532" s="19" t="s">
        <v>2885</v>
      </c>
      <c r="C532" s="19" t="s">
        <v>2121</v>
      </c>
      <c r="D532" s="19" t="s">
        <v>2122</v>
      </c>
      <c r="E532" s="16">
        <f t="shared" si="28"/>
        <v>4000000</v>
      </c>
      <c r="F532" s="19"/>
      <c r="G532" s="19">
        <v>0</v>
      </c>
      <c r="H532" s="19"/>
      <c r="I532" s="19"/>
      <c r="J532" s="19"/>
      <c r="K532" s="2">
        <f t="shared" si="29"/>
        <v>4000000</v>
      </c>
      <c r="L532" s="19">
        <v>4000000</v>
      </c>
      <c r="M532" s="19"/>
      <c r="S532" s="19">
        <f>IFERROR(SUMIF([3]PIVOT!$A$9:$A$634,C532,[3]PIVOT!$C$9:$C$634),0)</f>
        <v>0</v>
      </c>
      <c r="T532" s="19">
        <f t="shared" si="30"/>
        <v>-4000000</v>
      </c>
    </row>
    <row r="533" spans="1:20" hidden="1" outlineLevel="1" x14ac:dyDescent="0.25">
      <c r="A533" s="19" t="s">
        <v>1204</v>
      </c>
      <c r="B533" s="19" t="s">
        <v>2886</v>
      </c>
      <c r="C533" s="19" t="s">
        <v>1189</v>
      </c>
      <c r="D533" s="19" t="s">
        <v>294</v>
      </c>
      <c r="E533" s="16">
        <f t="shared" si="28"/>
        <v>0</v>
      </c>
      <c r="F533" s="19"/>
      <c r="G533" s="19">
        <v>0</v>
      </c>
      <c r="H533" s="19"/>
      <c r="I533" s="19"/>
      <c r="J533" s="19"/>
      <c r="K533" s="2">
        <f t="shared" si="29"/>
        <v>0</v>
      </c>
      <c r="L533" s="19">
        <v>0</v>
      </c>
      <c r="M533" s="19"/>
      <c r="S533" s="19">
        <f>IFERROR(SUMIF([3]PIVOT!$A$9:$A$634,C533,[3]PIVOT!$C$9:$C$634),0)</f>
        <v>0</v>
      </c>
      <c r="T533" s="19">
        <f t="shared" si="30"/>
        <v>0</v>
      </c>
    </row>
    <row r="534" spans="1:20" hidden="1" outlineLevel="1" x14ac:dyDescent="0.25">
      <c r="A534" s="19" t="s">
        <v>1204</v>
      </c>
      <c r="B534" s="19" t="s">
        <v>2885</v>
      </c>
      <c r="C534" s="19" t="s">
        <v>1922</v>
      </c>
      <c r="D534" s="19" t="s">
        <v>2980</v>
      </c>
      <c r="E534" s="16">
        <f t="shared" si="28"/>
        <v>4000000</v>
      </c>
      <c r="F534" s="19"/>
      <c r="G534" s="19">
        <v>0</v>
      </c>
      <c r="H534" s="19"/>
      <c r="I534" s="19"/>
      <c r="J534" s="19"/>
      <c r="K534" s="2">
        <f t="shared" si="29"/>
        <v>4000000</v>
      </c>
      <c r="L534" s="19">
        <v>4000000</v>
      </c>
      <c r="M534" s="19"/>
      <c r="S534" s="19">
        <f>IFERROR(SUMIF([3]PIVOT!$A$9:$A$634,C534,[3]PIVOT!$C$9:$C$634),0)</f>
        <v>0</v>
      </c>
      <c r="T534" s="19">
        <f t="shared" si="30"/>
        <v>-4000000</v>
      </c>
    </row>
    <row r="535" spans="1:20" hidden="1" outlineLevel="1" x14ac:dyDescent="0.25">
      <c r="A535" s="19" t="s">
        <v>1204</v>
      </c>
      <c r="B535" s="19" t="s">
        <v>2885</v>
      </c>
      <c r="C535" s="19" t="s">
        <v>1192</v>
      </c>
      <c r="D535" s="19" t="s">
        <v>653</v>
      </c>
      <c r="E535" s="16">
        <f t="shared" si="28"/>
        <v>0</v>
      </c>
      <c r="F535" s="19"/>
      <c r="G535" s="19">
        <v>0</v>
      </c>
      <c r="H535" s="19"/>
      <c r="I535" s="19"/>
      <c r="J535" s="19"/>
      <c r="K535" s="2">
        <f t="shared" si="29"/>
        <v>0</v>
      </c>
      <c r="L535" s="19">
        <v>0</v>
      </c>
      <c r="M535" s="19"/>
      <c r="S535" s="19">
        <f>IFERROR(SUMIF([3]PIVOT!$A$9:$A$634,C535,[3]PIVOT!$C$9:$C$634),0)</f>
        <v>0</v>
      </c>
      <c r="T535" s="19">
        <f t="shared" si="30"/>
        <v>0</v>
      </c>
    </row>
    <row r="536" spans="1:20" hidden="1" outlineLevel="1" x14ac:dyDescent="0.25">
      <c r="A536" s="19" t="s">
        <v>1204</v>
      </c>
      <c r="B536" s="19" t="s">
        <v>2885</v>
      </c>
      <c r="C536" s="19" t="s">
        <v>1193</v>
      </c>
      <c r="D536" s="19" t="s">
        <v>652</v>
      </c>
      <c r="E536" s="16">
        <f t="shared" si="28"/>
        <v>4000000</v>
      </c>
      <c r="F536" s="19"/>
      <c r="G536" s="19">
        <v>0</v>
      </c>
      <c r="H536" s="19"/>
      <c r="I536" s="19"/>
      <c r="J536" s="19"/>
      <c r="K536" s="2">
        <f t="shared" si="29"/>
        <v>4000000</v>
      </c>
      <c r="L536" s="19">
        <v>4000000</v>
      </c>
      <c r="M536" s="19"/>
      <c r="S536" s="19">
        <f>IFERROR(SUMIF([3]PIVOT!$A$9:$A$634,C536,[3]PIVOT!$C$9:$C$634),0)</f>
        <v>0</v>
      </c>
      <c r="T536" s="19">
        <f t="shared" si="30"/>
        <v>-4000000</v>
      </c>
    </row>
    <row r="537" spans="1:20" hidden="1" outlineLevel="1" x14ac:dyDescent="0.25">
      <c r="A537" s="19" t="s">
        <v>1204</v>
      </c>
      <c r="B537" s="19" t="s">
        <v>2738</v>
      </c>
      <c r="C537" s="19" t="s">
        <v>2304</v>
      </c>
      <c r="D537" s="19" t="s">
        <v>2305</v>
      </c>
      <c r="E537" s="16">
        <f t="shared" si="28"/>
        <v>0</v>
      </c>
      <c r="F537" s="19"/>
      <c r="G537" s="19">
        <v>0</v>
      </c>
      <c r="H537" s="19"/>
      <c r="I537" s="19"/>
      <c r="J537" s="19"/>
      <c r="K537" s="2">
        <f t="shared" si="29"/>
        <v>0</v>
      </c>
      <c r="L537" s="19">
        <v>0</v>
      </c>
      <c r="M537" s="19"/>
      <c r="S537" s="19">
        <f>IFERROR(SUMIF([3]PIVOT!$A$9:$A$634,C537,[3]PIVOT!$C$9:$C$634),0)</f>
        <v>0</v>
      </c>
      <c r="T537" s="19">
        <f t="shared" si="30"/>
        <v>0</v>
      </c>
    </row>
    <row r="538" spans="1:20" hidden="1" outlineLevel="1" x14ac:dyDescent="0.25">
      <c r="A538" s="19" t="s">
        <v>1204</v>
      </c>
      <c r="B538" s="19" t="s">
        <v>2885</v>
      </c>
      <c r="C538" s="19" t="s">
        <v>1194</v>
      </c>
      <c r="D538" s="19" t="s">
        <v>654</v>
      </c>
      <c r="E538" s="16">
        <f t="shared" si="28"/>
        <v>4000000</v>
      </c>
      <c r="F538" s="19"/>
      <c r="G538" s="19">
        <v>0</v>
      </c>
      <c r="H538" s="19"/>
      <c r="I538" s="19"/>
      <c r="J538" s="19"/>
      <c r="K538" s="2">
        <f t="shared" si="29"/>
        <v>4000000</v>
      </c>
      <c r="L538" s="19">
        <v>4000000</v>
      </c>
      <c r="M538" s="19"/>
      <c r="S538" s="19">
        <f>IFERROR(SUMIF([3]PIVOT!$A$9:$A$634,C538,[3]PIVOT!$C$9:$C$634),0)</f>
        <v>0</v>
      </c>
      <c r="T538" s="19">
        <f t="shared" si="30"/>
        <v>-4000000</v>
      </c>
    </row>
    <row r="539" spans="1:20" hidden="1" outlineLevel="1" x14ac:dyDescent="0.25">
      <c r="A539" s="19" t="s">
        <v>1204</v>
      </c>
      <c r="B539" s="19" t="s">
        <v>2738</v>
      </c>
      <c r="C539" s="19" t="s">
        <v>1198</v>
      </c>
      <c r="D539" s="19" t="s">
        <v>951</v>
      </c>
      <c r="E539" s="16">
        <f t="shared" si="28"/>
        <v>3700000</v>
      </c>
      <c r="F539" s="19"/>
      <c r="G539" s="19">
        <v>0</v>
      </c>
      <c r="H539" s="19"/>
      <c r="I539" s="19"/>
      <c r="J539" s="19"/>
      <c r="K539" s="2">
        <f t="shared" si="29"/>
        <v>3700000</v>
      </c>
      <c r="L539" s="19">
        <v>3700000</v>
      </c>
      <c r="M539" s="19"/>
      <c r="S539" s="19">
        <f>IFERROR(SUMIF([3]PIVOT!$A$9:$A$634,C539,[3]PIVOT!$C$9:$C$634),0)</f>
        <v>0</v>
      </c>
      <c r="T539" s="19">
        <f t="shared" si="30"/>
        <v>-3700000</v>
      </c>
    </row>
    <row r="540" spans="1:20" hidden="1" outlineLevel="1" x14ac:dyDescent="0.25">
      <c r="A540" s="19" t="s">
        <v>1204</v>
      </c>
      <c r="B540" s="19" t="s">
        <v>2885</v>
      </c>
      <c r="C540" s="19" t="s">
        <v>1197</v>
      </c>
      <c r="D540" s="19" t="s">
        <v>692</v>
      </c>
      <c r="E540" s="16">
        <f t="shared" si="28"/>
        <v>4500000</v>
      </c>
      <c r="F540" s="19"/>
      <c r="G540" s="19">
        <v>0</v>
      </c>
      <c r="H540" s="19"/>
      <c r="I540" s="19"/>
      <c r="J540" s="19"/>
      <c r="K540" s="2">
        <f t="shared" si="29"/>
        <v>4500000</v>
      </c>
      <c r="L540" s="19">
        <v>4500000</v>
      </c>
      <c r="M540" s="19"/>
      <c r="S540" s="19">
        <f>IFERROR(SUMIF([3]PIVOT!$A$9:$A$634,C540,[3]PIVOT!$C$9:$C$634),0)</f>
        <v>0</v>
      </c>
      <c r="T540" s="19">
        <f t="shared" si="30"/>
        <v>-4500000</v>
      </c>
    </row>
    <row r="541" spans="1:20" hidden="1" outlineLevel="1" x14ac:dyDescent="0.25">
      <c r="A541" s="19" t="s">
        <v>1204</v>
      </c>
      <c r="B541" s="19" t="s">
        <v>2885</v>
      </c>
      <c r="C541" s="19" t="s">
        <v>1196</v>
      </c>
      <c r="D541" s="19" t="s">
        <v>691</v>
      </c>
      <c r="E541" s="16">
        <f t="shared" si="28"/>
        <v>4500000</v>
      </c>
      <c r="F541" s="19"/>
      <c r="G541" s="19">
        <v>0</v>
      </c>
      <c r="H541" s="19"/>
      <c r="I541" s="19"/>
      <c r="J541" s="19"/>
      <c r="K541" s="2">
        <f t="shared" si="29"/>
        <v>4500000</v>
      </c>
      <c r="L541" s="19">
        <v>4500000</v>
      </c>
      <c r="M541" s="19"/>
      <c r="S541" s="19">
        <f>IFERROR(SUMIF([3]PIVOT!$A$9:$A$634,C541,[3]PIVOT!$C$9:$C$634),0)</f>
        <v>0</v>
      </c>
      <c r="T541" s="19">
        <f t="shared" si="30"/>
        <v>-4500000</v>
      </c>
    </row>
    <row r="542" spans="1:20" hidden="1" outlineLevel="1" x14ac:dyDescent="0.25">
      <c r="A542" s="19" t="s">
        <v>1204</v>
      </c>
      <c r="B542" s="19" t="s">
        <v>2738</v>
      </c>
      <c r="C542" s="19" t="s">
        <v>1200</v>
      </c>
      <c r="D542" s="19" t="s">
        <v>307</v>
      </c>
      <c r="E542" s="16">
        <f t="shared" si="28"/>
        <v>3000000</v>
      </c>
      <c r="F542" s="19"/>
      <c r="G542" s="19">
        <v>0</v>
      </c>
      <c r="H542" s="19"/>
      <c r="I542" s="19"/>
      <c r="J542" s="19"/>
      <c r="K542" s="2">
        <f t="shared" si="29"/>
        <v>3000000</v>
      </c>
      <c r="L542" s="19">
        <v>3000000</v>
      </c>
      <c r="M542" s="19"/>
      <c r="S542" s="19">
        <f>IFERROR(SUMIF([3]PIVOT!$A$9:$A$634,C542,[3]PIVOT!$C$9:$C$634),0)</f>
        <v>0</v>
      </c>
      <c r="T542" s="19">
        <f t="shared" si="30"/>
        <v>-3000000</v>
      </c>
    </row>
    <row r="543" spans="1:20" hidden="1" outlineLevel="1" x14ac:dyDescent="0.25">
      <c r="A543" s="19" t="s">
        <v>1204</v>
      </c>
      <c r="B543" s="19" t="s">
        <v>2885</v>
      </c>
      <c r="C543" s="19" t="s">
        <v>1199</v>
      </c>
      <c r="D543" s="19" t="s">
        <v>539</v>
      </c>
      <c r="E543" s="16">
        <f t="shared" si="28"/>
        <v>0</v>
      </c>
      <c r="F543" s="19"/>
      <c r="G543" s="19">
        <v>0</v>
      </c>
      <c r="H543" s="19"/>
      <c r="I543" s="19"/>
      <c r="J543" s="19"/>
      <c r="K543" s="2">
        <f t="shared" si="29"/>
        <v>0</v>
      </c>
      <c r="L543" s="19">
        <v>0</v>
      </c>
      <c r="M543" s="19"/>
      <c r="S543" s="19">
        <f>IFERROR(SUMIF([3]PIVOT!$A$9:$A$634,C543,[3]PIVOT!$C$9:$C$634),0)</f>
        <v>0</v>
      </c>
      <c r="T543" s="19">
        <f t="shared" si="30"/>
        <v>0</v>
      </c>
    </row>
    <row r="544" spans="1:20" hidden="1" outlineLevel="1" x14ac:dyDescent="0.25">
      <c r="A544" s="19" t="s">
        <v>1204</v>
      </c>
      <c r="B544" s="19" t="s">
        <v>2738</v>
      </c>
      <c r="C544" s="19" t="s">
        <v>1186</v>
      </c>
      <c r="D544" s="19" t="s">
        <v>693</v>
      </c>
      <c r="E544" s="16">
        <f t="shared" si="28"/>
        <v>3700000</v>
      </c>
      <c r="F544" s="19"/>
      <c r="G544" s="19">
        <v>0</v>
      </c>
      <c r="H544" s="19"/>
      <c r="I544" s="19"/>
      <c r="J544" s="19"/>
      <c r="K544" s="2">
        <f t="shared" si="29"/>
        <v>3700000</v>
      </c>
      <c r="L544" s="19">
        <v>3700000</v>
      </c>
      <c r="M544" s="19"/>
      <c r="S544" s="19">
        <f>IFERROR(SUMIF([3]PIVOT!$A$9:$A$634,C544,[3]PIVOT!$C$9:$C$634),0)</f>
        <v>0</v>
      </c>
      <c r="T544" s="19">
        <f t="shared" si="30"/>
        <v>-3700000</v>
      </c>
    </row>
    <row r="545" spans="1:20" hidden="1" outlineLevel="1" x14ac:dyDescent="0.25">
      <c r="A545" s="19" t="s">
        <v>1204</v>
      </c>
      <c r="B545" s="19" t="s">
        <v>2885</v>
      </c>
      <c r="C545" s="19" t="s">
        <v>1187</v>
      </c>
      <c r="D545" s="19" t="s">
        <v>726</v>
      </c>
      <c r="E545" s="16">
        <f t="shared" si="28"/>
        <v>4000000</v>
      </c>
      <c r="F545" s="19"/>
      <c r="G545" s="19">
        <v>0</v>
      </c>
      <c r="H545" s="19"/>
      <c r="I545" s="19"/>
      <c r="J545" s="19"/>
      <c r="K545" s="2">
        <f t="shared" si="29"/>
        <v>4000000</v>
      </c>
      <c r="L545" s="19">
        <v>4000000</v>
      </c>
      <c r="M545" s="19"/>
      <c r="S545" s="19">
        <f>IFERROR(SUMIF([3]PIVOT!$A$9:$A$634,C545,[3]PIVOT!$C$9:$C$634),0)</f>
        <v>0</v>
      </c>
      <c r="T545" s="19">
        <f t="shared" si="30"/>
        <v>-4000000</v>
      </c>
    </row>
    <row r="546" spans="1:20" hidden="1" outlineLevel="1" x14ac:dyDescent="0.25">
      <c r="A546" s="19" t="s">
        <v>1204</v>
      </c>
      <c r="B546" s="19" t="s">
        <v>2738</v>
      </c>
      <c r="C546" s="19" t="s">
        <v>1202</v>
      </c>
      <c r="D546" s="19" t="s">
        <v>1079</v>
      </c>
      <c r="E546" s="16">
        <f t="shared" si="28"/>
        <v>3000000</v>
      </c>
      <c r="F546" s="19"/>
      <c r="G546" s="19">
        <v>0</v>
      </c>
      <c r="H546" s="19"/>
      <c r="I546" s="19"/>
      <c r="J546" s="19"/>
      <c r="K546" s="2">
        <f t="shared" si="29"/>
        <v>3000000</v>
      </c>
      <c r="L546" s="19">
        <v>3000000</v>
      </c>
      <c r="M546" s="19"/>
      <c r="S546" s="19">
        <f>IFERROR(SUMIF([3]PIVOT!$A$9:$A$634,C546,[3]PIVOT!$C$9:$C$634),0)</f>
        <v>0</v>
      </c>
      <c r="T546" s="19">
        <f t="shared" si="30"/>
        <v>-3000000</v>
      </c>
    </row>
    <row r="547" spans="1:20" hidden="1" outlineLevel="1" x14ac:dyDescent="0.25">
      <c r="A547" s="19" t="s">
        <v>1204</v>
      </c>
      <c r="B547" s="19" t="s">
        <v>2885</v>
      </c>
      <c r="C547" s="19" t="s">
        <v>1201</v>
      </c>
      <c r="D547" s="19" t="s">
        <v>2981</v>
      </c>
      <c r="E547" s="16">
        <f t="shared" si="28"/>
        <v>0</v>
      </c>
      <c r="F547" s="19"/>
      <c r="G547" s="19">
        <v>0</v>
      </c>
      <c r="H547" s="19"/>
      <c r="I547" s="19"/>
      <c r="J547" s="19"/>
      <c r="K547" s="2">
        <f t="shared" si="29"/>
        <v>0</v>
      </c>
      <c r="L547" s="19">
        <v>0</v>
      </c>
      <c r="M547" s="19"/>
      <c r="S547" s="19">
        <f>IFERROR(SUMIF([3]PIVOT!$A$9:$A$634,C547,[3]PIVOT!$C$9:$C$634),0)</f>
        <v>0</v>
      </c>
      <c r="T547" s="19">
        <f t="shared" si="30"/>
        <v>0</v>
      </c>
    </row>
    <row r="548" spans="1:20" hidden="1" outlineLevel="1" x14ac:dyDescent="0.25">
      <c r="A548" s="19" t="s">
        <v>1204</v>
      </c>
      <c r="B548" s="19" t="s">
        <v>2885</v>
      </c>
      <c r="C548" s="19" t="s">
        <v>1924</v>
      </c>
      <c r="D548" s="19" t="s">
        <v>2982</v>
      </c>
      <c r="E548" s="16">
        <f t="shared" si="28"/>
        <v>4500000</v>
      </c>
      <c r="F548" s="19"/>
      <c r="G548" s="19">
        <v>0</v>
      </c>
      <c r="H548" s="19"/>
      <c r="I548" s="19"/>
      <c r="J548" s="19"/>
      <c r="K548" s="2">
        <f t="shared" si="29"/>
        <v>4500000</v>
      </c>
      <c r="L548" s="19">
        <v>4500000</v>
      </c>
      <c r="M548" s="19"/>
      <c r="S548" s="19">
        <f>IFERROR(SUMIF([3]PIVOT!$A$9:$A$634,C548,[3]PIVOT!$C$9:$C$634),0)</f>
        <v>0</v>
      </c>
      <c r="T548" s="19">
        <f t="shared" si="30"/>
        <v>-4500000</v>
      </c>
    </row>
    <row r="549" spans="1:20" hidden="1" outlineLevel="1" x14ac:dyDescent="0.25">
      <c r="A549" s="19" t="s">
        <v>1204</v>
      </c>
      <c r="B549" s="19" t="s">
        <v>2885</v>
      </c>
      <c r="C549" s="19" t="s">
        <v>1203</v>
      </c>
      <c r="D549" s="19" t="s">
        <v>1081</v>
      </c>
      <c r="E549" s="16">
        <f t="shared" si="28"/>
        <v>0</v>
      </c>
      <c r="F549" s="19"/>
      <c r="G549" s="19">
        <v>0</v>
      </c>
      <c r="H549" s="19"/>
      <c r="I549" s="19"/>
      <c r="J549" s="19"/>
      <c r="K549" s="2">
        <f t="shared" si="29"/>
        <v>0</v>
      </c>
      <c r="L549" s="19">
        <v>0</v>
      </c>
      <c r="M549" s="19"/>
      <c r="S549" s="19">
        <f>IFERROR(SUMIF([3]PIVOT!$A$9:$A$634,C549,[3]PIVOT!$C$9:$C$634),0)</f>
        <v>0</v>
      </c>
      <c r="T549" s="19">
        <f t="shared" si="30"/>
        <v>0</v>
      </c>
    </row>
    <row r="550" spans="1:20" hidden="1" outlineLevel="1" x14ac:dyDescent="0.25">
      <c r="A550" s="19" t="s">
        <v>1204</v>
      </c>
      <c r="B550" s="19" t="s">
        <v>2885</v>
      </c>
      <c r="C550" s="19" t="s">
        <v>2983</v>
      </c>
      <c r="D550" s="19" t="s">
        <v>2984</v>
      </c>
      <c r="E550" s="16">
        <f t="shared" ref="E550:E576" si="31">+L550-F550-J550-I550</f>
        <v>2423076.923076923</v>
      </c>
      <c r="F550" s="19"/>
      <c r="G550" s="19">
        <v>692307.69230769225</v>
      </c>
      <c r="H550" s="19"/>
      <c r="I550" s="19"/>
      <c r="J550" s="19"/>
      <c r="K550" s="2">
        <f t="shared" si="29"/>
        <v>3115384.615384615</v>
      </c>
      <c r="L550" s="19">
        <v>2423076.923076923</v>
      </c>
      <c r="M550" s="19"/>
      <c r="S550" s="19">
        <f>IFERROR(SUMIF([3]PIVOT!$A$9:$A$634,C550,[3]PIVOT!$C$9:$C$634),0)</f>
        <v>0</v>
      </c>
      <c r="T550" s="19">
        <f t="shared" si="30"/>
        <v>-3115384.615384615</v>
      </c>
    </row>
    <row r="551" spans="1:20" hidden="1" outlineLevel="1" x14ac:dyDescent="0.25">
      <c r="A551" s="19" t="s">
        <v>1204</v>
      </c>
      <c r="B551" s="19" t="s">
        <v>2885</v>
      </c>
      <c r="C551" s="19" t="s">
        <v>2985</v>
      </c>
      <c r="D551" s="19" t="s">
        <v>2986</v>
      </c>
      <c r="E551" s="16">
        <f t="shared" si="31"/>
        <v>0</v>
      </c>
      <c r="F551" s="19"/>
      <c r="G551" s="19">
        <v>0</v>
      </c>
      <c r="H551" s="19"/>
      <c r="I551" s="19"/>
      <c r="J551" s="19"/>
      <c r="K551" s="2">
        <f t="shared" ref="K551:K577" si="32">SUM(E551:G551)-H551-I551+J551</f>
        <v>0</v>
      </c>
      <c r="L551" s="19">
        <v>0</v>
      </c>
      <c r="M551" s="19"/>
      <c r="S551" s="19">
        <f>IFERROR(SUMIF([3]PIVOT!$A$9:$A$634,C551,[3]PIVOT!$C$9:$C$634),0)</f>
        <v>0</v>
      </c>
      <c r="T551" s="19">
        <f t="shared" si="30"/>
        <v>0</v>
      </c>
    </row>
    <row r="552" spans="1:20" hidden="1" outlineLevel="1" x14ac:dyDescent="0.25">
      <c r="A552" s="19" t="s">
        <v>1204</v>
      </c>
      <c r="B552" s="19" t="s">
        <v>2885</v>
      </c>
      <c r="C552" s="19" t="s">
        <v>2987</v>
      </c>
      <c r="D552" s="19" t="s">
        <v>2988</v>
      </c>
      <c r="E552" s="16">
        <f t="shared" si="31"/>
        <v>0</v>
      </c>
      <c r="F552" s="19"/>
      <c r="G552" s="19">
        <v>1000000</v>
      </c>
      <c r="H552" s="19"/>
      <c r="I552" s="19"/>
      <c r="J552" s="19"/>
      <c r="K552" s="2">
        <f t="shared" si="32"/>
        <v>1000000</v>
      </c>
      <c r="L552" s="19">
        <v>0</v>
      </c>
      <c r="M552" s="19"/>
      <c r="S552" s="19">
        <f>IFERROR(SUMIF([3]PIVOT!$A$9:$A$634,C552,[3]PIVOT!$C$9:$C$634),0)</f>
        <v>0</v>
      </c>
      <c r="T552" s="19">
        <f t="shared" si="30"/>
        <v>-1000000</v>
      </c>
    </row>
    <row r="553" spans="1:20" hidden="1" outlineLevel="1" x14ac:dyDescent="0.25">
      <c r="A553" s="19" t="s">
        <v>1204</v>
      </c>
      <c r="B553" s="19" t="s">
        <v>2738</v>
      </c>
      <c r="C553" s="19" t="s">
        <v>2989</v>
      </c>
      <c r="D553" s="19" t="s">
        <v>2990</v>
      </c>
      <c r="E553" s="16">
        <f t="shared" si="31"/>
        <v>3000000</v>
      </c>
      <c r="F553" s="19"/>
      <c r="G553" s="19">
        <v>1000000</v>
      </c>
      <c r="H553" s="19"/>
      <c r="I553" s="19"/>
      <c r="J553" s="19"/>
      <c r="K553" s="2">
        <f t="shared" si="32"/>
        <v>4000000</v>
      </c>
      <c r="L553" s="19">
        <v>3000000</v>
      </c>
      <c r="M553" s="19"/>
      <c r="S553" s="19">
        <f>IFERROR(SUMIF([3]PIVOT!$A$9:$A$634,C553,[3]PIVOT!$C$9:$C$634),0)</f>
        <v>0</v>
      </c>
      <c r="T553" s="19">
        <f t="shared" si="30"/>
        <v>-4000000</v>
      </c>
    </row>
    <row r="554" spans="1:20" hidden="1" outlineLevel="1" x14ac:dyDescent="0.25">
      <c r="A554" s="19" t="s">
        <v>249</v>
      </c>
      <c r="B554" s="19" t="s">
        <v>37</v>
      </c>
      <c r="C554" s="19" t="s">
        <v>1208</v>
      </c>
      <c r="D554" s="19" t="s">
        <v>267</v>
      </c>
      <c r="E554" s="16">
        <f t="shared" si="31"/>
        <v>5700000</v>
      </c>
      <c r="F554" s="19"/>
      <c r="G554" s="19">
        <v>0</v>
      </c>
      <c r="H554" s="19"/>
      <c r="I554" s="19"/>
      <c r="J554" s="19"/>
      <c r="K554" s="2">
        <f t="shared" si="32"/>
        <v>5700000</v>
      </c>
      <c r="L554" s="19">
        <v>5700000</v>
      </c>
      <c r="M554" s="19"/>
      <c r="S554" s="19">
        <f>IFERROR(SUMIF([3]PIVOT!$A$9:$A$634,C554,[3]PIVOT!$C$9:$C$634),0)</f>
        <v>0</v>
      </c>
      <c r="T554" s="19">
        <f t="shared" si="30"/>
        <v>-5700000</v>
      </c>
    </row>
    <row r="555" spans="1:20" hidden="1" outlineLevel="1" x14ac:dyDescent="0.25">
      <c r="A555" s="19" t="s">
        <v>249</v>
      </c>
      <c r="B555" s="19" t="s">
        <v>37</v>
      </c>
      <c r="C555" s="19" t="s">
        <v>1210</v>
      </c>
      <c r="D555" s="19" t="s">
        <v>269</v>
      </c>
      <c r="E555" s="16">
        <f t="shared" si="31"/>
        <v>4900000</v>
      </c>
      <c r="F555" s="19"/>
      <c r="G555" s="19">
        <v>0</v>
      </c>
      <c r="H555" s="19"/>
      <c r="I555" s="19"/>
      <c r="J555" s="19"/>
      <c r="K555" s="2">
        <f t="shared" si="32"/>
        <v>4900000</v>
      </c>
      <c r="L555" s="19">
        <v>4900000</v>
      </c>
      <c r="M555" s="19"/>
      <c r="S555" s="19">
        <f>IFERROR(SUMIF([3]PIVOT!$A$9:$A$634,C555,[3]PIVOT!$C$9:$C$634),0)</f>
        <v>0</v>
      </c>
      <c r="T555" s="19">
        <f t="shared" si="30"/>
        <v>-4900000</v>
      </c>
    </row>
    <row r="556" spans="1:20" hidden="1" outlineLevel="1" x14ac:dyDescent="0.25">
      <c r="A556" s="19" t="s">
        <v>249</v>
      </c>
      <c r="B556" s="19" t="s">
        <v>37</v>
      </c>
      <c r="C556" s="19" t="s">
        <v>1209</v>
      </c>
      <c r="D556" s="19" t="s">
        <v>268</v>
      </c>
      <c r="E556" s="16">
        <f t="shared" si="31"/>
        <v>4900000</v>
      </c>
      <c r="F556" s="19"/>
      <c r="G556" s="19">
        <v>0</v>
      </c>
      <c r="H556" s="19"/>
      <c r="I556" s="19"/>
      <c r="J556" s="19"/>
      <c r="K556" s="2">
        <f t="shared" si="32"/>
        <v>4900000</v>
      </c>
      <c r="L556" s="19">
        <v>4900000</v>
      </c>
      <c r="M556" s="19"/>
      <c r="S556" s="19">
        <f>IFERROR(SUMIF([3]PIVOT!$A$9:$A$634,C556,[3]PIVOT!$C$9:$C$634),0)</f>
        <v>0</v>
      </c>
      <c r="T556" s="19">
        <f t="shared" si="30"/>
        <v>-4900000</v>
      </c>
    </row>
    <row r="557" spans="1:20" hidden="1" outlineLevel="1" x14ac:dyDescent="0.25">
      <c r="A557" s="19" t="s">
        <v>249</v>
      </c>
      <c r="B557" s="19" t="s">
        <v>37</v>
      </c>
      <c r="C557" s="19" t="s">
        <v>1207</v>
      </c>
      <c r="D557" s="19" t="s">
        <v>266</v>
      </c>
      <c r="E557" s="16">
        <f t="shared" si="31"/>
        <v>4900000</v>
      </c>
      <c r="F557" s="19"/>
      <c r="G557" s="19">
        <v>0</v>
      </c>
      <c r="H557" s="19"/>
      <c r="I557" s="19"/>
      <c r="J557" s="19"/>
      <c r="K557" s="2">
        <f t="shared" si="32"/>
        <v>4900000</v>
      </c>
      <c r="L557" s="19">
        <v>4900000</v>
      </c>
      <c r="M557" s="19"/>
      <c r="S557" s="19">
        <f>IFERROR(SUMIF([3]PIVOT!$A$9:$A$634,C557,[3]PIVOT!$C$9:$C$634),0)</f>
        <v>0</v>
      </c>
      <c r="T557" s="19">
        <f t="shared" si="30"/>
        <v>-4900000</v>
      </c>
    </row>
    <row r="558" spans="1:20" hidden="1" outlineLevel="1" x14ac:dyDescent="0.25">
      <c r="A558" s="19" t="s">
        <v>249</v>
      </c>
      <c r="B558" s="19" t="s">
        <v>37</v>
      </c>
      <c r="C558" s="19" t="s">
        <v>1213</v>
      </c>
      <c r="D558" s="19" t="s">
        <v>271</v>
      </c>
      <c r="E558" s="16">
        <f t="shared" si="31"/>
        <v>4900000</v>
      </c>
      <c r="F558" s="19"/>
      <c r="G558" s="19">
        <v>0</v>
      </c>
      <c r="H558" s="19"/>
      <c r="I558" s="19"/>
      <c r="J558" s="19"/>
      <c r="K558" s="2">
        <f t="shared" si="32"/>
        <v>4900000</v>
      </c>
      <c r="L558" s="19">
        <v>4900000</v>
      </c>
      <c r="M558" s="19"/>
      <c r="S558" s="19">
        <f>IFERROR(SUMIF([3]PIVOT!$A$9:$A$634,C558,[3]PIVOT!$C$9:$C$634),0)</f>
        <v>0</v>
      </c>
      <c r="T558" s="19">
        <f t="shared" si="30"/>
        <v>-4900000</v>
      </c>
    </row>
    <row r="559" spans="1:20" hidden="1" outlineLevel="1" x14ac:dyDescent="0.25">
      <c r="A559" s="19" t="s">
        <v>249</v>
      </c>
      <c r="B559" s="19" t="s">
        <v>37</v>
      </c>
      <c r="C559" s="19" t="s">
        <v>1211</v>
      </c>
      <c r="D559" s="19" t="s">
        <v>526</v>
      </c>
      <c r="E559" s="16">
        <f t="shared" si="31"/>
        <v>4900000</v>
      </c>
      <c r="F559" s="19"/>
      <c r="G559" s="19">
        <v>0</v>
      </c>
      <c r="H559" s="19"/>
      <c r="I559" s="19"/>
      <c r="J559" s="19"/>
      <c r="K559" s="2">
        <f t="shared" si="32"/>
        <v>4900000</v>
      </c>
      <c r="L559" s="19">
        <v>4900000</v>
      </c>
      <c r="M559" s="19"/>
      <c r="S559" s="19">
        <f>IFERROR(SUMIF([3]PIVOT!$A$9:$A$634,C559,[3]PIVOT!$C$9:$C$634),0)</f>
        <v>0</v>
      </c>
      <c r="T559" s="19">
        <f t="shared" si="30"/>
        <v>-4900000</v>
      </c>
    </row>
    <row r="560" spans="1:20" hidden="1" outlineLevel="1" x14ac:dyDescent="0.25">
      <c r="A560" s="19" t="s">
        <v>249</v>
      </c>
      <c r="B560" s="19" t="s">
        <v>37</v>
      </c>
      <c r="C560" s="19" t="s">
        <v>1212</v>
      </c>
      <c r="D560" s="19" t="s">
        <v>237</v>
      </c>
      <c r="E560" s="16">
        <f t="shared" si="31"/>
        <v>3900000</v>
      </c>
      <c r="F560" s="19"/>
      <c r="G560" s="19">
        <v>0</v>
      </c>
      <c r="H560" s="19"/>
      <c r="I560" s="19"/>
      <c r="J560" s="19"/>
      <c r="K560" s="2">
        <f t="shared" si="32"/>
        <v>3900000</v>
      </c>
      <c r="L560" s="19">
        <v>3900000</v>
      </c>
      <c r="M560" s="19"/>
      <c r="S560" s="19">
        <f>IFERROR(SUMIF([3]PIVOT!$A$9:$A$634,C560,[3]PIVOT!$C$9:$C$634),0)</f>
        <v>0</v>
      </c>
      <c r="T560" s="19">
        <f t="shared" ref="T560:T623" si="33">+S560-K560</f>
        <v>-3900000</v>
      </c>
    </row>
    <row r="561" spans="1:20" hidden="1" outlineLevel="1" x14ac:dyDescent="0.25">
      <c r="A561" s="19" t="s">
        <v>265</v>
      </c>
      <c r="B561" s="19" t="s">
        <v>37</v>
      </c>
      <c r="C561" s="19" t="s">
        <v>1217</v>
      </c>
      <c r="D561" s="19" t="s">
        <v>273</v>
      </c>
      <c r="E561" s="16">
        <f t="shared" si="31"/>
        <v>5700000</v>
      </c>
      <c r="F561" s="19"/>
      <c r="G561" s="19">
        <v>0</v>
      </c>
      <c r="H561" s="19"/>
      <c r="I561" s="19"/>
      <c r="J561" s="19"/>
      <c r="K561" s="2">
        <f t="shared" si="32"/>
        <v>5700000</v>
      </c>
      <c r="L561" s="19">
        <v>5700000</v>
      </c>
      <c r="M561" s="19"/>
      <c r="S561" s="19">
        <f>IFERROR(SUMIF([3]PIVOT!$A$9:$A$634,C561,[3]PIVOT!$C$9:$C$634),0)</f>
        <v>0</v>
      </c>
      <c r="T561" s="19">
        <f t="shared" si="33"/>
        <v>-5700000</v>
      </c>
    </row>
    <row r="562" spans="1:20" hidden="1" outlineLevel="1" x14ac:dyDescent="0.25">
      <c r="A562" s="19" t="s">
        <v>265</v>
      </c>
      <c r="B562" s="19" t="s">
        <v>37</v>
      </c>
      <c r="C562" s="19" t="s">
        <v>2734</v>
      </c>
      <c r="D562" s="19" t="s">
        <v>2735</v>
      </c>
      <c r="E562" s="16">
        <f t="shared" si="31"/>
        <v>1700000</v>
      </c>
      <c r="F562" s="19"/>
      <c r="G562" s="19">
        <v>0</v>
      </c>
      <c r="H562" s="19"/>
      <c r="I562" s="19"/>
      <c r="J562" s="19"/>
      <c r="K562" s="2">
        <f t="shared" si="32"/>
        <v>1700000</v>
      </c>
      <c r="L562" s="19">
        <v>1700000</v>
      </c>
      <c r="M562" s="19"/>
      <c r="S562" s="19">
        <f>IFERROR(SUMIF([3]PIVOT!$A$9:$A$634,C562,[3]PIVOT!$C$9:$C$634),0)</f>
        <v>0</v>
      </c>
      <c r="T562" s="19">
        <f t="shared" si="33"/>
        <v>-1700000</v>
      </c>
    </row>
    <row r="563" spans="1:20" hidden="1" outlineLevel="1" x14ac:dyDescent="0.25">
      <c r="A563" s="19" t="s">
        <v>265</v>
      </c>
      <c r="B563" s="19" t="s">
        <v>37</v>
      </c>
      <c r="C563" s="19" t="s">
        <v>1214</v>
      </c>
      <c r="D563" s="19" t="s">
        <v>1215</v>
      </c>
      <c r="E563" s="16">
        <f t="shared" si="31"/>
        <v>2700000</v>
      </c>
      <c r="F563" s="19"/>
      <c r="G563" s="19">
        <v>0</v>
      </c>
      <c r="H563" s="19"/>
      <c r="I563" s="19"/>
      <c r="J563" s="19"/>
      <c r="K563" s="2">
        <f t="shared" si="32"/>
        <v>2700000</v>
      </c>
      <c r="L563" s="19">
        <v>2700000</v>
      </c>
      <c r="M563" s="19"/>
      <c r="S563" s="19">
        <f>IFERROR(SUMIF([3]PIVOT!$A$9:$A$634,C563,[3]PIVOT!$C$9:$C$634),0)</f>
        <v>0</v>
      </c>
      <c r="T563" s="19">
        <f t="shared" si="33"/>
        <v>-2700000</v>
      </c>
    </row>
    <row r="564" spans="1:20" hidden="1" outlineLevel="1" x14ac:dyDescent="0.25">
      <c r="A564" s="19" t="s">
        <v>265</v>
      </c>
      <c r="B564" s="19" t="s">
        <v>37</v>
      </c>
      <c r="C564" s="19" t="s">
        <v>1219</v>
      </c>
      <c r="D564" s="19" t="s">
        <v>263</v>
      </c>
      <c r="E564" s="16">
        <f t="shared" si="31"/>
        <v>4900000</v>
      </c>
      <c r="F564" s="19"/>
      <c r="G564" s="19">
        <v>0</v>
      </c>
      <c r="H564" s="19"/>
      <c r="I564" s="19"/>
      <c r="J564" s="19"/>
      <c r="K564" s="2">
        <f t="shared" si="32"/>
        <v>4900000</v>
      </c>
      <c r="L564" s="19">
        <v>4900000</v>
      </c>
      <c r="M564" s="19"/>
      <c r="S564" s="19">
        <f>IFERROR(SUMIF([3]PIVOT!$A$9:$A$634,C564,[3]PIVOT!$C$9:$C$634),0)</f>
        <v>0</v>
      </c>
      <c r="T564" s="19">
        <f t="shared" si="33"/>
        <v>-4900000</v>
      </c>
    </row>
    <row r="565" spans="1:20" hidden="1" outlineLevel="1" x14ac:dyDescent="0.25">
      <c r="A565" s="19" t="s">
        <v>265</v>
      </c>
      <c r="B565" s="19" t="s">
        <v>37</v>
      </c>
      <c r="C565" s="19" t="s">
        <v>1218</v>
      </c>
      <c r="D565" s="19" t="s">
        <v>388</v>
      </c>
      <c r="E565" s="16">
        <f t="shared" si="31"/>
        <v>4900000</v>
      </c>
      <c r="F565" s="19"/>
      <c r="G565" s="19">
        <v>0</v>
      </c>
      <c r="H565" s="19"/>
      <c r="I565" s="19"/>
      <c r="J565" s="19"/>
      <c r="K565" s="2">
        <f t="shared" si="32"/>
        <v>4900000</v>
      </c>
      <c r="L565" s="19">
        <v>4900000</v>
      </c>
      <c r="M565" s="19"/>
      <c r="S565" s="19">
        <f>IFERROR(SUMIF([3]PIVOT!$A$9:$A$634,C565,[3]PIVOT!$C$9:$C$634),0)</f>
        <v>0</v>
      </c>
      <c r="T565" s="19">
        <f t="shared" si="33"/>
        <v>-4900000</v>
      </c>
    </row>
    <row r="566" spans="1:20" hidden="1" outlineLevel="1" x14ac:dyDescent="0.25">
      <c r="A566" s="19" t="s">
        <v>265</v>
      </c>
      <c r="B566" s="19" t="s">
        <v>37</v>
      </c>
      <c r="C566" s="19" t="s">
        <v>1220</v>
      </c>
      <c r="D566" s="19" t="s">
        <v>533</v>
      </c>
      <c r="E566" s="16">
        <f t="shared" si="31"/>
        <v>2700000</v>
      </c>
      <c r="F566" s="19"/>
      <c r="G566" s="19">
        <v>0</v>
      </c>
      <c r="H566" s="19"/>
      <c r="I566" s="19"/>
      <c r="J566" s="19"/>
      <c r="K566" s="2">
        <f t="shared" si="32"/>
        <v>2700000</v>
      </c>
      <c r="L566" s="19">
        <v>2700000</v>
      </c>
      <c r="M566" s="19"/>
      <c r="S566" s="19">
        <f>IFERROR(SUMIF([3]PIVOT!$A$9:$A$634,C566,[3]PIVOT!$C$9:$C$634),0)</f>
        <v>0</v>
      </c>
      <c r="T566" s="19">
        <f t="shared" si="33"/>
        <v>-2700000</v>
      </c>
    </row>
    <row r="567" spans="1:20" hidden="1" outlineLevel="1" x14ac:dyDescent="0.25">
      <c r="A567" s="19" t="s">
        <v>1204</v>
      </c>
      <c r="B567" s="19" t="s">
        <v>37</v>
      </c>
      <c r="C567" s="19" t="s">
        <v>1226</v>
      </c>
      <c r="D567" s="19" t="s">
        <v>659</v>
      </c>
      <c r="E567" s="16">
        <f t="shared" si="31"/>
        <v>4900000</v>
      </c>
      <c r="F567" s="19"/>
      <c r="G567" s="19">
        <v>0</v>
      </c>
      <c r="H567" s="19"/>
      <c r="I567" s="19"/>
      <c r="J567" s="19"/>
      <c r="K567" s="2">
        <f t="shared" si="32"/>
        <v>4900000</v>
      </c>
      <c r="L567" s="19">
        <v>4900000</v>
      </c>
      <c r="M567" s="19"/>
      <c r="S567" s="19">
        <f>IFERROR(SUMIF([3]PIVOT!$A$9:$A$634,C567,[3]PIVOT!$C$9:$C$634),0)</f>
        <v>0</v>
      </c>
      <c r="T567" s="19">
        <f t="shared" si="33"/>
        <v>-4900000</v>
      </c>
    </row>
    <row r="568" spans="1:20" hidden="1" outlineLevel="1" x14ac:dyDescent="0.25">
      <c r="A568" s="19" t="s">
        <v>1204</v>
      </c>
      <c r="B568" s="19" t="s">
        <v>37</v>
      </c>
      <c r="C568" s="19" t="s">
        <v>1224</v>
      </c>
      <c r="D568" s="19" t="s">
        <v>309</v>
      </c>
      <c r="E568" s="16">
        <f t="shared" si="31"/>
        <v>3900000</v>
      </c>
      <c r="F568" s="19"/>
      <c r="G568" s="19">
        <v>0</v>
      </c>
      <c r="H568" s="19"/>
      <c r="I568" s="19"/>
      <c r="J568" s="19"/>
      <c r="K568" s="2">
        <f t="shared" si="32"/>
        <v>3900000</v>
      </c>
      <c r="L568" s="19">
        <v>3900000</v>
      </c>
      <c r="M568" s="19"/>
      <c r="S568" s="19">
        <f>IFERROR(SUMIF([3]PIVOT!$A$9:$A$634,C568,[3]PIVOT!$C$9:$C$634),0)</f>
        <v>0</v>
      </c>
      <c r="T568" s="19">
        <f t="shared" si="33"/>
        <v>-3900000</v>
      </c>
    </row>
    <row r="569" spans="1:20" hidden="1" outlineLevel="1" x14ac:dyDescent="0.25">
      <c r="A569" s="19" t="s">
        <v>1204</v>
      </c>
      <c r="B569" s="19" t="s">
        <v>37</v>
      </c>
      <c r="C569" s="19" t="s">
        <v>1221</v>
      </c>
      <c r="D569" s="19" t="s">
        <v>608</v>
      </c>
      <c r="E569" s="16">
        <f t="shared" si="31"/>
        <v>5700000</v>
      </c>
      <c r="F569" s="19"/>
      <c r="G569" s="19">
        <v>0</v>
      </c>
      <c r="H569" s="19"/>
      <c r="I569" s="19"/>
      <c r="J569" s="19"/>
      <c r="K569" s="2">
        <f t="shared" si="32"/>
        <v>5700000</v>
      </c>
      <c r="L569" s="19">
        <v>5700000</v>
      </c>
      <c r="M569" s="19"/>
      <c r="S569" s="19">
        <f>IFERROR(SUMIF([3]PIVOT!$A$9:$A$634,C569,[3]PIVOT!$C$9:$C$634),0)</f>
        <v>0</v>
      </c>
      <c r="T569" s="19">
        <f t="shared" si="33"/>
        <v>-5700000</v>
      </c>
    </row>
    <row r="570" spans="1:20" hidden="1" outlineLevel="1" x14ac:dyDescent="0.25">
      <c r="A570" s="19" t="s">
        <v>1204</v>
      </c>
      <c r="B570" s="19" t="s">
        <v>37</v>
      </c>
      <c r="C570" s="19" t="s">
        <v>1222</v>
      </c>
      <c r="D570" s="19" t="s">
        <v>480</v>
      </c>
      <c r="E570" s="16">
        <f t="shared" si="31"/>
        <v>3200000</v>
      </c>
      <c r="F570" s="19"/>
      <c r="G570" s="19">
        <v>0</v>
      </c>
      <c r="H570" s="19"/>
      <c r="I570" s="19"/>
      <c r="J570" s="19"/>
      <c r="K570" s="2">
        <f t="shared" si="32"/>
        <v>3200000</v>
      </c>
      <c r="L570" s="19">
        <v>3200000</v>
      </c>
      <c r="M570" s="19"/>
      <c r="S570" s="19">
        <f>IFERROR(SUMIF([3]PIVOT!$A$9:$A$634,C570,[3]PIVOT!$C$9:$C$634),0)</f>
        <v>0</v>
      </c>
      <c r="T570" s="19">
        <f t="shared" si="33"/>
        <v>-3200000</v>
      </c>
    </row>
    <row r="571" spans="1:20" hidden="1" outlineLevel="1" x14ac:dyDescent="0.25">
      <c r="A571" s="19" t="s">
        <v>1204</v>
      </c>
      <c r="B571" s="19" t="s">
        <v>37</v>
      </c>
      <c r="C571" s="19" t="s">
        <v>1223</v>
      </c>
      <c r="D571" s="19" t="s">
        <v>2991</v>
      </c>
      <c r="E571" s="16">
        <f t="shared" si="31"/>
        <v>1000000</v>
      </c>
      <c r="F571" s="19"/>
      <c r="G571" s="19">
        <v>0</v>
      </c>
      <c r="H571" s="19"/>
      <c r="I571" s="19"/>
      <c r="J571" s="19"/>
      <c r="K571" s="2">
        <f t="shared" si="32"/>
        <v>1000000</v>
      </c>
      <c r="L571" s="19">
        <v>1000000</v>
      </c>
      <c r="M571" s="19"/>
      <c r="S571" s="19">
        <f>IFERROR(SUMIF([3]PIVOT!$A$9:$A$634,C571,[3]PIVOT!$C$9:$C$634),0)</f>
        <v>0</v>
      </c>
      <c r="T571" s="19">
        <f t="shared" si="33"/>
        <v>-1000000</v>
      </c>
    </row>
    <row r="572" spans="1:20" hidden="1" outlineLevel="1" x14ac:dyDescent="0.25">
      <c r="A572" s="19" t="s">
        <v>1204</v>
      </c>
      <c r="B572" s="19" t="s">
        <v>37</v>
      </c>
      <c r="C572" s="19" t="s">
        <v>1225</v>
      </c>
      <c r="D572" s="16" t="s">
        <v>638</v>
      </c>
      <c r="E572" s="16">
        <f t="shared" si="31"/>
        <v>5700000</v>
      </c>
      <c r="F572" s="16"/>
      <c r="G572" s="19">
        <v>0</v>
      </c>
      <c r="H572" s="16"/>
      <c r="I572" s="16"/>
      <c r="J572" s="16"/>
      <c r="K572" s="2">
        <f t="shared" si="32"/>
        <v>5700000</v>
      </c>
      <c r="L572" s="16">
        <v>5700000</v>
      </c>
      <c r="M572" s="16"/>
      <c r="S572" s="19">
        <f>IFERROR(SUMIF([3]PIVOT!$A$9:$A$634,C572,[3]PIVOT!$C$9:$C$634),0)</f>
        <v>0</v>
      </c>
      <c r="T572" s="19">
        <f t="shared" si="33"/>
        <v>-5700000</v>
      </c>
    </row>
    <row r="573" spans="1:20" hidden="1" outlineLevel="1" x14ac:dyDescent="0.25">
      <c r="A573" s="19" t="s">
        <v>2992</v>
      </c>
      <c r="B573" s="19" t="s">
        <v>39</v>
      </c>
      <c r="C573" s="19" t="s">
        <v>2126</v>
      </c>
      <c r="D573" s="16" t="s">
        <v>2127</v>
      </c>
      <c r="E573" s="16">
        <f t="shared" si="31"/>
        <v>6900000</v>
      </c>
      <c r="F573" s="16"/>
      <c r="G573" s="19">
        <v>0</v>
      </c>
      <c r="H573" s="16"/>
      <c r="I573" s="16"/>
      <c r="J573" s="16">
        <v>10000000</v>
      </c>
      <c r="K573" s="2">
        <f t="shared" si="32"/>
        <v>16900000</v>
      </c>
      <c r="L573" s="16">
        <v>16900000</v>
      </c>
      <c r="M573" s="16"/>
      <c r="S573" s="19">
        <f>IFERROR(SUMIF([3]PIVOT!$A$9:$A$634,C573,[3]PIVOT!$C$9:$C$634),0)</f>
        <v>0</v>
      </c>
      <c r="T573" s="19">
        <f t="shared" si="33"/>
        <v>-16900000</v>
      </c>
    </row>
    <row r="574" spans="1:20" hidden="1" outlineLevel="1" x14ac:dyDescent="0.25">
      <c r="A574" s="19" t="s">
        <v>2993</v>
      </c>
      <c r="B574" s="19" t="s">
        <v>39</v>
      </c>
      <c r="C574" s="19" t="s">
        <v>2736</v>
      </c>
      <c r="D574" s="16" t="s">
        <v>2737</v>
      </c>
      <c r="E574" s="16">
        <f t="shared" si="31"/>
        <v>3900000</v>
      </c>
      <c r="F574" s="16"/>
      <c r="G574" s="19">
        <v>0</v>
      </c>
      <c r="H574" s="16"/>
      <c r="I574" s="16"/>
      <c r="J574" s="16">
        <v>10000000</v>
      </c>
      <c r="K574" s="2">
        <f t="shared" si="32"/>
        <v>13900000</v>
      </c>
      <c r="L574" s="16">
        <v>13900000</v>
      </c>
      <c r="M574" s="16"/>
      <c r="S574" s="19">
        <f>IFERROR(SUMIF([3]PIVOT!$A$9:$A$634,C574,[3]PIVOT!$C$9:$C$634),0)</f>
        <v>0</v>
      </c>
      <c r="T574" s="19">
        <f t="shared" si="33"/>
        <v>-13900000</v>
      </c>
    </row>
    <row r="575" spans="1:20" hidden="1" outlineLevel="1" x14ac:dyDescent="0.25">
      <c r="A575" s="19" t="s">
        <v>2994</v>
      </c>
      <c r="B575" s="19" t="s">
        <v>39</v>
      </c>
      <c r="C575" s="19" t="s">
        <v>2128</v>
      </c>
      <c r="D575" s="22" t="s">
        <v>311</v>
      </c>
      <c r="E575" s="16">
        <f t="shared" si="31"/>
        <v>6900000</v>
      </c>
      <c r="F575" s="22"/>
      <c r="G575" s="19">
        <v>0</v>
      </c>
      <c r="H575" s="22"/>
      <c r="I575" s="22"/>
      <c r="J575" s="22">
        <v>10000000</v>
      </c>
      <c r="K575" s="2">
        <f t="shared" si="32"/>
        <v>16900000</v>
      </c>
      <c r="L575" s="22">
        <v>16900000</v>
      </c>
      <c r="M575" s="22"/>
      <c r="S575" s="19">
        <f>IFERROR(SUMIF([3]PIVOT!$A$9:$A$634,C575,[3]PIVOT!$C$9:$C$634),0)</f>
        <v>0</v>
      </c>
      <c r="T575" s="19">
        <f t="shared" si="33"/>
        <v>-16900000</v>
      </c>
    </row>
    <row r="576" spans="1:20" hidden="1" outlineLevel="1" x14ac:dyDescent="0.25">
      <c r="C576" s="22"/>
      <c r="D576" s="22"/>
      <c r="E576" s="16">
        <f t="shared" si="31"/>
        <v>0</v>
      </c>
      <c r="F576" s="22"/>
      <c r="G576" s="19">
        <v>0</v>
      </c>
      <c r="H576" s="22"/>
      <c r="I576" s="22"/>
      <c r="J576" s="22"/>
      <c r="K576" s="2">
        <f t="shared" si="32"/>
        <v>0</v>
      </c>
      <c r="L576" s="22"/>
      <c r="M576" s="22"/>
      <c r="S576" s="19">
        <f>IFERROR(SUMIF([3]PIVOT!$A$9:$A$634,C576,[3]PIVOT!$C$9:$C$634),0)</f>
        <v>0</v>
      </c>
      <c r="T576" s="19">
        <f t="shared" si="33"/>
        <v>0</v>
      </c>
    </row>
    <row r="577" spans="1:20" s="35" customFormat="1" collapsed="1" x14ac:dyDescent="0.25">
      <c r="A577" s="4"/>
      <c r="B577" s="4"/>
      <c r="C577" s="50"/>
      <c r="D577" s="4" t="s">
        <v>86</v>
      </c>
      <c r="E577" s="4">
        <f t="shared" ref="E577:J577" si="34">SUM(E422:E576)</f>
        <v>534923076.92307693</v>
      </c>
      <c r="F577" s="4">
        <f t="shared" si="34"/>
        <v>0</v>
      </c>
      <c r="G577" s="4">
        <f t="shared" si="34"/>
        <v>11115384.615384616</v>
      </c>
      <c r="H577" s="4">
        <f t="shared" si="34"/>
        <v>0</v>
      </c>
      <c r="I577" s="4">
        <f t="shared" si="34"/>
        <v>0</v>
      </c>
      <c r="J577" s="4">
        <f t="shared" si="34"/>
        <v>30000000</v>
      </c>
      <c r="K577" s="4">
        <f t="shared" si="32"/>
        <v>576038461.53846157</v>
      </c>
      <c r="L577" s="4">
        <f>SUM(L422:L576)</f>
        <v>564923076.92307687</v>
      </c>
      <c r="M577" s="41"/>
      <c r="N577" s="35">
        <v>387100000</v>
      </c>
      <c r="O577" s="19">
        <v>48000000</v>
      </c>
      <c r="P577" s="35">
        <v>24100000</v>
      </c>
      <c r="Q577" s="35">
        <v>10961538.461538462</v>
      </c>
      <c r="R577" s="35">
        <f>+K577-SUM(N577:Q577)</f>
        <v>105876923.07692313</v>
      </c>
      <c r="S577" s="19"/>
      <c r="T577" s="19"/>
    </row>
    <row r="578" spans="1:20" s="22" customFormat="1" hidden="1" outlineLevel="1" x14ac:dyDescent="0.25">
      <c r="A578" s="22" t="s">
        <v>2995</v>
      </c>
      <c r="B578" s="22" t="s">
        <v>2738</v>
      </c>
      <c r="C578" s="22" t="s">
        <v>2306</v>
      </c>
      <c r="D578" s="22" t="s">
        <v>2307</v>
      </c>
      <c r="E578" s="16">
        <f t="shared" ref="E578:E641" si="35">+L578-F578-J578-I578</f>
        <v>3400000</v>
      </c>
      <c r="G578" s="22">
        <f>IFERROR(VLOOKUP($C578,[6]Probation!$C:$V,20,0),0)</f>
        <v>0</v>
      </c>
      <c r="K578" s="2">
        <f t="shared" ref="K578:K641" si="36">SUM(E578:G578)-H578+I578+J578</f>
        <v>3400000</v>
      </c>
      <c r="L578" s="22">
        <v>3400000</v>
      </c>
      <c r="O578" s="19"/>
      <c r="S578" s="19">
        <f>IFERROR(SUMIF([3]PIVOT!$A$9:$A$634,C578,[3]PIVOT!$C$9:$C$634),0)</f>
        <v>0</v>
      </c>
      <c r="T578" s="19">
        <f t="shared" si="33"/>
        <v>-3400000</v>
      </c>
    </row>
    <row r="579" spans="1:20" s="22" customFormat="1" hidden="1" outlineLevel="1" x14ac:dyDescent="0.25">
      <c r="A579" s="22" t="s">
        <v>2995</v>
      </c>
      <c r="B579" s="22" t="s">
        <v>2885</v>
      </c>
      <c r="C579" s="22" t="s">
        <v>1385</v>
      </c>
      <c r="D579" s="22" t="s">
        <v>278</v>
      </c>
      <c r="E579" s="16">
        <f t="shared" si="35"/>
        <v>4000000</v>
      </c>
      <c r="G579" s="22">
        <f>IFERROR(VLOOKUP($C579,[6]Probation!$C:$V,20,0),0)</f>
        <v>0</v>
      </c>
      <c r="K579" s="2">
        <f t="shared" si="36"/>
        <v>4000000</v>
      </c>
      <c r="L579" s="22">
        <v>4000000</v>
      </c>
      <c r="O579" s="19"/>
      <c r="S579" s="19">
        <f>IFERROR(SUMIF([3]PIVOT!$A$9:$A$634,C579,[3]PIVOT!$C$9:$C$634),0)</f>
        <v>0</v>
      </c>
      <c r="T579" s="19">
        <f t="shared" si="33"/>
        <v>-4000000</v>
      </c>
    </row>
    <row r="580" spans="1:20" s="22" customFormat="1" hidden="1" outlineLevel="1" x14ac:dyDescent="0.25">
      <c r="A580" s="22" t="s">
        <v>2995</v>
      </c>
      <c r="B580" s="22" t="s">
        <v>2885</v>
      </c>
      <c r="C580" s="22" t="s">
        <v>1386</v>
      </c>
      <c r="D580" s="22" t="s">
        <v>602</v>
      </c>
      <c r="E580" s="16">
        <f t="shared" si="35"/>
        <v>4000000</v>
      </c>
      <c r="G580" s="22">
        <f>IFERROR(VLOOKUP($C580,[6]Probation!$C:$V,20,0),0)</f>
        <v>0</v>
      </c>
      <c r="K580" s="2">
        <f t="shared" si="36"/>
        <v>4000000</v>
      </c>
      <c r="L580" s="22">
        <v>4000000</v>
      </c>
      <c r="O580" s="19"/>
      <c r="S580" s="19">
        <f>IFERROR(SUMIF([3]PIVOT!$A$9:$A$634,C580,[3]PIVOT!$C$9:$C$634),0)</f>
        <v>0</v>
      </c>
      <c r="T580" s="19">
        <f t="shared" si="33"/>
        <v>-4000000</v>
      </c>
    </row>
    <row r="581" spans="1:20" s="22" customFormat="1" hidden="1" outlineLevel="1" x14ac:dyDescent="0.25">
      <c r="A581" s="22" t="s">
        <v>2995</v>
      </c>
      <c r="B581" s="22" t="s">
        <v>2885</v>
      </c>
      <c r="C581" s="22" t="s">
        <v>1387</v>
      </c>
      <c r="D581" s="22" t="s">
        <v>2685</v>
      </c>
      <c r="E581" s="16">
        <f t="shared" si="35"/>
        <v>4000000</v>
      </c>
      <c r="G581" s="22">
        <f>IFERROR(VLOOKUP($C581,[6]Probation!$C:$V,20,0),0)</f>
        <v>0</v>
      </c>
      <c r="K581" s="2">
        <f t="shared" si="36"/>
        <v>4000000</v>
      </c>
      <c r="L581" s="22">
        <v>4000000</v>
      </c>
      <c r="O581" s="19"/>
      <c r="S581" s="19">
        <f>IFERROR(SUMIF([3]PIVOT!$A$9:$A$634,C581,[3]PIVOT!$C$9:$C$634),0)</f>
        <v>0</v>
      </c>
      <c r="T581" s="19">
        <f t="shared" si="33"/>
        <v>-4000000</v>
      </c>
    </row>
    <row r="582" spans="1:20" s="22" customFormat="1" hidden="1" outlineLevel="1" x14ac:dyDescent="0.25">
      <c r="A582" s="22" t="s">
        <v>2995</v>
      </c>
      <c r="B582" s="22" t="s">
        <v>2886</v>
      </c>
      <c r="C582" s="22" t="s">
        <v>1388</v>
      </c>
      <c r="D582" s="22" t="s">
        <v>467</v>
      </c>
      <c r="E582" s="16">
        <f t="shared" si="35"/>
        <v>5500000</v>
      </c>
      <c r="G582" s="22">
        <f>IFERROR(VLOOKUP($C582,[6]Probation!$C:$V,20,0),0)</f>
        <v>0</v>
      </c>
      <c r="K582" s="2">
        <f t="shared" si="36"/>
        <v>5500000</v>
      </c>
      <c r="L582" s="22">
        <v>5500000</v>
      </c>
      <c r="O582" s="19"/>
      <c r="S582" s="19">
        <f>IFERROR(SUMIF([3]PIVOT!$A$9:$A$634,C582,[3]PIVOT!$C$9:$C$634),0)</f>
        <v>0</v>
      </c>
      <c r="T582" s="19">
        <f t="shared" si="33"/>
        <v>-5500000</v>
      </c>
    </row>
    <row r="583" spans="1:20" s="22" customFormat="1" hidden="1" outlineLevel="1" x14ac:dyDescent="0.25">
      <c r="A583" s="22" t="s">
        <v>2995</v>
      </c>
      <c r="B583" s="22" t="s">
        <v>2885</v>
      </c>
      <c r="C583" s="22" t="s">
        <v>1392</v>
      </c>
      <c r="D583" s="22" t="s">
        <v>722</v>
      </c>
      <c r="E583" s="16">
        <f t="shared" si="35"/>
        <v>4000000</v>
      </c>
      <c r="G583" s="22">
        <f>IFERROR(VLOOKUP($C583,[6]Probation!$C:$V,20,0),0)</f>
        <v>0</v>
      </c>
      <c r="K583" s="2">
        <f t="shared" si="36"/>
        <v>4000000</v>
      </c>
      <c r="L583" s="22">
        <v>4000000</v>
      </c>
      <c r="O583" s="19"/>
      <c r="S583" s="19">
        <f>IFERROR(SUMIF([3]PIVOT!$A$9:$A$634,C583,[3]PIVOT!$C$9:$C$634),0)</f>
        <v>0</v>
      </c>
      <c r="T583" s="19">
        <f t="shared" si="33"/>
        <v>-4000000</v>
      </c>
    </row>
    <row r="584" spans="1:20" s="22" customFormat="1" hidden="1" outlineLevel="1" x14ac:dyDescent="0.25">
      <c r="A584" s="22" t="s">
        <v>2995</v>
      </c>
      <c r="B584" s="22" t="s">
        <v>2738</v>
      </c>
      <c r="C584" s="22" t="s">
        <v>2996</v>
      </c>
      <c r="D584" s="22" t="s">
        <v>792</v>
      </c>
      <c r="E584" s="16">
        <f t="shared" si="35"/>
        <v>1269000</v>
      </c>
      <c r="G584" s="22">
        <f>IFERROR(VLOOKUP($C584,[6]Probation!$C:$V,20,0),0)</f>
        <v>576000</v>
      </c>
      <c r="K584" s="2">
        <f t="shared" si="36"/>
        <v>1845000</v>
      </c>
      <c r="L584" s="22">
        <v>1269000</v>
      </c>
      <c r="O584" s="19"/>
      <c r="S584" s="19">
        <f>IFERROR(SUMIF([3]PIVOT!$A$9:$A$634,C584,[3]PIVOT!$C$9:$C$634),0)</f>
        <v>0</v>
      </c>
      <c r="T584" s="19">
        <f t="shared" si="33"/>
        <v>-1845000</v>
      </c>
    </row>
    <row r="585" spans="1:20" s="22" customFormat="1" hidden="1" outlineLevel="1" x14ac:dyDescent="0.25">
      <c r="A585" s="22" t="s">
        <v>2995</v>
      </c>
      <c r="B585" s="22" t="s">
        <v>2885</v>
      </c>
      <c r="C585" s="22" t="s">
        <v>1932</v>
      </c>
      <c r="D585" s="22" t="s">
        <v>1933</v>
      </c>
      <c r="E585" s="16">
        <f t="shared" si="35"/>
        <v>4000000</v>
      </c>
      <c r="G585" s="22">
        <f>IFERROR(VLOOKUP($C585,[6]Probation!$C:$V,20,0),0)</f>
        <v>0</v>
      </c>
      <c r="K585" s="2">
        <f t="shared" si="36"/>
        <v>4000000</v>
      </c>
      <c r="L585" s="22">
        <v>4000000</v>
      </c>
      <c r="O585" s="19"/>
      <c r="S585" s="19">
        <f>IFERROR(SUMIF([3]PIVOT!$A$9:$A$634,C585,[3]PIVOT!$C$9:$C$634),0)</f>
        <v>0</v>
      </c>
      <c r="T585" s="19">
        <f t="shared" si="33"/>
        <v>-4000000</v>
      </c>
    </row>
    <row r="586" spans="1:20" s="22" customFormat="1" hidden="1" outlineLevel="1" x14ac:dyDescent="0.25">
      <c r="A586" s="22" t="s">
        <v>2995</v>
      </c>
      <c r="B586" s="22" t="s">
        <v>2886</v>
      </c>
      <c r="C586" s="22" t="s">
        <v>1393</v>
      </c>
      <c r="D586" s="22" t="s">
        <v>2686</v>
      </c>
      <c r="E586" s="16">
        <f t="shared" si="35"/>
        <v>5500000</v>
      </c>
      <c r="G586" s="22">
        <f>IFERROR(VLOOKUP($C586,[6]Probation!$C:$V,20,0),0)</f>
        <v>0</v>
      </c>
      <c r="K586" s="2">
        <f t="shared" si="36"/>
        <v>5500000</v>
      </c>
      <c r="L586" s="22">
        <v>5500000</v>
      </c>
      <c r="O586" s="19"/>
      <c r="S586" s="19">
        <f>IFERROR(SUMIF([3]PIVOT!$A$9:$A$634,C586,[3]PIVOT!$C$9:$C$634),0)</f>
        <v>0</v>
      </c>
      <c r="T586" s="19">
        <f t="shared" si="33"/>
        <v>-5500000</v>
      </c>
    </row>
    <row r="587" spans="1:20" s="22" customFormat="1" hidden="1" outlineLevel="1" x14ac:dyDescent="0.25">
      <c r="A587" s="22" t="s">
        <v>2995</v>
      </c>
      <c r="B587" s="22" t="s">
        <v>2738</v>
      </c>
      <c r="C587" s="22" t="s">
        <v>2850</v>
      </c>
      <c r="D587" s="22" t="s">
        <v>2851</v>
      </c>
      <c r="E587" s="16">
        <f t="shared" si="35"/>
        <v>3700000</v>
      </c>
      <c r="G587" s="22">
        <f>IFERROR(VLOOKUP($C587,[6]Probation!$C:$V,20,0),0)</f>
        <v>961000</v>
      </c>
      <c r="K587" s="2">
        <f t="shared" si="36"/>
        <v>4661000</v>
      </c>
      <c r="L587" s="22">
        <v>3700000</v>
      </c>
      <c r="O587" s="19"/>
      <c r="S587" s="19">
        <f>IFERROR(SUMIF([3]PIVOT!$A$9:$A$634,C587,[3]PIVOT!$C$9:$C$634),0)</f>
        <v>0</v>
      </c>
      <c r="T587" s="19">
        <f t="shared" si="33"/>
        <v>-4661000</v>
      </c>
    </row>
    <row r="588" spans="1:20" s="22" customFormat="1" hidden="1" outlineLevel="1" x14ac:dyDescent="0.25">
      <c r="A588" s="22" t="s">
        <v>2995</v>
      </c>
      <c r="B588" s="22" t="s">
        <v>2885</v>
      </c>
      <c r="C588" s="22" t="s">
        <v>2852</v>
      </c>
      <c r="D588" s="22" t="s">
        <v>2853</v>
      </c>
      <c r="E588" s="16">
        <f t="shared" si="35"/>
        <v>4000000</v>
      </c>
      <c r="G588" s="22">
        <f>IFERROR(VLOOKUP($C588,[6]Probation!$C:$V,20,0),0)</f>
        <v>1000000</v>
      </c>
      <c r="K588" s="2">
        <f t="shared" si="36"/>
        <v>5000000</v>
      </c>
      <c r="L588" s="22">
        <v>4000000</v>
      </c>
      <c r="O588" s="19"/>
      <c r="S588" s="19">
        <f>IFERROR(SUMIF([3]PIVOT!$A$9:$A$634,C588,[3]PIVOT!$C$9:$C$634),0)</f>
        <v>0</v>
      </c>
      <c r="T588" s="19">
        <f t="shared" si="33"/>
        <v>-5000000</v>
      </c>
    </row>
    <row r="589" spans="1:20" s="22" customFormat="1" hidden="1" outlineLevel="1" x14ac:dyDescent="0.25">
      <c r="A589" s="22" t="s">
        <v>2995</v>
      </c>
      <c r="B589" s="22" t="s">
        <v>2886</v>
      </c>
      <c r="C589" s="22" t="s">
        <v>1395</v>
      </c>
      <c r="D589" s="22" t="s">
        <v>259</v>
      </c>
      <c r="E589" s="16">
        <f t="shared" si="35"/>
        <v>5500000</v>
      </c>
      <c r="G589" s="22">
        <f>IFERROR(VLOOKUP($C589,[6]Probation!$C:$V,20,0),0)</f>
        <v>0</v>
      </c>
      <c r="K589" s="2">
        <f t="shared" si="36"/>
        <v>5500000</v>
      </c>
      <c r="L589" s="22">
        <v>5500000</v>
      </c>
      <c r="O589" s="19"/>
      <c r="S589" s="19">
        <f>IFERROR(SUMIF([3]PIVOT!$A$9:$A$634,C589,[3]PIVOT!$C$9:$C$634),0)</f>
        <v>0</v>
      </c>
      <c r="T589" s="19">
        <f t="shared" si="33"/>
        <v>-5500000</v>
      </c>
    </row>
    <row r="590" spans="1:20" s="22" customFormat="1" hidden="1" outlineLevel="1" x14ac:dyDescent="0.25">
      <c r="A590" s="22" t="s">
        <v>2995</v>
      </c>
      <c r="B590" s="22" t="s">
        <v>2885</v>
      </c>
      <c r="C590" s="22" t="s">
        <v>1396</v>
      </c>
      <c r="D590" s="22" t="s">
        <v>1079</v>
      </c>
      <c r="E590" s="16">
        <f t="shared" si="35"/>
        <v>4000000</v>
      </c>
      <c r="G590" s="22">
        <f>IFERROR(VLOOKUP($C590,[6]Probation!$C:$V,20,0),0)</f>
        <v>0</v>
      </c>
      <c r="K590" s="2">
        <f t="shared" si="36"/>
        <v>4000000</v>
      </c>
      <c r="L590" s="22">
        <v>4000000</v>
      </c>
      <c r="O590" s="19"/>
      <c r="S590" s="19">
        <f>IFERROR(SUMIF([3]PIVOT!$A$9:$A$634,C590,[3]PIVOT!$C$9:$C$634),0)</f>
        <v>0</v>
      </c>
      <c r="T590" s="19">
        <f t="shared" si="33"/>
        <v>-4000000</v>
      </c>
    </row>
    <row r="591" spans="1:20" s="22" customFormat="1" hidden="1" outlineLevel="1" x14ac:dyDescent="0.25">
      <c r="A591" s="22" t="s">
        <v>2995</v>
      </c>
      <c r="B591" s="22" t="s">
        <v>2885</v>
      </c>
      <c r="C591" s="22" t="s">
        <v>1397</v>
      </c>
      <c r="D591" s="22" t="s">
        <v>535</v>
      </c>
      <c r="E591" s="16">
        <f t="shared" si="35"/>
        <v>4000000</v>
      </c>
      <c r="G591" s="22">
        <f>IFERROR(VLOOKUP($C591,[6]Probation!$C:$V,20,0),0)</f>
        <v>0</v>
      </c>
      <c r="K591" s="2">
        <f t="shared" si="36"/>
        <v>4000000</v>
      </c>
      <c r="L591" s="22">
        <v>4000000</v>
      </c>
      <c r="O591" s="19"/>
      <c r="S591" s="19">
        <f>IFERROR(SUMIF([3]PIVOT!$A$9:$A$634,C591,[3]PIVOT!$C$9:$C$634),0)</f>
        <v>0</v>
      </c>
      <c r="T591" s="19">
        <f t="shared" si="33"/>
        <v>-4000000</v>
      </c>
    </row>
    <row r="592" spans="1:20" s="22" customFormat="1" hidden="1" outlineLevel="1" x14ac:dyDescent="0.25">
      <c r="A592" s="22" t="s">
        <v>2995</v>
      </c>
      <c r="B592" s="22" t="s">
        <v>2738</v>
      </c>
      <c r="C592" s="22" t="s">
        <v>1399</v>
      </c>
      <c r="D592" s="22" t="s">
        <v>942</v>
      </c>
      <c r="E592" s="16">
        <f t="shared" si="35"/>
        <v>3700000</v>
      </c>
      <c r="G592" s="22">
        <f>IFERROR(VLOOKUP($C592,[6]Probation!$C:$V,20,0),0)</f>
        <v>0</v>
      </c>
      <c r="K592" s="2">
        <f t="shared" si="36"/>
        <v>3700000</v>
      </c>
      <c r="L592" s="22">
        <v>3700000</v>
      </c>
      <c r="O592" s="19"/>
      <c r="S592" s="19">
        <f>IFERROR(SUMIF([3]PIVOT!$A$9:$A$634,C592,[3]PIVOT!$C$9:$C$634),0)</f>
        <v>0</v>
      </c>
      <c r="T592" s="19">
        <f t="shared" si="33"/>
        <v>-3700000</v>
      </c>
    </row>
    <row r="593" spans="1:20" s="22" customFormat="1" hidden="1" outlineLevel="1" x14ac:dyDescent="0.25">
      <c r="A593" s="22" t="s">
        <v>2995</v>
      </c>
      <c r="B593" s="22" t="s">
        <v>2738</v>
      </c>
      <c r="C593" s="22" t="s">
        <v>1424</v>
      </c>
      <c r="D593" s="22" t="s">
        <v>563</v>
      </c>
      <c r="E593" s="16">
        <f t="shared" si="35"/>
        <v>3700000</v>
      </c>
      <c r="G593" s="22">
        <f>IFERROR(VLOOKUP($C593,[6]Probation!$C:$V,20,0),0)</f>
        <v>0</v>
      </c>
      <c r="K593" s="2">
        <f t="shared" si="36"/>
        <v>3700000</v>
      </c>
      <c r="L593" s="22">
        <v>3700000</v>
      </c>
      <c r="O593" s="19"/>
      <c r="S593" s="19">
        <f>IFERROR(SUMIF([3]PIVOT!$A$9:$A$634,C593,[3]PIVOT!$C$9:$C$634),0)</f>
        <v>0</v>
      </c>
      <c r="T593" s="19">
        <f t="shared" si="33"/>
        <v>-3700000</v>
      </c>
    </row>
    <row r="594" spans="1:20" s="22" customFormat="1" hidden="1" outlineLevel="1" x14ac:dyDescent="0.25">
      <c r="A594" s="22" t="s">
        <v>2995</v>
      </c>
      <c r="B594" s="22" t="s">
        <v>2885</v>
      </c>
      <c r="C594" s="22" t="s">
        <v>2854</v>
      </c>
      <c r="D594" s="22" t="s">
        <v>2138</v>
      </c>
      <c r="E594" s="16">
        <f t="shared" si="35"/>
        <v>4000000</v>
      </c>
      <c r="G594" s="22">
        <f>IFERROR(VLOOKUP($C594,[6]Probation!$C:$V,20,0),0)</f>
        <v>1000000</v>
      </c>
      <c r="K594" s="2">
        <f t="shared" si="36"/>
        <v>5000000</v>
      </c>
      <c r="L594" s="22">
        <v>4000000</v>
      </c>
      <c r="O594" s="19"/>
      <c r="S594" s="19">
        <f>IFERROR(SUMIF([3]PIVOT!$A$9:$A$634,C594,[3]PIVOT!$C$9:$C$634),0)</f>
        <v>0</v>
      </c>
      <c r="T594" s="19">
        <f t="shared" si="33"/>
        <v>-5000000</v>
      </c>
    </row>
    <row r="595" spans="1:20" s="22" customFormat="1" hidden="1" outlineLevel="1" x14ac:dyDescent="0.25">
      <c r="A595" s="22" t="s">
        <v>2995</v>
      </c>
      <c r="B595" s="22" t="s">
        <v>2738</v>
      </c>
      <c r="C595" s="22" t="s">
        <v>1401</v>
      </c>
      <c r="D595" s="22" t="s">
        <v>425</v>
      </c>
      <c r="E595" s="16">
        <f t="shared" si="35"/>
        <v>3700000</v>
      </c>
      <c r="G595" s="22">
        <f>IFERROR(VLOOKUP($C595,[6]Probation!$C:$V,20,0),0)</f>
        <v>0</v>
      </c>
      <c r="K595" s="2">
        <f t="shared" si="36"/>
        <v>3700000</v>
      </c>
      <c r="L595" s="22">
        <v>3700000</v>
      </c>
      <c r="O595" s="19"/>
      <c r="S595" s="19">
        <f>IFERROR(SUMIF([3]PIVOT!$A$9:$A$634,C595,[3]PIVOT!$C$9:$C$634),0)</f>
        <v>0</v>
      </c>
      <c r="T595" s="19">
        <f t="shared" si="33"/>
        <v>-3700000</v>
      </c>
    </row>
    <row r="596" spans="1:20" s="22" customFormat="1" hidden="1" outlineLevel="1" x14ac:dyDescent="0.25">
      <c r="A596" s="22" t="s">
        <v>2995</v>
      </c>
      <c r="B596" s="22" t="s">
        <v>2738</v>
      </c>
      <c r="C596" s="22" t="s">
        <v>2855</v>
      </c>
      <c r="D596" s="22" t="s">
        <v>2856</v>
      </c>
      <c r="E596" s="16">
        <f t="shared" si="35"/>
        <v>3700000</v>
      </c>
      <c r="G596" s="22">
        <f>IFERROR(VLOOKUP($C596,[6]Probation!$C:$V,20,0),0)</f>
        <v>1000000</v>
      </c>
      <c r="K596" s="2">
        <f t="shared" si="36"/>
        <v>4700000</v>
      </c>
      <c r="L596" s="22">
        <v>3700000</v>
      </c>
      <c r="O596" s="19"/>
      <c r="S596" s="19">
        <f>IFERROR(SUMIF([3]PIVOT!$A$9:$A$634,C596,[3]PIVOT!$C$9:$C$634),0)</f>
        <v>0</v>
      </c>
      <c r="T596" s="19">
        <f t="shared" si="33"/>
        <v>-4700000</v>
      </c>
    </row>
    <row r="597" spans="1:20" s="22" customFormat="1" hidden="1" outlineLevel="1" x14ac:dyDescent="0.25">
      <c r="A597" s="22" t="s">
        <v>2995</v>
      </c>
      <c r="B597" s="22" t="s">
        <v>2885</v>
      </c>
      <c r="C597" s="22" t="s">
        <v>1406</v>
      </c>
      <c r="D597" s="22" t="s">
        <v>1936</v>
      </c>
      <c r="E597" s="16">
        <f t="shared" si="35"/>
        <v>4000000</v>
      </c>
      <c r="G597" s="22">
        <f>IFERROR(VLOOKUP($C597,[6]Probation!$C:$V,20,0),0)</f>
        <v>0</v>
      </c>
      <c r="K597" s="2">
        <f t="shared" si="36"/>
        <v>4000000</v>
      </c>
      <c r="L597" s="22">
        <v>4000000</v>
      </c>
      <c r="O597" s="19"/>
      <c r="S597" s="19">
        <f>IFERROR(SUMIF([3]PIVOT!$A$9:$A$634,C597,[3]PIVOT!$C$9:$C$634),0)</f>
        <v>0</v>
      </c>
      <c r="T597" s="19">
        <f t="shared" si="33"/>
        <v>-4000000</v>
      </c>
    </row>
    <row r="598" spans="1:20" s="22" customFormat="1" hidden="1" outlineLevel="1" x14ac:dyDescent="0.25">
      <c r="A598" s="22" t="s">
        <v>2995</v>
      </c>
      <c r="B598" s="22" t="s">
        <v>2886</v>
      </c>
      <c r="C598" s="22" t="s">
        <v>1402</v>
      </c>
      <c r="D598" s="22" t="s">
        <v>888</v>
      </c>
      <c r="E598" s="16">
        <f t="shared" si="35"/>
        <v>5500000</v>
      </c>
      <c r="G598" s="22">
        <f>IFERROR(VLOOKUP($C598,[6]Probation!$C:$V,20,0),0)</f>
        <v>0</v>
      </c>
      <c r="K598" s="2">
        <f t="shared" si="36"/>
        <v>5500000</v>
      </c>
      <c r="L598" s="22">
        <v>5500000</v>
      </c>
      <c r="O598" s="19"/>
      <c r="S598" s="19">
        <f>IFERROR(SUMIF([3]PIVOT!$A$9:$A$634,C598,[3]PIVOT!$C$9:$C$634),0)</f>
        <v>0</v>
      </c>
      <c r="T598" s="19">
        <f t="shared" si="33"/>
        <v>-5500000</v>
      </c>
    </row>
    <row r="599" spans="1:20" s="22" customFormat="1" hidden="1" outlineLevel="1" x14ac:dyDescent="0.25">
      <c r="A599" s="22" t="s">
        <v>2995</v>
      </c>
      <c r="B599" s="22" t="s">
        <v>2885</v>
      </c>
      <c r="C599" s="22" t="s">
        <v>1404</v>
      </c>
      <c r="D599" s="22" t="s">
        <v>2132</v>
      </c>
      <c r="E599" s="16">
        <f t="shared" si="35"/>
        <v>4000000</v>
      </c>
      <c r="G599" s="22">
        <f>IFERROR(VLOOKUP($C599,[6]Probation!$C:$V,20,0),0)</f>
        <v>0</v>
      </c>
      <c r="K599" s="2">
        <f t="shared" si="36"/>
        <v>4000000</v>
      </c>
      <c r="L599" s="22">
        <v>4000000</v>
      </c>
      <c r="O599" s="19"/>
      <c r="S599" s="19">
        <f>IFERROR(SUMIF([3]PIVOT!$A$9:$A$634,C599,[3]PIVOT!$C$9:$C$634),0)</f>
        <v>0</v>
      </c>
      <c r="T599" s="19">
        <f t="shared" si="33"/>
        <v>-4000000</v>
      </c>
    </row>
    <row r="600" spans="1:20" s="22" customFormat="1" hidden="1" outlineLevel="1" x14ac:dyDescent="0.25">
      <c r="A600" s="22" t="s">
        <v>2995</v>
      </c>
      <c r="B600" s="22" t="s">
        <v>2885</v>
      </c>
      <c r="C600" s="22" t="s">
        <v>2135</v>
      </c>
      <c r="D600" s="22" t="s">
        <v>2136</v>
      </c>
      <c r="E600" s="16">
        <f t="shared" si="35"/>
        <v>4000000</v>
      </c>
      <c r="G600" s="22">
        <f>IFERROR(VLOOKUP($C600,[6]Probation!$C:$V,20,0),0)</f>
        <v>0</v>
      </c>
      <c r="K600" s="2">
        <f t="shared" si="36"/>
        <v>4000000</v>
      </c>
      <c r="L600" s="22">
        <v>4000000</v>
      </c>
      <c r="O600" s="19"/>
      <c r="S600" s="19">
        <f>IFERROR(SUMIF([3]PIVOT!$A$9:$A$634,C600,[3]PIVOT!$C$9:$C$634),0)</f>
        <v>0</v>
      </c>
      <c r="T600" s="19">
        <f t="shared" si="33"/>
        <v>-4000000</v>
      </c>
    </row>
    <row r="601" spans="1:20" s="22" customFormat="1" hidden="1" outlineLevel="1" x14ac:dyDescent="0.25">
      <c r="A601" s="22" t="s">
        <v>2995</v>
      </c>
      <c r="B601" s="22" t="s">
        <v>2885</v>
      </c>
      <c r="C601" s="22" t="s">
        <v>1408</v>
      </c>
      <c r="D601" s="22" t="s">
        <v>281</v>
      </c>
      <c r="E601" s="16">
        <f t="shared" si="35"/>
        <v>4500000</v>
      </c>
      <c r="G601" s="22">
        <f>IFERROR(VLOOKUP($C601,[6]Probation!$C:$V,20,0),0)</f>
        <v>0</v>
      </c>
      <c r="K601" s="2">
        <f t="shared" si="36"/>
        <v>4500000</v>
      </c>
      <c r="L601" s="22">
        <v>4500000</v>
      </c>
      <c r="O601" s="19"/>
      <c r="S601" s="19">
        <f>IFERROR(SUMIF([3]PIVOT!$A$9:$A$634,C601,[3]PIVOT!$C$9:$C$634),0)</f>
        <v>0</v>
      </c>
      <c r="T601" s="19">
        <f t="shared" si="33"/>
        <v>-4500000</v>
      </c>
    </row>
    <row r="602" spans="1:20" s="22" customFormat="1" hidden="1" outlineLevel="1" x14ac:dyDescent="0.25">
      <c r="A602" s="22" t="s">
        <v>2995</v>
      </c>
      <c r="B602" s="22" t="s">
        <v>2885</v>
      </c>
      <c r="C602" s="22" t="s">
        <v>1409</v>
      </c>
      <c r="D602" s="22" t="s">
        <v>282</v>
      </c>
      <c r="E602" s="16">
        <f t="shared" si="35"/>
        <v>4500000</v>
      </c>
      <c r="G602" s="22">
        <f>IFERROR(VLOOKUP($C602,[6]Probation!$C:$V,20,0),0)</f>
        <v>0</v>
      </c>
      <c r="K602" s="2">
        <f t="shared" si="36"/>
        <v>4500000</v>
      </c>
      <c r="L602" s="22">
        <v>4500000</v>
      </c>
      <c r="O602" s="19"/>
      <c r="S602" s="19">
        <f>IFERROR(SUMIF([3]PIVOT!$A$9:$A$634,C602,[3]PIVOT!$C$9:$C$634),0)</f>
        <v>0</v>
      </c>
      <c r="T602" s="19">
        <f t="shared" si="33"/>
        <v>-4500000</v>
      </c>
    </row>
    <row r="603" spans="1:20" s="22" customFormat="1" hidden="1" outlineLevel="1" x14ac:dyDescent="0.25">
      <c r="A603" s="22" t="s">
        <v>2995</v>
      </c>
      <c r="B603" s="22" t="s">
        <v>2738</v>
      </c>
      <c r="C603" s="22" t="s">
        <v>1410</v>
      </c>
      <c r="D603" s="22" t="s">
        <v>1411</v>
      </c>
      <c r="E603" s="16">
        <f t="shared" si="35"/>
        <v>3400000</v>
      </c>
      <c r="G603" s="22">
        <f>IFERROR(VLOOKUP($C603,[6]Probation!$C:$V,20,0),0)</f>
        <v>0</v>
      </c>
      <c r="K603" s="2">
        <f t="shared" si="36"/>
        <v>3400000</v>
      </c>
      <c r="L603" s="22">
        <v>3400000</v>
      </c>
      <c r="O603" s="19"/>
      <c r="S603" s="19">
        <f>IFERROR(SUMIF([3]PIVOT!$A$9:$A$634,C603,[3]PIVOT!$C$9:$C$634),0)</f>
        <v>0</v>
      </c>
      <c r="T603" s="19">
        <f t="shared" si="33"/>
        <v>-3400000</v>
      </c>
    </row>
    <row r="604" spans="1:20" s="22" customFormat="1" hidden="1" outlineLevel="1" x14ac:dyDescent="0.25">
      <c r="A604" s="22" t="s">
        <v>2995</v>
      </c>
      <c r="B604" s="22" t="s">
        <v>2885</v>
      </c>
      <c r="C604" s="22" t="s">
        <v>1413</v>
      </c>
      <c r="D604" s="22" t="s">
        <v>389</v>
      </c>
      <c r="E604" s="16">
        <f t="shared" si="35"/>
        <v>3500000</v>
      </c>
      <c r="G604" s="22">
        <f>IFERROR(VLOOKUP($C604,[6]Probation!$C:$V,20,0),0)</f>
        <v>0</v>
      </c>
      <c r="K604" s="2">
        <f t="shared" si="36"/>
        <v>3500000</v>
      </c>
      <c r="L604" s="22">
        <v>3500000</v>
      </c>
      <c r="O604" s="19"/>
      <c r="S604" s="19">
        <f>IFERROR(SUMIF([3]PIVOT!$A$9:$A$634,C604,[3]PIVOT!$C$9:$C$634),0)</f>
        <v>0</v>
      </c>
      <c r="T604" s="19">
        <f t="shared" si="33"/>
        <v>-3500000</v>
      </c>
    </row>
    <row r="605" spans="1:20" s="22" customFormat="1" ht="15.75" hidden="1" customHeight="1" outlineLevel="1" x14ac:dyDescent="0.25">
      <c r="A605" s="22" t="s">
        <v>2995</v>
      </c>
      <c r="B605" s="22" t="s">
        <v>2885</v>
      </c>
      <c r="C605" s="22" t="s">
        <v>1414</v>
      </c>
      <c r="D605" s="22" t="s">
        <v>284</v>
      </c>
      <c r="E605" s="16">
        <f t="shared" si="35"/>
        <v>3500000</v>
      </c>
      <c r="G605" s="22">
        <f>IFERROR(VLOOKUP($C605,[6]Probation!$C:$V,20,0),0)</f>
        <v>0</v>
      </c>
      <c r="K605" s="2">
        <f t="shared" si="36"/>
        <v>3500000</v>
      </c>
      <c r="L605" s="22">
        <v>3500000</v>
      </c>
      <c r="O605" s="19"/>
      <c r="S605" s="19">
        <f>IFERROR(SUMIF([3]PIVOT!$A$9:$A$634,C605,[3]PIVOT!$C$9:$C$634),0)</f>
        <v>0</v>
      </c>
      <c r="T605" s="19">
        <f t="shared" si="33"/>
        <v>-3500000</v>
      </c>
    </row>
    <row r="606" spans="1:20" s="22" customFormat="1" hidden="1" outlineLevel="1" x14ac:dyDescent="0.25">
      <c r="A606" s="22" t="s">
        <v>2995</v>
      </c>
      <c r="B606" s="22" t="s">
        <v>2738</v>
      </c>
      <c r="C606" s="22" t="s">
        <v>1415</v>
      </c>
      <c r="D606" s="16" t="s">
        <v>283</v>
      </c>
      <c r="E606" s="16">
        <f t="shared" si="35"/>
        <v>1500000</v>
      </c>
      <c r="F606" s="16"/>
      <c r="G606" s="22">
        <f>IFERROR(VLOOKUP($C606,[6]Probation!$C:$V,20,0),0)</f>
        <v>0</v>
      </c>
      <c r="H606" s="16"/>
      <c r="I606" s="16"/>
      <c r="J606" s="16"/>
      <c r="K606" s="2">
        <f t="shared" si="36"/>
        <v>1500000</v>
      </c>
      <c r="L606" s="16">
        <v>1500000</v>
      </c>
      <c r="M606" s="16"/>
      <c r="N606" s="16"/>
      <c r="O606" s="19"/>
      <c r="S606" s="19">
        <f>IFERROR(SUMIF([3]PIVOT!$A$9:$A$634,C606,[3]PIVOT!$C$9:$C$634),0)</f>
        <v>0</v>
      </c>
      <c r="T606" s="19">
        <f t="shared" si="33"/>
        <v>-1500000</v>
      </c>
    </row>
    <row r="607" spans="1:20" s="22" customFormat="1" hidden="1" outlineLevel="1" x14ac:dyDescent="0.25">
      <c r="A607" s="22" t="s">
        <v>2995</v>
      </c>
      <c r="B607" s="22" t="s">
        <v>2738</v>
      </c>
      <c r="C607" s="22" t="s">
        <v>2857</v>
      </c>
      <c r="D607" s="16" t="s">
        <v>2858</v>
      </c>
      <c r="E607" s="16">
        <f t="shared" si="35"/>
        <v>1500000</v>
      </c>
      <c r="F607" s="16"/>
      <c r="G607" s="22">
        <f>IFERROR(VLOOKUP($C607,[6]Probation!$C:$V,20,0),0)</f>
        <v>1000000</v>
      </c>
      <c r="H607" s="16"/>
      <c r="I607" s="16"/>
      <c r="J607" s="16"/>
      <c r="K607" s="2">
        <f t="shared" si="36"/>
        <v>2500000</v>
      </c>
      <c r="L607" s="16">
        <v>1500000</v>
      </c>
      <c r="M607" s="16"/>
      <c r="N607" s="16"/>
      <c r="O607" s="19"/>
      <c r="S607" s="19">
        <f>IFERROR(SUMIF([3]PIVOT!$A$9:$A$634,C607,[3]PIVOT!$C$9:$C$634),0)</f>
        <v>0</v>
      </c>
      <c r="T607" s="19">
        <f t="shared" si="33"/>
        <v>-2500000</v>
      </c>
    </row>
    <row r="608" spans="1:20" s="22" customFormat="1" hidden="1" outlineLevel="1" x14ac:dyDescent="0.25">
      <c r="A608" s="22" t="s">
        <v>2995</v>
      </c>
      <c r="B608" s="22" t="s">
        <v>2738</v>
      </c>
      <c r="C608" s="22" t="s">
        <v>2859</v>
      </c>
      <c r="D608" s="22" t="s">
        <v>2860</v>
      </c>
      <c r="E608" s="16">
        <f t="shared" si="35"/>
        <v>3000000</v>
      </c>
      <c r="G608" s="22">
        <f>IFERROR(VLOOKUP($C608,[6]Probation!$C:$V,20,0),0)</f>
        <v>961000</v>
      </c>
      <c r="K608" s="2">
        <f t="shared" si="36"/>
        <v>3961000</v>
      </c>
      <c r="L608" s="22">
        <v>3000000</v>
      </c>
      <c r="O608" s="19"/>
      <c r="S608" s="19">
        <f>IFERROR(SUMIF([3]PIVOT!$A$9:$A$634,C608,[3]PIVOT!$C$9:$C$634),0)</f>
        <v>0</v>
      </c>
      <c r="T608" s="19">
        <f t="shared" si="33"/>
        <v>-3961000</v>
      </c>
    </row>
    <row r="609" spans="1:20" s="22" customFormat="1" hidden="1" outlineLevel="1" x14ac:dyDescent="0.25">
      <c r="A609" s="22" t="s">
        <v>2995</v>
      </c>
      <c r="B609" s="22" t="s">
        <v>2885</v>
      </c>
      <c r="C609" s="22" t="s">
        <v>1416</v>
      </c>
      <c r="D609" s="22" t="s">
        <v>626</v>
      </c>
      <c r="E609" s="16">
        <f t="shared" si="35"/>
        <v>4500000</v>
      </c>
      <c r="G609" s="22">
        <f>IFERROR(VLOOKUP($C609,[6]Probation!$C:$V,20,0),0)</f>
        <v>0</v>
      </c>
      <c r="K609" s="2">
        <f t="shared" si="36"/>
        <v>4500000</v>
      </c>
      <c r="L609" s="22">
        <v>4500000</v>
      </c>
      <c r="O609" s="19"/>
      <c r="S609" s="19">
        <f>IFERROR(SUMIF([3]PIVOT!$A$9:$A$634,C609,[3]PIVOT!$C$9:$C$634),0)</f>
        <v>0</v>
      </c>
      <c r="T609" s="19">
        <f t="shared" si="33"/>
        <v>-4500000</v>
      </c>
    </row>
    <row r="610" spans="1:20" s="22" customFormat="1" hidden="1" outlineLevel="1" x14ac:dyDescent="0.25">
      <c r="A610" s="22" t="s">
        <v>2995</v>
      </c>
      <c r="B610" s="22" t="s">
        <v>2885</v>
      </c>
      <c r="C610" s="22" t="s">
        <v>1942</v>
      </c>
      <c r="D610" s="22" t="s">
        <v>1943</v>
      </c>
      <c r="E610" s="16">
        <f t="shared" si="35"/>
        <v>4500000</v>
      </c>
      <c r="G610" s="22">
        <f>IFERROR(VLOOKUP($C610,[6]Probation!$C:$V,20,0),0)</f>
        <v>0</v>
      </c>
      <c r="K610" s="2">
        <f t="shared" si="36"/>
        <v>4500000</v>
      </c>
      <c r="L610" s="22">
        <v>4500000</v>
      </c>
      <c r="O610" s="19"/>
      <c r="S610" s="19">
        <f>IFERROR(SUMIF([3]PIVOT!$A$9:$A$634,C610,[3]PIVOT!$C$9:$C$634),0)</f>
        <v>0</v>
      </c>
      <c r="T610" s="19">
        <f t="shared" si="33"/>
        <v>-4500000</v>
      </c>
    </row>
    <row r="611" spans="1:20" s="22" customFormat="1" hidden="1" outlineLevel="1" x14ac:dyDescent="0.25">
      <c r="A611" s="22" t="s">
        <v>2995</v>
      </c>
      <c r="B611" s="22" t="s">
        <v>2738</v>
      </c>
      <c r="C611" s="22" t="s">
        <v>1418</v>
      </c>
      <c r="D611" s="22" t="s">
        <v>1944</v>
      </c>
      <c r="E611" s="16">
        <f t="shared" si="35"/>
        <v>3400000</v>
      </c>
      <c r="G611" s="22">
        <f>IFERROR(VLOOKUP($C611,[6]Probation!$C:$V,20,0),0)</f>
        <v>0</v>
      </c>
      <c r="K611" s="2">
        <f t="shared" si="36"/>
        <v>3400000</v>
      </c>
      <c r="L611" s="22">
        <v>3400000</v>
      </c>
      <c r="O611" s="19"/>
      <c r="S611" s="19">
        <f>IFERROR(SUMIF([3]PIVOT!$A$9:$A$634,C611,[3]PIVOT!$C$9:$C$634),0)</f>
        <v>0</v>
      </c>
      <c r="T611" s="19">
        <f t="shared" si="33"/>
        <v>-3400000</v>
      </c>
    </row>
    <row r="612" spans="1:20" s="22" customFormat="1" hidden="1" outlineLevel="1" x14ac:dyDescent="0.25">
      <c r="A612" s="22" t="s">
        <v>2995</v>
      </c>
      <c r="B612" s="22" t="s">
        <v>2885</v>
      </c>
      <c r="C612" s="22" t="s">
        <v>1419</v>
      </c>
      <c r="D612" s="22" t="s">
        <v>431</v>
      </c>
      <c r="E612" s="16">
        <f t="shared" si="35"/>
        <v>4000000</v>
      </c>
      <c r="G612" s="22">
        <f>IFERROR(VLOOKUP($C612,[6]Probation!$C:$V,20,0),0)</f>
        <v>0</v>
      </c>
      <c r="K612" s="2">
        <f t="shared" si="36"/>
        <v>4000000</v>
      </c>
      <c r="L612" s="22">
        <v>4000000</v>
      </c>
      <c r="O612" s="19"/>
      <c r="S612" s="19">
        <f>IFERROR(SUMIF([3]PIVOT!$A$9:$A$634,C612,[3]PIVOT!$C$9:$C$634),0)</f>
        <v>0</v>
      </c>
      <c r="T612" s="19">
        <f t="shared" si="33"/>
        <v>-4000000</v>
      </c>
    </row>
    <row r="613" spans="1:20" s="22" customFormat="1" hidden="1" outlineLevel="1" x14ac:dyDescent="0.25">
      <c r="A613" s="22" t="s">
        <v>2995</v>
      </c>
      <c r="B613" s="22" t="s">
        <v>2738</v>
      </c>
      <c r="C613" s="22" t="s">
        <v>1420</v>
      </c>
      <c r="D613" s="22" t="s">
        <v>285</v>
      </c>
      <c r="E613" s="16">
        <f t="shared" si="35"/>
        <v>3700000</v>
      </c>
      <c r="G613" s="22">
        <f>IFERROR(VLOOKUP($C613,[6]Probation!$C:$V,20,0),0)</f>
        <v>0</v>
      </c>
      <c r="K613" s="2">
        <f t="shared" si="36"/>
        <v>3700000</v>
      </c>
      <c r="L613" s="22">
        <v>3700000</v>
      </c>
      <c r="O613" s="19"/>
      <c r="S613" s="19">
        <f>IFERROR(SUMIF([3]PIVOT!$A$9:$A$634,C613,[3]PIVOT!$C$9:$C$634),0)</f>
        <v>0</v>
      </c>
      <c r="T613" s="19">
        <f t="shared" si="33"/>
        <v>-3700000</v>
      </c>
    </row>
    <row r="614" spans="1:20" s="22" customFormat="1" hidden="1" outlineLevel="1" x14ac:dyDescent="0.25">
      <c r="A614" s="22" t="s">
        <v>2995</v>
      </c>
      <c r="B614" s="22" t="s">
        <v>2885</v>
      </c>
      <c r="C614" s="22" t="s">
        <v>1421</v>
      </c>
      <c r="D614" s="22" t="s">
        <v>686</v>
      </c>
      <c r="E614" s="16">
        <f t="shared" si="35"/>
        <v>4000000</v>
      </c>
      <c r="G614" s="22">
        <f>IFERROR(VLOOKUP($C614,[6]Probation!$C:$V,20,0),0)</f>
        <v>0</v>
      </c>
      <c r="K614" s="2">
        <f t="shared" si="36"/>
        <v>4000000</v>
      </c>
      <c r="L614" s="22">
        <v>4000000</v>
      </c>
      <c r="S614" s="19">
        <f>IFERROR(SUMIF([3]PIVOT!$A$9:$A$634,C614,[3]PIVOT!$C$9:$C$634),0)</f>
        <v>0</v>
      </c>
      <c r="T614" s="19">
        <f t="shared" si="33"/>
        <v>-4000000</v>
      </c>
    </row>
    <row r="615" spans="1:20" s="22" customFormat="1" hidden="1" outlineLevel="1" x14ac:dyDescent="0.25">
      <c r="A615" s="22" t="s">
        <v>2995</v>
      </c>
      <c r="B615" s="22" t="s">
        <v>2885</v>
      </c>
      <c r="C615" s="22" t="s">
        <v>1422</v>
      </c>
      <c r="D615" s="22" t="s">
        <v>470</v>
      </c>
      <c r="E615" s="16">
        <f t="shared" si="35"/>
        <v>4000000</v>
      </c>
      <c r="G615" s="22">
        <f>IFERROR(VLOOKUP($C615,[6]Probation!$C:$V,20,0),0)</f>
        <v>0</v>
      </c>
      <c r="K615" s="2">
        <f t="shared" si="36"/>
        <v>4000000</v>
      </c>
      <c r="L615" s="22">
        <v>4000000</v>
      </c>
      <c r="S615" s="19">
        <f>IFERROR(SUMIF([3]PIVOT!$A$9:$A$634,C615,[3]PIVOT!$C$9:$C$634),0)</f>
        <v>0</v>
      </c>
      <c r="T615" s="19">
        <f t="shared" si="33"/>
        <v>-4000000</v>
      </c>
    </row>
    <row r="616" spans="1:20" s="22" customFormat="1" hidden="1" outlineLevel="1" x14ac:dyDescent="0.25">
      <c r="A616" s="22" t="s">
        <v>2995</v>
      </c>
      <c r="B616" s="22" t="s">
        <v>2738</v>
      </c>
      <c r="C616" s="22" t="s">
        <v>1423</v>
      </c>
      <c r="D616" s="22" t="s">
        <v>688</v>
      </c>
      <c r="E616" s="16">
        <f t="shared" si="35"/>
        <v>3400000</v>
      </c>
      <c r="G616" s="22">
        <f>IFERROR(VLOOKUP($C616,[6]Probation!$C:$V,20,0),0)</f>
        <v>0</v>
      </c>
      <c r="K616" s="2">
        <f t="shared" si="36"/>
        <v>3400000</v>
      </c>
      <c r="L616" s="22">
        <v>3400000</v>
      </c>
      <c r="S616" s="19">
        <f>IFERROR(SUMIF([3]PIVOT!$A$9:$A$634,C616,[3]PIVOT!$C$9:$C$634),0)</f>
        <v>0</v>
      </c>
      <c r="T616" s="19">
        <f t="shared" si="33"/>
        <v>-3400000</v>
      </c>
    </row>
    <row r="617" spans="1:20" s="22" customFormat="1" hidden="1" outlineLevel="1" x14ac:dyDescent="0.25">
      <c r="A617" s="22" t="s">
        <v>2995</v>
      </c>
      <c r="B617" s="22" t="s">
        <v>2885</v>
      </c>
      <c r="C617" s="22" t="s">
        <v>1945</v>
      </c>
      <c r="D617" s="22" t="s">
        <v>1946</v>
      </c>
      <c r="E617" s="16">
        <f t="shared" si="35"/>
        <v>4000000</v>
      </c>
      <c r="G617" s="22">
        <f>IFERROR(VLOOKUP($C617,[6]Probation!$C:$V,20,0),0)</f>
        <v>0</v>
      </c>
      <c r="K617" s="2">
        <f t="shared" si="36"/>
        <v>4000000</v>
      </c>
      <c r="L617" s="22">
        <v>4000000</v>
      </c>
      <c r="S617" s="19">
        <f>IFERROR(SUMIF([3]PIVOT!$A$9:$A$634,C617,[3]PIVOT!$C$9:$C$634),0)</f>
        <v>0</v>
      </c>
      <c r="T617" s="19">
        <f t="shared" si="33"/>
        <v>-4000000</v>
      </c>
    </row>
    <row r="618" spans="1:20" s="22" customFormat="1" hidden="1" outlineLevel="1" x14ac:dyDescent="0.25">
      <c r="A618" s="22" t="s">
        <v>2995</v>
      </c>
      <c r="B618" s="22" t="s">
        <v>2738</v>
      </c>
      <c r="C618" s="22" t="s">
        <v>2861</v>
      </c>
      <c r="D618" s="22" t="s">
        <v>2862</v>
      </c>
      <c r="E618" s="16">
        <f t="shared" si="35"/>
        <v>3000000</v>
      </c>
      <c r="G618" s="22">
        <f>IFERROR(VLOOKUP($C618,[6]Probation!$C:$V,20,0),0)</f>
        <v>1000000</v>
      </c>
      <c r="K618" s="2">
        <f t="shared" si="36"/>
        <v>4000000</v>
      </c>
      <c r="L618" s="22">
        <v>3000000</v>
      </c>
      <c r="S618" s="19">
        <f>IFERROR(SUMIF([3]PIVOT!$A$9:$A$634,C618,[3]PIVOT!$C$9:$C$634),0)</f>
        <v>0</v>
      </c>
      <c r="T618" s="19">
        <f t="shared" si="33"/>
        <v>-4000000</v>
      </c>
    </row>
    <row r="619" spans="1:20" s="22" customFormat="1" hidden="1" outlineLevel="1" x14ac:dyDescent="0.25">
      <c r="A619" s="22" t="s">
        <v>2997</v>
      </c>
      <c r="B619" s="22" t="s">
        <v>2738</v>
      </c>
      <c r="C619" s="22" t="s">
        <v>2534</v>
      </c>
      <c r="D619" s="22" t="s">
        <v>2535</v>
      </c>
      <c r="E619" s="16">
        <f t="shared" si="35"/>
        <v>3000000</v>
      </c>
      <c r="G619" s="22">
        <f>IFERROR(VLOOKUP($C619,[6]Probation!$C:$V,20,0),0)</f>
        <v>0</v>
      </c>
      <c r="K619" s="2">
        <f t="shared" si="36"/>
        <v>3000000</v>
      </c>
      <c r="L619" s="22">
        <v>3000000</v>
      </c>
      <c r="S619" s="19">
        <f>IFERROR(SUMIF([3]PIVOT!$A$9:$A$634,C619,[3]PIVOT!$C$9:$C$634),0)</f>
        <v>0</v>
      </c>
      <c r="T619" s="19">
        <f t="shared" si="33"/>
        <v>-3000000</v>
      </c>
    </row>
    <row r="620" spans="1:20" s="22" customFormat="1" hidden="1" outlineLevel="1" x14ac:dyDescent="0.25">
      <c r="A620" s="22" t="s">
        <v>2997</v>
      </c>
      <c r="B620" s="22" t="s">
        <v>2885</v>
      </c>
      <c r="C620" s="22" t="s">
        <v>2863</v>
      </c>
      <c r="D620" s="22" t="s">
        <v>2864</v>
      </c>
      <c r="E620" s="16">
        <f t="shared" si="35"/>
        <v>4000000</v>
      </c>
      <c r="G620" s="22">
        <f>IFERROR(VLOOKUP($C620,[6]Probation!$C:$V,20,0),0)</f>
        <v>961000</v>
      </c>
      <c r="K620" s="2">
        <f t="shared" si="36"/>
        <v>4961000</v>
      </c>
      <c r="L620" s="22">
        <v>4000000</v>
      </c>
      <c r="S620" s="19">
        <f>IFERROR(SUMIF([3]PIVOT!$A$9:$A$634,C620,[3]PIVOT!$C$9:$C$634),0)</f>
        <v>0</v>
      </c>
      <c r="T620" s="19">
        <f t="shared" si="33"/>
        <v>-4961000</v>
      </c>
    </row>
    <row r="621" spans="1:20" s="22" customFormat="1" hidden="1" outlineLevel="1" x14ac:dyDescent="0.25">
      <c r="A621" s="22" t="s">
        <v>2997</v>
      </c>
      <c r="B621" s="22" t="s">
        <v>2738</v>
      </c>
      <c r="C621" s="22" t="s">
        <v>2539</v>
      </c>
      <c r="D621" s="22" t="s">
        <v>2540</v>
      </c>
      <c r="E621" s="16">
        <f t="shared" si="35"/>
        <v>3000000</v>
      </c>
      <c r="G621" s="22">
        <f>IFERROR(VLOOKUP($C621,[6]Probation!$C:$V,20,0),0)</f>
        <v>0</v>
      </c>
      <c r="K621" s="2">
        <f t="shared" si="36"/>
        <v>3000000</v>
      </c>
      <c r="L621" s="22">
        <v>3000000</v>
      </c>
      <c r="S621" s="19">
        <f>IFERROR(SUMIF([3]PIVOT!$A$9:$A$634,C621,[3]PIVOT!$C$9:$C$634),0)</f>
        <v>0</v>
      </c>
      <c r="T621" s="19">
        <f t="shared" si="33"/>
        <v>-3000000</v>
      </c>
    </row>
    <row r="622" spans="1:20" s="22" customFormat="1" hidden="1" outlineLevel="1" x14ac:dyDescent="0.25">
      <c r="A622" s="22" t="s">
        <v>2997</v>
      </c>
      <c r="B622" s="22" t="s">
        <v>2885</v>
      </c>
      <c r="C622" s="22" t="s">
        <v>2538</v>
      </c>
      <c r="D622" s="22" t="s">
        <v>655</v>
      </c>
      <c r="E622" s="16">
        <f t="shared" si="35"/>
        <v>4000000</v>
      </c>
      <c r="G622" s="22">
        <f>IFERROR(VLOOKUP($C622,[6]Probation!$C:$V,20,0),0)</f>
        <v>0</v>
      </c>
      <c r="K622" s="2">
        <f t="shared" si="36"/>
        <v>4000000</v>
      </c>
      <c r="L622" s="22">
        <v>4000000</v>
      </c>
      <c r="S622" s="19">
        <f>IFERROR(SUMIF([3]PIVOT!$A$9:$A$634,C622,[3]PIVOT!$C$9:$C$634),0)</f>
        <v>0</v>
      </c>
      <c r="T622" s="19">
        <f t="shared" si="33"/>
        <v>-4000000</v>
      </c>
    </row>
    <row r="623" spans="1:20" s="22" customFormat="1" hidden="1" outlineLevel="1" x14ac:dyDescent="0.25">
      <c r="A623" s="22" t="s">
        <v>2997</v>
      </c>
      <c r="B623" s="22" t="s">
        <v>2885</v>
      </c>
      <c r="C623" s="22" t="s">
        <v>2143</v>
      </c>
      <c r="D623" s="22" t="s">
        <v>2144</v>
      </c>
      <c r="E623" s="16">
        <f t="shared" si="35"/>
        <v>4000000</v>
      </c>
      <c r="G623" s="22">
        <f>IFERROR(VLOOKUP($C623,[6]Probation!$C:$V,20,0),0)</f>
        <v>0</v>
      </c>
      <c r="K623" s="2">
        <f t="shared" si="36"/>
        <v>4000000</v>
      </c>
      <c r="L623" s="22">
        <v>4000000</v>
      </c>
      <c r="S623" s="19">
        <f>IFERROR(SUMIF([3]PIVOT!$A$9:$A$634,C623,[3]PIVOT!$C$9:$C$634),0)</f>
        <v>0</v>
      </c>
      <c r="T623" s="19">
        <f t="shared" si="33"/>
        <v>-4000000</v>
      </c>
    </row>
    <row r="624" spans="1:20" s="22" customFormat="1" hidden="1" outlineLevel="1" x14ac:dyDescent="0.25">
      <c r="A624" s="22" t="s">
        <v>2997</v>
      </c>
      <c r="B624" s="22" t="s">
        <v>2885</v>
      </c>
      <c r="C624" s="22" t="s">
        <v>1429</v>
      </c>
      <c r="D624" s="22" t="s">
        <v>303</v>
      </c>
      <c r="E624" s="16">
        <f t="shared" si="35"/>
        <v>4000000</v>
      </c>
      <c r="G624" s="22">
        <f>IFERROR(VLOOKUP($C624,[6]Probation!$C:$V,20,0),0)</f>
        <v>0</v>
      </c>
      <c r="K624" s="2">
        <f t="shared" si="36"/>
        <v>4000000</v>
      </c>
      <c r="L624" s="22">
        <v>4000000</v>
      </c>
      <c r="O624" s="19"/>
      <c r="S624" s="19">
        <f>IFERROR(SUMIF([3]PIVOT!$A$9:$A$634,C624,[3]PIVOT!$C$9:$C$634),0)</f>
        <v>0</v>
      </c>
      <c r="T624" s="19">
        <f t="shared" ref="T624:T687" si="37">+S624-K624</f>
        <v>-4000000</v>
      </c>
    </row>
    <row r="625" spans="1:20" s="22" customFormat="1" hidden="1" outlineLevel="1" x14ac:dyDescent="0.25">
      <c r="A625" s="22" t="s">
        <v>2997</v>
      </c>
      <c r="B625" s="22" t="s">
        <v>2885</v>
      </c>
      <c r="C625" s="22" t="s">
        <v>2149</v>
      </c>
      <c r="D625" s="22" t="s">
        <v>2150</v>
      </c>
      <c r="E625" s="16">
        <f t="shared" si="35"/>
        <v>4000000</v>
      </c>
      <c r="G625" s="22">
        <f>IFERROR(VLOOKUP($C625,[6]Probation!$C:$V,20,0),0)</f>
        <v>0</v>
      </c>
      <c r="K625" s="2">
        <f t="shared" si="36"/>
        <v>4000000</v>
      </c>
      <c r="L625" s="22">
        <v>4000000</v>
      </c>
      <c r="O625" s="19"/>
      <c r="S625" s="19">
        <f>IFERROR(SUMIF([3]PIVOT!$A$9:$A$634,C625,[3]PIVOT!$C$9:$C$634),0)</f>
        <v>0</v>
      </c>
      <c r="T625" s="19">
        <f t="shared" si="37"/>
        <v>-4000000</v>
      </c>
    </row>
    <row r="626" spans="1:20" s="22" customFormat="1" hidden="1" outlineLevel="1" x14ac:dyDescent="0.25">
      <c r="A626" s="22" t="s">
        <v>2997</v>
      </c>
      <c r="B626" s="22" t="s">
        <v>2738</v>
      </c>
      <c r="C626" s="22" t="s">
        <v>2312</v>
      </c>
      <c r="D626" s="22" t="s">
        <v>2313</v>
      </c>
      <c r="E626" s="16">
        <f t="shared" si="35"/>
        <v>3000000</v>
      </c>
      <c r="G626" s="22">
        <f>IFERROR(VLOOKUP($C626,[6]Probation!$C:$V,20,0),0)</f>
        <v>0</v>
      </c>
      <c r="K626" s="2">
        <f t="shared" si="36"/>
        <v>3000000</v>
      </c>
      <c r="L626" s="22">
        <v>3000000</v>
      </c>
      <c r="O626" s="19"/>
      <c r="S626" s="19">
        <f>IFERROR(SUMIF([3]PIVOT!$A$9:$A$634,C626,[3]PIVOT!$C$9:$C$634),0)</f>
        <v>0</v>
      </c>
      <c r="T626" s="19">
        <f t="shared" si="37"/>
        <v>-3000000</v>
      </c>
    </row>
    <row r="627" spans="1:20" s="22" customFormat="1" hidden="1" outlineLevel="1" x14ac:dyDescent="0.25">
      <c r="A627" s="22" t="s">
        <v>2997</v>
      </c>
      <c r="B627" s="22" t="s">
        <v>2738</v>
      </c>
      <c r="C627" s="22" t="s">
        <v>2147</v>
      </c>
      <c r="D627" s="22" t="s">
        <v>2148</v>
      </c>
      <c r="E627" s="16">
        <f t="shared" si="35"/>
        <v>3000000</v>
      </c>
      <c r="G627" s="22">
        <f>IFERROR(VLOOKUP($C627,[6]Probation!$C:$V,20,0),0)</f>
        <v>0</v>
      </c>
      <c r="K627" s="2">
        <f t="shared" si="36"/>
        <v>3000000</v>
      </c>
      <c r="L627" s="22">
        <v>3000000</v>
      </c>
      <c r="O627" s="19"/>
      <c r="S627" s="19">
        <f>IFERROR(SUMIF([3]PIVOT!$A$9:$A$634,C627,[3]PIVOT!$C$9:$C$634),0)</f>
        <v>0</v>
      </c>
      <c r="T627" s="19">
        <f t="shared" si="37"/>
        <v>-3000000</v>
      </c>
    </row>
    <row r="628" spans="1:20" s="22" customFormat="1" hidden="1" outlineLevel="1" x14ac:dyDescent="0.25">
      <c r="A628" s="22" t="s">
        <v>2997</v>
      </c>
      <c r="B628" s="22" t="s">
        <v>2885</v>
      </c>
      <c r="C628" s="22" t="s">
        <v>1433</v>
      </c>
      <c r="D628" s="22" t="s">
        <v>898</v>
      </c>
      <c r="E628" s="16">
        <f t="shared" si="35"/>
        <v>4000000</v>
      </c>
      <c r="G628" s="22">
        <f>IFERROR(VLOOKUP($C628,[6]Probation!$C:$V,20,0),0)</f>
        <v>0</v>
      </c>
      <c r="K628" s="2">
        <f t="shared" si="36"/>
        <v>4000000</v>
      </c>
      <c r="L628" s="22">
        <v>4000000</v>
      </c>
      <c r="O628" s="19"/>
      <c r="S628" s="19">
        <f>IFERROR(SUMIF([3]PIVOT!$A$9:$A$634,C628,[3]PIVOT!$C$9:$C$634),0)</f>
        <v>0</v>
      </c>
      <c r="T628" s="19">
        <f t="shared" si="37"/>
        <v>-4000000</v>
      </c>
    </row>
    <row r="629" spans="1:20" s="22" customFormat="1" hidden="1" outlineLevel="1" x14ac:dyDescent="0.25">
      <c r="A629" s="22" t="s">
        <v>2997</v>
      </c>
      <c r="B629" s="22" t="s">
        <v>2885</v>
      </c>
      <c r="C629" s="22" t="s">
        <v>1955</v>
      </c>
      <c r="D629" s="22" t="s">
        <v>944</v>
      </c>
      <c r="E629" s="16">
        <f t="shared" si="35"/>
        <v>4000000</v>
      </c>
      <c r="G629" s="22">
        <f>IFERROR(VLOOKUP($C629,[6]Probation!$C:$V,20,0),0)</f>
        <v>0</v>
      </c>
      <c r="K629" s="2">
        <f t="shared" si="36"/>
        <v>4000000</v>
      </c>
      <c r="L629" s="22">
        <v>4000000</v>
      </c>
      <c r="O629" s="19"/>
      <c r="S629" s="19">
        <f>IFERROR(SUMIF([3]PIVOT!$A$9:$A$634,C629,[3]PIVOT!$C$9:$C$634),0)</f>
        <v>0</v>
      </c>
      <c r="T629" s="19">
        <f t="shared" si="37"/>
        <v>-4000000</v>
      </c>
    </row>
    <row r="630" spans="1:20" s="22" customFormat="1" hidden="1" outlineLevel="1" x14ac:dyDescent="0.25">
      <c r="A630" s="22" t="s">
        <v>2997</v>
      </c>
      <c r="B630" s="22" t="s">
        <v>2738</v>
      </c>
      <c r="C630" s="22" t="s">
        <v>2151</v>
      </c>
      <c r="D630" s="22" t="s">
        <v>2152</v>
      </c>
      <c r="E630" s="16">
        <f t="shared" si="35"/>
        <v>4000000</v>
      </c>
      <c r="G630" s="22">
        <f>IFERROR(VLOOKUP($C630,[6]Probation!$C:$V,20,0),0)</f>
        <v>0</v>
      </c>
      <c r="K630" s="2">
        <f t="shared" si="36"/>
        <v>4000000</v>
      </c>
      <c r="L630" s="22">
        <v>4000000</v>
      </c>
      <c r="O630" s="19"/>
      <c r="S630" s="19">
        <f>IFERROR(SUMIF([3]PIVOT!$A$9:$A$634,C630,[3]PIVOT!$C$9:$C$634),0)</f>
        <v>0</v>
      </c>
      <c r="T630" s="19">
        <f t="shared" si="37"/>
        <v>-4000000</v>
      </c>
    </row>
    <row r="631" spans="1:20" s="22" customFormat="1" hidden="1" outlineLevel="1" x14ac:dyDescent="0.25">
      <c r="A631" s="22" t="s">
        <v>2997</v>
      </c>
      <c r="B631" s="22" t="s">
        <v>2885</v>
      </c>
      <c r="C631" s="22" t="s">
        <v>1436</v>
      </c>
      <c r="D631" s="22" t="s">
        <v>403</v>
      </c>
      <c r="E631" s="16">
        <f t="shared" si="35"/>
        <v>4000000</v>
      </c>
      <c r="G631" s="22">
        <f>IFERROR(VLOOKUP($C631,[6]Probation!$C:$V,20,0),0)</f>
        <v>0</v>
      </c>
      <c r="K631" s="2">
        <f t="shared" si="36"/>
        <v>4000000</v>
      </c>
      <c r="L631" s="22">
        <v>4000000</v>
      </c>
      <c r="O631" s="19"/>
      <c r="S631" s="19">
        <f>IFERROR(SUMIF([3]PIVOT!$A$9:$A$634,C631,[3]PIVOT!$C$9:$C$634),0)</f>
        <v>0</v>
      </c>
      <c r="T631" s="19">
        <f t="shared" si="37"/>
        <v>-4000000</v>
      </c>
    </row>
    <row r="632" spans="1:20" s="22" customFormat="1" hidden="1" outlineLevel="1" x14ac:dyDescent="0.25">
      <c r="A632" s="22" t="s">
        <v>2997</v>
      </c>
      <c r="B632" s="22" t="s">
        <v>2885</v>
      </c>
      <c r="C632" s="22" t="s">
        <v>1437</v>
      </c>
      <c r="D632" s="22" t="s">
        <v>314</v>
      </c>
      <c r="E632" s="16">
        <f t="shared" si="35"/>
        <v>4000000</v>
      </c>
      <c r="G632" s="22">
        <f>IFERROR(VLOOKUP($C632,[6]Probation!$C:$V,20,0),0)</f>
        <v>0</v>
      </c>
      <c r="K632" s="2">
        <f t="shared" si="36"/>
        <v>4000000</v>
      </c>
      <c r="L632" s="22">
        <v>4000000</v>
      </c>
      <c r="O632" s="19"/>
      <c r="S632" s="19">
        <f>IFERROR(SUMIF([3]PIVOT!$A$9:$A$634,C632,[3]PIVOT!$C$9:$C$634),0)</f>
        <v>0</v>
      </c>
      <c r="T632" s="19">
        <f t="shared" si="37"/>
        <v>-4000000</v>
      </c>
    </row>
    <row r="633" spans="1:20" s="22" customFormat="1" hidden="1" outlineLevel="1" x14ac:dyDescent="0.25">
      <c r="A633" s="22" t="s">
        <v>2997</v>
      </c>
      <c r="B633" s="22" t="s">
        <v>2886</v>
      </c>
      <c r="C633" s="22" t="s">
        <v>1438</v>
      </c>
      <c r="D633" s="22" t="s">
        <v>2689</v>
      </c>
      <c r="E633" s="16">
        <f t="shared" si="35"/>
        <v>5500000</v>
      </c>
      <c r="G633" s="22">
        <f>IFERROR(VLOOKUP($C633,[6]Probation!$C:$V,20,0),0)</f>
        <v>0</v>
      </c>
      <c r="K633" s="2">
        <f t="shared" si="36"/>
        <v>5500000</v>
      </c>
      <c r="L633" s="22">
        <v>5500000</v>
      </c>
      <c r="O633" s="19"/>
      <c r="S633" s="19">
        <f>IFERROR(SUMIF([3]PIVOT!$A$9:$A$634,C633,[3]PIVOT!$C$9:$C$634),0)</f>
        <v>0</v>
      </c>
      <c r="T633" s="19">
        <f t="shared" si="37"/>
        <v>-5500000</v>
      </c>
    </row>
    <row r="634" spans="1:20" s="22" customFormat="1" hidden="1" outlineLevel="1" x14ac:dyDescent="0.25">
      <c r="A634" s="22" t="s">
        <v>2997</v>
      </c>
      <c r="B634" s="22" t="s">
        <v>2885</v>
      </c>
      <c r="C634" s="22" t="s">
        <v>1439</v>
      </c>
      <c r="D634" s="22" t="s">
        <v>333</v>
      </c>
      <c r="E634" s="16">
        <f t="shared" si="35"/>
        <v>4000000</v>
      </c>
      <c r="G634" s="22">
        <f>IFERROR(VLOOKUP($C634,[6]Probation!$C:$V,20,0),0)</f>
        <v>0</v>
      </c>
      <c r="K634" s="2">
        <f t="shared" si="36"/>
        <v>4000000</v>
      </c>
      <c r="L634" s="22">
        <v>4000000</v>
      </c>
      <c r="O634" s="19"/>
      <c r="S634" s="19">
        <f>IFERROR(SUMIF([3]PIVOT!$A$9:$A$634,C634,[3]PIVOT!$C$9:$C$634),0)</f>
        <v>0</v>
      </c>
      <c r="T634" s="19">
        <f t="shared" si="37"/>
        <v>-4000000</v>
      </c>
    </row>
    <row r="635" spans="1:20" s="22" customFormat="1" hidden="1" outlineLevel="1" x14ac:dyDescent="0.25">
      <c r="A635" s="22" t="s">
        <v>2997</v>
      </c>
      <c r="B635" s="22" t="s">
        <v>2738</v>
      </c>
      <c r="C635" s="22" t="s">
        <v>1958</v>
      </c>
      <c r="D635" s="22" t="s">
        <v>1959</v>
      </c>
      <c r="E635" s="16">
        <f t="shared" si="35"/>
        <v>3000000</v>
      </c>
      <c r="G635" s="22">
        <f>IFERROR(VLOOKUP($C635,[6]Probation!$C:$V,20,0),0)</f>
        <v>0</v>
      </c>
      <c r="K635" s="2">
        <f t="shared" si="36"/>
        <v>3000000</v>
      </c>
      <c r="L635" s="22">
        <v>3000000</v>
      </c>
      <c r="O635" s="19"/>
      <c r="S635" s="19">
        <f>IFERROR(SUMIF([3]PIVOT!$A$9:$A$634,C635,[3]PIVOT!$C$9:$C$634),0)</f>
        <v>0</v>
      </c>
      <c r="T635" s="19">
        <f t="shared" si="37"/>
        <v>-3000000</v>
      </c>
    </row>
    <row r="636" spans="1:20" s="22" customFormat="1" hidden="1" outlineLevel="1" x14ac:dyDescent="0.25">
      <c r="A636" s="22" t="s">
        <v>2997</v>
      </c>
      <c r="B636" s="22" t="s">
        <v>2885</v>
      </c>
      <c r="C636" s="22" t="s">
        <v>2154</v>
      </c>
      <c r="D636" s="22" t="s">
        <v>2155</v>
      </c>
      <c r="E636" s="16">
        <f t="shared" si="35"/>
        <v>4000000</v>
      </c>
      <c r="G636" s="22">
        <f>IFERROR(VLOOKUP($C636,[6]Probation!$C:$V,20,0),0)</f>
        <v>0</v>
      </c>
      <c r="K636" s="2">
        <f t="shared" si="36"/>
        <v>4000000</v>
      </c>
      <c r="L636" s="22">
        <v>4000000</v>
      </c>
      <c r="O636" s="19"/>
      <c r="S636" s="19">
        <f>IFERROR(SUMIF([3]PIVOT!$A$9:$A$634,C636,[3]PIVOT!$C$9:$C$634),0)</f>
        <v>0</v>
      </c>
      <c r="T636" s="19">
        <f t="shared" si="37"/>
        <v>-4000000</v>
      </c>
    </row>
    <row r="637" spans="1:20" s="22" customFormat="1" hidden="1" outlineLevel="1" x14ac:dyDescent="0.25">
      <c r="A637" s="22" t="s">
        <v>2997</v>
      </c>
      <c r="B637" s="22" t="s">
        <v>2885</v>
      </c>
      <c r="C637" s="22" t="s">
        <v>1960</v>
      </c>
      <c r="D637" s="22" t="s">
        <v>1961</v>
      </c>
      <c r="E637" s="16">
        <f t="shared" si="35"/>
        <v>4000000</v>
      </c>
      <c r="G637" s="22">
        <f>IFERROR(VLOOKUP($C637,[6]Probation!$C:$V,20,0),0)</f>
        <v>0</v>
      </c>
      <c r="K637" s="2">
        <f t="shared" si="36"/>
        <v>4000000</v>
      </c>
      <c r="L637" s="22">
        <v>4000000</v>
      </c>
      <c r="O637" s="19"/>
      <c r="S637" s="19">
        <f>IFERROR(SUMIF([3]PIVOT!$A$9:$A$634,C637,[3]PIVOT!$C$9:$C$634),0)</f>
        <v>0</v>
      </c>
      <c r="T637" s="19">
        <f t="shared" si="37"/>
        <v>-4000000</v>
      </c>
    </row>
    <row r="638" spans="1:20" s="22" customFormat="1" hidden="1" outlineLevel="1" x14ac:dyDescent="0.25">
      <c r="A638" s="22" t="s">
        <v>2997</v>
      </c>
      <c r="B638" s="22" t="s">
        <v>2738</v>
      </c>
      <c r="C638" s="22" t="s">
        <v>1440</v>
      </c>
      <c r="D638" s="22" t="s">
        <v>958</v>
      </c>
      <c r="E638" s="16">
        <f t="shared" si="35"/>
        <v>3000000</v>
      </c>
      <c r="G638" s="22">
        <f>IFERROR(VLOOKUP($C638,[6]Probation!$C:$V,20,0),0)</f>
        <v>0</v>
      </c>
      <c r="K638" s="2">
        <f t="shared" si="36"/>
        <v>3000000</v>
      </c>
      <c r="L638" s="22">
        <v>3000000</v>
      </c>
      <c r="O638" s="19"/>
      <c r="S638" s="19">
        <f>IFERROR(SUMIF([3]PIVOT!$A$9:$A$634,C638,[3]PIVOT!$C$9:$C$634),0)</f>
        <v>0</v>
      </c>
      <c r="T638" s="19">
        <f t="shared" si="37"/>
        <v>-3000000</v>
      </c>
    </row>
    <row r="639" spans="1:20" s="22" customFormat="1" hidden="1" outlineLevel="1" x14ac:dyDescent="0.25">
      <c r="A639" s="22" t="s">
        <v>2997</v>
      </c>
      <c r="B639" s="22" t="s">
        <v>2885</v>
      </c>
      <c r="C639" s="22" t="s">
        <v>1441</v>
      </c>
      <c r="D639" s="22" t="s">
        <v>959</v>
      </c>
      <c r="E639" s="16">
        <f t="shared" si="35"/>
        <v>4000000</v>
      </c>
      <c r="G639" s="22">
        <f>IFERROR(VLOOKUP($C639,[6]Probation!$C:$V,20,0),0)</f>
        <v>0</v>
      </c>
      <c r="K639" s="2">
        <f t="shared" si="36"/>
        <v>4000000</v>
      </c>
      <c r="L639" s="22">
        <v>4000000</v>
      </c>
      <c r="O639" s="19"/>
      <c r="S639" s="19">
        <f>IFERROR(SUMIF([3]PIVOT!$A$9:$A$634,C639,[3]PIVOT!$C$9:$C$634),0)</f>
        <v>0</v>
      </c>
      <c r="T639" s="19">
        <f t="shared" si="37"/>
        <v>-4000000</v>
      </c>
    </row>
    <row r="640" spans="1:20" s="22" customFormat="1" hidden="1" outlineLevel="1" x14ac:dyDescent="0.25">
      <c r="A640" s="22" t="s">
        <v>2997</v>
      </c>
      <c r="B640" s="22" t="s">
        <v>2885</v>
      </c>
      <c r="C640" s="22" t="s">
        <v>1443</v>
      </c>
      <c r="D640" s="22" t="s">
        <v>1444</v>
      </c>
      <c r="E640" s="16">
        <f t="shared" si="35"/>
        <v>4000000</v>
      </c>
      <c r="G640" s="22">
        <f>IFERROR(VLOOKUP($C640,[6]Probation!$C:$V,20,0),0)</f>
        <v>0</v>
      </c>
      <c r="K640" s="2">
        <f t="shared" si="36"/>
        <v>4000000</v>
      </c>
      <c r="L640" s="22">
        <v>4000000</v>
      </c>
      <c r="O640" s="19"/>
      <c r="S640" s="19">
        <f>IFERROR(SUMIF([3]PIVOT!$A$9:$A$634,C640,[3]PIVOT!$C$9:$C$634),0)</f>
        <v>0</v>
      </c>
      <c r="T640" s="19">
        <f t="shared" si="37"/>
        <v>-4000000</v>
      </c>
    </row>
    <row r="641" spans="1:20" s="22" customFormat="1" hidden="1" outlineLevel="1" x14ac:dyDescent="0.25">
      <c r="A641" s="22" t="s">
        <v>2997</v>
      </c>
      <c r="B641" s="22" t="s">
        <v>2885</v>
      </c>
      <c r="C641" s="22" t="s">
        <v>2157</v>
      </c>
      <c r="D641" s="22" t="s">
        <v>2158</v>
      </c>
      <c r="E641" s="16">
        <f t="shared" si="35"/>
        <v>4000000</v>
      </c>
      <c r="G641" s="22">
        <f>IFERROR(VLOOKUP($C641,[6]Probation!$C:$V,20,0),0)</f>
        <v>0</v>
      </c>
      <c r="K641" s="2">
        <f t="shared" si="36"/>
        <v>4000000</v>
      </c>
      <c r="L641" s="22">
        <v>4000000</v>
      </c>
      <c r="O641" s="19"/>
      <c r="S641" s="19">
        <f>IFERROR(SUMIF([3]PIVOT!$A$9:$A$634,C641,[3]PIVOT!$C$9:$C$634),0)</f>
        <v>0</v>
      </c>
      <c r="T641" s="19">
        <f t="shared" si="37"/>
        <v>-4000000</v>
      </c>
    </row>
    <row r="642" spans="1:20" s="22" customFormat="1" hidden="1" outlineLevel="1" x14ac:dyDescent="0.25">
      <c r="A642" s="22" t="s">
        <v>2997</v>
      </c>
      <c r="B642" s="22" t="s">
        <v>2738</v>
      </c>
      <c r="C642" s="22" t="s">
        <v>1445</v>
      </c>
      <c r="D642" s="22" t="s">
        <v>2690</v>
      </c>
      <c r="E642" s="16">
        <f t="shared" ref="E642:E705" si="38">+L642-F642-J642-I642</f>
        <v>3000000</v>
      </c>
      <c r="G642" s="22">
        <f>IFERROR(VLOOKUP($C642,[6]Probation!$C:$V,20,0),0)</f>
        <v>0</v>
      </c>
      <c r="K642" s="2">
        <f t="shared" ref="K642:K705" si="39">SUM(E642:G642)-H642+I642+J642</f>
        <v>3000000</v>
      </c>
      <c r="L642" s="22">
        <v>3000000</v>
      </c>
      <c r="O642" s="19"/>
      <c r="S642" s="19">
        <f>IFERROR(SUMIF([3]PIVOT!$A$9:$A$634,C642,[3]PIVOT!$C$9:$C$634),0)</f>
        <v>0</v>
      </c>
      <c r="T642" s="19">
        <f t="shared" si="37"/>
        <v>-3000000</v>
      </c>
    </row>
    <row r="643" spans="1:20" s="22" customFormat="1" hidden="1" outlineLevel="1" x14ac:dyDescent="0.25">
      <c r="A643" s="22" t="s">
        <v>2997</v>
      </c>
      <c r="B643" s="22" t="s">
        <v>2738</v>
      </c>
      <c r="C643" s="22" t="s">
        <v>2865</v>
      </c>
      <c r="D643" s="22" t="s">
        <v>2544</v>
      </c>
      <c r="E643" s="16">
        <f t="shared" si="38"/>
        <v>3000000</v>
      </c>
      <c r="G643" s="22">
        <f>IFERROR(VLOOKUP($C643,[6]Probation!$C:$V,20,0),0)</f>
        <v>1000000</v>
      </c>
      <c r="K643" s="2">
        <f t="shared" si="39"/>
        <v>4000000</v>
      </c>
      <c r="L643" s="22">
        <v>3000000</v>
      </c>
      <c r="O643" s="19"/>
      <c r="S643" s="19">
        <f>IFERROR(SUMIF([3]PIVOT!$A$9:$A$634,C643,[3]PIVOT!$C$9:$C$634),0)</f>
        <v>0</v>
      </c>
      <c r="T643" s="19">
        <f t="shared" si="37"/>
        <v>-4000000</v>
      </c>
    </row>
    <row r="644" spans="1:20" s="22" customFormat="1" hidden="1" outlineLevel="1" x14ac:dyDescent="0.25">
      <c r="A644" s="22" t="s">
        <v>2997</v>
      </c>
      <c r="B644" s="22" t="s">
        <v>2885</v>
      </c>
      <c r="C644" s="22" t="s">
        <v>1450</v>
      </c>
      <c r="D644" s="22" t="s">
        <v>799</v>
      </c>
      <c r="E644" s="16">
        <f t="shared" si="38"/>
        <v>4500000</v>
      </c>
      <c r="G644" s="22">
        <f>IFERROR(VLOOKUP($C644,[6]Probation!$C:$V,20,0),0)</f>
        <v>0</v>
      </c>
      <c r="K644" s="2">
        <f t="shared" si="39"/>
        <v>4500000</v>
      </c>
      <c r="L644" s="22">
        <v>4500000</v>
      </c>
      <c r="O644" s="19"/>
      <c r="S644" s="19">
        <f>IFERROR(SUMIF([3]PIVOT!$A$9:$A$634,C644,[3]PIVOT!$C$9:$C$634),0)</f>
        <v>0</v>
      </c>
      <c r="T644" s="19">
        <f t="shared" si="37"/>
        <v>-4500000</v>
      </c>
    </row>
    <row r="645" spans="1:20" s="22" customFormat="1" hidden="1" outlineLevel="1" x14ac:dyDescent="0.25">
      <c r="A645" s="22" t="s">
        <v>2997</v>
      </c>
      <c r="B645" s="22" t="s">
        <v>2738</v>
      </c>
      <c r="C645" s="22" t="s">
        <v>2998</v>
      </c>
      <c r="D645" s="22" t="s">
        <v>2999</v>
      </c>
      <c r="E645" s="16">
        <f t="shared" si="38"/>
        <v>3000000</v>
      </c>
      <c r="G645" s="22">
        <f>IFERROR(VLOOKUP($C645,[6]Probation!$C:$V,20,0),0)</f>
        <v>1000000</v>
      </c>
      <c r="K645" s="2">
        <f t="shared" si="39"/>
        <v>4000000</v>
      </c>
      <c r="L645" s="22">
        <v>3000000</v>
      </c>
      <c r="O645" s="19"/>
      <c r="S645" s="19">
        <f>IFERROR(SUMIF([3]PIVOT!$A$9:$A$634,C645,[3]PIVOT!$C$9:$C$634),0)</f>
        <v>0</v>
      </c>
      <c r="T645" s="19">
        <f t="shared" si="37"/>
        <v>-4000000</v>
      </c>
    </row>
    <row r="646" spans="1:20" s="22" customFormat="1" hidden="1" outlineLevel="1" x14ac:dyDescent="0.25">
      <c r="A646" s="22" t="s">
        <v>2997</v>
      </c>
      <c r="B646" s="22" t="s">
        <v>2885</v>
      </c>
      <c r="C646" s="22" t="s">
        <v>3000</v>
      </c>
      <c r="D646" s="22" t="s">
        <v>3001</v>
      </c>
      <c r="E646" s="16">
        <f t="shared" si="38"/>
        <v>4000000</v>
      </c>
      <c r="G646" s="22">
        <f>IFERROR(VLOOKUP($C646,[6]Probation!$C:$V,20,0),0)</f>
        <v>1000000</v>
      </c>
      <c r="K646" s="2">
        <f t="shared" si="39"/>
        <v>5000000</v>
      </c>
      <c r="L646" s="22">
        <v>4000000</v>
      </c>
      <c r="O646" s="19"/>
      <c r="S646" s="19">
        <f>IFERROR(SUMIF([3]PIVOT!$A$9:$A$634,C646,[3]PIVOT!$C$9:$C$634),0)</f>
        <v>0</v>
      </c>
      <c r="T646" s="19">
        <f t="shared" si="37"/>
        <v>-5000000</v>
      </c>
    </row>
    <row r="647" spans="1:20" s="22" customFormat="1" hidden="1" outlineLevel="1" x14ac:dyDescent="0.25">
      <c r="A647" s="22" t="s">
        <v>2997</v>
      </c>
      <c r="B647" s="22" t="s">
        <v>2886</v>
      </c>
      <c r="C647" s="22" t="s">
        <v>1453</v>
      </c>
      <c r="D647" s="22" t="s">
        <v>325</v>
      </c>
      <c r="E647" s="16">
        <f t="shared" si="38"/>
        <v>5500000</v>
      </c>
      <c r="G647" s="22">
        <f>IFERROR(VLOOKUP($C647,[6]Probation!$C:$V,20,0),0)</f>
        <v>0</v>
      </c>
      <c r="K647" s="2">
        <f t="shared" si="39"/>
        <v>5500000</v>
      </c>
      <c r="L647" s="22">
        <v>5500000</v>
      </c>
      <c r="O647" s="19"/>
      <c r="S647" s="19">
        <f>IFERROR(SUMIF([3]PIVOT!$A$9:$A$634,C647,[3]PIVOT!$C$9:$C$634),0)</f>
        <v>0</v>
      </c>
      <c r="T647" s="19">
        <f t="shared" si="37"/>
        <v>-5500000</v>
      </c>
    </row>
    <row r="648" spans="1:20" s="22" customFormat="1" hidden="1" outlineLevel="1" x14ac:dyDescent="0.25">
      <c r="A648" s="22" t="s">
        <v>2997</v>
      </c>
      <c r="B648" s="22" t="s">
        <v>2885</v>
      </c>
      <c r="C648" s="22" t="s">
        <v>1454</v>
      </c>
      <c r="D648" s="22" t="s">
        <v>478</v>
      </c>
      <c r="E648" s="16">
        <f t="shared" si="38"/>
        <v>4000000</v>
      </c>
      <c r="G648" s="22">
        <f>IFERROR(VLOOKUP($C648,[6]Probation!$C:$V,20,0),0)</f>
        <v>0</v>
      </c>
      <c r="K648" s="2">
        <f t="shared" si="39"/>
        <v>4000000</v>
      </c>
      <c r="L648" s="22">
        <v>4000000</v>
      </c>
      <c r="O648" s="19"/>
      <c r="S648" s="19">
        <f>IFERROR(SUMIF([3]PIVOT!$A$9:$A$634,C648,[3]PIVOT!$C$9:$C$634),0)</f>
        <v>0</v>
      </c>
      <c r="T648" s="19">
        <f t="shared" si="37"/>
        <v>-4000000</v>
      </c>
    </row>
    <row r="649" spans="1:20" s="22" customFormat="1" hidden="1" outlineLevel="1" x14ac:dyDescent="0.25">
      <c r="A649" s="22" t="s">
        <v>2997</v>
      </c>
      <c r="B649" s="22" t="s">
        <v>2738</v>
      </c>
      <c r="C649" s="22" t="s">
        <v>1455</v>
      </c>
      <c r="D649" s="22" t="s">
        <v>545</v>
      </c>
      <c r="E649" s="16">
        <f t="shared" si="38"/>
        <v>3000000</v>
      </c>
      <c r="G649" s="22">
        <f>IFERROR(VLOOKUP($C649,[6]Probation!$C:$V,20,0),0)</f>
        <v>0</v>
      </c>
      <c r="K649" s="2">
        <f t="shared" si="39"/>
        <v>3000000</v>
      </c>
      <c r="L649" s="22">
        <v>3000000</v>
      </c>
      <c r="O649" s="19"/>
      <c r="S649" s="19">
        <f>IFERROR(SUMIF([3]PIVOT!$A$9:$A$634,C649,[3]PIVOT!$C$9:$C$634),0)</f>
        <v>0</v>
      </c>
      <c r="T649" s="19">
        <f t="shared" si="37"/>
        <v>-3000000</v>
      </c>
    </row>
    <row r="650" spans="1:20" s="22" customFormat="1" hidden="1" outlineLevel="1" x14ac:dyDescent="0.25">
      <c r="A650" s="22" t="s">
        <v>2997</v>
      </c>
      <c r="B650" s="22" t="s">
        <v>2885</v>
      </c>
      <c r="C650" s="22" t="s">
        <v>1456</v>
      </c>
      <c r="D650" s="22" t="s">
        <v>327</v>
      </c>
      <c r="E650" s="16">
        <f t="shared" si="38"/>
        <v>4500000</v>
      </c>
      <c r="G650" s="22">
        <f>IFERROR(VLOOKUP($C650,[6]Probation!$C:$V,20,0),0)</f>
        <v>0</v>
      </c>
      <c r="K650" s="2">
        <f t="shared" si="39"/>
        <v>4500000</v>
      </c>
      <c r="L650" s="22">
        <v>4500000</v>
      </c>
      <c r="O650" s="19"/>
      <c r="S650" s="19">
        <f>IFERROR(SUMIF([3]PIVOT!$A$9:$A$634,C650,[3]PIVOT!$C$9:$C$634),0)</f>
        <v>0</v>
      </c>
      <c r="T650" s="19">
        <f t="shared" si="37"/>
        <v>-4500000</v>
      </c>
    </row>
    <row r="651" spans="1:20" s="22" customFormat="1" hidden="1" outlineLevel="1" x14ac:dyDescent="0.25">
      <c r="A651" s="22" t="s">
        <v>2997</v>
      </c>
      <c r="B651" s="22" t="s">
        <v>2885</v>
      </c>
      <c r="C651" s="22" t="s">
        <v>1457</v>
      </c>
      <c r="D651" s="22" t="s">
        <v>903</v>
      </c>
      <c r="E651" s="16">
        <f t="shared" si="38"/>
        <v>4500000</v>
      </c>
      <c r="G651" s="22">
        <f>IFERROR(VLOOKUP($C651,[6]Probation!$C:$V,20,0),0)</f>
        <v>0</v>
      </c>
      <c r="K651" s="2">
        <f t="shared" si="39"/>
        <v>4500000</v>
      </c>
      <c r="L651" s="22">
        <v>4500000</v>
      </c>
      <c r="O651" s="19"/>
      <c r="S651" s="19">
        <f>IFERROR(SUMIF([3]PIVOT!$A$9:$A$634,C651,[3]PIVOT!$C$9:$C$634),0)</f>
        <v>0</v>
      </c>
      <c r="T651" s="19">
        <f t="shared" si="37"/>
        <v>-4500000</v>
      </c>
    </row>
    <row r="652" spans="1:20" s="22" customFormat="1" hidden="1" outlineLevel="1" x14ac:dyDescent="0.25">
      <c r="A652" s="22" t="s">
        <v>2997</v>
      </c>
      <c r="B652" s="22" t="s">
        <v>2885</v>
      </c>
      <c r="C652" s="22" t="s">
        <v>1458</v>
      </c>
      <c r="D652" s="22" t="s">
        <v>1459</v>
      </c>
      <c r="E652" s="16">
        <f t="shared" si="38"/>
        <v>3500000</v>
      </c>
      <c r="G652" s="22">
        <f>IFERROR(VLOOKUP($C652,[6]Probation!$C:$V,20,0),0)</f>
        <v>0</v>
      </c>
      <c r="K652" s="2">
        <f t="shared" si="39"/>
        <v>3500000</v>
      </c>
      <c r="L652" s="22">
        <v>3500000</v>
      </c>
      <c r="O652" s="19"/>
      <c r="S652" s="19">
        <f>IFERROR(SUMIF([3]PIVOT!$A$9:$A$634,C652,[3]PIVOT!$C$9:$C$634),0)</f>
        <v>0</v>
      </c>
      <c r="T652" s="19">
        <f t="shared" si="37"/>
        <v>-3500000</v>
      </c>
    </row>
    <row r="653" spans="1:20" s="22" customFormat="1" hidden="1" outlineLevel="1" x14ac:dyDescent="0.25">
      <c r="A653" s="22" t="s">
        <v>2997</v>
      </c>
      <c r="B653" s="22" t="s">
        <v>2885</v>
      </c>
      <c r="C653" s="22" t="s">
        <v>1962</v>
      </c>
      <c r="D653" s="22" t="s">
        <v>1963</v>
      </c>
      <c r="E653" s="16">
        <f t="shared" si="38"/>
        <v>3500000</v>
      </c>
      <c r="G653" s="22">
        <f>IFERROR(VLOOKUP($C653,[6]Probation!$C:$V,20,0),0)</f>
        <v>0</v>
      </c>
      <c r="K653" s="2">
        <f t="shared" si="39"/>
        <v>3500000</v>
      </c>
      <c r="L653" s="22">
        <v>3500000</v>
      </c>
      <c r="O653" s="19"/>
      <c r="S653" s="19">
        <f>IFERROR(SUMIF([3]PIVOT!$A$9:$A$634,C653,[3]PIVOT!$C$9:$C$634),0)</f>
        <v>0</v>
      </c>
      <c r="T653" s="19">
        <f t="shared" si="37"/>
        <v>-3500000</v>
      </c>
    </row>
    <row r="654" spans="1:20" s="22" customFormat="1" hidden="1" outlineLevel="1" x14ac:dyDescent="0.25">
      <c r="A654" s="22" t="s">
        <v>2997</v>
      </c>
      <c r="B654" s="22" t="s">
        <v>2738</v>
      </c>
      <c r="C654" s="22" t="s">
        <v>1460</v>
      </c>
      <c r="D654" s="22" t="s">
        <v>1461</v>
      </c>
      <c r="E654" s="16">
        <f t="shared" si="38"/>
        <v>3700000</v>
      </c>
      <c r="G654" s="22">
        <f>IFERROR(VLOOKUP($C654,[6]Probation!$C:$V,20,0),0)</f>
        <v>0</v>
      </c>
      <c r="K654" s="2">
        <f t="shared" si="39"/>
        <v>3700000</v>
      </c>
      <c r="L654" s="22">
        <v>3700000</v>
      </c>
      <c r="O654" s="19"/>
      <c r="S654" s="19">
        <f>IFERROR(SUMIF([3]PIVOT!$A$9:$A$634,C654,[3]PIVOT!$C$9:$C$634),0)</f>
        <v>0</v>
      </c>
      <c r="T654" s="19">
        <f t="shared" si="37"/>
        <v>-3700000</v>
      </c>
    </row>
    <row r="655" spans="1:20" s="22" customFormat="1" hidden="1" outlineLevel="1" x14ac:dyDescent="0.25">
      <c r="A655" s="22" t="s">
        <v>2997</v>
      </c>
      <c r="B655" s="22" t="s">
        <v>2885</v>
      </c>
      <c r="C655" s="22" t="s">
        <v>2697</v>
      </c>
      <c r="D655" s="22" t="s">
        <v>2698</v>
      </c>
      <c r="E655" s="16">
        <f t="shared" si="38"/>
        <v>4000000</v>
      </c>
      <c r="G655" s="22">
        <f>IFERROR(VLOOKUP($C655,[6]Probation!$C:$V,20,0),0)</f>
        <v>0</v>
      </c>
      <c r="K655" s="2">
        <f t="shared" si="39"/>
        <v>4000000</v>
      </c>
      <c r="L655" s="22">
        <v>4000000</v>
      </c>
      <c r="O655" s="19"/>
      <c r="S655" s="19">
        <f>IFERROR(SUMIF([3]PIVOT!$A$9:$A$634,C655,[3]PIVOT!$C$9:$C$634),0)</f>
        <v>0</v>
      </c>
      <c r="T655" s="19">
        <f t="shared" si="37"/>
        <v>-4000000</v>
      </c>
    </row>
    <row r="656" spans="1:20" s="22" customFormat="1" hidden="1" outlineLevel="1" x14ac:dyDescent="0.25">
      <c r="A656" s="22" t="s">
        <v>2997</v>
      </c>
      <c r="B656" s="22" t="s">
        <v>2885</v>
      </c>
      <c r="C656" s="22" t="s">
        <v>1463</v>
      </c>
      <c r="D656" s="22" t="s">
        <v>1464</v>
      </c>
      <c r="E656" s="16">
        <f t="shared" si="38"/>
        <v>4000000</v>
      </c>
      <c r="G656" s="22">
        <f>IFERROR(VLOOKUP($C656,[6]Probation!$C:$V,20,0),0)</f>
        <v>0</v>
      </c>
      <c r="K656" s="2">
        <f t="shared" si="39"/>
        <v>4000000</v>
      </c>
      <c r="L656" s="22">
        <v>4000000</v>
      </c>
      <c r="O656" s="19"/>
      <c r="S656" s="19">
        <f>IFERROR(SUMIF([3]PIVOT!$A$9:$A$634,C656,[3]PIVOT!$C$9:$C$634),0)</f>
        <v>0</v>
      </c>
      <c r="T656" s="19">
        <f t="shared" si="37"/>
        <v>-4000000</v>
      </c>
    </row>
    <row r="657" spans="1:20" s="22" customFormat="1" hidden="1" outlineLevel="1" x14ac:dyDescent="0.25">
      <c r="A657" s="22" t="s">
        <v>2997</v>
      </c>
      <c r="B657" s="22" t="s">
        <v>2738</v>
      </c>
      <c r="C657" s="22" t="s">
        <v>2866</v>
      </c>
      <c r="D657" s="22" t="s">
        <v>2867</v>
      </c>
      <c r="E657" s="16">
        <f t="shared" si="38"/>
        <v>3700000</v>
      </c>
      <c r="G657" s="22">
        <f>IFERROR(VLOOKUP($C657,[6]Probation!$C:$V,20,0),0)</f>
        <v>961000</v>
      </c>
      <c r="K657" s="2">
        <f t="shared" si="39"/>
        <v>4661000</v>
      </c>
      <c r="L657" s="22">
        <v>3700000</v>
      </c>
      <c r="O657" s="19"/>
      <c r="S657" s="19">
        <f>IFERROR(SUMIF([3]PIVOT!$A$9:$A$634,C657,[3]PIVOT!$C$9:$C$634),0)</f>
        <v>0</v>
      </c>
      <c r="T657" s="19">
        <f t="shared" si="37"/>
        <v>-4661000</v>
      </c>
    </row>
    <row r="658" spans="1:20" s="22" customFormat="1" hidden="1" outlineLevel="1" x14ac:dyDescent="0.25">
      <c r="A658" s="22" t="s">
        <v>2997</v>
      </c>
      <c r="B658" s="22" t="s">
        <v>2738</v>
      </c>
      <c r="C658" s="22" t="s">
        <v>2320</v>
      </c>
      <c r="D658" s="22" t="s">
        <v>2162</v>
      </c>
      <c r="E658" s="16">
        <f t="shared" si="38"/>
        <v>3000000</v>
      </c>
      <c r="G658" s="22">
        <f>IFERROR(VLOOKUP($C658,[6]Probation!$C:$V,20,0),0)</f>
        <v>0</v>
      </c>
      <c r="K658" s="2">
        <f t="shared" si="39"/>
        <v>3000000</v>
      </c>
      <c r="L658" s="22">
        <v>3000000</v>
      </c>
      <c r="O658" s="19"/>
      <c r="S658" s="19">
        <f>IFERROR(SUMIF([3]PIVOT!$A$9:$A$634,C658,[3]PIVOT!$C$9:$C$634),0)</f>
        <v>0</v>
      </c>
      <c r="T658" s="19">
        <f t="shared" si="37"/>
        <v>-3000000</v>
      </c>
    </row>
    <row r="659" spans="1:20" s="22" customFormat="1" ht="15.75" hidden="1" customHeight="1" outlineLevel="1" x14ac:dyDescent="0.25">
      <c r="A659" s="22" t="s">
        <v>2997</v>
      </c>
      <c r="B659" s="22" t="s">
        <v>2885</v>
      </c>
      <c r="C659" s="22" t="s">
        <v>2322</v>
      </c>
      <c r="D659" s="22" t="s">
        <v>2323</v>
      </c>
      <c r="E659" s="16">
        <f t="shared" si="38"/>
        <v>4000000</v>
      </c>
      <c r="G659" s="22">
        <f>IFERROR(VLOOKUP($C659,[6]Probation!$C:$V,20,0),0)</f>
        <v>0</v>
      </c>
      <c r="K659" s="2">
        <f t="shared" si="39"/>
        <v>4000000</v>
      </c>
      <c r="L659" s="22">
        <v>4000000</v>
      </c>
      <c r="O659" s="19"/>
      <c r="S659" s="19">
        <f>IFERROR(SUMIF([3]PIVOT!$A$9:$A$634,C659,[3]PIVOT!$C$9:$C$634),0)</f>
        <v>0</v>
      </c>
      <c r="T659" s="19">
        <f t="shared" si="37"/>
        <v>-4000000</v>
      </c>
    </row>
    <row r="660" spans="1:20" s="22" customFormat="1" hidden="1" outlineLevel="1" x14ac:dyDescent="0.25">
      <c r="A660" s="22" t="s">
        <v>3002</v>
      </c>
      <c r="B660" s="22" t="s">
        <v>2885</v>
      </c>
      <c r="C660" s="22" t="s">
        <v>1969</v>
      </c>
      <c r="D660" s="16" t="s">
        <v>1970</v>
      </c>
      <c r="E660" s="16">
        <f t="shared" si="38"/>
        <v>3500000</v>
      </c>
      <c r="F660" s="16"/>
      <c r="G660" s="22">
        <f>IFERROR(VLOOKUP($C660,[6]Probation!$C:$V,20,0),0)</f>
        <v>0</v>
      </c>
      <c r="H660" s="16"/>
      <c r="I660" s="16"/>
      <c r="J660" s="16"/>
      <c r="K660" s="2">
        <f t="shared" si="39"/>
        <v>3500000</v>
      </c>
      <c r="L660" s="16">
        <v>3500000</v>
      </c>
      <c r="M660" s="16"/>
      <c r="N660" s="16"/>
      <c r="O660" s="19"/>
      <c r="S660" s="19">
        <f>IFERROR(SUMIF([3]PIVOT!$A$9:$A$634,C660,[3]PIVOT!$C$9:$C$634),0)</f>
        <v>0</v>
      </c>
      <c r="T660" s="19">
        <f t="shared" si="37"/>
        <v>-3500000</v>
      </c>
    </row>
    <row r="661" spans="1:20" s="22" customFormat="1" hidden="1" outlineLevel="1" x14ac:dyDescent="0.25">
      <c r="A661" s="22" t="s">
        <v>3002</v>
      </c>
      <c r="B661" s="22" t="s">
        <v>2885</v>
      </c>
      <c r="C661" s="22" t="s">
        <v>2700</v>
      </c>
      <c r="D661" s="22" t="s">
        <v>2701</v>
      </c>
      <c r="E661" s="16">
        <f t="shared" si="38"/>
        <v>3500000</v>
      </c>
      <c r="G661" s="22">
        <f>IFERROR(VLOOKUP($C661,[6]Probation!$C:$V,20,0),0)</f>
        <v>384000</v>
      </c>
      <c r="K661" s="2">
        <f t="shared" si="39"/>
        <v>3884000</v>
      </c>
      <c r="L661" s="22">
        <v>3500000</v>
      </c>
      <c r="O661" s="19"/>
      <c r="S661" s="19">
        <f>IFERROR(SUMIF([3]PIVOT!$A$9:$A$634,C661,[3]PIVOT!$C$9:$C$634),0)</f>
        <v>0</v>
      </c>
      <c r="T661" s="19">
        <f t="shared" si="37"/>
        <v>-3884000</v>
      </c>
    </row>
    <row r="662" spans="1:20" s="22" customFormat="1" hidden="1" outlineLevel="1" x14ac:dyDescent="0.25">
      <c r="A662" s="22" t="s">
        <v>3002</v>
      </c>
      <c r="B662" s="22" t="s">
        <v>2738</v>
      </c>
      <c r="C662" s="22" t="s">
        <v>1966</v>
      </c>
      <c r="D662" s="22" t="s">
        <v>2699</v>
      </c>
      <c r="E662" s="16">
        <f t="shared" si="38"/>
        <v>3000000</v>
      </c>
      <c r="G662" s="22">
        <f>IFERROR(VLOOKUP($C662,[6]Probation!$C:$V,20,0),0)</f>
        <v>0</v>
      </c>
      <c r="K662" s="2">
        <f t="shared" si="39"/>
        <v>3000000</v>
      </c>
      <c r="L662" s="22">
        <v>3000000</v>
      </c>
      <c r="S662" s="19">
        <f>IFERROR(SUMIF([3]PIVOT!$A$9:$A$634,C662,[3]PIVOT!$C$9:$C$634),0)</f>
        <v>0</v>
      </c>
      <c r="T662" s="19">
        <f t="shared" si="37"/>
        <v>-3000000</v>
      </c>
    </row>
    <row r="663" spans="1:20" s="22" customFormat="1" hidden="1" outlineLevel="1" x14ac:dyDescent="0.25">
      <c r="A663" s="22" t="s">
        <v>3002</v>
      </c>
      <c r="B663" s="22" t="s">
        <v>2885</v>
      </c>
      <c r="C663" s="22" t="s">
        <v>1468</v>
      </c>
      <c r="D663" s="22" t="s">
        <v>317</v>
      </c>
      <c r="E663" s="16">
        <f t="shared" si="38"/>
        <v>4000000</v>
      </c>
      <c r="G663" s="22">
        <f>IFERROR(VLOOKUP($C663,[6]Probation!$C:$V,20,0),0)</f>
        <v>0</v>
      </c>
      <c r="K663" s="2">
        <f t="shared" si="39"/>
        <v>4000000</v>
      </c>
      <c r="L663" s="22">
        <v>4000000</v>
      </c>
      <c r="S663" s="19">
        <f>IFERROR(SUMIF([3]PIVOT!$A$9:$A$634,C663,[3]PIVOT!$C$9:$C$634),0)</f>
        <v>0</v>
      </c>
      <c r="T663" s="19">
        <f t="shared" si="37"/>
        <v>-4000000</v>
      </c>
    </row>
    <row r="664" spans="1:20" s="22" customFormat="1" hidden="1" outlineLevel="1" x14ac:dyDescent="0.25">
      <c r="A664" s="22" t="s">
        <v>3002</v>
      </c>
      <c r="B664" s="22" t="s">
        <v>2738</v>
      </c>
      <c r="C664" s="22" t="s">
        <v>2163</v>
      </c>
      <c r="D664" s="22" t="s">
        <v>2164</v>
      </c>
      <c r="E664" s="16">
        <f t="shared" si="38"/>
        <v>3700000</v>
      </c>
      <c r="G664" s="22">
        <f>IFERROR(VLOOKUP($C664,[6]Probation!$C:$V,20,0),0)</f>
        <v>0</v>
      </c>
      <c r="K664" s="2">
        <f t="shared" si="39"/>
        <v>3700000</v>
      </c>
      <c r="L664" s="22">
        <v>3700000</v>
      </c>
      <c r="S664" s="19">
        <f>IFERROR(SUMIF([3]PIVOT!$A$9:$A$634,C664,[3]PIVOT!$C$9:$C$634),0)</f>
        <v>0</v>
      </c>
      <c r="T664" s="19">
        <f t="shared" si="37"/>
        <v>-3700000</v>
      </c>
    </row>
    <row r="665" spans="1:20" s="22" customFormat="1" hidden="1" outlineLevel="1" x14ac:dyDescent="0.25">
      <c r="A665" s="22" t="s">
        <v>3002</v>
      </c>
      <c r="B665" s="22" t="s">
        <v>2885</v>
      </c>
      <c r="C665" s="22" t="s">
        <v>2551</v>
      </c>
      <c r="D665" s="22" t="s">
        <v>2702</v>
      </c>
      <c r="E665" s="16">
        <f t="shared" si="38"/>
        <v>0</v>
      </c>
      <c r="G665" s="22">
        <f>IFERROR(VLOOKUP($C665,[6]Probation!$C:$V,20,0),0)</f>
        <v>0</v>
      </c>
      <c r="K665" s="2">
        <f t="shared" si="39"/>
        <v>0</v>
      </c>
      <c r="L665" s="22">
        <v>0</v>
      </c>
      <c r="O665" s="19"/>
      <c r="S665" s="19">
        <f>IFERROR(SUMIF([3]PIVOT!$A$9:$A$634,C665,[3]PIVOT!$C$9:$C$634),0)</f>
        <v>0</v>
      </c>
      <c r="T665" s="19">
        <f t="shared" si="37"/>
        <v>0</v>
      </c>
    </row>
    <row r="666" spans="1:20" s="22" customFormat="1" hidden="1" outlineLevel="1" x14ac:dyDescent="0.25">
      <c r="A666" s="22" t="s">
        <v>3002</v>
      </c>
      <c r="B666" s="22" t="s">
        <v>2885</v>
      </c>
      <c r="C666" s="22" t="s">
        <v>1474</v>
      </c>
      <c r="D666" s="22" t="s">
        <v>963</v>
      </c>
      <c r="E666" s="16">
        <f t="shared" si="38"/>
        <v>3500000</v>
      </c>
      <c r="G666" s="22">
        <f>IFERROR(VLOOKUP($C666,[6]Probation!$C:$V,20,0),0)</f>
        <v>0</v>
      </c>
      <c r="K666" s="2">
        <f t="shared" si="39"/>
        <v>3500000</v>
      </c>
      <c r="L666" s="22">
        <v>3500000</v>
      </c>
      <c r="O666" s="19"/>
      <c r="S666" s="19">
        <f>IFERROR(SUMIF([3]PIVOT!$A$9:$A$634,C666,[3]PIVOT!$C$9:$C$634),0)</f>
        <v>0</v>
      </c>
      <c r="T666" s="19">
        <f t="shared" si="37"/>
        <v>-3500000</v>
      </c>
    </row>
    <row r="667" spans="1:20" s="22" customFormat="1" hidden="1" outlineLevel="1" x14ac:dyDescent="0.25">
      <c r="A667" s="22" t="s">
        <v>3002</v>
      </c>
      <c r="B667" s="22" t="s">
        <v>2885</v>
      </c>
      <c r="C667" s="22" t="s">
        <v>2553</v>
      </c>
      <c r="D667" s="22" t="s">
        <v>2554</v>
      </c>
      <c r="E667" s="16">
        <f t="shared" si="38"/>
        <v>4000000</v>
      </c>
      <c r="G667" s="22">
        <f>IFERROR(VLOOKUP($C667,[6]Probation!$C:$V,20,0),0)</f>
        <v>0</v>
      </c>
      <c r="K667" s="2">
        <f t="shared" si="39"/>
        <v>4000000</v>
      </c>
      <c r="L667" s="22">
        <v>4000000</v>
      </c>
      <c r="O667" s="19"/>
      <c r="S667" s="19">
        <f>IFERROR(SUMIF([3]PIVOT!$A$9:$A$634,C667,[3]PIVOT!$C$9:$C$634),0)</f>
        <v>0</v>
      </c>
      <c r="T667" s="19">
        <f t="shared" si="37"/>
        <v>-4000000</v>
      </c>
    </row>
    <row r="668" spans="1:20" s="22" customFormat="1" hidden="1" outlineLevel="1" x14ac:dyDescent="0.25">
      <c r="A668" s="22" t="s">
        <v>3002</v>
      </c>
      <c r="B668" s="22" t="s">
        <v>2885</v>
      </c>
      <c r="C668" s="22" t="s">
        <v>1973</v>
      </c>
      <c r="D668" s="22" t="s">
        <v>1476</v>
      </c>
      <c r="E668" s="16">
        <f t="shared" si="38"/>
        <v>4000000</v>
      </c>
      <c r="G668" s="22">
        <f>IFERROR(VLOOKUP($C668,[6]Probation!$C:$V,20,0),0)</f>
        <v>0</v>
      </c>
      <c r="K668" s="2">
        <f t="shared" si="39"/>
        <v>4000000</v>
      </c>
      <c r="L668" s="22">
        <v>4000000</v>
      </c>
      <c r="O668" s="19"/>
      <c r="S668" s="19">
        <f>IFERROR(SUMIF([3]PIVOT!$A$9:$A$634,C668,[3]PIVOT!$C$9:$C$634),0)</f>
        <v>0</v>
      </c>
      <c r="T668" s="19">
        <f t="shared" si="37"/>
        <v>-4000000</v>
      </c>
    </row>
    <row r="669" spans="1:20" s="22" customFormat="1" hidden="1" outlineLevel="1" x14ac:dyDescent="0.25">
      <c r="A669" s="22" t="s">
        <v>3002</v>
      </c>
      <c r="B669" s="22" t="s">
        <v>2886</v>
      </c>
      <c r="C669" s="22" t="s">
        <v>1975</v>
      </c>
      <c r="D669" s="22" t="s">
        <v>1976</v>
      </c>
      <c r="E669" s="16">
        <f t="shared" si="38"/>
        <v>5000000</v>
      </c>
      <c r="G669" s="22">
        <f>IFERROR(VLOOKUP($C669,[6]Probation!$C:$V,20,0),0)</f>
        <v>0</v>
      </c>
      <c r="K669" s="2">
        <f t="shared" si="39"/>
        <v>5000000</v>
      </c>
      <c r="L669" s="22">
        <v>5000000</v>
      </c>
      <c r="O669" s="19"/>
      <c r="S669" s="19">
        <f>IFERROR(SUMIF([3]PIVOT!$A$9:$A$634,C669,[3]PIVOT!$C$9:$C$634),0)</f>
        <v>0</v>
      </c>
      <c r="T669" s="19">
        <f t="shared" si="37"/>
        <v>-5000000</v>
      </c>
    </row>
    <row r="670" spans="1:20" s="22" customFormat="1" hidden="1" outlineLevel="1" x14ac:dyDescent="0.25">
      <c r="A670" s="22" t="s">
        <v>3002</v>
      </c>
      <c r="B670" s="22" t="s">
        <v>2885</v>
      </c>
      <c r="C670" s="22" t="s">
        <v>2555</v>
      </c>
      <c r="D670" s="22" t="s">
        <v>2556</v>
      </c>
      <c r="E670" s="16">
        <f t="shared" si="38"/>
        <v>0</v>
      </c>
      <c r="G670" s="22">
        <f>IFERROR(VLOOKUP($C670,[6]Probation!$C:$V,20,0),0)</f>
        <v>0</v>
      </c>
      <c r="K670" s="2">
        <f t="shared" si="39"/>
        <v>0</v>
      </c>
      <c r="L670" s="22">
        <v>0</v>
      </c>
      <c r="O670" s="19"/>
      <c r="S670" s="19">
        <f>IFERROR(SUMIF([3]PIVOT!$A$9:$A$634,C670,[3]PIVOT!$C$9:$C$634),0)</f>
        <v>0</v>
      </c>
      <c r="T670" s="19">
        <f t="shared" si="37"/>
        <v>0</v>
      </c>
    </row>
    <row r="671" spans="1:20" s="22" customFormat="1" hidden="1" outlineLevel="1" x14ac:dyDescent="0.25">
      <c r="A671" s="22" t="s">
        <v>3002</v>
      </c>
      <c r="B671" s="22" t="s">
        <v>2885</v>
      </c>
      <c r="C671" s="22" t="s">
        <v>2175</v>
      </c>
      <c r="D671" s="22" t="s">
        <v>2557</v>
      </c>
      <c r="E671" s="16">
        <f t="shared" si="38"/>
        <v>0</v>
      </c>
      <c r="G671" s="22">
        <f>IFERROR(VLOOKUP($C671,[6]Probation!$C:$V,20,0),0)</f>
        <v>0</v>
      </c>
      <c r="K671" s="2">
        <f t="shared" si="39"/>
        <v>0</v>
      </c>
      <c r="L671" s="22">
        <v>0</v>
      </c>
      <c r="O671" s="19"/>
      <c r="S671" s="19">
        <f>IFERROR(SUMIF([3]PIVOT!$A$9:$A$634,C671,[3]PIVOT!$C$9:$C$634),0)</f>
        <v>0</v>
      </c>
      <c r="T671" s="19">
        <f t="shared" si="37"/>
        <v>0</v>
      </c>
    </row>
    <row r="672" spans="1:20" s="22" customFormat="1" hidden="1" outlineLevel="1" x14ac:dyDescent="0.25">
      <c r="A672" s="22" t="s">
        <v>3002</v>
      </c>
      <c r="B672" s="22" t="s">
        <v>2885</v>
      </c>
      <c r="C672" s="22" t="s">
        <v>2173</v>
      </c>
      <c r="D672" s="22" t="s">
        <v>2558</v>
      </c>
      <c r="E672" s="16">
        <f t="shared" si="38"/>
        <v>0</v>
      </c>
      <c r="G672" s="22">
        <f>IFERROR(VLOOKUP($C672,[6]Probation!$C:$V,20,0),0)</f>
        <v>0</v>
      </c>
      <c r="K672" s="2">
        <f t="shared" si="39"/>
        <v>0</v>
      </c>
      <c r="L672" s="22">
        <v>0</v>
      </c>
      <c r="O672" s="19"/>
      <c r="S672" s="19">
        <f>IFERROR(SUMIF([3]PIVOT!$A$9:$A$634,C672,[3]PIVOT!$C$9:$C$634),0)</f>
        <v>0</v>
      </c>
      <c r="T672" s="19">
        <f t="shared" si="37"/>
        <v>0</v>
      </c>
    </row>
    <row r="673" spans="1:20" s="22" customFormat="1" hidden="1" outlineLevel="1" x14ac:dyDescent="0.25">
      <c r="A673" s="22" t="s">
        <v>3002</v>
      </c>
      <c r="B673" s="22" t="s">
        <v>2885</v>
      </c>
      <c r="C673" s="22" t="s">
        <v>2576</v>
      </c>
      <c r="D673" s="22" t="s">
        <v>2577</v>
      </c>
      <c r="E673" s="16">
        <f t="shared" si="38"/>
        <v>4000000</v>
      </c>
      <c r="G673" s="22">
        <f>IFERROR(VLOOKUP($C673,[6]Probation!$C:$V,20,0),0)</f>
        <v>0</v>
      </c>
      <c r="K673" s="2">
        <f t="shared" si="39"/>
        <v>4000000</v>
      </c>
      <c r="L673" s="22">
        <v>4000000</v>
      </c>
      <c r="O673" s="19"/>
      <c r="S673" s="19">
        <f>IFERROR(SUMIF([3]PIVOT!$A$9:$A$634,C673,[3]PIVOT!$C$9:$C$634),0)</f>
        <v>0</v>
      </c>
      <c r="T673" s="19">
        <f t="shared" si="37"/>
        <v>-4000000</v>
      </c>
    </row>
    <row r="674" spans="1:20" s="22" customFormat="1" hidden="1" outlineLevel="1" x14ac:dyDescent="0.25">
      <c r="A674" s="22" t="s">
        <v>3002</v>
      </c>
      <c r="B674" s="22" t="s">
        <v>2738</v>
      </c>
      <c r="C674" s="22" t="s">
        <v>2560</v>
      </c>
      <c r="D674" s="22" t="s">
        <v>2703</v>
      </c>
      <c r="E674" s="16">
        <f t="shared" si="38"/>
        <v>3700000</v>
      </c>
      <c r="G674" s="22">
        <f>IFERROR(VLOOKUP($C674,[6]Probation!$C:$V,20,0),0)</f>
        <v>0</v>
      </c>
      <c r="K674" s="2">
        <f t="shared" si="39"/>
        <v>3700000</v>
      </c>
      <c r="L674" s="22">
        <v>3700000</v>
      </c>
      <c r="O674" s="19"/>
      <c r="S674" s="19">
        <f>IFERROR(SUMIF([3]PIVOT!$A$9:$A$634,C674,[3]PIVOT!$C$9:$C$634),0)</f>
        <v>0</v>
      </c>
      <c r="T674" s="19">
        <f t="shared" si="37"/>
        <v>-3700000</v>
      </c>
    </row>
    <row r="675" spans="1:20" s="22" customFormat="1" hidden="1" outlineLevel="1" x14ac:dyDescent="0.25">
      <c r="A675" s="22" t="s">
        <v>3002</v>
      </c>
      <c r="B675" s="22" t="s">
        <v>2886</v>
      </c>
      <c r="C675" s="22" t="s">
        <v>2328</v>
      </c>
      <c r="D675" s="22" t="s">
        <v>2704</v>
      </c>
      <c r="E675" s="16">
        <f t="shared" si="38"/>
        <v>1000000</v>
      </c>
      <c r="G675" s="22">
        <f>IFERROR(VLOOKUP($C675,[6]Probation!$C:$V,20,0),0)</f>
        <v>0</v>
      </c>
      <c r="K675" s="2">
        <f t="shared" si="39"/>
        <v>1000000</v>
      </c>
      <c r="L675" s="22">
        <v>1000000</v>
      </c>
      <c r="O675" s="19"/>
      <c r="S675" s="19">
        <f>IFERROR(SUMIF([3]PIVOT!$A$9:$A$634,C675,[3]PIVOT!$C$9:$C$634),0)</f>
        <v>0</v>
      </c>
      <c r="T675" s="19">
        <f t="shared" si="37"/>
        <v>-1000000</v>
      </c>
    </row>
    <row r="676" spans="1:20" s="22" customFormat="1" hidden="1" outlineLevel="1" x14ac:dyDescent="0.25">
      <c r="A676" s="22" t="s">
        <v>3002</v>
      </c>
      <c r="B676" s="22" t="s">
        <v>2885</v>
      </c>
      <c r="C676" s="22" t="s">
        <v>2562</v>
      </c>
      <c r="D676" s="22" t="s">
        <v>2563</v>
      </c>
      <c r="E676" s="16">
        <f t="shared" si="38"/>
        <v>4000000</v>
      </c>
      <c r="G676" s="22">
        <f>IFERROR(VLOOKUP($C676,[6]Probation!$C:$V,20,0),0)</f>
        <v>0</v>
      </c>
      <c r="K676" s="2">
        <f t="shared" si="39"/>
        <v>4000000</v>
      </c>
      <c r="L676" s="22">
        <v>4000000</v>
      </c>
      <c r="O676" s="19"/>
      <c r="S676" s="19">
        <f>IFERROR(SUMIF([3]PIVOT!$A$9:$A$634,C676,[3]PIVOT!$C$9:$C$634),0)</f>
        <v>0</v>
      </c>
      <c r="T676" s="19">
        <f t="shared" si="37"/>
        <v>-4000000</v>
      </c>
    </row>
    <row r="677" spans="1:20" s="22" customFormat="1" hidden="1" outlineLevel="1" x14ac:dyDescent="0.25">
      <c r="A677" s="22" t="s">
        <v>3002</v>
      </c>
      <c r="B677" s="22" t="s">
        <v>2738</v>
      </c>
      <c r="C677" s="22" t="s">
        <v>1488</v>
      </c>
      <c r="D677" s="22" t="s">
        <v>802</v>
      </c>
      <c r="E677" s="16">
        <f t="shared" si="38"/>
        <v>3000000</v>
      </c>
      <c r="G677" s="22">
        <f>IFERROR(VLOOKUP($C677,[6]Probation!$C:$V,20,0),0)</f>
        <v>0</v>
      </c>
      <c r="K677" s="2">
        <f t="shared" si="39"/>
        <v>3000000</v>
      </c>
      <c r="L677" s="22">
        <v>3000000</v>
      </c>
      <c r="O677" s="19"/>
      <c r="S677" s="19">
        <f>IFERROR(SUMIF([3]PIVOT!$A$9:$A$634,C677,[3]PIVOT!$C$9:$C$634),0)</f>
        <v>0</v>
      </c>
      <c r="T677" s="19">
        <f t="shared" si="37"/>
        <v>-3000000</v>
      </c>
    </row>
    <row r="678" spans="1:20" s="22" customFormat="1" hidden="1" outlineLevel="1" x14ac:dyDescent="0.25">
      <c r="A678" s="22" t="s">
        <v>3002</v>
      </c>
      <c r="B678" s="22" t="s">
        <v>2885</v>
      </c>
      <c r="C678" s="22" t="s">
        <v>2705</v>
      </c>
      <c r="D678" s="22" t="s">
        <v>2706</v>
      </c>
      <c r="E678" s="16">
        <f t="shared" si="38"/>
        <v>0</v>
      </c>
      <c r="G678" s="22">
        <f>IFERROR(VLOOKUP($C678,[6]Probation!$C:$V,20,0),0)</f>
        <v>153000</v>
      </c>
      <c r="K678" s="2">
        <f t="shared" si="39"/>
        <v>153000</v>
      </c>
      <c r="L678" s="22">
        <v>0</v>
      </c>
      <c r="O678" s="19"/>
      <c r="S678" s="19">
        <f>IFERROR(SUMIF([3]PIVOT!$A$9:$A$634,C678,[3]PIVOT!$C$9:$C$634),0)</f>
        <v>0</v>
      </c>
      <c r="T678" s="19">
        <f t="shared" si="37"/>
        <v>-153000</v>
      </c>
    </row>
    <row r="679" spans="1:20" s="22" customFormat="1" hidden="1" outlineLevel="1" x14ac:dyDescent="0.25">
      <c r="A679" s="22" t="s">
        <v>3002</v>
      </c>
      <c r="B679" s="22" t="s">
        <v>2885</v>
      </c>
      <c r="C679" s="22" t="s">
        <v>2707</v>
      </c>
      <c r="D679" s="22" t="s">
        <v>2708</v>
      </c>
      <c r="E679" s="16">
        <f t="shared" si="38"/>
        <v>0</v>
      </c>
      <c r="G679" s="22">
        <f>IFERROR(VLOOKUP($C679,[6]Probation!$C:$V,20,0),0)</f>
        <v>384000</v>
      </c>
      <c r="K679" s="2">
        <f t="shared" si="39"/>
        <v>384000</v>
      </c>
      <c r="L679" s="22">
        <v>0</v>
      </c>
      <c r="O679" s="19"/>
      <c r="S679" s="19">
        <f>IFERROR(SUMIF([3]PIVOT!$A$9:$A$634,C679,[3]PIVOT!$C$9:$C$634),0)</f>
        <v>0</v>
      </c>
      <c r="T679" s="19">
        <f t="shared" si="37"/>
        <v>-384000</v>
      </c>
    </row>
    <row r="680" spans="1:20" s="22" customFormat="1" hidden="1" outlineLevel="1" x14ac:dyDescent="0.25">
      <c r="A680" s="22" t="s">
        <v>3002</v>
      </c>
      <c r="B680" s="22" t="s">
        <v>2738</v>
      </c>
      <c r="C680" s="22" t="s">
        <v>2709</v>
      </c>
      <c r="D680" s="22" t="s">
        <v>2710</v>
      </c>
      <c r="E680" s="16">
        <f t="shared" si="38"/>
        <v>0</v>
      </c>
      <c r="G680" s="22">
        <f>IFERROR(VLOOKUP($C680,[6]Probation!$C:$V,20,0),0)</f>
        <v>500000</v>
      </c>
      <c r="K680" s="2">
        <f t="shared" si="39"/>
        <v>500000</v>
      </c>
      <c r="L680" s="22">
        <v>0</v>
      </c>
      <c r="O680" s="19"/>
      <c r="S680" s="19">
        <f>IFERROR(SUMIF([3]PIVOT!$A$9:$A$634,C680,[3]PIVOT!$C$9:$C$634),0)</f>
        <v>0</v>
      </c>
      <c r="T680" s="19">
        <f t="shared" si="37"/>
        <v>-500000</v>
      </c>
    </row>
    <row r="681" spans="1:20" s="22" customFormat="1" hidden="1" outlineLevel="1" x14ac:dyDescent="0.25">
      <c r="A681" s="22" t="s">
        <v>3002</v>
      </c>
      <c r="B681" s="22" t="s">
        <v>2885</v>
      </c>
      <c r="C681" s="22" t="s">
        <v>2711</v>
      </c>
      <c r="D681" s="22" t="s">
        <v>2712</v>
      </c>
      <c r="E681" s="16">
        <f t="shared" si="38"/>
        <v>0</v>
      </c>
      <c r="G681" s="22">
        <f>IFERROR(VLOOKUP($C681,[6]Probation!$C:$V,20,0),0)</f>
        <v>0</v>
      </c>
      <c r="K681" s="2">
        <f t="shared" si="39"/>
        <v>0</v>
      </c>
      <c r="L681" s="22">
        <v>0</v>
      </c>
      <c r="O681" s="19"/>
      <c r="S681" s="19">
        <f>IFERROR(SUMIF([3]PIVOT!$A$9:$A$634,C681,[3]PIVOT!$C$9:$C$634),0)</f>
        <v>0</v>
      </c>
      <c r="T681" s="19">
        <f t="shared" si="37"/>
        <v>0</v>
      </c>
    </row>
    <row r="682" spans="1:20" s="22" customFormat="1" hidden="1" outlineLevel="1" x14ac:dyDescent="0.25">
      <c r="A682" s="22" t="s">
        <v>3002</v>
      </c>
      <c r="B682" s="22" t="s">
        <v>2885</v>
      </c>
      <c r="C682" s="22" t="s">
        <v>2334</v>
      </c>
      <c r="D682" s="22" t="s">
        <v>2335</v>
      </c>
      <c r="E682" s="16">
        <f t="shared" si="38"/>
        <v>3500000</v>
      </c>
      <c r="G682" s="22">
        <f>IFERROR(VLOOKUP($C682,[6]Probation!$C:$V,20,0),0)</f>
        <v>0</v>
      </c>
      <c r="K682" s="2">
        <f t="shared" si="39"/>
        <v>3500000</v>
      </c>
      <c r="L682" s="22">
        <v>3500000</v>
      </c>
      <c r="O682" s="19"/>
      <c r="S682" s="19">
        <f>IFERROR(SUMIF([3]PIVOT!$A$9:$A$634,C682,[3]PIVOT!$C$9:$C$634),0)</f>
        <v>0</v>
      </c>
      <c r="T682" s="19">
        <f t="shared" si="37"/>
        <v>-3500000</v>
      </c>
    </row>
    <row r="683" spans="1:20" s="22" customFormat="1" hidden="1" outlineLevel="1" x14ac:dyDescent="0.25">
      <c r="A683" s="22" t="s">
        <v>3002</v>
      </c>
      <c r="B683" s="22" t="s">
        <v>2738</v>
      </c>
      <c r="C683" s="22" t="s">
        <v>2570</v>
      </c>
      <c r="D683" s="22" t="s">
        <v>2571</v>
      </c>
      <c r="E683" s="16">
        <f t="shared" si="38"/>
        <v>3000000</v>
      </c>
      <c r="G683" s="22">
        <f>IFERROR(VLOOKUP($C683,[6]Probation!$C:$V,20,0),0)</f>
        <v>0</v>
      </c>
      <c r="K683" s="2">
        <f t="shared" si="39"/>
        <v>3000000</v>
      </c>
      <c r="L683" s="22">
        <v>3000000</v>
      </c>
      <c r="O683" s="19"/>
      <c r="S683" s="19">
        <f>IFERROR(SUMIF([3]PIVOT!$A$9:$A$634,C683,[3]PIVOT!$C$9:$C$634),0)</f>
        <v>0</v>
      </c>
      <c r="T683" s="19">
        <f t="shared" si="37"/>
        <v>-3000000</v>
      </c>
    </row>
    <row r="684" spans="1:20" s="22" customFormat="1" hidden="1" outlineLevel="1" x14ac:dyDescent="0.25">
      <c r="A684" s="22" t="s">
        <v>3002</v>
      </c>
      <c r="B684" s="22" t="s">
        <v>2885</v>
      </c>
      <c r="C684" s="22" t="s">
        <v>1498</v>
      </c>
      <c r="D684" s="22" t="s">
        <v>794</v>
      </c>
      <c r="E684" s="16">
        <f t="shared" si="38"/>
        <v>4000000</v>
      </c>
      <c r="G684" s="22">
        <f>IFERROR(VLOOKUP($C684,[6]Probation!$C:$V,20,0),0)</f>
        <v>0</v>
      </c>
      <c r="K684" s="2">
        <f t="shared" si="39"/>
        <v>4000000</v>
      </c>
      <c r="L684" s="22">
        <v>4000000</v>
      </c>
      <c r="O684" s="19"/>
      <c r="S684" s="19">
        <f>IFERROR(SUMIF([3]PIVOT!$A$9:$A$634,C684,[3]PIVOT!$C$9:$C$634),0)</f>
        <v>0</v>
      </c>
      <c r="T684" s="19">
        <f t="shared" si="37"/>
        <v>-4000000</v>
      </c>
    </row>
    <row r="685" spans="1:20" s="22" customFormat="1" hidden="1" outlineLevel="1" x14ac:dyDescent="0.25">
      <c r="A685" s="22" t="s">
        <v>3002</v>
      </c>
      <c r="B685" s="22" t="s">
        <v>2738</v>
      </c>
      <c r="C685" s="22" t="s">
        <v>1499</v>
      </c>
      <c r="D685" s="22" t="s">
        <v>723</v>
      </c>
      <c r="E685" s="16">
        <f t="shared" si="38"/>
        <v>3000000</v>
      </c>
      <c r="G685" s="22">
        <f>IFERROR(VLOOKUP($C685,[6]Probation!$C:$V,20,0),0)</f>
        <v>0</v>
      </c>
      <c r="K685" s="2">
        <f t="shared" si="39"/>
        <v>3000000</v>
      </c>
      <c r="L685" s="22">
        <v>3000000</v>
      </c>
      <c r="O685" s="19"/>
      <c r="S685" s="19">
        <f>IFERROR(SUMIF([3]PIVOT!$A$9:$A$634,C685,[3]PIVOT!$C$9:$C$634),0)</f>
        <v>0</v>
      </c>
      <c r="T685" s="19">
        <f t="shared" si="37"/>
        <v>-3000000</v>
      </c>
    </row>
    <row r="686" spans="1:20" s="22" customFormat="1" hidden="1" outlineLevel="1" x14ac:dyDescent="0.25">
      <c r="A686" s="22" t="s">
        <v>3002</v>
      </c>
      <c r="B686" s="22" t="s">
        <v>2885</v>
      </c>
      <c r="C686" s="22" t="s">
        <v>1983</v>
      </c>
      <c r="D686" s="22" t="s">
        <v>1984</v>
      </c>
      <c r="E686" s="16">
        <f t="shared" si="38"/>
        <v>4000000</v>
      </c>
      <c r="G686" s="22">
        <f>IFERROR(VLOOKUP($C686,[6]Probation!$C:$V,20,0),0)</f>
        <v>0</v>
      </c>
      <c r="K686" s="2">
        <f t="shared" si="39"/>
        <v>4000000</v>
      </c>
      <c r="L686" s="22">
        <v>4000000</v>
      </c>
      <c r="O686" s="19"/>
      <c r="S686" s="19">
        <f>IFERROR(SUMIF([3]PIVOT!$A$9:$A$634,C686,[3]PIVOT!$C$9:$C$634),0)</f>
        <v>0</v>
      </c>
      <c r="T686" s="19">
        <f t="shared" si="37"/>
        <v>-4000000</v>
      </c>
    </row>
    <row r="687" spans="1:20" s="22" customFormat="1" hidden="1" outlineLevel="1" x14ac:dyDescent="0.25">
      <c r="A687" s="22" t="s">
        <v>3002</v>
      </c>
      <c r="B687" s="22" t="s">
        <v>2885</v>
      </c>
      <c r="C687" s="22" t="s">
        <v>1500</v>
      </c>
      <c r="D687" s="22" t="s">
        <v>724</v>
      </c>
      <c r="E687" s="16">
        <f t="shared" si="38"/>
        <v>4000000</v>
      </c>
      <c r="G687" s="22">
        <f>IFERROR(VLOOKUP($C687,[6]Probation!$C:$V,20,0),0)</f>
        <v>0</v>
      </c>
      <c r="K687" s="2">
        <f t="shared" si="39"/>
        <v>4000000</v>
      </c>
      <c r="L687" s="22">
        <v>4000000</v>
      </c>
      <c r="O687" s="19"/>
      <c r="S687" s="19">
        <f>IFERROR(SUMIF([3]PIVOT!$A$9:$A$634,C687,[3]PIVOT!$C$9:$C$634),0)</f>
        <v>0</v>
      </c>
      <c r="T687" s="19">
        <f t="shared" si="37"/>
        <v>-4000000</v>
      </c>
    </row>
    <row r="688" spans="1:20" s="22" customFormat="1" hidden="1" outlineLevel="1" x14ac:dyDescent="0.25">
      <c r="A688" s="22" t="s">
        <v>3002</v>
      </c>
      <c r="B688" s="22" t="s">
        <v>2885</v>
      </c>
      <c r="C688" s="22" t="s">
        <v>1987</v>
      </c>
      <c r="D688" s="22" t="s">
        <v>1988</v>
      </c>
      <c r="E688" s="16">
        <f t="shared" si="38"/>
        <v>4000000</v>
      </c>
      <c r="G688" s="22">
        <f>IFERROR(VLOOKUP($C688,[6]Probation!$C:$V,20,0),0)</f>
        <v>0</v>
      </c>
      <c r="K688" s="2">
        <f t="shared" si="39"/>
        <v>4000000</v>
      </c>
      <c r="L688" s="22">
        <v>4000000</v>
      </c>
      <c r="O688" s="19"/>
      <c r="S688" s="19">
        <f>IFERROR(SUMIF([3]PIVOT!$A$9:$A$634,C688,[3]PIVOT!$C$9:$C$634),0)</f>
        <v>0</v>
      </c>
      <c r="T688" s="19">
        <f t="shared" ref="T688:T751" si="40">+S688-K688</f>
        <v>-4000000</v>
      </c>
    </row>
    <row r="689" spans="1:20" s="22" customFormat="1" hidden="1" outlineLevel="1" x14ac:dyDescent="0.25">
      <c r="A689" s="22" t="s">
        <v>3002</v>
      </c>
      <c r="B689" s="22" t="s">
        <v>2885</v>
      </c>
      <c r="C689" s="22" t="s">
        <v>2868</v>
      </c>
      <c r="D689" s="22" t="s">
        <v>2869</v>
      </c>
      <c r="E689" s="16">
        <f t="shared" si="38"/>
        <v>3500000</v>
      </c>
      <c r="G689" s="22">
        <f>IFERROR(VLOOKUP($C689,[6]Probation!$C:$V,20,0),0)</f>
        <v>1000000</v>
      </c>
      <c r="K689" s="2">
        <f t="shared" si="39"/>
        <v>4500000</v>
      </c>
      <c r="L689" s="22">
        <v>3500000</v>
      </c>
      <c r="O689" s="19"/>
      <c r="S689" s="19">
        <f>IFERROR(SUMIF([3]PIVOT!$A$9:$A$634,C689,[3]PIVOT!$C$9:$C$634),0)</f>
        <v>0</v>
      </c>
      <c r="T689" s="19">
        <f t="shared" si="40"/>
        <v>-4500000</v>
      </c>
    </row>
    <row r="690" spans="1:20" s="22" customFormat="1" hidden="1" outlineLevel="1" x14ac:dyDescent="0.25">
      <c r="A690" s="22" t="s">
        <v>3002</v>
      </c>
      <c r="B690" s="22" t="s">
        <v>2738</v>
      </c>
      <c r="C690" s="22" t="s">
        <v>2574</v>
      </c>
      <c r="D690" s="22" t="s">
        <v>2575</v>
      </c>
      <c r="E690" s="16">
        <f t="shared" si="38"/>
        <v>3000000</v>
      </c>
      <c r="G690" s="22">
        <f>IFERROR(VLOOKUP($C690,[6]Probation!$C:$V,20,0),0)</f>
        <v>0</v>
      </c>
      <c r="K690" s="2">
        <f t="shared" si="39"/>
        <v>3000000</v>
      </c>
      <c r="L690" s="22">
        <v>3000000</v>
      </c>
      <c r="O690" s="19"/>
      <c r="S690" s="19">
        <f>IFERROR(SUMIF([3]PIVOT!$A$9:$A$634,C690,[3]PIVOT!$C$9:$C$634),0)</f>
        <v>0</v>
      </c>
      <c r="T690" s="19">
        <f t="shared" si="40"/>
        <v>-3000000</v>
      </c>
    </row>
    <row r="691" spans="1:20" s="22" customFormat="1" hidden="1" outlineLevel="1" x14ac:dyDescent="0.25">
      <c r="A691" s="22" t="s">
        <v>3002</v>
      </c>
      <c r="B691" s="22" t="s">
        <v>2885</v>
      </c>
      <c r="C691" s="22" t="s">
        <v>2180</v>
      </c>
      <c r="D691" s="22" t="s">
        <v>2181</v>
      </c>
      <c r="E691" s="16">
        <f t="shared" si="38"/>
        <v>4000000</v>
      </c>
      <c r="G691" s="22">
        <f>IFERROR(VLOOKUP($C691,[6]Probation!$C:$V,20,0),0)</f>
        <v>0</v>
      </c>
      <c r="K691" s="2">
        <f t="shared" si="39"/>
        <v>4000000</v>
      </c>
      <c r="L691" s="22">
        <v>4000000</v>
      </c>
      <c r="O691" s="19"/>
      <c r="S691" s="19">
        <f>IFERROR(SUMIF([3]PIVOT!$A$9:$A$634,C691,[3]PIVOT!$C$9:$C$634),0)</f>
        <v>0</v>
      </c>
      <c r="T691" s="19">
        <f t="shared" si="40"/>
        <v>-4000000</v>
      </c>
    </row>
    <row r="692" spans="1:20" s="22" customFormat="1" hidden="1" outlineLevel="1" x14ac:dyDescent="0.25">
      <c r="A692" s="22" t="s">
        <v>2995</v>
      </c>
      <c r="B692" s="22" t="s">
        <v>37</v>
      </c>
      <c r="C692" s="22" t="s">
        <v>1502</v>
      </c>
      <c r="D692" s="22" t="s">
        <v>289</v>
      </c>
      <c r="E692" s="16">
        <f t="shared" si="38"/>
        <v>4900000</v>
      </c>
      <c r="G692" s="22">
        <f>IFERROR(VLOOKUP($C692,[6]Probation!$C:$V,20,0),0)</f>
        <v>0</v>
      </c>
      <c r="K692" s="2">
        <f t="shared" si="39"/>
        <v>4900000</v>
      </c>
      <c r="L692" s="22">
        <v>4900000</v>
      </c>
      <c r="O692" s="19"/>
      <c r="S692" s="19">
        <f>IFERROR(SUMIF([3]PIVOT!$A$9:$A$634,C692,[3]PIVOT!$C$9:$C$634),0)</f>
        <v>0</v>
      </c>
      <c r="T692" s="19">
        <f t="shared" si="40"/>
        <v>-4900000</v>
      </c>
    </row>
    <row r="693" spans="1:20" s="22" customFormat="1" hidden="1" outlineLevel="1" x14ac:dyDescent="0.25">
      <c r="A693" s="22" t="s">
        <v>2995</v>
      </c>
      <c r="B693" s="22" t="s">
        <v>37</v>
      </c>
      <c r="C693" s="22" t="s">
        <v>1503</v>
      </c>
      <c r="D693" s="22" t="s">
        <v>657</v>
      </c>
      <c r="E693" s="16">
        <f t="shared" si="38"/>
        <v>5700000</v>
      </c>
      <c r="G693" s="22">
        <f>IFERROR(VLOOKUP($C693,[6]Probation!$C:$V,20,0),0)</f>
        <v>0</v>
      </c>
      <c r="K693" s="2">
        <f t="shared" si="39"/>
        <v>5700000</v>
      </c>
      <c r="L693" s="22">
        <v>5700000</v>
      </c>
      <c r="O693" s="19"/>
      <c r="S693" s="19">
        <f>IFERROR(SUMIF([3]PIVOT!$A$9:$A$634,C693,[3]PIVOT!$C$9:$C$634),0)</f>
        <v>0</v>
      </c>
      <c r="T693" s="19">
        <f t="shared" si="40"/>
        <v>-5700000</v>
      </c>
    </row>
    <row r="694" spans="1:20" s="22" customFormat="1" hidden="1" outlineLevel="1" x14ac:dyDescent="0.25">
      <c r="A694" s="22" t="s">
        <v>2995</v>
      </c>
      <c r="B694" s="22" t="s">
        <v>37</v>
      </c>
      <c r="C694" s="22" t="s">
        <v>1504</v>
      </c>
      <c r="D694" s="22" t="s">
        <v>1505</v>
      </c>
      <c r="E694" s="16">
        <f t="shared" si="38"/>
        <v>3500000</v>
      </c>
      <c r="G694" s="22">
        <f>IFERROR(VLOOKUP($C694,[6]Probation!$C:$V,20,0),0)</f>
        <v>0</v>
      </c>
      <c r="K694" s="2">
        <f t="shared" si="39"/>
        <v>3500000</v>
      </c>
      <c r="L694" s="22">
        <v>3500000</v>
      </c>
      <c r="O694" s="19"/>
      <c r="S694" s="19">
        <f>IFERROR(SUMIF([3]PIVOT!$A$9:$A$634,C694,[3]PIVOT!$C$9:$C$634),0)</f>
        <v>0</v>
      </c>
      <c r="T694" s="19">
        <f t="shared" si="40"/>
        <v>-3500000</v>
      </c>
    </row>
    <row r="695" spans="1:20" s="22" customFormat="1" hidden="1" outlineLevel="1" x14ac:dyDescent="0.25">
      <c r="A695" s="22" t="s">
        <v>2995</v>
      </c>
      <c r="B695" s="22" t="s">
        <v>37</v>
      </c>
      <c r="C695" s="22" t="s">
        <v>1506</v>
      </c>
      <c r="D695" s="22" t="s">
        <v>287</v>
      </c>
      <c r="E695" s="16">
        <f t="shared" si="38"/>
        <v>5700000</v>
      </c>
      <c r="G695" s="22">
        <f>IFERROR(VLOOKUP($C695,[6]Probation!$C:$V,20,0),0)</f>
        <v>0</v>
      </c>
      <c r="K695" s="2">
        <f t="shared" si="39"/>
        <v>5700000</v>
      </c>
      <c r="L695" s="22">
        <v>5700000</v>
      </c>
      <c r="O695" s="19"/>
      <c r="S695" s="19">
        <f>IFERROR(SUMIF([3]PIVOT!$A$9:$A$634,C695,[3]PIVOT!$C$9:$C$634),0)</f>
        <v>0</v>
      </c>
      <c r="T695" s="19">
        <f t="shared" si="40"/>
        <v>-5700000</v>
      </c>
    </row>
    <row r="696" spans="1:20" s="22" customFormat="1" hidden="1" outlineLevel="1" x14ac:dyDescent="0.25">
      <c r="A696" s="22" t="s">
        <v>2995</v>
      </c>
      <c r="B696" s="22" t="s">
        <v>37</v>
      </c>
      <c r="C696" s="22" t="s">
        <v>1507</v>
      </c>
      <c r="D696" s="22" t="s">
        <v>277</v>
      </c>
      <c r="E696" s="16">
        <f t="shared" si="38"/>
        <v>5700000</v>
      </c>
      <c r="G696" s="22">
        <f>IFERROR(VLOOKUP($C696,[6]Probation!$C:$V,20,0),0)</f>
        <v>0</v>
      </c>
      <c r="K696" s="2">
        <f t="shared" si="39"/>
        <v>5700000</v>
      </c>
      <c r="L696" s="22">
        <v>5700000</v>
      </c>
      <c r="O696" s="19"/>
      <c r="S696" s="19">
        <f>IFERROR(SUMIF([3]PIVOT!$A$9:$A$634,C696,[3]PIVOT!$C$9:$C$634),0)</f>
        <v>0</v>
      </c>
      <c r="T696" s="19">
        <f t="shared" si="40"/>
        <v>-5700000</v>
      </c>
    </row>
    <row r="697" spans="1:20" s="22" customFormat="1" hidden="1" outlineLevel="1" x14ac:dyDescent="0.25">
      <c r="A697" s="22" t="s">
        <v>2995</v>
      </c>
      <c r="B697" s="22" t="s">
        <v>37</v>
      </c>
      <c r="C697" s="22" t="s">
        <v>2182</v>
      </c>
      <c r="D697" s="22" t="s">
        <v>2183</v>
      </c>
      <c r="E697" s="16">
        <f t="shared" si="38"/>
        <v>4900000</v>
      </c>
      <c r="G697" s="22">
        <f>IFERROR(VLOOKUP($C697,[6]Probation!$C:$V,20,0),0)</f>
        <v>0</v>
      </c>
      <c r="K697" s="2">
        <f t="shared" si="39"/>
        <v>4900000</v>
      </c>
      <c r="L697" s="22">
        <v>4900000</v>
      </c>
      <c r="O697" s="19"/>
      <c r="S697" s="19">
        <f>IFERROR(SUMIF([3]PIVOT!$A$9:$A$634,C697,[3]PIVOT!$C$9:$C$634),0)</f>
        <v>0</v>
      </c>
      <c r="T697" s="19">
        <f t="shared" si="40"/>
        <v>-4900000</v>
      </c>
    </row>
    <row r="698" spans="1:20" s="22" customFormat="1" hidden="1" outlineLevel="1" x14ac:dyDescent="0.25">
      <c r="A698" s="22" t="s">
        <v>2997</v>
      </c>
      <c r="B698" s="22" t="s">
        <v>37</v>
      </c>
      <c r="C698" s="22" t="s">
        <v>1509</v>
      </c>
      <c r="D698" s="22" t="s">
        <v>308</v>
      </c>
      <c r="E698" s="16">
        <f t="shared" si="38"/>
        <v>4900000</v>
      </c>
      <c r="G698" s="22">
        <f>IFERROR(VLOOKUP($C698,[6]Probation!$C:$V,20,0),0)</f>
        <v>0</v>
      </c>
      <c r="K698" s="2">
        <f t="shared" si="39"/>
        <v>4900000</v>
      </c>
      <c r="L698" s="22">
        <v>4900000</v>
      </c>
      <c r="O698" s="19"/>
      <c r="S698" s="19">
        <f>IFERROR(SUMIF([3]PIVOT!$A$9:$A$634,C698,[3]PIVOT!$C$9:$C$634),0)</f>
        <v>0</v>
      </c>
      <c r="T698" s="19">
        <f t="shared" si="40"/>
        <v>-4900000</v>
      </c>
    </row>
    <row r="699" spans="1:20" s="22" customFormat="1" hidden="1" outlineLevel="1" x14ac:dyDescent="0.25">
      <c r="A699" s="22" t="s">
        <v>2997</v>
      </c>
      <c r="B699" s="22" t="s">
        <v>37</v>
      </c>
      <c r="C699" s="22" t="s">
        <v>1510</v>
      </c>
      <c r="D699" s="22" t="s">
        <v>3003</v>
      </c>
      <c r="E699" s="16">
        <f t="shared" si="38"/>
        <v>5700000</v>
      </c>
      <c r="G699" s="22">
        <f>IFERROR(VLOOKUP($C699,[6]Probation!$C:$V,20,0),0)</f>
        <v>0</v>
      </c>
      <c r="K699" s="2">
        <f t="shared" si="39"/>
        <v>5700000</v>
      </c>
      <c r="L699" s="22">
        <v>5700000</v>
      </c>
      <c r="O699" s="19"/>
      <c r="S699" s="19">
        <f>IFERROR(SUMIF([3]PIVOT!$A$9:$A$634,C699,[3]PIVOT!$C$9:$C$634),0)</f>
        <v>0</v>
      </c>
      <c r="T699" s="19">
        <f t="shared" si="40"/>
        <v>-5700000</v>
      </c>
    </row>
    <row r="700" spans="1:20" s="22" customFormat="1" hidden="1" outlineLevel="1" x14ac:dyDescent="0.25">
      <c r="A700" s="22" t="s">
        <v>2997</v>
      </c>
      <c r="B700" s="22" t="s">
        <v>37</v>
      </c>
      <c r="C700" s="22" t="s">
        <v>1511</v>
      </c>
      <c r="D700" s="22" t="s">
        <v>290</v>
      </c>
      <c r="E700" s="16">
        <f t="shared" si="38"/>
        <v>5700000</v>
      </c>
      <c r="G700" s="22">
        <f>IFERROR(VLOOKUP($C700,[6]Probation!$C:$V,20,0),0)</f>
        <v>0</v>
      </c>
      <c r="K700" s="2">
        <f t="shared" si="39"/>
        <v>5700000</v>
      </c>
      <c r="L700" s="22">
        <v>5700000</v>
      </c>
      <c r="O700" s="19"/>
      <c r="S700" s="19">
        <f>IFERROR(SUMIF([3]PIVOT!$A$9:$A$634,C700,[3]PIVOT!$C$9:$C$634),0)</f>
        <v>0</v>
      </c>
      <c r="T700" s="19">
        <f t="shared" si="40"/>
        <v>-5700000</v>
      </c>
    </row>
    <row r="701" spans="1:20" s="22" customFormat="1" hidden="1" outlineLevel="1" x14ac:dyDescent="0.25">
      <c r="A701" s="22" t="s">
        <v>2997</v>
      </c>
      <c r="B701" s="22" t="s">
        <v>37</v>
      </c>
      <c r="C701" s="22" t="s">
        <v>1512</v>
      </c>
      <c r="D701" s="22" t="s">
        <v>577</v>
      </c>
      <c r="E701" s="16">
        <f t="shared" si="38"/>
        <v>4900000</v>
      </c>
      <c r="G701" s="22">
        <f>IFERROR(VLOOKUP($C701,[6]Probation!$C:$V,20,0),0)</f>
        <v>0</v>
      </c>
      <c r="K701" s="2">
        <f t="shared" si="39"/>
        <v>4900000</v>
      </c>
      <c r="L701" s="22">
        <v>4900000</v>
      </c>
      <c r="O701" s="19"/>
      <c r="S701" s="19">
        <f>IFERROR(SUMIF([3]PIVOT!$A$9:$A$634,C701,[3]PIVOT!$C$9:$C$634),0)</f>
        <v>0</v>
      </c>
      <c r="T701" s="19">
        <f t="shared" si="40"/>
        <v>-4900000</v>
      </c>
    </row>
    <row r="702" spans="1:20" s="22" customFormat="1" hidden="1" outlineLevel="1" x14ac:dyDescent="0.25">
      <c r="A702" s="22" t="s">
        <v>2997</v>
      </c>
      <c r="B702" s="22" t="s">
        <v>37</v>
      </c>
      <c r="C702" s="22" t="s">
        <v>1513</v>
      </c>
      <c r="D702" s="22" t="s">
        <v>1514</v>
      </c>
      <c r="E702" s="16">
        <f t="shared" si="38"/>
        <v>4900000</v>
      </c>
      <c r="G702" s="22">
        <f>IFERROR(VLOOKUP($C702,[6]Probation!$C:$V,20,0),0)</f>
        <v>0</v>
      </c>
      <c r="K702" s="2">
        <f t="shared" si="39"/>
        <v>4900000</v>
      </c>
      <c r="L702" s="22">
        <v>4900000</v>
      </c>
      <c r="O702" s="19"/>
      <c r="S702" s="19">
        <f>IFERROR(SUMIF([3]PIVOT!$A$9:$A$634,C702,[3]PIVOT!$C$9:$C$634),0)</f>
        <v>0</v>
      </c>
      <c r="T702" s="19">
        <f t="shared" si="40"/>
        <v>-4900000</v>
      </c>
    </row>
    <row r="703" spans="1:20" s="22" customFormat="1" hidden="1" outlineLevel="1" x14ac:dyDescent="0.25">
      <c r="A703" s="22" t="s">
        <v>2997</v>
      </c>
      <c r="B703" s="22" t="s">
        <v>37</v>
      </c>
      <c r="C703" s="22" t="s">
        <v>2870</v>
      </c>
      <c r="D703" s="22" t="s">
        <v>646</v>
      </c>
      <c r="E703" s="16">
        <f t="shared" si="38"/>
        <v>4900000</v>
      </c>
      <c r="G703" s="22">
        <f>IFERROR(VLOOKUP($C703,[6]Probation!$C:$V,20,0),0)</f>
        <v>0</v>
      </c>
      <c r="K703" s="2">
        <f t="shared" si="39"/>
        <v>4900000</v>
      </c>
      <c r="L703" s="22">
        <v>4900000</v>
      </c>
      <c r="O703" s="19"/>
      <c r="S703" s="19">
        <f>IFERROR(SUMIF([3]PIVOT!$A$9:$A$634,C703,[3]PIVOT!$C$9:$C$634),0)</f>
        <v>0</v>
      </c>
      <c r="T703" s="19">
        <f t="shared" si="40"/>
        <v>-4900000</v>
      </c>
    </row>
    <row r="704" spans="1:20" s="22" customFormat="1" hidden="1" outlineLevel="1" x14ac:dyDescent="0.25">
      <c r="A704" s="22" t="s">
        <v>3002</v>
      </c>
      <c r="B704" s="22" t="s">
        <v>37</v>
      </c>
      <c r="C704" s="22" t="s">
        <v>2184</v>
      </c>
      <c r="D704" s="22" t="s">
        <v>2185</v>
      </c>
      <c r="E704" s="16">
        <f t="shared" si="38"/>
        <v>2700000</v>
      </c>
      <c r="G704" s="22">
        <f>IFERROR(VLOOKUP($C704,[6]Probation!$C:$V,20,0),0)</f>
        <v>0</v>
      </c>
      <c r="K704" s="2">
        <f t="shared" si="39"/>
        <v>2700000</v>
      </c>
      <c r="L704" s="22">
        <v>2700000</v>
      </c>
      <c r="O704" s="19"/>
      <c r="S704" s="19">
        <f>IFERROR(SUMIF([3]PIVOT!$A$9:$A$634,C704,[3]PIVOT!$C$9:$C$634),0)</f>
        <v>0</v>
      </c>
      <c r="T704" s="19">
        <f t="shared" si="40"/>
        <v>-2700000</v>
      </c>
    </row>
    <row r="705" spans="1:20" s="22" customFormat="1" hidden="1" outlineLevel="1" x14ac:dyDescent="0.25">
      <c r="A705" s="22" t="s">
        <v>3002</v>
      </c>
      <c r="B705" s="22" t="s">
        <v>37</v>
      </c>
      <c r="C705" s="22" t="s">
        <v>1518</v>
      </c>
      <c r="D705" s="22" t="s">
        <v>1519</v>
      </c>
      <c r="E705" s="16">
        <f t="shared" si="38"/>
        <v>4900000</v>
      </c>
      <c r="G705" s="22">
        <f>IFERROR(VLOOKUP($C705,[6]Probation!$C:$V,20,0),0)</f>
        <v>0</v>
      </c>
      <c r="K705" s="2">
        <f t="shared" si="39"/>
        <v>4900000</v>
      </c>
      <c r="L705" s="22">
        <v>4900000</v>
      </c>
      <c r="O705" s="19"/>
      <c r="S705" s="19">
        <f>IFERROR(SUMIF([3]PIVOT!$A$9:$A$634,C705,[3]PIVOT!$C$9:$C$634),0)</f>
        <v>0</v>
      </c>
      <c r="T705" s="19">
        <f t="shared" si="40"/>
        <v>-4900000</v>
      </c>
    </row>
    <row r="706" spans="1:20" s="22" customFormat="1" hidden="1" outlineLevel="1" x14ac:dyDescent="0.25">
      <c r="A706" s="22" t="s">
        <v>3002</v>
      </c>
      <c r="B706" s="22" t="s">
        <v>37</v>
      </c>
      <c r="C706" s="22" t="s">
        <v>1518</v>
      </c>
      <c r="D706" s="22" t="s">
        <v>1519</v>
      </c>
      <c r="E706" s="16">
        <f t="shared" ref="E706:E756" si="41">+L706-F706-J706-I706</f>
        <v>1000000</v>
      </c>
      <c r="G706" s="22">
        <f>IFERROR(VLOOKUP($C706,[6]Probation!$C:$V,20,0),0)</f>
        <v>0</v>
      </c>
      <c r="K706" s="2">
        <f t="shared" ref="K706:K758" si="42">SUM(E706:G706)-H706+I706+J706</f>
        <v>1000000</v>
      </c>
      <c r="L706" s="22">
        <v>1000000</v>
      </c>
      <c r="O706" s="19"/>
      <c r="S706" s="19">
        <f>IFERROR(SUMIF([3]PIVOT!$A$9:$A$634,C706,[3]PIVOT!$C$9:$C$634),0)</f>
        <v>0</v>
      </c>
      <c r="T706" s="19">
        <f t="shared" si="40"/>
        <v>-1000000</v>
      </c>
    </row>
    <row r="707" spans="1:20" s="22" customFormat="1" hidden="1" outlineLevel="1" x14ac:dyDescent="0.25">
      <c r="A707" s="22" t="s">
        <v>3002</v>
      </c>
      <c r="B707" s="22" t="s">
        <v>37</v>
      </c>
      <c r="C707" s="22" t="s">
        <v>2186</v>
      </c>
      <c r="D707" s="22" t="s">
        <v>2187</v>
      </c>
      <c r="E707" s="16">
        <f t="shared" si="41"/>
        <v>2800000</v>
      </c>
      <c r="G707" s="22">
        <f>IFERROR(VLOOKUP($C707,[6]Probation!$C:$V,20,0),0)</f>
        <v>0</v>
      </c>
      <c r="K707" s="2">
        <f t="shared" si="42"/>
        <v>2800000</v>
      </c>
      <c r="L707" s="22">
        <v>2800000</v>
      </c>
      <c r="O707" s="19"/>
      <c r="S707" s="19">
        <f>IFERROR(SUMIF([3]PIVOT!$A$9:$A$634,C707,[3]PIVOT!$C$9:$C$634),0)</f>
        <v>0</v>
      </c>
      <c r="T707" s="19">
        <f t="shared" si="40"/>
        <v>-2800000</v>
      </c>
    </row>
    <row r="708" spans="1:20" s="22" customFormat="1" hidden="1" outlineLevel="1" x14ac:dyDescent="0.25">
      <c r="A708" s="22" t="s">
        <v>3002</v>
      </c>
      <c r="B708" s="22" t="s">
        <v>37</v>
      </c>
      <c r="C708" s="22" t="s">
        <v>1522</v>
      </c>
      <c r="D708" s="22" t="s">
        <v>1523</v>
      </c>
      <c r="E708" s="16">
        <f t="shared" si="41"/>
        <v>1300000</v>
      </c>
      <c r="G708" s="22">
        <f>IFERROR(VLOOKUP($C708,[6]Probation!$C:$V,20,0),0)</f>
        <v>0</v>
      </c>
      <c r="K708" s="2">
        <f t="shared" si="42"/>
        <v>1300000</v>
      </c>
      <c r="L708" s="22">
        <v>1300000</v>
      </c>
      <c r="O708" s="19"/>
      <c r="S708" s="19">
        <f>IFERROR(SUMIF([3]PIVOT!$A$9:$A$634,C708,[3]PIVOT!$C$9:$C$634),0)</f>
        <v>0</v>
      </c>
      <c r="T708" s="19">
        <f t="shared" si="40"/>
        <v>-1300000</v>
      </c>
    </row>
    <row r="709" spans="1:20" s="22" customFormat="1" hidden="1" outlineLevel="1" x14ac:dyDescent="0.25">
      <c r="A709" s="22" t="s">
        <v>3002</v>
      </c>
      <c r="B709" s="22" t="s">
        <v>37</v>
      </c>
      <c r="C709" s="22" t="s">
        <v>1524</v>
      </c>
      <c r="D709" s="22" t="s">
        <v>570</v>
      </c>
      <c r="E709" s="16">
        <f t="shared" si="41"/>
        <v>4900000</v>
      </c>
      <c r="G709" s="22">
        <f>IFERROR(VLOOKUP($C709,[6]Probation!$C:$V,20,0),0)</f>
        <v>0</v>
      </c>
      <c r="K709" s="2">
        <f t="shared" si="42"/>
        <v>4900000</v>
      </c>
      <c r="L709" s="22">
        <v>4900000</v>
      </c>
      <c r="O709" s="19"/>
      <c r="S709" s="19">
        <f>IFERROR(SUMIF([3]PIVOT!$A$9:$A$634,C709,[3]PIVOT!$C$9:$C$634),0)</f>
        <v>0</v>
      </c>
      <c r="T709" s="19">
        <f t="shared" si="40"/>
        <v>-4900000</v>
      </c>
    </row>
    <row r="710" spans="1:20" s="22" customFormat="1" hidden="1" outlineLevel="1" x14ac:dyDescent="0.25">
      <c r="A710" s="22" t="s">
        <v>2995</v>
      </c>
      <c r="B710" s="22" t="s">
        <v>39</v>
      </c>
      <c r="C710" s="22" t="s">
        <v>1525</v>
      </c>
      <c r="D710" s="22" t="s">
        <v>1526</v>
      </c>
      <c r="E710" s="16">
        <f t="shared" si="41"/>
        <v>4900000</v>
      </c>
      <c r="G710" s="22">
        <f>IFERROR(VLOOKUP($C710,[6]Probation!$C:$V,20,0),0)</f>
        <v>0</v>
      </c>
      <c r="J710" s="22">
        <v>10000000</v>
      </c>
      <c r="K710" s="2">
        <f t="shared" si="42"/>
        <v>14900000</v>
      </c>
      <c r="L710" s="22">
        <v>14900000</v>
      </c>
      <c r="O710" s="19"/>
      <c r="S710" s="19">
        <f>IFERROR(SUMIF([3]PIVOT!$A$9:$A$634,C710,[3]PIVOT!$C$9:$C$634),0)</f>
        <v>0</v>
      </c>
      <c r="T710" s="19">
        <f t="shared" si="40"/>
        <v>-14900000</v>
      </c>
    </row>
    <row r="711" spans="1:20" s="22" customFormat="1" hidden="1" outlineLevel="1" x14ac:dyDescent="0.25">
      <c r="A711" s="22" t="s">
        <v>2997</v>
      </c>
      <c r="B711" s="22" t="s">
        <v>39</v>
      </c>
      <c r="C711" s="22" t="s">
        <v>1527</v>
      </c>
      <c r="D711" s="22" t="s">
        <v>341</v>
      </c>
      <c r="E711" s="16">
        <f t="shared" si="41"/>
        <v>6900000</v>
      </c>
      <c r="G711" s="22">
        <f>IFERROR(VLOOKUP($C711,[6]Probation!$C:$V,20,0),0)</f>
        <v>0</v>
      </c>
      <c r="J711" s="22">
        <v>10000000</v>
      </c>
      <c r="K711" s="2">
        <f t="shared" si="42"/>
        <v>16900000</v>
      </c>
      <c r="L711" s="22">
        <v>16900000</v>
      </c>
      <c r="S711" s="19">
        <f>IFERROR(SUMIF([3]PIVOT!$A$9:$A$634,C711,[3]PIVOT!$C$9:$C$634),0)</f>
        <v>0</v>
      </c>
      <c r="T711" s="19">
        <f t="shared" si="40"/>
        <v>-16900000</v>
      </c>
    </row>
    <row r="712" spans="1:20" s="22" customFormat="1" hidden="1" outlineLevel="1" x14ac:dyDescent="0.25">
      <c r="A712" s="22" t="s">
        <v>3002</v>
      </c>
      <c r="B712" s="22" t="s">
        <v>39</v>
      </c>
      <c r="C712" s="22" t="s">
        <v>2188</v>
      </c>
      <c r="D712" s="22" t="s">
        <v>2189</v>
      </c>
      <c r="E712" s="16">
        <f t="shared" si="41"/>
        <v>5200000</v>
      </c>
      <c r="G712" s="22">
        <f>IFERROR(VLOOKUP($C712,[6]Probation!$C:$V,20,0),0)</f>
        <v>0</v>
      </c>
      <c r="K712" s="2">
        <f t="shared" si="42"/>
        <v>5200000</v>
      </c>
      <c r="L712" s="22">
        <v>5200000</v>
      </c>
      <c r="O712" s="19"/>
      <c r="S712" s="19">
        <f>IFERROR(SUMIF([3]PIVOT!$A$9:$A$634,C712,[3]PIVOT!$C$9:$C$634),0)</f>
        <v>0</v>
      </c>
      <c r="T712" s="19">
        <f t="shared" si="40"/>
        <v>-5200000</v>
      </c>
    </row>
    <row r="713" spans="1:20" s="22" customFormat="1" hidden="1" outlineLevel="1" x14ac:dyDescent="0.25">
      <c r="A713" s="22" t="s">
        <v>2995</v>
      </c>
      <c r="B713" s="22" t="s">
        <v>2738</v>
      </c>
      <c r="C713" s="22" t="s">
        <v>2849</v>
      </c>
      <c r="D713" s="22" t="s">
        <v>1950</v>
      </c>
      <c r="E713" s="16">
        <f t="shared" si="41"/>
        <v>0</v>
      </c>
      <c r="G713" s="22">
        <v>230000</v>
      </c>
      <c r="K713" s="2">
        <f t="shared" si="42"/>
        <v>230000</v>
      </c>
      <c r="O713" s="19"/>
      <c r="S713" s="19">
        <f>IFERROR(SUMIF([3]PIVOT!$A$9:$A$634,C713,[3]PIVOT!$C$9:$C$634),0)</f>
        <v>0</v>
      </c>
      <c r="T713" s="19">
        <f t="shared" si="40"/>
        <v>-230000</v>
      </c>
    </row>
    <row r="714" spans="1:20" s="22" customFormat="1" hidden="1" outlineLevel="1" x14ac:dyDescent="0.25">
      <c r="A714" s="22" t="s">
        <v>2997</v>
      </c>
      <c r="B714" s="22" t="s">
        <v>2885</v>
      </c>
      <c r="C714" s="22" t="s">
        <v>2693</v>
      </c>
      <c r="D714" s="22" t="s">
        <v>2694</v>
      </c>
      <c r="E714" s="16">
        <f t="shared" si="41"/>
        <v>0</v>
      </c>
      <c r="G714" s="22">
        <v>38000</v>
      </c>
      <c r="K714" s="2">
        <f t="shared" si="42"/>
        <v>38000</v>
      </c>
      <c r="O714" s="19"/>
      <c r="S714" s="19">
        <f>IFERROR(SUMIF([3]PIVOT!$A$9:$A$634,C714,[3]PIVOT!$C$9:$C$634),0)</f>
        <v>0</v>
      </c>
      <c r="T714" s="19">
        <f t="shared" si="40"/>
        <v>-38000</v>
      </c>
    </row>
    <row r="715" spans="1:20" s="22" customFormat="1" hidden="1" outlineLevel="1" x14ac:dyDescent="0.25">
      <c r="E715" s="16">
        <f t="shared" si="41"/>
        <v>0</v>
      </c>
      <c r="G715" s="22">
        <f>IFERROR(VLOOKUP($C715,[6]Probation!$C:$V,20,0),0)</f>
        <v>0</v>
      </c>
      <c r="K715" s="2">
        <f t="shared" si="42"/>
        <v>0</v>
      </c>
      <c r="O715" s="19"/>
      <c r="S715" s="19">
        <f>IFERROR(SUMIF([3]PIVOT!$A$9:$A$634,C715,[3]PIVOT!$C$9:$C$634),0)</f>
        <v>0</v>
      </c>
      <c r="T715" s="19">
        <f t="shared" si="40"/>
        <v>0</v>
      </c>
    </row>
    <row r="716" spans="1:20" s="22" customFormat="1" hidden="1" outlineLevel="1" x14ac:dyDescent="0.25">
      <c r="E716" s="16">
        <f t="shared" si="41"/>
        <v>0</v>
      </c>
      <c r="G716" s="22">
        <f>IFERROR(VLOOKUP($C716,[6]Probation!$C:$V,20,0),0)</f>
        <v>0</v>
      </c>
      <c r="K716" s="2">
        <f t="shared" si="42"/>
        <v>0</v>
      </c>
      <c r="O716" s="19"/>
      <c r="S716" s="19">
        <f>IFERROR(SUMIF([3]PIVOT!$A$9:$A$634,C716,[3]PIVOT!$C$9:$C$634),0)</f>
        <v>0</v>
      </c>
      <c r="T716" s="19">
        <f t="shared" si="40"/>
        <v>0</v>
      </c>
    </row>
    <row r="717" spans="1:20" s="22" customFormat="1" hidden="1" outlineLevel="1" x14ac:dyDescent="0.25">
      <c r="E717" s="16">
        <f t="shared" si="41"/>
        <v>0</v>
      </c>
      <c r="G717" s="22">
        <f>IFERROR(VLOOKUP($C717,[6]Probation!$C:$V,20,0),0)</f>
        <v>0</v>
      </c>
      <c r="K717" s="2">
        <f t="shared" si="42"/>
        <v>0</v>
      </c>
      <c r="O717" s="19"/>
      <c r="S717" s="19">
        <f>IFERROR(SUMIF([3]PIVOT!$A$9:$A$634,C717,[3]PIVOT!$C$9:$C$634),0)</f>
        <v>0</v>
      </c>
      <c r="T717" s="19">
        <f t="shared" si="40"/>
        <v>0</v>
      </c>
    </row>
    <row r="718" spans="1:20" s="22" customFormat="1" hidden="1" outlineLevel="1" x14ac:dyDescent="0.25">
      <c r="E718" s="16">
        <f t="shared" si="41"/>
        <v>0</v>
      </c>
      <c r="G718" s="22">
        <f>IFERROR(VLOOKUP($C718,[6]Probation!$C:$V,20,0),0)</f>
        <v>0</v>
      </c>
      <c r="K718" s="2">
        <f t="shared" si="42"/>
        <v>0</v>
      </c>
      <c r="O718" s="19"/>
      <c r="S718" s="19">
        <f>IFERROR(SUMIF([3]PIVOT!$A$9:$A$634,C718,[3]PIVOT!$C$9:$C$634),0)</f>
        <v>0</v>
      </c>
      <c r="T718" s="19">
        <f t="shared" si="40"/>
        <v>0</v>
      </c>
    </row>
    <row r="719" spans="1:20" s="22" customFormat="1" hidden="1" outlineLevel="1" x14ac:dyDescent="0.25">
      <c r="E719" s="16">
        <f t="shared" si="41"/>
        <v>0</v>
      </c>
      <c r="G719" s="22">
        <f>IFERROR(VLOOKUP($C719,[6]Probation!$C:$V,20,0),0)</f>
        <v>0</v>
      </c>
      <c r="K719" s="2">
        <f t="shared" si="42"/>
        <v>0</v>
      </c>
      <c r="O719" s="19"/>
      <c r="S719" s="19">
        <f>IFERROR(SUMIF([3]PIVOT!$A$9:$A$634,C719,[3]PIVOT!$C$9:$C$634),0)</f>
        <v>0</v>
      </c>
      <c r="T719" s="19">
        <f t="shared" si="40"/>
        <v>0</v>
      </c>
    </row>
    <row r="720" spans="1:20" s="22" customFormat="1" hidden="1" outlineLevel="1" x14ac:dyDescent="0.25">
      <c r="E720" s="16">
        <f t="shared" si="41"/>
        <v>0</v>
      </c>
      <c r="G720" s="22">
        <f>IFERROR(VLOOKUP($C720,[6]Probation!$C:$V,20,0),0)</f>
        <v>0</v>
      </c>
      <c r="K720" s="2">
        <f t="shared" si="42"/>
        <v>0</v>
      </c>
      <c r="O720" s="19"/>
      <c r="S720" s="19">
        <f>IFERROR(SUMIF([3]PIVOT!$A$9:$A$634,C720,[3]PIVOT!$C$9:$C$634),0)</f>
        <v>0</v>
      </c>
      <c r="T720" s="19">
        <f t="shared" si="40"/>
        <v>0</v>
      </c>
    </row>
    <row r="721" spans="1:20" s="22" customFormat="1" hidden="1" outlineLevel="1" x14ac:dyDescent="0.25">
      <c r="E721" s="16">
        <f t="shared" si="41"/>
        <v>0</v>
      </c>
      <c r="G721" s="22">
        <f>IFERROR(VLOOKUP($C721,[6]Probation!$C:$V,20,0),0)</f>
        <v>0</v>
      </c>
      <c r="K721" s="2">
        <f t="shared" si="42"/>
        <v>0</v>
      </c>
      <c r="O721" s="19"/>
      <c r="S721" s="19">
        <f>IFERROR(SUMIF([3]PIVOT!$A$9:$A$634,C721,[3]PIVOT!$C$9:$C$634),0)</f>
        <v>0</v>
      </c>
      <c r="T721" s="19">
        <f t="shared" si="40"/>
        <v>0</v>
      </c>
    </row>
    <row r="722" spans="1:20" s="22" customFormat="1" hidden="1" outlineLevel="1" x14ac:dyDescent="0.25">
      <c r="E722" s="16">
        <f t="shared" si="41"/>
        <v>0</v>
      </c>
      <c r="G722" s="22">
        <f>IFERROR(VLOOKUP($C722,[6]Probation!$C:$V,20,0),0)</f>
        <v>0</v>
      </c>
      <c r="K722" s="2">
        <f t="shared" si="42"/>
        <v>0</v>
      </c>
      <c r="O722" s="19"/>
      <c r="S722" s="19">
        <f>IFERROR(SUMIF([3]PIVOT!$A$9:$A$634,C722,[3]PIVOT!$C$9:$C$634),0)</f>
        <v>0</v>
      </c>
      <c r="T722" s="19">
        <f t="shared" si="40"/>
        <v>0</v>
      </c>
    </row>
    <row r="723" spans="1:20" s="22" customFormat="1" hidden="1" outlineLevel="1" x14ac:dyDescent="0.25">
      <c r="E723" s="16">
        <f t="shared" si="41"/>
        <v>0</v>
      </c>
      <c r="G723" s="22">
        <f>IFERROR(VLOOKUP($C723,[6]Probation!$C:$V,20,0),0)</f>
        <v>0</v>
      </c>
      <c r="K723" s="2">
        <f t="shared" si="42"/>
        <v>0</v>
      </c>
      <c r="O723" s="19"/>
      <c r="S723" s="19">
        <f>IFERROR(SUMIF([3]PIVOT!$A$9:$A$634,C723,[3]PIVOT!$C$9:$C$634),0)</f>
        <v>0</v>
      </c>
      <c r="T723" s="19">
        <f t="shared" si="40"/>
        <v>0</v>
      </c>
    </row>
    <row r="724" spans="1:20" s="22" customFormat="1" hidden="1" outlineLevel="1" x14ac:dyDescent="0.25">
      <c r="E724" s="16">
        <f t="shared" si="41"/>
        <v>0</v>
      </c>
      <c r="G724" s="22">
        <f>IFERROR(VLOOKUP($C724,[6]Probation!$C:$V,20,0),0)</f>
        <v>0</v>
      </c>
      <c r="K724" s="2">
        <f t="shared" si="42"/>
        <v>0</v>
      </c>
      <c r="O724" s="19"/>
      <c r="S724" s="19">
        <f>IFERROR(SUMIF([3]PIVOT!$A$9:$A$634,C724,[3]PIVOT!$C$9:$C$634),0)</f>
        <v>0</v>
      </c>
      <c r="T724" s="19">
        <f t="shared" si="40"/>
        <v>0</v>
      </c>
    </row>
    <row r="725" spans="1:20" s="22" customFormat="1" hidden="1" outlineLevel="1" x14ac:dyDescent="0.25">
      <c r="E725" s="16">
        <f t="shared" si="41"/>
        <v>0</v>
      </c>
      <c r="G725" s="22">
        <f>IFERROR(VLOOKUP($C725,[6]Probation!$C:$V,20,0),0)</f>
        <v>0</v>
      </c>
      <c r="K725" s="2">
        <f t="shared" si="42"/>
        <v>0</v>
      </c>
      <c r="O725" s="19"/>
      <c r="S725" s="19">
        <f>IFERROR(SUMIF([3]PIVOT!$A$9:$A$634,C725,[3]PIVOT!$C$9:$C$634),0)</f>
        <v>0</v>
      </c>
      <c r="T725" s="19">
        <f t="shared" si="40"/>
        <v>0</v>
      </c>
    </row>
    <row r="726" spans="1:20" s="35" customFormat="1" collapsed="1" x14ac:dyDescent="0.25">
      <c r="A726" s="4"/>
      <c r="B726" s="4"/>
      <c r="C726" s="50"/>
      <c r="D726" s="4" t="s">
        <v>275</v>
      </c>
      <c r="E726" s="4">
        <f t="shared" ref="E726:J726" si="43">SUM(E578:E725)</f>
        <v>494869000</v>
      </c>
      <c r="F726" s="4">
        <f t="shared" si="43"/>
        <v>0</v>
      </c>
      <c r="G726" s="4">
        <f t="shared" si="43"/>
        <v>15109000</v>
      </c>
      <c r="H726" s="4">
        <f t="shared" si="43"/>
        <v>0</v>
      </c>
      <c r="I726" s="4">
        <f t="shared" si="43"/>
        <v>0</v>
      </c>
      <c r="J726" s="4">
        <f t="shared" si="43"/>
        <v>20000000</v>
      </c>
      <c r="K726" s="4">
        <f t="shared" ref="K726" si="44">SUM(E726:G726)-H726-I726+J726</f>
        <v>529978000</v>
      </c>
      <c r="L726" s="4">
        <f>SUM(L578:L725)</f>
        <v>514869000</v>
      </c>
      <c r="M726" s="41"/>
      <c r="N726" s="35">
        <v>329892000</v>
      </c>
      <c r="O726" s="19">
        <v>28500000</v>
      </c>
      <c r="P726" s="35">
        <v>19200000</v>
      </c>
      <c r="Q726" s="35">
        <v>24534000</v>
      </c>
      <c r="R726" s="35">
        <f>+K726-SUM(N726:Q726)</f>
        <v>127852000</v>
      </c>
      <c r="S726" s="19"/>
      <c r="T726" s="19"/>
    </row>
    <row r="727" spans="1:20" hidden="1" outlineLevel="1" x14ac:dyDescent="0.25">
      <c r="A727" s="19" t="s">
        <v>71</v>
      </c>
      <c r="B727" s="19" t="s">
        <v>70</v>
      </c>
      <c r="C727" s="2" t="s">
        <v>1354</v>
      </c>
      <c r="D727" s="2" t="s">
        <v>143</v>
      </c>
      <c r="E727" s="16">
        <f t="shared" si="41"/>
        <v>3000000</v>
      </c>
      <c r="K727" s="2">
        <f t="shared" si="42"/>
        <v>3000000</v>
      </c>
      <c r="L727" s="2">
        <v>3000000</v>
      </c>
      <c r="M727" s="2"/>
      <c r="S727" s="19">
        <f>IFERROR(SUMIF([3]PIVOT!$A$9:$A$634,C727,[3]PIVOT!$C$9:$C$634),0)</f>
        <v>0</v>
      </c>
      <c r="T727" s="19">
        <f t="shared" si="40"/>
        <v>-3000000</v>
      </c>
    </row>
    <row r="728" spans="1:20" hidden="1" outlineLevel="1" x14ac:dyDescent="0.25">
      <c r="A728" s="19" t="s">
        <v>71</v>
      </c>
      <c r="B728" s="19" t="s">
        <v>70</v>
      </c>
      <c r="C728" s="2"/>
      <c r="D728" s="2" t="s">
        <v>1</v>
      </c>
      <c r="E728" s="16">
        <f t="shared" si="41"/>
        <v>0</v>
      </c>
      <c r="K728" s="2">
        <f t="shared" si="42"/>
        <v>0</v>
      </c>
      <c r="M728" s="2"/>
      <c r="S728" s="19">
        <f>IFERROR(SUMIF([3]PIVOT!$A$9:$A$634,C728,[3]PIVOT!$C$9:$C$634),0)</f>
        <v>0</v>
      </c>
      <c r="T728" s="19">
        <f t="shared" si="40"/>
        <v>0</v>
      </c>
    </row>
    <row r="729" spans="1:20" hidden="1" outlineLevel="1" x14ac:dyDescent="0.25">
      <c r="A729" s="19" t="s">
        <v>71</v>
      </c>
      <c r="B729" s="19" t="s">
        <v>70</v>
      </c>
      <c r="C729" s="2" t="s">
        <v>1356</v>
      </c>
      <c r="D729" s="2" t="s">
        <v>144</v>
      </c>
      <c r="E729" s="16">
        <f t="shared" si="41"/>
        <v>3000000</v>
      </c>
      <c r="K729" s="2">
        <f t="shared" si="42"/>
        <v>3000000</v>
      </c>
      <c r="L729" s="2">
        <v>3000000</v>
      </c>
      <c r="M729" s="2"/>
      <c r="S729" s="19">
        <f>IFERROR(SUMIF([3]PIVOT!$A$9:$A$634,C729,[3]PIVOT!$C$9:$C$634),0)</f>
        <v>0</v>
      </c>
      <c r="T729" s="19">
        <f t="shared" si="40"/>
        <v>-3000000</v>
      </c>
    </row>
    <row r="730" spans="1:20" hidden="1" outlineLevel="1" x14ac:dyDescent="0.25">
      <c r="A730" s="19" t="s">
        <v>71</v>
      </c>
      <c r="B730" s="19" t="s">
        <v>70</v>
      </c>
      <c r="C730" s="19" t="s">
        <v>1995</v>
      </c>
      <c r="D730" s="19" t="s">
        <v>1996</v>
      </c>
      <c r="E730" s="16">
        <f t="shared" si="41"/>
        <v>3000000</v>
      </c>
      <c r="K730" s="2">
        <f t="shared" si="42"/>
        <v>3000000</v>
      </c>
      <c r="L730" s="2">
        <v>3000000</v>
      </c>
      <c r="M730" s="2"/>
      <c r="S730" s="19">
        <f>IFERROR(SUMIF([3]PIVOT!$A$9:$A$634,C730,[3]PIVOT!$C$9:$C$634),0)</f>
        <v>0</v>
      </c>
      <c r="T730" s="19">
        <f t="shared" si="40"/>
        <v>-3000000</v>
      </c>
    </row>
    <row r="731" spans="1:20" hidden="1" outlineLevel="1" x14ac:dyDescent="0.25">
      <c r="A731" s="19" t="s">
        <v>71</v>
      </c>
      <c r="B731" s="19" t="s">
        <v>70</v>
      </c>
      <c r="C731" s="19" t="s">
        <v>1358</v>
      </c>
      <c r="D731" s="19" t="s">
        <v>146</v>
      </c>
      <c r="E731" s="16">
        <f t="shared" si="41"/>
        <v>3000000</v>
      </c>
      <c r="F731" s="19"/>
      <c r="G731" s="19"/>
      <c r="H731" s="19"/>
      <c r="I731" s="19"/>
      <c r="J731" s="19"/>
      <c r="K731" s="2">
        <f t="shared" si="42"/>
        <v>3000000</v>
      </c>
      <c r="L731" s="19">
        <v>3000000</v>
      </c>
      <c r="M731" s="19"/>
      <c r="S731" s="19">
        <f>IFERROR(SUMIF([3]PIVOT!$A$9:$A$634,C731,[3]PIVOT!$C$9:$C$634),0)</f>
        <v>0</v>
      </c>
      <c r="T731" s="19">
        <f t="shared" si="40"/>
        <v>-3000000</v>
      </c>
    </row>
    <row r="732" spans="1:20" hidden="1" outlineLevel="1" x14ac:dyDescent="0.25">
      <c r="A732" s="19" t="s">
        <v>71</v>
      </c>
      <c r="B732" s="19" t="s">
        <v>70</v>
      </c>
      <c r="C732" s="19" t="s">
        <v>1359</v>
      </c>
      <c r="D732" s="19" t="s">
        <v>147</v>
      </c>
      <c r="E732" s="16">
        <f t="shared" si="41"/>
        <v>3000000</v>
      </c>
      <c r="F732" s="19"/>
      <c r="G732" s="19"/>
      <c r="H732" s="19"/>
      <c r="I732" s="19"/>
      <c r="J732" s="19"/>
      <c r="K732" s="2">
        <f t="shared" si="42"/>
        <v>3000000</v>
      </c>
      <c r="L732" s="19">
        <v>3000000</v>
      </c>
      <c r="M732" s="19"/>
      <c r="S732" s="19">
        <f>IFERROR(SUMIF([3]PIVOT!$A$9:$A$634,C732,[3]PIVOT!$C$9:$C$634),0)</f>
        <v>0</v>
      </c>
      <c r="T732" s="19">
        <f t="shared" si="40"/>
        <v>-3000000</v>
      </c>
    </row>
    <row r="733" spans="1:20" hidden="1" outlineLevel="1" x14ac:dyDescent="0.25">
      <c r="A733" s="19" t="s">
        <v>71</v>
      </c>
      <c r="B733" s="19" t="s">
        <v>70</v>
      </c>
      <c r="C733" s="19" t="s">
        <v>1360</v>
      </c>
      <c r="D733" s="19" t="s">
        <v>574</v>
      </c>
      <c r="E733" s="16">
        <f t="shared" si="41"/>
        <v>3000000</v>
      </c>
      <c r="F733" s="19"/>
      <c r="G733" s="19"/>
      <c r="H733" s="19"/>
      <c r="I733" s="19"/>
      <c r="J733" s="19"/>
      <c r="K733" s="2">
        <f t="shared" si="42"/>
        <v>3000000</v>
      </c>
      <c r="L733" s="19">
        <v>3000000</v>
      </c>
      <c r="M733" s="19"/>
      <c r="S733" s="19">
        <f>IFERROR(SUMIF([3]PIVOT!$A$9:$A$634,C733,[3]PIVOT!$C$9:$C$634),0)</f>
        <v>0</v>
      </c>
      <c r="T733" s="19">
        <f t="shared" si="40"/>
        <v>-3000000</v>
      </c>
    </row>
    <row r="734" spans="1:20" hidden="1" outlineLevel="1" x14ac:dyDescent="0.25">
      <c r="A734" s="19" t="s">
        <v>71</v>
      </c>
      <c r="B734" s="19" t="s">
        <v>70</v>
      </c>
      <c r="C734" s="19" t="s">
        <v>2715</v>
      </c>
      <c r="D734" s="19" t="s">
        <v>2716</v>
      </c>
      <c r="E734" s="16">
        <f t="shared" si="41"/>
        <v>3000000</v>
      </c>
      <c r="F734" s="19"/>
      <c r="G734" s="19">
        <v>615384.61538461538</v>
      </c>
      <c r="H734" s="19"/>
      <c r="I734" s="19"/>
      <c r="J734" s="19"/>
      <c r="K734" s="2">
        <f t="shared" si="42"/>
        <v>3615384.6153846155</v>
      </c>
      <c r="L734" s="19">
        <v>3000000</v>
      </c>
      <c r="M734" s="19"/>
      <c r="S734" s="19">
        <f>IFERROR(SUMIF([3]PIVOT!$A$9:$A$634,C734,[3]PIVOT!$C$9:$C$634),0)</f>
        <v>0</v>
      </c>
      <c r="T734" s="19">
        <f t="shared" si="40"/>
        <v>-3615384.6153846155</v>
      </c>
    </row>
    <row r="735" spans="1:20" hidden="1" outlineLevel="1" x14ac:dyDescent="0.25">
      <c r="A735" s="19" t="s">
        <v>71</v>
      </c>
      <c r="B735" s="19" t="s">
        <v>70</v>
      </c>
      <c r="C735" s="19" t="s">
        <v>1361</v>
      </c>
      <c r="D735" s="19" t="s">
        <v>391</v>
      </c>
      <c r="E735" s="16">
        <f t="shared" si="41"/>
        <v>4000000</v>
      </c>
      <c r="F735" s="19"/>
      <c r="G735" s="19"/>
      <c r="H735" s="19"/>
      <c r="I735" s="19"/>
      <c r="J735" s="19"/>
      <c r="K735" s="2">
        <f t="shared" si="42"/>
        <v>4000000</v>
      </c>
      <c r="L735" s="19">
        <v>4000000</v>
      </c>
      <c r="M735" s="19"/>
      <c r="S735" s="19">
        <f>IFERROR(SUMIF([3]PIVOT!$A$9:$A$634,C735,[3]PIVOT!$C$9:$C$634),0)</f>
        <v>0</v>
      </c>
      <c r="T735" s="19">
        <f t="shared" si="40"/>
        <v>-4000000</v>
      </c>
    </row>
    <row r="736" spans="1:20" hidden="1" outlineLevel="1" x14ac:dyDescent="0.25">
      <c r="A736" s="19" t="s">
        <v>71</v>
      </c>
      <c r="B736" s="19" t="s">
        <v>70</v>
      </c>
      <c r="C736" s="19" t="s">
        <v>1362</v>
      </c>
      <c r="D736" s="19" t="s">
        <v>481</v>
      </c>
      <c r="E736" s="16">
        <f t="shared" si="41"/>
        <v>3000000</v>
      </c>
      <c r="F736" s="19"/>
      <c r="G736" s="19"/>
      <c r="H736" s="19"/>
      <c r="I736" s="19"/>
      <c r="J736" s="19"/>
      <c r="K736" s="2">
        <f t="shared" si="42"/>
        <v>3000000</v>
      </c>
      <c r="L736" s="19">
        <v>3000000</v>
      </c>
      <c r="M736" s="19"/>
      <c r="S736" s="19">
        <f>IFERROR(SUMIF([3]PIVOT!$A$9:$A$634,C736,[3]PIVOT!$C$9:$C$634),0)</f>
        <v>0</v>
      </c>
      <c r="T736" s="19">
        <f t="shared" si="40"/>
        <v>-3000000</v>
      </c>
    </row>
    <row r="737" spans="1:20" hidden="1" outlineLevel="1" x14ac:dyDescent="0.25">
      <c r="A737" s="19" t="s">
        <v>71</v>
      </c>
      <c r="B737" s="19" t="s">
        <v>70</v>
      </c>
      <c r="C737" s="19" t="s">
        <v>3004</v>
      </c>
      <c r="D737" s="19" t="s">
        <v>3005</v>
      </c>
      <c r="E737" s="16">
        <f t="shared" si="41"/>
        <v>1730769.2307692308</v>
      </c>
      <c r="F737" s="19"/>
      <c r="G737" s="19">
        <v>576923.07692307688</v>
      </c>
      <c r="H737" s="19"/>
      <c r="I737" s="19"/>
      <c r="J737" s="19"/>
      <c r="K737" s="2">
        <f t="shared" si="42"/>
        <v>2307692.3076923075</v>
      </c>
      <c r="L737" s="19">
        <v>1730769.2307692308</v>
      </c>
      <c r="M737" s="19"/>
      <c r="S737" s="19">
        <f>IFERROR(SUMIF([3]PIVOT!$A$9:$A$634,C737,[3]PIVOT!$C$9:$C$634),0)</f>
        <v>0</v>
      </c>
      <c r="T737" s="19">
        <f t="shared" si="40"/>
        <v>-2307692.3076923075</v>
      </c>
    </row>
    <row r="738" spans="1:20" hidden="1" outlineLevel="1" x14ac:dyDescent="0.25">
      <c r="A738" s="19" t="s">
        <v>71</v>
      </c>
      <c r="B738" s="19" t="s">
        <v>70</v>
      </c>
      <c r="C738" s="19" t="s">
        <v>1364</v>
      </c>
      <c r="D738" s="19" t="s">
        <v>148</v>
      </c>
      <c r="E738" s="16">
        <f t="shared" si="41"/>
        <v>5000000</v>
      </c>
      <c r="F738" s="19"/>
      <c r="G738" s="19"/>
      <c r="H738" s="19"/>
      <c r="I738" s="19"/>
      <c r="J738" s="19"/>
      <c r="K738" s="2">
        <f t="shared" si="42"/>
        <v>5000000</v>
      </c>
      <c r="L738" s="19">
        <v>5000000</v>
      </c>
      <c r="M738" s="19"/>
      <c r="S738" s="19">
        <f>IFERROR(SUMIF([3]PIVOT!$A$9:$A$634,C738,[3]PIVOT!$C$9:$C$634),0)</f>
        <v>0</v>
      </c>
      <c r="T738" s="19">
        <f t="shared" si="40"/>
        <v>-5000000</v>
      </c>
    </row>
    <row r="739" spans="1:20" hidden="1" outlineLevel="1" x14ac:dyDescent="0.25">
      <c r="A739" s="19" t="s">
        <v>71</v>
      </c>
      <c r="B739" s="19" t="s">
        <v>70</v>
      </c>
      <c r="C739" s="19" t="s">
        <v>1365</v>
      </c>
      <c r="D739" s="19" t="s">
        <v>149</v>
      </c>
      <c r="E739" s="16">
        <f t="shared" si="41"/>
        <v>5000000</v>
      </c>
      <c r="F739" s="19"/>
      <c r="G739" s="19"/>
      <c r="H739" s="19"/>
      <c r="I739" s="19"/>
      <c r="J739" s="19"/>
      <c r="K739" s="2">
        <f t="shared" si="42"/>
        <v>5000000</v>
      </c>
      <c r="L739" s="19">
        <v>5000000</v>
      </c>
      <c r="M739" s="19"/>
      <c r="S739" s="19">
        <f>IFERROR(SUMIF([3]PIVOT!$A$9:$A$634,C739,[3]PIVOT!$C$9:$C$634),0)</f>
        <v>0</v>
      </c>
      <c r="T739" s="19">
        <f t="shared" si="40"/>
        <v>-5000000</v>
      </c>
    </row>
    <row r="740" spans="1:20" hidden="1" outlineLevel="1" x14ac:dyDescent="0.25">
      <c r="A740" s="19" t="s">
        <v>71</v>
      </c>
      <c r="B740" s="19" t="s">
        <v>70</v>
      </c>
      <c r="C740" s="19" t="s">
        <v>1366</v>
      </c>
      <c r="D740" s="19" t="s">
        <v>150</v>
      </c>
      <c r="E740" s="16">
        <f t="shared" si="41"/>
        <v>5000000</v>
      </c>
      <c r="F740" s="19"/>
      <c r="G740" s="19"/>
      <c r="H740" s="19"/>
      <c r="I740" s="19"/>
      <c r="J740" s="19"/>
      <c r="K740" s="2">
        <f t="shared" si="42"/>
        <v>5000000</v>
      </c>
      <c r="L740" s="19">
        <v>5000000</v>
      </c>
      <c r="M740" s="19"/>
      <c r="S740" s="19">
        <f>IFERROR(SUMIF([3]PIVOT!$A$9:$A$634,C740,[3]PIVOT!$C$9:$C$634),0)</f>
        <v>0</v>
      </c>
      <c r="T740" s="19">
        <f t="shared" si="40"/>
        <v>-5000000</v>
      </c>
    </row>
    <row r="741" spans="1:20" hidden="1" outlineLevel="1" x14ac:dyDescent="0.25">
      <c r="A741" s="19" t="s">
        <v>71</v>
      </c>
      <c r="B741" s="19" t="s">
        <v>70</v>
      </c>
      <c r="C741" s="19" t="s">
        <v>1367</v>
      </c>
      <c r="D741" s="19" t="s">
        <v>151</v>
      </c>
      <c r="E741" s="16">
        <f t="shared" si="41"/>
        <v>5000000</v>
      </c>
      <c r="F741" s="19"/>
      <c r="G741" s="19"/>
      <c r="H741" s="19"/>
      <c r="I741" s="19"/>
      <c r="J741" s="19"/>
      <c r="K741" s="2">
        <f t="shared" si="42"/>
        <v>5000000</v>
      </c>
      <c r="L741" s="19">
        <v>5000000</v>
      </c>
      <c r="M741" s="19"/>
      <c r="S741" s="19">
        <f>IFERROR(SUMIF([3]PIVOT!$A$9:$A$634,C741,[3]PIVOT!$C$9:$C$634),0)</f>
        <v>0</v>
      </c>
      <c r="T741" s="19">
        <f t="shared" si="40"/>
        <v>-5000000</v>
      </c>
    </row>
    <row r="742" spans="1:20" hidden="1" outlineLevel="1" x14ac:dyDescent="0.25">
      <c r="A742" s="19" t="s">
        <v>71</v>
      </c>
      <c r="B742" s="19" t="s">
        <v>70</v>
      </c>
      <c r="C742" s="19" t="s">
        <v>1368</v>
      </c>
      <c r="D742" s="19" t="s">
        <v>69</v>
      </c>
      <c r="E742" s="16">
        <f t="shared" si="41"/>
        <v>5000000</v>
      </c>
      <c r="F742" s="19"/>
      <c r="G742" s="19"/>
      <c r="H742" s="19"/>
      <c r="I742" s="19"/>
      <c r="J742" s="19"/>
      <c r="K742" s="2">
        <f t="shared" si="42"/>
        <v>5000000</v>
      </c>
      <c r="L742" s="19">
        <v>5000000</v>
      </c>
      <c r="M742" s="19"/>
      <c r="S742" s="19">
        <f>IFERROR(SUMIF([3]PIVOT!$A$9:$A$634,C742,[3]PIVOT!$C$9:$C$634),0)</f>
        <v>0</v>
      </c>
      <c r="T742" s="19">
        <f t="shared" si="40"/>
        <v>-5000000</v>
      </c>
    </row>
    <row r="743" spans="1:20" hidden="1" outlineLevel="1" x14ac:dyDescent="0.25">
      <c r="A743" s="19" t="s">
        <v>71</v>
      </c>
      <c r="B743" s="19" t="s">
        <v>70</v>
      </c>
      <c r="C743" s="19" t="s">
        <v>1997</v>
      </c>
      <c r="D743" s="19" t="s">
        <v>1998</v>
      </c>
      <c r="E743" s="16">
        <f t="shared" si="41"/>
        <v>5000000</v>
      </c>
      <c r="F743" s="19"/>
      <c r="G743" s="19"/>
      <c r="H743" s="19"/>
      <c r="I743" s="19"/>
      <c r="J743" s="19"/>
      <c r="K743" s="2">
        <f t="shared" si="42"/>
        <v>5000000</v>
      </c>
      <c r="L743" s="19">
        <v>5000000</v>
      </c>
      <c r="M743" s="19"/>
      <c r="S743" s="19">
        <f>IFERROR(SUMIF([3]PIVOT!$A$9:$A$634,C743,[3]PIVOT!$C$9:$C$634),0)</f>
        <v>0</v>
      </c>
      <c r="T743" s="19">
        <f t="shared" si="40"/>
        <v>-5000000</v>
      </c>
    </row>
    <row r="744" spans="1:20" hidden="1" outlineLevel="1" x14ac:dyDescent="0.25">
      <c r="A744" s="19" t="s">
        <v>71</v>
      </c>
      <c r="B744" s="19" t="s">
        <v>70</v>
      </c>
      <c r="C744" s="19" t="s">
        <v>1370</v>
      </c>
      <c r="D744" s="19" t="s">
        <v>575</v>
      </c>
      <c r="E744" s="16">
        <f t="shared" si="41"/>
        <v>5000000</v>
      </c>
      <c r="F744" s="19"/>
      <c r="G744" s="19"/>
      <c r="H744" s="19"/>
      <c r="I744" s="19"/>
      <c r="J744" s="19"/>
      <c r="K744" s="2">
        <f t="shared" si="42"/>
        <v>5000000</v>
      </c>
      <c r="L744" s="19">
        <v>5000000</v>
      </c>
      <c r="M744" s="19"/>
      <c r="S744" s="19">
        <f>IFERROR(SUMIF([3]PIVOT!$A$9:$A$634,C744,[3]PIVOT!$C$9:$C$634),0)</f>
        <v>0</v>
      </c>
      <c r="T744" s="19">
        <f t="shared" si="40"/>
        <v>-5000000</v>
      </c>
    </row>
    <row r="745" spans="1:20" hidden="1" outlineLevel="1" x14ac:dyDescent="0.25">
      <c r="A745" s="19" t="s">
        <v>71</v>
      </c>
      <c r="B745" s="19" t="s">
        <v>70</v>
      </c>
      <c r="C745" s="19" t="s">
        <v>2719</v>
      </c>
      <c r="D745" s="19" t="s">
        <v>2720</v>
      </c>
      <c r="E745" s="16">
        <f t="shared" si="41"/>
        <v>5000000</v>
      </c>
      <c r="F745" s="19"/>
      <c r="G745" s="19">
        <v>653846.15384615387</v>
      </c>
      <c r="H745" s="19"/>
      <c r="I745" s="19"/>
      <c r="J745" s="19"/>
      <c r="K745" s="2">
        <f t="shared" si="42"/>
        <v>5653846.153846154</v>
      </c>
      <c r="L745" s="19">
        <v>5000000</v>
      </c>
      <c r="M745" s="19"/>
      <c r="S745" s="19">
        <f>IFERROR(SUMIF([3]PIVOT!$A$9:$A$634,C745,[3]PIVOT!$C$9:$C$634),0)</f>
        <v>0</v>
      </c>
      <c r="T745" s="19">
        <f t="shared" si="40"/>
        <v>-5653846.153846154</v>
      </c>
    </row>
    <row r="746" spans="1:20" hidden="1" outlineLevel="1" x14ac:dyDescent="0.25">
      <c r="A746" s="19" t="s">
        <v>71</v>
      </c>
      <c r="B746" s="19" t="s">
        <v>70</v>
      </c>
      <c r="C746" s="19" t="s">
        <v>1372</v>
      </c>
      <c r="D746" s="19" t="s">
        <v>153</v>
      </c>
      <c r="E746" s="16">
        <f t="shared" si="41"/>
        <v>5000000</v>
      </c>
      <c r="F746" s="19"/>
      <c r="G746" s="19"/>
      <c r="H746" s="19"/>
      <c r="I746" s="19"/>
      <c r="J746" s="19"/>
      <c r="K746" s="2">
        <f t="shared" si="42"/>
        <v>5000000</v>
      </c>
      <c r="L746" s="19">
        <v>5000000</v>
      </c>
      <c r="M746" s="19"/>
      <c r="S746" s="19">
        <f>IFERROR(SUMIF([3]PIVOT!$A$9:$A$634,C746,[3]PIVOT!$C$9:$C$634),0)</f>
        <v>0</v>
      </c>
      <c r="T746" s="19">
        <f t="shared" si="40"/>
        <v>-5000000</v>
      </c>
    </row>
    <row r="747" spans="1:20" hidden="1" outlineLevel="1" x14ac:dyDescent="0.25">
      <c r="A747" s="19" t="s">
        <v>71</v>
      </c>
      <c r="B747" s="19" t="s">
        <v>70</v>
      </c>
      <c r="C747" s="2" t="s">
        <v>1999</v>
      </c>
      <c r="D747" s="2" t="s">
        <v>2000</v>
      </c>
      <c r="E747" s="16">
        <f t="shared" si="41"/>
        <v>5000000</v>
      </c>
      <c r="K747" s="2">
        <f t="shared" si="42"/>
        <v>5000000</v>
      </c>
      <c r="L747" s="2">
        <v>5000000</v>
      </c>
      <c r="M747" s="2"/>
      <c r="S747" s="19">
        <f>IFERROR(SUMIF([3]PIVOT!$A$9:$A$634,C747,[3]PIVOT!$C$9:$C$634),0)</f>
        <v>0</v>
      </c>
      <c r="T747" s="19">
        <f t="shared" si="40"/>
        <v>-5000000</v>
      </c>
    </row>
    <row r="748" spans="1:20" hidden="1" outlineLevel="1" x14ac:dyDescent="0.25">
      <c r="A748" s="19" t="s">
        <v>71</v>
      </c>
      <c r="B748" s="19" t="s">
        <v>70</v>
      </c>
      <c r="C748" s="2" t="s">
        <v>1374</v>
      </c>
      <c r="D748" s="2" t="s">
        <v>1375</v>
      </c>
      <c r="E748" s="16">
        <f t="shared" si="41"/>
        <v>5000000</v>
      </c>
      <c r="K748" s="2">
        <f t="shared" si="42"/>
        <v>5000000</v>
      </c>
      <c r="L748" s="2">
        <v>5000000</v>
      </c>
      <c r="M748" s="2"/>
      <c r="S748" s="19">
        <f>IFERROR(SUMIF([3]PIVOT!$A$9:$A$634,C748,[3]PIVOT!$C$9:$C$634),0)</f>
        <v>0</v>
      </c>
      <c r="T748" s="19">
        <f t="shared" si="40"/>
        <v>-5000000</v>
      </c>
    </row>
    <row r="749" spans="1:20" hidden="1" outlineLevel="1" x14ac:dyDescent="0.25">
      <c r="A749" s="19" t="s">
        <v>71</v>
      </c>
      <c r="B749" s="19" t="s">
        <v>70</v>
      </c>
      <c r="C749" s="2"/>
      <c r="D749" s="2" t="s">
        <v>1</v>
      </c>
      <c r="E749" s="16">
        <f t="shared" si="41"/>
        <v>0</v>
      </c>
      <c r="K749" s="2">
        <f t="shared" si="42"/>
        <v>0</v>
      </c>
      <c r="L749" s="2">
        <v>0</v>
      </c>
      <c r="M749" s="2"/>
      <c r="S749" s="19">
        <f>IFERROR(SUMIF([3]PIVOT!$A$9:$A$634,C749,[3]PIVOT!$C$9:$C$634),0)</f>
        <v>0</v>
      </c>
      <c r="T749" s="19">
        <f t="shared" si="40"/>
        <v>0</v>
      </c>
    </row>
    <row r="750" spans="1:20" hidden="1" outlineLevel="1" x14ac:dyDescent="0.25">
      <c r="A750" s="19" t="s">
        <v>71</v>
      </c>
      <c r="B750" s="19" t="s">
        <v>70</v>
      </c>
      <c r="C750" s="2" t="s">
        <v>1377</v>
      </c>
      <c r="D750" s="2" t="s">
        <v>394</v>
      </c>
      <c r="E750" s="16">
        <f t="shared" si="41"/>
        <v>5000000</v>
      </c>
      <c r="K750" s="2">
        <f t="shared" si="42"/>
        <v>5000000</v>
      </c>
      <c r="L750" s="2">
        <v>5000000</v>
      </c>
      <c r="M750" s="2"/>
      <c r="S750" s="19">
        <f>IFERROR(SUMIF([3]PIVOT!$A$9:$A$634,C750,[3]PIVOT!$C$9:$C$634),0)</f>
        <v>0</v>
      </c>
      <c r="T750" s="19">
        <f t="shared" si="40"/>
        <v>-5000000</v>
      </c>
    </row>
    <row r="751" spans="1:20" hidden="1" outlineLevel="1" x14ac:dyDescent="0.25">
      <c r="A751" s="19" t="s">
        <v>71</v>
      </c>
      <c r="B751" s="19" t="s">
        <v>74</v>
      </c>
      <c r="C751" s="2" t="s">
        <v>1378</v>
      </c>
      <c r="D751" s="2" t="s">
        <v>154</v>
      </c>
      <c r="E751" s="16">
        <f t="shared" si="41"/>
        <v>1500000</v>
      </c>
      <c r="K751" s="2">
        <f t="shared" si="42"/>
        <v>1500000</v>
      </c>
      <c r="L751" s="2">
        <v>1500000</v>
      </c>
      <c r="M751" s="2"/>
      <c r="S751" s="19">
        <f>IFERROR(SUMIF([3]PIVOT!$A$9:$A$634,C751,[3]PIVOT!$C$9:$C$634),0)</f>
        <v>0</v>
      </c>
      <c r="T751" s="19">
        <f t="shared" si="40"/>
        <v>-1500000</v>
      </c>
    </row>
    <row r="752" spans="1:20" hidden="1" outlineLevel="1" x14ac:dyDescent="0.25">
      <c r="A752" s="19" t="s">
        <v>71</v>
      </c>
      <c r="B752" s="19" t="s">
        <v>74</v>
      </c>
      <c r="C752" s="2" t="s">
        <v>1379</v>
      </c>
      <c r="D752" s="2" t="s">
        <v>913</v>
      </c>
      <c r="E752" s="16">
        <f t="shared" si="41"/>
        <v>1500000</v>
      </c>
      <c r="J752" s="19"/>
      <c r="K752" s="2">
        <f t="shared" si="42"/>
        <v>1500000</v>
      </c>
      <c r="L752" s="2">
        <v>1500000</v>
      </c>
      <c r="M752" s="2"/>
      <c r="S752" s="19">
        <f>IFERROR(SUMIF([3]PIVOT!$A$9:$A$634,C752,[3]PIVOT!$C$9:$C$634),0)</f>
        <v>0</v>
      </c>
      <c r="T752" s="19">
        <f t="shared" ref="T752:T756" si="45">+S752-K752</f>
        <v>-1500000</v>
      </c>
    </row>
    <row r="753" spans="1:20" hidden="1" outlineLevel="1" x14ac:dyDescent="0.25">
      <c r="A753" s="19" t="s">
        <v>71</v>
      </c>
      <c r="B753" s="19" t="s">
        <v>74</v>
      </c>
      <c r="C753" s="19" t="s">
        <v>2582</v>
      </c>
      <c r="D753" s="19" t="s">
        <v>2583</v>
      </c>
      <c r="E753" s="16">
        <f t="shared" si="41"/>
        <v>2500000</v>
      </c>
      <c r="F753" s="19"/>
      <c r="G753" s="19"/>
      <c r="H753" s="19"/>
      <c r="I753" s="19"/>
      <c r="J753" s="19"/>
      <c r="K753" s="2">
        <f t="shared" si="42"/>
        <v>2500000</v>
      </c>
      <c r="L753" s="19">
        <v>2500000</v>
      </c>
      <c r="M753" s="19"/>
      <c r="S753" s="19">
        <f>IFERROR(SUMIF([3]PIVOT!$A$9:$A$634,C753,[3]PIVOT!$C$9:$C$634),0)</f>
        <v>0</v>
      </c>
      <c r="T753" s="19">
        <f t="shared" si="45"/>
        <v>-2500000</v>
      </c>
    </row>
    <row r="754" spans="1:20" hidden="1" outlineLevel="1" x14ac:dyDescent="0.25">
      <c r="A754" s="19" t="s">
        <v>71</v>
      </c>
      <c r="B754" s="19" t="s">
        <v>74</v>
      </c>
      <c r="C754" s="19" t="s">
        <v>1381</v>
      </c>
      <c r="D754" s="19" t="s">
        <v>152</v>
      </c>
      <c r="E754" s="16">
        <f t="shared" si="41"/>
        <v>5700000</v>
      </c>
      <c r="F754" s="19"/>
      <c r="G754" s="19"/>
      <c r="H754" s="19"/>
      <c r="I754" s="19"/>
      <c r="J754" s="19"/>
      <c r="K754" s="2">
        <f t="shared" ref="K754" si="46">SUM(E754:G754)-H754+I754+J754</f>
        <v>5700000</v>
      </c>
      <c r="L754" s="19">
        <v>5700000</v>
      </c>
      <c r="M754" s="19"/>
      <c r="S754" s="19">
        <f>IFERROR(SUMIF([3]PIVOT!$A$9:$A$634,C754,[3]PIVOT!$C$9:$C$634),0)</f>
        <v>0</v>
      </c>
      <c r="T754" s="19">
        <f t="shared" si="45"/>
        <v>-5700000</v>
      </c>
    </row>
    <row r="755" spans="1:20" hidden="1" outlineLevel="1" x14ac:dyDescent="0.25">
      <c r="A755" s="19" t="s">
        <v>71</v>
      </c>
      <c r="B755" s="19" t="s">
        <v>75</v>
      </c>
      <c r="C755" s="19" t="s">
        <v>1382</v>
      </c>
      <c r="D755" s="19" t="s">
        <v>72</v>
      </c>
      <c r="E755" s="16">
        <f t="shared" si="41"/>
        <v>7700000</v>
      </c>
      <c r="F755" s="19"/>
      <c r="G755" s="19"/>
      <c r="H755" s="19"/>
      <c r="I755" s="19"/>
      <c r="J755" s="19">
        <v>10000000</v>
      </c>
      <c r="K755" s="2">
        <f t="shared" si="42"/>
        <v>17700000</v>
      </c>
      <c r="L755" s="19">
        <v>17700000</v>
      </c>
      <c r="M755" s="19"/>
      <c r="S755" s="19">
        <f>IFERROR(SUMIF([3]PIVOT!$A$9:$A$634,C755,[3]PIVOT!$C$9:$C$634),0)</f>
        <v>0</v>
      </c>
      <c r="T755" s="19">
        <f t="shared" si="45"/>
        <v>-17700000</v>
      </c>
    </row>
    <row r="756" spans="1:20" hidden="1" outlineLevel="1" x14ac:dyDescent="0.25">
      <c r="A756" s="19" t="s">
        <v>71</v>
      </c>
      <c r="B756" s="19" t="s">
        <v>75</v>
      </c>
      <c r="C756" s="19" t="s">
        <v>1380</v>
      </c>
      <c r="D756" s="19" t="s">
        <v>81</v>
      </c>
      <c r="E756" s="16">
        <f t="shared" si="41"/>
        <v>0</v>
      </c>
      <c r="F756" s="19"/>
      <c r="G756" s="19"/>
      <c r="H756" s="19"/>
      <c r="I756" s="19"/>
      <c r="J756" s="19"/>
      <c r="K756" s="2">
        <f t="shared" si="42"/>
        <v>0</v>
      </c>
      <c r="L756" s="19">
        <v>0</v>
      </c>
      <c r="M756" s="19"/>
      <c r="S756" s="19">
        <f>IFERROR(SUMIF([3]PIVOT!$A$9:$A$634,C756,[3]PIVOT!$C$9:$C$634),0)</f>
        <v>0</v>
      </c>
      <c r="T756" s="19">
        <f t="shared" si="45"/>
        <v>0</v>
      </c>
    </row>
    <row r="757" spans="1:20" s="35" customFormat="1" collapsed="1" x14ac:dyDescent="0.25">
      <c r="A757" s="4"/>
      <c r="B757" s="4"/>
      <c r="C757" s="50"/>
      <c r="D757" s="4" t="s">
        <v>87</v>
      </c>
      <c r="E757" s="4">
        <f t="shared" ref="E757:J757" si="47">SUM(E727:E756)</f>
        <v>108630769.23076923</v>
      </c>
      <c r="F757" s="4">
        <f t="shared" si="47"/>
        <v>0</v>
      </c>
      <c r="G757" s="4">
        <f t="shared" si="47"/>
        <v>1846153.846153846</v>
      </c>
      <c r="H757" s="4">
        <f t="shared" si="47"/>
        <v>0</v>
      </c>
      <c r="I757" s="4">
        <f t="shared" si="47"/>
        <v>0</v>
      </c>
      <c r="J757" s="4">
        <f t="shared" si="47"/>
        <v>10000000</v>
      </c>
      <c r="K757" s="4">
        <f t="shared" si="42"/>
        <v>120476923.07692307</v>
      </c>
      <c r="L757" s="4">
        <f>SUM(L727:L756)</f>
        <v>118630769.23076923</v>
      </c>
      <c r="M757" s="41"/>
      <c r="N757" s="35">
        <v>95000000</v>
      </c>
      <c r="O757" s="19">
        <v>19500000</v>
      </c>
      <c r="P757" s="35">
        <v>23600000</v>
      </c>
      <c r="Q757" s="35">
        <v>1538461.5384615385</v>
      </c>
      <c r="R757" s="35">
        <f>+K757-SUM(N757:Q757)</f>
        <v>-19161538.461538464</v>
      </c>
      <c r="S757" s="19"/>
      <c r="T757" s="19"/>
    </row>
    <row r="758" spans="1:20" x14ac:dyDescent="0.25">
      <c r="E758" s="2">
        <f t="shared" ref="E758:J758" si="48">SUM(E141,E280,E421,E577,E726,E757)</f>
        <v>2269553615.3846149</v>
      </c>
      <c r="F758" s="2">
        <f t="shared" si="48"/>
        <v>0</v>
      </c>
      <c r="G758" s="2">
        <f t="shared" si="48"/>
        <v>90955153.84615384</v>
      </c>
      <c r="H758" s="2">
        <f t="shared" si="48"/>
        <v>0</v>
      </c>
      <c r="I758" s="2">
        <f t="shared" si="48"/>
        <v>0</v>
      </c>
      <c r="J758" s="2">
        <f t="shared" si="48"/>
        <v>90000000</v>
      </c>
      <c r="K758" s="2">
        <f t="shared" si="42"/>
        <v>2450508769.2307687</v>
      </c>
      <c r="L758" s="2">
        <f>SUM(L141,L280,L421,L577,L726,L757)</f>
        <v>2331853615.3846149</v>
      </c>
      <c r="N758" s="2">
        <f>+SUM(N757,N726,N577,N421,N280,N141)</f>
        <v>1568632124.2236025</v>
      </c>
      <c r="O758" s="2">
        <f>+SUM(O757,O726,O577,O421,O280,O141)</f>
        <v>193000000</v>
      </c>
      <c r="P758" s="2">
        <f>+SUM(P757,P726,P577,P421,P280,P141)</f>
        <v>75900000</v>
      </c>
      <c r="Q758" s="2">
        <f>+SUM(Q757,Q726,Q577,Q421,Q280,Q141)</f>
        <v>135764769.23076925</v>
      </c>
      <c r="R758" s="35">
        <f>+K758-SUM(N758:Q758)</f>
        <v>477211875.77639699</v>
      </c>
    </row>
    <row r="759" spans="1:20" x14ac:dyDescent="0.25">
      <c r="D759" s="2"/>
      <c r="K759" s="2">
        <f>+SUM(E759:G759)-H759</f>
        <v>0</v>
      </c>
      <c r="M759" s="39"/>
    </row>
    <row r="760" spans="1:20" x14ac:dyDescent="0.25">
      <c r="D760" s="2"/>
      <c r="K760" s="2">
        <f>+SUM(E760:G760)-H760</f>
        <v>0</v>
      </c>
      <c r="M760" s="39"/>
    </row>
    <row r="761" spans="1:20" x14ac:dyDescent="0.25">
      <c r="K761" s="2">
        <f>SUM(K758:K760)</f>
        <v>2450508769.2307687</v>
      </c>
      <c r="M761" s="39"/>
    </row>
    <row r="762" spans="1:20" x14ac:dyDescent="0.25">
      <c r="I762" s="19">
        <f>+IFERROR(VLOOKUP($C762,[2]SM!$B$6:$N$744,13,0),0)</f>
        <v>0</v>
      </c>
    </row>
    <row r="763" spans="1:20" s="2" customFormat="1" x14ac:dyDescent="0.25">
      <c r="A763" s="19"/>
      <c r="B763" s="19" t="s">
        <v>20</v>
      </c>
      <c r="C763" s="47"/>
      <c r="D763" s="19"/>
      <c r="E763" s="2">
        <f t="shared" ref="E763:H769" si="49">SUMIF($B$4:$B$756,$B763,E$4:E$756)</f>
        <v>0</v>
      </c>
      <c r="F763" s="2">
        <f t="shared" si="49"/>
        <v>0</v>
      </c>
      <c r="G763" s="2">
        <f t="shared" si="49"/>
        <v>0</v>
      </c>
      <c r="H763" s="2">
        <f t="shared" si="49"/>
        <v>0</v>
      </c>
      <c r="K763" s="2">
        <f t="shared" ref="K763:L769" si="50">SUMIF($B$4:$B$756,$B763,K$4:K$756)</f>
        <v>0</v>
      </c>
      <c r="L763" s="2">
        <f t="shared" si="50"/>
        <v>0</v>
      </c>
      <c r="M763" s="37"/>
    </row>
    <row r="764" spans="1:20" s="2" customFormat="1" x14ac:dyDescent="0.25">
      <c r="A764" s="19"/>
      <c r="B764" s="19" t="s">
        <v>37</v>
      </c>
      <c r="C764" s="47"/>
      <c r="D764" s="19"/>
      <c r="E764" s="2">
        <f t="shared" si="49"/>
        <v>328500000</v>
      </c>
      <c r="F764" s="2">
        <f t="shared" si="49"/>
        <v>0</v>
      </c>
      <c r="G764" s="2">
        <f t="shared" si="49"/>
        <v>0</v>
      </c>
      <c r="H764" s="2">
        <f t="shared" si="49"/>
        <v>0</v>
      </c>
      <c r="K764" s="2">
        <f t="shared" si="50"/>
        <v>328500000</v>
      </c>
      <c r="L764" s="2">
        <f t="shared" si="50"/>
        <v>328500000</v>
      </c>
      <c r="M764" s="37"/>
    </row>
    <row r="765" spans="1:20" s="2" customFormat="1" x14ac:dyDescent="0.25">
      <c r="A765" s="19"/>
      <c r="B765" s="19" t="s">
        <v>38</v>
      </c>
      <c r="C765" s="47"/>
      <c r="D765" s="19"/>
      <c r="E765" s="2">
        <f t="shared" si="49"/>
        <v>0</v>
      </c>
      <c r="F765" s="2">
        <f t="shared" si="49"/>
        <v>0</v>
      </c>
      <c r="G765" s="2">
        <f t="shared" si="49"/>
        <v>0</v>
      </c>
      <c r="H765" s="2">
        <f t="shared" si="49"/>
        <v>0</v>
      </c>
      <c r="K765" s="2">
        <f t="shared" si="50"/>
        <v>0</v>
      </c>
      <c r="L765" s="2">
        <f t="shared" si="50"/>
        <v>0</v>
      </c>
      <c r="M765" s="37"/>
    </row>
    <row r="766" spans="1:20" s="2" customFormat="1" x14ac:dyDescent="0.25">
      <c r="A766" s="19"/>
      <c r="B766" s="19" t="s">
        <v>39</v>
      </c>
      <c r="C766" s="47"/>
      <c r="D766" s="19"/>
      <c r="E766" s="2">
        <f t="shared" si="49"/>
        <v>68000000</v>
      </c>
      <c r="F766" s="2">
        <f t="shared" si="49"/>
        <v>0</v>
      </c>
      <c r="G766" s="2">
        <f t="shared" si="49"/>
        <v>0</v>
      </c>
      <c r="H766" s="2">
        <f t="shared" si="49"/>
        <v>0</v>
      </c>
      <c r="K766" s="2">
        <f t="shared" si="50"/>
        <v>148000000</v>
      </c>
      <c r="L766" s="2">
        <f t="shared" si="50"/>
        <v>148000000</v>
      </c>
      <c r="M766" s="37"/>
    </row>
    <row r="767" spans="1:20" s="2" customFormat="1" x14ac:dyDescent="0.25">
      <c r="A767" s="19"/>
      <c r="B767" s="19" t="s">
        <v>75</v>
      </c>
      <c r="C767" s="47"/>
      <c r="D767" s="19"/>
      <c r="E767" s="2">
        <f t="shared" si="49"/>
        <v>7700000</v>
      </c>
      <c r="F767" s="2">
        <f t="shared" si="49"/>
        <v>0</v>
      </c>
      <c r="G767" s="2">
        <f t="shared" si="49"/>
        <v>0</v>
      </c>
      <c r="H767" s="2">
        <f t="shared" si="49"/>
        <v>0</v>
      </c>
      <c r="K767" s="2">
        <f t="shared" si="50"/>
        <v>17700000</v>
      </c>
      <c r="L767" s="2">
        <f t="shared" si="50"/>
        <v>17700000</v>
      </c>
      <c r="M767" s="37"/>
    </row>
    <row r="768" spans="1:20" s="2" customFormat="1" x14ac:dyDescent="0.25">
      <c r="A768" s="19"/>
      <c r="B768" s="19" t="s">
        <v>70</v>
      </c>
      <c r="C768" s="47"/>
      <c r="D768" s="19"/>
      <c r="E768" s="2">
        <f t="shared" si="49"/>
        <v>89730769.230769232</v>
      </c>
      <c r="F768" s="2">
        <f t="shared" si="49"/>
        <v>0</v>
      </c>
      <c r="G768" s="2">
        <f t="shared" si="49"/>
        <v>1846153.846153846</v>
      </c>
      <c r="H768" s="2">
        <f t="shared" si="49"/>
        <v>0</v>
      </c>
      <c r="K768" s="2">
        <f t="shared" si="50"/>
        <v>91576923.076923087</v>
      </c>
      <c r="L768" s="2">
        <f t="shared" si="50"/>
        <v>89730769.230769232</v>
      </c>
      <c r="M768" s="37"/>
    </row>
    <row r="769" spans="1:13" s="2" customFormat="1" x14ac:dyDescent="0.25">
      <c r="A769" s="19"/>
      <c r="B769" s="19" t="s">
        <v>74</v>
      </c>
      <c r="C769" s="47"/>
      <c r="D769" s="19"/>
      <c r="E769" s="2">
        <f t="shared" si="49"/>
        <v>11200000</v>
      </c>
      <c r="F769" s="2">
        <f t="shared" si="49"/>
        <v>0</v>
      </c>
      <c r="G769" s="2">
        <f t="shared" si="49"/>
        <v>0</v>
      </c>
      <c r="H769" s="2">
        <f t="shared" si="49"/>
        <v>0</v>
      </c>
      <c r="K769" s="2">
        <f t="shared" si="50"/>
        <v>11200000</v>
      </c>
      <c r="L769" s="2">
        <f t="shared" si="50"/>
        <v>11200000</v>
      </c>
      <c r="M769" s="37"/>
    </row>
    <row r="770" spans="1:13" s="2" customFormat="1" x14ac:dyDescent="0.25">
      <c r="A770" s="19"/>
      <c r="B770" s="19"/>
      <c r="C770" s="47"/>
      <c r="D770" s="19"/>
      <c r="M770" s="37"/>
    </row>
    <row r="771" spans="1:13" s="2" customFormat="1" x14ac:dyDescent="0.25">
      <c r="A771" s="19"/>
      <c r="B771" s="19" t="s">
        <v>20</v>
      </c>
      <c r="C771" s="47"/>
      <c r="D771" s="19"/>
      <c r="E771" s="2">
        <f>+E768+E763</f>
        <v>89730769.230769232</v>
      </c>
      <c r="F771" s="2">
        <f t="shared" ref="F771:L772" si="51">+F768+F763</f>
        <v>0</v>
      </c>
      <c r="G771" s="2">
        <f t="shared" si="51"/>
        <v>1846153.846153846</v>
      </c>
      <c r="H771" s="2">
        <f t="shared" si="51"/>
        <v>0</v>
      </c>
      <c r="K771" s="2">
        <f t="shared" si="51"/>
        <v>91576923.076923087</v>
      </c>
      <c r="L771" s="2">
        <f t="shared" si="51"/>
        <v>89730769.230769232</v>
      </c>
      <c r="M771" s="37"/>
    </row>
    <row r="772" spans="1:13" s="2" customFormat="1" x14ac:dyDescent="0.25">
      <c r="A772" s="19"/>
      <c r="B772" s="19" t="s">
        <v>37</v>
      </c>
      <c r="C772" s="47"/>
      <c r="D772" s="19"/>
      <c r="E772" s="2">
        <f>+E769+E764</f>
        <v>339700000</v>
      </c>
      <c r="F772" s="2">
        <f t="shared" si="51"/>
        <v>0</v>
      </c>
      <c r="G772" s="2">
        <f t="shared" si="51"/>
        <v>0</v>
      </c>
      <c r="H772" s="2">
        <f t="shared" si="51"/>
        <v>0</v>
      </c>
      <c r="K772" s="2">
        <f t="shared" si="51"/>
        <v>339700000</v>
      </c>
      <c r="L772" s="2">
        <f t="shared" si="51"/>
        <v>339700000</v>
      </c>
      <c r="M772" s="37"/>
    </row>
    <row r="773" spans="1:13" s="2" customFormat="1" x14ac:dyDescent="0.25">
      <c r="A773" s="19"/>
      <c r="B773" s="19" t="s">
        <v>38</v>
      </c>
      <c r="C773" s="47"/>
      <c r="D773" s="19"/>
      <c r="E773" s="2">
        <f t="shared" ref="E773:L773" si="52">+E765</f>
        <v>0</v>
      </c>
      <c r="F773" s="2">
        <f t="shared" si="52"/>
        <v>0</v>
      </c>
      <c r="G773" s="2">
        <f t="shared" si="52"/>
        <v>0</v>
      </c>
      <c r="H773" s="2">
        <f t="shared" si="52"/>
        <v>0</v>
      </c>
      <c r="K773" s="2">
        <f t="shared" si="52"/>
        <v>0</v>
      </c>
      <c r="L773" s="2">
        <f t="shared" si="52"/>
        <v>0</v>
      </c>
      <c r="M773" s="37"/>
    </row>
    <row r="774" spans="1:13" s="2" customFormat="1" x14ac:dyDescent="0.25">
      <c r="A774" s="19"/>
      <c r="B774" s="19" t="s">
        <v>39</v>
      </c>
      <c r="C774" s="47"/>
      <c r="D774" s="19"/>
      <c r="E774" s="2">
        <f t="shared" ref="E774:L774" si="53">+E767+E766</f>
        <v>75700000</v>
      </c>
      <c r="F774" s="2">
        <f t="shared" si="53"/>
        <v>0</v>
      </c>
      <c r="G774" s="2">
        <f t="shared" si="53"/>
        <v>0</v>
      </c>
      <c r="H774" s="2">
        <f t="shared" si="53"/>
        <v>0</v>
      </c>
      <c r="K774" s="2">
        <f t="shared" si="53"/>
        <v>165700000</v>
      </c>
      <c r="L774" s="2">
        <f t="shared" si="53"/>
        <v>165700000</v>
      </c>
      <c r="M774" s="37"/>
    </row>
    <row r="775" spans="1:13" s="2" customFormat="1" x14ac:dyDescent="0.25">
      <c r="A775" s="19"/>
      <c r="B775" s="19"/>
      <c r="C775" s="47"/>
      <c r="D775" s="19"/>
      <c r="E775" s="15">
        <f t="shared" ref="E775:L775" si="54">SUM(E771:E774)</f>
        <v>505130769.23076922</v>
      </c>
      <c r="F775" s="15">
        <f t="shared" si="54"/>
        <v>0</v>
      </c>
      <c r="G775" s="15">
        <f t="shared" si="54"/>
        <v>1846153.846153846</v>
      </c>
      <c r="H775" s="15">
        <f t="shared" si="54"/>
        <v>0</v>
      </c>
      <c r="I775" s="15"/>
      <c r="J775" s="15"/>
      <c r="K775" s="15">
        <f t="shared" si="54"/>
        <v>596976923.07692313</v>
      </c>
      <c r="L775" s="15">
        <f t="shared" si="54"/>
        <v>595130769.23076916</v>
      </c>
      <c r="M775" s="37"/>
    </row>
    <row r="776" spans="1:13" s="2" customFormat="1" x14ac:dyDescent="0.25">
      <c r="A776" s="19"/>
      <c r="B776" s="19"/>
      <c r="C776" s="47"/>
      <c r="D776" s="19"/>
      <c r="M776" s="37"/>
    </row>
    <row r="777" spans="1:13" s="2" customFormat="1" x14ac:dyDescent="0.25">
      <c r="A777" s="19"/>
      <c r="B777" s="19" t="s">
        <v>20</v>
      </c>
      <c r="C777" s="47" t="s">
        <v>28</v>
      </c>
      <c r="D777" s="19"/>
      <c r="E777" s="2">
        <f t="shared" ref="E777:H803" si="55">SUMPRODUCT(($A$4:$A$757=$C777)*($B$4:$B$757=$B777)*(E$4:E$757))</f>
        <v>0</v>
      </c>
      <c r="F777" s="2">
        <f t="shared" si="55"/>
        <v>0</v>
      </c>
      <c r="G777" s="2">
        <f t="shared" si="55"/>
        <v>0</v>
      </c>
      <c r="H777" s="2">
        <f t="shared" si="55"/>
        <v>0</v>
      </c>
      <c r="K777" s="2">
        <f t="shared" ref="K777:K803" si="56">SUMPRODUCT(($A$4:$A$757=$C777)*($B$4:$B$757=$B777)*(K$4:K$757))</f>
        <v>0</v>
      </c>
      <c r="L777" s="2">
        <f t="shared" ref="L777:L803" si="57">SUMPRODUCT(($A$4:$A$757=$C777)*($B$4:$B$757=$B777)*($L$4:$L$757))</f>
        <v>0</v>
      </c>
      <c r="M777" s="37"/>
    </row>
    <row r="778" spans="1:13" s="2" customFormat="1" x14ac:dyDescent="0.25">
      <c r="A778" s="19"/>
      <c r="B778" s="19" t="s">
        <v>37</v>
      </c>
      <c r="C778" s="47" t="s">
        <v>28</v>
      </c>
      <c r="D778" s="19"/>
      <c r="E778" s="2">
        <f t="shared" si="55"/>
        <v>0</v>
      </c>
      <c r="F778" s="2">
        <f t="shared" si="55"/>
        <v>0</v>
      </c>
      <c r="G778" s="2">
        <f t="shared" si="55"/>
        <v>0</v>
      </c>
      <c r="H778" s="2">
        <f t="shared" si="55"/>
        <v>0</v>
      </c>
      <c r="K778" s="2">
        <f t="shared" si="56"/>
        <v>0</v>
      </c>
      <c r="L778" s="2">
        <f t="shared" si="57"/>
        <v>0</v>
      </c>
      <c r="M778" s="37"/>
    </row>
    <row r="779" spans="1:13" s="2" customFormat="1" x14ac:dyDescent="0.25">
      <c r="A779" s="19"/>
      <c r="B779" s="19" t="s">
        <v>38</v>
      </c>
      <c r="C779" s="47" t="s">
        <v>28</v>
      </c>
      <c r="D779" s="19"/>
      <c r="E779" s="2">
        <f t="shared" si="55"/>
        <v>0</v>
      </c>
      <c r="F779" s="2">
        <f t="shared" si="55"/>
        <v>0</v>
      </c>
      <c r="G779" s="2">
        <f t="shared" si="55"/>
        <v>0</v>
      </c>
      <c r="H779" s="2">
        <f t="shared" si="55"/>
        <v>0</v>
      </c>
      <c r="K779" s="2">
        <f t="shared" si="56"/>
        <v>0</v>
      </c>
      <c r="L779" s="2">
        <f t="shared" si="57"/>
        <v>0</v>
      </c>
      <c r="M779" s="37">
        <f>+SUM(E777:G780)</f>
        <v>0</v>
      </c>
    </row>
    <row r="780" spans="1:13" s="2" customFormat="1" x14ac:dyDescent="0.25">
      <c r="A780" s="19"/>
      <c r="B780" s="19" t="s">
        <v>39</v>
      </c>
      <c r="C780" s="47" t="s">
        <v>28</v>
      </c>
      <c r="D780" s="19"/>
      <c r="E780" s="2">
        <f t="shared" si="55"/>
        <v>0</v>
      </c>
      <c r="F780" s="2">
        <f t="shared" si="55"/>
        <v>0</v>
      </c>
      <c r="G780" s="2">
        <f t="shared" si="55"/>
        <v>0</v>
      </c>
      <c r="H780" s="2">
        <f t="shared" si="55"/>
        <v>0</v>
      </c>
      <c r="K780" s="2">
        <f t="shared" si="56"/>
        <v>0</v>
      </c>
      <c r="L780" s="2">
        <f t="shared" si="57"/>
        <v>0</v>
      </c>
      <c r="M780" s="37"/>
    </row>
    <row r="781" spans="1:13" s="2" customFormat="1" x14ac:dyDescent="0.25">
      <c r="A781" s="19"/>
      <c r="B781" s="19" t="s">
        <v>20</v>
      </c>
      <c r="C781" s="47" t="s">
        <v>64</v>
      </c>
      <c r="D781" s="19"/>
      <c r="E781" s="2">
        <f t="shared" si="55"/>
        <v>0</v>
      </c>
      <c r="F781" s="2">
        <f t="shared" si="55"/>
        <v>0</v>
      </c>
      <c r="G781" s="2">
        <f t="shared" si="55"/>
        <v>0</v>
      </c>
      <c r="H781" s="2">
        <f t="shared" si="55"/>
        <v>0</v>
      </c>
      <c r="K781" s="2">
        <f t="shared" si="56"/>
        <v>0</v>
      </c>
      <c r="L781" s="2">
        <f t="shared" si="57"/>
        <v>0</v>
      </c>
      <c r="M781" s="37"/>
    </row>
    <row r="782" spans="1:13" s="2" customFormat="1" x14ac:dyDescent="0.25">
      <c r="A782" s="19"/>
      <c r="B782" s="19" t="s">
        <v>37</v>
      </c>
      <c r="C782" s="47" t="s">
        <v>64</v>
      </c>
      <c r="D782" s="19"/>
      <c r="E782" s="2">
        <f t="shared" si="55"/>
        <v>0</v>
      </c>
      <c r="F782" s="2">
        <f t="shared" si="55"/>
        <v>0</v>
      </c>
      <c r="G782" s="2">
        <f t="shared" si="55"/>
        <v>0</v>
      </c>
      <c r="H782" s="2">
        <f t="shared" si="55"/>
        <v>0</v>
      </c>
      <c r="K782" s="2">
        <f t="shared" si="56"/>
        <v>0</v>
      </c>
      <c r="L782" s="2">
        <f t="shared" si="57"/>
        <v>0</v>
      </c>
      <c r="M782" s="37"/>
    </row>
    <row r="783" spans="1:13" s="2" customFormat="1" x14ac:dyDescent="0.25">
      <c r="A783" s="19"/>
      <c r="B783" s="19" t="s">
        <v>38</v>
      </c>
      <c r="C783" s="47" t="s">
        <v>64</v>
      </c>
      <c r="D783" s="19"/>
      <c r="E783" s="2">
        <f t="shared" si="55"/>
        <v>0</v>
      </c>
      <c r="F783" s="2">
        <f t="shared" si="55"/>
        <v>0</v>
      </c>
      <c r="G783" s="2">
        <f t="shared" si="55"/>
        <v>0</v>
      </c>
      <c r="H783" s="2">
        <f t="shared" si="55"/>
        <v>0</v>
      </c>
      <c r="K783" s="2">
        <f t="shared" si="56"/>
        <v>0</v>
      </c>
      <c r="L783" s="2">
        <f t="shared" si="57"/>
        <v>0</v>
      </c>
      <c r="M783" s="37"/>
    </row>
    <row r="784" spans="1:13" s="2" customFormat="1" x14ac:dyDescent="0.25">
      <c r="A784" s="19"/>
      <c r="B784" s="19" t="s">
        <v>39</v>
      </c>
      <c r="C784" s="47" t="s">
        <v>64</v>
      </c>
      <c r="D784" s="19"/>
      <c r="E784" s="2">
        <f t="shared" si="55"/>
        <v>0</v>
      </c>
      <c r="F784" s="2">
        <f t="shared" si="55"/>
        <v>0</v>
      </c>
      <c r="G784" s="2">
        <f t="shared" si="55"/>
        <v>0</v>
      </c>
      <c r="H784" s="2">
        <f t="shared" si="55"/>
        <v>0</v>
      </c>
      <c r="K784" s="2">
        <f t="shared" si="56"/>
        <v>0</v>
      </c>
      <c r="L784" s="2">
        <f t="shared" si="57"/>
        <v>0</v>
      </c>
      <c r="M784" s="37"/>
    </row>
    <row r="785" spans="1:13" s="2" customFormat="1" x14ac:dyDescent="0.25">
      <c r="A785" s="19"/>
      <c r="B785" s="19" t="s">
        <v>20</v>
      </c>
      <c r="C785" s="47" t="s">
        <v>40</v>
      </c>
      <c r="D785" s="19"/>
      <c r="E785" s="2">
        <f t="shared" si="55"/>
        <v>0</v>
      </c>
      <c r="F785" s="2">
        <f t="shared" si="55"/>
        <v>0</v>
      </c>
      <c r="G785" s="2">
        <f t="shared" si="55"/>
        <v>0</v>
      </c>
      <c r="H785" s="2">
        <f t="shared" si="55"/>
        <v>0</v>
      </c>
      <c r="K785" s="2">
        <f t="shared" si="56"/>
        <v>0</v>
      </c>
      <c r="L785" s="2">
        <f t="shared" si="57"/>
        <v>0</v>
      </c>
      <c r="M785" s="37"/>
    </row>
    <row r="786" spans="1:13" s="2" customFormat="1" x14ac:dyDescent="0.25">
      <c r="A786" s="19"/>
      <c r="B786" s="19" t="s">
        <v>37</v>
      </c>
      <c r="C786" s="47" t="s">
        <v>40</v>
      </c>
      <c r="D786" s="19"/>
      <c r="E786" s="2">
        <f t="shared" si="55"/>
        <v>0</v>
      </c>
      <c r="F786" s="2">
        <f t="shared" si="55"/>
        <v>0</v>
      </c>
      <c r="G786" s="2">
        <f t="shared" si="55"/>
        <v>0</v>
      </c>
      <c r="H786" s="2">
        <f t="shared" si="55"/>
        <v>0</v>
      </c>
      <c r="K786" s="2">
        <f t="shared" si="56"/>
        <v>0</v>
      </c>
      <c r="L786" s="2">
        <f t="shared" si="57"/>
        <v>0</v>
      </c>
      <c r="M786" s="37"/>
    </row>
    <row r="787" spans="1:13" s="2" customFormat="1" x14ac:dyDescent="0.25">
      <c r="A787" s="19"/>
      <c r="B787" s="19" t="s">
        <v>38</v>
      </c>
      <c r="C787" s="47" t="s">
        <v>40</v>
      </c>
      <c r="D787" s="19"/>
      <c r="E787" s="2">
        <f t="shared" si="55"/>
        <v>0</v>
      </c>
      <c r="F787" s="2">
        <f t="shared" si="55"/>
        <v>0</v>
      </c>
      <c r="G787" s="2">
        <f t="shared" si="55"/>
        <v>0</v>
      </c>
      <c r="H787" s="2">
        <f t="shared" si="55"/>
        <v>0</v>
      </c>
      <c r="K787" s="2">
        <f t="shared" si="56"/>
        <v>0</v>
      </c>
      <c r="L787" s="2">
        <f t="shared" si="57"/>
        <v>0</v>
      </c>
      <c r="M787" s="37"/>
    </row>
    <row r="788" spans="1:13" s="2" customFormat="1" x14ac:dyDescent="0.25">
      <c r="A788" s="19"/>
      <c r="B788" s="19" t="s">
        <v>39</v>
      </c>
      <c r="C788" s="47" t="s">
        <v>40</v>
      </c>
      <c r="D788" s="19"/>
      <c r="E788" s="2">
        <f t="shared" si="55"/>
        <v>0</v>
      </c>
      <c r="F788" s="2">
        <f t="shared" si="55"/>
        <v>0</v>
      </c>
      <c r="G788" s="2">
        <f t="shared" si="55"/>
        <v>0</v>
      </c>
      <c r="H788" s="2">
        <f t="shared" si="55"/>
        <v>0</v>
      </c>
      <c r="K788" s="2">
        <f t="shared" si="56"/>
        <v>0</v>
      </c>
      <c r="L788" s="2">
        <f t="shared" si="57"/>
        <v>0</v>
      </c>
      <c r="M788" s="37"/>
    </row>
    <row r="789" spans="1:13" s="2" customFormat="1" x14ac:dyDescent="0.25">
      <c r="A789" s="19"/>
      <c r="B789" s="19" t="s">
        <v>20</v>
      </c>
      <c r="C789" s="47" t="s">
        <v>61</v>
      </c>
      <c r="D789" s="19"/>
      <c r="E789" s="2">
        <f t="shared" si="55"/>
        <v>0</v>
      </c>
      <c r="F789" s="2">
        <f t="shared" si="55"/>
        <v>0</v>
      </c>
      <c r="G789" s="2">
        <f t="shared" si="55"/>
        <v>0</v>
      </c>
      <c r="H789" s="2">
        <f t="shared" si="55"/>
        <v>0</v>
      </c>
      <c r="K789" s="2">
        <f t="shared" si="56"/>
        <v>0</v>
      </c>
      <c r="L789" s="2">
        <f t="shared" si="57"/>
        <v>0</v>
      </c>
      <c r="M789" s="37"/>
    </row>
    <row r="790" spans="1:13" s="2" customFormat="1" x14ac:dyDescent="0.25">
      <c r="A790" s="19"/>
      <c r="B790" s="19" t="s">
        <v>37</v>
      </c>
      <c r="C790" s="47" t="s">
        <v>61</v>
      </c>
      <c r="D790" s="19"/>
      <c r="E790" s="2">
        <f t="shared" si="55"/>
        <v>0</v>
      </c>
      <c r="F790" s="2">
        <f t="shared" si="55"/>
        <v>0</v>
      </c>
      <c r="G790" s="2">
        <f t="shared" si="55"/>
        <v>0</v>
      </c>
      <c r="H790" s="2">
        <f t="shared" si="55"/>
        <v>0</v>
      </c>
      <c r="K790" s="2">
        <f t="shared" si="56"/>
        <v>0</v>
      </c>
      <c r="L790" s="2">
        <f t="shared" si="57"/>
        <v>0</v>
      </c>
      <c r="M790" s="37"/>
    </row>
    <row r="791" spans="1:13" s="2" customFormat="1" x14ac:dyDescent="0.25">
      <c r="A791" s="19"/>
      <c r="B791" s="19" t="s">
        <v>38</v>
      </c>
      <c r="C791" s="47" t="s">
        <v>61</v>
      </c>
      <c r="D791" s="19"/>
      <c r="E791" s="2">
        <f t="shared" si="55"/>
        <v>0</v>
      </c>
      <c r="F791" s="2">
        <f t="shared" si="55"/>
        <v>0</v>
      </c>
      <c r="G791" s="2">
        <f t="shared" si="55"/>
        <v>0</v>
      </c>
      <c r="H791" s="2">
        <f t="shared" si="55"/>
        <v>0</v>
      </c>
      <c r="K791" s="2">
        <f t="shared" si="56"/>
        <v>0</v>
      </c>
      <c r="L791" s="2">
        <f t="shared" si="57"/>
        <v>0</v>
      </c>
      <c r="M791" s="37"/>
    </row>
    <row r="792" spans="1:13" s="2" customFormat="1" x14ac:dyDescent="0.25">
      <c r="A792" s="19"/>
      <c r="B792" s="19" t="s">
        <v>39</v>
      </c>
      <c r="C792" s="47" t="s">
        <v>61</v>
      </c>
      <c r="D792" s="19"/>
      <c r="E792" s="2">
        <f t="shared" si="55"/>
        <v>0</v>
      </c>
      <c r="F792" s="2">
        <f t="shared" si="55"/>
        <v>0</v>
      </c>
      <c r="G792" s="2">
        <f t="shared" si="55"/>
        <v>0</v>
      </c>
      <c r="H792" s="2">
        <f t="shared" si="55"/>
        <v>0</v>
      </c>
      <c r="K792" s="2">
        <f t="shared" si="56"/>
        <v>0</v>
      </c>
      <c r="L792" s="2">
        <f t="shared" si="57"/>
        <v>0</v>
      </c>
      <c r="M792" s="37"/>
    </row>
    <row r="793" spans="1:13" s="2" customFormat="1" x14ac:dyDescent="0.25">
      <c r="A793" s="19"/>
      <c r="B793" s="19" t="s">
        <v>20</v>
      </c>
      <c r="C793" s="47" t="s">
        <v>67</v>
      </c>
      <c r="D793" s="19"/>
      <c r="E793" s="2">
        <f t="shared" si="55"/>
        <v>0</v>
      </c>
      <c r="F793" s="2">
        <f t="shared" si="55"/>
        <v>0</v>
      </c>
      <c r="G793" s="2">
        <f t="shared" si="55"/>
        <v>0</v>
      </c>
      <c r="H793" s="2">
        <f t="shared" si="55"/>
        <v>0</v>
      </c>
      <c r="K793" s="2">
        <f t="shared" si="56"/>
        <v>0</v>
      </c>
      <c r="L793" s="2">
        <f t="shared" si="57"/>
        <v>0</v>
      </c>
      <c r="M793" s="37"/>
    </row>
    <row r="794" spans="1:13" s="2" customFormat="1" x14ac:dyDescent="0.25">
      <c r="A794" s="19"/>
      <c r="B794" s="19" t="s">
        <v>37</v>
      </c>
      <c r="C794" s="47" t="s">
        <v>67</v>
      </c>
      <c r="D794" s="19"/>
      <c r="E794" s="2">
        <f t="shared" si="55"/>
        <v>0</v>
      </c>
      <c r="F794" s="2">
        <f t="shared" si="55"/>
        <v>0</v>
      </c>
      <c r="G794" s="2">
        <f t="shared" si="55"/>
        <v>0</v>
      </c>
      <c r="H794" s="2">
        <f t="shared" si="55"/>
        <v>0</v>
      </c>
      <c r="K794" s="2">
        <f t="shared" si="56"/>
        <v>0</v>
      </c>
      <c r="L794" s="2">
        <f t="shared" si="57"/>
        <v>0</v>
      </c>
      <c r="M794" s="37"/>
    </row>
    <row r="795" spans="1:13" s="2" customFormat="1" x14ac:dyDescent="0.25">
      <c r="A795" s="19"/>
      <c r="B795" s="19" t="s">
        <v>38</v>
      </c>
      <c r="C795" s="47" t="s">
        <v>67</v>
      </c>
      <c r="D795" s="19"/>
      <c r="E795" s="2">
        <f t="shared" si="55"/>
        <v>0</v>
      </c>
      <c r="F795" s="2">
        <f t="shared" si="55"/>
        <v>0</v>
      </c>
      <c r="G795" s="2">
        <f t="shared" si="55"/>
        <v>0</v>
      </c>
      <c r="H795" s="2">
        <f t="shared" si="55"/>
        <v>0</v>
      </c>
      <c r="K795" s="2">
        <f t="shared" si="56"/>
        <v>0</v>
      </c>
      <c r="L795" s="2">
        <f t="shared" si="57"/>
        <v>0</v>
      </c>
      <c r="M795" s="37"/>
    </row>
    <row r="796" spans="1:13" s="2" customFormat="1" x14ac:dyDescent="0.25">
      <c r="A796" s="19"/>
      <c r="B796" s="19" t="s">
        <v>39</v>
      </c>
      <c r="C796" s="47" t="s">
        <v>67</v>
      </c>
      <c r="D796" s="19"/>
      <c r="E796" s="2">
        <f t="shared" si="55"/>
        <v>0</v>
      </c>
      <c r="F796" s="2">
        <f t="shared" si="55"/>
        <v>0</v>
      </c>
      <c r="G796" s="2">
        <f t="shared" si="55"/>
        <v>0</v>
      </c>
      <c r="H796" s="2">
        <f t="shared" si="55"/>
        <v>0</v>
      </c>
      <c r="K796" s="2">
        <f t="shared" si="56"/>
        <v>0</v>
      </c>
      <c r="L796" s="2">
        <f t="shared" si="57"/>
        <v>0</v>
      </c>
      <c r="M796" s="37"/>
    </row>
    <row r="797" spans="1:13" s="2" customFormat="1" x14ac:dyDescent="0.25">
      <c r="A797" s="19"/>
      <c r="B797" s="19" t="s">
        <v>20</v>
      </c>
      <c r="C797" s="47" t="s">
        <v>66</v>
      </c>
      <c r="D797" s="19"/>
      <c r="E797" s="2">
        <f t="shared" si="55"/>
        <v>0</v>
      </c>
      <c r="F797" s="2">
        <f t="shared" si="55"/>
        <v>0</v>
      </c>
      <c r="G797" s="2">
        <f t="shared" si="55"/>
        <v>0</v>
      </c>
      <c r="H797" s="2">
        <f t="shared" si="55"/>
        <v>0</v>
      </c>
      <c r="K797" s="2">
        <f t="shared" si="56"/>
        <v>0</v>
      </c>
      <c r="L797" s="2">
        <f t="shared" si="57"/>
        <v>0</v>
      </c>
      <c r="M797" s="37"/>
    </row>
    <row r="798" spans="1:13" s="2" customFormat="1" x14ac:dyDescent="0.25">
      <c r="A798" s="19"/>
      <c r="B798" s="19" t="s">
        <v>37</v>
      </c>
      <c r="C798" s="47" t="s">
        <v>66</v>
      </c>
      <c r="D798" s="19"/>
      <c r="E798" s="2">
        <f t="shared" si="55"/>
        <v>0</v>
      </c>
      <c r="F798" s="2">
        <f t="shared" si="55"/>
        <v>0</v>
      </c>
      <c r="G798" s="2">
        <f t="shared" si="55"/>
        <v>0</v>
      </c>
      <c r="H798" s="2">
        <f t="shared" si="55"/>
        <v>0</v>
      </c>
      <c r="K798" s="2">
        <f t="shared" si="56"/>
        <v>0</v>
      </c>
      <c r="L798" s="2">
        <f t="shared" si="57"/>
        <v>0</v>
      </c>
      <c r="M798" s="37"/>
    </row>
    <row r="799" spans="1:13" s="2" customFormat="1" x14ac:dyDescent="0.25">
      <c r="A799" s="19"/>
      <c r="B799" s="19" t="s">
        <v>38</v>
      </c>
      <c r="C799" s="47" t="s">
        <v>66</v>
      </c>
      <c r="D799" s="19"/>
      <c r="E799" s="2">
        <f t="shared" si="55"/>
        <v>0</v>
      </c>
      <c r="F799" s="2">
        <f t="shared" si="55"/>
        <v>0</v>
      </c>
      <c r="G799" s="2">
        <f t="shared" si="55"/>
        <v>0</v>
      </c>
      <c r="H799" s="2">
        <f t="shared" si="55"/>
        <v>0</v>
      </c>
      <c r="K799" s="2">
        <f t="shared" si="56"/>
        <v>0</v>
      </c>
      <c r="L799" s="2">
        <f t="shared" si="57"/>
        <v>0</v>
      </c>
      <c r="M799" s="37"/>
    </row>
    <row r="800" spans="1:13" s="2" customFormat="1" x14ac:dyDescent="0.25">
      <c r="A800" s="19"/>
      <c r="B800" s="19" t="s">
        <v>39</v>
      </c>
      <c r="C800" s="47" t="s">
        <v>66</v>
      </c>
      <c r="D800" s="19"/>
      <c r="E800" s="2">
        <f t="shared" si="55"/>
        <v>0</v>
      </c>
      <c r="F800" s="2">
        <f t="shared" si="55"/>
        <v>0</v>
      </c>
      <c r="G800" s="2">
        <f t="shared" si="55"/>
        <v>0</v>
      </c>
      <c r="H800" s="2">
        <f t="shared" si="55"/>
        <v>0</v>
      </c>
      <c r="K800" s="2">
        <f t="shared" si="56"/>
        <v>0</v>
      </c>
      <c r="L800" s="2">
        <f t="shared" si="57"/>
        <v>0</v>
      </c>
      <c r="M800" s="37"/>
    </row>
    <row r="801" spans="1:14" s="2" customFormat="1" x14ac:dyDescent="0.25">
      <c r="A801" s="19"/>
      <c r="B801" s="19" t="s">
        <v>70</v>
      </c>
      <c r="C801" s="47" t="s">
        <v>71</v>
      </c>
      <c r="D801" s="19"/>
      <c r="E801" s="2">
        <f t="shared" si="55"/>
        <v>89730769.230769232</v>
      </c>
      <c r="F801" s="2">
        <f t="shared" si="55"/>
        <v>0</v>
      </c>
      <c r="G801" s="2">
        <f t="shared" si="55"/>
        <v>1846153.846153846</v>
      </c>
      <c r="H801" s="2">
        <f t="shared" si="55"/>
        <v>0</v>
      </c>
      <c r="K801" s="2">
        <f t="shared" si="56"/>
        <v>91576923.076923087</v>
      </c>
      <c r="L801" s="2">
        <f t="shared" si="57"/>
        <v>89730769.230769232</v>
      </c>
      <c r="M801" s="37"/>
    </row>
    <row r="802" spans="1:14" s="2" customFormat="1" x14ac:dyDescent="0.25">
      <c r="A802" s="19"/>
      <c r="B802" s="19" t="s">
        <v>74</v>
      </c>
      <c r="C802" s="47" t="s">
        <v>71</v>
      </c>
      <c r="D802" s="19"/>
      <c r="E802" s="2">
        <f t="shared" si="55"/>
        <v>11200000</v>
      </c>
      <c r="F802" s="2">
        <f t="shared" si="55"/>
        <v>0</v>
      </c>
      <c r="G802" s="2">
        <f t="shared" si="55"/>
        <v>0</v>
      </c>
      <c r="H802" s="2">
        <f t="shared" si="55"/>
        <v>0</v>
      </c>
      <c r="K802" s="2">
        <f t="shared" si="56"/>
        <v>11200000</v>
      </c>
      <c r="L802" s="2">
        <f t="shared" si="57"/>
        <v>11200000</v>
      </c>
      <c r="M802" s="37"/>
    </row>
    <row r="803" spans="1:14" s="2" customFormat="1" x14ac:dyDescent="0.25">
      <c r="A803" s="19"/>
      <c r="B803" s="19" t="s">
        <v>75</v>
      </c>
      <c r="C803" s="47" t="s">
        <v>71</v>
      </c>
      <c r="D803" s="19"/>
      <c r="E803" s="2">
        <f t="shared" si="55"/>
        <v>7700000</v>
      </c>
      <c r="F803" s="2">
        <f t="shared" si="55"/>
        <v>0</v>
      </c>
      <c r="G803" s="2">
        <f t="shared" si="55"/>
        <v>0</v>
      </c>
      <c r="H803" s="2">
        <f t="shared" si="55"/>
        <v>0</v>
      </c>
      <c r="K803" s="2">
        <f t="shared" si="56"/>
        <v>17700000</v>
      </c>
      <c r="L803" s="2">
        <f t="shared" si="57"/>
        <v>17700000</v>
      </c>
      <c r="M803" s="37"/>
    </row>
    <row r="805" spans="1:14" x14ac:dyDescent="0.25">
      <c r="B805" s="19" t="s">
        <v>20</v>
      </c>
      <c r="C805" s="47" t="s">
        <v>110</v>
      </c>
      <c r="D805" s="19" t="s">
        <v>111</v>
      </c>
      <c r="E805" s="2" t="s">
        <v>115</v>
      </c>
      <c r="F805" s="19"/>
      <c r="M805" s="39"/>
    </row>
    <row r="806" spans="1:14" x14ac:dyDescent="0.25">
      <c r="D806" s="19" t="s">
        <v>112</v>
      </c>
      <c r="E806" s="2" t="s">
        <v>124</v>
      </c>
      <c r="F806" s="19"/>
      <c r="M806" s="39"/>
    </row>
    <row r="807" spans="1:14" s="2" customFormat="1" x14ac:dyDescent="0.25">
      <c r="A807" s="19"/>
      <c r="B807" s="19"/>
      <c r="C807" s="47"/>
      <c r="D807" s="19" t="s">
        <v>113</v>
      </c>
      <c r="E807" s="2" t="s">
        <v>114</v>
      </c>
      <c r="F807" s="19"/>
      <c r="M807" s="37"/>
      <c r="N807" s="19"/>
    </row>
    <row r="808" spans="1:14" x14ac:dyDescent="0.25">
      <c r="F808" s="19"/>
    </row>
    <row r="809" spans="1:14" s="2" customFormat="1" x14ac:dyDescent="0.25">
      <c r="A809" s="19"/>
      <c r="B809" s="19" t="s">
        <v>37</v>
      </c>
      <c r="C809" s="47"/>
      <c r="D809" s="19" t="s">
        <v>111</v>
      </c>
      <c r="E809" s="2" t="s">
        <v>116</v>
      </c>
      <c r="F809" s="19"/>
      <c r="M809" s="37"/>
      <c r="N809" s="19"/>
    </row>
    <row r="810" spans="1:14" s="2" customFormat="1" x14ac:dyDescent="0.25">
      <c r="A810" s="19"/>
      <c r="B810" s="19"/>
      <c r="C810" s="47"/>
      <c r="D810" s="19" t="s">
        <v>112</v>
      </c>
      <c r="E810" s="2" t="s">
        <v>123</v>
      </c>
      <c r="F810" s="19"/>
      <c r="M810" s="37"/>
      <c r="N810" s="19"/>
    </row>
    <row r="811" spans="1:14" s="2" customFormat="1" x14ac:dyDescent="0.25">
      <c r="A811" s="19"/>
      <c r="B811" s="19"/>
      <c r="C811" s="47"/>
      <c r="D811" s="19" t="s">
        <v>113</v>
      </c>
      <c r="E811" s="2" t="s">
        <v>117</v>
      </c>
      <c r="F811" s="19"/>
      <c r="M811" s="37"/>
      <c r="N811" s="19"/>
    </row>
    <row r="812" spans="1:14" x14ac:dyDescent="0.25">
      <c r="F812" s="19"/>
    </row>
    <row r="813" spans="1:14" s="2" customFormat="1" x14ac:dyDescent="0.25">
      <c r="A813" s="19"/>
      <c r="B813" s="19" t="s">
        <v>38</v>
      </c>
      <c r="C813" s="47"/>
      <c r="D813" s="19" t="s">
        <v>111</v>
      </c>
      <c r="E813" s="2" t="s">
        <v>120</v>
      </c>
      <c r="F813" s="19"/>
      <c r="M813" s="37"/>
      <c r="N813" s="19"/>
    </row>
    <row r="814" spans="1:14" s="2" customFormat="1" x14ac:dyDescent="0.25">
      <c r="A814" s="19"/>
      <c r="B814" s="19"/>
      <c r="C814" s="47"/>
      <c r="D814" s="19" t="s">
        <v>112</v>
      </c>
      <c r="E814" s="2" t="s">
        <v>122</v>
      </c>
      <c r="F814" s="19"/>
      <c r="M814" s="37"/>
      <c r="N814" s="19"/>
    </row>
    <row r="815" spans="1:14" s="2" customFormat="1" x14ac:dyDescent="0.25">
      <c r="A815" s="19"/>
      <c r="B815" s="19"/>
      <c r="C815" s="47"/>
      <c r="D815" s="19" t="s">
        <v>113</v>
      </c>
      <c r="E815" s="2" t="s">
        <v>121</v>
      </c>
      <c r="F815" s="19"/>
      <c r="M815" s="37"/>
      <c r="N815" s="19"/>
    </row>
    <row r="816" spans="1:14" x14ac:dyDescent="0.25">
      <c r="F816" s="19"/>
    </row>
    <row r="817" spans="1:14" s="2" customFormat="1" x14ac:dyDescent="0.25">
      <c r="A817" s="19"/>
      <c r="B817" s="19" t="s">
        <v>39</v>
      </c>
      <c r="C817" s="47"/>
      <c r="D817" s="19" t="s">
        <v>111</v>
      </c>
      <c r="F817" s="19"/>
      <c r="M817" s="37"/>
      <c r="N817" s="19"/>
    </row>
    <row r="818" spans="1:14" s="2" customFormat="1" x14ac:dyDescent="0.25">
      <c r="A818" s="19"/>
      <c r="B818" s="19"/>
      <c r="C818" s="47"/>
      <c r="D818" s="19" t="s">
        <v>112</v>
      </c>
      <c r="E818" s="2" t="s">
        <v>119</v>
      </c>
      <c r="F818" s="19"/>
      <c r="M818" s="37"/>
      <c r="N818" s="19"/>
    </row>
    <row r="819" spans="1:14" s="2" customFormat="1" x14ac:dyDescent="0.25">
      <c r="A819" s="19"/>
      <c r="B819" s="19"/>
      <c r="C819" s="47"/>
      <c r="D819" s="19" t="s">
        <v>113</v>
      </c>
      <c r="E819" s="2" t="s">
        <v>118</v>
      </c>
      <c r="F819" s="19"/>
      <c r="M819" s="37"/>
      <c r="N819" s="19"/>
    </row>
  </sheetData>
  <autoFilter ref="A3:T769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9"/>
  <sheetViews>
    <sheetView zoomScale="72" zoomScaleNormal="72" workbookViewId="0">
      <pane xSplit="4" ySplit="5" topLeftCell="E6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9.140625" defaultRowHeight="15" outlineLevelRow="1" outlineLevelCol="1" x14ac:dyDescent="0.25"/>
  <cols>
    <col min="1" max="1" width="12.140625" style="19" customWidth="1"/>
    <col min="2" max="2" width="7.5703125" style="19" customWidth="1"/>
    <col min="3" max="3" width="21.42578125" style="47" customWidth="1"/>
    <col min="4" max="4" width="26.42578125" style="19" customWidth="1"/>
    <col min="5" max="5" width="17.5703125" style="2" customWidth="1"/>
    <col min="6" max="6" width="18.28515625" style="2" customWidth="1"/>
    <col min="7" max="7" width="18.140625" style="15" customWidth="1"/>
    <col min="8" max="10" width="18.140625" style="2" customWidth="1"/>
    <col min="11" max="11" width="20.7109375" style="2" customWidth="1"/>
    <col min="12" max="12" width="23.85546875" style="15" customWidth="1" outlineLevel="1"/>
    <col min="13" max="13" width="15.28515625" style="37" customWidth="1"/>
    <col min="14" max="14" width="18.42578125" style="19" customWidth="1"/>
    <col min="15" max="15" width="17.42578125" style="19" customWidth="1"/>
    <col min="16" max="16" width="18.42578125" style="19" customWidth="1"/>
    <col min="17" max="17" width="15.85546875" style="19" customWidth="1"/>
    <col min="18" max="18" width="21.7109375" style="19" customWidth="1"/>
    <col min="19" max="19" width="13.7109375" style="19" bestFit="1" customWidth="1"/>
    <col min="20" max="20" width="12.85546875" style="19" customWidth="1"/>
    <col min="21" max="16384" width="9.140625" style="19"/>
  </cols>
  <sheetData>
    <row r="1" spans="1:20" x14ac:dyDescent="0.25">
      <c r="H1" s="2">
        <f>+SUM(H4:H105)</f>
        <v>0</v>
      </c>
      <c r="L1" s="31" t="s">
        <v>3082</v>
      </c>
    </row>
    <row r="2" spans="1:20" ht="9" customHeight="1" x14ac:dyDescent="0.25">
      <c r="G2" s="31" t="s">
        <v>671</v>
      </c>
      <c r="J2" s="19" t="s">
        <v>3083</v>
      </c>
    </row>
    <row r="3" spans="1:20" s="34" customFormat="1" ht="30.75" customHeight="1" x14ac:dyDescent="0.25">
      <c r="A3" s="7" t="s">
        <v>21</v>
      </c>
      <c r="B3" s="7" t="s">
        <v>23</v>
      </c>
      <c r="C3" s="7" t="s">
        <v>22</v>
      </c>
      <c r="D3" s="7" t="s">
        <v>24</v>
      </c>
      <c r="E3" s="7" t="s">
        <v>25</v>
      </c>
      <c r="F3" s="7" t="s">
        <v>132</v>
      </c>
      <c r="G3" s="52" t="s">
        <v>26</v>
      </c>
      <c r="H3" s="7" t="s">
        <v>2250</v>
      </c>
      <c r="I3" s="7" t="s">
        <v>2340</v>
      </c>
      <c r="J3" s="7" t="s">
        <v>2007</v>
      </c>
      <c r="K3" s="52" t="s">
        <v>27</v>
      </c>
      <c r="L3" s="52" t="s">
        <v>672</v>
      </c>
      <c r="M3" s="38" t="s">
        <v>1334</v>
      </c>
      <c r="N3" s="34" t="s">
        <v>20</v>
      </c>
      <c r="O3" s="34" t="s">
        <v>37</v>
      </c>
      <c r="P3" s="34" t="s">
        <v>39</v>
      </c>
      <c r="Q3" s="34" t="s">
        <v>1230</v>
      </c>
    </row>
    <row r="4" spans="1:20" hidden="1" outlineLevel="1" x14ac:dyDescent="0.25">
      <c r="A4" s="19" t="s">
        <v>130</v>
      </c>
      <c r="B4" s="19" t="s">
        <v>2738</v>
      </c>
      <c r="C4" s="2" t="s">
        <v>2761</v>
      </c>
      <c r="D4" s="2" t="s">
        <v>2762</v>
      </c>
      <c r="E4" s="2">
        <f>+L4-F4-J4-I4</f>
        <v>0</v>
      </c>
      <c r="G4" s="15">
        <v>0</v>
      </c>
      <c r="K4" s="2">
        <f>SUM(E4:G4)-H4+I4+J4</f>
        <v>0</v>
      </c>
      <c r="L4" s="15">
        <v>0</v>
      </c>
      <c r="M4" s="2"/>
      <c r="S4" s="19">
        <f>IFERROR(SUMIF([3]PIVOT!$A$9:$A$634,C4,[3]PIVOT!$C$9:$C$634),0)</f>
        <v>0</v>
      </c>
      <c r="T4" s="19">
        <f>+S4-K4</f>
        <v>0</v>
      </c>
    </row>
    <row r="5" spans="1:20" hidden="1" outlineLevel="1" x14ac:dyDescent="0.25">
      <c r="A5" s="19" t="s">
        <v>130</v>
      </c>
      <c r="B5" s="19" t="s">
        <v>2885</v>
      </c>
      <c r="C5" s="2" t="s">
        <v>2587</v>
      </c>
      <c r="D5" s="2" t="s">
        <v>2611</v>
      </c>
      <c r="E5" s="2">
        <f t="shared" ref="E5:E68" si="0">+L5-F5-J5-I5</f>
        <v>2100000</v>
      </c>
      <c r="G5" s="15">
        <v>0</v>
      </c>
      <c r="K5" s="2">
        <f t="shared" ref="K5:K68" si="1">SUM(E5:G5)-H5+I5+J5</f>
        <v>2100000</v>
      </c>
      <c r="L5" s="15">
        <v>2100000</v>
      </c>
      <c r="M5" s="2"/>
      <c r="S5" s="19">
        <f>IFERROR(SUMIF([3]PIVOT!$A$9:$A$634,C5,[3]PIVOT!$C$9:$C$634),0)</f>
        <v>0</v>
      </c>
      <c r="T5" s="19">
        <f t="shared" ref="T5:T68" si="2">+S5-K5</f>
        <v>-2100000</v>
      </c>
    </row>
    <row r="6" spans="1:20" hidden="1" outlineLevel="1" x14ac:dyDescent="0.25">
      <c r="A6" s="19" t="s">
        <v>130</v>
      </c>
      <c r="B6" s="19" t="s">
        <v>2885</v>
      </c>
      <c r="C6" s="19" t="s">
        <v>2744</v>
      </c>
      <c r="D6" s="19" t="s">
        <v>3006</v>
      </c>
      <c r="E6" s="2">
        <f t="shared" si="0"/>
        <v>2100000</v>
      </c>
      <c r="F6" s="19"/>
      <c r="G6" s="15">
        <v>687500</v>
      </c>
      <c r="H6" s="19"/>
      <c r="I6" s="19"/>
      <c r="J6" s="19"/>
      <c r="K6" s="2">
        <f t="shared" si="1"/>
        <v>2787500</v>
      </c>
      <c r="L6" s="31">
        <v>2100000</v>
      </c>
      <c r="M6" s="19"/>
      <c r="S6" s="19">
        <f>IFERROR(SUMIF([3]PIVOT!$A$9:$A$634,C6,[3]PIVOT!$C$9:$C$634),0)</f>
        <v>0</v>
      </c>
      <c r="T6" s="19">
        <f t="shared" si="2"/>
        <v>-2787500</v>
      </c>
    </row>
    <row r="7" spans="1:20" hidden="1" outlineLevel="1" x14ac:dyDescent="0.25">
      <c r="A7" s="19" t="s">
        <v>130</v>
      </c>
      <c r="B7" s="19" t="s">
        <v>2885</v>
      </c>
      <c r="C7" s="2" t="s">
        <v>2742</v>
      </c>
      <c r="D7" s="2" t="s">
        <v>2743</v>
      </c>
      <c r="E7" s="2">
        <f t="shared" si="0"/>
        <v>2100000</v>
      </c>
      <c r="G7" s="15">
        <v>687500</v>
      </c>
      <c r="K7" s="2">
        <f t="shared" si="1"/>
        <v>2787500</v>
      </c>
      <c r="L7" s="15">
        <v>2100000</v>
      </c>
      <c r="M7" s="2"/>
      <c r="S7" s="19">
        <f>IFERROR(SUMIF([3]PIVOT!$A$9:$A$634,C7,[3]PIVOT!$C$9:$C$634),0)</f>
        <v>0</v>
      </c>
      <c r="T7" s="19">
        <f t="shared" si="2"/>
        <v>-2787500</v>
      </c>
    </row>
    <row r="8" spans="1:20" hidden="1" outlineLevel="1" x14ac:dyDescent="0.25">
      <c r="A8" s="19" t="s">
        <v>130</v>
      </c>
      <c r="B8" s="19" t="s">
        <v>2738</v>
      </c>
      <c r="C8" s="2" t="s">
        <v>2588</v>
      </c>
      <c r="D8" s="2" t="s">
        <v>2612</v>
      </c>
      <c r="E8" s="2">
        <f t="shared" si="0"/>
        <v>1600000</v>
      </c>
      <c r="G8" s="15">
        <v>0</v>
      </c>
      <c r="K8" s="2">
        <f t="shared" si="1"/>
        <v>1600000</v>
      </c>
      <c r="L8" s="15">
        <v>1600000</v>
      </c>
      <c r="M8" s="2"/>
      <c r="S8" s="19">
        <f>IFERROR(SUMIF([3]PIVOT!$A$9:$A$634,C8,[3]PIVOT!$C$9:$C$634),0)</f>
        <v>0</v>
      </c>
      <c r="T8" s="19">
        <f t="shared" si="2"/>
        <v>-1600000</v>
      </c>
    </row>
    <row r="9" spans="1:20" hidden="1" outlineLevel="1" x14ac:dyDescent="0.25">
      <c r="A9" s="19" t="s">
        <v>130</v>
      </c>
      <c r="B9" s="19" t="s">
        <v>2885</v>
      </c>
      <c r="C9" s="2" t="s">
        <v>1264</v>
      </c>
      <c r="D9" s="2" t="s">
        <v>107</v>
      </c>
      <c r="E9" s="2">
        <f t="shared" si="0"/>
        <v>2100000</v>
      </c>
      <c r="G9" s="15">
        <v>0</v>
      </c>
      <c r="K9" s="2">
        <f t="shared" si="1"/>
        <v>2100000</v>
      </c>
      <c r="L9" s="15">
        <v>2100000</v>
      </c>
      <c r="M9" s="2"/>
      <c r="S9" s="19">
        <f>IFERROR(SUMIF([3]PIVOT!$A$9:$A$634,C9,[3]PIVOT!$C$9:$C$634),0)</f>
        <v>0</v>
      </c>
      <c r="T9" s="19">
        <f t="shared" si="2"/>
        <v>-2100000</v>
      </c>
    </row>
    <row r="10" spans="1:20" hidden="1" outlineLevel="1" x14ac:dyDescent="0.25">
      <c r="A10" s="19" t="s">
        <v>130</v>
      </c>
      <c r="B10" s="19" t="s">
        <v>2886</v>
      </c>
      <c r="C10" s="2" t="s">
        <v>1233</v>
      </c>
      <c r="D10" s="2" t="s">
        <v>0</v>
      </c>
      <c r="E10" s="2">
        <f t="shared" si="0"/>
        <v>2700000</v>
      </c>
      <c r="G10" s="15">
        <v>0</v>
      </c>
      <c r="K10" s="2">
        <f t="shared" si="1"/>
        <v>2700000</v>
      </c>
      <c r="L10" s="15">
        <v>2700000</v>
      </c>
      <c r="M10" s="2"/>
      <c r="S10" s="19">
        <f>IFERROR(SUMIF([3]PIVOT!$A$9:$A$634,C10,[3]PIVOT!$C$9:$C$634),0)</f>
        <v>0</v>
      </c>
      <c r="T10" s="19">
        <f t="shared" si="2"/>
        <v>-2700000</v>
      </c>
    </row>
    <row r="11" spans="1:20" hidden="1" outlineLevel="1" x14ac:dyDescent="0.25">
      <c r="A11" s="19" t="s">
        <v>130</v>
      </c>
      <c r="B11" s="19" t="s">
        <v>2885</v>
      </c>
      <c r="C11" s="2" t="s">
        <v>3007</v>
      </c>
      <c r="D11" s="2" t="s">
        <v>3008</v>
      </c>
      <c r="E11" s="2">
        <f t="shared" si="0"/>
        <v>2475000</v>
      </c>
      <c r="G11" s="15">
        <v>750000</v>
      </c>
      <c r="K11" s="2">
        <f t="shared" si="1"/>
        <v>3225000</v>
      </c>
      <c r="L11" s="15">
        <v>2475000</v>
      </c>
      <c r="M11" s="2"/>
      <c r="S11" s="19">
        <f>IFERROR(SUMIF([3]PIVOT!$A$9:$A$634,C11,[3]PIVOT!$C$9:$C$634),0)</f>
        <v>0</v>
      </c>
      <c r="T11" s="19">
        <f t="shared" si="2"/>
        <v>-3225000</v>
      </c>
    </row>
    <row r="12" spans="1:20" hidden="1" outlineLevel="1" x14ac:dyDescent="0.25">
      <c r="A12" s="19" t="s">
        <v>130</v>
      </c>
      <c r="B12" s="19" t="s">
        <v>2885</v>
      </c>
      <c r="C12" s="2" t="s">
        <v>2877</v>
      </c>
      <c r="D12" s="2" t="s">
        <v>616</v>
      </c>
      <c r="E12" s="2">
        <f t="shared" si="0"/>
        <v>3300000</v>
      </c>
      <c r="G12" s="15">
        <v>1000000</v>
      </c>
      <c r="K12" s="2">
        <f t="shared" si="1"/>
        <v>4300000</v>
      </c>
      <c r="L12" s="15">
        <v>3300000</v>
      </c>
      <c r="M12" s="2"/>
      <c r="S12" s="19">
        <f>IFERROR(SUMIF([3]PIVOT!$A$9:$A$634,C12,[3]PIVOT!$C$9:$C$634),0)</f>
        <v>0</v>
      </c>
      <c r="T12" s="19">
        <f t="shared" si="2"/>
        <v>-4300000</v>
      </c>
    </row>
    <row r="13" spans="1:20" hidden="1" outlineLevel="1" x14ac:dyDescent="0.25">
      <c r="A13" s="19" t="s">
        <v>130</v>
      </c>
      <c r="B13" s="19" t="s">
        <v>2885</v>
      </c>
      <c r="C13" s="2" t="s">
        <v>2604</v>
      </c>
      <c r="D13" s="2" t="s">
        <v>2630</v>
      </c>
      <c r="E13" s="2">
        <f t="shared" si="0"/>
        <v>3300000</v>
      </c>
      <c r="G13" s="15">
        <v>0</v>
      </c>
      <c r="K13" s="2">
        <f t="shared" si="1"/>
        <v>3300000</v>
      </c>
      <c r="L13" s="15">
        <v>3300000</v>
      </c>
      <c r="M13" s="2"/>
      <c r="S13" s="19">
        <f>IFERROR(SUMIF([3]PIVOT!$A$9:$A$634,C13,[3]PIVOT!$C$9:$C$634),0)</f>
        <v>0</v>
      </c>
      <c r="T13" s="19">
        <f t="shared" si="2"/>
        <v>-3300000</v>
      </c>
    </row>
    <row r="14" spans="1:20" hidden="1" outlineLevel="1" x14ac:dyDescent="0.25">
      <c r="A14" s="19" t="s">
        <v>130</v>
      </c>
      <c r="B14" s="19" t="s">
        <v>2886</v>
      </c>
      <c r="C14" s="2" t="s">
        <v>2747</v>
      </c>
      <c r="D14" s="2" t="s">
        <v>642</v>
      </c>
      <c r="E14" s="2">
        <f t="shared" si="0"/>
        <v>4100000</v>
      </c>
      <c r="G14" s="15">
        <v>687500</v>
      </c>
      <c r="K14" s="2">
        <f t="shared" si="1"/>
        <v>4787500</v>
      </c>
      <c r="L14" s="15">
        <v>4100000</v>
      </c>
      <c r="M14" s="2"/>
      <c r="S14" s="19">
        <f>IFERROR(SUMIF([3]PIVOT!$A$9:$A$634,C14,[3]PIVOT!$C$9:$C$634),0)</f>
        <v>0</v>
      </c>
      <c r="T14" s="19">
        <f t="shared" si="2"/>
        <v>-4787500</v>
      </c>
    </row>
    <row r="15" spans="1:20" hidden="1" outlineLevel="1" x14ac:dyDescent="0.25">
      <c r="A15" s="19" t="s">
        <v>130</v>
      </c>
      <c r="B15" s="19" t="s">
        <v>2738</v>
      </c>
      <c r="C15" s="2" t="s">
        <v>3009</v>
      </c>
      <c r="D15" s="2" t="s">
        <v>3010</v>
      </c>
      <c r="E15" s="2">
        <f t="shared" si="0"/>
        <v>2800000</v>
      </c>
      <c r="G15" s="15">
        <v>1000000</v>
      </c>
      <c r="K15" s="2">
        <f t="shared" si="1"/>
        <v>3800000</v>
      </c>
      <c r="L15" s="15">
        <v>2800000</v>
      </c>
      <c r="M15" s="2"/>
      <c r="S15" s="19">
        <f>IFERROR(SUMIF([3]PIVOT!$A$9:$A$634,C15,[3]PIVOT!$C$9:$C$634),0)</f>
        <v>0</v>
      </c>
      <c r="T15" s="19">
        <f t="shared" si="2"/>
        <v>-3800000</v>
      </c>
    </row>
    <row r="16" spans="1:20" hidden="1" outlineLevel="1" x14ac:dyDescent="0.25">
      <c r="A16" s="19" t="s">
        <v>130</v>
      </c>
      <c r="B16" s="19" t="s">
        <v>2886</v>
      </c>
      <c r="C16" s="2" t="s">
        <v>2364</v>
      </c>
      <c r="D16" s="2" t="s">
        <v>2365</v>
      </c>
      <c r="E16" s="2">
        <f t="shared" si="0"/>
        <v>2700000</v>
      </c>
      <c r="G16" s="15">
        <v>0</v>
      </c>
      <c r="K16" s="2">
        <f t="shared" si="1"/>
        <v>2700000</v>
      </c>
      <c r="L16" s="15">
        <v>2700000</v>
      </c>
      <c r="M16" s="2"/>
      <c r="S16" s="19">
        <f>IFERROR(SUMIF([3]PIVOT!$A$9:$A$634,C16,[3]PIVOT!$C$9:$C$634),0)</f>
        <v>0</v>
      </c>
      <c r="T16" s="19">
        <f t="shared" si="2"/>
        <v>-2700000</v>
      </c>
    </row>
    <row r="17" spans="1:20" hidden="1" outlineLevel="1" x14ac:dyDescent="0.25">
      <c r="A17" s="19" t="s">
        <v>130</v>
      </c>
      <c r="B17" s="19" t="s">
        <v>2885</v>
      </c>
      <c r="C17" s="2" t="s">
        <v>2752</v>
      </c>
      <c r="D17" s="2" t="s">
        <v>2753</v>
      </c>
      <c r="E17" s="2">
        <f t="shared" si="0"/>
        <v>3300000</v>
      </c>
      <c r="G17" s="15">
        <v>812500</v>
      </c>
      <c r="K17" s="2">
        <f t="shared" si="1"/>
        <v>4112500</v>
      </c>
      <c r="L17" s="15">
        <v>3300000</v>
      </c>
      <c r="M17" s="2"/>
      <c r="S17" s="19">
        <f>IFERROR(SUMIF([3]PIVOT!$A$9:$A$634,C17,[3]PIVOT!$C$9:$C$634),0)</f>
        <v>0</v>
      </c>
      <c r="T17" s="19">
        <f t="shared" si="2"/>
        <v>-4112500</v>
      </c>
    </row>
    <row r="18" spans="1:20" hidden="1" outlineLevel="1" x14ac:dyDescent="0.25">
      <c r="A18" s="19" t="s">
        <v>130</v>
      </c>
      <c r="B18" s="19" t="s">
        <v>2885</v>
      </c>
      <c r="C18" s="2" t="s">
        <v>2750</v>
      </c>
      <c r="D18" s="2" t="s">
        <v>2880</v>
      </c>
      <c r="E18" s="2">
        <f t="shared" si="0"/>
        <v>2100000</v>
      </c>
      <c r="G18" s="15">
        <v>812500</v>
      </c>
      <c r="K18" s="2">
        <f t="shared" si="1"/>
        <v>2912500</v>
      </c>
      <c r="L18" s="15">
        <v>2100000</v>
      </c>
      <c r="M18" s="2"/>
      <c r="S18" s="19">
        <f>IFERROR(SUMIF([3]PIVOT!$A$9:$A$634,C18,[3]PIVOT!$C$9:$C$634),0)</f>
        <v>0</v>
      </c>
      <c r="T18" s="19">
        <f t="shared" si="2"/>
        <v>-2912500</v>
      </c>
    </row>
    <row r="19" spans="1:20" hidden="1" outlineLevel="1" x14ac:dyDescent="0.25">
      <c r="A19" s="19" t="s">
        <v>130</v>
      </c>
      <c r="B19" s="19" t="s">
        <v>2738</v>
      </c>
      <c r="C19" s="2" t="s">
        <v>2366</v>
      </c>
      <c r="D19" s="2" t="s">
        <v>2367</v>
      </c>
      <c r="E19" s="2">
        <f t="shared" si="0"/>
        <v>0</v>
      </c>
      <c r="G19" s="15">
        <v>0</v>
      </c>
      <c r="K19" s="2">
        <f t="shared" si="1"/>
        <v>0</v>
      </c>
      <c r="L19" s="15">
        <v>0</v>
      </c>
      <c r="M19" s="2"/>
      <c r="S19" s="19">
        <f>IFERROR(SUMIF([3]PIVOT!$A$9:$A$634,C19,[3]PIVOT!$C$9:$C$634),0)</f>
        <v>0</v>
      </c>
      <c r="T19" s="19">
        <f t="shared" si="2"/>
        <v>0</v>
      </c>
    </row>
    <row r="20" spans="1:20" hidden="1" outlineLevel="1" x14ac:dyDescent="0.25">
      <c r="A20" s="19" t="s">
        <v>130</v>
      </c>
      <c r="B20" s="19" t="s">
        <v>2738</v>
      </c>
      <c r="C20" s="2" t="s">
        <v>2362</v>
      </c>
      <c r="D20" s="2" t="s">
        <v>2363</v>
      </c>
      <c r="E20" s="2">
        <f t="shared" si="0"/>
        <v>0</v>
      </c>
      <c r="G20" s="15">
        <v>0</v>
      </c>
      <c r="K20" s="2">
        <f t="shared" si="1"/>
        <v>0</v>
      </c>
      <c r="L20" s="15">
        <v>0</v>
      </c>
      <c r="M20" s="2"/>
      <c r="S20" s="19">
        <f>IFERROR(SUMIF([3]PIVOT!$A$9:$A$634,C20,[3]PIVOT!$C$9:$C$634),0)</f>
        <v>0</v>
      </c>
      <c r="T20" s="19">
        <f t="shared" si="2"/>
        <v>0</v>
      </c>
    </row>
    <row r="21" spans="1:20" hidden="1" outlineLevel="1" x14ac:dyDescent="0.25">
      <c r="A21" s="19" t="s">
        <v>130</v>
      </c>
      <c r="B21" s="19" t="s">
        <v>2738</v>
      </c>
      <c r="C21" s="2"/>
      <c r="D21" s="2" t="s">
        <v>2205</v>
      </c>
      <c r="E21" s="2">
        <f t="shared" si="0"/>
        <v>0</v>
      </c>
      <c r="G21" s="15">
        <v>0</v>
      </c>
      <c r="K21" s="2">
        <f t="shared" si="1"/>
        <v>0</v>
      </c>
      <c r="L21" s="15">
        <v>0</v>
      </c>
      <c r="M21" s="2"/>
      <c r="S21" s="19">
        <f>IFERROR(SUMIF([3]PIVOT!$A$9:$A$634,C21,[3]PIVOT!$C$9:$C$634),0)</f>
        <v>0</v>
      </c>
      <c r="T21" s="19">
        <f t="shared" si="2"/>
        <v>0</v>
      </c>
    </row>
    <row r="22" spans="1:20" hidden="1" outlineLevel="1" x14ac:dyDescent="0.25">
      <c r="A22" s="19" t="s">
        <v>130</v>
      </c>
      <c r="B22" s="19" t="s">
        <v>2738</v>
      </c>
      <c r="C22" s="2"/>
      <c r="D22" s="2" t="s">
        <v>3011</v>
      </c>
      <c r="E22" s="2">
        <f t="shared" si="0"/>
        <v>0</v>
      </c>
      <c r="G22" s="15">
        <v>0</v>
      </c>
      <c r="K22" s="2">
        <f t="shared" si="1"/>
        <v>0</v>
      </c>
      <c r="L22" s="15">
        <v>0</v>
      </c>
      <c r="M22" s="2"/>
      <c r="S22" s="19">
        <f>IFERROR(SUMIF([3]PIVOT!$A$9:$A$634,C22,[3]PIVOT!$C$9:$C$634),0)</f>
        <v>0</v>
      </c>
      <c r="T22" s="19">
        <f t="shared" si="2"/>
        <v>0</v>
      </c>
    </row>
    <row r="23" spans="1:20" hidden="1" outlineLevel="1" x14ac:dyDescent="0.25">
      <c r="A23" s="19" t="s">
        <v>130</v>
      </c>
      <c r="B23" s="19" t="s">
        <v>2885</v>
      </c>
      <c r="C23" s="2"/>
      <c r="D23" s="2" t="s">
        <v>3012</v>
      </c>
      <c r="E23" s="2">
        <f t="shared" si="0"/>
        <v>0</v>
      </c>
      <c r="G23" s="15">
        <v>0</v>
      </c>
      <c r="K23" s="2">
        <f t="shared" si="1"/>
        <v>0</v>
      </c>
      <c r="L23" s="15">
        <v>0</v>
      </c>
      <c r="M23" s="2"/>
      <c r="S23" s="19">
        <f>IFERROR(SUMIF([3]PIVOT!$A$9:$A$634,C23,[3]PIVOT!$C$9:$C$634),0)</f>
        <v>0</v>
      </c>
      <c r="T23" s="19">
        <f t="shared" si="2"/>
        <v>0</v>
      </c>
    </row>
    <row r="24" spans="1:20" hidden="1" outlineLevel="1" x14ac:dyDescent="0.25">
      <c r="A24" s="19" t="s">
        <v>130</v>
      </c>
      <c r="B24" s="19" t="s">
        <v>2885</v>
      </c>
      <c r="C24" s="2"/>
      <c r="D24" s="2" t="s">
        <v>3013</v>
      </c>
      <c r="E24" s="2">
        <f t="shared" si="0"/>
        <v>0</v>
      </c>
      <c r="G24" s="15">
        <v>0</v>
      </c>
      <c r="K24" s="2">
        <f t="shared" si="1"/>
        <v>0</v>
      </c>
      <c r="L24" s="15">
        <v>0</v>
      </c>
      <c r="M24" s="2"/>
      <c r="S24" s="19">
        <f>IFERROR(SUMIF([3]PIVOT!$A$9:$A$634,C24,[3]PIVOT!$C$9:$C$634),0)</f>
        <v>0</v>
      </c>
      <c r="T24" s="19">
        <f t="shared" si="2"/>
        <v>0</v>
      </c>
    </row>
    <row r="25" spans="1:20" hidden="1" outlineLevel="1" x14ac:dyDescent="0.25">
      <c r="A25" s="19" t="s">
        <v>130</v>
      </c>
      <c r="B25" s="19" t="s">
        <v>2886</v>
      </c>
      <c r="C25" s="2" t="s">
        <v>1239</v>
      </c>
      <c r="D25" s="2" t="s">
        <v>4</v>
      </c>
      <c r="E25" s="2">
        <f t="shared" si="0"/>
        <v>1400000</v>
      </c>
      <c r="G25" s="15">
        <v>0</v>
      </c>
      <c r="K25" s="2">
        <f t="shared" si="1"/>
        <v>1400000</v>
      </c>
      <c r="L25" s="15">
        <v>1400000</v>
      </c>
      <c r="M25" s="2"/>
      <c r="S25" s="19">
        <f>IFERROR(SUMIF([3]PIVOT!$A$9:$A$634,C25,[3]PIVOT!$C$9:$C$634),0)</f>
        <v>0</v>
      </c>
      <c r="T25" s="19">
        <f t="shared" si="2"/>
        <v>-1400000</v>
      </c>
    </row>
    <row r="26" spans="1:20" hidden="1" outlineLevel="1" x14ac:dyDescent="0.25">
      <c r="A26" s="19" t="s">
        <v>130</v>
      </c>
      <c r="B26" s="19" t="s">
        <v>2738</v>
      </c>
      <c r="C26" s="2" t="s">
        <v>2881</v>
      </c>
      <c r="D26" s="2" t="s">
        <v>2882</v>
      </c>
      <c r="E26" s="2">
        <f t="shared" si="0"/>
        <v>2800000</v>
      </c>
      <c r="G26" s="15">
        <v>1000000</v>
      </c>
      <c r="K26" s="2">
        <f t="shared" si="1"/>
        <v>3800000</v>
      </c>
      <c r="L26" s="15">
        <v>2800000</v>
      </c>
      <c r="M26" s="2"/>
      <c r="S26" s="19">
        <f>IFERROR(SUMIF([3]PIVOT!$A$9:$A$634,C26,[3]PIVOT!$C$9:$C$634),0)</f>
        <v>0</v>
      </c>
      <c r="T26" s="19">
        <f t="shared" si="2"/>
        <v>-3800000</v>
      </c>
    </row>
    <row r="27" spans="1:20" hidden="1" outlineLevel="1" x14ac:dyDescent="0.25">
      <c r="A27" s="19" t="s">
        <v>130</v>
      </c>
      <c r="B27" s="19" t="s">
        <v>2885</v>
      </c>
      <c r="C27" s="2" t="s">
        <v>2883</v>
      </c>
      <c r="D27" s="2" t="s">
        <v>2884</v>
      </c>
      <c r="E27" s="2">
        <f t="shared" si="0"/>
        <v>3300000</v>
      </c>
      <c r="G27" s="15">
        <v>1000000</v>
      </c>
      <c r="K27" s="2">
        <f t="shared" si="1"/>
        <v>4300000</v>
      </c>
      <c r="L27" s="15">
        <v>3300000</v>
      </c>
      <c r="M27" s="2"/>
      <c r="S27" s="19">
        <f>IFERROR(SUMIF([3]PIVOT!$A$9:$A$634,C27,[3]PIVOT!$C$9:$C$634),0)</f>
        <v>0</v>
      </c>
      <c r="T27" s="19">
        <f t="shared" si="2"/>
        <v>-4300000</v>
      </c>
    </row>
    <row r="28" spans="1:20" hidden="1" outlineLevel="1" x14ac:dyDescent="0.25">
      <c r="A28" s="19" t="s">
        <v>130</v>
      </c>
      <c r="B28" s="19" t="s">
        <v>2885</v>
      </c>
      <c r="C28" s="2" t="s">
        <v>1238</v>
      </c>
      <c r="D28" s="2" t="s">
        <v>108</v>
      </c>
      <c r="E28" s="2">
        <f t="shared" si="0"/>
        <v>3300000</v>
      </c>
      <c r="G28" s="15">
        <v>0</v>
      </c>
      <c r="K28" s="2">
        <f t="shared" si="1"/>
        <v>3300000</v>
      </c>
      <c r="L28" s="15">
        <v>3300000</v>
      </c>
      <c r="M28" s="2"/>
      <c r="S28" s="19">
        <f>IFERROR(SUMIF([3]PIVOT!$A$9:$A$634,C28,[3]PIVOT!$C$9:$C$634),0)</f>
        <v>0</v>
      </c>
      <c r="T28" s="19">
        <f t="shared" si="2"/>
        <v>-3300000</v>
      </c>
    </row>
    <row r="29" spans="1:20" hidden="1" outlineLevel="1" x14ac:dyDescent="0.25">
      <c r="A29" s="19" t="s">
        <v>130</v>
      </c>
      <c r="B29" s="19" t="s">
        <v>2885</v>
      </c>
      <c r="C29" s="2" t="s">
        <v>2741</v>
      </c>
      <c r="D29" s="2" t="s">
        <v>612</v>
      </c>
      <c r="E29" s="2">
        <f t="shared" si="0"/>
        <v>3300000</v>
      </c>
      <c r="G29" s="15">
        <v>0</v>
      </c>
      <c r="K29" s="2">
        <f t="shared" si="1"/>
        <v>3300000</v>
      </c>
      <c r="L29" s="15">
        <v>3300000</v>
      </c>
      <c r="M29" s="2"/>
      <c r="S29" s="19">
        <f>IFERROR(SUMIF([3]PIVOT!$A$9:$A$634,C29,[3]PIVOT!$C$9:$C$634),0)</f>
        <v>0</v>
      </c>
      <c r="T29" s="19">
        <f t="shared" si="2"/>
        <v>-3300000</v>
      </c>
    </row>
    <row r="30" spans="1:20" hidden="1" outlineLevel="1" x14ac:dyDescent="0.25">
      <c r="A30" s="19" t="s">
        <v>130</v>
      </c>
      <c r="B30" s="19" t="s">
        <v>2738</v>
      </c>
      <c r="C30" s="2" t="s">
        <v>1256</v>
      </c>
      <c r="D30" s="2" t="s">
        <v>29</v>
      </c>
      <c r="E30" s="2">
        <f t="shared" si="0"/>
        <v>2800000</v>
      </c>
      <c r="G30" s="15">
        <v>0</v>
      </c>
      <c r="K30" s="2">
        <f t="shared" si="1"/>
        <v>2800000</v>
      </c>
      <c r="L30" s="15">
        <v>2800000</v>
      </c>
      <c r="M30" s="2"/>
      <c r="S30" s="19">
        <f>IFERROR(SUMIF([3]PIVOT!$A$9:$A$634,C30,[3]PIVOT!$C$9:$C$634),0)</f>
        <v>0</v>
      </c>
      <c r="T30" s="19">
        <f t="shared" si="2"/>
        <v>-2800000</v>
      </c>
    </row>
    <row r="31" spans="1:20" hidden="1" outlineLevel="1" x14ac:dyDescent="0.25">
      <c r="A31" s="19" t="s">
        <v>130</v>
      </c>
      <c r="B31" s="19" t="s">
        <v>2885</v>
      </c>
      <c r="C31" s="2" t="s">
        <v>2379</v>
      </c>
      <c r="D31" s="2" t="s">
        <v>2380</v>
      </c>
      <c r="E31" s="2">
        <f t="shared" si="0"/>
        <v>3300000</v>
      </c>
      <c r="G31" s="15">
        <v>0</v>
      </c>
      <c r="K31" s="2">
        <f t="shared" si="1"/>
        <v>3300000</v>
      </c>
      <c r="L31" s="15">
        <v>3300000</v>
      </c>
      <c r="M31" s="2"/>
      <c r="S31" s="19">
        <f>IFERROR(SUMIF([3]PIVOT!$A$9:$A$634,C31,[3]PIVOT!$C$9:$C$634),0)</f>
        <v>0</v>
      </c>
      <c r="T31" s="19">
        <f t="shared" si="2"/>
        <v>-3300000</v>
      </c>
    </row>
    <row r="32" spans="1:20" hidden="1" outlineLevel="1" x14ac:dyDescent="0.25">
      <c r="A32" s="19" t="s">
        <v>130</v>
      </c>
      <c r="B32" s="19" t="s">
        <v>2885</v>
      </c>
      <c r="C32" s="2" t="s">
        <v>2597</v>
      </c>
      <c r="D32" s="2" t="s">
        <v>2623</v>
      </c>
      <c r="E32" s="2">
        <f t="shared" si="0"/>
        <v>3300000</v>
      </c>
      <c r="G32" s="15">
        <v>0</v>
      </c>
      <c r="K32" s="2">
        <f t="shared" si="1"/>
        <v>3300000</v>
      </c>
      <c r="L32" s="15">
        <v>3300000</v>
      </c>
      <c r="M32" s="2"/>
      <c r="S32" s="19">
        <f>IFERROR(SUMIF([3]PIVOT!$A$9:$A$634,C32,[3]PIVOT!$C$9:$C$634),0)</f>
        <v>0</v>
      </c>
      <c r="T32" s="19">
        <f t="shared" si="2"/>
        <v>-3300000</v>
      </c>
    </row>
    <row r="33" spans="1:20" hidden="1" outlineLevel="1" x14ac:dyDescent="0.25">
      <c r="A33" s="19" t="s">
        <v>130</v>
      </c>
      <c r="B33" s="19" t="s">
        <v>2885</v>
      </c>
      <c r="C33" s="2" t="s">
        <v>2598</v>
      </c>
      <c r="D33" s="2" t="s">
        <v>2624</v>
      </c>
      <c r="E33" s="2">
        <f t="shared" si="0"/>
        <v>3300000</v>
      </c>
      <c r="G33" s="15">
        <v>0</v>
      </c>
      <c r="K33" s="2">
        <f t="shared" si="1"/>
        <v>3300000</v>
      </c>
      <c r="L33" s="15">
        <v>3300000</v>
      </c>
      <c r="M33" s="2"/>
      <c r="S33" s="19">
        <f>IFERROR(SUMIF([3]PIVOT!$A$9:$A$634,C33,[3]PIVOT!$C$9:$C$634),0)</f>
        <v>0</v>
      </c>
      <c r="T33" s="19">
        <f t="shared" si="2"/>
        <v>-3300000</v>
      </c>
    </row>
    <row r="34" spans="1:20" hidden="1" outlineLevel="1" x14ac:dyDescent="0.25">
      <c r="A34" s="19" t="s">
        <v>130</v>
      </c>
      <c r="B34" s="19" t="s">
        <v>2886</v>
      </c>
      <c r="C34" s="2" t="s">
        <v>1265</v>
      </c>
      <c r="D34" s="2" t="s">
        <v>548</v>
      </c>
      <c r="E34" s="2">
        <f t="shared" si="0"/>
        <v>5500000</v>
      </c>
      <c r="G34" s="15">
        <v>0</v>
      </c>
      <c r="K34" s="2">
        <f t="shared" si="1"/>
        <v>5500000</v>
      </c>
      <c r="L34" s="15">
        <v>5500000</v>
      </c>
      <c r="M34" s="2"/>
      <c r="S34" s="19">
        <f>IFERROR(SUMIF([3]PIVOT!$A$9:$A$634,C34,[3]PIVOT!$C$9:$C$634),0)</f>
        <v>0</v>
      </c>
      <c r="T34" s="19">
        <f t="shared" si="2"/>
        <v>-5500000</v>
      </c>
    </row>
    <row r="35" spans="1:20" hidden="1" outlineLevel="1" x14ac:dyDescent="0.25">
      <c r="A35" s="19" t="s">
        <v>130</v>
      </c>
      <c r="B35" s="19" t="s">
        <v>2738</v>
      </c>
      <c r="C35" s="2" t="s">
        <v>2599</v>
      </c>
      <c r="D35" s="2" t="s">
        <v>2625</v>
      </c>
      <c r="E35" s="2">
        <f t="shared" si="0"/>
        <v>1200000</v>
      </c>
      <c r="G35" s="15">
        <v>0</v>
      </c>
      <c r="K35" s="2">
        <f t="shared" si="1"/>
        <v>1200000</v>
      </c>
      <c r="L35" s="15">
        <v>1200000</v>
      </c>
      <c r="M35" s="2"/>
      <c r="S35" s="19">
        <f>IFERROR(SUMIF([3]PIVOT!$A$9:$A$634,C35,[3]PIVOT!$C$9:$C$634),0)</f>
        <v>0</v>
      </c>
      <c r="T35" s="19">
        <f t="shared" si="2"/>
        <v>-1200000</v>
      </c>
    </row>
    <row r="36" spans="1:20" hidden="1" outlineLevel="1" x14ac:dyDescent="0.25">
      <c r="A36" s="19" t="s">
        <v>130</v>
      </c>
      <c r="B36" s="19" t="s">
        <v>2885</v>
      </c>
      <c r="C36" s="2" t="s">
        <v>2600</v>
      </c>
      <c r="D36" s="2" t="s">
        <v>2626</v>
      </c>
      <c r="E36" s="2">
        <f t="shared" si="0"/>
        <v>3300000</v>
      </c>
      <c r="G36" s="15">
        <v>0</v>
      </c>
      <c r="K36" s="2">
        <f t="shared" si="1"/>
        <v>3300000</v>
      </c>
      <c r="L36" s="15">
        <v>3300000</v>
      </c>
      <c r="M36" s="2"/>
      <c r="S36" s="19">
        <f>IFERROR(SUMIF([3]PIVOT!$A$9:$A$634,C36,[3]PIVOT!$C$9:$C$634),0)</f>
        <v>0</v>
      </c>
      <c r="T36" s="19">
        <f t="shared" si="2"/>
        <v>-3300000</v>
      </c>
    </row>
    <row r="37" spans="1:20" hidden="1" outlineLevel="1" x14ac:dyDescent="0.25">
      <c r="A37" s="19" t="s">
        <v>130</v>
      </c>
      <c r="B37" s="19" t="s">
        <v>2885</v>
      </c>
      <c r="C37" s="2" t="s">
        <v>2602</v>
      </c>
      <c r="D37" s="2" t="s">
        <v>2628</v>
      </c>
      <c r="E37" s="2">
        <f t="shared" si="0"/>
        <v>3300000</v>
      </c>
      <c r="G37" s="15">
        <v>0</v>
      </c>
      <c r="K37" s="2">
        <f t="shared" si="1"/>
        <v>3300000</v>
      </c>
      <c r="L37" s="15">
        <v>3300000</v>
      </c>
      <c r="M37" s="2"/>
      <c r="S37" s="19">
        <f>IFERROR(SUMIF([3]PIVOT!$A$9:$A$634,C37,[3]PIVOT!$C$9:$C$634),0)</f>
        <v>0</v>
      </c>
      <c r="T37" s="19">
        <f t="shared" si="2"/>
        <v>-3300000</v>
      </c>
    </row>
    <row r="38" spans="1:20" hidden="1" outlineLevel="1" x14ac:dyDescent="0.25">
      <c r="A38" s="19" t="s">
        <v>130</v>
      </c>
      <c r="B38" s="19" t="s">
        <v>2885</v>
      </c>
      <c r="C38" s="2" t="s">
        <v>2601</v>
      </c>
      <c r="D38" s="2" t="s">
        <v>2627</v>
      </c>
      <c r="E38" s="2">
        <f t="shared" si="0"/>
        <v>3300000</v>
      </c>
      <c r="G38" s="15">
        <v>0</v>
      </c>
      <c r="K38" s="2">
        <f t="shared" si="1"/>
        <v>3300000</v>
      </c>
      <c r="L38" s="15">
        <v>3300000</v>
      </c>
      <c r="M38" s="2"/>
      <c r="S38" s="19">
        <f>IFERROR(SUMIF([3]PIVOT!$A$9:$A$634,C38,[3]PIVOT!$C$9:$C$634),0)</f>
        <v>0</v>
      </c>
      <c r="T38" s="19">
        <f t="shared" si="2"/>
        <v>-3300000</v>
      </c>
    </row>
    <row r="39" spans="1:20" hidden="1" outlineLevel="1" x14ac:dyDescent="0.25">
      <c r="A39" s="19" t="s">
        <v>130</v>
      </c>
      <c r="B39" s="19" t="s">
        <v>2886</v>
      </c>
      <c r="C39" s="2" t="s">
        <v>1276</v>
      </c>
      <c r="D39" s="2" t="s">
        <v>30</v>
      </c>
      <c r="E39" s="2">
        <f t="shared" si="0"/>
        <v>0</v>
      </c>
      <c r="G39" s="15">
        <v>0</v>
      </c>
      <c r="K39" s="2">
        <f t="shared" si="1"/>
        <v>0</v>
      </c>
      <c r="L39" s="15">
        <v>0</v>
      </c>
      <c r="M39" s="2"/>
      <c r="S39" s="19">
        <f>IFERROR(SUMIF([3]PIVOT!$A$9:$A$634,C39,[3]PIVOT!$C$9:$C$634),0)</f>
        <v>0</v>
      </c>
      <c r="T39" s="19">
        <f t="shared" si="2"/>
        <v>0</v>
      </c>
    </row>
    <row r="40" spans="1:20" hidden="1" outlineLevel="1" x14ac:dyDescent="0.25">
      <c r="A40" s="19" t="s">
        <v>130</v>
      </c>
      <c r="B40" s="19" t="s">
        <v>2738</v>
      </c>
      <c r="C40" s="2" t="s">
        <v>2748</v>
      </c>
      <c r="D40" s="2" t="s">
        <v>2749</v>
      </c>
      <c r="E40" s="2">
        <f t="shared" si="0"/>
        <v>1600000</v>
      </c>
      <c r="G40" s="15">
        <v>687500</v>
      </c>
      <c r="K40" s="2">
        <f t="shared" si="1"/>
        <v>2287500</v>
      </c>
      <c r="L40" s="15">
        <v>1600000</v>
      </c>
      <c r="M40" s="2"/>
      <c r="S40" s="19">
        <f>IFERROR(SUMIF([3]PIVOT!$A$9:$A$634,C40,[3]PIVOT!$C$9:$C$634),0)</f>
        <v>0</v>
      </c>
      <c r="T40" s="19">
        <f t="shared" si="2"/>
        <v>-2287500</v>
      </c>
    </row>
    <row r="41" spans="1:20" hidden="1" outlineLevel="1" x14ac:dyDescent="0.25">
      <c r="A41" s="19" t="s">
        <v>130</v>
      </c>
      <c r="B41" s="19" t="s">
        <v>2738</v>
      </c>
      <c r="C41" s="2" t="s">
        <v>3014</v>
      </c>
      <c r="D41" s="2" t="s">
        <v>3015</v>
      </c>
      <c r="E41" s="2">
        <f t="shared" si="0"/>
        <v>2800000</v>
      </c>
      <c r="G41" s="15">
        <v>1000000</v>
      </c>
      <c r="K41" s="2">
        <f t="shared" si="1"/>
        <v>3800000</v>
      </c>
      <c r="L41" s="15">
        <v>2800000</v>
      </c>
      <c r="M41" s="2"/>
      <c r="S41" s="19">
        <f>IFERROR(SUMIF([3]PIVOT!$A$9:$A$634,C41,[3]PIVOT!$C$9:$C$634),0)</f>
        <v>0</v>
      </c>
      <c r="T41" s="19">
        <f t="shared" si="2"/>
        <v>-3800000</v>
      </c>
    </row>
    <row r="42" spans="1:20" hidden="1" outlineLevel="1" x14ac:dyDescent="0.25">
      <c r="A42" s="19" t="s">
        <v>130</v>
      </c>
      <c r="B42" s="19" t="s">
        <v>2885</v>
      </c>
      <c r="C42" s="2" t="s">
        <v>1283</v>
      </c>
      <c r="D42" s="2" t="s">
        <v>830</v>
      </c>
      <c r="E42" s="2">
        <f t="shared" si="0"/>
        <v>3300000</v>
      </c>
      <c r="G42" s="15">
        <v>0</v>
      </c>
      <c r="K42" s="2">
        <f t="shared" si="1"/>
        <v>3300000</v>
      </c>
      <c r="L42" s="15">
        <v>3300000</v>
      </c>
      <c r="M42" s="2"/>
      <c r="S42" s="19">
        <f>IFERROR(SUMIF([3]PIVOT!$A$9:$A$634,C42,[3]PIVOT!$C$9:$C$634),0)</f>
        <v>0</v>
      </c>
      <c r="T42" s="19">
        <f t="shared" si="2"/>
        <v>-3300000</v>
      </c>
    </row>
    <row r="43" spans="1:20" hidden="1" outlineLevel="1" x14ac:dyDescent="0.25">
      <c r="A43" s="19" t="s">
        <v>130</v>
      </c>
      <c r="B43" s="19" t="s">
        <v>2885</v>
      </c>
      <c r="C43" s="2" t="s">
        <v>1284</v>
      </c>
      <c r="D43" s="2" t="s">
        <v>699</v>
      </c>
      <c r="E43" s="2">
        <f t="shared" si="0"/>
        <v>3300000</v>
      </c>
      <c r="G43" s="15">
        <v>0</v>
      </c>
      <c r="K43" s="2">
        <f t="shared" si="1"/>
        <v>3300000</v>
      </c>
      <c r="L43" s="15">
        <v>3300000</v>
      </c>
      <c r="M43" s="2"/>
      <c r="S43" s="19">
        <f>IFERROR(SUMIF([3]PIVOT!$A$9:$A$634,C43,[3]PIVOT!$C$9:$C$634),0)</f>
        <v>0</v>
      </c>
      <c r="T43" s="19">
        <f t="shared" si="2"/>
        <v>-3300000</v>
      </c>
    </row>
    <row r="44" spans="1:20" hidden="1" outlineLevel="1" x14ac:dyDescent="0.25">
      <c r="A44" s="19" t="s">
        <v>130</v>
      </c>
      <c r="B44" s="19" t="s">
        <v>2885</v>
      </c>
      <c r="C44" s="2" t="s">
        <v>2388</v>
      </c>
      <c r="D44" s="2" t="s">
        <v>2389</v>
      </c>
      <c r="E44" s="2">
        <f t="shared" si="0"/>
        <v>3300000</v>
      </c>
      <c r="G44" s="15">
        <v>0</v>
      </c>
      <c r="K44" s="2">
        <f t="shared" si="1"/>
        <v>3300000</v>
      </c>
      <c r="L44" s="15">
        <v>3300000</v>
      </c>
      <c r="M44" s="2"/>
      <c r="S44" s="19">
        <f>IFERROR(SUMIF([3]PIVOT!$A$9:$A$634,C44,[3]PIVOT!$C$9:$C$634),0)</f>
        <v>0</v>
      </c>
      <c r="T44" s="19">
        <f t="shared" si="2"/>
        <v>-3300000</v>
      </c>
    </row>
    <row r="45" spans="1:20" hidden="1" outlineLevel="1" x14ac:dyDescent="0.25">
      <c r="A45" s="19" t="s">
        <v>130</v>
      </c>
      <c r="B45" s="19" t="s">
        <v>2885</v>
      </c>
      <c r="C45" s="2" t="s">
        <v>1282</v>
      </c>
      <c r="D45" s="2" t="s">
        <v>105</v>
      </c>
      <c r="E45" s="2">
        <f t="shared" si="0"/>
        <v>3300000</v>
      </c>
      <c r="G45" s="15">
        <v>0</v>
      </c>
      <c r="K45" s="2">
        <f t="shared" si="1"/>
        <v>3300000</v>
      </c>
      <c r="L45" s="15">
        <v>3300000</v>
      </c>
      <c r="M45" s="2"/>
      <c r="S45" s="19">
        <f>IFERROR(SUMIF([3]PIVOT!$A$9:$A$634,C45,[3]PIVOT!$C$9:$C$634),0)</f>
        <v>0</v>
      </c>
      <c r="T45" s="19">
        <f t="shared" si="2"/>
        <v>-3300000</v>
      </c>
    </row>
    <row r="46" spans="1:20" hidden="1" outlineLevel="1" x14ac:dyDescent="0.25">
      <c r="A46" s="19" t="s">
        <v>130</v>
      </c>
      <c r="B46" s="19" t="s">
        <v>2886</v>
      </c>
      <c r="C46" s="2" t="s">
        <v>1321</v>
      </c>
      <c r="D46" s="2" t="s">
        <v>374</v>
      </c>
      <c r="E46" s="2">
        <f t="shared" si="0"/>
        <v>4100000</v>
      </c>
      <c r="G46" s="15">
        <v>0</v>
      </c>
      <c r="K46" s="2">
        <f t="shared" si="1"/>
        <v>4100000</v>
      </c>
      <c r="L46" s="15">
        <v>4100000</v>
      </c>
      <c r="M46" s="2"/>
      <c r="S46" s="19">
        <f>IFERROR(SUMIF([3]PIVOT!$A$9:$A$634,C46,[3]PIVOT!$C$9:$C$634),0)</f>
        <v>0</v>
      </c>
      <c r="T46" s="19">
        <f t="shared" si="2"/>
        <v>-4100000</v>
      </c>
    </row>
    <row r="47" spans="1:20" hidden="1" outlineLevel="1" x14ac:dyDescent="0.25">
      <c r="A47" s="19" t="s">
        <v>130</v>
      </c>
      <c r="B47" s="19" t="s">
        <v>2886</v>
      </c>
      <c r="C47" s="2" t="s">
        <v>2011</v>
      </c>
      <c r="D47" s="2" t="s">
        <v>2020</v>
      </c>
      <c r="E47" s="2">
        <f t="shared" si="0"/>
        <v>4100000</v>
      </c>
      <c r="G47" s="15">
        <v>0</v>
      </c>
      <c r="K47" s="2">
        <f t="shared" si="1"/>
        <v>4100000</v>
      </c>
      <c r="L47" s="15">
        <v>4100000</v>
      </c>
      <c r="M47" s="2"/>
      <c r="S47" s="19">
        <f>IFERROR(SUMIF([3]PIVOT!$A$9:$A$634,C47,[3]PIVOT!$C$9:$C$634),0)</f>
        <v>0</v>
      </c>
      <c r="T47" s="19">
        <f t="shared" si="2"/>
        <v>-4100000</v>
      </c>
    </row>
    <row r="48" spans="1:20" hidden="1" outlineLevel="1" x14ac:dyDescent="0.25">
      <c r="A48" s="19" t="s">
        <v>130</v>
      </c>
      <c r="B48" s="19" t="s">
        <v>2885</v>
      </c>
      <c r="C48" s="19" t="s">
        <v>2603</v>
      </c>
      <c r="D48" s="19" t="s">
        <v>2629</v>
      </c>
      <c r="E48" s="2">
        <f t="shared" si="0"/>
        <v>3300000</v>
      </c>
      <c r="F48" s="19"/>
      <c r="G48" s="15">
        <v>0</v>
      </c>
      <c r="H48" s="19"/>
      <c r="I48" s="19"/>
      <c r="J48" s="19"/>
      <c r="K48" s="2">
        <f t="shared" si="1"/>
        <v>3300000</v>
      </c>
      <c r="L48" s="31">
        <v>3300000</v>
      </c>
      <c r="M48" s="19"/>
      <c r="S48" s="19">
        <f>IFERROR(SUMIF([3]PIVOT!$A$9:$A$634,C48,[3]PIVOT!$C$9:$C$634),0)</f>
        <v>0</v>
      </c>
      <c r="T48" s="19">
        <f t="shared" si="2"/>
        <v>-3300000</v>
      </c>
    </row>
    <row r="49" spans="1:20" hidden="1" outlineLevel="1" x14ac:dyDescent="0.25">
      <c r="A49" s="19" t="s">
        <v>130</v>
      </c>
      <c r="B49" s="19" t="s">
        <v>2885</v>
      </c>
      <c r="C49" s="2" t="s">
        <v>1252</v>
      </c>
      <c r="D49" s="2" t="s">
        <v>104</v>
      </c>
      <c r="E49" s="2">
        <f t="shared" si="0"/>
        <v>2100000</v>
      </c>
      <c r="G49" s="15">
        <v>0</v>
      </c>
      <c r="K49" s="2">
        <f t="shared" si="1"/>
        <v>2100000</v>
      </c>
      <c r="L49" s="15">
        <v>2100000</v>
      </c>
      <c r="M49" s="2"/>
      <c r="S49" s="19">
        <f>IFERROR(SUMIF([3]PIVOT!$A$9:$A$634,C49,[3]PIVOT!$C$9:$C$634),0)</f>
        <v>0</v>
      </c>
      <c r="T49" s="19">
        <f t="shared" si="2"/>
        <v>-2100000</v>
      </c>
    </row>
    <row r="50" spans="1:20" hidden="1" outlineLevel="1" x14ac:dyDescent="0.25">
      <c r="A50" s="19" t="s">
        <v>130</v>
      </c>
      <c r="B50" s="19" t="s">
        <v>2885</v>
      </c>
      <c r="C50" s="2" t="s">
        <v>2371</v>
      </c>
      <c r="D50" s="2" t="s">
        <v>1561</v>
      </c>
      <c r="E50" s="2">
        <f t="shared" si="0"/>
        <v>2100000</v>
      </c>
      <c r="G50" s="15">
        <v>0</v>
      </c>
      <c r="K50" s="2">
        <f t="shared" si="1"/>
        <v>2100000</v>
      </c>
      <c r="L50" s="15">
        <v>2100000</v>
      </c>
      <c r="M50" s="2"/>
      <c r="S50" s="19">
        <f>IFERROR(SUMIF([3]PIVOT!$A$9:$A$634,C50,[3]PIVOT!$C$9:$C$634),0)</f>
        <v>0</v>
      </c>
      <c r="T50" s="19">
        <f t="shared" si="2"/>
        <v>-2100000</v>
      </c>
    </row>
    <row r="51" spans="1:20" hidden="1" outlineLevel="1" x14ac:dyDescent="0.25">
      <c r="A51" s="19" t="s">
        <v>130</v>
      </c>
      <c r="B51" s="19" t="s">
        <v>2886</v>
      </c>
      <c r="C51" s="2" t="s">
        <v>2372</v>
      </c>
      <c r="D51" s="2" t="s">
        <v>2373</v>
      </c>
      <c r="E51" s="2">
        <f t="shared" si="0"/>
        <v>4100000</v>
      </c>
      <c r="G51" s="15">
        <v>0</v>
      </c>
      <c r="K51" s="2">
        <f t="shared" si="1"/>
        <v>4100000</v>
      </c>
      <c r="L51" s="15">
        <v>4100000</v>
      </c>
      <c r="M51" s="2"/>
      <c r="S51" s="19">
        <f>IFERROR(SUMIF([3]PIVOT!$A$9:$A$634,C51,[3]PIVOT!$C$9:$C$634),0)</f>
        <v>0</v>
      </c>
      <c r="T51" s="19">
        <f t="shared" si="2"/>
        <v>-4100000</v>
      </c>
    </row>
    <row r="52" spans="1:20" hidden="1" outlineLevel="1" x14ac:dyDescent="0.25">
      <c r="A52" s="19" t="s">
        <v>130</v>
      </c>
      <c r="B52" s="19" t="s">
        <v>2886</v>
      </c>
      <c r="C52" s="2" t="s">
        <v>2374</v>
      </c>
      <c r="D52" s="2" t="s">
        <v>2375</v>
      </c>
      <c r="E52" s="2">
        <f t="shared" si="0"/>
        <v>4100000</v>
      </c>
      <c r="G52" s="15">
        <v>0</v>
      </c>
      <c r="K52" s="2">
        <f t="shared" si="1"/>
        <v>4100000</v>
      </c>
      <c r="L52" s="15">
        <v>4100000</v>
      </c>
      <c r="M52" s="2"/>
      <c r="S52" s="19">
        <f>IFERROR(SUMIF([3]PIVOT!$A$9:$A$634,C52,[3]PIVOT!$C$9:$C$634),0)</f>
        <v>0</v>
      </c>
      <c r="T52" s="19">
        <f t="shared" si="2"/>
        <v>-4100000</v>
      </c>
    </row>
    <row r="53" spans="1:20" hidden="1" outlineLevel="1" x14ac:dyDescent="0.25">
      <c r="A53" s="19" t="s">
        <v>130</v>
      </c>
      <c r="B53" s="19" t="s">
        <v>2738</v>
      </c>
      <c r="C53" s="2" t="s">
        <v>3016</v>
      </c>
      <c r="D53" s="2" t="s">
        <v>3017</v>
      </c>
      <c r="E53" s="2">
        <f t="shared" si="0"/>
        <v>1381250</v>
      </c>
      <c r="G53" s="15">
        <v>812500</v>
      </c>
      <c r="K53" s="2">
        <f t="shared" si="1"/>
        <v>2193750</v>
      </c>
      <c r="L53" s="15">
        <v>1381250</v>
      </c>
      <c r="M53" s="2"/>
      <c r="S53" s="19">
        <f>IFERROR(SUMIF([3]PIVOT!$A$9:$A$634,C53,[3]PIVOT!$C$9:$C$634),0)</f>
        <v>0</v>
      </c>
      <c r="T53" s="19">
        <f t="shared" si="2"/>
        <v>-2193750</v>
      </c>
    </row>
    <row r="54" spans="1:20" hidden="1" outlineLevel="1" x14ac:dyDescent="0.25">
      <c r="A54" s="19" t="s">
        <v>130</v>
      </c>
      <c r="B54" s="19" t="s">
        <v>2885</v>
      </c>
      <c r="C54" s="2" t="s">
        <v>2384</v>
      </c>
      <c r="D54" s="2" t="s">
        <v>2385</v>
      </c>
      <c r="E54" s="2">
        <f t="shared" si="0"/>
        <v>3300000</v>
      </c>
      <c r="G54" s="15">
        <v>0</v>
      </c>
      <c r="K54" s="2">
        <f t="shared" si="1"/>
        <v>3300000</v>
      </c>
      <c r="L54" s="15">
        <v>3300000</v>
      </c>
      <c r="M54" s="2"/>
      <c r="S54" s="19">
        <f>IFERROR(SUMIF([3]PIVOT!$A$9:$A$634,C54,[3]PIVOT!$C$9:$C$634),0)</f>
        <v>0</v>
      </c>
      <c r="T54" s="19">
        <f t="shared" si="2"/>
        <v>-3300000</v>
      </c>
    </row>
    <row r="55" spans="1:20" hidden="1" outlineLevel="1" x14ac:dyDescent="0.25">
      <c r="A55" s="19" t="s">
        <v>130</v>
      </c>
      <c r="B55" s="19" t="s">
        <v>2885</v>
      </c>
      <c r="C55" s="2" t="s">
        <v>1241</v>
      </c>
      <c r="D55" s="2" t="s">
        <v>5</v>
      </c>
      <c r="E55" s="2">
        <f t="shared" si="0"/>
        <v>3300000</v>
      </c>
      <c r="G55" s="15">
        <v>0</v>
      </c>
      <c r="K55" s="2">
        <f t="shared" si="1"/>
        <v>3300000</v>
      </c>
      <c r="L55" s="15">
        <v>3300000</v>
      </c>
      <c r="M55" s="2"/>
      <c r="S55" s="19">
        <f>IFERROR(SUMIF([3]PIVOT!$A$9:$A$634,C55,[3]PIVOT!$C$9:$C$634),0)</f>
        <v>0</v>
      </c>
      <c r="T55" s="19">
        <f t="shared" si="2"/>
        <v>-3300000</v>
      </c>
    </row>
    <row r="56" spans="1:20" hidden="1" outlineLevel="1" x14ac:dyDescent="0.25">
      <c r="A56" s="19" t="s">
        <v>130</v>
      </c>
      <c r="B56" s="19" t="s">
        <v>2885</v>
      </c>
      <c r="C56" s="2" t="s">
        <v>2360</v>
      </c>
      <c r="D56" s="2" t="s">
        <v>2361</v>
      </c>
      <c r="E56" s="2">
        <f t="shared" si="0"/>
        <v>3300000</v>
      </c>
      <c r="G56" s="15">
        <v>0</v>
      </c>
      <c r="K56" s="2">
        <f t="shared" si="1"/>
        <v>3300000</v>
      </c>
      <c r="L56" s="15">
        <v>3300000</v>
      </c>
      <c r="M56" s="2"/>
      <c r="S56" s="19">
        <f>IFERROR(SUMIF([3]PIVOT!$A$9:$A$634,C56,[3]PIVOT!$C$9:$C$634),0)</f>
        <v>0</v>
      </c>
      <c r="T56" s="19">
        <f t="shared" si="2"/>
        <v>-3300000</v>
      </c>
    </row>
    <row r="57" spans="1:20" hidden="1" outlineLevel="1" x14ac:dyDescent="0.25">
      <c r="A57" s="19" t="s">
        <v>130</v>
      </c>
      <c r="B57" s="19" t="s">
        <v>2885</v>
      </c>
      <c r="C57" s="2" t="s">
        <v>2358</v>
      </c>
      <c r="D57" s="2" t="s">
        <v>2359</v>
      </c>
      <c r="E57" s="2">
        <f t="shared" si="0"/>
        <v>3300000</v>
      </c>
      <c r="G57" s="15">
        <v>0</v>
      </c>
      <c r="K57" s="2">
        <f t="shared" si="1"/>
        <v>3300000</v>
      </c>
      <c r="L57" s="15">
        <v>3300000</v>
      </c>
      <c r="M57" s="2"/>
      <c r="S57" s="19">
        <f>IFERROR(SUMIF([3]PIVOT!$A$9:$A$634,C57,[3]PIVOT!$C$9:$C$634),0)</f>
        <v>0</v>
      </c>
      <c r="T57" s="19">
        <f t="shared" si="2"/>
        <v>-3300000</v>
      </c>
    </row>
    <row r="58" spans="1:20" hidden="1" outlineLevel="1" x14ac:dyDescent="0.25">
      <c r="A58" s="19" t="s">
        <v>130</v>
      </c>
      <c r="B58" s="19" t="s">
        <v>2886</v>
      </c>
      <c r="C58" s="2" t="s">
        <v>2592</v>
      </c>
      <c r="D58" s="2" t="s">
        <v>2617</v>
      </c>
      <c r="E58" s="2">
        <f t="shared" si="0"/>
        <v>4100000</v>
      </c>
      <c r="G58" s="15">
        <v>0</v>
      </c>
      <c r="K58" s="2">
        <f t="shared" si="1"/>
        <v>4100000</v>
      </c>
      <c r="L58" s="15">
        <v>4100000</v>
      </c>
      <c r="M58" s="2"/>
      <c r="S58" s="19">
        <f>IFERROR(SUMIF([3]PIVOT!$A$9:$A$634,C58,[3]PIVOT!$C$9:$C$634),0)</f>
        <v>0</v>
      </c>
      <c r="T58" s="19">
        <f t="shared" si="2"/>
        <v>-4100000</v>
      </c>
    </row>
    <row r="59" spans="1:20" hidden="1" outlineLevel="1" x14ac:dyDescent="0.25">
      <c r="A59" s="19" t="s">
        <v>130</v>
      </c>
      <c r="B59" s="19" t="s">
        <v>2886</v>
      </c>
      <c r="C59" s="2" t="s">
        <v>2593</v>
      </c>
      <c r="D59" s="2" t="s">
        <v>2618</v>
      </c>
      <c r="E59" s="2">
        <f t="shared" si="0"/>
        <v>4100000</v>
      </c>
      <c r="G59" s="15">
        <v>0</v>
      </c>
      <c r="K59" s="2">
        <f t="shared" si="1"/>
        <v>4100000</v>
      </c>
      <c r="L59" s="15">
        <v>4100000</v>
      </c>
      <c r="M59" s="2"/>
      <c r="S59" s="19">
        <f>IFERROR(SUMIF([3]PIVOT!$A$9:$A$634,C59,[3]PIVOT!$C$9:$C$634),0)</f>
        <v>0</v>
      </c>
      <c r="T59" s="19">
        <f t="shared" si="2"/>
        <v>-4100000</v>
      </c>
    </row>
    <row r="60" spans="1:20" hidden="1" outlineLevel="1" x14ac:dyDescent="0.25">
      <c r="A60" s="19" t="s">
        <v>126</v>
      </c>
      <c r="B60" s="19" t="s">
        <v>2738</v>
      </c>
      <c r="C60" s="2" t="s">
        <v>1323</v>
      </c>
      <c r="D60" s="2" t="s">
        <v>404</v>
      </c>
      <c r="E60" s="2">
        <f t="shared" si="0"/>
        <v>3500000</v>
      </c>
      <c r="G60" s="15">
        <v>0</v>
      </c>
      <c r="K60" s="2">
        <f t="shared" si="1"/>
        <v>3500000</v>
      </c>
      <c r="L60" s="15">
        <v>3500000</v>
      </c>
      <c r="M60" s="2"/>
      <c r="S60" s="19">
        <f>IFERROR(SUMIF([3]PIVOT!$A$9:$A$634,C60,[3]PIVOT!$C$9:$C$634),0)</f>
        <v>0</v>
      </c>
      <c r="T60" s="19">
        <f t="shared" si="2"/>
        <v>-3500000</v>
      </c>
    </row>
    <row r="61" spans="1:20" hidden="1" outlineLevel="1" x14ac:dyDescent="0.25">
      <c r="A61" s="19" t="s">
        <v>126</v>
      </c>
      <c r="B61" s="19" t="s">
        <v>2885</v>
      </c>
      <c r="C61" s="2" t="s">
        <v>1277</v>
      </c>
      <c r="D61" s="2" t="s">
        <v>6</v>
      </c>
      <c r="E61" s="2">
        <f t="shared" si="0"/>
        <v>4500000</v>
      </c>
      <c r="G61" s="15">
        <v>0</v>
      </c>
      <c r="K61" s="2">
        <f t="shared" si="1"/>
        <v>4500000</v>
      </c>
      <c r="L61" s="15">
        <v>4500000</v>
      </c>
      <c r="M61" s="2"/>
      <c r="S61" s="19">
        <f>IFERROR(SUMIF([3]PIVOT!$A$9:$A$634,C61,[3]PIVOT!$C$9:$C$634),0)</f>
        <v>0</v>
      </c>
      <c r="T61" s="19">
        <f t="shared" si="2"/>
        <v>-4500000</v>
      </c>
    </row>
    <row r="62" spans="1:20" hidden="1" outlineLevel="1" x14ac:dyDescent="0.25">
      <c r="A62" s="19" t="s">
        <v>126</v>
      </c>
      <c r="B62" s="19" t="s">
        <v>2885</v>
      </c>
      <c r="C62" s="2" t="s">
        <v>1278</v>
      </c>
      <c r="D62" s="2" t="s">
        <v>100</v>
      </c>
      <c r="E62" s="2">
        <f t="shared" si="0"/>
        <v>4500000</v>
      </c>
      <c r="G62" s="15">
        <v>0</v>
      </c>
      <c r="K62" s="2">
        <f t="shared" si="1"/>
        <v>4500000</v>
      </c>
      <c r="L62" s="15">
        <v>4500000</v>
      </c>
      <c r="M62" s="2"/>
      <c r="S62" s="19">
        <f>IFERROR(SUMIF([3]PIVOT!$A$9:$A$634,C62,[3]PIVOT!$C$9:$C$634),0)</f>
        <v>0</v>
      </c>
      <c r="T62" s="19">
        <f t="shared" si="2"/>
        <v>-4500000</v>
      </c>
    </row>
    <row r="63" spans="1:20" hidden="1" outlineLevel="1" x14ac:dyDescent="0.25">
      <c r="A63" s="19" t="s">
        <v>126</v>
      </c>
      <c r="B63" s="19" t="s">
        <v>2885</v>
      </c>
      <c r="C63" s="2" t="s">
        <v>1279</v>
      </c>
      <c r="D63" s="2" t="s">
        <v>7</v>
      </c>
      <c r="E63" s="2">
        <f t="shared" si="0"/>
        <v>4500000</v>
      </c>
      <c r="G63" s="15">
        <v>0</v>
      </c>
      <c r="K63" s="2">
        <f t="shared" si="1"/>
        <v>4500000</v>
      </c>
      <c r="L63" s="15">
        <v>4500000</v>
      </c>
      <c r="M63" s="2"/>
      <c r="S63" s="19">
        <f>IFERROR(SUMIF([3]PIVOT!$A$9:$A$634,C63,[3]PIVOT!$C$9:$C$634),0)</f>
        <v>0</v>
      </c>
      <c r="T63" s="19">
        <f t="shared" si="2"/>
        <v>-4500000</v>
      </c>
    </row>
    <row r="64" spans="1:20" hidden="1" outlineLevel="1" x14ac:dyDescent="0.25">
      <c r="A64" s="19" t="s">
        <v>126</v>
      </c>
      <c r="B64" s="19" t="s">
        <v>2886</v>
      </c>
      <c r="C64" s="2" t="s">
        <v>1327</v>
      </c>
      <c r="D64" s="2" t="s">
        <v>35</v>
      </c>
      <c r="E64" s="2">
        <f t="shared" si="0"/>
        <v>5500000</v>
      </c>
      <c r="G64" s="15">
        <v>0</v>
      </c>
      <c r="K64" s="2">
        <f t="shared" si="1"/>
        <v>5500000</v>
      </c>
      <c r="L64" s="15">
        <v>5500000</v>
      </c>
      <c r="M64" s="2"/>
      <c r="S64" s="19">
        <f>IFERROR(SUMIF([3]PIVOT!$A$9:$A$634,C64,[3]PIVOT!$C$9:$C$634),0)</f>
        <v>0</v>
      </c>
      <c r="T64" s="19">
        <f t="shared" si="2"/>
        <v>-5500000</v>
      </c>
    </row>
    <row r="65" spans="1:20" hidden="1" outlineLevel="1" x14ac:dyDescent="0.25">
      <c r="A65" s="19" t="s">
        <v>126</v>
      </c>
      <c r="B65" s="19" t="s">
        <v>2738</v>
      </c>
      <c r="C65" s="2" t="s">
        <v>1287</v>
      </c>
      <c r="D65" s="2" t="s">
        <v>836</v>
      </c>
      <c r="E65" s="2">
        <f t="shared" si="0"/>
        <v>3500000</v>
      </c>
      <c r="G65" s="15">
        <v>0</v>
      </c>
      <c r="K65" s="2">
        <f t="shared" si="1"/>
        <v>3500000</v>
      </c>
      <c r="L65" s="15">
        <v>3500000</v>
      </c>
      <c r="M65" s="2"/>
      <c r="S65" s="19">
        <f>IFERROR(SUMIF([3]PIVOT!$A$9:$A$634,C65,[3]PIVOT!$C$9:$C$634),0)</f>
        <v>0</v>
      </c>
      <c r="T65" s="19">
        <f t="shared" si="2"/>
        <v>-3500000</v>
      </c>
    </row>
    <row r="66" spans="1:20" hidden="1" outlineLevel="1" x14ac:dyDescent="0.25">
      <c r="A66" s="19" t="s">
        <v>126</v>
      </c>
      <c r="B66" s="19" t="s">
        <v>2885</v>
      </c>
      <c r="C66" s="2" t="s">
        <v>2393</v>
      </c>
      <c r="D66" s="2" t="s">
        <v>2394</v>
      </c>
      <c r="E66" s="2">
        <f t="shared" si="0"/>
        <v>4500000</v>
      </c>
      <c r="G66" s="15">
        <v>0</v>
      </c>
      <c r="K66" s="2">
        <f t="shared" si="1"/>
        <v>4500000</v>
      </c>
      <c r="L66" s="15">
        <v>4500000</v>
      </c>
      <c r="M66" s="2"/>
      <c r="S66" s="19">
        <f>IFERROR(SUMIF([3]PIVOT!$A$9:$A$634,C66,[3]PIVOT!$C$9:$C$634),0)</f>
        <v>0</v>
      </c>
      <c r="T66" s="19">
        <f t="shared" si="2"/>
        <v>-4500000</v>
      </c>
    </row>
    <row r="67" spans="1:20" hidden="1" outlineLevel="1" x14ac:dyDescent="0.25">
      <c r="A67" s="19" t="s">
        <v>126</v>
      </c>
      <c r="B67" s="19" t="s">
        <v>2885</v>
      </c>
      <c r="C67" s="2" t="s">
        <v>1289</v>
      </c>
      <c r="D67" s="2" t="s">
        <v>101</v>
      </c>
      <c r="E67" s="2">
        <f t="shared" si="0"/>
        <v>4500000</v>
      </c>
      <c r="G67" s="15">
        <v>0</v>
      </c>
      <c r="K67" s="2">
        <f t="shared" si="1"/>
        <v>4500000</v>
      </c>
      <c r="L67" s="15">
        <v>4500000</v>
      </c>
      <c r="M67" s="2"/>
      <c r="S67" s="19">
        <f>IFERROR(SUMIF([3]PIVOT!$A$9:$A$634,C67,[3]PIVOT!$C$9:$C$634),0)</f>
        <v>0</v>
      </c>
      <c r="T67" s="19">
        <f t="shared" si="2"/>
        <v>-4500000</v>
      </c>
    </row>
    <row r="68" spans="1:20" hidden="1" outlineLevel="1" x14ac:dyDescent="0.25">
      <c r="A68" s="19" t="s">
        <v>126</v>
      </c>
      <c r="B68" s="19" t="s">
        <v>2885</v>
      </c>
      <c r="C68" s="2" t="s">
        <v>2889</v>
      </c>
      <c r="D68" s="2" t="s">
        <v>2890</v>
      </c>
      <c r="E68" s="2">
        <f t="shared" si="0"/>
        <v>4500000</v>
      </c>
      <c r="G68" s="15">
        <v>1000000</v>
      </c>
      <c r="K68" s="2">
        <f t="shared" si="1"/>
        <v>5500000</v>
      </c>
      <c r="L68" s="15">
        <v>4500000</v>
      </c>
      <c r="M68" s="2"/>
      <c r="S68" s="19">
        <f>IFERROR(SUMIF([3]PIVOT!$A$9:$A$634,C68,[3]PIVOT!$C$9:$C$634),0)</f>
        <v>0</v>
      </c>
      <c r="T68" s="19">
        <f t="shared" si="2"/>
        <v>-5500000</v>
      </c>
    </row>
    <row r="69" spans="1:20" hidden="1" outlineLevel="1" x14ac:dyDescent="0.25">
      <c r="A69" s="19" t="s">
        <v>126</v>
      </c>
      <c r="B69" s="19" t="s">
        <v>2885</v>
      </c>
      <c r="C69" s="2" t="s">
        <v>2891</v>
      </c>
      <c r="D69" s="2" t="s">
        <v>2892</v>
      </c>
      <c r="E69" s="2">
        <f t="shared" ref="E69:E126" si="3">+L69-F69-J69-I69</f>
        <v>4500000</v>
      </c>
      <c r="G69" s="15">
        <v>1000000</v>
      </c>
      <c r="K69" s="2">
        <f t="shared" ref="K69:K132" si="4">SUM(E69:G69)-H69+I69+J69</f>
        <v>5500000</v>
      </c>
      <c r="L69" s="15">
        <v>4500000</v>
      </c>
      <c r="M69" s="2"/>
      <c r="S69" s="19">
        <f>IFERROR(SUMIF([3]PIVOT!$A$9:$A$634,C69,[3]PIVOT!$C$9:$C$634),0)</f>
        <v>0</v>
      </c>
      <c r="T69" s="19">
        <f t="shared" ref="T69:T140" si="5">+S69-K69</f>
        <v>-5500000</v>
      </c>
    </row>
    <row r="70" spans="1:20" hidden="1" outlineLevel="1" x14ac:dyDescent="0.25">
      <c r="A70" s="19" t="s">
        <v>126</v>
      </c>
      <c r="B70" s="19" t="s">
        <v>2885</v>
      </c>
      <c r="C70" s="2" t="s">
        <v>2887</v>
      </c>
      <c r="D70" s="2" t="s">
        <v>2888</v>
      </c>
      <c r="E70" s="2">
        <f t="shared" si="3"/>
        <v>4500000</v>
      </c>
      <c r="G70" s="15">
        <v>1000000</v>
      </c>
      <c r="K70" s="2">
        <f t="shared" si="4"/>
        <v>5500000</v>
      </c>
      <c r="L70" s="15">
        <v>4500000</v>
      </c>
      <c r="M70" s="2"/>
      <c r="S70" s="19">
        <f>IFERROR(SUMIF([3]PIVOT!$A$9:$A$634,C70,[3]PIVOT!$C$9:$C$634),0)</f>
        <v>0</v>
      </c>
      <c r="T70" s="19">
        <f t="shared" si="5"/>
        <v>-5500000</v>
      </c>
    </row>
    <row r="71" spans="1:20" hidden="1" outlineLevel="1" x14ac:dyDescent="0.25">
      <c r="A71" s="19" t="s">
        <v>126</v>
      </c>
      <c r="B71" s="19" t="s">
        <v>2886</v>
      </c>
      <c r="C71" s="2" t="s">
        <v>1324</v>
      </c>
      <c r="D71" s="2" t="s">
        <v>582</v>
      </c>
      <c r="E71" s="2">
        <f t="shared" si="3"/>
        <v>5500000</v>
      </c>
      <c r="G71" s="15">
        <v>0</v>
      </c>
      <c r="K71" s="2">
        <f t="shared" si="4"/>
        <v>5500000</v>
      </c>
      <c r="L71" s="15">
        <v>5500000</v>
      </c>
      <c r="M71" s="2"/>
      <c r="S71" s="19">
        <f>IFERROR(SUMIF([3]PIVOT!$A$9:$A$634,C71,[3]PIVOT!$C$9:$C$634),0)</f>
        <v>0</v>
      </c>
      <c r="T71" s="19">
        <f t="shared" si="5"/>
        <v>-5500000</v>
      </c>
    </row>
    <row r="72" spans="1:20" hidden="1" outlineLevel="1" x14ac:dyDescent="0.25">
      <c r="A72" s="19" t="s">
        <v>126</v>
      </c>
      <c r="B72" s="19" t="s">
        <v>2738</v>
      </c>
      <c r="C72" s="2" t="s">
        <v>2409</v>
      </c>
      <c r="D72" s="2" t="s">
        <v>2410</v>
      </c>
      <c r="E72" s="2">
        <f t="shared" si="3"/>
        <v>4000000</v>
      </c>
      <c r="G72" s="15">
        <v>0</v>
      </c>
      <c r="K72" s="2">
        <f t="shared" si="4"/>
        <v>4000000</v>
      </c>
      <c r="L72" s="15">
        <v>4000000</v>
      </c>
      <c r="M72" s="2"/>
      <c r="S72" s="19">
        <f>IFERROR(SUMIF([3]PIVOT!$A$9:$A$634,C72,[3]PIVOT!$C$9:$C$634),0)</f>
        <v>0</v>
      </c>
      <c r="T72" s="19">
        <f t="shared" si="5"/>
        <v>-4000000</v>
      </c>
    </row>
    <row r="73" spans="1:20" hidden="1" outlineLevel="1" x14ac:dyDescent="0.25">
      <c r="A73" s="19" t="s">
        <v>126</v>
      </c>
      <c r="B73" s="19" t="s">
        <v>2885</v>
      </c>
      <c r="C73" s="2" t="s">
        <v>2770</v>
      </c>
      <c r="D73" s="2" t="s">
        <v>2771</v>
      </c>
      <c r="E73" s="2">
        <f t="shared" si="3"/>
        <v>4500000</v>
      </c>
      <c r="G73" s="15">
        <v>0</v>
      </c>
      <c r="K73" s="2">
        <f t="shared" si="4"/>
        <v>4500000</v>
      </c>
      <c r="L73" s="15">
        <v>4500000</v>
      </c>
      <c r="M73" s="2"/>
      <c r="S73" s="19">
        <f>IFERROR(SUMIF([3]PIVOT!$A$9:$A$634,C73,[3]PIVOT!$C$9:$C$634),0)</f>
        <v>0</v>
      </c>
      <c r="T73" s="19">
        <f t="shared" si="5"/>
        <v>-4500000</v>
      </c>
    </row>
    <row r="74" spans="1:20" hidden="1" outlineLevel="1" x14ac:dyDescent="0.25">
      <c r="A74" s="19" t="s">
        <v>126</v>
      </c>
      <c r="B74" s="19" t="s">
        <v>2885</v>
      </c>
      <c r="C74" s="2" t="s">
        <v>2772</v>
      </c>
      <c r="D74" s="2" t="s">
        <v>2773</v>
      </c>
      <c r="E74" s="2">
        <f t="shared" si="3"/>
        <v>4500000</v>
      </c>
      <c r="G74" s="15">
        <v>875000</v>
      </c>
      <c r="K74" s="2">
        <f t="shared" si="4"/>
        <v>5375000</v>
      </c>
      <c r="L74" s="15">
        <v>4500000</v>
      </c>
      <c r="M74" s="2"/>
      <c r="S74" s="19">
        <f>IFERROR(SUMIF([3]PIVOT!$A$9:$A$634,C74,[3]PIVOT!$C$9:$C$634),0)</f>
        <v>0</v>
      </c>
      <c r="T74" s="19">
        <f t="shared" si="5"/>
        <v>-5375000</v>
      </c>
    </row>
    <row r="75" spans="1:20" hidden="1" outlineLevel="1" x14ac:dyDescent="0.25">
      <c r="A75" s="19" t="s">
        <v>126</v>
      </c>
      <c r="B75" s="19" t="s">
        <v>2885</v>
      </c>
      <c r="C75" s="2" t="s">
        <v>2608</v>
      </c>
      <c r="D75" s="2" t="s">
        <v>2636</v>
      </c>
      <c r="E75" s="2">
        <f t="shared" si="3"/>
        <v>4500000</v>
      </c>
      <c r="G75" s="15">
        <v>0</v>
      </c>
      <c r="K75" s="2">
        <f t="shared" si="4"/>
        <v>4500000</v>
      </c>
      <c r="L75" s="15">
        <v>4500000</v>
      </c>
      <c r="M75" s="2"/>
      <c r="S75" s="19">
        <f>IFERROR(SUMIF([3]PIVOT!$A$9:$A$634,C75,[3]PIVOT!$C$9:$C$634),0)</f>
        <v>0</v>
      </c>
      <c r="T75" s="19">
        <f t="shared" si="5"/>
        <v>-4500000</v>
      </c>
    </row>
    <row r="76" spans="1:20" hidden="1" outlineLevel="1" x14ac:dyDescent="0.25">
      <c r="A76" s="19" t="s">
        <v>126</v>
      </c>
      <c r="B76" s="19" t="s">
        <v>2885</v>
      </c>
      <c r="C76" s="2" t="s">
        <v>2607</v>
      </c>
      <c r="D76" s="2" t="s">
        <v>2635</v>
      </c>
      <c r="E76" s="2">
        <f t="shared" si="3"/>
        <v>4500000</v>
      </c>
      <c r="G76" s="15">
        <v>625000</v>
      </c>
      <c r="K76" s="2">
        <f t="shared" si="4"/>
        <v>5125000</v>
      </c>
      <c r="L76" s="15">
        <v>4500000</v>
      </c>
      <c r="M76" s="2"/>
      <c r="S76" s="19">
        <f>IFERROR(SUMIF([3]PIVOT!$A$9:$A$634,C76,[3]PIVOT!$C$9:$C$634),0)</f>
        <v>0</v>
      </c>
      <c r="T76" s="19">
        <f t="shared" si="5"/>
        <v>-5125000</v>
      </c>
    </row>
    <row r="77" spans="1:20" hidden="1" outlineLevel="1" x14ac:dyDescent="0.25">
      <c r="A77" s="19" t="s">
        <v>126</v>
      </c>
      <c r="B77" s="19" t="s">
        <v>2885</v>
      </c>
      <c r="C77" s="2" t="s">
        <v>1326</v>
      </c>
      <c r="D77" s="2" t="s">
        <v>36</v>
      </c>
      <c r="E77" s="2">
        <f t="shared" si="3"/>
        <v>4500000</v>
      </c>
      <c r="G77" s="15">
        <v>0</v>
      </c>
      <c r="K77" s="2">
        <f t="shared" si="4"/>
        <v>4500000</v>
      </c>
      <c r="L77" s="15">
        <v>4500000</v>
      </c>
      <c r="M77" s="2"/>
      <c r="S77" s="19">
        <f>IFERROR(SUMIF([3]PIVOT!$A$9:$A$634,C77,[3]PIVOT!$C$9:$C$634),0)</f>
        <v>0</v>
      </c>
      <c r="T77" s="19">
        <f t="shared" si="5"/>
        <v>-4500000</v>
      </c>
    </row>
    <row r="78" spans="1:20" hidden="1" outlineLevel="1" x14ac:dyDescent="0.25">
      <c r="A78" s="19" t="s">
        <v>126</v>
      </c>
      <c r="B78" s="19" t="s">
        <v>2886</v>
      </c>
      <c r="C78" s="2" t="s">
        <v>2875</v>
      </c>
      <c r="D78" s="2" t="s">
        <v>11</v>
      </c>
      <c r="E78" s="2">
        <f t="shared" si="3"/>
        <v>4100000</v>
      </c>
      <c r="G78" s="15">
        <v>0</v>
      </c>
      <c r="K78" s="2">
        <f t="shared" si="4"/>
        <v>4100000</v>
      </c>
      <c r="L78" s="15">
        <v>4100000</v>
      </c>
      <c r="M78" s="2"/>
      <c r="S78" s="19">
        <f>IFERROR(SUMIF([3]PIVOT!$A$9:$A$634,C78,[3]PIVOT!$C$9:$C$634),0)</f>
        <v>0</v>
      </c>
      <c r="T78" s="19">
        <f t="shared" si="5"/>
        <v>-4100000</v>
      </c>
    </row>
    <row r="79" spans="1:20" hidden="1" outlineLevel="1" x14ac:dyDescent="0.25">
      <c r="A79" s="19" t="s">
        <v>126</v>
      </c>
      <c r="B79" s="19" t="s">
        <v>2738</v>
      </c>
      <c r="C79" s="2" t="s">
        <v>2893</v>
      </c>
      <c r="D79" s="2" t="s">
        <v>2894</v>
      </c>
      <c r="E79" s="2">
        <f t="shared" si="3"/>
        <v>4000000</v>
      </c>
      <c r="G79" s="15">
        <v>1000000</v>
      </c>
      <c r="K79" s="2">
        <f t="shared" si="4"/>
        <v>5000000</v>
      </c>
      <c r="L79" s="15">
        <v>4000000</v>
      </c>
      <c r="M79" s="2"/>
      <c r="S79" s="19">
        <f>IFERROR(SUMIF([3]PIVOT!$A$9:$A$634,C79,[3]PIVOT!$C$9:$C$634),0)</f>
        <v>0</v>
      </c>
      <c r="T79" s="19">
        <f t="shared" si="5"/>
        <v>-5000000</v>
      </c>
    </row>
    <row r="80" spans="1:20" hidden="1" outlineLevel="1" x14ac:dyDescent="0.25">
      <c r="A80" s="19" t="s">
        <v>126</v>
      </c>
      <c r="B80" s="19" t="s">
        <v>2885</v>
      </c>
      <c r="C80" s="2" t="s">
        <v>2399</v>
      </c>
      <c r="D80" s="2" t="s">
        <v>2400</v>
      </c>
      <c r="E80" s="2">
        <f t="shared" si="3"/>
        <v>3300000</v>
      </c>
      <c r="G80" s="15">
        <v>0</v>
      </c>
      <c r="K80" s="2">
        <f t="shared" si="4"/>
        <v>3300000</v>
      </c>
      <c r="L80" s="15">
        <v>3300000</v>
      </c>
      <c r="M80" s="2"/>
      <c r="S80" s="19">
        <f>IFERROR(SUMIF([3]PIVOT!$A$9:$A$634,C80,[3]PIVOT!$C$9:$C$634),0)</f>
        <v>0</v>
      </c>
      <c r="T80" s="19">
        <f t="shared" si="5"/>
        <v>-3300000</v>
      </c>
    </row>
    <row r="81" spans="1:20" hidden="1" outlineLevel="1" x14ac:dyDescent="0.25">
      <c r="A81" s="19" t="s">
        <v>126</v>
      </c>
      <c r="B81" s="19" t="s">
        <v>2885</v>
      </c>
      <c r="C81" s="2" t="s">
        <v>2199</v>
      </c>
      <c r="D81" s="2" t="s">
        <v>2226</v>
      </c>
      <c r="E81" s="2">
        <f t="shared" si="3"/>
        <v>4500000</v>
      </c>
      <c r="G81" s="15">
        <v>0</v>
      </c>
      <c r="K81" s="2">
        <f t="shared" si="4"/>
        <v>4500000</v>
      </c>
      <c r="L81" s="15">
        <v>4500000</v>
      </c>
      <c r="M81" s="2"/>
      <c r="S81" s="19">
        <f>IFERROR(SUMIF([3]PIVOT!$A$9:$A$634,C81,[3]PIVOT!$C$9:$C$634),0)</f>
        <v>0</v>
      </c>
      <c r="T81" s="19">
        <f t="shared" si="5"/>
        <v>-4500000</v>
      </c>
    </row>
    <row r="82" spans="1:20" hidden="1" outlineLevel="1" x14ac:dyDescent="0.25">
      <c r="A82" s="19" t="s">
        <v>126</v>
      </c>
      <c r="B82" s="19" t="s">
        <v>2885</v>
      </c>
      <c r="C82" s="2" t="s">
        <v>2765</v>
      </c>
      <c r="D82" s="2" t="s">
        <v>929</v>
      </c>
      <c r="E82" s="2">
        <f t="shared" si="3"/>
        <v>3300000</v>
      </c>
      <c r="G82" s="15">
        <v>0</v>
      </c>
      <c r="K82" s="2">
        <f t="shared" si="4"/>
        <v>3300000</v>
      </c>
      <c r="L82" s="15">
        <v>3300000</v>
      </c>
      <c r="M82" s="2"/>
      <c r="S82" s="19">
        <f>IFERROR(SUMIF([3]PIVOT!$A$9:$A$634,C82,[3]PIVOT!$C$9:$C$634),0)</f>
        <v>0</v>
      </c>
      <c r="T82" s="19">
        <f t="shared" si="5"/>
        <v>-3300000</v>
      </c>
    </row>
    <row r="83" spans="1:20" hidden="1" outlineLevel="1" x14ac:dyDescent="0.25">
      <c r="A83" s="19" t="s">
        <v>126</v>
      </c>
      <c r="B83" s="19" t="s">
        <v>2886</v>
      </c>
      <c r="C83" s="2" t="s">
        <v>2895</v>
      </c>
      <c r="D83" s="2" t="s">
        <v>2896</v>
      </c>
      <c r="E83" s="2">
        <f t="shared" si="3"/>
        <v>4100000</v>
      </c>
      <c r="G83" s="15">
        <v>1000000</v>
      </c>
      <c r="K83" s="2">
        <f t="shared" si="4"/>
        <v>5100000</v>
      </c>
      <c r="L83" s="15">
        <v>4100000</v>
      </c>
      <c r="M83" s="2"/>
      <c r="S83" s="19">
        <f>IFERROR(SUMIF([3]PIVOT!$A$9:$A$634,C83,[3]PIVOT!$C$9:$C$634),0)</f>
        <v>0</v>
      </c>
      <c r="T83" s="19">
        <f t="shared" si="5"/>
        <v>-5100000</v>
      </c>
    </row>
    <row r="84" spans="1:20" hidden="1" outlineLevel="1" x14ac:dyDescent="0.25">
      <c r="A84" s="19" t="s">
        <v>126</v>
      </c>
      <c r="B84" s="19" t="s">
        <v>2738</v>
      </c>
      <c r="C84" s="2" t="s">
        <v>3018</v>
      </c>
      <c r="D84" s="2" t="s">
        <v>3019</v>
      </c>
      <c r="E84" s="2">
        <f t="shared" si="3"/>
        <v>3000000</v>
      </c>
      <c r="G84" s="15">
        <v>750000</v>
      </c>
      <c r="K84" s="2">
        <f t="shared" si="4"/>
        <v>3750000</v>
      </c>
      <c r="L84" s="15">
        <v>3000000</v>
      </c>
      <c r="M84" s="2"/>
      <c r="S84" s="19">
        <f>IFERROR(SUMIF([3]PIVOT!$A$9:$A$634,C84,[3]PIVOT!$C$9:$C$634),0)</f>
        <v>0</v>
      </c>
      <c r="T84" s="19">
        <f t="shared" si="5"/>
        <v>-3750000</v>
      </c>
    </row>
    <row r="85" spans="1:20" hidden="1" outlineLevel="1" x14ac:dyDescent="0.25">
      <c r="A85" s="19" t="s">
        <v>126</v>
      </c>
      <c r="B85" s="19" t="s">
        <v>2738</v>
      </c>
      <c r="C85" s="2" t="s">
        <v>2876</v>
      </c>
      <c r="D85" s="2" t="s">
        <v>31</v>
      </c>
      <c r="E85" s="2">
        <f t="shared" si="3"/>
        <v>2800000</v>
      </c>
      <c r="G85" s="15">
        <v>0</v>
      </c>
      <c r="K85" s="2">
        <f t="shared" si="4"/>
        <v>2800000</v>
      </c>
      <c r="L85" s="15">
        <v>2800000</v>
      </c>
      <c r="M85" s="2"/>
      <c r="S85" s="19">
        <f>IFERROR(SUMIF([3]PIVOT!$A$9:$A$634,C85,[3]PIVOT!$C$9:$C$634),0)</f>
        <v>0</v>
      </c>
      <c r="T85" s="19">
        <f t="shared" si="5"/>
        <v>-2800000</v>
      </c>
    </row>
    <row r="86" spans="1:20" hidden="1" outlineLevel="1" x14ac:dyDescent="0.25">
      <c r="A86" s="19" t="s">
        <v>126</v>
      </c>
      <c r="B86" s="19" t="s">
        <v>2885</v>
      </c>
      <c r="C86" s="2" t="s">
        <v>2395</v>
      </c>
      <c r="D86" s="2" t="s">
        <v>2396</v>
      </c>
      <c r="E86" s="2">
        <f t="shared" si="3"/>
        <v>3300000</v>
      </c>
      <c r="G86" s="15">
        <v>0</v>
      </c>
      <c r="K86" s="2">
        <f t="shared" si="4"/>
        <v>3300000</v>
      </c>
      <c r="L86" s="15">
        <v>3300000</v>
      </c>
      <c r="M86" s="2"/>
      <c r="S86" s="19">
        <f>IFERROR(SUMIF([3]PIVOT!$A$9:$A$634,C86,[3]PIVOT!$C$9:$C$634),0)</f>
        <v>0</v>
      </c>
      <c r="T86" s="19">
        <f t="shared" si="5"/>
        <v>-3300000</v>
      </c>
    </row>
    <row r="87" spans="1:20" hidden="1" outlineLevel="1" x14ac:dyDescent="0.25">
      <c r="A87" s="19" t="s">
        <v>126</v>
      </c>
      <c r="B87" s="19" t="s">
        <v>2885</v>
      </c>
      <c r="C87" s="2" t="s">
        <v>2197</v>
      </c>
      <c r="D87" s="2" t="s">
        <v>2224</v>
      </c>
      <c r="E87" s="2">
        <f t="shared" si="3"/>
        <v>4500000</v>
      </c>
      <c r="G87" s="15">
        <v>0</v>
      </c>
      <c r="K87" s="2">
        <f t="shared" si="4"/>
        <v>4500000</v>
      </c>
      <c r="L87" s="15">
        <v>4500000</v>
      </c>
      <c r="M87" s="2"/>
      <c r="S87" s="19">
        <f>IFERROR(SUMIF([3]PIVOT!$A$9:$A$634,C87,[3]PIVOT!$C$9:$C$634),0)</f>
        <v>0</v>
      </c>
      <c r="T87" s="19">
        <f t="shared" si="5"/>
        <v>-4500000</v>
      </c>
    </row>
    <row r="88" spans="1:20" hidden="1" outlineLevel="1" x14ac:dyDescent="0.25">
      <c r="A88" s="19" t="s">
        <v>126</v>
      </c>
      <c r="B88" s="19" t="s">
        <v>2886</v>
      </c>
      <c r="C88" s="2" t="s">
        <v>1322</v>
      </c>
      <c r="D88" s="2" t="s">
        <v>33</v>
      </c>
      <c r="E88" s="2">
        <f t="shared" si="3"/>
        <v>5500000</v>
      </c>
      <c r="G88" s="15">
        <v>0</v>
      </c>
      <c r="K88" s="2">
        <f t="shared" si="4"/>
        <v>5500000</v>
      </c>
      <c r="L88" s="15">
        <v>5500000</v>
      </c>
      <c r="M88" s="2"/>
      <c r="S88" s="19">
        <f>IFERROR(SUMIF([3]PIVOT!$A$9:$A$634,C88,[3]PIVOT!$C$9:$C$634),0)</f>
        <v>0</v>
      </c>
      <c r="T88" s="19">
        <f t="shared" si="5"/>
        <v>-5500000</v>
      </c>
    </row>
    <row r="89" spans="1:20" hidden="1" outlineLevel="1" x14ac:dyDescent="0.25">
      <c r="A89" s="19" t="s">
        <v>126</v>
      </c>
      <c r="B89" s="19" t="s">
        <v>2738</v>
      </c>
      <c r="C89" s="2" t="s">
        <v>2897</v>
      </c>
      <c r="D89" s="2" t="s">
        <v>2898</v>
      </c>
      <c r="E89" s="2">
        <f t="shared" si="3"/>
        <v>2800000</v>
      </c>
      <c r="G89" s="15">
        <v>1000000</v>
      </c>
      <c r="K89" s="2">
        <f t="shared" si="4"/>
        <v>3800000</v>
      </c>
      <c r="L89" s="15">
        <v>2800000</v>
      </c>
      <c r="M89" s="2"/>
      <c r="S89" s="19">
        <f>IFERROR(SUMIF([3]PIVOT!$A$9:$A$634,C89,[3]PIVOT!$C$9:$C$634),0)</f>
        <v>0</v>
      </c>
      <c r="T89" s="19">
        <f t="shared" si="5"/>
        <v>-3800000</v>
      </c>
    </row>
    <row r="90" spans="1:20" hidden="1" outlineLevel="1" x14ac:dyDescent="0.25">
      <c r="A90" s="19" t="s">
        <v>126</v>
      </c>
      <c r="B90" s="19" t="s">
        <v>2738</v>
      </c>
      <c r="C90" s="2" t="s">
        <v>2899</v>
      </c>
      <c r="D90" s="2" t="s">
        <v>2900</v>
      </c>
      <c r="E90" s="2">
        <f t="shared" si="3"/>
        <v>0</v>
      </c>
      <c r="G90" s="15">
        <v>0</v>
      </c>
      <c r="K90" s="2">
        <f t="shared" si="4"/>
        <v>0</v>
      </c>
      <c r="L90" s="15">
        <v>0</v>
      </c>
      <c r="M90" s="2"/>
      <c r="S90" s="19">
        <f>IFERROR(SUMIF([3]PIVOT!$A$9:$A$634,C90,[3]PIVOT!$C$9:$C$634),0)</f>
        <v>0</v>
      </c>
      <c r="T90" s="19">
        <f t="shared" si="5"/>
        <v>0</v>
      </c>
    </row>
    <row r="91" spans="1:20" hidden="1" outlineLevel="1" x14ac:dyDescent="0.25">
      <c r="A91" s="19" t="s">
        <v>126</v>
      </c>
      <c r="B91" s="19" t="s">
        <v>2738</v>
      </c>
      <c r="C91" s="2" t="s">
        <v>2419</v>
      </c>
      <c r="D91" s="2" t="s">
        <v>2420</v>
      </c>
      <c r="E91" s="2">
        <f t="shared" si="3"/>
        <v>1600000</v>
      </c>
      <c r="G91" s="15">
        <v>0</v>
      </c>
      <c r="K91" s="2">
        <f t="shared" si="4"/>
        <v>1600000</v>
      </c>
      <c r="L91" s="15">
        <v>1600000</v>
      </c>
      <c r="M91" s="2"/>
      <c r="S91" s="19">
        <f>IFERROR(SUMIF([3]PIVOT!$A$9:$A$634,C91,[3]PIVOT!$C$9:$C$634),0)</f>
        <v>0</v>
      </c>
      <c r="T91" s="19">
        <f t="shared" si="5"/>
        <v>-1600000</v>
      </c>
    </row>
    <row r="92" spans="1:20" hidden="1" outlineLevel="1" x14ac:dyDescent="0.25">
      <c r="A92" s="19" t="s">
        <v>126</v>
      </c>
      <c r="B92" s="19" t="s">
        <v>2885</v>
      </c>
      <c r="C92" s="2" t="s">
        <v>2766</v>
      </c>
      <c r="D92" s="2" t="s">
        <v>837</v>
      </c>
      <c r="E92" s="2">
        <f t="shared" si="3"/>
        <v>2100000</v>
      </c>
      <c r="G92" s="15">
        <v>250000</v>
      </c>
      <c r="K92" s="2">
        <f t="shared" si="4"/>
        <v>2350000</v>
      </c>
      <c r="L92" s="15">
        <v>2100000</v>
      </c>
      <c r="M92" s="2"/>
      <c r="S92" s="19">
        <f>IFERROR(SUMIF([3]PIVOT!$A$9:$A$634,C92,[3]PIVOT!$C$9:$C$634),0)</f>
        <v>0</v>
      </c>
      <c r="T92" s="19">
        <f t="shared" si="5"/>
        <v>-2350000</v>
      </c>
    </row>
    <row r="93" spans="1:20" hidden="1" outlineLevel="1" x14ac:dyDescent="0.25">
      <c r="A93" s="19" t="s">
        <v>126</v>
      </c>
      <c r="B93" s="19" t="s">
        <v>2885</v>
      </c>
      <c r="C93" s="2" t="s">
        <v>2423</v>
      </c>
      <c r="D93" s="2" t="s">
        <v>2424</v>
      </c>
      <c r="E93" s="2">
        <f t="shared" si="3"/>
        <v>2100000</v>
      </c>
      <c r="G93" s="15">
        <v>0</v>
      </c>
      <c r="K93" s="2">
        <f t="shared" si="4"/>
        <v>2100000</v>
      </c>
      <c r="L93" s="15">
        <v>2100000</v>
      </c>
      <c r="M93" s="2"/>
      <c r="S93" s="19">
        <f>IFERROR(SUMIF([3]PIVOT!$A$9:$A$634,C93,[3]PIVOT!$C$9:$C$634),0)</f>
        <v>0</v>
      </c>
      <c r="T93" s="19">
        <f t="shared" si="5"/>
        <v>-2100000</v>
      </c>
    </row>
    <row r="94" spans="1:20" hidden="1" outlineLevel="1" x14ac:dyDescent="0.25">
      <c r="A94" s="19" t="s">
        <v>126</v>
      </c>
      <c r="B94" s="19" t="s">
        <v>2885</v>
      </c>
      <c r="C94" s="2" t="s">
        <v>3020</v>
      </c>
      <c r="D94" s="2" t="s">
        <v>72</v>
      </c>
      <c r="E94" s="2">
        <f t="shared" si="3"/>
        <v>2100000</v>
      </c>
      <c r="G94" s="15">
        <v>0</v>
      </c>
      <c r="K94" s="2">
        <f t="shared" si="4"/>
        <v>2100000</v>
      </c>
      <c r="L94" s="15">
        <v>2100000</v>
      </c>
      <c r="M94" s="2"/>
      <c r="S94" s="19">
        <f>IFERROR(SUMIF([3]PIVOT!$A$9:$A$634,C94,[3]PIVOT!$C$9:$C$634),0)</f>
        <v>0</v>
      </c>
      <c r="T94" s="19">
        <f t="shared" si="5"/>
        <v>-2100000</v>
      </c>
    </row>
    <row r="95" spans="1:20" hidden="1" outlineLevel="1" x14ac:dyDescent="0.25">
      <c r="A95" s="19" t="s">
        <v>126</v>
      </c>
      <c r="B95" s="19" t="s">
        <v>2886</v>
      </c>
      <c r="C95" s="2" t="s">
        <v>2901</v>
      </c>
      <c r="D95" s="2" t="s">
        <v>2902</v>
      </c>
      <c r="E95" s="2">
        <f t="shared" si="3"/>
        <v>1400000</v>
      </c>
      <c r="G95" s="15">
        <v>0</v>
      </c>
      <c r="K95" s="2">
        <f t="shared" si="4"/>
        <v>1400000</v>
      </c>
      <c r="L95" s="15">
        <v>1400000</v>
      </c>
      <c r="M95" s="2"/>
      <c r="S95" s="19">
        <f>IFERROR(SUMIF([3]PIVOT!$A$9:$A$634,C95,[3]PIVOT!$C$9:$C$634),0)</f>
        <v>0</v>
      </c>
      <c r="T95" s="19">
        <f t="shared" si="5"/>
        <v>-1400000</v>
      </c>
    </row>
    <row r="96" spans="1:20" hidden="1" outlineLevel="1" x14ac:dyDescent="0.25">
      <c r="A96" s="19" t="s">
        <v>126</v>
      </c>
      <c r="B96" s="19" t="s">
        <v>2738</v>
      </c>
      <c r="C96" s="19" t="s">
        <v>1822</v>
      </c>
      <c r="D96" s="19" t="s">
        <v>1823</v>
      </c>
      <c r="E96" s="16">
        <f t="shared" si="3"/>
        <v>2800000</v>
      </c>
      <c r="F96" s="19"/>
      <c r="G96" s="15">
        <v>0</v>
      </c>
      <c r="H96" s="19"/>
      <c r="I96" s="19"/>
      <c r="J96" s="19"/>
      <c r="K96" s="2">
        <f t="shared" si="4"/>
        <v>2800000</v>
      </c>
      <c r="L96" s="31">
        <v>2800000</v>
      </c>
      <c r="M96" s="19"/>
      <c r="S96" s="19">
        <f>IFERROR(SUMIF([3]PIVOT!$A$9:$A$634,C96,[3]PIVOT!$C$9:$C$634),0)</f>
        <v>0</v>
      </c>
      <c r="T96" s="19">
        <f t="shared" si="5"/>
        <v>-2800000</v>
      </c>
    </row>
    <row r="97" spans="1:20" hidden="1" outlineLevel="1" x14ac:dyDescent="0.25">
      <c r="A97" s="19" t="s">
        <v>126</v>
      </c>
      <c r="B97" s="19" t="s">
        <v>2738</v>
      </c>
      <c r="C97" s="19" t="s">
        <v>1331</v>
      </c>
      <c r="D97" s="19" t="s">
        <v>1332</v>
      </c>
      <c r="E97" s="16">
        <f t="shared" si="3"/>
        <v>4000000</v>
      </c>
      <c r="F97" s="19"/>
      <c r="G97" s="15">
        <v>0</v>
      </c>
      <c r="H97" s="19"/>
      <c r="I97" s="19"/>
      <c r="J97" s="19"/>
      <c r="K97" s="2">
        <f t="shared" si="4"/>
        <v>4000000</v>
      </c>
      <c r="L97" s="31">
        <v>4000000</v>
      </c>
      <c r="M97" s="19"/>
      <c r="S97" s="19">
        <f>IFERROR(SUMIF([3]PIVOT!$A$9:$A$634,C97,[3]PIVOT!$C$9:$C$634),0)</f>
        <v>0</v>
      </c>
      <c r="T97" s="19">
        <f t="shared" si="5"/>
        <v>-4000000</v>
      </c>
    </row>
    <row r="98" spans="1:20" hidden="1" outlineLevel="1" x14ac:dyDescent="0.25">
      <c r="A98" s="19" t="s">
        <v>126</v>
      </c>
      <c r="B98" s="19" t="s">
        <v>2885</v>
      </c>
      <c r="C98" s="19" t="s">
        <v>1266</v>
      </c>
      <c r="D98" s="19" t="s">
        <v>484</v>
      </c>
      <c r="E98" s="16">
        <f t="shared" si="3"/>
        <v>4500000</v>
      </c>
      <c r="F98" s="19"/>
      <c r="G98" s="15">
        <v>0</v>
      </c>
      <c r="H98" s="19"/>
      <c r="I98" s="19"/>
      <c r="J98" s="19"/>
      <c r="K98" s="2">
        <f t="shared" si="4"/>
        <v>4500000</v>
      </c>
      <c r="L98" s="31">
        <v>4500000</v>
      </c>
      <c r="M98" s="19"/>
      <c r="S98" s="19">
        <f>IFERROR(SUMIF([3]PIVOT!$A$9:$A$634,C98,[3]PIVOT!$C$9:$C$634),0)</f>
        <v>0</v>
      </c>
      <c r="T98" s="19">
        <f t="shared" si="5"/>
        <v>-4500000</v>
      </c>
    </row>
    <row r="99" spans="1:20" hidden="1" outlineLevel="1" x14ac:dyDescent="0.25">
      <c r="A99" s="19" t="s">
        <v>126</v>
      </c>
      <c r="B99" s="19" t="s">
        <v>2885</v>
      </c>
      <c r="C99" s="19" t="s">
        <v>2609</v>
      </c>
      <c r="D99" s="19" t="s">
        <v>485</v>
      </c>
      <c r="E99" s="16">
        <f t="shared" si="3"/>
        <v>4500000</v>
      </c>
      <c r="F99" s="19"/>
      <c r="G99" s="15">
        <v>0</v>
      </c>
      <c r="H99" s="19"/>
      <c r="I99" s="19"/>
      <c r="J99" s="19"/>
      <c r="K99" s="2">
        <f t="shared" si="4"/>
        <v>4500000</v>
      </c>
      <c r="L99" s="31">
        <v>4500000</v>
      </c>
      <c r="M99" s="19"/>
      <c r="S99" s="19">
        <f>IFERROR(SUMIF([3]PIVOT!$A$9:$A$634,C99,[3]PIVOT!$C$9:$C$634),0)</f>
        <v>0</v>
      </c>
      <c r="T99" s="19">
        <f t="shared" si="5"/>
        <v>-4500000</v>
      </c>
    </row>
    <row r="100" spans="1:20" hidden="1" outlineLevel="1" x14ac:dyDescent="0.25">
      <c r="A100" s="19" t="s">
        <v>126</v>
      </c>
      <c r="B100" s="19" t="s">
        <v>2885</v>
      </c>
      <c r="C100" s="19" t="s">
        <v>1294</v>
      </c>
      <c r="D100" s="19" t="s">
        <v>434</v>
      </c>
      <c r="E100" s="2">
        <f t="shared" si="3"/>
        <v>4500000</v>
      </c>
      <c r="F100" s="19"/>
      <c r="G100" s="15">
        <v>0</v>
      </c>
      <c r="H100" s="19"/>
      <c r="I100" s="19"/>
      <c r="J100" s="19"/>
      <c r="K100" s="2">
        <f t="shared" si="4"/>
        <v>4500000</v>
      </c>
      <c r="L100" s="31">
        <v>4500000</v>
      </c>
      <c r="M100" s="19"/>
      <c r="S100" s="19">
        <f>IFERROR(SUMIF([3]PIVOT!$A$9:$A$634,C100,[3]PIVOT!$C$9:$C$634),0)</f>
        <v>0</v>
      </c>
      <c r="T100" s="19">
        <f t="shared" si="5"/>
        <v>-4500000</v>
      </c>
    </row>
    <row r="101" spans="1:20" hidden="1" outlineLevel="1" x14ac:dyDescent="0.25">
      <c r="A101" s="19" t="s">
        <v>126</v>
      </c>
      <c r="B101" s="19" t="s">
        <v>2885</v>
      </c>
      <c r="C101" s="19" t="s">
        <v>1311</v>
      </c>
      <c r="D101" s="19" t="s">
        <v>435</v>
      </c>
      <c r="E101" s="2">
        <f t="shared" si="3"/>
        <v>4500000</v>
      </c>
      <c r="F101" s="19"/>
      <c r="G101" s="15">
        <v>0</v>
      </c>
      <c r="H101" s="19"/>
      <c r="I101" s="19"/>
      <c r="J101" s="19"/>
      <c r="K101" s="2">
        <f t="shared" si="4"/>
        <v>4500000</v>
      </c>
      <c r="L101" s="31">
        <v>4500000</v>
      </c>
      <c r="M101" s="19"/>
      <c r="S101" s="19">
        <f>IFERROR(SUMIF([3]PIVOT!$A$9:$A$634,C101,[3]PIVOT!$C$9:$C$634),0)</f>
        <v>0</v>
      </c>
      <c r="T101" s="19">
        <f t="shared" si="5"/>
        <v>-4500000</v>
      </c>
    </row>
    <row r="102" spans="1:20" hidden="1" outlineLevel="1" x14ac:dyDescent="0.25">
      <c r="A102" s="19" t="s">
        <v>126</v>
      </c>
      <c r="B102" s="19" t="s">
        <v>2885</v>
      </c>
      <c r="C102" s="19" t="s">
        <v>2873</v>
      </c>
      <c r="D102" s="19" t="s">
        <v>103</v>
      </c>
      <c r="E102" s="2">
        <f t="shared" si="3"/>
        <v>4500000</v>
      </c>
      <c r="F102" s="19"/>
      <c r="G102" s="15">
        <v>0</v>
      </c>
      <c r="H102" s="19"/>
      <c r="I102" s="19"/>
      <c r="J102" s="19"/>
      <c r="K102" s="2">
        <f t="shared" si="4"/>
        <v>4500000</v>
      </c>
      <c r="L102" s="31">
        <v>4500000</v>
      </c>
      <c r="M102" s="19"/>
      <c r="S102" s="19">
        <f>IFERROR(SUMIF([3]PIVOT!$A$9:$A$634,C102,[3]PIVOT!$C$9:$C$634),0)</f>
        <v>0</v>
      </c>
      <c r="T102" s="19">
        <f t="shared" si="5"/>
        <v>-4500000</v>
      </c>
    </row>
    <row r="103" spans="1:20" hidden="1" outlineLevel="1" x14ac:dyDescent="0.25">
      <c r="A103" s="19" t="s">
        <v>126</v>
      </c>
      <c r="B103" s="19" t="s">
        <v>2886</v>
      </c>
      <c r="C103" s="19" t="s">
        <v>1325</v>
      </c>
      <c r="D103" s="19" t="s">
        <v>32</v>
      </c>
      <c r="E103" s="2">
        <f t="shared" si="3"/>
        <v>5500000</v>
      </c>
      <c r="F103" s="19"/>
      <c r="G103" s="15">
        <v>0</v>
      </c>
      <c r="H103" s="19"/>
      <c r="I103" s="19"/>
      <c r="J103" s="19"/>
      <c r="K103" s="2">
        <f t="shared" si="4"/>
        <v>5500000</v>
      </c>
      <c r="L103" s="31">
        <v>5500000</v>
      </c>
      <c r="M103" s="19"/>
      <c r="S103" s="19">
        <f>IFERROR(SUMIF([3]PIVOT!$A$9:$A$634,C103,[3]PIVOT!$C$9:$C$634),0)</f>
        <v>0</v>
      </c>
      <c r="T103" s="19">
        <f t="shared" si="5"/>
        <v>-5500000</v>
      </c>
    </row>
    <row r="104" spans="1:20" hidden="1" outlineLevel="1" x14ac:dyDescent="0.25">
      <c r="A104" s="19" t="s">
        <v>126</v>
      </c>
      <c r="B104" s="19" t="s">
        <v>2738</v>
      </c>
      <c r="C104" s="19" t="s">
        <v>1316</v>
      </c>
      <c r="D104" s="19" t="s">
        <v>18</v>
      </c>
      <c r="E104" s="2">
        <f t="shared" si="3"/>
        <v>4000000</v>
      </c>
      <c r="F104" s="19"/>
      <c r="G104" s="15">
        <v>0</v>
      </c>
      <c r="H104" s="19"/>
      <c r="I104" s="19"/>
      <c r="J104" s="19"/>
      <c r="K104" s="2">
        <f t="shared" si="4"/>
        <v>4000000</v>
      </c>
      <c r="L104" s="31">
        <v>4000000</v>
      </c>
      <c r="M104" s="19"/>
      <c r="S104" s="19">
        <f>IFERROR(SUMIF([3]PIVOT!$A$9:$A$634,C104,[3]PIVOT!$C$9:$C$634),0)</f>
        <v>0</v>
      </c>
      <c r="T104" s="19">
        <f t="shared" si="5"/>
        <v>-4000000</v>
      </c>
    </row>
    <row r="105" spans="1:20" hidden="1" outlineLevel="1" x14ac:dyDescent="0.25">
      <c r="A105" s="19" t="s">
        <v>126</v>
      </c>
      <c r="B105" s="19" t="s">
        <v>2885</v>
      </c>
      <c r="C105" s="19" t="s">
        <v>1319</v>
      </c>
      <c r="D105" s="19" t="s">
        <v>1320</v>
      </c>
      <c r="E105" s="2">
        <f t="shared" si="3"/>
        <v>4500000</v>
      </c>
      <c r="F105" s="19"/>
      <c r="G105" s="15">
        <v>0</v>
      </c>
      <c r="H105" s="19"/>
      <c r="I105" s="19"/>
      <c r="J105" s="19"/>
      <c r="K105" s="2">
        <f t="shared" si="4"/>
        <v>4500000</v>
      </c>
      <c r="L105" s="31">
        <v>4500000</v>
      </c>
      <c r="M105" s="19"/>
      <c r="S105" s="19">
        <f>IFERROR(SUMIF([3]PIVOT!$A$9:$A$634,C105,[3]PIVOT!$C$9:$C$634),0)</f>
        <v>0</v>
      </c>
      <c r="T105" s="19">
        <f t="shared" si="5"/>
        <v>-4500000</v>
      </c>
    </row>
    <row r="106" spans="1:20" hidden="1" outlineLevel="1" x14ac:dyDescent="0.25">
      <c r="A106" s="19" t="s">
        <v>126</v>
      </c>
      <c r="B106" s="19" t="s">
        <v>2885</v>
      </c>
      <c r="C106" s="19" t="s">
        <v>1318</v>
      </c>
      <c r="D106" s="19" t="s">
        <v>838</v>
      </c>
      <c r="E106" s="2">
        <f t="shared" si="3"/>
        <v>4500000</v>
      </c>
      <c r="F106" s="19"/>
      <c r="G106" s="15">
        <v>0</v>
      </c>
      <c r="H106" s="19"/>
      <c r="I106" s="19"/>
      <c r="J106" s="19"/>
      <c r="K106" s="2">
        <f t="shared" si="4"/>
        <v>4500000</v>
      </c>
      <c r="L106" s="31">
        <v>4500000</v>
      </c>
      <c r="M106" s="19"/>
      <c r="S106" s="19">
        <f>IFERROR(SUMIF([3]PIVOT!$A$9:$A$634,C106,[3]PIVOT!$C$9:$C$634),0)</f>
        <v>0</v>
      </c>
      <c r="T106" s="19">
        <f t="shared" si="5"/>
        <v>-4500000</v>
      </c>
    </row>
    <row r="107" spans="1:20" hidden="1" outlineLevel="1" x14ac:dyDescent="0.25">
      <c r="A107" s="19" t="s">
        <v>126</v>
      </c>
      <c r="B107" s="19" t="s">
        <v>2885</v>
      </c>
      <c r="C107" s="19" t="s">
        <v>2434</v>
      </c>
      <c r="D107" s="19" t="s">
        <v>2435</v>
      </c>
      <c r="E107" s="2">
        <f t="shared" si="3"/>
        <v>4500000</v>
      </c>
      <c r="F107" s="19"/>
      <c r="G107" s="15">
        <v>0</v>
      </c>
      <c r="H107" s="19"/>
      <c r="I107" s="19"/>
      <c r="J107" s="19"/>
      <c r="K107" s="2">
        <f t="shared" si="4"/>
        <v>4500000</v>
      </c>
      <c r="L107" s="31">
        <v>4500000</v>
      </c>
      <c r="M107" s="19"/>
      <c r="S107" s="19">
        <f>IFERROR(SUMIF([3]PIVOT!$A$9:$A$634,C107,[3]PIVOT!$C$9:$C$634),0)</f>
        <v>0</v>
      </c>
      <c r="T107" s="19">
        <f t="shared" si="5"/>
        <v>-4500000</v>
      </c>
    </row>
    <row r="108" spans="1:20" hidden="1" outlineLevel="1" x14ac:dyDescent="0.25">
      <c r="A108" s="19" t="s">
        <v>126</v>
      </c>
      <c r="B108" s="19" t="s">
        <v>2886</v>
      </c>
      <c r="C108" s="19" t="s">
        <v>1297</v>
      </c>
      <c r="D108" s="19" t="s">
        <v>17</v>
      </c>
      <c r="E108" s="2">
        <f t="shared" si="3"/>
        <v>4100000</v>
      </c>
      <c r="F108" s="19"/>
      <c r="G108" s="15">
        <v>0</v>
      </c>
      <c r="H108" s="19"/>
      <c r="I108" s="19"/>
      <c r="J108" s="19"/>
      <c r="K108" s="2">
        <f t="shared" si="4"/>
        <v>4100000</v>
      </c>
      <c r="L108" s="31">
        <v>4100000</v>
      </c>
      <c r="M108" s="19"/>
      <c r="S108" s="19">
        <f>IFERROR(SUMIF([3]PIVOT!$A$9:$A$634,C108,[3]PIVOT!$C$9:$C$634),0)</f>
        <v>0</v>
      </c>
      <c r="T108" s="19">
        <f t="shared" si="5"/>
        <v>-4100000</v>
      </c>
    </row>
    <row r="109" spans="1:20" hidden="1" outlineLevel="1" x14ac:dyDescent="0.25">
      <c r="A109" s="19" t="s">
        <v>130</v>
      </c>
      <c r="B109" s="19" t="s">
        <v>37</v>
      </c>
      <c r="C109" s="19" t="s">
        <v>2639</v>
      </c>
      <c r="D109" s="19" t="s">
        <v>2640</v>
      </c>
      <c r="E109" s="2">
        <f t="shared" si="3"/>
        <v>3900000</v>
      </c>
      <c r="F109" s="19"/>
      <c r="G109" s="15">
        <v>0</v>
      </c>
      <c r="H109" s="19"/>
      <c r="I109" s="19"/>
      <c r="J109" s="19"/>
      <c r="K109" s="2">
        <f t="shared" si="4"/>
        <v>3900000</v>
      </c>
      <c r="L109" s="31">
        <v>3900000</v>
      </c>
      <c r="M109" s="19"/>
      <c r="S109" s="19">
        <f>IFERROR(SUMIF([3]PIVOT!$A$9:$A$634,C109,[3]PIVOT!$C$9:$C$634),0)</f>
        <v>0</v>
      </c>
      <c r="T109" s="19">
        <f t="shared" si="5"/>
        <v>-3900000</v>
      </c>
    </row>
    <row r="110" spans="1:20" hidden="1" outlineLevel="1" x14ac:dyDescent="0.25">
      <c r="A110" s="19" t="s">
        <v>130</v>
      </c>
      <c r="B110" s="19" t="s">
        <v>37</v>
      </c>
      <c r="C110" s="19"/>
      <c r="D110" s="19" t="s">
        <v>1821</v>
      </c>
      <c r="E110" s="2">
        <f t="shared" si="3"/>
        <v>0</v>
      </c>
      <c r="F110" s="19"/>
      <c r="G110" s="15">
        <v>0</v>
      </c>
      <c r="H110" s="19"/>
      <c r="I110" s="19"/>
      <c r="J110" s="19"/>
      <c r="K110" s="2">
        <f t="shared" si="4"/>
        <v>0</v>
      </c>
      <c r="L110" s="31">
        <v>0</v>
      </c>
      <c r="M110" s="19"/>
      <c r="S110" s="19">
        <f>IFERROR(SUMIF([3]PIVOT!$A$9:$A$634,C110,[3]PIVOT!$C$9:$C$634),0)</f>
        <v>0</v>
      </c>
      <c r="T110" s="19">
        <f t="shared" si="5"/>
        <v>0</v>
      </c>
    </row>
    <row r="111" spans="1:20" hidden="1" outlineLevel="1" x14ac:dyDescent="0.25">
      <c r="A111" s="19" t="s">
        <v>130</v>
      </c>
      <c r="B111" s="19" t="s">
        <v>37</v>
      </c>
      <c r="C111" s="19" t="s">
        <v>2439</v>
      </c>
      <c r="D111" s="19" t="s">
        <v>586</v>
      </c>
      <c r="E111" s="2">
        <f t="shared" si="3"/>
        <v>5700000</v>
      </c>
      <c r="F111" s="19"/>
      <c r="G111" s="15">
        <v>0</v>
      </c>
      <c r="H111" s="19"/>
      <c r="I111" s="19"/>
      <c r="J111" s="19"/>
      <c r="K111" s="2">
        <f t="shared" si="4"/>
        <v>5700000</v>
      </c>
      <c r="L111" s="31">
        <v>5700000</v>
      </c>
      <c r="M111" s="19"/>
      <c r="S111" s="19">
        <f>IFERROR(SUMIF([3]PIVOT!$A$9:$A$634,C111,[3]PIVOT!$C$9:$C$634),0)</f>
        <v>0</v>
      </c>
      <c r="T111" s="19">
        <f t="shared" si="5"/>
        <v>-5700000</v>
      </c>
    </row>
    <row r="112" spans="1:20" hidden="1" outlineLevel="1" x14ac:dyDescent="0.25">
      <c r="A112" s="19" t="s">
        <v>130</v>
      </c>
      <c r="B112" s="19" t="s">
        <v>37</v>
      </c>
      <c r="C112" s="19" t="s">
        <v>2775</v>
      </c>
      <c r="D112" s="19" t="s">
        <v>2776</v>
      </c>
      <c r="E112" s="2">
        <f t="shared" si="3"/>
        <v>4900000</v>
      </c>
      <c r="F112" s="19"/>
      <c r="G112" s="15">
        <v>0</v>
      </c>
      <c r="H112" s="19"/>
      <c r="I112" s="19"/>
      <c r="J112" s="19"/>
      <c r="K112" s="2">
        <f t="shared" si="4"/>
        <v>4900000</v>
      </c>
      <c r="L112" s="31">
        <v>4900000</v>
      </c>
      <c r="M112" s="19"/>
      <c r="S112" s="19">
        <f>IFERROR(SUMIF([3]PIVOT!$A$9:$A$634,C112,[3]PIVOT!$C$9:$C$634),0)</f>
        <v>0</v>
      </c>
      <c r="T112" s="19">
        <f t="shared" si="5"/>
        <v>-4900000</v>
      </c>
    </row>
    <row r="113" spans="1:20" hidden="1" outlineLevel="1" x14ac:dyDescent="0.25">
      <c r="A113" s="19" t="s">
        <v>130</v>
      </c>
      <c r="B113" s="19" t="s">
        <v>37</v>
      </c>
      <c r="C113" s="19" t="s">
        <v>1338</v>
      </c>
      <c r="D113" s="19" t="s">
        <v>8</v>
      </c>
      <c r="E113" s="2">
        <f t="shared" si="3"/>
        <v>4900000</v>
      </c>
      <c r="F113" s="19"/>
      <c r="G113" s="15">
        <v>0</v>
      </c>
      <c r="H113" s="19"/>
      <c r="I113" s="19"/>
      <c r="J113" s="19"/>
      <c r="K113" s="2">
        <f t="shared" si="4"/>
        <v>4900000</v>
      </c>
      <c r="L113" s="31">
        <v>4900000</v>
      </c>
      <c r="M113" s="19"/>
      <c r="S113" s="19">
        <f>IFERROR(SUMIF([3]PIVOT!$A$9:$A$634,C113,[3]PIVOT!$C$9:$C$634),0)</f>
        <v>0</v>
      </c>
      <c r="T113" s="19">
        <f t="shared" si="5"/>
        <v>-4900000</v>
      </c>
    </row>
    <row r="114" spans="1:20" hidden="1" outlineLevel="1" x14ac:dyDescent="0.25">
      <c r="A114" s="19" t="s">
        <v>130</v>
      </c>
      <c r="B114" s="19" t="s">
        <v>37</v>
      </c>
      <c r="C114" s="19" t="s">
        <v>3021</v>
      </c>
      <c r="D114" s="19" t="s">
        <v>1271</v>
      </c>
      <c r="E114" s="2">
        <f t="shared" si="3"/>
        <v>5700000</v>
      </c>
      <c r="F114" s="19"/>
      <c r="G114" s="15">
        <v>0</v>
      </c>
      <c r="H114" s="19"/>
      <c r="I114" s="19"/>
      <c r="J114" s="19"/>
      <c r="K114" s="2">
        <f t="shared" si="4"/>
        <v>5700000</v>
      </c>
      <c r="L114" s="31">
        <v>5700000</v>
      </c>
      <c r="M114" s="19"/>
      <c r="S114" s="19">
        <f>IFERROR(SUMIF([3]PIVOT!$A$9:$A$634,C114,[3]PIVOT!$C$9:$C$634),0)</f>
        <v>0</v>
      </c>
      <c r="T114" s="19">
        <f t="shared" si="5"/>
        <v>-5700000</v>
      </c>
    </row>
    <row r="115" spans="1:20" hidden="1" outlineLevel="1" x14ac:dyDescent="0.25">
      <c r="A115" s="19" t="s">
        <v>130</v>
      </c>
      <c r="B115" s="19" t="s">
        <v>37</v>
      </c>
      <c r="C115" s="19" t="s">
        <v>2442</v>
      </c>
      <c r="D115" s="19" t="s">
        <v>2443</v>
      </c>
      <c r="E115" s="2">
        <f t="shared" si="3"/>
        <v>4900000</v>
      </c>
      <c r="F115" s="19"/>
      <c r="G115" s="15">
        <v>0</v>
      </c>
      <c r="H115" s="19"/>
      <c r="I115" s="19"/>
      <c r="J115" s="19"/>
      <c r="K115" s="2">
        <f t="shared" si="4"/>
        <v>4900000</v>
      </c>
      <c r="L115" s="31">
        <v>4900000</v>
      </c>
      <c r="M115" s="19"/>
      <c r="S115" s="19">
        <f>IFERROR(SUMIF([3]PIVOT!$A$9:$A$634,C115,[3]PIVOT!$C$9:$C$634),0)</f>
        <v>0</v>
      </c>
      <c r="T115" s="19">
        <f t="shared" si="5"/>
        <v>-4900000</v>
      </c>
    </row>
    <row r="116" spans="1:20" hidden="1" outlineLevel="1" x14ac:dyDescent="0.25">
      <c r="A116" s="19" t="s">
        <v>130</v>
      </c>
      <c r="B116" s="19" t="s">
        <v>37</v>
      </c>
      <c r="C116" s="19"/>
      <c r="D116" s="2" t="s">
        <v>1</v>
      </c>
      <c r="E116" s="2">
        <f t="shared" si="3"/>
        <v>0</v>
      </c>
      <c r="G116" s="15">
        <v>0</v>
      </c>
      <c r="K116" s="2">
        <f t="shared" si="4"/>
        <v>0</v>
      </c>
      <c r="M116" s="2"/>
      <c r="S116" s="19">
        <f>IFERROR(SUMIF([3]PIVOT!$A$9:$A$634,C116,[3]PIVOT!$C$9:$C$634),0)</f>
        <v>0</v>
      </c>
      <c r="T116" s="19">
        <f t="shared" si="5"/>
        <v>0</v>
      </c>
    </row>
    <row r="117" spans="1:20" hidden="1" outlineLevel="1" x14ac:dyDescent="0.25">
      <c r="A117" s="19" t="s">
        <v>130</v>
      </c>
      <c r="B117" s="19" t="s">
        <v>37</v>
      </c>
      <c r="C117" s="19"/>
      <c r="D117" s="2" t="s">
        <v>780</v>
      </c>
      <c r="E117" s="2">
        <f t="shared" si="3"/>
        <v>0</v>
      </c>
      <c r="G117" s="15">
        <v>0</v>
      </c>
      <c r="K117" s="2">
        <f t="shared" si="4"/>
        <v>0</v>
      </c>
      <c r="M117" s="2"/>
      <c r="S117" s="19">
        <f>IFERROR(SUMIF([3]PIVOT!$A$9:$A$634,C117,[3]PIVOT!$C$9:$C$634),0)</f>
        <v>0</v>
      </c>
      <c r="T117" s="19">
        <f t="shared" si="5"/>
        <v>0</v>
      </c>
    </row>
    <row r="118" spans="1:20" hidden="1" outlineLevel="1" x14ac:dyDescent="0.25">
      <c r="A118" s="19" t="s">
        <v>126</v>
      </c>
      <c r="B118" s="19" t="s">
        <v>37</v>
      </c>
      <c r="C118" s="19" t="s">
        <v>1350</v>
      </c>
      <c r="D118" s="2" t="s">
        <v>141</v>
      </c>
      <c r="E118" s="2">
        <f t="shared" si="3"/>
        <v>4900000</v>
      </c>
      <c r="G118" s="15">
        <v>0</v>
      </c>
      <c r="K118" s="2">
        <f t="shared" si="4"/>
        <v>4900000</v>
      </c>
      <c r="L118" s="15">
        <v>4900000</v>
      </c>
      <c r="M118" s="2"/>
      <c r="S118" s="19">
        <f>IFERROR(SUMIF([3]PIVOT!$A$9:$A$634,C118,[3]PIVOT!$C$9:$C$634),0)</f>
        <v>0</v>
      </c>
      <c r="T118" s="19">
        <f t="shared" si="5"/>
        <v>-4900000</v>
      </c>
    </row>
    <row r="119" spans="1:20" hidden="1" outlineLevel="1" x14ac:dyDescent="0.25">
      <c r="A119" s="19" t="s">
        <v>126</v>
      </c>
      <c r="B119" s="19" t="s">
        <v>37</v>
      </c>
      <c r="C119" s="19" t="s">
        <v>1351</v>
      </c>
      <c r="D119" s="2" t="s">
        <v>2778</v>
      </c>
      <c r="E119" s="2">
        <f t="shared" si="3"/>
        <v>4900000</v>
      </c>
      <c r="G119" s="15">
        <v>0</v>
      </c>
      <c r="K119" s="2">
        <f t="shared" si="4"/>
        <v>4900000</v>
      </c>
      <c r="L119" s="15">
        <v>4900000</v>
      </c>
      <c r="M119" s="2"/>
      <c r="S119" s="19">
        <f>IFERROR(SUMIF([3]PIVOT!$A$9:$A$634,C119,[3]PIVOT!$C$9:$C$634),0)</f>
        <v>0</v>
      </c>
      <c r="T119" s="19">
        <f t="shared" si="5"/>
        <v>-4900000</v>
      </c>
    </row>
    <row r="120" spans="1:20" hidden="1" outlineLevel="1" x14ac:dyDescent="0.25">
      <c r="A120" s="19" t="s">
        <v>126</v>
      </c>
      <c r="B120" s="19" t="s">
        <v>37</v>
      </c>
      <c r="C120" s="19" t="s">
        <v>1296</v>
      </c>
      <c r="D120" s="2" t="s">
        <v>9</v>
      </c>
      <c r="E120" s="2">
        <f t="shared" si="3"/>
        <v>5700000</v>
      </c>
      <c r="G120" s="15">
        <v>0</v>
      </c>
      <c r="K120" s="2">
        <f t="shared" si="4"/>
        <v>5700000</v>
      </c>
      <c r="L120" s="15">
        <v>5700000</v>
      </c>
      <c r="M120" s="2"/>
      <c r="S120" s="19">
        <f>IFERROR(SUMIF([3]PIVOT!$A$9:$A$634,C120,[3]PIVOT!$C$9:$C$634),0)</f>
        <v>0</v>
      </c>
      <c r="T120" s="19">
        <f t="shared" si="5"/>
        <v>-5700000</v>
      </c>
    </row>
    <row r="121" spans="1:20" hidden="1" outlineLevel="1" x14ac:dyDescent="0.25">
      <c r="A121" s="19" t="s">
        <v>126</v>
      </c>
      <c r="B121" s="19" t="s">
        <v>37</v>
      </c>
      <c r="C121" s="19" t="s">
        <v>1299</v>
      </c>
      <c r="D121" s="19" t="s">
        <v>13</v>
      </c>
      <c r="E121" s="2">
        <f t="shared" si="3"/>
        <v>5700000</v>
      </c>
      <c r="F121" s="19"/>
      <c r="G121" s="15">
        <v>0</v>
      </c>
      <c r="H121" s="19"/>
      <c r="I121" s="19"/>
      <c r="J121" s="19"/>
      <c r="K121" s="2">
        <f t="shared" si="4"/>
        <v>5700000</v>
      </c>
      <c r="L121" s="31">
        <v>5700000</v>
      </c>
      <c r="M121" s="19"/>
      <c r="S121" s="19">
        <f>IFERROR(SUMIF([3]PIVOT!$A$9:$A$634,C121,[3]PIVOT!$C$9:$C$634),0)</f>
        <v>0</v>
      </c>
      <c r="T121" s="19">
        <f t="shared" si="5"/>
        <v>-5700000</v>
      </c>
    </row>
    <row r="122" spans="1:20" hidden="1" outlineLevel="1" x14ac:dyDescent="0.25">
      <c r="A122" s="19" t="s">
        <v>126</v>
      </c>
      <c r="B122" s="19" t="s">
        <v>37</v>
      </c>
      <c r="C122" s="19" t="s">
        <v>1343</v>
      </c>
      <c r="D122" s="19" t="s">
        <v>137</v>
      </c>
      <c r="E122" s="16">
        <f t="shared" si="3"/>
        <v>1000000</v>
      </c>
      <c r="G122" s="15">
        <v>0</v>
      </c>
      <c r="K122" s="2">
        <f t="shared" si="4"/>
        <v>1000000</v>
      </c>
      <c r="L122" s="15">
        <v>1000000</v>
      </c>
      <c r="M122" s="2"/>
      <c r="S122" s="19">
        <f>IFERROR(SUMIF([3]PIVOT!$A$9:$A$634,C122,[3]PIVOT!$C$9:$C$634),0)</f>
        <v>0</v>
      </c>
      <c r="T122" s="19">
        <f t="shared" si="5"/>
        <v>-1000000</v>
      </c>
    </row>
    <row r="123" spans="1:20" hidden="1" outlineLevel="1" x14ac:dyDescent="0.25">
      <c r="A123" s="19" t="s">
        <v>126</v>
      </c>
      <c r="B123" s="19" t="s">
        <v>37</v>
      </c>
      <c r="C123" s="19" t="s">
        <v>1340</v>
      </c>
      <c r="D123" s="19" t="s">
        <v>138</v>
      </c>
      <c r="E123" s="2">
        <f t="shared" si="3"/>
        <v>5700000</v>
      </c>
      <c r="F123" s="19"/>
      <c r="G123" s="31">
        <v>0</v>
      </c>
      <c r="H123" s="19"/>
      <c r="I123" s="19"/>
      <c r="K123" s="2">
        <f t="shared" si="4"/>
        <v>5700000</v>
      </c>
      <c r="L123" s="31">
        <v>5700000</v>
      </c>
      <c r="M123" s="19"/>
      <c r="S123" s="19">
        <f>IFERROR(SUMIF([3]PIVOT!$A$9:$A$634,C123,[3]PIVOT!$C$9:$C$634),0)</f>
        <v>0</v>
      </c>
      <c r="T123" s="19">
        <f t="shared" si="5"/>
        <v>-5700000</v>
      </c>
    </row>
    <row r="124" spans="1:20" hidden="1" outlineLevel="1" x14ac:dyDescent="0.25">
      <c r="A124" s="19" t="s">
        <v>126</v>
      </c>
      <c r="B124" s="19" t="s">
        <v>37</v>
      </c>
      <c r="C124" s="19" t="s">
        <v>1349</v>
      </c>
      <c r="D124" s="19" t="s">
        <v>139</v>
      </c>
      <c r="E124" s="2">
        <f t="shared" si="3"/>
        <v>5700000</v>
      </c>
      <c r="F124" s="19"/>
      <c r="G124" s="31">
        <v>0</v>
      </c>
      <c r="H124" s="19"/>
      <c r="I124" s="19"/>
      <c r="J124" s="19"/>
      <c r="K124" s="2">
        <f t="shared" si="4"/>
        <v>5700000</v>
      </c>
      <c r="L124" s="31">
        <v>5700000</v>
      </c>
      <c r="M124" s="19"/>
      <c r="S124" s="19">
        <f>IFERROR(SUMIF([3]PIVOT!$A$9:$A$634,C124,[3]PIVOT!$C$9:$C$634),0)</f>
        <v>0</v>
      </c>
      <c r="T124" s="19">
        <f t="shared" si="5"/>
        <v>-5700000</v>
      </c>
    </row>
    <row r="125" spans="1:20" hidden="1" outlineLevel="1" x14ac:dyDescent="0.25">
      <c r="A125" s="19" t="s">
        <v>130</v>
      </c>
      <c r="B125" s="19" t="s">
        <v>39</v>
      </c>
      <c r="C125" s="2"/>
      <c r="D125" s="2" t="s">
        <v>1</v>
      </c>
      <c r="E125" s="2">
        <f t="shared" si="3"/>
        <v>0</v>
      </c>
      <c r="G125" s="15">
        <v>0</v>
      </c>
      <c r="J125" s="2">
        <v>10000000</v>
      </c>
      <c r="K125" s="2">
        <f t="shared" si="4"/>
        <v>10000000</v>
      </c>
      <c r="L125" s="15">
        <v>10000000</v>
      </c>
      <c r="M125" s="2"/>
      <c r="S125" s="19">
        <f>IFERROR(SUMIF([3]PIVOT!$A$9:$A$634,C125,[3]PIVOT!$C$9:$C$634),0)</f>
        <v>0</v>
      </c>
      <c r="T125" s="19">
        <f t="shared" si="5"/>
        <v>-10000000</v>
      </c>
    </row>
    <row r="126" spans="1:20" hidden="1" outlineLevel="1" x14ac:dyDescent="0.25">
      <c r="A126" s="19" t="s">
        <v>126</v>
      </c>
      <c r="B126" s="19" t="s">
        <v>39</v>
      </c>
      <c r="C126" s="19" t="s">
        <v>1353</v>
      </c>
      <c r="D126" s="2" t="s">
        <v>142</v>
      </c>
      <c r="E126" s="2">
        <f t="shared" si="3"/>
        <v>5700000</v>
      </c>
      <c r="G126" s="15">
        <v>0</v>
      </c>
      <c r="J126" s="2">
        <v>10000000</v>
      </c>
      <c r="K126" s="2">
        <f t="shared" si="4"/>
        <v>15700000</v>
      </c>
      <c r="L126" s="15">
        <v>15700000</v>
      </c>
      <c r="M126" s="2"/>
      <c r="S126" s="19">
        <f>IFERROR(SUMIF([3]PIVOT!$A$9:$A$634,C126,[3]PIVOT!$C$9:$C$634),0)</f>
        <v>0</v>
      </c>
      <c r="T126" s="19">
        <f t="shared" si="5"/>
        <v>-15700000</v>
      </c>
    </row>
    <row r="127" spans="1:20" hidden="1" outlineLevel="1" x14ac:dyDescent="0.25">
      <c r="C127" s="2"/>
      <c r="D127" s="2"/>
      <c r="G127" s="15">
        <v>0</v>
      </c>
      <c r="K127" s="2">
        <f t="shared" si="4"/>
        <v>0</v>
      </c>
      <c r="M127" s="2"/>
      <c r="S127" s="19">
        <f>IFERROR(SUMIF([3]PIVOT!$A$9:$A$634,C127,[3]PIVOT!$C$9:$C$634),0)</f>
        <v>0</v>
      </c>
      <c r="T127" s="19">
        <f t="shared" si="5"/>
        <v>0</v>
      </c>
    </row>
    <row r="128" spans="1:20" hidden="1" outlineLevel="1" x14ac:dyDescent="0.25">
      <c r="C128" s="2"/>
      <c r="D128" s="2"/>
      <c r="G128" s="15">
        <v>0</v>
      </c>
      <c r="K128" s="2">
        <f t="shared" si="4"/>
        <v>0</v>
      </c>
      <c r="M128" s="2"/>
      <c r="S128" s="19">
        <f>IFERROR(SUMIF([3]PIVOT!$A$9:$A$634,C128,[3]PIVOT!$C$9:$C$634),0)</f>
        <v>0</v>
      </c>
      <c r="T128" s="19">
        <f t="shared" si="5"/>
        <v>0</v>
      </c>
    </row>
    <row r="129" spans="1:20" hidden="1" outlineLevel="1" x14ac:dyDescent="0.25">
      <c r="C129" s="2"/>
      <c r="D129" s="2"/>
      <c r="G129" s="15">
        <v>0</v>
      </c>
      <c r="K129" s="2">
        <f t="shared" si="4"/>
        <v>0</v>
      </c>
      <c r="M129" s="2"/>
      <c r="S129" s="19">
        <f>IFERROR(SUMIF([3]PIVOT!$A$9:$A$634,C129,[3]PIVOT!$C$9:$C$634),0)</f>
        <v>0</v>
      </c>
      <c r="T129" s="19">
        <f t="shared" si="5"/>
        <v>0</v>
      </c>
    </row>
    <row r="130" spans="1:20" hidden="1" outlineLevel="1" x14ac:dyDescent="0.25">
      <c r="C130" s="19"/>
      <c r="F130" s="19"/>
      <c r="G130" s="31">
        <v>0</v>
      </c>
      <c r="H130" s="19"/>
      <c r="I130" s="19"/>
      <c r="J130" s="19"/>
      <c r="K130" s="2">
        <f t="shared" si="4"/>
        <v>0</v>
      </c>
      <c r="L130" s="31"/>
      <c r="M130" s="19"/>
      <c r="S130" s="19">
        <f>IFERROR(SUMIF([3]PIVOT!$A$9:$A$634,C130,[3]PIVOT!$C$9:$C$634),0)</f>
        <v>0</v>
      </c>
      <c r="T130" s="19">
        <f t="shared" si="5"/>
        <v>0</v>
      </c>
    </row>
    <row r="131" spans="1:20" hidden="1" outlineLevel="1" x14ac:dyDescent="0.25">
      <c r="C131" s="2"/>
      <c r="D131" s="2"/>
      <c r="E131" s="16"/>
      <c r="G131" s="15">
        <v>0</v>
      </c>
      <c r="K131" s="2">
        <f t="shared" si="4"/>
        <v>0</v>
      </c>
      <c r="M131" s="2"/>
      <c r="S131" s="19">
        <f>IFERROR(SUMIF([3]PIVOT!$A$9:$A$634,C131,[3]PIVOT!$C$9:$C$634),0)</f>
        <v>0</v>
      </c>
      <c r="T131" s="19">
        <f t="shared" si="5"/>
        <v>0</v>
      </c>
    </row>
    <row r="132" spans="1:20" hidden="1" outlineLevel="1" x14ac:dyDescent="0.25">
      <c r="C132" s="19"/>
      <c r="F132" s="19"/>
      <c r="G132" s="31">
        <v>0</v>
      </c>
      <c r="H132" s="19"/>
      <c r="I132" s="19"/>
      <c r="J132" s="19"/>
      <c r="K132" s="2">
        <f t="shared" si="4"/>
        <v>0</v>
      </c>
      <c r="L132" s="31"/>
      <c r="M132" s="19"/>
      <c r="S132" s="19">
        <f>IFERROR(SUMIF([3]PIVOT!$A$9:$A$634,C132,[3]PIVOT!$C$9:$C$634),0)</f>
        <v>0</v>
      </c>
      <c r="T132" s="19">
        <f t="shared" si="5"/>
        <v>0</v>
      </c>
    </row>
    <row r="133" spans="1:20" hidden="1" outlineLevel="1" x14ac:dyDescent="0.25">
      <c r="C133" s="19"/>
      <c r="F133" s="19"/>
      <c r="G133" s="31">
        <v>0</v>
      </c>
      <c r="H133" s="19"/>
      <c r="I133" s="19"/>
      <c r="J133" s="19"/>
      <c r="K133" s="2">
        <f t="shared" ref="K133:K140" si="6">SUM(E133:G133)-H133+I133+J133</f>
        <v>0</v>
      </c>
      <c r="L133" s="31"/>
      <c r="M133" s="19"/>
      <c r="S133" s="19">
        <f>IFERROR(SUMIF([3]PIVOT!$A$9:$A$634,C133,[3]PIVOT!$C$9:$C$634),0)</f>
        <v>0</v>
      </c>
      <c r="T133" s="19">
        <f t="shared" si="5"/>
        <v>0</v>
      </c>
    </row>
    <row r="134" spans="1:20" hidden="1" outlineLevel="1" x14ac:dyDescent="0.25">
      <c r="C134" s="2"/>
      <c r="D134" s="2"/>
      <c r="G134" s="15">
        <v>0</v>
      </c>
      <c r="K134" s="2">
        <f t="shared" si="6"/>
        <v>0</v>
      </c>
      <c r="M134" s="2"/>
      <c r="S134" s="19">
        <f>IFERROR(SUMIF([3]PIVOT!$A$9:$A$634,C134,[3]PIVOT!$C$9:$C$634),0)</f>
        <v>0</v>
      </c>
      <c r="T134" s="19">
        <f t="shared" si="5"/>
        <v>0</v>
      </c>
    </row>
    <row r="135" spans="1:20" hidden="1" outlineLevel="1" x14ac:dyDescent="0.25">
      <c r="C135" s="2"/>
      <c r="D135" s="2"/>
      <c r="G135" s="15">
        <v>0</v>
      </c>
      <c r="K135" s="2">
        <f t="shared" si="6"/>
        <v>0</v>
      </c>
      <c r="M135" s="2"/>
      <c r="S135" s="19">
        <f>IFERROR(SUMIF([3]PIVOT!$A$9:$A$634,C135,[3]PIVOT!$C$9:$C$634),0)</f>
        <v>0</v>
      </c>
      <c r="T135" s="19">
        <f t="shared" si="5"/>
        <v>0</v>
      </c>
    </row>
    <row r="136" spans="1:20" hidden="1" outlineLevel="1" x14ac:dyDescent="0.25">
      <c r="C136" s="2"/>
      <c r="D136" s="2"/>
      <c r="G136" s="15">
        <v>0</v>
      </c>
      <c r="K136" s="2">
        <f t="shared" si="6"/>
        <v>0</v>
      </c>
      <c r="M136" s="2"/>
      <c r="S136" s="19">
        <f>IFERROR(SUMIF([3]PIVOT!$A$9:$A$634,C136,[3]PIVOT!$C$9:$C$634),0)</f>
        <v>0</v>
      </c>
      <c r="T136" s="19">
        <f t="shared" si="5"/>
        <v>0</v>
      </c>
    </row>
    <row r="137" spans="1:20" hidden="1" outlineLevel="1" x14ac:dyDescent="0.25">
      <c r="C137" s="2"/>
      <c r="D137" s="2"/>
      <c r="G137" s="15">
        <v>0</v>
      </c>
      <c r="K137" s="2">
        <f t="shared" si="6"/>
        <v>0</v>
      </c>
      <c r="M137" s="2"/>
      <c r="S137" s="19">
        <f>IFERROR(SUMIF([3]PIVOT!$A$9:$A$634,C137,[3]PIVOT!$C$9:$C$634),0)</f>
        <v>0</v>
      </c>
      <c r="T137" s="19">
        <f t="shared" si="5"/>
        <v>0</v>
      </c>
    </row>
    <row r="138" spans="1:20" hidden="1" outlineLevel="1" x14ac:dyDescent="0.25">
      <c r="C138" s="2"/>
      <c r="D138" s="2"/>
      <c r="G138" s="15">
        <v>0</v>
      </c>
      <c r="K138" s="2">
        <f t="shared" si="6"/>
        <v>0</v>
      </c>
      <c r="M138" s="2"/>
      <c r="S138" s="19">
        <f>IFERROR(SUMIF([3]PIVOT!$A$9:$A$634,C138,[3]PIVOT!$C$9:$C$634),0)</f>
        <v>0</v>
      </c>
      <c r="T138" s="19">
        <f t="shared" si="5"/>
        <v>0</v>
      </c>
    </row>
    <row r="139" spans="1:20" hidden="1" outlineLevel="1" x14ac:dyDescent="0.25">
      <c r="C139" s="2"/>
      <c r="D139" s="2"/>
      <c r="E139" s="16"/>
      <c r="G139" s="15">
        <v>0</v>
      </c>
      <c r="K139" s="2">
        <f t="shared" si="6"/>
        <v>0</v>
      </c>
      <c r="M139" s="2"/>
      <c r="S139" s="19">
        <f>IFERROR(SUMIF([3]PIVOT!$A$9:$A$634,C139,[3]PIVOT!$C$9:$C$634),0)</f>
        <v>0</v>
      </c>
      <c r="T139" s="19">
        <f t="shared" si="5"/>
        <v>0</v>
      </c>
    </row>
    <row r="140" spans="1:20" hidden="1" outlineLevel="1" x14ac:dyDescent="0.25">
      <c r="C140" s="2"/>
      <c r="D140" s="2"/>
      <c r="E140" s="16"/>
      <c r="F140" s="19"/>
      <c r="G140" s="15">
        <v>0</v>
      </c>
      <c r="K140" s="2">
        <f t="shared" si="6"/>
        <v>0</v>
      </c>
      <c r="M140" s="2"/>
      <c r="S140" s="19">
        <f>IFERROR(SUMIF([3]PIVOT!$A$9:$A$634,C140,[3]PIVOT!$C$9:$C$634),0)</f>
        <v>0</v>
      </c>
      <c r="T140" s="19">
        <f t="shared" si="5"/>
        <v>0</v>
      </c>
    </row>
    <row r="141" spans="1:20" s="35" customFormat="1" collapsed="1" x14ac:dyDescent="0.25">
      <c r="A141" s="4"/>
      <c r="B141" s="4"/>
      <c r="C141" s="50"/>
      <c r="D141" s="4" t="s">
        <v>83</v>
      </c>
      <c r="E141" s="4">
        <f>+SUM(E4:E140)</f>
        <v>405156250</v>
      </c>
      <c r="F141" s="4">
        <f t="shared" ref="F141:I141" si="7">+SUM(F4:F140)</f>
        <v>0</v>
      </c>
      <c r="G141" s="53">
        <f t="shared" si="7"/>
        <v>19437500</v>
      </c>
      <c r="H141" s="4">
        <f t="shared" si="7"/>
        <v>0</v>
      </c>
      <c r="I141" s="4">
        <f t="shared" si="7"/>
        <v>0</v>
      </c>
      <c r="J141" s="4">
        <f>+SUM(J4:J140)</f>
        <v>20000000</v>
      </c>
      <c r="K141" s="4">
        <f>SUM(E141:G141)-H141+I141+J141</f>
        <v>444593750</v>
      </c>
      <c r="L141" s="53">
        <f>+SUM(L4:L140)</f>
        <v>425156250</v>
      </c>
      <c r="M141" s="4">
        <f>+SUM(M4:M140)</f>
        <v>0</v>
      </c>
      <c r="N141" s="35">
        <v>219378585.76206401</v>
      </c>
      <c r="O141" s="19">
        <v>24400000</v>
      </c>
      <c r="P141" s="35">
        <v>3600000</v>
      </c>
      <c r="Q141" s="35">
        <v>57653846.153846167</v>
      </c>
      <c r="R141" s="35">
        <f>+K141-SUM(N141:Q141)</f>
        <v>139561318.08408982</v>
      </c>
      <c r="S141" s="19"/>
      <c r="T141" s="19"/>
    </row>
    <row r="142" spans="1:20" hidden="1" outlineLevel="1" x14ac:dyDescent="0.25">
      <c r="A142" s="19" t="s">
        <v>179</v>
      </c>
      <c r="B142" s="19" t="s">
        <v>2738</v>
      </c>
      <c r="C142" s="19" t="s">
        <v>1531</v>
      </c>
      <c r="D142" s="19" t="s">
        <v>375</v>
      </c>
      <c r="E142" s="16">
        <f t="shared" ref="E142:E205" si="8">+L142-F142-J142-I142</f>
        <v>1600000</v>
      </c>
      <c r="F142" s="19"/>
      <c r="G142" s="31">
        <v>0</v>
      </c>
      <c r="H142" s="19"/>
      <c r="I142" s="19"/>
      <c r="J142" s="19"/>
      <c r="K142" s="2">
        <f t="shared" ref="K142:K148" si="9">SUM(E142:G142)-H142+I142+J142</f>
        <v>1600000</v>
      </c>
      <c r="L142" s="31">
        <v>1600000</v>
      </c>
      <c r="M142" s="19"/>
      <c r="S142" s="19">
        <f>IFERROR(SUMIF([3]PIVOT!$A$9:$A$634,C142,[3]PIVOT!$C$9:$C$634),0)</f>
        <v>0</v>
      </c>
      <c r="T142" s="19">
        <f t="shared" ref="T142:T205" si="10">+S142-K142</f>
        <v>-1600000</v>
      </c>
    </row>
    <row r="143" spans="1:20" hidden="1" outlineLevel="1" x14ac:dyDescent="0.25">
      <c r="A143" s="19" t="s">
        <v>179</v>
      </c>
      <c r="B143" s="19" t="s">
        <v>2885</v>
      </c>
      <c r="C143" s="19" t="s">
        <v>1532</v>
      </c>
      <c r="D143" s="19" t="s">
        <v>156</v>
      </c>
      <c r="E143" s="16">
        <f t="shared" si="8"/>
        <v>3300000</v>
      </c>
      <c r="F143" s="19"/>
      <c r="G143" s="31">
        <v>0</v>
      </c>
      <c r="H143" s="19"/>
      <c r="I143" s="19"/>
      <c r="J143" s="19"/>
      <c r="K143" s="2">
        <f t="shared" si="9"/>
        <v>3300000</v>
      </c>
      <c r="L143" s="31">
        <v>3300000</v>
      </c>
      <c r="M143" s="19"/>
      <c r="S143" s="19">
        <f>IFERROR(SUMIF([3]PIVOT!$A$9:$A$634,C143,[3]PIVOT!$C$9:$C$634),0)</f>
        <v>0</v>
      </c>
      <c r="T143" s="19">
        <f t="shared" si="10"/>
        <v>-3300000</v>
      </c>
    </row>
    <row r="144" spans="1:20" hidden="1" outlineLevel="1" x14ac:dyDescent="0.25">
      <c r="A144" s="19" t="s">
        <v>179</v>
      </c>
      <c r="B144" s="19" t="s">
        <v>2885</v>
      </c>
      <c r="C144" s="19" t="s">
        <v>2918</v>
      </c>
      <c r="D144" s="19" t="s">
        <v>2919</v>
      </c>
      <c r="E144" s="16">
        <f t="shared" si="8"/>
        <v>0</v>
      </c>
      <c r="F144" s="19"/>
      <c r="G144" s="31">
        <v>1000000</v>
      </c>
      <c r="H144" s="19"/>
      <c r="I144" s="19"/>
      <c r="J144" s="19"/>
      <c r="K144" s="2">
        <f t="shared" si="9"/>
        <v>1000000</v>
      </c>
      <c r="L144" s="31">
        <v>0</v>
      </c>
      <c r="M144" s="19"/>
      <c r="S144" s="19">
        <f>IFERROR(SUMIF([3]PIVOT!$A$9:$A$634,C144,[3]PIVOT!$C$9:$C$634),0)</f>
        <v>0</v>
      </c>
      <c r="T144" s="19">
        <f t="shared" si="10"/>
        <v>-1000000</v>
      </c>
    </row>
    <row r="145" spans="1:20" hidden="1" outlineLevel="1" x14ac:dyDescent="0.25">
      <c r="A145" s="19" t="s">
        <v>179</v>
      </c>
      <c r="B145" s="19" t="s">
        <v>2885</v>
      </c>
      <c r="C145" s="19" t="s">
        <v>1551</v>
      </c>
      <c r="D145" s="19" t="s">
        <v>45</v>
      </c>
      <c r="E145" s="16">
        <f t="shared" si="8"/>
        <v>1200000</v>
      </c>
      <c r="F145" s="19"/>
      <c r="G145" s="31">
        <v>0</v>
      </c>
      <c r="H145" s="19"/>
      <c r="I145" s="19"/>
      <c r="J145" s="19"/>
      <c r="K145" s="2">
        <f t="shared" si="9"/>
        <v>1200000</v>
      </c>
      <c r="L145" s="31">
        <v>1200000</v>
      </c>
      <c r="M145" s="19"/>
      <c r="S145" s="19">
        <f>IFERROR(SUMIF([3]PIVOT!$A$9:$A$634,C145,[3]PIVOT!$C$9:$C$634),0)</f>
        <v>0</v>
      </c>
      <c r="T145" s="19">
        <f t="shared" si="10"/>
        <v>-1200000</v>
      </c>
    </row>
    <row r="146" spans="1:20" hidden="1" outlineLevel="1" x14ac:dyDescent="0.25">
      <c r="A146" s="19" t="s">
        <v>179</v>
      </c>
      <c r="B146" s="19" t="s">
        <v>2886</v>
      </c>
      <c r="C146" s="19" t="s">
        <v>2253</v>
      </c>
      <c r="D146" s="19" t="s">
        <v>2254</v>
      </c>
      <c r="E146" s="16">
        <f t="shared" si="8"/>
        <v>1400000</v>
      </c>
      <c r="F146" s="19"/>
      <c r="G146" s="31">
        <v>0</v>
      </c>
      <c r="H146" s="19"/>
      <c r="I146" s="19"/>
      <c r="J146" s="19"/>
      <c r="K146" s="2">
        <f t="shared" si="9"/>
        <v>1400000</v>
      </c>
      <c r="L146" s="31">
        <v>1400000</v>
      </c>
      <c r="M146" s="19"/>
      <c r="S146" s="19">
        <f>IFERROR(SUMIF([3]PIVOT!$A$9:$A$634,C146,[3]PIVOT!$C$9:$C$634),0)</f>
        <v>0</v>
      </c>
      <c r="T146" s="19">
        <f t="shared" si="10"/>
        <v>-1400000</v>
      </c>
    </row>
    <row r="147" spans="1:20" hidden="1" outlineLevel="1" x14ac:dyDescent="0.25">
      <c r="A147" s="19" t="s">
        <v>179</v>
      </c>
      <c r="B147" s="19" t="s">
        <v>2886</v>
      </c>
      <c r="C147" s="19" t="s">
        <v>1530</v>
      </c>
      <c r="D147" s="19" t="s">
        <v>41</v>
      </c>
      <c r="E147" s="16">
        <f t="shared" si="8"/>
        <v>4100000</v>
      </c>
      <c r="F147" s="19"/>
      <c r="G147" s="31">
        <v>0</v>
      </c>
      <c r="H147" s="19"/>
      <c r="I147" s="19"/>
      <c r="J147" s="19"/>
      <c r="K147" s="2">
        <f t="shared" si="9"/>
        <v>4100000</v>
      </c>
      <c r="L147" s="31">
        <v>4100000</v>
      </c>
      <c r="M147" s="19"/>
      <c r="S147" s="19">
        <f>IFERROR(SUMIF([3]PIVOT!$A$9:$A$634,C147,[3]PIVOT!$C$9:$C$634),0)</f>
        <v>0</v>
      </c>
      <c r="T147" s="19">
        <f t="shared" si="10"/>
        <v>-4100000</v>
      </c>
    </row>
    <row r="148" spans="1:20" hidden="1" outlineLevel="1" x14ac:dyDescent="0.25">
      <c r="A148" s="19" t="s">
        <v>179</v>
      </c>
      <c r="B148" s="19" t="s">
        <v>2738</v>
      </c>
      <c r="C148" s="19"/>
      <c r="D148" s="19" t="s">
        <v>1</v>
      </c>
      <c r="E148" s="16">
        <f t="shared" si="8"/>
        <v>0</v>
      </c>
      <c r="F148" s="19"/>
      <c r="G148" s="31">
        <v>0</v>
      </c>
      <c r="H148" s="19"/>
      <c r="I148" s="19"/>
      <c r="J148" s="19"/>
      <c r="K148" s="2">
        <f t="shared" si="9"/>
        <v>0</v>
      </c>
      <c r="L148" s="31">
        <v>0</v>
      </c>
      <c r="M148" s="19"/>
      <c r="S148" s="19">
        <f>IFERROR(SUMIF([3]PIVOT!$A$9:$A$634,C148,[3]PIVOT!$C$9:$C$634),0)</f>
        <v>0</v>
      </c>
      <c r="T148" s="19">
        <f t="shared" si="10"/>
        <v>0</v>
      </c>
    </row>
    <row r="149" spans="1:20" hidden="1" outlineLevel="1" x14ac:dyDescent="0.25">
      <c r="A149" s="19" t="s">
        <v>179</v>
      </c>
      <c r="B149" s="19" t="s">
        <v>2885</v>
      </c>
      <c r="C149" s="19" t="s">
        <v>2035</v>
      </c>
      <c r="D149" s="19" t="s">
        <v>2036</v>
      </c>
      <c r="E149" s="16">
        <f t="shared" si="8"/>
        <v>2100000</v>
      </c>
      <c r="F149" s="19"/>
      <c r="G149" s="31">
        <v>0</v>
      </c>
      <c r="H149" s="19"/>
      <c r="I149" s="19"/>
      <c r="J149" s="19"/>
      <c r="K149" s="2">
        <f t="shared" ref="K149:K212" si="11">SUM(E149:G149)-H149+I149+J149</f>
        <v>2100000</v>
      </c>
      <c r="L149" s="31">
        <v>2100000</v>
      </c>
      <c r="M149" s="19"/>
      <c r="S149" s="19">
        <f>IFERROR(SUMIF([3]PIVOT!$A$9:$A$634,C149,[3]PIVOT!$C$9:$C$634),0)</f>
        <v>0</v>
      </c>
      <c r="T149" s="19">
        <f t="shared" si="10"/>
        <v>-2100000</v>
      </c>
    </row>
    <row r="150" spans="1:20" hidden="1" outlineLevel="1" x14ac:dyDescent="0.25">
      <c r="A150" s="19" t="s">
        <v>179</v>
      </c>
      <c r="B150" s="19" t="s">
        <v>2885</v>
      </c>
      <c r="C150" s="19" t="s">
        <v>2037</v>
      </c>
      <c r="D150" s="19" t="s">
        <v>2038</v>
      </c>
      <c r="E150" s="16">
        <f t="shared" si="8"/>
        <v>2100000</v>
      </c>
      <c r="F150" s="19"/>
      <c r="G150" s="31">
        <v>0</v>
      </c>
      <c r="H150" s="19"/>
      <c r="I150" s="19"/>
      <c r="J150" s="19"/>
      <c r="K150" s="2">
        <f t="shared" si="11"/>
        <v>2100000</v>
      </c>
      <c r="L150" s="31">
        <v>2100000</v>
      </c>
      <c r="M150" s="19"/>
      <c r="S150" s="19">
        <f>IFERROR(SUMIF([3]PIVOT!$A$9:$A$634,C150,[3]PIVOT!$C$9:$C$634),0)</f>
        <v>0</v>
      </c>
      <c r="T150" s="19">
        <f t="shared" si="10"/>
        <v>-2100000</v>
      </c>
    </row>
    <row r="151" spans="1:20" hidden="1" outlineLevel="1" x14ac:dyDescent="0.25">
      <c r="A151" s="19" t="s">
        <v>179</v>
      </c>
      <c r="B151" s="19" t="s">
        <v>2885</v>
      </c>
      <c r="C151" s="19" t="s">
        <v>2928</v>
      </c>
      <c r="D151" s="19" t="s">
        <v>2929</v>
      </c>
      <c r="E151" s="16">
        <f t="shared" si="8"/>
        <v>0</v>
      </c>
      <c r="F151" s="19"/>
      <c r="G151" s="31">
        <v>1000000</v>
      </c>
      <c r="H151" s="19"/>
      <c r="I151" s="19"/>
      <c r="J151" s="19"/>
      <c r="K151" s="2">
        <f t="shared" si="11"/>
        <v>1000000</v>
      </c>
      <c r="L151" s="31">
        <v>0</v>
      </c>
      <c r="M151" s="19"/>
      <c r="S151" s="19">
        <f>IFERROR(SUMIF([3]PIVOT!$A$9:$A$634,C151,[3]PIVOT!$C$9:$C$634),0)</f>
        <v>0</v>
      </c>
      <c r="T151" s="19">
        <f t="shared" si="10"/>
        <v>-1000000</v>
      </c>
    </row>
    <row r="152" spans="1:20" hidden="1" outlineLevel="1" x14ac:dyDescent="0.25">
      <c r="A152" s="19" t="s">
        <v>179</v>
      </c>
      <c r="B152" s="19" t="s">
        <v>2885</v>
      </c>
      <c r="C152" s="19" t="s">
        <v>2924</v>
      </c>
      <c r="D152" s="19" t="s">
        <v>2925</v>
      </c>
      <c r="E152" s="16">
        <f t="shared" si="8"/>
        <v>0</v>
      </c>
      <c r="F152" s="19"/>
      <c r="G152" s="31">
        <v>1000000</v>
      </c>
      <c r="H152" s="19"/>
      <c r="I152" s="19"/>
      <c r="J152" s="19"/>
      <c r="K152" s="2">
        <f t="shared" si="11"/>
        <v>1000000</v>
      </c>
      <c r="L152" s="31">
        <v>0</v>
      </c>
      <c r="M152" s="19"/>
      <c r="S152" s="19">
        <f>IFERROR(SUMIF([3]PIVOT!$A$9:$A$634,C152,[3]PIVOT!$C$9:$C$634),0)</f>
        <v>0</v>
      </c>
      <c r="T152" s="19">
        <f t="shared" si="10"/>
        <v>-1000000</v>
      </c>
    </row>
    <row r="153" spans="1:20" hidden="1" outlineLevel="1" x14ac:dyDescent="0.25">
      <c r="A153" s="19" t="s">
        <v>179</v>
      </c>
      <c r="B153" s="19" t="s">
        <v>2885</v>
      </c>
      <c r="C153" s="19" t="s">
        <v>2930</v>
      </c>
      <c r="D153" s="19" t="s">
        <v>2931</v>
      </c>
      <c r="E153" s="16">
        <f t="shared" si="8"/>
        <v>0</v>
      </c>
      <c r="F153" s="19"/>
      <c r="G153" s="31">
        <v>1000000</v>
      </c>
      <c r="H153" s="19"/>
      <c r="I153" s="19"/>
      <c r="J153" s="19"/>
      <c r="K153" s="2">
        <f t="shared" si="11"/>
        <v>1000000</v>
      </c>
      <c r="L153" s="31">
        <v>0</v>
      </c>
      <c r="M153" s="19"/>
      <c r="S153" s="19">
        <f>IFERROR(SUMIF([3]PIVOT!$A$9:$A$634,C153,[3]PIVOT!$C$9:$C$634),0)</f>
        <v>0</v>
      </c>
      <c r="T153" s="19">
        <f t="shared" si="10"/>
        <v>-1000000</v>
      </c>
    </row>
    <row r="154" spans="1:20" hidden="1" outlineLevel="1" x14ac:dyDescent="0.25">
      <c r="A154" s="19" t="s">
        <v>179</v>
      </c>
      <c r="B154" s="19" t="s">
        <v>2885</v>
      </c>
      <c r="C154" s="19" t="s">
        <v>2934</v>
      </c>
      <c r="D154" s="19" t="s">
        <v>3022</v>
      </c>
      <c r="E154" s="16">
        <f t="shared" si="8"/>
        <v>0</v>
      </c>
      <c r="F154" s="19"/>
      <c r="G154" s="31">
        <v>0</v>
      </c>
      <c r="H154" s="19"/>
      <c r="I154" s="19"/>
      <c r="J154" s="19"/>
      <c r="K154" s="2">
        <f t="shared" si="11"/>
        <v>0</v>
      </c>
      <c r="L154" s="31">
        <v>0</v>
      </c>
      <c r="M154" s="19"/>
      <c r="S154" s="19">
        <f>IFERROR(SUMIF([3]PIVOT!$A$9:$A$634,C154,[3]PIVOT!$C$9:$C$634),0)</f>
        <v>0</v>
      </c>
      <c r="T154" s="19">
        <f t="shared" si="10"/>
        <v>0</v>
      </c>
    </row>
    <row r="155" spans="1:20" hidden="1" outlineLevel="1" x14ac:dyDescent="0.25">
      <c r="A155" s="19" t="s">
        <v>179</v>
      </c>
      <c r="B155" s="19" t="s">
        <v>2885</v>
      </c>
      <c r="C155" s="19" t="s">
        <v>2926</v>
      </c>
      <c r="D155" s="19" t="s">
        <v>2927</v>
      </c>
      <c r="E155" s="16">
        <f t="shared" si="8"/>
        <v>0</v>
      </c>
      <c r="F155" s="19"/>
      <c r="G155" s="31">
        <v>1000000</v>
      </c>
      <c r="H155" s="19"/>
      <c r="I155" s="19"/>
      <c r="J155" s="19"/>
      <c r="K155" s="2">
        <f t="shared" si="11"/>
        <v>1000000</v>
      </c>
      <c r="L155" s="31">
        <v>0</v>
      </c>
      <c r="M155" s="19"/>
      <c r="S155" s="19">
        <f>IFERROR(SUMIF([3]PIVOT!$A$9:$A$634,C155,[3]PIVOT!$C$9:$C$634),0)</f>
        <v>0</v>
      </c>
      <c r="T155" s="19">
        <f t="shared" si="10"/>
        <v>-1000000</v>
      </c>
    </row>
    <row r="156" spans="1:20" hidden="1" outlineLevel="1" x14ac:dyDescent="0.25">
      <c r="A156" s="19" t="s">
        <v>179</v>
      </c>
      <c r="B156" s="19" t="s">
        <v>2886</v>
      </c>
      <c r="C156" s="19" t="s">
        <v>2039</v>
      </c>
      <c r="D156" s="19" t="s">
        <v>2040</v>
      </c>
      <c r="E156" s="16">
        <f t="shared" si="8"/>
        <v>2700000</v>
      </c>
      <c r="F156" s="19"/>
      <c r="G156" s="31">
        <v>0</v>
      </c>
      <c r="H156" s="19"/>
      <c r="I156" s="19"/>
      <c r="J156" s="19"/>
      <c r="K156" s="2">
        <f t="shared" si="11"/>
        <v>2700000</v>
      </c>
      <c r="L156" s="31">
        <v>2700000</v>
      </c>
      <c r="M156" s="19"/>
      <c r="S156" s="19">
        <f>IFERROR(SUMIF([3]PIVOT!$A$9:$A$634,C156,[3]PIVOT!$C$9:$C$634),0)</f>
        <v>0</v>
      </c>
      <c r="T156" s="19">
        <f t="shared" si="10"/>
        <v>-2700000</v>
      </c>
    </row>
    <row r="157" spans="1:20" hidden="1" outlineLevel="1" x14ac:dyDescent="0.25">
      <c r="A157" s="19" t="s">
        <v>179</v>
      </c>
      <c r="B157" s="19" t="s">
        <v>2886</v>
      </c>
      <c r="C157" s="19" t="s">
        <v>2932</v>
      </c>
      <c r="D157" s="19" t="s">
        <v>3023</v>
      </c>
      <c r="E157" s="16">
        <f t="shared" si="8"/>
        <v>0</v>
      </c>
      <c r="F157" s="19"/>
      <c r="G157" s="31">
        <v>0</v>
      </c>
      <c r="H157" s="19"/>
      <c r="I157" s="19"/>
      <c r="J157" s="19"/>
      <c r="K157" s="2">
        <f t="shared" si="11"/>
        <v>0</v>
      </c>
      <c r="L157" s="31">
        <v>0</v>
      </c>
      <c r="M157" s="19"/>
      <c r="S157" s="19">
        <f>IFERROR(SUMIF([3]PIVOT!$A$9:$A$634,C157,[3]PIVOT!$C$9:$C$634),0)</f>
        <v>0</v>
      </c>
      <c r="T157" s="19">
        <f t="shared" si="10"/>
        <v>0</v>
      </c>
    </row>
    <row r="158" spans="1:20" hidden="1" outlineLevel="1" x14ac:dyDescent="0.25">
      <c r="A158" s="19" t="s">
        <v>179</v>
      </c>
      <c r="B158" s="19" t="s">
        <v>2886</v>
      </c>
      <c r="C158" s="19" t="s">
        <v>1567</v>
      </c>
      <c r="D158" s="19" t="s">
        <v>52</v>
      </c>
      <c r="E158" s="16">
        <f t="shared" si="8"/>
        <v>0</v>
      </c>
      <c r="F158" s="19"/>
      <c r="G158" s="31">
        <v>0</v>
      </c>
      <c r="H158" s="19"/>
      <c r="I158" s="19"/>
      <c r="J158" s="19"/>
      <c r="K158" s="2">
        <f t="shared" si="11"/>
        <v>0</v>
      </c>
      <c r="L158" s="31">
        <v>0</v>
      </c>
      <c r="M158" s="19"/>
      <c r="S158" s="19">
        <f>IFERROR(SUMIF([3]PIVOT!$A$9:$A$634,C158,[3]PIVOT!$C$9:$C$634),0)</f>
        <v>0</v>
      </c>
      <c r="T158" s="19">
        <f t="shared" si="10"/>
        <v>0</v>
      </c>
    </row>
    <row r="159" spans="1:20" hidden="1" outlineLevel="1" x14ac:dyDescent="0.25">
      <c r="A159" s="19" t="s">
        <v>179</v>
      </c>
      <c r="B159" s="19" t="s">
        <v>2738</v>
      </c>
      <c r="C159" s="19" t="s">
        <v>1554</v>
      </c>
      <c r="D159" s="19" t="s">
        <v>593</v>
      </c>
      <c r="E159" s="16">
        <f t="shared" si="8"/>
        <v>1600000</v>
      </c>
      <c r="F159" s="19"/>
      <c r="G159" s="31">
        <v>0</v>
      </c>
      <c r="H159" s="19"/>
      <c r="I159" s="19"/>
      <c r="J159" s="19"/>
      <c r="K159" s="2">
        <f t="shared" si="11"/>
        <v>1600000</v>
      </c>
      <c r="L159" s="31">
        <v>1600000</v>
      </c>
      <c r="M159" s="19"/>
      <c r="S159" s="19">
        <f>IFERROR(SUMIF([3]PIVOT!$A$9:$A$634,C159,[3]PIVOT!$C$9:$C$634),0)</f>
        <v>0</v>
      </c>
      <c r="T159" s="19">
        <f t="shared" si="10"/>
        <v>-1600000</v>
      </c>
    </row>
    <row r="160" spans="1:20" hidden="1" outlineLevel="1" x14ac:dyDescent="0.25">
      <c r="A160" s="19" t="s">
        <v>179</v>
      </c>
      <c r="B160" s="19" t="s">
        <v>2885</v>
      </c>
      <c r="C160" s="19" t="s">
        <v>1556</v>
      </c>
      <c r="D160" s="19" t="s">
        <v>758</v>
      </c>
      <c r="E160" s="16">
        <f t="shared" si="8"/>
        <v>0</v>
      </c>
      <c r="F160" s="19"/>
      <c r="G160" s="31">
        <v>0</v>
      </c>
      <c r="H160" s="19"/>
      <c r="I160" s="19"/>
      <c r="J160" s="19"/>
      <c r="K160" s="2">
        <f t="shared" si="11"/>
        <v>0</v>
      </c>
      <c r="L160" s="31">
        <v>0</v>
      </c>
      <c r="M160" s="19"/>
      <c r="S160" s="19">
        <f>IFERROR(SUMIF([3]PIVOT!$A$9:$A$634,C160,[3]PIVOT!$C$9:$C$634),0)</f>
        <v>0</v>
      </c>
      <c r="T160" s="19">
        <f t="shared" si="10"/>
        <v>0</v>
      </c>
    </row>
    <row r="161" spans="1:20" hidden="1" outlineLevel="1" x14ac:dyDescent="0.25">
      <c r="A161" s="19" t="s">
        <v>179</v>
      </c>
      <c r="B161" s="19" t="s">
        <v>2885</v>
      </c>
      <c r="C161" s="19" t="s">
        <v>2453</v>
      </c>
      <c r="D161" s="19" t="s">
        <v>2454</v>
      </c>
      <c r="E161" s="16">
        <f t="shared" si="8"/>
        <v>0</v>
      </c>
      <c r="F161" s="19"/>
      <c r="G161" s="31">
        <v>0</v>
      </c>
      <c r="H161" s="19"/>
      <c r="I161" s="19"/>
      <c r="J161" s="19"/>
      <c r="K161" s="2">
        <f t="shared" si="11"/>
        <v>0</v>
      </c>
      <c r="L161" s="31">
        <v>0</v>
      </c>
      <c r="M161" s="19"/>
      <c r="S161" s="19">
        <f>IFERROR(SUMIF([3]PIVOT!$A$9:$A$634,C161,[3]PIVOT!$C$9:$C$634),0)</f>
        <v>0</v>
      </c>
      <c r="T161" s="19">
        <f t="shared" si="10"/>
        <v>0</v>
      </c>
    </row>
    <row r="162" spans="1:20" hidden="1" outlineLevel="1" x14ac:dyDescent="0.25">
      <c r="A162" s="19" t="s">
        <v>179</v>
      </c>
      <c r="B162" s="19" t="s">
        <v>2885</v>
      </c>
      <c r="C162" s="19" t="s">
        <v>2779</v>
      </c>
      <c r="D162" s="19" t="s">
        <v>2780</v>
      </c>
      <c r="E162" s="16">
        <f t="shared" si="8"/>
        <v>0</v>
      </c>
      <c r="F162" s="19"/>
      <c r="G162" s="31">
        <v>375000</v>
      </c>
      <c r="H162" s="19"/>
      <c r="I162" s="19"/>
      <c r="J162" s="19"/>
      <c r="K162" s="2">
        <f t="shared" si="11"/>
        <v>375000</v>
      </c>
      <c r="L162" s="31">
        <v>0</v>
      </c>
      <c r="M162" s="19"/>
      <c r="S162" s="19">
        <f>IFERROR(SUMIF([3]PIVOT!$A$9:$A$634,C162,[3]PIVOT!$C$9:$C$634),0)</f>
        <v>0</v>
      </c>
      <c r="T162" s="19">
        <f t="shared" si="10"/>
        <v>-375000</v>
      </c>
    </row>
    <row r="163" spans="1:20" hidden="1" outlineLevel="1" x14ac:dyDescent="0.25">
      <c r="A163" s="19" t="s">
        <v>179</v>
      </c>
      <c r="B163" s="19" t="s">
        <v>2885</v>
      </c>
      <c r="C163" s="19"/>
      <c r="D163" s="19" t="s">
        <v>1</v>
      </c>
      <c r="E163" s="16">
        <f t="shared" si="8"/>
        <v>0</v>
      </c>
      <c r="F163" s="19"/>
      <c r="G163" s="31">
        <v>0</v>
      </c>
      <c r="H163" s="19"/>
      <c r="I163" s="19"/>
      <c r="J163" s="19"/>
      <c r="K163" s="2">
        <f t="shared" si="11"/>
        <v>0</v>
      </c>
      <c r="L163" s="31">
        <v>0</v>
      </c>
      <c r="M163" s="19"/>
      <c r="S163" s="19">
        <f>IFERROR(SUMIF([3]PIVOT!$A$9:$A$634,C163,[3]PIVOT!$C$9:$C$634),0)</f>
        <v>0</v>
      </c>
      <c r="T163" s="19">
        <f t="shared" si="10"/>
        <v>0</v>
      </c>
    </row>
    <row r="164" spans="1:20" hidden="1" outlineLevel="1" x14ac:dyDescent="0.25">
      <c r="A164" s="19" t="s">
        <v>179</v>
      </c>
      <c r="B164" s="19" t="s">
        <v>2885</v>
      </c>
      <c r="C164" s="19" t="s">
        <v>1552</v>
      </c>
      <c r="D164" s="19" t="s">
        <v>411</v>
      </c>
      <c r="E164" s="16">
        <f t="shared" si="8"/>
        <v>2100000</v>
      </c>
      <c r="F164" s="19"/>
      <c r="G164" s="31">
        <v>0</v>
      </c>
      <c r="H164" s="19"/>
      <c r="I164" s="19"/>
      <c r="J164" s="19"/>
      <c r="K164" s="2">
        <f t="shared" si="11"/>
        <v>2100000</v>
      </c>
      <c r="L164" s="31">
        <v>2100000</v>
      </c>
      <c r="M164" s="19"/>
      <c r="S164" s="19">
        <f>IFERROR(SUMIF([3]PIVOT!$A$9:$A$634,C164,[3]PIVOT!$C$9:$C$634),0)</f>
        <v>0</v>
      </c>
      <c r="T164" s="19">
        <f t="shared" si="10"/>
        <v>-2100000</v>
      </c>
    </row>
    <row r="165" spans="1:20" hidden="1" outlineLevel="1" x14ac:dyDescent="0.25">
      <c r="A165" s="19" t="s">
        <v>179</v>
      </c>
      <c r="B165" s="19" t="s">
        <v>2885</v>
      </c>
      <c r="C165" s="19" t="s">
        <v>2467</v>
      </c>
      <c r="D165" s="19" t="s">
        <v>2468</v>
      </c>
      <c r="E165" s="16">
        <f t="shared" si="8"/>
        <v>2100000</v>
      </c>
      <c r="F165" s="19"/>
      <c r="G165" s="31">
        <v>0</v>
      </c>
      <c r="H165" s="19"/>
      <c r="I165" s="19"/>
      <c r="J165" s="19"/>
      <c r="K165" s="2">
        <f t="shared" si="11"/>
        <v>2100000</v>
      </c>
      <c r="L165" s="31">
        <v>2100000</v>
      </c>
      <c r="M165" s="19"/>
      <c r="S165" s="19">
        <f>IFERROR(SUMIF([3]PIVOT!$A$9:$A$634,C165,[3]PIVOT!$C$9:$C$634),0)</f>
        <v>0</v>
      </c>
      <c r="T165" s="19">
        <f t="shared" si="10"/>
        <v>-2100000</v>
      </c>
    </row>
    <row r="166" spans="1:20" hidden="1" outlineLevel="1" x14ac:dyDescent="0.25">
      <c r="A166" s="19" t="s">
        <v>179</v>
      </c>
      <c r="B166" s="19" t="s">
        <v>2885</v>
      </c>
      <c r="C166" s="19" t="s">
        <v>2465</v>
      </c>
      <c r="D166" s="19" t="s">
        <v>2466</v>
      </c>
      <c r="E166" s="16">
        <f t="shared" si="8"/>
        <v>0</v>
      </c>
      <c r="F166" s="19"/>
      <c r="G166" s="31">
        <v>0</v>
      </c>
      <c r="H166" s="19"/>
      <c r="I166" s="19"/>
      <c r="J166" s="19"/>
      <c r="K166" s="2">
        <f t="shared" si="11"/>
        <v>0</v>
      </c>
      <c r="L166" s="31">
        <v>0</v>
      </c>
      <c r="M166" s="19"/>
      <c r="S166" s="19">
        <f>IFERROR(SUMIF([3]PIVOT!$A$9:$A$634,C166,[3]PIVOT!$C$9:$C$634),0)</f>
        <v>0</v>
      </c>
      <c r="T166" s="19">
        <f t="shared" si="10"/>
        <v>0</v>
      </c>
    </row>
    <row r="167" spans="1:20" hidden="1" outlineLevel="1" x14ac:dyDescent="0.25">
      <c r="A167" s="19" t="s">
        <v>179</v>
      </c>
      <c r="B167" s="19" t="s">
        <v>2886</v>
      </c>
      <c r="C167" s="19" t="s">
        <v>2455</v>
      </c>
      <c r="D167" s="19" t="s">
        <v>2456</v>
      </c>
      <c r="E167" s="16">
        <f t="shared" si="8"/>
        <v>0</v>
      </c>
      <c r="F167" s="19"/>
      <c r="G167" s="31">
        <v>0</v>
      </c>
      <c r="H167" s="19"/>
      <c r="I167" s="19"/>
      <c r="J167" s="19"/>
      <c r="K167" s="2">
        <f t="shared" si="11"/>
        <v>0</v>
      </c>
      <c r="L167" s="31">
        <v>0</v>
      </c>
      <c r="M167" s="19"/>
      <c r="S167" s="19">
        <f>IFERROR(SUMIF([3]PIVOT!$A$9:$A$634,C167,[3]PIVOT!$C$9:$C$634),0)</f>
        <v>0</v>
      </c>
      <c r="T167" s="19">
        <f t="shared" si="10"/>
        <v>0</v>
      </c>
    </row>
    <row r="168" spans="1:20" hidden="1" outlineLevel="1" x14ac:dyDescent="0.25">
      <c r="A168" s="19" t="s">
        <v>179</v>
      </c>
      <c r="B168" s="19" t="s">
        <v>2886</v>
      </c>
      <c r="C168" s="19" t="s">
        <v>1553</v>
      </c>
      <c r="D168" s="19" t="s">
        <v>2795</v>
      </c>
      <c r="E168" s="16">
        <f t="shared" si="8"/>
        <v>2700000</v>
      </c>
      <c r="F168" s="19"/>
      <c r="G168" s="31">
        <v>0</v>
      </c>
      <c r="H168" s="19"/>
      <c r="I168" s="19"/>
      <c r="J168" s="19"/>
      <c r="K168" s="2">
        <f t="shared" si="11"/>
        <v>2700000</v>
      </c>
      <c r="L168" s="31">
        <v>2700000</v>
      </c>
      <c r="M168" s="19"/>
      <c r="S168" s="19">
        <f>IFERROR(SUMIF([3]PIVOT!$A$9:$A$634,C168,[3]PIVOT!$C$9:$C$634),0)</f>
        <v>0</v>
      </c>
      <c r="T168" s="19">
        <f t="shared" si="10"/>
        <v>-2700000</v>
      </c>
    </row>
    <row r="169" spans="1:20" hidden="1" outlineLevel="1" x14ac:dyDescent="0.25">
      <c r="A169" s="19" t="s">
        <v>179</v>
      </c>
      <c r="B169" s="19" t="s">
        <v>2738</v>
      </c>
      <c r="C169" s="19" t="s">
        <v>2473</v>
      </c>
      <c r="D169" s="19" t="s">
        <v>2794</v>
      </c>
      <c r="E169" s="16">
        <f t="shared" si="8"/>
        <v>0</v>
      </c>
      <c r="F169" s="19"/>
      <c r="G169" s="31">
        <v>0</v>
      </c>
      <c r="H169" s="19"/>
      <c r="I169" s="19"/>
      <c r="J169" s="19"/>
      <c r="K169" s="2">
        <f t="shared" si="11"/>
        <v>0</v>
      </c>
      <c r="L169" s="31">
        <v>0</v>
      </c>
      <c r="M169" s="19"/>
      <c r="S169" s="19">
        <f>IFERROR(SUMIF([3]PIVOT!$A$9:$A$634,C169,[3]PIVOT!$C$9:$C$634),0)</f>
        <v>0</v>
      </c>
      <c r="T169" s="19">
        <f t="shared" si="10"/>
        <v>0</v>
      </c>
    </row>
    <row r="170" spans="1:20" hidden="1" outlineLevel="1" x14ac:dyDescent="0.25">
      <c r="A170" s="19" t="s">
        <v>179</v>
      </c>
      <c r="B170" s="19" t="s">
        <v>2885</v>
      </c>
      <c r="C170" s="19" t="s">
        <v>2003</v>
      </c>
      <c r="D170" s="19" t="s">
        <v>2004</v>
      </c>
      <c r="E170" s="16">
        <f t="shared" si="8"/>
        <v>0</v>
      </c>
      <c r="F170" s="19"/>
      <c r="G170" s="31">
        <v>0</v>
      </c>
      <c r="H170" s="19"/>
      <c r="I170" s="19"/>
      <c r="J170" s="19"/>
      <c r="K170" s="2">
        <f t="shared" si="11"/>
        <v>0</v>
      </c>
      <c r="L170" s="31">
        <v>0</v>
      </c>
      <c r="M170" s="19"/>
      <c r="S170" s="19">
        <f>IFERROR(SUMIF([3]PIVOT!$A$9:$A$634,C170,[3]PIVOT!$C$9:$C$634),0)</f>
        <v>0</v>
      </c>
      <c r="T170" s="19">
        <f t="shared" si="10"/>
        <v>0</v>
      </c>
    </row>
    <row r="171" spans="1:20" hidden="1" outlineLevel="1" x14ac:dyDescent="0.25">
      <c r="A171" s="19" t="s">
        <v>179</v>
      </c>
      <c r="B171" s="19" t="s">
        <v>2885</v>
      </c>
      <c r="C171" s="19" t="s">
        <v>2471</v>
      </c>
      <c r="D171" s="19" t="s">
        <v>2472</v>
      </c>
      <c r="E171" s="16">
        <f t="shared" si="8"/>
        <v>1000000</v>
      </c>
      <c r="F171" s="19"/>
      <c r="G171" s="31">
        <v>0</v>
      </c>
      <c r="H171" s="19"/>
      <c r="I171" s="19"/>
      <c r="J171" s="19"/>
      <c r="K171" s="2">
        <f t="shared" si="11"/>
        <v>1000000</v>
      </c>
      <c r="L171" s="31">
        <v>1000000</v>
      </c>
      <c r="M171" s="19"/>
      <c r="S171" s="19">
        <f>IFERROR(SUMIF([3]PIVOT!$A$9:$A$634,C171,[3]PIVOT!$C$9:$C$634),0)</f>
        <v>0</v>
      </c>
      <c r="T171" s="19">
        <f t="shared" si="10"/>
        <v>-1000000</v>
      </c>
    </row>
    <row r="172" spans="1:20" hidden="1" outlineLevel="1" x14ac:dyDescent="0.25">
      <c r="A172" s="19" t="s">
        <v>179</v>
      </c>
      <c r="B172" s="19" t="s">
        <v>2885</v>
      </c>
      <c r="C172" s="19" t="s">
        <v>2469</v>
      </c>
      <c r="D172" s="19" t="s">
        <v>2470</v>
      </c>
      <c r="E172" s="16">
        <f t="shared" si="8"/>
        <v>0</v>
      </c>
      <c r="F172" s="19"/>
      <c r="G172" s="31">
        <v>0</v>
      </c>
      <c r="H172" s="19"/>
      <c r="I172" s="19"/>
      <c r="J172" s="19"/>
      <c r="K172" s="2">
        <f t="shared" si="11"/>
        <v>0</v>
      </c>
      <c r="L172" s="31">
        <v>0</v>
      </c>
      <c r="M172" s="19"/>
      <c r="S172" s="19">
        <f>IFERROR(SUMIF([3]PIVOT!$A$9:$A$634,C172,[3]PIVOT!$C$9:$C$634),0)</f>
        <v>0</v>
      </c>
      <c r="T172" s="19">
        <f t="shared" si="10"/>
        <v>0</v>
      </c>
    </row>
    <row r="173" spans="1:20" hidden="1" outlineLevel="1" x14ac:dyDescent="0.25">
      <c r="A173" s="19" t="s">
        <v>179</v>
      </c>
      <c r="B173" s="19" t="s">
        <v>2885</v>
      </c>
      <c r="C173" s="19" t="s">
        <v>2920</v>
      </c>
      <c r="D173" s="19" t="s">
        <v>3024</v>
      </c>
      <c r="E173" s="16">
        <f t="shared" si="8"/>
        <v>0</v>
      </c>
      <c r="F173" s="19"/>
      <c r="G173" s="31">
        <v>1000000</v>
      </c>
      <c r="H173" s="19"/>
      <c r="I173" s="19"/>
      <c r="J173" s="19"/>
      <c r="K173" s="2">
        <f t="shared" si="11"/>
        <v>1000000</v>
      </c>
      <c r="L173" s="31">
        <v>0</v>
      </c>
      <c r="M173" s="19"/>
      <c r="S173" s="19">
        <f>IFERROR(SUMIF([3]PIVOT!$A$9:$A$634,C173,[3]PIVOT!$C$9:$C$634),0)</f>
        <v>0</v>
      </c>
      <c r="T173" s="19">
        <f t="shared" si="10"/>
        <v>-1000000</v>
      </c>
    </row>
    <row r="174" spans="1:20" hidden="1" outlineLevel="1" x14ac:dyDescent="0.25">
      <c r="A174" s="19" t="s">
        <v>179</v>
      </c>
      <c r="B174" s="19" t="s">
        <v>2885</v>
      </c>
      <c r="C174" s="19" t="s">
        <v>2922</v>
      </c>
      <c r="D174" s="19" t="s">
        <v>3025</v>
      </c>
      <c r="E174" s="16">
        <f t="shared" si="8"/>
        <v>0</v>
      </c>
      <c r="F174" s="19"/>
      <c r="G174" s="31">
        <v>1000000</v>
      </c>
      <c r="H174" s="19"/>
      <c r="I174" s="19"/>
      <c r="J174" s="19"/>
      <c r="K174" s="2">
        <f t="shared" si="11"/>
        <v>1000000</v>
      </c>
      <c r="L174" s="31">
        <v>0</v>
      </c>
      <c r="M174" s="19"/>
      <c r="S174" s="19">
        <f>IFERROR(SUMIF([3]PIVOT!$A$9:$A$634,C174,[3]PIVOT!$C$9:$C$634),0)</f>
        <v>0</v>
      </c>
      <c r="T174" s="19">
        <f t="shared" si="10"/>
        <v>-1000000</v>
      </c>
    </row>
    <row r="175" spans="1:20" hidden="1" outlineLevel="1" x14ac:dyDescent="0.25">
      <c r="A175" s="19" t="s">
        <v>179</v>
      </c>
      <c r="B175" s="19" t="s">
        <v>2886</v>
      </c>
      <c r="C175" s="19" t="s">
        <v>1597</v>
      </c>
      <c r="D175" s="19" t="s">
        <v>46</v>
      </c>
      <c r="E175" s="16">
        <f t="shared" si="8"/>
        <v>1400000</v>
      </c>
      <c r="F175" s="19"/>
      <c r="G175" s="31">
        <v>0</v>
      </c>
      <c r="H175" s="19"/>
      <c r="I175" s="19"/>
      <c r="J175" s="19"/>
      <c r="K175" s="2">
        <f t="shared" si="11"/>
        <v>1400000</v>
      </c>
      <c r="L175" s="31">
        <v>1400000</v>
      </c>
      <c r="M175" s="19"/>
      <c r="S175" s="19">
        <f>IFERROR(SUMIF([3]PIVOT!$A$9:$A$634,C175,[3]PIVOT!$C$9:$C$634),0)</f>
        <v>0</v>
      </c>
      <c r="T175" s="19">
        <f t="shared" si="10"/>
        <v>-1400000</v>
      </c>
    </row>
    <row r="176" spans="1:20" hidden="1" outlineLevel="1" x14ac:dyDescent="0.25">
      <c r="A176" s="19" t="s">
        <v>179</v>
      </c>
      <c r="B176" s="19" t="s">
        <v>2886</v>
      </c>
      <c r="C176" s="19" t="s">
        <v>1595</v>
      </c>
      <c r="D176" s="19" t="s">
        <v>500</v>
      </c>
      <c r="E176" s="16">
        <f t="shared" si="8"/>
        <v>2900000</v>
      </c>
      <c r="F176" s="19"/>
      <c r="G176" s="31">
        <v>0</v>
      </c>
      <c r="H176" s="19"/>
      <c r="I176" s="19"/>
      <c r="J176" s="19"/>
      <c r="K176" s="2">
        <f t="shared" si="11"/>
        <v>2900000</v>
      </c>
      <c r="L176" s="31">
        <v>2900000</v>
      </c>
      <c r="M176" s="19"/>
      <c r="S176" s="19">
        <f>IFERROR(SUMIF([3]PIVOT!$A$9:$A$634,C176,[3]PIVOT!$C$9:$C$634),0)</f>
        <v>0</v>
      </c>
      <c r="T176" s="19">
        <f t="shared" si="10"/>
        <v>-2900000</v>
      </c>
    </row>
    <row r="177" spans="1:20" hidden="1" outlineLevel="1" x14ac:dyDescent="0.25">
      <c r="A177" s="19" t="s">
        <v>179</v>
      </c>
      <c r="B177" s="19" t="s">
        <v>2738</v>
      </c>
      <c r="C177" s="19" t="s">
        <v>1562</v>
      </c>
      <c r="D177" s="19" t="s">
        <v>496</v>
      </c>
      <c r="E177" s="16">
        <f t="shared" si="8"/>
        <v>2800000</v>
      </c>
      <c r="F177" s="19"/>
      <c r="G177" s="31">
        <v>0</v>
      </c>
      <c r="H177" s="19"/>
      <c r="I177" s="19"/>
      <c r="J177" s="19"/>
      <c r="K177" s="2">
        <f t="shared" si="11"/>
        <v>2800000</v>
      </c>
      <c r="L177" s="31">
        <v>2800000</v>
      </c>
      <c r="M177" s="19"/>
      <c r="S177" s="19">
        <f>IFERROR(SUMIF([3]PIVOT!$A$9:$A$634,C177,[3]PIVOT!$C$9:$C$634),0)</f>
        <v>0</v>
      </c>
      <c r="T177" s="19">
        <f t="shared" si="10"/>
        <v>-2800000</v>
      </c>
    </row>
    <row r="178" spans="1:20" hidden="1" outlineLevel="1" x14ac:dyDescent="0.25">
      <c r="A178" s="19" t="s">
        <v>179</v>
      </c>
      <c r="B178" s="19" t="s">
        <v>2885</v>
      </c>
      <c r="C178" s="19" t="s">
        <v>1543</v>
      </c>
      <c r="D178" s="19" t="s">
        <v>1544</v>
      </c>
      <c r="E178" s="16">
        <f t="shared" si="8"/>
        <v>3300000</v>
      </c>
      <c r="F178" s="19"/>
      <c r="G178" s="31">
        <v>0</v>
      </c>
      <c r="H178" s="19"/>
      <c r="I178" s="19"/>
      <c r="J178" s="19"/>
      <c r="K178" s="2">
        <f t="shared" si="11"/>
        <v>3300000</v>
      </c>
      <c r="L178" s="31">
        <v>3300000</v>
      </c>
      <c r="M178" s="19"/>
      <c r="S178" s="19">
        <f>IFERROR(SUMIF([3]PIVOT!$A$9:$A$634,C178,[3]PIVOT!$C$9:$C$634),0)</f>
        <v>0</v>
      </c>
      <c r="T178" s="19">
        <f t="shared" si="10"/>
        <v>-3300000</v>
      </c>
    </row>
    <row r="179" spans="1:20" hidden="1" outlineLevel="1" x14ac:dyDescent="0.25">
      <c r="A179" s="19" t="s">
        <v>179</v>
      </c>
      <c r="B179" s="19" t="s">
        <v>2885</v>
      </c>
      <c r="C179" s="19" t="s">
        <v>1560</v>
      </c>
      <c r="D179" s="19" t="s">
        <v>1561</v>
      </c>
      <c r="E179" s="16">
        <f t="shared" si="8"/>
        <v>3300000</v>
      </c>
      <c r="F179" s="19"/>
      <c r="G179" s="31">
        <v>0</v>
      </c>
      <c r="H179" s="19"/>
      <c r="I179" s="19"/>
      <c r="J179" s="19"/>
      <c r="K179" s="2">
        <f t="shared" si="11"/>
        <v>3300000</v>
      </c>
      <c r="L179" s="31">
        <v>3300000</v>
      </c>
      <c r="M179" s="19"/>
      <c r="S179" s="19">
        <f>IFERROR(SUMIF([3]PIVOT!$A$9:$A$634,C179,[3]PIVOT!$C$9:$C$634),0)</f>
        <v>0</v>
      </c>
      <c r="T179" s="19">
        <f t="shared" si="10"/>
        <v>-3300000</v>
      </c>
    </row>
    <row r="180" spans="1:20" hidden="1" outlineLevel="1" x14ac:dyDescent="0.25">
      <c r="A180" s="19" t="s">
        <v>179</v>
      </c>
      <c r="B180" s="19" t="s">
        <v>2885</v>
      </c>
      <c r="C180" s="19" t="s">
        <v>2449</v>
      </c>
      <c r="D180" s="19" t="s">
        <v>2450</v>
      </c>
      <c r="E180" s="16">
        <f t="shared" si="8"/>
        <v>3300000</v>
      </c>
      <c r="F180" s="19"/>
      <c r="G180" s="31">
        <v>0</v>
      </c>
      <c r="H180" s="19"/>
      <c r="I180" s="19"/>
      <c r="J180" s="19"/>
      <c r="K180" s="2">
        <f t="shared" si="11"/>
        <v>3300000</v>
      </c>
      <c r="L180" s="31">
        <v>3300000</v>
      </c>
      <c r="M180" s="19"/>
      <c r="S180" s="19">
        <f>IFERROR(SUMIF([3]PIVOT!$A$9:$A$634,C180,[3]PIVOT!$C$9:$C$634),0)</f>
        <v>0</v>
      </c>
      <c r="T180" s="19">
        <f t="shared" si="10"/>
        <v>-3300000</v>
      </c>
    </row>
    <row r="181" spans="1:20" hidden="1" outlineLevel="1" x14ac:dyDescent="0.25">
      <c r="A181" s="19" t="s">
        <v>179</v>
      </c>
      <c r="B181" s="19" t="s">
        <v>2885</v>
      </c>
      <c r="C181" s="19" t="s">
        <v>1547</v>
      </c>
      <c r="D181" s="19" t="s">
        <v>446</v>
      </c>
      <c r="E181" s="16">
        <f t="shared" si="8"/>
        <v>3300000</v>
      </c>
      <c r="F181" s="19"/>
      <c r="G181" s="31">
        <v>0</v>
      </c>
      <c r="H181" s="19"/>
      <c r="I181" s="19"/>
      <c r="J181" s="19"/>
      <c r="K181" s="2">
        <f t="shared" si="11"/>
        <v>3300000</v>
      </c>
      <c r="L181" s="31">
        <v>3300000</v>
      </c>
      <c r="M181" s="19"/>
      <c r="S181" s="19">
        <f>IFERROR(SUMIF([3]PIVOT!$A$9:$A$634,C181,[3]PIVOT!$C$9:$C$634),0)</f>
        <v>0</v>
      </c>
      <c r="T181" s="19">
        <f t="shared" si="10"/>
        <v>-3300000</v>
      </c>
    </row>
    <row r="182" spans="1:20" hidden="1" outlineLevel="1" x14ac:dyDescent="0.25">
      <c r="A182" s="19" t="s">
        <v>179</v>
      </c>
      <c r="B182" s="19" t="s">
        <v>2885</v>
      </c>
      <c r="C182" s="19" t="s">
        <v>2459</v>
      </c>
      <c r="D182" s="19" t="s">
        <v>2460</v>
      </c>
      <c r="E182" s="16">
        <f t="shared" si="8"/>
        <v>3300000</v>
      </c>
      <c r="F182" s="19"/>
      <c r="G182" s="31">
        <v>0</v>
      </c>
      <c r="H182" s="19"/>
      <c r="I182" s="19"/>
      <c r="J182" s="19"/>
      <c r="K182" s="2">
        <f t="shared" si="11"/>
        <v>3300000</v>
      </c>
      <c r="L182" s="31">
        <v>3300000</v>
      </c>
      <c r="M182" s="19"/>
      <c r="S182" s="19">
        <f>IFERROR(SUMIF([3]PIVOT!$A$9:$A$634,C182,[3]PIVOT!$C$9:$C$634),0)</f>
        <v>0</v>
      </c>
      <c r="T182" s="19">
        <f t="shared" si="10"/>
        <v>-3300000</v>
      </c>
    </row>
    <row r="183" spans="1:20" hidden="1" outlineLevel="1" x14ac:dyDescent="0.25">
      <c r="A183" s="19" t="s">
        <v>179</v>
      </c>
      <c r="B183" s="19" t="s">
        <v>2885</v>
      </c>
      <c r="C183" s="19" t="s">
        <v>2463</v>
      </c>
      <c r="D183" s="19" t="s">
        <v>2464</v>
      </c>
      <c r="E183" s="16">
        <f t="shared" si="8"/>
        <v>3300000</v>
      </c>
      <c r="F183" s="19"/>
      <c r="G183" s="31">
        <v>0</v>
      </c>
      <c r="H183" s="19"/>
      <c r="I183" s="19"/>
      <c r="J183" s="19"/>
      <c r="K183" s="2">
        <f t="shared" si="11"/>
        <v>3300000</v>
      </c>
      <c r="L183" s="31">
        <v>3300000</v>
      </c>
      <c r="M183" s="19"/>
      <c r="S183" s="19">
        <f>IFERROR(SUMIF([3]PIVOT!$A$9:$A$634,C183,[3]PIVOT!$C$9:$C$634),0)</f>
        <v>0</v>
      </c>
      <c r="T183" s="19">
        <f t="shared" si="10"/>
        <v>-3300000</v>
      </c>
    </row>
    <row r="184" spans="1:20" hidden="1" outlineLevel="1" x14ac:dyDescent="0.25">
      <c r="A184" s="19" t="s">
        <v>179</v>
      </c>
      <c r="B184" s="19" t="s">
        <v>2886</v>
      </c>
      <c r="C184" s="19" t="s">
        <v>2461</v>
      </c>
      <c r="D184" s="19" t="s">
        <v>2462</v>
      </c>
      <c r="E184" s="16">
        <f t="shared" si="8"/>
        <v>4100000</v>
      </c>
      <c r="F184" s="19"/>
      <c r="G184" s="31">
        <v>0</v>
      </c>
      <c r="H184" s="19"/>
      <c r="I184" s="19"/>
      <c r="J184" s="19"/>
      <c r="K184" s="2">
        <f t="shared" si="11"/>
        <v>4100000</v>
      </c>
      <c r="L184" s="31">
        <v>4100000</v>
      </c>
      <c r="M184" s="19"/>
      <c r="S184" s="19">
        <f>IFERROR(SUMIF([3]PIVOT!$A$9:$A$634,C184,[3]PIVOT!$C$9:$C$634),0)</f>
        <v>0</v>
      </c>
      <c r="T184" s="19">
        <f t="shared" si="10"/>
        <v>-4100000</v>
      </c>
    </row>
    <row r="185" spans="1:20" hidden="1" outlineLevel="1" x14ac:dyDescent="0.25">
      <c r="A185" s="19" t="s">
        <v>179</v>
      </c>
      <c r="B185" s="19" t="s">
        <v>2886</v>
      </c>
      <c r="C185" s="19" t="s">
        <v>1546</v>
      </c>
      <c r="D185" s="19" t="s">
        <v>158</v>
      </c>
      <c r="E185" s="16">
        <f t="shared" si="8"/>
        <v>4100000</v>
      </c>
      <c r="F185" s="19"/>
      <c r="G185" s="31">
        <v>0</v>
      </c>
      <c r="H185" s="19"/>
      <c r="I185" s="19"/>
      <c r="J185" s="19"/>
      <c r="K185" s="2">
        <f t="shared" si="11"/>
        <v>4100000</v>
      </c>
      <c r="L185" s="31">
        <v>4100000</v>
      </c>
      <c r="M185" s="19"/>
      <c r="S185" s="19">
        <f>IFERROR(SUMIF([3]PIVOT!$A$9:$A$634,C185,[3]PIVOT!$C$9:$C$634),0)</f>
        <v>0</v>
      </c>
      <c r="T185" s="19">
        <f t="shared" si="10"/>
        <v>-4100000</v>
      </c>
    </row>
    <row r="186" spans="1:20" hidden="1" outlineLevel="1" x14ac:dyDescent="0.25">
      <c r="A186" s="19" t="s">
        <v>179</v>
      </c>
      <c r="B186" s="19" t="s">
        <v>2886</v>
      </c>
      <c r="C186" s="19" t="s">
        <v>2790</v>
      </c>
      <c r="D186" s="19" t="s">
        <v>2791</v>
      </c>
      <c r="E186" s="16">
        <f t="shared" si="8"/>
        <v>4100000</v>
      </c>
      <c r="F186" s="19"/>
      <c r="G186" s="31">
        <v>0</v>
      </c>
      <c r="H186" s="19"/>
      <c r="I186" s="19"/>
      <c r="J186" s="19"/>
      <c r="K186" s="2">
        <f t="shared" si="11"/>
        <v>4100000</v>
      </c>
      <c r="L186" s="31">
        <v>4100000</v>
      </c>
      <c r="M186" s="19"/>
      <c r="S186" s="19">
        <f>IFERROR(SUMIF([3]PIVOT!$A$9:$A$634,C186,[3]PIVOT!$C$9:$C$634),0)</f>
        <v>0</v>
      </c>
      <c r="T186" s="19">
        <f t="shared" si="10"/>
        <v>-4100000</v>
      </c>
    </row>
    <row r="187" spans="1:20" hidden="1" outlineLevel="1" x14ac:dyDescent="0.25">
      <c r="A187" s="19" t="s">
        <v>179</v>
      </c>
      <c r="B187" s="19" t="s">
        <v>2738</v>
      </c>
      <c r="C187" s="19" t="s">
        <v>2912</v>
      </c>
      <c r="D187" s="19" t="s">
        <v>3026</v>
      </c>
      <c r="E187" s="16">
        <f t="shared" si="8"/>
        <v>0</v>
      </c>
      <c r="F187" s="19"/>
      <c r="G187" s="31">
        <v>1000000</v>
      </c>
      <c r="H187" s="19"/>
      <c r="I187" s="19"/>
      <c r="J187" s="19"/>
      <c r="K187" s="2">
        <f t="shared" si="11"/>
        <v>1000000</v>
      </c>
      <c r="L187" s="31">
        <v>0</v>
      </c>
      <c r="M187" s="19"/>
      <c r="S187" s="19">
        <f>IFERROR(SUMIF([3]PIVOT!$A$9:$A$634,C187,[3]PIVOT!$C$9:$C$634),0)</f>
        <v>0</v>
      </c>
      <c r="T187" s="19">
        <f t="shared" si="10"/>
        <v>-1000000</v>
      </c>
    </row>
    <row r="188" spans="1:20" hidden="1" outlineLevel="1" x14ac:dyDescent="0.25">
      <c r="A188" s="19" t="s">
        <v>179</v>
      </c>
      <c r="B188" s="19" t="s">
        <v>2885</v>
      </c>
      <c r="C188" s="19" t="s">
        <v>2916</v>
      </c>
      <c r="D188" s="19" t="s">
        <v>3027</v>
      </c>
      <c r="E188" s="16">
        <f t="shared" si="8"/>
        <v>4500000</v>
      </c>
      <c r="F188" s="19"/>
      <c r="G188" s="31">
        <v>1000000</v>
      </c>
      <c r="H188" s="19"/>
      <c r="I188" s="19"/>
      <c r="J188" s="19"/>
      <c r="K188" s="2">
        <f t="shared" si="11"/>
        <v>5500000</v>
      </c>
      <c r="L188" s="31">
        <v>4500000</v>
      </c>
      <c r="M188" s="19"/>
      <c r="S188" s="19">
        <f>IFERROR(SUMIF([3]PIVOT!$A$9:$A$634,C188,[3]PIVOT!$C$9:$C$634),0)</f>
        <v>0</v>
      </c>
      <c r="T188" s="19">
        <f t="shared" si="10"/>
        <v>-5500000</v>
      </c>
    </row>
    <row r="189" spans="1:20" hidden="1" outlineLevel="1" x14ac:dyDescent="0.25">
      <c r="A189" s="19" t="s">
        <v>179</v>
      </c>
      <c r="B189" s="19" t="s">
        <v>2885</v>
      </c>
      <c r="C189" s="19" t="s">
        <v>1587</v>
      </c>
      <c r="D189" s="19" t="s">
        <v>1001</v>
      </c>
      <c r="E189" s="16">
        <f t="shared" si="8"/>
        <v>4500000</v>
      </c>
      <c r="F189" s="19"/>
      <c r="G189" s="31">
        <v>0</v>
      </c>
      <c r="H189" s="19"/>
      <c r="I189" s="19"/>
      <c r="J189" s="19"/>
      <c r="K189" s="2">
        <f t="shared" si="11"/>
        <v>4500000</v>
      </c>
      <c r="L189" s="31">
        <v>4500000</v>
      </c>
      <c r="M189" s="19"/>
      <c r="S189" s="19">
        <f>IFERROR(SUMIF([3]PIVOT!$A$9:$A$634,C189,[3]PIVOT!$C$9:$C$634),0)</f>
        <v>0</v>
      </c>
      <c r="T189" s="19">
        <f t="shared" si="10"/>
        <v>-4500000</v>
      </c>
    </row>
    <row r="190" spans="1:20" hidden="1" outlineLevel="1" x14ac:dyDescent="0.25">
      <c r="A190" s="19" t="s">
        <v>179</v>
      </c>
      <c r="B190" s="19" t="s">
        <v>2885</v>
      </c>
      <c r="C190" s="19" t="s">
        <v>2914</v>
      </c>
      <c r="D190" s="19" t="s">
        <v>2915</v>
      </c>
      <c r="E190" s="16">
        <f t="shared" si="8"/>
        <v>4500000</v>
      </c>
      <c r="F190" s="19"/>
      <c r="G190" s="31">
        <v>1000000</v>
      </c>
      <c r="H190" s="19"/>
      <c r="I190" s="19"/>
      <c r="J190" s="19"/>
      <c r="K190" s="2">
        <f t="shared" si="11"/>
        <v>5500000</v>
      </c>
      <c r="L190" s="31">
        <v>4500000</v>
      </c>
      <c r="M190" s="19"/>
      <c r="S190" s="19">
        <f>IFERROR(SUMIF([3]PIVOT!$A$9:$A$634,C190,[3]PIVOT!$C$9:$C$634),0)</f>
        <v>0</v>
      </c>
      <c r="T190" s="19">
        <f t="shared" si="10"/>
        <v>-5500000</v>
      </c>
    </row>
    <row r="191" spans="1:20" hidden="1" outlineLevel="1" x14ac:dyDescent="0.25">
      <c r="A191" s="19" t="s">
        <v>179</v>
      </c>
      <c r="B191" s="19" t="s">
        <v>2885</v>
      </c>
      <c r="C191" s="19" t="s">
        <v>3028</v>
      </c>
      <c r="D191" s="19" t="s">
        <v>3029</v>
      </c>
      <c r="E191" s="16">
        <f t="shared" si="8"/>
        <v>4218750</v>
      </c>
      <c r="F191" s="19"/>
      <c r="G191" s="31">
        <v>937500</v>
      </c>
      <c r="H191" s="19"/>
      <c r="I191" s="19"/>
      <c r="J191" s="19"/>
      <c r="K191" s="2">
        <f t="shared" si="11"/>
        <v>5156250</v>
      </c>
      <c r="L191" s="31">
        <v>4218750</v>
      </c>
      <c r="M191" s="19"/>
      <c r="S191" s="19">
        <f>IFERROR(SUMIF([3]PIVOT!$A$9:$A$634,C191,[3]PIVOT!$C$9:$C$634),0)</f>
        <v>0</v>
      </c>
      <c r="T191" s="19">
        <f t="shared" si="10"/>
        <v>-5156250</v>
      </c>
    </row>
    <row r="192" spans="1:20" hidden="1" outlineLevel="1" x14ac:dyDescent="0.25">
      <c r="A192" s="19" t="s">
        <v>179</v>
      </c>
      <c r="B192" s="19" t="s">
        <v>2886</v>
      </c>
      <c r="C192" s="19" t="s">
        <v>2910</v>
      </c>
      <c r="D192" s="19" t="s">
        <v>3030</v>
      </c>
      <c r="E192" s="16">
        <f t="shared" si="8"/>
        <v>5500000</v>
      </c>
      <c r="F192" s="19"/>
      <c r="G192" s="31">
        <v>1000000</v>
      </c>
      <c r="H192" s="19"/>
      <c r="I192" s="19"/>
      <c r="J192" s="19"/>
      <c r="K192" s="2">
        <f t="shared" si="11"/>
        <v>6500000</v>
      </c>
      <c r="L192" s="31">
        <v>5500000</v>
      </c>
      <c r="M192" s="19"/>
      <c r="S192" s="19">
        <f>IFERROR(SUMIF([3]PIVOT!$A$9:$A$634,C192,[3]PIVOT!$C$9:$C$634),0)</f>
        <v>0</v>
      </c>
      <c r="T192" s="19">
        <f t="shared" si="10"/>
        <v>-6500000</v>
      </c>
    </row>
    <row r="193" spans="1:20" hidden="1" outlineLevel="1" x14ac:dyDescent="0.25">
      <c r="A193" s="19" t="s">
        <v>179</v>
      </c>
      <c r="B193" s="19" t="s">
        <v>2886</v>
      </c>
      <c r="C193" s="19" t="s">
        <v>1589</v>
      </c>
      <c r="D193" s="19" t="s">
        <v>1000</v>
      </c>
      <c r="E193" s="16">
        <f t="shared" si="8"/>
        <v>4100000</v>
      </c>
      <c r="F193" s="19"/>
      <c r="G193" s="31">
        <v>0</v>
      </c>
      <c r="H193" s="19"/>
      <c r="I193" s="19"/>
      <c r="J193" s="19"/>
      <c r="K193" s="2">
        <f t="shared" si="11"/>
        <v>4100000</v>
      </c>
      <c r="L193" s="31">
        <v>4100000</v>
      </c>
      <c r="M193" s="19"/>
      <c r="S193" s="19">
        <f>IFERROR(SUMIF([3]PIVOT!$A$9:$A$634,C193,[3]PIVOT!$C$9:$C$634),0)</f>
        <v>0</v>
      </c>
      <c r="T193" s="19">
        <f t="shared" si="10"/>
        <v>-4100000</v>
      </c>
    </row>
    <row r="194" spans="1:20" hidden="1" outlineLevel="1" x14ac:dyDescent="0.25">
      <c r="A194" s="19" t="s">
        <v>180</v>
      </c>
      <c r="B194" s="19" t="s">
        <v>2738</v>
      </c>
      <c r="C194" s="19" t="s">
        <v>1632</v>
      </c>
      <c r="D194" s="19" t="s">
        <v>762</v>
      </c>
      <c r="E194" s="16">
        <f t="shared" si="8"/>
        <v>3500000</v>
      </c>
      <c r="F194" s="19"/>
      <c r="G194" s="31">
        <v>0</v>
      </c>
      <c r="H194" s="19"/>
      <c r="I194" s="19"/>
      <c r="J194" s="19"/>
      <c r="K194" s="2">
        <f t="shared" si="11"/>
        <v>3500000</v>
      </c>
      <c r="L194" s="31">
        <v>3500000</v>
      </c>
      <c r="M194" s="19"/>
      <c r="S194" s="19">
        <f>IFERROR(SUMIF([3]PIVOT!$A$9:$A$634,C194,[3]PIVOT!$C$9:$C$634),0)</f>
        <v>0</v>
      </c>
      <c r="T194" s="19">
        <f t="shared" si="10"/>
        <v>-3500000</v>
      </c>
    </row>
    <row r="195" spans="1:20" hidden="1" outlineLevel="1" x14ac:dyDescent="0.25">
      <c r="A195" s="19" t="s">
        <v>180</v>
      </c>
      <c r="B195" s="19" t="s">
        <v>2885</v>
      </c>
      <c r="C195" s="19" t="s">
        <v>2653</v>
      </c>
      <c r="D195" s="19" t="s">
        <v>2807</v>
      </c>
      <c r="E195" s="16">
        <f t="shared" si="8"/>
        <v>3300000</v>
      </c>
      <c r="F195" s="19"/>
      <c r="G195" s="31">
        <v>0</v>
      </c>
      <c r="H195" s="19"/>
      <c r="I195" s="19"/>
      <c r="J195" s="19"/>
      <c r="K195" s="2">
        <f t="shared" si="11"/>
        <v>3300000</v>
      </c>
      <c r="L195" s="31">
        <v>3300000</v>
      </c>
      <c r="M195" s="19"/>
      <c r="S195" s="19">
        <f>IFERROR(SUMIF([3]PIVOT!$A$9:$A$634,C195,[3]PIVOT!$C$9:$C$634),0)</f>
        <v>0</v>
      </c>
      <c r="T195" s="19">
        <f t="shared" si="10"/>
        <v>-3300000</v>
      </c>
    </row>
    <row r="196" spans="1:20" hidden="1" outlineLevel="1" x14ac:dyDescent="0.25">
      <c r="A196" s="19" t="s">
        <v>180</v>
      </c>
      <c r="B196" s="19" t="s">
        <v>2886</v>
      </c>
      <c r="C196" s="19" t="s">
        <v>1633</v>
      </c>
      <c r="D196" s="19" t="s">
        <v>171</v>
      </c>
      <c r="E196" s="16">
        <f t="shared" si="8"/>
        <v>1400000</v>
      </c>
      <c r="F196" s="19"/>
      <c r="G196" s="31">
        <v>0</v>
      </c>
      <c r="H196" s="19"/>
      <c r="I196" s="19"/>
      <c r="J196" s="19"/>
      <c r="K196" s="2">
        <f t="shared" si="11"/>
        <v>1400000</v>
      </c>
      <c r="L196" s="31">
        <v>1400000</v>
      </c>
      <c r="M196" s="19"/>
      <c r="S196" s="19">
        <f>IFERROR(SUMIF([3]PIVOT!$A$9:$A$634,C196,[3]PIVOT!$C$9:$C$634),0)</f>
        <v>0</v>
      </c>
      <c r="T196" s="19">
        <f t="shared" si="10"/>
        <v>-1400000</v>
      </c>
    </row>
    <row r="197" spans="1:20" hidden="1" outlineLevel="1" x14ac:dyDescent="0.25">
      <c r="A197" s="19" t="s">
        <v>180</v>
      </c>
      <c r="B197" s="19" t="s">
        <v>2885</v>
      </c>
      <c r="C197" s="19" t="s">
        <v>1639</v>
      </c>
      <c r="D197" s="19" t="s">
        <v>447</v>
      </c>
      <c r="E197" s="16">
        <f t="shared" si="8"/>
        <v>3300000</v>
      </c>
      <c r="F197" s="19"/>
      <c r="G197" s="31">
        <v>0</v>
      </c>
      <c r="H197" s="19"/>
      <c r="I197" s="19"/>
      <c r="J197" s="19"/>
      <c r="K197" s="2">
        <f t="shared" si="11"/>
        <v>3300000</v>
      </c>
      <c r="L197" s="31">
        <v>3300000</v>
      </c>
      <c r="M197" s="19"/>
      <c r="S197" s="19">
        <f>IFERROR(SUMIF([3]PIVOT!$A$9:$A$634,C197,[3]PIVOT!$C$9:$C$634),0)</f>
        <v>0</v>
      </c>
      <c r="T197" s="19">
        <f t="shared" si="10"/>
        <v>-3300000</v>
      </c>
    </row>
    <row r="198" spans="1:20" hidden="1" outlineLevel="1" x14ac:dyDescent="0.25">
      <c r="A198" s="19" t="s">
        <v>180</v>
      </c>
      <c r="B198" s="19" t="s">
        <v>2885</v>
      </c>
      <c r="C198" s="19" t="s">
        <v>1640</v>
      </c>
      <c r="D198" s="19" t="s">
        <v>400</v>
      </c>
      <c r="E198" s="16">
        <f t="shared" si="8"/>
        <v>4500000</v>
      </c>
      <c r="F198" s="19"/>
      <c r="G198" s="31">
        <v>0</v>
      </c>
      <c r="H198" s="19"/>
      <c r="I198" s="19"/>
      <c r="J198" s="19"/>
      <c r="K198" s="2">
        <f t="shared" si="11"/>
        <v>4500000</v>
      </c>
      <c r="L198" s="31">
        <v>4500000</v>
      </c>
      <c r="M198" s="19"/>
      <c r="S198" s="19">
        <f>IFERROR(SUMIF([3]PIVOT!$A$9:$A$634,C198,[3]PIVOT!$C$9:$C$634),0)</f>
        <v>0</v>
      </c>
      <c r="T198" s="19">
        <f t="shared" si="10"/>
        <v>-4500000</v>
      </c>
    </row>
    <row r="199" spans="1:20" hidden="1" outlineLevel="1" x14ac:dyDescent="0.25">
      <c r="A199" s="19" t="s">
        <v>180</v>
      </c>
      <c r="B199" s="19" t="s">
        <v>2738</v>
      </c>
      <c r="C199" s="19" t="s">
        <v>1573</v>
      </c>
      <c r="D199" s="19" t="s">
        <v>160</v>
      </c>
      <c r="E199" s="16">
        <f t="shared" si="8"/>
        <v>2000000</v>
      </c>
      <c r="F199" s="19"/>
      <c r="G199" s="31">
        <v>0</v>
      </c>
      <c r="H199" s="19"/>
      <c r="I199" s="19"/>
      <c r="J199" s="19"/>
      <c r="K199" s="2">
        <f t="shared" si="11"/>
        <v>2000000</v>
      </c>
      <c r="L199" s="31">
        <v>2000000</v>
      </c>
      <c r="M199" s="19"/>
      <c r="S199" s="19">
        <f>IFERROR(SUMIF([3]PIVOT!$A$9:$A$634,C199,[3]PIVOT!$C$9:$C$634),0)</f>
        <v>0</v>
      </c>
      <c r="T199" s="19">
        <f t="shared" si="10"/>
        <v>-2000000</v>
      </c>
    </row>
    <row r="200" spans="1:20" hidden="1" outlineLevel="1" x14ac:dyDescent="0.25">
      <c r="A200" s="19" t="s">
        <v>180</v>
      </c>
      <c r="B200" s="19" t="s">
        <v>2885</v>
      </c>
      <c r="C200" s="19" t="s">
        <v>2799</v>
      </c>
      <c r="D200" s="19" t="s">
        <v>2800</v>
      </c>
      <c r="E200" s="16">
        <f t="shared" si="8"/>
        <v>3300000</v>
      </c>
      <c r="F200" s="19"/>
      <c r="G200" s="31">
        <v>0</v>
      </c>
      <c r="H200" s="19"/>
      <c r="I200" s="19"/>
      <c r="J200" s="19"/>
      <c r="K200" s="2">
        <f t="shared" si="11"/>
        <v>3300000</v>
      </c>
      <c r="L200" s="31">
        <v>3300000</v>
      </c>
      <c r="M200" s="19"/>
      <c r="S200" s="19">
        <f>IFERROR(SUMIF([3]PIVOT!$A$9:$A$634,C200,[3]PIVOT!$C$9:$C$634),0)</f>
        <v>0</v>
      </c>
      <c r="T200" s="19">
        <f t="shared" si="10"/>
        <v>-3300000</v>
      </c>
    </row>
    <row r="201" spans="1:20" hidden="1" outlineLevel="1" x14ac:dyDescent="0.25">
      <c r="A201" s="19" t="s">
        <v>180</v>
      </c>
      <c r="B201" s="19" t="s">
        <v>2885</v>
      </c>
      <c r="C201" s="19" t="s">
        <v>2801</v>
      </c>
      <c r="D201" s="19" t="s">
        <v>2802</v>
      </c>
      <c r="E201" s="16">
        <f t="shared" si="8"/>
        <v>3300000</v>
      </c>
      <c r="F201" s="19"/>
      <c r="G201" s="31">
        <v>0</v>
      </c>
      <c r="H201" s="19"/>
      <c r="I201" s="19"/>
      <c r="J201" s="19"/>
      <c r="K201" s="2">
        <f t="shared" si="11"/>
        <v>3300000</v>
      </c>
      <c r="L201" s="31">
        <v>3300000</v>
      </c>
      <c r="M201" s="19"/>
      <c r="S201" s="19">
        <f>IFERROR(SUMIF([3]PIVOT!$A$9:$A$634,C201,[3]PIVOT!$C$9:$C$634),0)</f>
        <v>0</v>
      </c>
      <c r="T201" s="19">
        <f t="shared" si="10"/>
        <v>-3300000</v>
      </c>
    </row>
    <row r="202" spans="1:20" hidden="1" outlineLevel="1" x14ac:dyDescent="0.25">
      <c r="A202" s="19" t="s">
        <v>180</v>
      </c>
      <c r="B202" s="19" t="s">
        <v>2885</v>
      </c>
      <c r="C202" s="19" t="s">
        <v>1574</v>
      </c>
      <c r="D202" s="19" t="s">
        <v>1575</v>
      </c>
      <c r="E202" s="16">
        <f t="shared" si="8"/>
        <v>2700000</v>
      </c>
      <c r="F202" s="19"/>
      <c r="G202" s="31">
        <v>0</v>
      </c>
      <c r="H202" s="19"/>
      <c r="I202" s="19"/>
      <c r="J202" s="19"/>
      <c r="K202" s="2">
        <f t="shared" si="11"/>
        <v>2700000</v>
      </c>
      <c r="L202" s="31">
        <v>2700000</v>
      </c>
      <c r="M202" s="19"/>
      <c r="S202" s="19">
        <f>IFERROR(SUMIF([3]PIVOT!$A$9:$A$634,C202,[3]PIVOT!$C$9:$C$634),0)</f>
        <v>0</v>
      </c>
      <c r="T202" s="19">
        <f t="shared" si="10"/>
        <v>-2700000</v>
      </c>
    </row>
    <row r="203" spans="1:20" hidden="1" outlineLevel="1" x14ac:dyDescent="0.25">
      <c r="A203" s="19" t="s">
        <v>180</v>
      </c>
      <c r="B203" s="19" t="s">
        <v>2885</v>
      </c>
      <c r="C203" s="19" t="s">
        <v>1571</v>
      </c>
      <c r="D203" s="19" t="s">
        <v>1572</v>
      </c>
      <c r="E203" s="16">
        <f t="shared" si="8"/>
        <v>3300000</v>
      </c>
      <c r="F203" s="19"/>
      <c r="G203" s="31">
        <v>0</v>
      </c>
      <c r="H203" s="19"/>
      <c r="I203" s="19"/>
      <c r="J203" s="19"/>
      <c r="K203" s="2">
        <f t="shared" si="11"/>
        <v>3300000</v>
      </c>
      <c r="L203" s="31">
        <v>3300000</v>
      </c>
      <c r="M203" s="19"/>
      <c r="S203" s="19">
        <f>IFERROR(SUMIF([3]PIVOT!$A$9:$A$634,C203,[3]PIVOT!$C$9:$C$634),0)</f>
        <v>0</v>
      </c>
      <c r="T203" s="19">
        <f t="shared" si="10"/>
        <v>-3300000</v>
      </c>
    </row>
    <row r="204" spans="1:20" hidden="1" outlineLevel="1" x14ac:dyDescent="0.25">
      <c r="A204" s="19" t="s">
        <v>180</v>
      </c>
      <c r="B204" s="19" t="s">
        <v>2886</v>
      </c>
      <c r="C204" s="19" t="s">
        <v>2797</v>
      </c>
      <c r="D204" s="19" t="s">
        <v>2798</v>
      </c>
      <c r="E204" s="16">
        <f t="shared" si="8"/>
        <v>4100000</v>
      </c>
      <c r="F204" s="19"/>
      <c r="G204" s="31">
        <v>0</v>
      </c>
      <c r="H204" s="19"/>
      <c r="I204" s="19"/>
      <c r="J204" s="19"/>
      <c r="K204" s="2">
        <f t="shared" si="11"/>
        <v>4100000</v>
      </c>
      <c r="L204" s="31">
        <v>4100000</v>
      </c>
      <c r="M204" s="19"/>
      <c r="S204" s="19">
        <f>IFERROR(SUMIF([3]PIVOT!$A$9:$A$634,C204,[3]PIVOT!$C$9:$C$634),0)</f>
        <v>0</v>
      </c>
      <c r="T204" s="19">
        <f t="shared" si="10"/>
        <v>-4100000</v>
      </c>
    </row>
    <row r="205" spans="1:20" hidden="1" outlineLevel="1" x14ac:dyDescent="0.25">
      <c r="A205" s="19" t="s">
        <v>180</v>
      </c>
      <c r="B205" s="19" t="s">
        <v>2738</v>
      </c>
      <c r="C205" s="19" t="s">
        <v>1608</v>
      </c>
      <c r="D205" s="19" t="s">
        <v>2907</v>
      </c>
      <c r="E205" s="16">
        <f t="shared" si="8"/>
        <v>2800000</v>
      </c>
      <c r="F205" s="19"/>
      <c r="G205" s="31">
        <v>0</v>
      </c>
      <c r="H205" s="19"/>
      <c r="I205" s="19"/>
      <c r="J205" s="19"/>
      <c r="K205" s="2">
        <f t="shared" si="11"/>
        <v>2800000</v>
      </c>
      <c r="L205" s="31">
        <v>2800000</v>
      </c>
      <c r="M205" s="19"/>
      <c r="S205" s="19">
        <f>IFERROR(SUMIF([3]PIVOT!$A$9:$A$634,C205,[3]PIVOT!$C$9:$C$634),0)</f>
        <v>0</v>
      </c>
      <c r="T205" s="19">
        <f t="shared" si="10"/>
        <v>-2800000</v>
      </c>
    </row>
    <row r="206" spans="1:20" hidden="1" outlineLevel="1" x14ac:dyDescent="0.25">
      <c r="A206" s="19" t="s">
        <v>180</v>
      </c>
      <c r="B206" s="19" t="s">
        <v>2885</v>
      </c>
      <c r="C206" s="19" t="s">
        <v>2805</v>
      </c>
      <c r="D206" s="19" t="s">
        <v>2806</v>
      </c>
      <c r="E206" s="16">
        <f t="shared" ref="E206:E269" si="12">+L206-F206-J206-I206</f>
        <v>0</v>
      </c>
      <c r="F206" s="19"/>
      <c r="G206" s="31">
        <v>375000</v>
      </c>
      <c r="H206" s="19"/>
      <c r="I206" s="19"/>
      <c r="J206" s="19"/>
      <c r="K206" s="2">
        <f t="shared" si="11"/>
        <v>375000</v>
      </c>
      <c r="L206" s="31">
        <v>0</v>
      </c>
      <c r="M206" s="19"/>
      <c r="S206" s="19">
        <f>IFERROR(SUMIF([3]PIVOT!$A$9:$A$634,C206,[3]PIVOT!$C$9:$C$634),0)</f>
        <v>0</v>
      </c>
      <c r="T206" s="19">
        <f t="shared" ref="T206:T284" si="13">+S206-K206</f>
        <v>-375000</v>
      </c>
    </row>
    <row r="207" spans="1:20" hidden="1" outlineLevel="1" x14ac:dyDescent="0.25">
      <c r="A207" s="19" t="s">
        <v>180</v>
      </c>
      <c r="B207" s="19" t="s">
        <v>2885</v>
      </c>
      <c r="C207" s="19" t="s">
        <v>1643</v>
      </c>
      <c r="D207" s="19" t="s">
        <v>504</v>
      </c>
      <c r="E207" s="16">
        <f t="shared" si="12"/>
        <v>0</v>
      </c>
      <c r="F207" s="19"/>
      <c r="G207" s="31">
        <v>0</v>
      </c>
      <c r="H207" s="19"/>
      <c r="I207" s="19"/>
      <c r="J207" s="19"/>
      <c r="K207" s="2">
        <f t="shared" si="11"/>
        <v>0</v>
      </c>
      <c r="L207" s="31">
        <v>0</v>
      </c>
      <c r="M207" s="19"/>
      <c r="S207" s="19">
        <f>IFERROR(SUMIF([3]PIVOT!$A$9:$A$634,C207,[3]PIVOT!$C$9:$C$634),0)</f>
        <v>0</v>
      </c>
      <c r="T207" s="19">
        <f t="shared" si="13"/>
        <v>0</v>
      </c>
    </row>
    <row r="208" spans="1:20" hidden="1" outlineLevel="1" x14ac:dyDescent="0.25">
      <c r="A208" s="19" t="s">
        <v>180</v>
      </c>
      <c r="B208" s="19" t="s">
        <v>2886</v>
      </c>
      <c r="C208" s="19" t="s">
        <v>1607</v>
      </c>
      <c r="D208" s="19" t="s">
        <v>395</v>
      </c>
      <c r="E208" s="16">
        <f t="shared" si="12"/>
        <v>0</v>
      </c>
      <c r="F208" s="19"/>
      <c r="G208" s="31">
        <v>0</v>
      </c>
      <c r="H208" s="19"/>
      <c r="I208" s="19"/>
      <c r="J208" s="19"/>
      <c r="K208" s="2">
        <f t="shared" si="11"/>
        <v>0</v>
      </c>
      <c r="L208" s="31">
        <v>0</v>
      </c>
      <c r="M208" s="19"/>
      <c r="S208" s="19">
        <f>IFERROR(SUMIF([3]PIVOT!$A$9:$A$634,C208,[3]PIVOT!$C$9:$C$634),0)</f>
        <v>0</v>
      </c>
      <c r="T208" s="19">
        <f t="shared" si="13"/>
        <v>0</v>
      </c>
    </row>
    <row r="209" spans="1:20" hidden="1" outlineLevel="1" x14ac:dyDescent="0.25">
      <c r="A209" s="19" t="s">
        <v>180</v>
      </c>
      <c r="B209" s="19" t="s">
        <v>2886</v>
      </c>
      <c r="C209" s="19" t="s">
        <v>1609</v>
      </c>
      <c r="D209" s="19" t="s">
        <v>166</v>
      </c>
      <c r="E209" s="16">
        <f t="shared" si="12"/>
        <v>0</v>
      </c>
      <c r="F209" s="19"/>
      <c r="G209" s="31">
        <v>0</v>
      </c>
      <c r="H209" s="19"/>
      <c r="I209" s="19"/>
      <c r="J209" s="19"/>
      <c r="K209" s="2">
        <f t="shared" si="11"/>
        <v>0</v>
      </c>
      <c r="L209" s="31">
        <v>0</v>
      </c>
      <c r="M209" s="19"/>
      <c r="S209" s="19">
        <f>IFERROR(SUMIF([3]PIVOT!$A$9:$A$634,C209,[3]PIVOT!$C$9:$C$634),0)</f>
        <v>0</v>
      </c>
      <c r="T209" s="19">
        <f t="shared" si="13"/>
        <v>0</v>
      </c>
    </row>
    <row r="210" spans="1:20" hidden="1" outlineLevel="1" x14ac:dyDescent="0.25">
      <c r="A210" s="19" t="s">
        <v>180</v>
      </c>
      <c r="B210" s="19" t="s">
        <v>2738</v>
      </c>
      <c r="C210" s="19" t="s">
        <v>1612</v>
      </c>
      <c r="D210" s="19" t="s">
        <v>595</v>
      </c>
      <c r="E210" s="16">
        <f t="shared" si="12"/>
        <v>2300000</v>
      </c>
      <c r="F210" s="19"/>
      <c r="G210" s="31">
        <v>0</v>
      </c>
      <c r="H210" s="19"/>
      <c r="I210" s="19"/>
      <c r="J210" s="19"/>
      <c r="K210" s="2">
        <f t="shared" si="11"/>
        <v>2300000</v>
      </c>
      <c r="L210" s="31">
        <v>2300000</v>
      </c>
      <c r="M210" s="19"/>
      <c r="S210" s="19">
        <f>IFERROR(SUMIF([3]PIVOT!$A$9:$A$634,C210,[3]PIVOT!$C$9:$C$634),0)</f>
        <v>0</v>
      </c>
      <c r="T210" s="19">
        <f t="shared" si="13"/>
        <v>-2300000</v>
      </c>
    </row>
    <row r="211" spans="1:20" hidden="1" outlineLevel="1" x14ac:dyDescent="0.25">
      <c r="A211" s="19" t="s">
        <v>180</v>
      </c>
      <c r="B211" s="19" t="s">
        <v>2885</v>
      </c>
      <c r="C211" s="19" t="s">
        <v>1611</v>
      </c>
      <c r="D211" s="19" t="s">
        <v>397</v>
      </c>
      <c r="E211" s="16">
        <f t="shared" si="12"/>
        <v>4500000</v>
      </c>
      <c r="F211" s="19"/>
      <c r="G211" s="31">
        <v>0</v>
      </c>
      <c r="H211" s="19"/>
      <c r="I211" s="19"/>
      <c r="J211" s="19"/>
      <c r="K211" s="2">
        <f t="shared" si="11"/>
        <v>4500000</v>
      </c>
      <c r="L211" s="31">
        <v>4500000</v>
      </c>
      <c r="M211" s="19"/>
      <c r="S211" s="19">
        <f>IFERROR(SUMIF([3]PIVOT!$A$9:$A$634,C211,[3]PIVOT!$C$9:$C$634),0)</f>
        <v>0</v>
      </c>
      <c r="T211" s="19">
        <f t="shared" si="13"/>
        <v>-4500000</v>
      </c>
    </row>
    <row r="212" spans="1:20" hidden="1" outlineLevel="1" x14ac:dyDescent="0.25">
      <c r="A212" s="19" t="s">
        <v>180</v>
      </c>
      <c r="B212" s="19" t="s">
        <v>2885</v>
      </c>
      <c r="C212" s="19" t="s">
        <v>1613</v>
      </c>
      <c r="D212" s="19" t="s">
        <v>47</v>
      </c>
      <c r="E212" s="16">
        <f t="shared" si="12"/>
        <v>4500000</v>
      </c>
      <c r="F212" s="19"/>
      <c r="G212" s="31">
        <v>0</v>
      </c>
      <c r="H212" s="19"/>
      <c r="I212" s="19"/>
      <c r="J212" s="19"/>
      <c r="K212" s="2">
        <f t="shared" si="11"/>
        <v>4500000</v>
      </c>
      <c r="L212" s="31">
        <v>4500000</v>
      </c>
      <c r="M212" s="19"/>
      <c r="S212" s="19">
        <f>IFERROR(SUMIF([3]PIVOT!$A$9:$A$634,C212,[3]PIVOT!$C$9:$C$634),0)</f>
        <v>0</v>
      </c>
      <c r="T212" s="19">
        <f t="shared" si="13"/>
        <v>-4500000</v>
      </c>
    </row>
    <row r="213" spans="1:20" hidden="1" outlineLevel="1" x14ac:dyDescent="0.25">
      <c r="A213" s="19" t="s">
        <v>180</v>
      </c>
      <c r="B213" s="19" t="s">
        <v>2885</v>
      </c>
      <c r="C213" s="19" t="s">
        <v>1614</v>
      </c>
      <c r="D213" s="19" t="s">
        <v>396</v>
      </c>
      <c r="E213" s="16">
        <f t="shared" si="12"/>
        <v>4500000</v>
      </c>
      <c r="F213" s="19"/>
      <c r="G213" s="31">
        <v>0</v>
      </c>
      <c r="H213" s="19"/>
      <c r="I213" s="19"/>
      <c r="J213" s="19"/>
      <c r="K213" s="2">
        <f t="shared" ref="K213:K290" si="14">SUM(E213:G213)-H213+I213+J213</f>
        <v>4500000</v>
      </c>
      <c r="L213" s="31">
        <v>4500000</v>
      </c>
      <c r="M213" s="19"/>
      <c r="S213" s="19">
        <f>IFERROR(SUMIF([3]PIVOT!$A$9:$A$634,C213,[3]PIVOT!$C$9:$C$634),0)</f>
        <v>0</v>
      </c>
      <c r="T213" s="19">
        <f t="shared" si="13"/>
        <v>-4500000</v>
      </c>
    </row>
    <row r="214" spans="1:20" hidden="1" outlineLevel="1" x14ac:dyDescent="0.25">
      <c r="A214" s="19" t="s">
        <v>180</v>
      </c>
      <c r="B214" s="19" t="s">
        <v>2886</v>
      </c>
      <c r="C214" s="19" t="s">
        <v>1610</v>
      </c>
      <c r="D214" s="19" t="s">
        <v>167</v>
      </c>
      <c r="E214" s="16">
        <f t="shared" si="12"/>
        <v>1400000</v>
      </c>
      <c r="F214" s="19"/>
      <c r="G214" s="31">
        <v>0</v>
      </c>
      <c r="H214" s="19"/>
      <c r="I214" s="19"/>
      <c r="J214" s="19"/>
      <c r="K214" s="2">
        <f t="shared" si="14"/>
        <v>1400000</v>
      </c>
      <c r="L214" s="31">
        <v>1400000</v>
      </c>
      <c r="M214" s="19"/>
      <c r="S214" s="19">
        <f>IFERROR(SUMIF([3]PIVOT!$A$9:$A$634,C214,[3]PIVOT!$C$9:$C$634),0)</f>
        <v>0</v>
      </c>
      <c r="T214" s="19">
        <f t="shared" si="13"/>
        <v>-1400000</v>
      </c>
    </row>
    <row r="215" spans="1:20" hidden="1" outlineLevel="1" x14ac:dyDescent="0.25">
      <c r="A215" s="19" t="s">
        <v>180</v>
      </c>
      <c r="B215" s="19" t="s">
        <v>2738</v>
      </c>
      <c r="C215" s="19" t="s">
        <v>1618</v>
      </c>
      <c r="D215" s="19" t="s">
        <v>448</v>
      </c>
      <c r="E215" s="16">
        <f t="shared" si="12"/>
        <v>2800000</v>
      </c>
      <c r="F215" s="19"/>
      <c r="G215" s="31">
        <v>0</v>
      </c>
      <c r="H215" s="19"/>
      <c r="I215" s="19"/>
      <c r="J215" s="19"/>
      <c r="K215" s="2">
        <f t="shared" si="14"/>
        <v>2800000</v>
      </c>
      <c r="L215" s="31">
        <v>2800000</v>
      </c>
      <c r="M215" s="19"/>
      <c r="S215" s="19">
        <f>IFERROR(SUMIF([3]PIVOT!$A$9:$A$634,C215,[3]PIVOT!$C$9:$C$634),0)</f>
        <v>0</v>
      </c>
      <c r="T215" s="19">
        <f t="shared" si="13"/>
        <v>-2800000</v>
      </c>
    </row>
    <row r="216" spans="1:20" hidden="1" outlineLevel="1" x14ac:dyDescent="0.25">
      <c r="A216" s="19" t="s">
        <v>180</v>
      </c>
      <c r="B216" s="19" t="s">
        <v>2885</v>
      </c>
      <c r="C216" s="19" t="s">
        <v>1617</v>
      </c>
      <c r="D216" s="19" t="s">
        <v>1473</v>
      </c>
      <c r="E216" s="16">
        <f t="shared" si="12"/>
        <v>3300000</v>
      </c>
      <c r="F216" s="19"/>
      <c r="G216" s="31">
        <v>0</v>
      </c>
      <c r="H216" s="19"/>
      <c r="I216" s="19"/>
      <c r="J216" s="19"/>
      <c r="K216" s="2">
        <f t="shared" si="14"/>
        <v>3300000</v>
      </c>
      <c r="L216" s="31">
        <v>3300000</v>
      </c>
      <c r="M216" s="19"/>
      <c r="S216" s="19">
        <f>IFERROR(SUMIF([3]PIVOT!$A$9:$A$634,C216,[3]PIVOT!$C$9:$C$634),0)</f>
        <v>0</v>
      </c>
      <c r="T216" s="19">
        <f t="shared" si="13"/>
        <v>-3300000</v>
      </c>
    </row>
    <row r="217" spans="1:20" hidden="1" outlineLevel="1" x14ac:dyDescent="0.25">
      <c r="A217" s="19" t="s">
        <v>180</v>
      </c>
      <c r="B217" s="19" t="s">
        <v>2886</v>
      </c>
      <c r="C217" s="19" t="s">
        <v>1619</v>
      </c>
      <c r="D217" s="19" t="s">
        <v>827</v>
      </c>
      <c r="E217" s="16">
        <f t="shared" si="12"/>
        <v>0</v>
      </c>
      <c r="F217" s="19"/>
      <c r="G217" s="31">
        <v>0</v>
      </c>
      <c r="H217" s="19"/>
      <c r="I217" s="19"/>
      <c r="J217" s="19"/>
      <c r="K217" s="2">
        <f t="shared" si="14"/>
        <v>0</v>
      </c>
      <c r="L217" s="31">
        <v>0</v>
      </c>
      <c r="M217" s="19"/>
      <c r="S217" s="19">
        <f>IFERROR(SUMIF([3]PIVOT!$A$9:$A$634,C217,[3]PIVOT!$C$9:$C$634),0)</f>
        <v>0</v>
      </c>
      <c r="T217" s="19">
        <f t="shared" si="13"/>
        <v>0</v>
      </c>
    </row>
    <row r="218" spans="1:20" hidden="1" outlineLevel="1" x14ac:dyDescent="0.25">
      <c r="A218" s="19" t="s">
        <v>180</v>
      </c>
      <c r="B218" s="19" t="s">
        <v>2885</v>
      </c>
      <c r="C218" s="19" t="s">
        <v>1622</v>
      </c>
      <c r="D218" s="19" t="s">
        <v>1623</v>
      </c>
      <c r="E218" s="16">
        <f t="shared" si="12"/>
        <v>2100000</v>
      </c>
      <c r="F218" s="19"/>
      <c r="G218" s="31">
        <v>0</v>
      </c>
      <c r="H218" s="19"/>
      <c r="I218" s="19"/>
      <c r="J218" s="19"/>
      <c r="K218" s="2">
        <f t="shared" si="14"/>
        <v>2100000</v>
      </c>
      <c r="L218" s="31">
        <v>2100000</v>
      </c>
      <c r="M218" s="19"/>
      <c r="S218" s="19">
        <f>IFERROR(SUMIF([3]PIVOT!$A$9:$A$634,C218,[3]PIVOT!$C$9:$C$634),0)</f>
        <v>0</v>
      </c>
      <c r="T218" s="19">
        <f t="shared" si="13"/>
        <v>-2100000</v>
      </c>
    </row>
    <row r="219" spans="1:20" hidden="1" outlineLevel="1" x14ac:dyDescent="0.25">
      <c r="A219" s="19" t="s">
        <v>180</v>
      </c>
      <c r="B219" s="19" t="s">
        <v>2886</v>
      </c>
      <c r="C219" s="19" t="s">
        <v>2263</v>
      </c>
      <c r="D219" s="19" t="s">
        <v>2264</v>
      </c>
      <c r="E219" s="16">
        <f t="shared" si="12"/>
        <v>0</v>
      </c>
      <c r="F219" s="19"/>
      <c r="G219" s="31">
        <v>0</v>
      </c>
      <c r="H219" s="19"/>
      <c r="I219" s="19"/>
      <c r="J219" s="19"/>
      <c r="K219" s="2">
        <f t="shared" si="14"/>
        <v>0</v>
      </c>
      <c r="L219" s="31">
        <v>0</v>
      </c>
      <c r="M219" s="19"/>
      <c r="S219" s="19">
        <f>IFERROR(SUMIF([3]PIVOT!$A$9:$A$634,C219,[3]PIVOT!$C$9:$C$634),0)</f>
        <v>0</v>
      </c>
      <c r="T219" s="19">
        <f t="shared" si="13"/>
        <v>0</v>
      </c>
    </row>
    <row r="220" spans="1:20" hidden="1" outlineLevel="1" x14ac:dyDescent="0.25">
      <c r="A220" s="19" t="s">
        <v>180</v>
      </c>
      <c r="B220" s="19" t="s">
        <v>2885</v>
      </c>
      <c r="C220" s="19" t="s">
        <v>1624</v>
      </c>
      <c r="D220" s="19" t="s">
        <v>443</v>
      </c>
      <c r="E220" s="16">
        <f t="shared" si="12"/>
        <v>3300000</v>
      </c>
      <c r="F220" s="19"/>
      <c r="G220" s="31">
        <v>0</v>
      </c>
      <c r="H220" s="19"/>
      <c r="I220" s="19"/>
      <c r="J220" s="19"/>
      <c r="K220" s="2">
        <f t="shared" si="14"/>
        <v>3300000</v>
      </c>
      <c r="L220" s="31">
        <v>3300000</v>
      </c>
      <c r="M220" s="19"/>
      <c r="S220" s="19">
        <f>IFERROR(SUMIF([3]PIVOT!$A$9:$A$634,C220,[3]PIVOT!$C$9:$C$634),0)</f>
        <v>0</v>
      </c>
      <c r="T220" s="19">
        <f t="shared" si="13"/>
        <v>-3300000</v>
      </c>
    </row>
    <row r="221" spans="1:20" hidden="1" outlineLevel="1" x14ac:dyDescent="0.25">
      <c r="A221" s="19" t="s">
        <v>180</v>
      </c>
      <c r="B221" s="19" t="s">
        <v>2885</v>
      </c>
      <c r="C221" s="19" t="s">
        <v>1637</v>
      </c>
      <c r="D221" s="19" t="s">
        <v>596</v>
      </c>
      <c r="E221" s="16">
        <f t="shared" si="12"/>
        <v>3300000</v>
      </c>
      <c r="F221" s="19"/>
      <c r="G221" s="31">
        <v>0</v>
      </c>
      <c r="H221" s="19"/>
      <c r="I221" s="19"/>
      <c r="J221" s="19"/>
      <c r="K221" s="2">
        <f t="shared" si="14"/>
        <v>3300000</v>
      </c>
      <c r="L221" s="31">
        <v>3300000</v>
      </c>
      <c r="M221" s="19"/>
      <c r="S221" s="19">
        <f>IFERROR(SUMIF([3]PIVOT!$A$9:$A$634,C221,[3]PIVOT!$C$9:$C$634),0)</f>
        <v>0</v>
      </c>
      <c r="T221" s="19">
        <f t="shared" si="13"/>
        <v>-3300000</v>
      </c>
    </row>
    <row r="222" spans="1:20" hidden="1" outlineLevel="1" x14ac:dyDescent="0.25">
      <c r="A222" s="19" t="s">
        <v>180</v>
      </c>
      <c r="B222" s="19" t="s">
        <v>2885</v>
      </c>
      <c r="C222" s="19" t="s">
        <v>1856</v>
      </c>
      <c r="D222" s="19" t="s">
        <v>1857</v>
      </c>
      <c r="E222" s="16">
        <f t="shared" si="12"/>
        <v>3300000</v>
      </c>
      <c r="F222" s="19"/>
      <c r="G222" s="31">
        <v>0</v>
      </c>
      <c r="H222" s="19"/>
      <c r="I222" s="19"/>
      <c r="J222" s="19"/>
      <c r="K222" s="2">
        <f t="shared" si="14"/>
        <v>3300000</v>
      </c>
      <c r="L222" s="31">
        <v>3300000</v>
      </c>
      <c r="M222" s="19"/>
      <c r="S222" s="19">
        <f>IFERROR(SUMIF([3]PIVOT!$A$9:$A$634,C222,[3]PIVOT!$C$9:$C$634),0)</f>
        <v>0</v>
      </c>
      <c r="T222" s="19">
        <f t="shared" si="13"/>
        <v>-3300000</v>
      </c>
    </row>
    <row r="223" spans="1:20" hidden="1" outlineLevel="1" x14ac:dyDescent="0.25">
      <c r="A223" s="19" t="s">
        <v>180</v>
      </c>
      <c r="B223" s="19" t="s">
        <v>2885</v>
      </c>
      <c r="C223" s="19" t="s">
        <v>2808</v>
      </c>
      <c r="D223" s="19" t="s">
        <v>2809</v>
      </c>
      <c r="E223" s="16">
        <f t="shared" si="12"/>
        <v>2100000</v>
      </c>
      <c r="F223" s="19"/>
      <c r="G223" s="31">
        <v>0</v>
      </c>
      <c r="H223" s="19"/>
      <c r="I223" s="19"/>
      <c r="J223" s="19"/>
      <c r="K223" s="2">
        <f t="shared" si="14"/>
        <v>2100000</v>
      </c>
      <c r="L223" s="31">
        <v>2100000</v>
      </c>
      <c r="M223" s="19"/>
      <c r="S223" s="19">
        <f>IFERROR(SUMIF([3]PIVOT!$A$9:$A$634,C223,[3]PIVOT!$C$9:$C$634),0)</f>
        <v>0</v>
      </c>
      <c r="T223" s="19">
        <f t="shared" si="13"/>
        <v>-2100000</v>
      </c>
    </row>
    <row r="224" spans="1:20" hidden="1" outlineLevel="1" x14ac:dyDescent="0.25">
      <c r="A224" s="19" t="s">
        <v>180</v>
      </c>
      <c r="B224" s="19" t="s">
        <v>2885</v>
      </c>
      <c r="C224" s="19" t="s">
        <v>2475</v>
      </c>
      <c r="D224" s="19" t="s">
        <v>855</v>
      </c>
      <c r="E224" s="16">
        <f t="shared" si="12"/>
        <v>2100000</v>
      </c>
      <c r="F224" s="19"/>
      <c r="G224" s="31">
        <v>0</v>
      </c>
      <c r="H224" s="19"/>
      <c r="I224" s="19"/>
      <c r="J224" s="19"/>
      <c r="K224" s="2">
        <f t="shared" si="14"/>
        <v>2100000</v>
      </c>
      <c r="L224" s="31">
        <v>2100000</v>
      </c>
      <c r="M224" s="19"/>
      <c r="S224" s="19">
        <f>IFERROR(SUMIF([3]PIVOT!$A$9:$A$634,C224,[3]PIVOT!$C$9:$C$634),0)</f>
        <v>0</v>
      </c>
      <c r="T224" s="19">
        <f t="shared" si="13"/>
        <v>-2100000</v>
      </c>
    </row>
    <row r="225" spans="1:20" hidden="1" outlineLevel="1" x14ac:dyDescent="0.25">
      <c r="A225" s="19" t="s">
        <v>180</v>
      </c>
      <c r="B225" s="19" t="s">
        <v>2885</v>
      </c>
      <c r="C225" s="19" t="s">
        <v>1644</v>
      </c>
      <c r="D225" s="19" t="s">
        <v>711</v>
      </c>
      <c r="E225" s="16">
        <f t="shared" si="12"/>
        <v>2100000</v>
      </c>
      <c r="F225" s="19"/>
      <c r="G225" s="31">
        <v>0</v>
      </c>
      <c r="H225" s="19"/>
      <c r="I225" s="19"/>
      <c r="J225" s="19"/>
      <c r="K225" s="2">
        <f t="shared" si="14"/>
        <v>2100000</v>
      </c>
      <c r="L225" s="31">
        <v>2100000</v>
      </c>
      <c r="M225" s="19"/>
      <c r="S225" s="19">
        <f>IFERROR(SUMIF([3]PIVOT!$A$9:$A$634,C225,[3]PIVOT!$C$9:$C$634),0)</f>
        <v>0</v>
      </c>
      <c r="T225" s="19">
        <f t="shared" si="13"/>
        <v>-2100000</v>
      </c>
    </row>
    <row r="226" spans="1:20" hidden="1" outlineLevel="1" x14ac:dyDescent="0.25">
      <c r="A226" s="19" t="s">
        <v>180</v>
      </c>
      <c r="B226" s="19" t="s">
        <v>2886</v>
      </c>
      <c r="C226" s="19" t="s">
        <v>2908</v>
      </c>
      <c r="D226" s="19" t="s">
        <v>2909</v>
      </c>
      <c r="E226" s="16">
        <f t="shared" si="12"/>
        <v>1400000</v>
      </c>
      <c r="F226" s="19"/>
      <c r="G226" s="31">
        <v>1000000</v>
      </c>
      <c r="H226" s="19"/>
      <c r="I226" s="19"/>
      <c r="J226" s="19"/>
      <c r="K226" s="2">
        <f t="shared" si="14"/>
        <v>2400000</v>
      </c>
      <c r="L226" s="31">
        <v>1400000</v>
      </c>
      <c r="M226" s="19"/>
      <c r="S226" s="19">
        <f>IFERROR(SUMIF([3]PIVOT!$A$9:$A$634,C226,[3]PIVOT!$C$9:$C$634),0)</f>
        <v>0</v>
      </c>
      <c r="T226" s="19">
        <f t="shared" si="13"/>
        <v>-2400000</v>
      </c>
    </row>
    <row r="227" spans="1:20" hidden="1" outlineLevel="1" x14ac:dyDescent="0.25">
      <c r="A227" s="19" t="s">
        <v>180</v>
      </c>
      <c r="B227" s="19" t="s">
        <v>2885</v>
      </c>
      <c r="C227" s="19" t="s">
        <v>2061</v>
      </c>
      <c r="D227" s="19" t="s">
        <v>3031</v>
      </c>
      <c r="E227" s="16">
        <f t="shared" si="12"/>
        <v>2100000</v>
      </c>
      <c r="F227" s="19"/>
      <c r="G227" s="31">
        <v>0</v>
      </c>
      <c r="H227" s="19"/>
      <c r="I227" s="19"/>
      <c r="J227" s="19"/>
      <c r="K227" s="2">
        <f t="shared" si="14"/>
        <v>2100000</v>
      </c>
      <c r="L227" s="31">
        <v>2100000</v>
      </c>
      <c r="M227" s="19"/>
      <c r="S227" s="19">
        <f>IFERROR(SUMIF([3]PIVOT!$A$9:$A$634,C227,[3]PIVOT!$C$9:$C$634),0)</f>
        <v>0</v>
      </c>
      <c r="T227" s="19">
        <f t="shared" si="13"/>
        <v>-2100000</v>
      </c>
    </row>
    <row r="228" spans="1:20" hidden="1" outlineLevel="1" x14ac:dyDescent="0.25">
      <c r="A228" s="19" t="s">
        <v>180</v>
      </c>
      <c r="B228" s="19" t="s">
        <v>2885</v>
      </c>
      <c r="C228" s="19" t="s">
        <v>2063</v>
      </c>
      <c r="D228" s="19" t="s">
        <v>2064</v>
      </c>
      <c r="E228" s="16">
        <f t="shared" si="12"/>
        <v>0</v>
      </c>
      <c r="F228" s="19"/>
      <c r="G228" s="31">
        <v>0</v>
      </c>
      <c r="H228" s="19"/>
      <c r="I228" s="19"/>
      <c r="J228" s="19"/>
      <c r="K228" s="2">
        <f t="shared" si="14"/>
        <v>0</v>
      </c>
      <c r="L228" s="31">
        <v>0</v>
      </c>
      <c r="M228" s="19"/>
      <c r="S228" s="19">
        <f>IFERROR(SUMIF([3]PIVOT!$A$9:$A$634,C228,[3]PIVOT!$C$9:$C$634),0)</f>
        <v>0</v>
      </c>
      <c r="T228" s="19">
        <f t="shared" si="13"/>
        <v>0</v>
      </c>
    </row>
    <row r="229" spans="1:20" hidden="1" outlineLevel="1" x14ac:dyDescent="0.25">
      <c r="A229" s="19" t="s">
        <v>180</v>
      </c>
      <c r="B229" s="19" t="s">
        <v>2885</v>
      </c>
      <c r="C229" s="19" t="s">
        <v>2651</v>
      </c>
      <c r="D229" s="19" t="s">
        <v>2652</v>
      </c>
      <c r="E229" s="16">
        <f t="shared" si="12"/>
        <v>0</v>
      </c>
      <c r="F229" s="19"/>
      <c r="G229" s="31">
        <v>0</v>
      </c>
      <c r="H229" s="19"/>
      <c r="I229" s="19"/>
      <c r="J229" s="19"/>
      <c r="K229" s="2">
        <f t="shared" si="14"/>
        <v>0</v>
      </c>
      <c r="L229" s="31">
        <v>0</v>
      </c>
      <c r="M229" s="19"/>
      <c r="S229" s="19">
        <f>IFERROR(SUMIF([3]PIVOT!$A$9:$A$634,C229,[3]PIVOT!$C$9:$C$634),0)</f>
        <v>0</v>
      </c>
      <c r="T229" s="19">
        <f t="shared" si="13"/>
        <v>0</v>
      </c>
    </row>
    <row r="230" spans="1:20" hidden="1" outlineLevel="1" x14ac:dyDescent="0.25">
      <c r="A230" s="19" t="s">
        <v>180</v>
      </c>
      <c r="B230" s="19" t="s">
        <v>2886</v>
      </c>
      <c r="C230" s="19" t="s">
        <v>1605</v>
      </c>
      <c r="D230" s="19" t="s">
        <v>50</v>
      </c>
      <c r="E230" s="16">
        <f t="shared" si="12"/>
        <v>0</v>
      </c>
      <c r="F230" s="19"/>
      <c r="G230" s="31">
        <v>0</v>
      </c>
      <c r="H230" s="19"/>
      <c r="I230" s="19"/>
      <c r="J230" s="19"/>
      <c r="K230" s="2">
        <f t="shared" si="14"/>
        <v>0</v>
      </c>
      <c r="L230" s="31">
        <v>0</v>
      </c>
      <c r="M230" s="19"/>
      <c r="S230" s="19">
        <f>IFERROR(SUMIF([3]PIVOT!$A$9:$A$634,C230,[3]PIVOT!$C$9:$C$634),0)</f>
        <v>0</v>
      </c>
      <c r="T230" s="19">
        <f t="shared" si="13"/>
        <v>0</v>
      </c>
    </row>
    <row r="231" spans="1:20" hidden="1" outlineLevel="1" x14ac:dyDescent="0.25">
      <c r="A231" s="19" t="s">
        <v>180</v>
      </c>
      <c r="B231" s="19" t="s">
        <v>2885</v>
      </c>
      <c r="C231" s="19" t="s">
        <v>1636</v>
      </c>
      <c r="D231" s="19" t="s">
        <v>415</v>
      </c>
      <c r="E231" s="16">
        <f t="shared" si="12"/>
        <v>4500000</v>
      </c>
      <c r="F231" s="19"/>
      <c r="G231" s="31">
        <v>0</v>
      </c>
      <c r="H231" s="19"/>
      <c r="I231" s="19"/>
      <c r="J231" s="19"/>
      <c r="K231" s="2">
        <f t="shared" si="14"/>
        <v>4500000</v>
      </c>
      <c r="L231" s="31">
        <v>4500000</v>
      </c>
      <c r="M231" s="19"/>
      <c r="S231" s="19">
        <f>IFERROR(SUMIF([3]PIVOT!$A$9:$A$634,C231,[3]PIVOT!$C$9:$C$634),0)</f>
        <v>0</v>
      </c>
      <c r="T231" s="19">
        <f t="shared" si="13"/>
        <v>-4500000</v>
      </c>
    </row>
    <row r="232" spans="1:20" hidden="1" outlineLevel="1" x14ac:dyDescent="0.25">
      <c r="A232" s="19" t="s">
        <v>180</v>
      </c>
      <c r="B232" s="19" t="s">
        <v>2885</v>
      </c>
      <c r="C232" s="19" t="s">
        <v>1635</v>
      </c>
      <c r="D232" s="19" t="s">
        <v>173</v>
      </c>
      <c r="E232" s="16">
        <f t="shared" si="12"/>
        <v>4500000</v>
      </c>
      <c r="F232" s="19"/>
      <c r="G232" s="31">
        <v>0</v>
      </c>
      <c r="H232" s="19"/>
      <c r="I232" s="19"/>
      <c r="J232" s="19"/>
      <c r="K232" s="2">
        <f t="shared" si="14"/>
        <v>4500000</v>
      </c>
      <c r="L232" s="31">
        <v>4500000</v>
      </c>
      <c r="M232" s="19"/>
      <c r="S232" s="19">
        <f>IFERROR(SUMIF([3]PIVOT!$A$9:$A$634,C232,[3]PIVOT!$C$9:$C$634),0)</f>
        <v>0</v>
      </c>
      <c r="T232" s="19">
        <f t="shared" si="13"/>
        <v>-4500000</v>
      </c>
    </row>
    <row r="233" spans="1:20" hidden="1" outlineLevel="1" x14ac:dyDescent="0.25">
      <c r="A233" s="19" t="s">
        <v>180</v>
      </c>
      <c r="B233" s="19" t="s">
        <v>2886</v>
      </c>
      <c r="C233" s="19" t="s">
        <v>1634</v>
      </c>
      <c r="D233" s="19" t="s">
        <v>51</v>
      </c>
      <c r="E233" s="16">
        <f t="shared" si="12"/>
        <v>1400000</v>
      </c>
      <c r="F233" s="19"/>
      <c r="G233" s="31">
        <v>0</v>
      </c>
      <c r="H233" s="19"/>
      <c r="I233" s="19"/>
      <c r="J233" s="19"/>
      <c r="K233" s="2">
        <f t="shared" si="14"/>
        <v>1400000</v>
      </c>
      <c r="L233" s="31">
        <v>1400000</v>
      </c>
      <c r="M233" s="19"/>
      <c r="S233" s="19">
        <f>IFERROR(SUMIF([3]PIVOT!$A$9:$A$634,C233,[3]PIVOT!$C$9:$C$634),0)</f>
        <v>0</v>
      </c>
      <c r="T233" s="19">
        <f t="shared" si="13"/>
        <v>-1400000</v>
      </c>
    </row>
    <row r="234" spans="1:20" hidden="1" outlineLevel="1" x14ac:dyDescent="0.25">
      <c r="A234" s="19" t="s">
        <v>180</v>
      </c>
      <c r="B234" s="19" t="s">
        <v>2885</v>
      </c>
      <c r="C234" s="19" t="s">
        <v>2261</v>
      </c>
      <c r="D234" s="19" t="s">
        <v>2262</v>
      </c>
      <c r="E234" s="16">
        <f t="shared" si="12"/>
        <v>4500000</v>
      </c>
      <c r="F234" s="19"/>
      <c r="G234" s="31">
        <v>0</v>
      </c>
      <c r="H234" s="19"/>
      <c r="I234" s="19"/>
      <c r="J234" s="19"/>
      <c r="K234" s="2">
        <f t="shared" si="14"/>
        <v>4500000</v>
      </c>
      <c r="L234" s="31">
        <v>4500000</v>
      </c>
      <c r="M234" s="19"/>
      <c r="S234" s="19">
        <f>IFERROR(SUMIF([3]PIVOT!$A$9:$A$634,C234,[3]PIVOT!$C$9:$C$634),0)</f>
        <v>0</v>
      </c>
      <c r="T234" s="19">
        <f t="shared" si="13"/>
        <v>-4500000</v>
      </c>
    </row>
    <row r="235" spans="1:20" hidden="1" outlineLevel="1" x14ac:dyDescent="0.25">
      <c r="A235" s="19" t="s">
        <v>180</v>
      </c>
      <c r="B235" s="19" t="s">
        <v>2885</v>
      </c>
      <c r="C235" s="19" t="s">
        <v>1842</v>
      </c>
      <c r="D235" s="19" t="s">
        <v>1843</v>
      </c>
      <c r="E235" s="16">
        <f t="shared" si="12"/>
        <v>4500000</v>
      </c>
      <c r="F235" s="19"/>
      <c r="G235" s="31">
        <v>0</v>
      </c>
      <c r="H235" s="19"/>
      <c r="I235" s="19"/>
      <c r="J235" s="19"/>
      <c r="K235" s="2">
        <f t="shared" si="14"/>
        <v>4500000</v>
      </c>
      <c r="L235" s="31">
        <v>4500000</v>
      </c>
      <c r="M235" s="19"/>
      <c r="S235" s="19">
        <f>IFERROR(SUMIF([3]PIVOT!$A$9:$A$634,C235,[3]PIVOT!$C$9:$C$634),0)</f>
        <v>0</v>
      </c>
      <c r="T235" s="19">
        <f t="shared" si="13"/>
        <v>-4500000</v>
      </c>
    </row>
    <row r="236" spans="1:20" hidden="1" outlineLevel="1" x14ac:dyDescent="0.25">
      <c r="A236" s="19" t="s">
        <v>180</v>
      </c>
      <c r="B236" s="19" t="s">
        <v>2885</v>
      </c>
      <c r="C236" s="19" t="s">
        <v>1844</v>
      </c>
      <c r="D236" s="19" t="s">
        <v>1845</v>
      </c>
      <c r="E236" s="16">
        <f t="shared" si="12"/>
        <v>4500000</v>
      </c>
      <c r="F236" s="19"/>
      <c r="G236" s="31">
        <v>0</v>
      </c>
      <c r="H236" s="19"/>
      <c r="I236" s="19"/>
      <c r="J236" s="19"/>
      <c r="K236" s="2">
        <f t="shared" si="14"/>
        <v>4500000</v>
      </c>
      <c r="L236" s="31">
        <v>4500000</v>
      </c>
      <c r="M236" s="19"/>
      <c r="S236" s="19">
        <f>IFERROR(SUMIF([3]PIVOT!$A$9:$A$634,C236,[3]PIVOT!$C$9:$C$634),0)</f>
        <v>0</v>
      </c>
      <c r="T236" s="19">
        <f t="shared" si="13"/>
        <v>-4500000</v>
      </c>
    </row>
    <row r="237" spans="1:20" hidden="1" outlineLevel="1" x14ac:dyDescent="0.25">
      <c r="A237" s="19" t="s">
        <v>180</v>
      </c>
      <c r="B237" s="19" t="s">
        <v>2885</v>
      </c>
      <c r="C237" s="19" t="s">
        <v>1642</v>
      </c>
      <c r="D237" s="19" t="s">
        <v>444</v>
      </c>
      <c r="E237" s="16">
        <f t="shared" si="12"/>
        <v>4500000</v>
      </c>
      <c r="F237" s="19"/>
      <c r="G237" s="31">
        <v>0</v>
      </c>
      <c r="H237" s="19"/>
      <c r="I237" s="19"/>
      <c r="J237" s="19"/>
      <c r="K237" s="2">
        <f t="shared" si="14"/>
        <v>4500000</v>
      </c>
      <c r="L237" s="31">
        <v>4500000</v>
      </c>
      <c r="M237" s="19"/>
      <c r="S237" s="19">
        <f>IFERROR(SUMIF([3]PIVOT!$A$9:$A$634,C237,[3]PIVOT!$C$9:$C$634),0)</f>
        <v>0</v>
      </c>
      <c r="T237" s="19">
        <f t="shared" si="13"/>
        <v>-4500000</v>
      </c>
    </row>
    <row r="238" spans="1:20" hidden="1" outlineLevel="1" x14ac:dyDescent="0.25">
      <c r="A238" s="19" t="s">
        <v>180</v>
      </c>
      <c r="B238" s="19" t="s">
        <v>2885</v>
      </c>
      <c r="C238" s="19" t="s">
        <v>2476</v>
      </c>
      <c r="D238" s="19" t="s">
        <v>2477</v>
      </c>
      <c r="E238" s="16">
        <f t="shared" si="12"/>
        <v>4500000</v>
      </c>
      <c r="F238" s="19"/>
      <c r="G238" s="31">
        <v>0</v>
      </c>
      <c r="H238" s="19"/>
      <c r="I238" s="19"/>
      <c r="J238" s="19"/>
      <c r="K238" s="2">
        <f t="shared" si="14"/>
        <v>4500000</v>
      </c>
      <c r="L238" s="31">
        <v>4500000</v>
      </c>
      <c r="M238" s="19"/>
      <c r="S238" s="19">
        <f>IFERROR(SUMIF([3]PIVOT!$A$9:$A$634,C238,[3]PIVOT!$C$9:$C$634),0)</f>
        <v>0</v>
      </c>
      <c r="T238" s="19">
        <f t="shared" si="13"/>
        <v>-4500000</v>
      </c>
    </row>
    <row r="239" spans="1:20" hidden="1" outlineLevel="1" x14ac:dyDescent="0.25">
      <c r="A239" s="19" t="s">
        <v>180</v>
      </c>
      <c r="B239" s="19" t="s">
        <v>2886</v>
      </c>
      <c r="C239" s="19" t="s">
        <v>1625</v>
      </c>
      <c r="D239" s="19" t="s">
        <v>168</v>
      </c>
      <c r="E239" s="16">
        <f t="shared" si="12"/>
        <v>4100000</v>
      </c>
      <c r="F239" s="19"/>
      <c r="G239" s="31">
        <v>0</v>
      </c>
      <c r="H239" s="19"/>
      <c r="I239" s="19"/>
      <c r="J239" s="19"/>
      <c r="K239" s="2">
        <f t="shared" si="14"/>
        <v>4100000</v>
      </c>
      <c r="L239" s="31">
        <v>4100000</v>
      </c>
      <c r="M239" s="19"/>
      <c r="S239" s="19">
        <f>IFERROR(SUMIF([3]PIVOT!$A$9:$A$634,C239,[3]PIVOT!$C$9:$C$634),0)</f>
        <v>0</v>
      </c>
      <c r="T239" s="19">
        <f t="shared" si="13"/>
        <v>-4100000</v>
      </c>
    </row>
    <row r="240" spans="1:20" hidden="1" outlineLevel="1" x14ac:dyDescent="0.25">
      <c r="A240" s="19" t="s">
        <v>179</v>
      </c>
      <c r="C240" s="19" t="s">
        <v>3032</v>
      </c>
      <c r="D240" s="19" t="s">
        <v>3033</v>
      </c>
      <c r="E240" s="16">
        <f t="shared" si="12"/>
        <v>0</v>
      </c>
      <c r="F240" s="19"/>
      <c r="G240" s="31">
        <v>0</v>
      </c>
      <c r="H240" s="19"/>
      <c r="I240" s="19"/>
      <c r="J240" s="19"/>
      <c r="K240" s="2">
        <f t="shared" si="14"/>
        <v>0</v>
      </c>
      <c r="L240" s="31">
        <v>0</v>
      </c>
      <c r="M240" s="19"/>
      <c r="S240" s="19">
        <f>IFERROR(SUMIF([3]PIVOT!$A$9:$A$634,C240,[3]PIVOT!$C$9:$C$634),0)</f>
        <v>0</v>
      </c>
      <c r="T240" s="19">
        <f t="shared" si="13"/>
        <v>0</v>
      </c>
    </row>
    <row r="241" spans="1:20" hidden="1" outlineLevel="1" x14ac:dyDescent="0.25">
      <c r="A241" s="19" t="s">
        <v>179</v>
      </c>
      <c r="B241" s="19" t="s">
        <v>2885</v>
      </c>
      <c r="C241" s="19" t="s">
        <v>3034</v>
      </c>
      <c r="D241" s="19" t="s">
        <v>3035</v>
      </c>
      <c r="E241" s="16">
        <f t="shared" si="12"/>
        <v>3300000</v>
      </c>
      <c r="F241" s="19"/>
      <c r="G241" s="31">
        <v>1000000</v>
      </c>
      <c r="H241" s="19"/>
      <c r="I241" s="19"/>
      <c r="J241" s="19"/>
      <c r="K241" s="2">
        <f t="shared" si="14"/>
        <v>4300000</v>
      </c>
      <c r="L241" s="31">
        <v>3300000</v>
      </c>
      <c r="M241" s="19"/>
      <c r="S241" s="19">
        <f>IFERROR(SUMIF([3]PIVOT!$A$9:$A$634,C241,[3]PIVOT!$C$9:$C$634),0)</f>
        <v>0</v>
      </c>
      <c r="T241" s="19">
        <f t="shared" si="13"/>
        <v>-4300000</v>
      </c>
    </row>
    <row r="242" spans="1:20" hidden="1" outlineLevel="1" x14ac:dyDescent="0.25">
      <c r="A242" s="19" t="s">
        <v>180</v>
      </c>
      <c r="B242" s="19" t="s">
        <v>2885</v>
      </c>
      <c r="C242" s="19" t="s">
        <v>3036</v>
      </c>
      <c r="D242" s="19" t="s">
        <v>3037</v>
      </c>
      <c r="E242" s="16">
        <f t="shared" si="12"/>
        <v>2475000</v>
      </c>
      <c r="F242" s="19"/>
      <c r="G242" s="31">
        <v>750000</v>
      </c>
      <c r="H242" s="19"/>
      <c r="I242" s="19"/>
      <c r="J242" s="19"/>
      <c r="K242" s="2">
        <f t="shared" si="14"/>
        <v>3225000</v>
      </c>
      <c r="L242" s="31">
        <v>2475000</v>
      </c>
      <c r="M242" s="19"/>
      <c r="S242" s="19">
        <f>IFERROR(SUMIF([3]PIVOT!$A$9:$A$634,C242,[3]PIVOT!$C$9:$C$634),0)</f>
        <v>0</v>
      </c>
      <c r="T242" s="19">
        <f t="shared" si="13"/>
        <v>-3225000</v>
      </c>
    </row>
    <row r="243" spans="1:20" hidden="1" outlineLevel="1" x14ac:dyDescent="0.25">
      <c r="A243" s="19" t="s">
        <v>179</v>
      </c>
      <c r="B243" s="19" t="s">
        <v>2885</v>
      </c>
      <c r="C243" s="19" t="s">
        <v>2584</v>
      </c>
      <c r="D243" s="19" t="s">
        <v>2335</v>
      </c>
      <c r="E243" s="16">
        <f t="shared" si="12"/>
        <v>0</v>
      </c>
      <c r="F243" s="19"/>
      <c r="G243" s="31">
        <v>0</v>
      </c>
      <c r="H243" s="19"/>
      <c r="I243" s="19"/>
      <c r="J243" s="19"/>
      <c r="K243" s="2">
        <f t="shared" si="14"/>
        <v>0</v>
      </c>
      <c r="L243" s="31">
        <v>0</v>
      </c>
      <c r="M243" s="19"/>
      <c r="S243" s="19">
        <f>IFERROR(SUMIF([3]PIVOT!$A$9:$A$634,C243,[3]PIVOT!$C$9:$C$634),0)</f>
        <v>0</v>
      </c>
      <c r="T243" s="19">
        <f t="shared" si="13"/>
        <v>0</v>
      </c>
    </row>
    <row r="244" spans="1:20" hidden="1" outlineLevel="1" x14ac:dyDescent="0.25">
      <c r="A244" s="19" t="s">
        <v>179</v>
      </c>
      <c r="C244" s="19" t="s">
        <v>2796</v>
      </c>
      <c r="D244" s="19" t="s">
        <v>441</v>
      </c>
      <c r="E244" s="16">
        <f t="shared" si="12"/>
        <v>0</v>
      </c>
      <c r="F244" s="19"/>
      <c r="G244" s="31">
        <v>0</v>
      </c>
      <c r="H244" s="19"/>
      <c r="I244" s="19"/>
      <c r="J244" s="19"/>
      <c r="K244" s="2">
        <f t="shared" si="14"/>
        <v>0</v>
      </c>
      <c r="L244" s="31">
        <v>0</v>
      </c>
      <c r="M244" s="19"/>
      <c r="S244" s="19">
        <f>IFERROR(SUMIF([3]PIVOT!$A$9:$A$634,C244,[3]PIVOT!$C$9:$C$634),0)</f>
        <v>0</v>
      </c>
      <c r="T244" s="19">
        <f t="shared" si="13"/>
        <v>0</v>
      </c>
    </row>
    <row r="245" spans="1:20" hidden="1" outlineLevel="1" x14ac:dyDescent="0.25">
      <c r="A245" s="19" t="s">
        <v>179</v>
      </c>
      <c r="B245" s="19" t="s">
        <v>2885</v>
      </c>
      <c r="C245" s="19" t="s">
        <v>3038</v>
      </c>
      <c r="D245" s="19" t="s">
        <v>3039</v>
      </c>
      <c r="E245" s="16">
        <f t="shared" si="12"/>
        <v>0</v>
      </c>
      <c r="F245" s="19"/>
      <c r="G245" s="31">
        <v>687500</v>
      </c>
      <c r="H245" s="19"/>
      <c r="I245" s="19"/>
      <c r="J245" s="19"/>
      <c r="K245" s="2">
        <f t="shared" si="14"/>
        <v>687500</v>
      </c>
      <c r="L245" s="31">
        <v>0</v>
      </c>
      <c r="M245" s="19"/>
      <c r="S245" s="19">
        <f>IFERROR(SUMIF([3]PIVOT!$A$9:$A$634,C245,[3]PIVOT!$C$9:$C$634),0)</f>
        <v>0</v>
      </c>
      <c r="T245" s="19">
        <f t="shared" si="13"/>
        <v>-687500</v>
      </c>
    </row>
    <row r="246" spans="1:20" hidden="1" outlineLevel="1" x14ac:dyDescent="0.25">
      <c r="A246" s="19" t="s">
        <v>179</v>
      </c>
      <c r="B246" s="19" t="s">
        <v>2885</v>
      </c>
      <c r="C246" s="19" t="s">
        <v>3040</v>
      </c>
      <c r="D246" s="19" t="s">
        <v>3041</v>
      </c>
      <c r="E246" s="16">
        <f t="shared" si="12"/>
        <v>0</v>
      </c>
      <c r="F246" s="19"/>
      <c r="G246" s="31">
        <v>625000</v>
      </c>
      <c r="H246" s="19"/>
      <c r="I246" s="19"/>
      <c r="J246" s="19"/>
      <c r="K246" s="2">
        <f t="shared" si="14"/>
        <v>625000</v>
      </c>
      <c r="L246" s="31">
        <v>0</v>
      </c>
      <c r="M246" s="19"/>
      <c r="S246" s="19">
        <f>IFERROR(SUMIF([3]PIVOT!$A$9:$A$634,C246,[3]PIVOT!$C$9:$C$634),0)</f>
        <v>0</v>
      </c>
      <c r="T246" s="19">
        <f t="shared" si="13"/>
        <v>-625000</v>
      </c>
    </row>
    <row r="247" spans="1:20" hidden="1" outlineLevel="1" x14ac:dyDescent="0.25">
      <c r="A247" s="19" t="s">
        <v>180</v>
      </c>
      <c r="B247" s="19" t="s">
        <v>2738</v>
      </c>
      <c r="C247" s="19" t="s">
        <v>3042</v>
      </c>
      <c r="D247" s="19" t="s">
        <v>3043</v>
      </c>
      <c r="E247" s="16">
        <f t="shared" si="12"/>
        <v>0</v>
      </c>
      <c r="F247" s="19"/>
      <c r="G247" s="31">
        <v>187500</v>
      </c>
      <c r="H247" s="19"/>
      <c r="I247" s="19"/>
      <c r="J247" s="19"/>
      <c r="K247" s="2">
        <f t="shared" si="14"/>
        <v>187500</v>
      </c>
      <c r="L247" s="31">
        <v>0</v>
      </c>
      <c r="M247" s="19"/>
      <c r="S247" s="19">
        <f>IFERROR(SUMIF([3]PIVOT!$A$9:$A$634,C247,[3]PIVOT!$C$9:$C$634),0)</f>
        <v>0</v>
      </c>
      <c r="T247" s="19">
        <f t="shared" si="13"/>
        <v>-187500</v>
      </c>
    </row>
    <row r="248" spans="1:20" hidden="1" outlineLevel="1" x14ac:dyDescent="0.25">
      <c r="A248" s="19" t="s">
        <v>179</v>
      </c>
      <c r="B248" s="19" t="s">
        <v>2885</v>
      </c>
      <c r="C248" s="19" t="s">
        <v>3044</v>
      </c>
      <c r="D248" s="19" t="s">
        <v>3045</v>
      </c>
      <c r="E248" s="16">
        <f t="shared" si="12"/>
        <v>0</v>
      </c>
      <c r="F248" s="19"/>
      <c r="G248" s="31">
        <v>125000</v>
      </c>
      <c r="H248" s="19"/>
      <c r="I248" s="19"/>
      <c r="J248" s="19"/>
      <c r="K248" s="2">
        <f t="shared" si="14"/>
        <v>125000</v>
      </c>
      <c r="L248" s="31">
        <v>0</v>
      </c>
      <c r="M248" s="19"/>
      <c r="S248" s="19">
        <f>IFERROR(SUMIF([3]PIVOT!$A$9:$A$634,C248,[3]PIVOT!$C$9:$C$634),0)</f>
        <v>0</v>
      </c>
      <c r="T248" s="19">
        <f t="shared" si="13"/>
        <v>-125000</v>
      </c>
    </row>
    <row r="249" spans="1:20" hidden="1" outlineLevel="1" x14ac:dyDescent="0.25">
      <c r="A249" s="19" t="s">
        <v>179</v>
      </c>
      <c r="B249" s="19" t="s">
        <v>37</v>
      </c>
      <c r="C249" s="19" t="s">
        <v>2484</v>
      </c>
      <c r="D249" s="19" t="s">
        <v>2483</v>
      </c>
      <c r="E249" s="16">
        <f t="shared" si="12"/>
        <v>1000000</v>
      </c>
      <c r="F249" s="19"/>
      <c r="G249" s="31">
        <v>0</v>
      </c>
      <c r="H249" s="19"/>
      <c r="I249" s="19"/>
      <c r="J249" s="19"/>
      <c r="K249" s="2">
        <f t="shared" si="14"/>
        <v>1000000</v>
      </c>
      <c r="L249" s="31">
        <v>1000000</v>
      </c>
      <c r="M249" s="19"/>
      <c r="S249" s="19">
        <f>IFERROR(SUMIF([3]PIVOT!$A$9:$A$634,C249,[3]PIVOT!$C$9:$C$634),0)</f>
        <v>0</v>
      </c>
      <c r="T249" s="19">
        <f t="shared" si="13"/>
        <v>-1000000</v>
      </c>
    </row>
    <row r="250" spans="1:20" hidden="1" outlineLevel="1" x14ac:dyDescent="0.25">
      <c r="A250" s="19" t="s">
        <v>179</v>
      </c>
      <c r="B250" s="19" t="s">
        <v>37</v>
      </c>
      <c r="C250" s="19" t="s">
        <v>2812</v>
      </c>
      <c r="D250" s="19" t="s">
        <v>2810</v>
      </c>
      <c r="E250" s="16">
        <f t="shared" si="12"/>
        <v>3200000</v>
      </c>
      <c r="F250" s="19"/>
      <c r="G250" s="31">
        <v>0</v>
      </c>
      <c r="H250" s="19"/>
      <c r="I250" s="19"/>
      <c r="J250" s="19"/>
      <c r="K250" s="2">
        <f t="shared" si="14"/>
        <v>3200000</v>
      </c>
      <c r="L250" s="31">
        <v>3200000</v>
      </c>
      <c r="M250" s="19"/>
      <c r="S250" s="19">
        <f>IFERROR(SUMIF([3]PIVOT!$A$9:$A$634,C250,[3]PIVOT!$C$9:$C$634),0)</f>
        <v>0</v>
      </c>
      <c r="T250" s="19">
        <f t="shared" si="13"/>
        <v>-3200000</v>
      </c>
    </row>
    <row r="251" spans="1:20" hidden="1" outlineLevel="1" x14ac:dyDescent="0.25">
      <c r="A251" s="19" t="s">
        <v>179</v>
      </c>
      <c r="B251" s="19" t="s">
        <v>37</v>
      </c>
      <c r="C251" s="19" t="s">
        <v>3046</v>
      </c>
      <c r="D251" s="19" t="s">
        <v>3047</v>
      </c>
      <c r="E251" s="16">
        <f t="shared" si="12"/>
        <v>0</v>
      </c>
      <c r="F251" s="19"/>
      <c r="G251" s="31">
        <v>0</v>
      </c>
      <c r="H251" s="19"/>
      <c r="I251" s="19"/>
      <c r="J251" s="19"/>
      <c r="K251" s="2">
        <f t="shared" si="14"/>
        <v>0</v>
      </c>
      <c r="L251" s="31">
        <v>0</v>
      </c>
      <c r="M251" s="19"/>
      <c r="S251" s="19">
        <f>IFERROR(SUMIF([3]PIVOT!$A$9:$A$634,C251,[3]PIVOT!$C$9:$C$634),0)</f>
        <v>0</v>
      </c>
      <c r="T251" s="19">
        <f t="shared" si="13"/>
        <v>0</v>
      </c>
    </row>
    <row r="252" spans="1:20" hidden="1" outlineLevel="1" x14ac:dyDescent="0.25">
      <c r="A252" s="19" t="s">
        <v>179</v>
      </c>
      <c r="B252" s="19" t="s">
        <v>37</v>
      </c>
      <c r="C252" s="19" t="s">
        <v>1648</v>
      </c>
      <c r="D252" s="19" t="s">
        <v>175</v>
      </c>
      <c r="E252" s="16">
        <f t="shared" si="12"/>
        <v>1000000</v>
      </c>
      <c r="F252" s="19"/>
      <c r="G252" s="31">
        <v>0</v>
      </c>
      <c r="H252" s="19"/>
      <c r="I252" s="19"/>
      <c r="J252" s="19"/>
      <c r="K252" s="2">
        <f t="shared" si="14"/>
        <v>1000000</v>
      </c>
      <c r="L252" s="31">
        <v>1000000</v>
      </c>
      <c r="M252" s="19"/>
      <c r="S252" s="19">
        <f>IFERROR(SUMIF([3]PIVOT!$A$9:$A$634,C252,[3]PIVOT!$C$9:$C$634),0)</f>
        <v>0</v>
      </c>
      <c r="T252" s="19">
        <f t="shared" si="13"/>
        <v>-1000000</v>
      </c>
    </row>
    <row r="253" spans="1:20" hidden="1" outlineLevel="1" x14ac:dyDescent="0.25">
      <c r="A253" s="19" t="s">
        <v>179</v>
      </c>
      <c r="B253" s="19" t="s">
        <v>37</v>
      </c>
      <c r="C253" s="19" t="s">
        <v>2482</v>
      </c>
      <c r="D253" s="19" t="s">
        <v>2481</v>
      </c>
      <c r="E253" s="16">
        <f t="shared" si="12"/>
        <v>4900000</v>
      </c>
      <c r="F253" s="19"/>
      <c r="G253" s="31">
        <v>0</v>
      </c>
      <c r="H253" s="19"/>
      <c r="I253" s="19"/>
      <c r="J253" s="19"/>
      <c r="K253" s="2">
        <f t="shared" si="14"/>
        <v>4900000</v>
      </c>
      <c r="L253" s="31">
        <v>4900000</v>
      </c>
      <c r="M253" s="19"/>
      <c r="S253" s="19">
        <f>IFERROR(SUMIF([3]PIVOT!$A$9:$A$634,C253,[3]PIVOT!$C$9:$C$634),0)</f>
        <v>0</v>
      </c>
      <c r="T253" s="19">
        <f t="shared" si="13"/>
        <v>-4900000</v>
      </c>
    </row>
    <row r="254" spans="1:20" s="22" customFormat="1" hidden="1" outlineLevel="1" x14ac:dyDescent="0.25">
      <c r="A254" s="22" t="s">
        <v>179</v>
      </c>
      <c r="B254" s="22" t="s">
        <v>37</v>
      </c>
      <c r="C254" s="22" t="s">
        <v>1653</v>
      </c>
      <c r="D254" s="22" t="s">
        <v>997</v>
      </c>
      <c r="E254" s="16">
        <f t="shared" si="12"/>
        <v>5700000</v>
      </c>
      <c r="G254" s="31">
        <v>0</v>
      </c>
      <c r="K254" s="2">
        <f t="shared" si="14"/>
        <v>5700000</v>
      </c>
      <c r="L254" s="31">
        <v>5700000</v>
      </c>
      <c r="S254" s="19">
        <f>IFERROR(SUMIF([3]PIVOT!$A$9:$A$634,C254,[3]PIVOT!$C$9:$C$634),0)</f>
        <v>0</v>
      </c>
      <c r="T254" s="19">
        <f t="shared" si="13"/>
        <v>-5700000</v>
      </c>
    </row>
    <row r="255" spans="1:20" hidden="1" outlineLevel="1" x14ac:dyDescent="0.25">
      <c r="A255" s="19" t="s">
        <v>180</v>
      </c>
      <c r="B255" s="19" t="s">
        <v>37</v>
      </c>
      <c r="C255" s="19" t="s">
        <v>1660</v>
      </c>
      <c r="D255" s="19" t="s">
        <v>999</v>
      </c>
      <c r="E255" s="16">
        <f t="shared" si="12"/>
        <v>1800000</v>
      </c>
      <c r="F255" s="19"/>
      <c r="G255" s="31">
        <v>0</v>
      </c>
      <c r="H255" s="19"/>
      <c r="I255" s="19"/>
      <c r="J255" s="19"/>
      <c r="K255" s="2">
        <f t="shared" si="14"/>
        <v>1800000</v>
      </c>
      <c r="L255" s="31">
        <v>1800000</v>
      </c>
      <c r="M255" s="19"/>
      <c r="S255" s="19">
        <f>IFERROR(SUMIF([3]PIVOT!$A$9:$A$634,C255,[3]PIVOT!$C$9:$C$634),0)</f>
        <v>0</v>
      </c>
      <c r="T255" s="19">
        <f t="shared" si="13"/>
        <v>-1800000</v>
      </c>
    </row>
    <row r="256" spans="1:20" hidden="1" outlineLevel="1" x14ac:dyDescent="0.25">
      <c r="A256" s="19" t="s">
        <v>180</v>
      </c>
      <c r="B256" s="19" t="s">
        <v>37</v>
      </c>
      <c r="C256" s="19" t="s">
        <v>2069</v>
      </c>
      <c r="D256" s="19" t="s">
        <v>2067</v>
      </c>
      <c r="E256" s="16">
        <f t="shared" si="12"/>
        <v>5700000</v>
      </c>
      <c r="F256" s="19"/>
      <c r="G256" s="31">
        <v>0</v>
      </c>
      <c r="H256" s="19"/>
      <c r="I256" s="19"/>
      <c r="J256" s="19"/>
      <c r="K256" s="2">
        <f t="shared" si="14"/>
        <v>5700000</v>
      </c>
      <c r="L256" s="31">
        <v>5700000</v>
      </c>
      <c r="M256" s="19"/>
      <c r="S256" s="19">
        <f>IFERROR(SUMIF([3]PIVOT!$A$9:$A$634,C256,[3]PIVOT!$C$9:$C$634),0)</f>
        <v>0</v>
      </c>
      <c r="T256" s="19">
        <f t="shared" si="13"/>
        <v>-5700000</v>
      </c>
    </row>
    <row r="257" spans="1:20" hidden="1" outlineLevel="1" x14ac:dyDescent="0.25">
      <c r="A257" s="19" t="s">
        <v>180</v>
      </c>
      <c r="B257" s="19" t="s">
        <v>37</v>
      </c>
      <c r="C257" s="19" t="s">
        <v>1656</v>
      </c>
      <c r="D257" s="19" t="s">
        <v>2655</v>
      </c>
      <c r="E257" s="16">
        <f t="shared" si="12"/>
        <v>1000000</v>
      </c>
      <c r="F257" s="19"/>
      <c r="G257" s="31">
        <v>0</v>
      </c>
      <c r="H257" s="19"/>
      <c r="I257" s="19"/>
      <c r="J257" s="19"/>
      <c r="K257" s="2">
        <f t="shared" si="14"/>
        <v>1000000</v>
      </c>
      <c r="L257" s="31">
        <v>1000000</v>
      </c>
      <c r="M257" s="19"/>
      <c r="S257" s="19">
        <f>IFERROR(SUMIF([3]PIVOT!$A$9:$A$634,C257,[3]PIVOT!$C$9:$C$634),0)</f>
        <v>0</v>
      </c>
      <c r="T257" s="19">
        <f t="shared" si="13"/>
        <v>-1000000</v>
      </c>
    </row>
    <row r="258" spans="1:20" hidden="1" outlineLevel="1" x14ac:dyDescent="0.25">
      <c r="A258" s="19" t="s">
        <v>180</v>
      </c>
      <c r="B258" s="19" t="s">
        <v>37</v>
      </c>
      <c r="C258" s="19" t="s">
        <v>1657</v>
      </c>
      <c r="D258" s="19" t="s">
        <v>177</v>
      </c>
      <c r="E258" s="16">
        <f t="shared" si="12"/>
        <v>4000000</v>
      </c>
      <c r="F258" s="19"/>
      <c r="G258" s="31">
        <v>0</v>
      </c>
      <c r="H258" s="19"/>
      <c r="I258" s="19"/>
      <c r="J258" s="19"/>
      <c r="K258" s="2">
        <f t="shared" si="14"/>
        <v>4000000</v>
      </c>
      <c r="L258" s="31">
        <v>4000000</v>
      </c>
      <c r="M258" s="19"/>
      <c r="S258" s="19">
        <f>IFERROR(SUMIF([3]PIVOT!$A$9:$A$634,C258,[3]PIVOT!$C$9:$C$634),0)</f>
        <v>0</v>
      </c>
      <c r="T258" s="19">
        <f t="shared" si="13"/>
        <v>-4000000</v>
      </c>
    </row>
    <row r="259" spans="1:20" hidden="1" outlineLevel="1" x14ac:dyDescent="0.25">
      <c r="A259" s="19" t="s">
        <v>180</v>
      </c>
      <c r="B259" s="19" t="s">
        <v>37</v>
      </c>
      <c r="C259" s="19" t="s">
        <v>1659</v>
      </c>
      <c r="D259" s="19" t="s">
        <v>178</v>
      </c>
      <c r="E259" s="16">
        <f t="shared" si="12"/>
        <v>1000000</v>
      </c>
      <c r="F259" s="19"/>
      <c r="G259" s="31">
        <v>0</v>
      </c>
      <c r="H259" s="19"/>
      <c r="I259" s="19"/>
      <c r="J259" s="19"/>
      <c r="K259" s="2">
        <f t="shared" si="14"/>
        <v>1000000</v>
      </c>
      <c r="L259" s="31">
        <v>1000000</v>
      </c>
      <c r="M259" s="19"/>
      <c r="S259" s="19">
        <f>IFERROR(SUMIF([3]PIVOT!$A$9:$A$634,C259,[3]PIVOT!$C$9:$C$634),0)</f>
        <v>0</v>
      </c>
      <c r="T259" s="19">
        <f t="shared" si="13"/>
        <v>-1000000</v>
      </c>
    </row>
    <row r="260" spans="1:20" s="22" customFormat="1" hidden="1" outlineLevel="1" x14ac:dyDescent="0.25">
      <c r="A260" s="22" t="s">
        <v>180</v>
      </c>
      <c r="B260" s="22" t="s">
        <v>37</v>
      </c>
      <c r="C260" s="22" t="s">
        <v>2487</v>
      </c>
      <c r="D260" s="22" t="s">
        <v>2486</v>
      </c>
      <c r="E260" s="16">
        <f t="shared" si="12"/>
        <v>3200000</v>
      </c>
      <c r="G260" s="31">
        <v>0</v>
      </c>
      <c r="K260" s="2">
        <f t="shared" si="14"/>
        <v>3200000</v>
      </c>
      <c r="L260" s="31">
        <v>3200000</v>
      </c>
      <c r="S260" s="19">
        <f>IFERROR(SUMIF([3]PIVOT!$A$9:$A$634,C260,[3]PIVOT!$C$9:$C$634),0)</f>
        <v>0</v>
      </c>
      <c r="T260" s="19">
        <f t="shared" si="13"/>
        <v>-3200000</v>
      </c>
    </row>
    <row r="261" spans="1:20" hidden="1" outlineLevel="1" x14ac:dyDescent="0.25">
      <c r="A261" s="19" t="s">
        <v>180</v>
      </c>
      <c r="B261" s="19" t="s">
        <v>37</v>
      </c>
      <c r="C261" s="19" t="s">
        <v>1861</v>
      </c>
      <c r="D261" s="19" t="s">
        <v>1860</v>
      </c>
      <c r="E261" s="16">
        <f t="shared" si="12"/>
        <v>1800000</v>
      </c>
      <c r="F261" s="19"/>
      <c r="G261" s="31">
        <v>0</v>
      </c>
      <c r="H261" s="19"/>
      <c r="I261" s="19"/>
      <c r="J261" s="19"/>
      <c r="K261" s="2">
        <f t="shared" si="14"/>
        <v>1800000</v>
      </c>
      <c r="L261" s="31">
        <v>1800000</v>
      </c>
      <c r="M261" s="19"/>
      <c r="S261" s="19">
        <f>IFERROR(SUMIF([3]PIVOT!$A$9:$A$634,C261,[3]PIVOT!$C$9:$C$634),0)</f>
        <v>0</v>
      </c>
      <c r="T261" s="19">
        <f t="shared" si="13"/>
        <v>-1800000</v>
      </c>
    </row>
    <row r="262" spans="1:20" hidden="1" outlineLevel="1" x14ac:dyDescent="0.25">
      <c r="A262" s="19" t="s">
        <v>180</v>
      </c>
      <c r="B262" s="19" t="s">
        <v>37</v>
      </c>
      <c r="C262" s="19" t="s">
        <v>1658</v>
      </c>
      <c r="D262" s="19" t="s">
        <v>369</v>
      </c>
      <c r="E262" s="16">
        <f t="shared" si="12"/>
        <v>3500000</v>
      </c>
      <c r="F262" s="19"/>
      <c r="G262" s="31">
        <v>0</v>
      </c>
      <c r="H262" s="19"/>
      <c r="I262" s="19"/>
      <c r="J262" s="19"/>
      <c r="K262" s="2">
        <f t="shared" ref="K262:K279" si="15">SUM(E262:G262)-H262+I262+J262</f>
        <v>3500000</v>
      </c>
      <c r="L262" s="31">
        <v>3500000</v>
      </c>
      <c r="M262" s="19"/>
    </row>
    <row r="263" spans="1:20" hidden="1" outlineLevel="1" x14ac:dyDescent="0.25">
      <c r="A263" s="19" t="s">
        <v>179</v>
      </c>
      <c r="B263" s="19" t="s">
        <v>39</v>
      </c>
      <c r="C263" s="19" t="s">
        <v>2656</v>
      </c>
      <c r="D263" s="19" t="s">
        <v>927</v>
      </c>
      <c r="E263" s="16">
        <f t="shared" si="12"/>
        <v>0</v>
      </c>
      <c r="F263" s="19"/>
      <c r="G263" s="31">
        <v>0</v>
      </c>
      <c r="H263" s="19"/>
      <c r="I263" s="19"/>
      <c r="J263" s="19"/>
      <c r="K263" s="2">
        <f t="shared" si="15"/>
        <v>0</v>
      </c>
      <c r="L263" s="31">
        <v>0</v>
      </c>
      <c r="M263" s="19"/>
    </row>
    <row r="264" spans="1:20" hidden="1" outlineLevel="1" x14ac:dyDescent="0.25">
      <c r="A264" s="19" t="s">
        <v>180</v>
      </c>
      <c r="B264" s="19" t="s">
        <v>39</v>
      </c>
      <c r="C264" s="19" t="s">
        <v>1803</v>
      </c>
      <c r="D264" s="19" t="s">
        <v>344</v>
      </c>
      <c r="E264" s="16">
        <f t="shared" si="12"/>
        <v>1000000</v>
      </c>
      <c r="F264" s="19"/>
      <c r="G264" s="31">
        <v>0</v>
      </c>
      <c r="H264" s="19"/>
      <c r="I264" s="19"/>
      <c r="J264" s="19"/>
      <c r="K264" s="2">
        <f t="shared" si="15"/>
        <v>1000000</v>
      </c>
      <c r="L264" s="31">
        <v>1000000</v>
      </c>
      <c r="M264" s="19"/>
    </row>
    <row r="265" spans="1:20" hidden="1" outlineLevel="1" x14ac:dyDescent="0.25">
      <c r="C265" s="19"/>
      <c r="E265" s="16">
        <f t="shared" si="12"/>
        <v>0</v>
      </c>
      <c r="F265" s="19"/>
      <c r="G265" s="31">
        <v>0</v>
      </c>
      <c r="H265" s="19"/>
      <c r="I265" s="19"/>
      <c r="J265" s="19"/>
      <c r="K265" s="2">
        <f t="shared" si="15"/>
        <v>0</v>
      </c>
      <c r="L265" s="31"/>
      <c r="M265" s="19"/>
    </row>
    <row r="266" spans="1:20" hidden="1" outlineLevel="1" x14ac:dyDescent="0.25">
      <c r="C266" s="19"/>
      <c r="E266" s="16">
        <f t="shared" si="12"/>
        <v>0</v>
      </c>
      <c r="F266" s="19"/>
      <c r="G266" s="31">
        <v>0</v>
      </c>
      <c r="H266" s="19"/>
      <c r="I266" s="19"/>
      <c r="J266" s="19"/>
      <c r="K266" s="2">
        <f t="shared" si="15"/>
        <v>0</v>
      </c>
      <c r="L266" s="31"/>
      <c r="M266" s="19"/>
    </row>
    <row r="267" spans="1:20" hidden="1" outlineLevel="1" x14ac:dyDescent="0.25">
      <c r="C267" s="19"/>
      <c r="E267" s="16">
        <f t="shared" si="12"/>
        <v>0</v>
      </c>
      <c r="F267" s="19"/>
      <c r="G267" s="31">
        <v>0</v>
      </c>
      <c r="H267" s="19"/>
      <c r="I267" s="19"/>
      <c r="J267" s="19"/>
      <c r="K267" s="2">
        <f t="shared" si="15"/>
        <v>0</v>
      </c>
      <c r="L267" s="31"/>
      <c r="M267" s="19"/>
    </row>
    <row r="268" spans="1:20" hidden="1" outlineLevel="1" x14ac:dyDescent="0.25">
      <c r="C268" s="19"/>
      <c r="E268" s="16">
        <f t="shared" si="12"/>
        <v>0</v>
      </c>
      <c r="F268" s="19"/>
      <c r="G268" s="31">
        <v>0</v>
      </c>
      <c r="H268" s="19"/>
      <c r="I268" s="19"/>
      <c r="J268" s="19"/>
      <c r="K268" s="2">
        <f t="shared" si="15"/>
        <v>0</v>
      </c>
      <c r="L268" s="31"/>
      <c r="M268" s="19"/>
    </row>
    <row r="269" spans="1:20" hidden="1" outlineLevel="1" x14ac:dyDescent="0.25">
      <c r="C269" s="19"/>
      <c r="E269" s="16">
        <f t="shared" si="12"/>
        <v>0</v>
      </c>
      <c r="F269" s="19"/>
      <c r="G269" s="31">
        <v>0</v>
      </c>
      <c r="H269" s="19"/>
      <c r="I269" s="19"/>
      <c r="J269" s="19"/>
      <c r="K269" s="2">
        <f t="shared" si="15"/>
        <v>0</v>
      </c>
      <c r="L269" s="31"/>
      <c r="M269" s="19"/>
    </row>
    <row r="270" spans="1:20" hidden="1" outlineLevel="1" x14ac:dyDescent="0.25">
      <c r="C270" s="19"/>
      <c r="E270" s="16">
        <f t="shared" ref="E270:E279" si="16">+L270-F270-J270-I270</f>
        <v>0</v>
      </c>
      <c r="F270" s="19"/>
      <c r="G270" s="31">
        <v>0</v>
      </c>
      <c r="H270" s="19"/>
      <c r="I270" s="19"/>
      <c r="J270" s="19"/>
      <c r="K270" s="2">
        <f t="shared" si="15"/>
        <v>0</v>
      </c>
      <c r="L270" s="31"/>
      <c r="M270" s="19"/>
    </row>
    <row r="271" spans="1:20" hidden="1" outlineLevel="1" x14ac:dyDescent="0.25">
      <c r="C271" s="19"/>
      <c r="E271" s="16">
        <f t="shared" si="16"/>
        <v>0</v>
      </c>
      <c r="F271" s="19"/>
      <c r="G271" s="31">
        <v>0</v>
      </c>
      <c r="H271" s="19"/>
      <c r="I271" s="19"/>
      <c r="J271" s="19"/>
      <c r="K271" s="2">
        <f t="shared" si="15"/>
        <v>0</v>
      </c>
      <c r="L271" s="31"/>
      <c r="M271" s="19"/>
    </row>
    <row r="272" spans="1:20" hidden="1" outlineLevel="1" x14ac:dyDescent="0.25">
      <c r="C272" s="19"/>
      <c r="E272" s="16">
        <f t="shared" si="16"/>
        <v>0</v>
      </c>
      <c r="F272" s="19"/>
      <c r="G272" s="31">
        <v>0</v>
      </c>
      <c r="H272" s="19"/>
      <c r="I272" s="19"/>
      <c r="J272" s="19"/>
      <c r="K272" s="2">
        <f t="shared" si="15"/>
        <v>0</v>
      </c>
      <c r="L272" s="31"/>
      <c r="M272" s="19"/>
    </row>
    <row r="273" spans="1:20" hidden="1" outlineLevel="1" x14ac:dyDescent="0.25">
      <c r="C273" s="19"/>
      <c r="E273" s="16">
        <f t="shared" si="16"/>
        <v>0</v>
      </c>
      <c r="F273" s="19"/>
      <c r="G273" s="31">
        <v>0</v>
      </c>
      <c r="H273" s="19"/>
      <c r="I273" s="19"/>
      <c r="J273" s="19"/>
      <c r="K273" s="2">
        <f t="shared" si="15"/>
        <v>0</v>
      </c>
      <c r="L273" s="31"/>
      <c r="M273" s="19"/>
    </row>
    <row r="274" spans="1:20" hidden="1" outlineLevel="1" x14ac:dyDescent="0.25">
      <c r="C274" s="19"/>
      <c r="E274" s="16">
        <f t="shared" si="16"/>
        <v>0</v>
      </c>
      <c r="F274" s="19"/>
      <c r="G274" s="31">
        <v>0</v>
      </c>
      <c r="H274" s="19"/>
      <c r="I274" s="19"/>
      <c r="J274" s="19"/>
      <c r="K274" s="2">
        <f t="shared" si="15"/>
        <v>0</v>
      </c>
      <c r="L274" s="31"/>
      <c r="M274" s="19"/>
    </row>
    <row r="275" spans="1:20" hidden="1" outlineLevel="1" x14ac:dyDescent="0.25">
      <c r="C275" s="19"/>
      <c r="E275" s="16">
        <f t="shared" si="16"/>
        <v>0</v>
      </c>
      <c r="F275" s="19"/>
      <c r="G275" s="31">
        <v>0</v>
      </c>
      <c r="H275" s="19"/>
      <c r="I275" s="19"/>
      <c r="J275" s="19"/>
      <c r="K275" s="2">
        <f t="shared" si="15"/>
        <v>0</v>
      </c>
      <c r="L275" s="31"/>
      <c r="M275" s="19"/>
    </row>
    <row r="276" spans="1:20" hidden="1" outlineLevel="1" x14ac:dyDescent="0.25">
      <c r="C276" s="19"/>
      <c r="E276" s="16">
        <f t="shared" si="16"/>
        <v>0</v>
      </c>
      <c r="F276" s="19"/>
      <c r="G276" s="31">
        <v>0</v>
      </c>
      <c r="H276" s="19"/>
      <c r="I276" s="19"/>
      <c r="J276" s="19"/>
      <c r="K276" s="2">
        <f t="shared" si="15"/>
        <v>0</v>
      </c>
      <c r="L276" s="31"/>
      <c r="M276" s="19"/>
    </row>
    <row r="277" spans="1:20" hidden="1" outlineLevel="1" x14ac:dyDescent="0.25">
      <c r="C277" s="19"/>
      <c r="E277" s="16">
        <f t="shared" si="16"/>
        <v>0</v>
      </c>
      <c r="F277" s="19"/>
      <c r="G277" s="31">
        <v>0</v>
      </c>
      <c r="H277" s="19"/>
      <c r="I277" s="19"/>
      <c r="J277" s="19"/>
      <c r="K277" s="2">
        <f t="shared" si="15"/>
        <v>0</v>
      </c>
      <c r="L277" s="31"/>
      <c r="M277" s="19"/>
    </row>
    <row r="278" spans="1:20" hidden="1" outlineLevel="1" x14ac:dyDescent="0.25">
      <c r="C278" s="19"/>
      <c r="E278" s="16">
        <f t="shared" si="16"/>
        <v>0</v>
      </c>
      <c r="F278" s="19"/>
      <c r="G278" s="31">
        <v>0</v>
      </c>
      <c r="H278" s="19"/>
      <c r="I278" s="19"/>
      <c r="J278" s="19"/>
      <c r="K278" s="2">
        <f t="shared" si="15"/>
        <v>0</v>
      </c>
      <c r="L278" s="31"/>
      <c r="M278" s="19"/>
    </row>
    <row r="279" spans="1:20" hidden="1" outlineLevel="1" x14ac:dyDescent="0.25">
      <c r="C279" s="19"/>
      <c r="E279" s="16">
        <f t="shared" si="16"/>
        <v>0</v>
      </c>
      <c r="F279" s="19"/>
      <c r="G279" s="31">
        <v>0</v>
      </c>
      <c r="H279" s="19"/>
      <c r="I279" s="19"/>
      <c r="J279" s="19"/>
      <c r="K279" s="2">
        <f t="shared" si="15"/>
        <v>0</v>
      </c>
      <c r="L279" s="31"/>
      <c r="M279" s="19"/>
    </row>
    <row r="280" spans="1:20" s="35" customFormat="1" collapsed="1" x14ac:dyDescent="0.25">
      <c r="A280" s="4"/>
      <c r="B280" s="4"/>
      <c r="C280" s="50"/>
      <c r="D280" s="4" t="s">
        <v>84</v>
      </c>
      <c r="E280" s="4">
        <f t="shared" ref="E280:J280" si="17">SUM(E142:E279)</f>
        <v>258693750</v>
      </c>
      <c r="F280" s="4">
        <f t="shared" si="17"/>
        <v>0</v>
      </c>
      <c r="G280" s="53">
        <f t="shared" si="17"/>
        <v>17062500</v>
      </c>
      <c r="H280" s="4">
        <f t="shared" si="17"/>
        <v>0</v>
      </c>
      <c r="I280" s="4">
        <f t="shared" si="17"/>
        <v>0</v>
      </c>
      <c r="J280" s="4">
        <f t="shared" si="17"/>
        <v>0</v>
      </c>
      <c r="K280" s="4">
        <f t="shared" si="14"/>
        <v>275756250</v>
      </c>
      <c r="L280" s="53">
        <f>SUM(L153:L279)</f>
        <v>242893750</v>
      </c>
      <c r="M280" s="41"/>
      <c r="N280" s="35">
        <v>267400000</v>
      </c>
      <c r="O280" s="19">
        <v>32900000</v>
      </c>
      <c r="P280" s="35">
        <v>2700000</v>
      </c>
      <c r="Q280" s="35">
        <v>23653846.153846152</v>
      </c>
      <c r="R280" s="35">
        <f>+K280-SUM(N280:Q280)</f>
        <v>-50897596.153846145</v>
      </c>
      <c r="S280" s="19"/>
      <c r="T280" s="19"/>
    </row>
    <row r="281" spans="1:20" hidden="1" outlineLevel="1" x14ac:dyDescent="0.25">
      <c r="A281" s="19" t="s">
        <v>229</v>
      </c>
      <c r="B281" s="19" t="s">
        <v>2885</v>
      </c>
      <c r="C281" s="19" t="s">
        <v>1871</v>
      </c>
      <c r="D281" s="19" t="s">
        <v>1872</v>
      </c>
      <c r="E281" s="2">
        <f t="shared" ref="E281:E344" si="18">+L281-F281-J281-I281</f>
        <v>3300000</v>
      </c>
      <c r="F281" s="19"/>
      <c r="G281" s="31">
        <v>0</v>
      </c>
      <c r="H281" s="19"/>
      <c r="I281" s="19"/>
      <c r="J281" s="19"/>
      <c r="K281" s="2">
        <f t="shared" si="14"/>
        <v>3300000</v>
      </c>
      <c r="L281" s="31">
        <v>3300000</v>
      </c>
      <c r="M281" s="19"/>
      <c r="S281" s="19">
        <f>IFERROR(SUMIF([3]PIVOT!$A$9:$A$634,C281,[3]PIVOT!$C$9:$C$634),0)</f>
        <v>0</v>
      </c>
      <c r="T281" s="19">
        <f t="shared" si="13"/>
        <v>-3300000</v>
      </c>
    </row>
    <row r="282" spans="1:20" hidden="1" outlineLevel="1" x14ac:dyDescent="0.25">
      <c r="A282" s="19" t="s">
        <v>229</v>
      </c>
      <c r="B282" s="19" t="s">
        <v>2885</v>
      </c>
      <c r="C282" s="19" t="s">
        <v>1682</v>
      </c>
      <c r="D282" s="19" t="s">
        <v>187</v>
      </c>
      <c r="E282" s="2">
        <f t="shared" si="18"/>
        <v>3300000</v>
      </c>
      <c r="F282" s="19"/>
      <c r="G282" s="31">
        <v>0</v>
      </c>
      <c r="H282" s="19"/>
      <c r="I282" s="19"/>
      <c r="J282" s="19"/>
      <c r="K282" s="2">
        <f t="shared" si="14"/>
        <v>3300000</v>
      </c>
      <c r="L282" s="31">
        <v>3300000</v>
      </c>
      <c r="M282" s="19"/>
      <c r="S282" s="19">
        <f>IFERROR(SUMIF([3]PIVOT!$A$9:$A$634,C282,[3]PIVOT!$C$9:$C$634),0)</f>
        <v>0</v>
      </c>
      <c r="T282" s="19">
        <f t="shared" si="13"/>
        <v>-3300000</v>
      </c>
    </row>
    <row r="283" spans="1:20" hidden="1" outlineLevel="1" x14ac:dyDescent="0.25">
      <c r="A283" s="19" t="s">
        <v>229</v>
      </c>
      <c r="B283" s="19" t="s">
        <v>2885</v>
      </c>
      <c r="C283" s="19" t="s">
        <v>1683</v>
      </c>
      <c r="D283" s="19" t="s">
        <v>451</v>
      </c>
      <c r="E283" s="2">
        <f t="shared" si="18"/>
        <v>3300000</v>
      </c>
      <c r="F283" s="19"/>
      <c r="G283" s="31">
        <v>0</v>
      </c>
      <c r="H283" s="19"/>
      <c r="I283" s="19"/>
      <c r="J283" s="19"/>
      <c r="K283" s="2">
        <f t="shared" si="14"/>
        <v>3300000</v>
      </c>
      <c r="L283" s="31">
        <v>3300000</v>
      </c>
      <c r="M283" s="19"/>
      <c r="S283" s="19">
        <f>IFERROR(SUMIF([3]PIVOT!$A$9:$A$634,C283,[3]PIVOT!$C$9:$C$634),0)</f>
        <v>0</v>
      </c>
      <c r="T283" s="19">
        <f t="shared" si="13"/>
        <v>-3300000</v>
      </c>
    </row>
    <row r="284" spans="1:20" hidden="1" outlineLevel="1" x14ac:dyDescent="0.25">
      <c r="A284" s="19" t="s">
        <v>229</v>
      </c>
      <c r="B284" s="19" t="s">
        <v>2886</v>
      </c>
      <c r="C284" s="19" t="s">
        <v>1699</v>
      </c>
      <c r="D284" s="19" t="s">
        <v>59</v>
      </c>
      <c r="E284" s="2">
        <f t="shared" si="18"/>
        <v>5500000</v>
      </c>
      <c r="F284" s="19"/>
      <c r="G284" s="31">
        <v>0</v>
      </c>
      <c r="H284" s="19"/>
      <c r="I284" s="19"/>
      <c r="J284" s="19"/>
      <c r="K284" s="2">
        <f t="shared" si="14"/>
        <v>5500000</v>
      </c>
      <c r="L284" s="31">
        <v>5500000</v>
      </c>
      <c r="M284" s="19"/>
      <c r="S284" s="19">
        <f>IFERROR(SUMIF([3]PIVOT!$A$9:$A$634,C284,[3]PIVOT!$C$9:$C$634),0)</f>
        <v>0</v>
      </c>
      <c r="T284" s="19">
        <f t="shared" si="13"/>
        <v>-5500000</v>
      </c>
    </row>
    <row r="285" spans="1:20" hidden="1" outlineLevel="1" x14ac:dyDescent="0.25">
      <c r="A285" s="19" t="s">
        <v>229</v>
      </c>
      <c r="B285" s="19" t="s">
        <v>2885</v>
      </c>
      <c r="C285" s="19" t="s">
        <v>2820</v>
      </c>
      <c r="D285" s="19" t="s">
        <v>2821</v>
      </c>
      <c r="E285" s="2">
        <f t="shared" si="18"/>
        <v>3300000</v>
      </c>
      <c r="F285" s="19"/>
      <c r="G285" s="31">
        <v>500000</v>
      </c>
      <c r="H285" s="19"/>
      <c r="I285" s="19"/>
      <c r="J285" s="19"/>
      <c r="K285" s="2">
        <f t="shared" si="14"/>
        <v>3800000</v>
      </c>
      <c r="L285" s="31">
        <v>3300000</v>
      </c>
      <c r="M285" s="19"/>
      <c r="S285" s="19">
        <f>IFERROR(SUMIF([3]PIVOT!$A$9:$A$634,C285,[3]PIVOT!$C$9:$C$634),0)</f>
        <v>0</v>
      </c>
      <c r="T285" s="19">
        <f t="shared" ref="T285:T348" si="19">+S285-K285</f>
        <v>-3800000</v>
      </c>
    </row>
    <row r="286" spans="1:20" hidden="1" outlineLevel="1" x14ac:dyDescent="0.25">
      <c r="A286" s="19" t="s">
        <v>229</v>
      </c>
      <c r="B286" s="19" t="s">
        <v>2738</v>
      </c>
      <c r="C286" s="19" t="s">
        <v>2268</v>
      </c>
      <c r="D286" s="19" t="s">
        <v>2269</v>
      </c>
      <c r="E286" s="2">
        <f t="shared" si="18"/>
        <v>2800000</v>
      </c>
      <c r="F286" s="19"/>
      <c r="G286" s="31">
        <v>0</v>
      </c>
      <c r="H286" s="19"/>
      <c r="I286" s="19"/>
      <c r="J286" s="19"/>
      <c r="K286" s="2">
        <f t="shared" si="14"/>
        <v>2800000</v>
      </c>
      <c r="L286" s="31">
        <v>2800000</v>
      </c>
      <c r="M286" s="19"/>
      <c r="S286" s="19">
        <f>IFERROR(SUMIF([3]PIVOT!$A$9:$A$634,C286,[3]PIVOT!$C$9:$C$634),0)</f>
        <v>0</v>
      </c>
      <c r="T286" s="19">
        <f t="shared" si="19"/>
        <v>-2800000</v>
      </c>
    </row>
    <row r="287" spans="1:20" hidden="1" outlineLevel="1" x14ac:dyDescent="0.25">
      <c r="A287" s="19" t="s">
        <v>229</v>
      </c>
      <c r="B287" s="19" t="s">
        <v>2886</v>
      </c>
      <c r="C287" s="19" t="s">
        <v>1671</v>
      </c>
      <c r="D287" s="19" t="s">
        <v>1672</v>
      </c>
      <c r="E287" s="2">
        <f t="shared" si="18"/>
        <v>4100000</v>
      </c>
      <c r="F287" s="19"/>
      <c r="G287" s="31">
        <v>0</v>
      </c>
      <c r="H287" s="19"/>
      <c r="I287" s="19"/>
      <c r="J287" s="19"/>
      <c r="K287" s="2">
        <f t="shared" si="14"/>
        <v>4100000</v>
      </c>
      <c r="L287" s="31">
        <v>4100000</v>
      </c>
      <c r="M287" s="19"/>
      <c r="S287" s="19">
        <f>IFERROR(SUMIF([3]PIVOT!$A$9:$A$634,C287,[3]PIVOT!$C$9:$C$634),0)</f>
        <v>0</v>
      </c>
      <c r="T287" s="19">
        <f t="shared" si="19"/>
        <v>-4100000</v>
      </c>
    </row>
    <row r="288" spans="1:20" hidden="1" outlineLevel="1" x14ac:dyDescent="0.25">
      <c r="A288" s="19" t="s">
        <v>229</v>
      </c>
      <c r="B288" s="19" t="s">
        <v>2885</v>
      </c>
      <c r="C288" s="19" t="s">
        <v>1669</v>
      </c>
      <c r="D288" s="19" t="s">
        <v>181</v>
      </c>
      <c r="E288" s="2">
        <f t="shared" si="18"/>
        <v>3300000</v>
      </c>
      <c r="F288" s="19"/>
      <c r="G288" s="31">
        <v>0</v>
      </c>
      <c r="H288" s="19"/>
      <c r="I288" s="19"/>
      <c r="J288" s="19"/>
      <c r="K288" s="2">
        <f t="shared" si="14"/>
        <v>3300000</v>
      </c>
      <c r="L288" s="31">
        <v>3300000</v>
      </c>
      <c r="M288" s="19"/>
      <c r="S288" s="19">
        <f>IFERROR(SUMIF([3]PIVOT!$A$9:$A$634,C288,[3]PIVOT!$C$9:$C$634),0)</f>
        <v>0</v>
      </c>
      <c r="T288" s="19">
        <f t="shared" si="19"/>
        <v>-3300000</v>
      </c>
    </row>
    <row r="289" spans="1:20" hidden="1" outlineLevel="1" x14ac:dyDescent="0.25">
      <c r="A289" s="19" t="s">
        <v>229</v>
      </c>
      <c r="B289" s="19" t="s">
        <v>2886</v>
      </c>
      <c r="C289" s="19" t="s">
        <v>2813</v>
      </c>
      <c r="D289" s="19" t="s">
        <v>2814</v>
      </c>
      <c r="E289" s="2">
        <f t="shared" si="18"/>
        <v>4100000</v>
      </c>
      <c r="F289" s="19"/>
      <c r="G289" s="31">
        <v>312500</v>
      </c>
      <c r="H289" s="19"/>
      <c r="I289" s="19"/>
      <c r="J289" s="19"/>
      <c r="K289" s="2">
        <f t="shared" si="14"/>
        <v>4412500</v>
      </c>
      <c r="L289" s="31">
        <v>4100000</v>
      </c>
      <c r="M289" s="19"/>
      <c r="S289" s="19">
        <f>IFERROR(SUMIF([3]PIVOT!$A$9:$A$634,C289,[3]PIVOT!$C$9:$C$634),0)</f>
        <v>0</v>
      </c>
      <c r="T289" s="19">
        <f t="shared" si="19"/>
        <v>-4412500</v>
      </c>
    </row>
    <row r="290" spans="1:20" hidden="1" outlineLevel="1" x14ac:dyDescent="0.25">
      <c r="A290" s="19" t="s">
        <v>229</v>
      </c>
      <c r="B290" s="19" t="s">
        <v>2885</v>
      </c>
      <c r="C290" s="19" t="s">
        <v>2949</v>
      </c>
      <c r="D290" s="19" t="s">
        <v>3048</v>
      </c>
      <c r="E290" s="2">
        <f t="shared" si="18"/>
        <v>3300000</v>
      </c>
      <c r="F290" s="19"/>
      <c r="G290" s="31">
        <v>1000000</v>
      </c>
      <c r="H290" s="19"/>
      <c r="I290" s="19"/>
      <c r="J290" s="19"/>
      <c r="K290" s="2">
        <f t="shared" si="14"/>
        <v>4300000</v>
      </c>
      <c r="L290" s="31">
        <v>3300000</v>
      </c>
      <c r="M290" s="19"/>
      <c r="S290" s="19">
        <f>IFERROR(SUMIF([3]PIVOT!$A$9:$A$634,C290,[3]PIVOT!$C$9:$C$634),0)</f>
        <v>0</v>
      </c>
      <c r="T290" s="19">
        <f t="shared" si="19"/>
        <v>-4300000</v>
      </c>
    </row>
    <row r="291" spans="1:20" hidden="1" outlineLevel="1" x14ac:dyDescent="0.25">
      <c r="A291" s="19" t="s">
        <v>229</v>
      </c>
      <c r="B291" s="19" t="s">
        <v>2885</v>
      </c>
      <c r="C291" s="19" t="s">
        <v>2951</v>
      </c>
      <c r="D291" s="19" t="s">
        <v>3049</v>
      </c>
      <c r="E291" s="2">
        <f t="shared" si="18"/>
        <v>3300000</v>
      </c>
      <c r="F291" s="19"/>
      <c r="G291" s="31">
        <v>1000000</v>
      </c>
      <c r="H291" s="19"/>
      <c r="I291" s="19"/>
      <c r="J291" s="19"/>
      <c r="K291" s="2">
        <f t="shared" ref="K291:K354" si="20">SUM(E291:G291)-H291+I291+J291</f>
        <v>4300000</v>
      </c>
      <c r="L291" s="31">
        <v>3300000</v>
      </c>
      <c r="M291" s="19"/>
      <c r="S291" s="19">
        <f>IFERROR(SUMIF([3]PIVOT!$A$9:$A$634,C291,[3]PIVOT!$C$9:$C$634),0)</f>
        <v>0</v>
      </c>
      <c r="T291" s="19">
        <f t="shared" si="19"/>
        <v>-4300000</v>
      </c>
    </row>
    <row r="292" spans="1:20" hidden="1" outlineLevel="1" x14ac:dyDescent="0.25">
      <c r="A292" s="19" t="s">
        <v>229</v>
      </c>
      <c r="B292" s="19" t="s">
        <v>2885</v>
      </c>
      <c r="C292" s="19" t="s">
        <v>1875</v>
      </c>
      <c r="D292" s="19" t="s">
        <v>1876</v>
      </c>
      <c r="E292" s="2">
        <f t="shared" si="18"/>
        <v>3300000</v>
      </c>
      <c r="F292" s="19"/>
      <c r="G292" s="31">
        <v>0</v>
      </c>
      <c r="H292" s="19"/>
      <c r="I292" s="19"/>
      <c r="J292" s="19"/>
      <c r="K292" s="2">
        <f t="shared" si="20"/>
        <v>3300000</v>
      </c>
      <c r="L292" s="31">
        <v>3300000</v>
      </c>
      <c r="M292" s="19"/>
      <c r="S292" s="19">
        <f>IFERROR(SUMIF([3]PIVOT!$A$9:$A$634,C292,[3]PIVOT!$C$9:$C$634),0)</f>
        <v>0</v>
      </c>
      <c r="T292" s="19">
        <f t="shared" si="19"/>
        <v>-3300000</v>
      </c>
    </row>
    <row r="293" spans="1:20" hidden="1" outlineLevel="1" x14ac:dyDescent="0.25">
      <c r="A293" s="19" t="s">
        <v>229</v>
      </c>
      <c r="B293" s="19" t="s">
        <v>2885</v>
      </c>
      <c r="C293" s="19" t="s">
        <v>2661</v>
      </c>
      <c r="D293" s="19" t="s">
        <v>2662</v>
      </c>
      <c r="E293" s="2">
        <f t="shared" si="18"/>
        <v>3300000</v>
      </c>
      <c r="F293" s="19"/>
      <c r="G293" s="31">
        <v>0</v>
      </c>
      <c r="H293" s="19"/>
      <c r="I293" s="19"/>
      <c r="J293" s="19"/>
      <c r="K293" s="2">
        <f t="shared" si="20"/>
        <v>3300000</v>
      </c>
      <c r="L293" s="31">
        <v>3300000</v>
      </c>
      <c r="M293" s="19"/>
      <c r="S293" s="19">
        <f>IFERROR(SUMIF([3]PIVOT!$A$9:$A$634,C293,[3]PIVOT!$C$9:$C$634),0)</f>
        <v>0</v>
      </c>
      <c r="T293" s="19">
        <f t="shared" si="19"/>
        <v>-3300000</v>
      </c>
    </row>
    <row r="294" spans="1:20" hidden="1" outlineLevel="1" x14ac:dyDescent="0.25">
      <c r="A294" s="19" t="s">
        <v>229</v>
      </c>
      <c r="B294" s="19" t="s">
        <v>2738</v>
      </c>
      <c r="C294" s="19" t="s">
        <v>1868</v>
      </c>
      <c r="D294" s="19" t="s">
        <v>1869</v>
      </c>
      <c r="E294" s="2">
        <f t="shared" si="18"/>
        <v>2200000</v>
      </c>
      <c r="F294" s="19"/>
      <c r="G294" s="31">
        <v>0</v>
      </c>
      <c r="H294" s="19"/>
      <c r="I294" s="19"/>
      <c r="J294" s="19"/>
      <c r="K294" s="2">
        <f t="shared" si="20"/>
        <v>2200000</v>
      </c>
      <c r="L294" s="31">
        <v>2200000</v>
      </c>
      <c r="M294" s="19"/>
      <c r="S294" s="19">
        <f>IFERROR(SUMIF([3]PIVOT!$A$9:$A$634,C294,[3]PIVOT!$C$9:$C$634),0)</f>
        <v>0</v>
      </c>
      <c r="T294" s="19">
        <f t="shared" si="19"/>
        <v>-2200000</v>
      </c>
    </row>
    <row r="295" spans="1:20" hidden="1" outlineLevel="1" x14ac:dyDescent="0.25">
      <c r="A295" s="19" t="s">
        <v>229</v>
      </c>
      <c r="B295" s="19" t="s">
        <v>2885</v>
      </c>
      <c r="C295" s="19" t="s">
        <v>1870</v>
      </c>
      <c r="D295" s="19" t="s">
        <v>13</v>
      </c>
      <c r="E295" s="2">
        <f t="shared" si="18"/>
        <v>3300000</v>
      </c>
      <c r="F295" s="19"/>
      <c r="G295" s="31">
        <v>0</v>
      </c>
      <c r="H295" s="19"/>
      <c r="I295" s="19"/>
      <c r="J295" s="19"/>
      <c r="K295" s="2">
        <f t="shared" si="20"/>
        <v>3300000</v>
      </c>
      <c r="L295" s="31">
        <v>3300000</v>
      </c>
      <c r="M295" s="19"/>
      <c r="S295" s="19">
        <f>IFERROR(SUMIF([3]PIVOT!$A$9:$A$634,C295,[3]PIVOT!$C$9:$C$634),0)</f>
        <v>0</v>
      </c>
      <c r="T295" s="19">
        <f t="shared" si="19"/>
        <v>-3300000</v>
      </c>
    </row>
    <row r="296" spans="1:20" hidden="1" outlineLevel="1" x14ac:dyDescent="0.25">
      <c r="A296" s="19" t="s">
        <v>229</v>
      </c>
      <c r="B296" s="19" t="s">
        <v>2885</v>
      </c>
      <c r="C296" s="19" t="s">
        <v>1866</v>
      </c>
      <c r="D296" s="19" t="s">
        <v>1867</v>
      </c>
      <c r="E296" s="2">
        <f t="shared" si="18"/>
        <v>3300000</v>
      </c>
      <c r="F296" s="19"/>
      <c r="G296" s="31">
        <v>0</v>
      </c>
      <c r="H296" s="19"/>
      <c r="I296" s="19"/>
      <c r="J296" s="19"/>
      <c r="K296" s="2">
        <f t="shared" si="20"/>
        <v>3300000</v>
      </c>
      <c r="L296" s="31">
        <v>3300000</v>
      </c>
      <c r="M296" s="19"/>
      <c r="S296" s="19">
        <f>IFERROR(SUMIF([3]PIVOT!$A$9:$A$634,C296,[3]PIVOT!$C$9:$C$634),0)</f>
        <v>0</v>
      </c>
      <c r="T296" s="19">
        <f t="shared" si="19"/>
        <v>-3300000</v>
      </c>
    </row>
    <row r="297" spans="1:20" hidden="1" outlineLevel="1" x14ac:dyDescent="0.25">
      <c r="A297" s="19" t="s">
        <v>229</v>
      </c>
      <c r="B297" s="19" t="s">
        <v>2886</v>
      </c>
      <c r="C297" s="19" t="s">
        <v>1673</v>
      </c>
      <c r="D297" s="19" t="s">
        <v>189</v>
      </c>
      <c r="E297" s="2">
        <f t="shared" si="18"/>
        <v>4100000</v>
      </c>
      <c r="F297" s="19"/>
      <c r="G297" s="31">
        <v>0</v>
      </c>
      <c r="H297" s="19"/>
      <c r="I297" s="19"/>
      <c r="J297" s="19"/>
      <c r="K297" s="2">
        <f t="shared" si="20"/>
        <v>4100000</v>
      </c>
      <c r="L297" s="31">
        <v>4100000</v>
      </c>
      <c r="M297" s="19"/>
      <c r="S297" s="19">
        <f>IFERROR(SUMIF([3]PIVOT!$A$9:$A$634,C297,[3]PIVOT!$C$9:$C$634),0)</f>
        <v>0</v>
      </c>
      <c r="T297" s="19">
        <f t="shared" si="19"/>
        <v>-4100000</v>
      </c>
    </row>
    <row r="298" spans="1:20" hidden="1" outlineLevel="1" x14ac:dyDescent="0.25">
      <c r="A298" s="19" t="s">
        <v>229</v>
      </c>
      <c r="B298" s="19" t="s">
        <v>2738</v>
      </c>
      <c r="C298" s="19" t="s">
        <v>2947</v>
      </c>
      <c r="D298" s="19" t="s">
        <v>2948</v>
      </c>
      <c r="E298" s="2">
        <f t="shared" si="18"/>
        <v>4000000</v>
      </c>
      <c r="F298" s="19"/>
      <c r="G298" s="31">
        <v>1000000</v>
      </c>
      <c r="H298" s="19"/>
      <c r="I298" s="19"/>
      <c r="J298" s="19"/>
      <c r="K298" s="2">
        <f t="shared" si="20"/>
        <v>5000000</v>
      </c>
      <c r="L298" s="31">
        <v>4000000</v>
      </c>
      <c r="M298" s="19"/>
      <c r="S298" s="19">
        <f>IFERROR(SUMIF([3]PIVOT!$A$9:$A$634,C298,[3]PIVOT!$C$9:$C$634),0)</f>
        <v>0</v>
      </c>
      <c r="T298" s="19">
        <f t="shared" si="19"/>
        <v>-5000000</v>
      </c>
    </row>
    <row r="299" spans="1:20" hidden="1" outlineLevel="1" x14ac:dyDescent="0.25">
      <c r="A299" s="19" t="s">
        <v>229</v>
      </c>
      <c r="B299" s="19" t="s">
        <v>2885</v>
      </c>
      <c r="C299" s="19" t="s">
        <v>1680</v>
      </c>
      <c r="D299" s="19" t="s">
        <v>521</v>
      </c>
      <c r="E299" s="2">
        <f t="shared" si="18"/>
        <v>4500000</v>
      </c>
      <c r="F299" s="19"/>
      <c r="G299" s="31">
        <v>0</v>
      </c>
      <c r="H299" s="19"/>
      <c r="I299" s="19"/>
      <c r="J299" s="19"/>
      <c r="K299" s="2">
        <f t="shared" si="20"/>
        <v>4500000</v>
      </c>
      <c r="L299" s="31">
        <v>4500000</v>
      </c>
      <c r="M299" s="19"/>
      <c r="S299" s="19">
        <f>IFERROR(SUMIF([3]PIVOT!$A$9:$A$634,C299,[3]PIVOT!$C$9:$C$634),0)</f>
        <v>0</v>
      </c>
      <c r="T299" s="19">
        <f t="shared" si="19"/>
        <v>-4500000</v>
      </c>
    </row>
    <row r="300" spans="1:20" hidden="1" outlineLevel="1" x14ac:dyDescent="0.25">
      <c r="A300" s="19" t="s">
        <v>229</v>
      </c>
      <c r="B300" s="19" t="s">
        <v>2885</v>
      </c>
      <c r="C300" s="19" t="s">
        <v>1679</v>
      </c>
      <c r="D300" s="19" t="s">
        <v>450</v>
      </c>
      <c r="E300" s="2">
        <f t="shared" si="18"/>
        <v>3300000</v>
      </c>
      <c r="F300" s="19"/>
      <c r="G300" s="31">
        <v>0</v>
      </c>
      <c r="H300" s="19"/>
      <c r="I300" s="19"/>
      <c r="J300" s="19"/>
      <c r="K300" s="2">
        <f t="shared" si="20"/>
        <v>3300000</v>
      </c>
      <c r="L300" s="31">
        <v>3300000</v>
      </c>
      <c r="M300" s="19"/>
      <c r="S300" s="19">
        <f>IFERROR(SUMIF([3]PIVOT!$A$9:$A$634,C300,[3]PIVOT!$C$9:$C$634),0)</f>
        <v>0</v>
      </c>
      <c r="T300" s="19">
        <f t="shared" si="19"/>
        <v>-3300000</v>
      </c>
    </row>
    <row r="301" spans="1:20" hidden="1" outlineLevel="1" x14ac:dyDescent="0.25">
      <c r="A301" s="19" t="s">
        <v>229</v>
      </c>
      <c r="B301" s="19" t="s">
        <v>2886</v>
      </c>
      <c r="C301" s="19" t="s">
        <v>1678</v>
      </c>
      <c r="D301" s="19" t="s">
        <v>2815</v>
      </c>
      <c r="E301" s="2">
        <f t="shared" si="18"/>
        <v>4100000</v>
      </c>
      <c r="F301" s="19"/>
      <c r="G301" s="31">
        <v>0</v>
      </c>
      <c r="H301" s="19"/>
      <c r="I301" s="19"/>
      <c r="J301" s="19"/>
      <c r="K301" s="2">
        <f t="shared" si="20"/>
        <v>4100000</v>
      </c>
      <c r="L301" s="31">
        <v>4100000</v>
      </c>
      <c r="M301" s="19"/>
      <c r="S301" s="19">
        <f>IFERROR(SUMIF([3]PIVOT!$A$9:$A$634,C301,[3]PIVOT!$C$9:$C$634),0)</f>
        <v>0</v>
      </c>
      <c r="T301" s="19">
        <f t="shared" si="19"/>
        <v>-4100000</v>
      </c>
    </row>
    <row r="302" spans="1:20" hidden="1" outlineLevel="1" x14ac:dyDescent="0.25">
      <c r="A302" s="19" t="s">
        <v>229</v>
      </c>
      <c r="B302" s="19" t="s">
        <v>2738</v>
      </c>
      <c r="C302" s="19" t="s">
        <v>1690</v>
      </c>
      <c r="D302" s="19" t="s">
        <v>862</v>
      </c>
      <c r="E302" s="2">
        <f t="shared" si="18"/>
        <v>1200000</v>
      </c>
      <c r="F302" s="19"/>
      <c r="G302" s="31">
        <v>0</v>
      </c>
      <c r="H302" s="19"/>
      <c r="I302" s="19"/>
      <c r="J302" s="19"/>
      <c r="K302" s="2">
        <f t="shared" si="20"/>
        <v>1200000</v>
      </c>
      <c r="L302" s="31">
        <v>1200000</v>
      </c>
      <c r="M302" s="19"/>
      <c r="S302" s="19">
        <f>IFERROR(SUMIF([3]PIVOT!$A$9:$A$634,C302,[3]PIVOT!$C$9:$C$634),0)</f>
        <v>0</v>
      </c>
      <c r="T302" s="19">
        <f t="shared" si="19"/>
        <v>-1200000</v>
      </c>
    </row>
    <row r="303" spans="1:20" hidden="1" outlineLevel="1" x14ac:dyDescent="0.25">
      <c r="A303" s="19" t="s">
        <v>229</v>
      </c>
      <c r="B303" s="19" t="s">
        <v>2885</v>
      </c>
      <c r="C303" s="19" t="s">
        <v>1693</v>
      </c>
      <c r="D303" s="19" t="s">
        <v>2305</v>
      </c>
      <c r="E303" s="2">
        <f t="shared" si="18"/>
        <v>1200000</v>
      </c>
      <c r="F303" s="19"/>
      <c r="G303" s="31">
        <v>0</v>
      </c>
      <c r="H303" s="19"/>
      <c r="I303" s="19"/>
      <c r="J303" s="19"/>
      <c r="K303" s="2">
        <f t="shared" si="20"/>
        <v>1200000</v>
      </c>
      <c r="L303" s="31">
        <v>1200000</v>
      </c>
      <c r="M303" s="19"/>
      <c r="S303" s="19">
        <f>IFERROR(SUMIF([3]PIVOT!$A$9:$A$634,C303,[3]PIVOT!$C$9:$C$634),0)</f>
        <v>0</v>
      </c>
      <c r="T303" s="19">
        <f t="shared" si="19"/>
        <v>-1200000</v>
      </c>
    </row>
    <row r="304" spans="1:20" hidden="1" outlineLevel="1" x14ac:dyDescent="0.25">
      <c r="A304" s="19" t="s">
        <v>229</v>
      </c>
      <c r="B304" s="19" t="s">
        <v>2886</v>
      </c>
      <c r="C304" s="19" t="s">
        <v>1691</v>
      </c>
      <c r="D304" s="19" t="s">
        <v>353</v>
      </c>
      <c r="E304" s="2">
        <f t="shared" si="18"/>
        <v>4100000</v>
      </c>
      <c r="F304" s="19"/>
      <c r="G304" s="31">
        <v>0</v>
      </c>
      <c r="H304" s="19"/>
      <c r="I304" s="19"/>
      <c r="J304" s="19"/>
      <c r="K304" s="2">
        <f t="shared" si="20"/>
        <v>4100000</v>
      </c>
      <c r="L304" s="31">
        <v>4100000</v>
      </c>
      <c r="M304" s="19"/>
      <c r="S304" s="19">
        <f>IFERROR(SUMIF([3]PIVOT!$A$9:$A$634,C304,[3]PIVOT!$C$9:$C$634),0)</f>
        <v>0</v>
      </c>
      <c r="T304" s="19">
        <f t="shared" si="19"/>
        <v>-4100000</v>
      </c>
    </row>
    <row r="305" spans="1:20" hidden="1" outlineLevel="1" x14ac:dyDescent="0.25">
      <c r="A305" s="19" t="s">
        <v>229</v>
      </c>
      <c r="B305" s="19" t="s">
        <v>2885</v>
      </c>
      <c r="C305" s="19" t="s">
        <v>1712</v>
      </c>
      <c r="D305" s="19" t="s">
        <v>200</v>
      </c>
      <c r="E305" s="2">
        <f t="shared" si="18"/>
        <v>1200000</v>
      </c>
      <c r="F305" s="19"/>
      <c r="G305" s="31">
        <v>0</v>
      </c>
      <c r="H305" s="19"/>
      <c r="I305" s="19"/>
      <c r="J305" s="19"/>
      <c r="K305" s="2">
        <f t="shared" si="20"/>
        <v>1200000</v>
      </c>
      <c r="L305" s="31">
        <v>1200000</v>
      </c>
      <c r="M305" s="19"/>
      <c r="S305" s="19">
        <f>IFERROR(SUMIF([3]PIVOT!$A$9:$A$634,C305,[3]PIVOT!$C$9:$C$634),0)</f>
        <v>0</v>
      </c>
      <c r="T305" s="19">
        <f t="shared" si="19"/>
        <v>-1200000</v>
      </c>
    </row>
    <row r="306" spans="1:20" hidden="1" outlineLevel="1" x14ac:dyDescent="0.25">
      <c r="A306" s="19" t="s">
        <v>229</v>
      </c>
      <c r="B306" s="19" t="s">
        <v>2885</v>
      </c>
      <c r="C306" s="19" t="s">
        <v>2072</v>
      </c>
      <c r="D306" s="19" t="s">
        <v>2084</v>
      </c>
      <c r="E306" s="2">
        <f t="shared" si="18"/>
        <v>1200000</v>
      </c>
      <c r="F306" s="19"/>
      <c r="G306" s="31">
        <v>0</v>
      </c>
      <c r="H306" s="19"/>
      <c r="I306" s="19"/>
      <c r="J306" s="19"/>
      <c r="K306" s="2">
        <f t="shared" si="20"/>
        <v>1200000</v>
      </c>
      <c r="L306" s="31">
        <v>1200000</v>
      </c>
      <c r="M306" s="19"/>
      <c r="S306" s="19">
        <f>IFERROR(SUMIF([3]PIVOT!$A$9:$A$634,C306,[3]PIVOT!$C$9:$C$634),0)</f>
        <v>0</v>
      </c>
      <c r="T306" s="19">
        <f t="shared" si="19"/>
        <v>-1200000</v>
      </c>
    </row>
    <row r="307" spans="1:20" hidden="1" outlineLevel="1" x14ac:dyDescent="0.25">
      <c r="A307" s="19" t="s">
        <v>229</v>
      </c>
      <c r="B307" s="19" t="s">
        <v>2885</v>
      </c>
      <c r="C307" s="19" t="s">
        <v>2945</v>
      </c>
      <c r="D307" s="19" t="s">
        <v>2946</v>
      </c>
      <c r="E307" s="2">
        <f t="shared" si="18"/>
        <v>3300000</v>
      </c>
      <c r="F307" s="19"/>
      <c r="G307" s="31">
        <v>0</v>
      </c>
      <c r="H307" s="19"/>
      <c r="I307" s="19"/>
      <c r="J307" s="19"/>
      <c r="K307" s="2">
        <f t="shared" si="20"/>
        <v>3300000</v>
      </c>
      <c r="L307" s="31">
        <v>3300000</v>
      </c>
      <c r="M307" s="19"/>
      <c r="S307" s="19">
        <f>IFERROR(SUMIF([3]PIVOT!$A$9:$A$634,C307,[3]PIVOT!$C$9:$C$634),0)</f>
        <v>0</v>
      </c>
      <c r="T307" s="19">
        <f t="shared" si="19"/>
        <v>-3300000</v>
      </c>
    </row>
    <row r="308" spans="1:20" hidden="1" outlineLevel="1" x14ac:dyDescent="0.25">
      <c r="A308" s="19" t="s">
        <v>229</v>
      </c>
      <c r="B308" s="19" t="s">
        <v>2885</v>
      </c>
      <c r="C308" s="19" t="s">
        <v>1715</v>
      </c>
      <c r="D308" s="19" t="s">
        <v>556</v>
      </c>
      <c r="E308" s="2">
        <f t="shared" si="18"/>
        <v>4500000</v>
      </c>
      <c r="F308" s="19"/>
      <c r="G308" s="31">
        <v>0</v>
      </c>
      <c r="H308" s="19"/>
      <c r="I308" s="19"/>
      <c r="J308" s="19"/>
      <c r="K308" s="2">
        <f t="shared" si="20"/>
        <v>4500000</v>
      </c>
      <c r="L308" s="31">
        <v>4500000</v>
      </c>
      <c r="M308" s="19"/>
      <c r="S308" s="19">
        <f>IFERROR(SUMIF([3]PIVOT!$A$9:$A$634,C308,[3]PIVOT!$C$9:$C$634),0)</f>
        <v>0</v>
      </c>
      <c r="T308" s="19">
        <f t="shared" si="19"/>
        <v>-4500000</v>
      </c>
    </row>
    <row r="309" spans="1:20" hidden="1" outlineLevel="1" x14ac:dyDescent="0.25">
      <c r="A309" s="19" t="s">
        <v>229</v>
      </c>
      <c r="B309" s="19" t="s">
        <v>2738</v>
      </c>
      <c r="C309" s="19" t="s">
        <v>1703</v>
      </c>
      <c r="D309" s="19" t="s">
        <v>1008</v>
      </c>
      <c r="E309" s="2">
        <f t="shared" si="18"/>
        <v>4000000</v>
      </c>
      <c r="F309" s="19"/>
      <c r="G309" s="31">
        <v>0</v>
      </c>
      <c r="H309" s="19"/>
      <c r="I309" s="19"/>
      <c r="J309" s="19"/>
      <c r="K309" s="2">
        <f t="shared" si="20"/>
        <v>4000000</v>
      </c>
      <c r="L309" s="31">
        <v>4000000</v>
      </c>
      <c r="M309" s="19"/>
      <c r="S309" s="19">
        <f>IFERROR(SUMIF([3]PIVOT!$A$9:$A$634,C309,[3]PIVOT!$C$9:$C$634),0)</f>
        <v>0</v>
      </c>
      <c r="T309" s="19">
        <f t="shared" si="19"/>
        <v>-4000000</v>
      </c>
    </row>
    <row r="310" spans="1:20" hidden="1" outlineLevel="1" x14ac:dyDescent="0.25">
      <c r="A310" s="19" t="s">
        <v>229</v>
      </c>
      <c r="B310" s="19" t="s">
        <v>2885</v>
      </c>
      <c r="C310" s="19" t="s">
        <v>1704</v>
      </c>
      <c r="D310" s="19" t="s">
        <v>769</v>
      </c>
      <c r="E310" s="2">
        <f t="shared" si="18"/>
        <v>4500000</v>
      </c>
      <c r="F310" s="19"/>
      <c r="G310" s="31">
        <v>0</v>
      </c>
      <c r="H310" s="19"/>
      <c r="I310" s="19"/>
      <c r="J310" s="19"/>
      <c r="K310" s="2">
        <f t="shared" si="20"/>
        <v>4500000</v>
      </c>
      <c r="L310" s="31">
        <v>4500000</v>
      </c>
      <c r="M310" s="19"/>
      <c r="S310" s="19">
        <f>IFERROR(SUMIF([3]PIVOT!$A$9:$A$634,C310,[3]PIVOT!$C$9:$C$634),0)</f>
        <v>0</v>
      </c>
      <c r="T310" s="19">
        <f t="shared" si="19"/>
        <v>-4500000</v>
      </c>
    </row>
    <row r="311" spans="1:20" hidden="1" outlineLevel="1" x14ac:dyDescent="0.25">
      <c r="A311" s="19" t="s">
        <v>229</v>
      </c>
      <c r="B311" s="19" t="s">
        <v>2885</v>
      </c>
      <c r="C311" s="19" t="s">
        <v>1705</v>
      </c>
      <c r="D311" s="19" t="s">
        <v>197</v>
      </c>
      <c r="E311" s="2">
        <f t="shared" si="18"/>
        <v>4500000</v>
      </c>
      <c r="F311" s="19"/>
      <c r="G311" s="31">
        <v>0</v>
      </c>
      <c r="H311" s="19"/>
      <c r="I311" s="19"/>
      <c r="J311" s="19"/>
      <c r="K311" s="2">
        <f t="shared" si="20"/>
        <v>4500000</v>
      </c>
      <c r="L311" s="31">
        <v>4500000</v>
      </c>
      <c r="M311" s="19"/>
      <c r="S311" s="19">
        <f>IFERROR(SUMIF([3]PIVOT!$A$9:$A$634,C311,[3]PIVOT!$C$9:$C$634),0)</f>
        <v>0</v>
      </c>
      <c r="T311" s="19">
        <f t="shared" si="19"/>
        <v>-4500000</v>
      </c>
    </row>
    <row r="312" spans="1:20" hidden="1" outlineLevel="1" x14ac:dyDescent="0.25">
      <c r="A312" s="19" t="s">
        <v>229</v>
      </c>
      <c r="B312" s="19" t="s">
        <v>2885</v>
      </c>
      <c r="C312" s="19" t="s">
        <v>1701</v>
      </c>
      <c r="D312" s="19" t="s">
        <v>510</v>
      </c>
      <c r="E312" s="2">
        <f t="shared" si="18"/>
        <v>4500000</v>
      </c>
      <c r="F312" s="19"/>
      <c r="G312" s="31">
        <v>0</v>
      </c>
      <c r="H312" s="19"/>
      <c r="I312" s="19"/>
      <c r="J312" s="19"/>
      <c r="K312" s="2">
        <f t="shared" si="20"/>
        <v>4500000</v>
      </c>
      <c r="L312" s="31">
        <v>4500000</v>
      </c>
      <c r="M312" s="19"/>
      <c r="S312" s="19">
        <f>IFERROR(SUMIF([3]PIVOT!$A$9:$A$634,C312,[3]PIVOT!$C$9:$C$634),0)</f>
        <v>0</v>
      </c>
      <c r="T312" s="19">
        <f t="shared" si="19"/>
        <v>-4500000</v>
      </c>
    </row>
    <row r="313" spans="1:20" hidden="1" outlineLevel="1" x14ac:dyDescent="0.25">
      <c r="A313" s="19" t="s">
        <v>229</v>
      </c>
      <c r="B313" s="19" t="s">
        <v>2885</v>
      </c>
      <c r="C313" s="19" t="s">
        <v>1718</v>
      </c>
      <c r="D313" s="19" t="s">
        <v>196</v>
      </c>
      <c r="E313" s="2">
        <f t="shared" si="18"/>
        <v>4500000</v>
      </c>
      <c r="F313" s="19"/>
      <c r="G313" s="31">
        <v>0</v>
      </c>
      <c r="H313" s="19"/>
      <c r="I313" s="19"/>
      <c r="J313" s="19"/>
      <c r="K313" s="2">
        <f t="shared" si="20"/>
        <v>4500000</v>
      </c>
      <c r="L313" s="31">
        <v>4500000</v>
      </c>
      <c r="M313" s="19"/>
      <c r="S313" s="19">
        <f>IFERROR(SUMIF([3]PIVOT!$A$9:$A$634,C313,[3]PIVOT!$C$9:$C$634),0)</f>
        <v>0</v>
      </c>
      <c r="T313" s="19">
        <f t="shared" si="19"/>
        <v>-4500000</v>
      </c>
    </row>
    <row r="314" spans="1:20" hidden="1" outlineLevel="1" x14ac:dyDescent="0.25">
      <c r="A314" s="19" t="s">
        <v>229</v>
      </c>
      <c r="B314" s="19" t="s">
        <v>2886</v>
      </c>
      <c r="C314" s="19" t="s">
        <v>1702</v>
      </c>
      <c r="D314" s="19" t="s">
        <v>195</v>
      </c>
      <c r="E314" s="2">
        <f t="shared" si="18"/>
        <v>4100000</v>
      </c>
      <c r="F314" s="19"/>
      <c r="G314" s="31">
        <v>0</v>
      </c>
      <c r="H314" s="19"/>
      <c r="I314" s="19"/>
      <c r="J314" s="19"/>
      <c r="K314" s="2">
        <f t="shared" si="20"/>
        <v>4100000</v>
      </c>
      <c r="L314" s="31">
        <v>4100000</v>
      </c>
      <c r="M314" s="19"/>
      <c r="S314" s="19">
        <f>IFERROR(SUMIF([3]PIVOT!$A$9:$A$634,C314,[3]PIVOT!$C$9:$C$634),0)</f>
        <v>0</v>
      </c>
      <c r="T314" s="19">
        <f t="shared" si="19"/>
        <v>-4100000</v>
      </c>
    </row>
    <row r="315" spans="1:20" hidden="1" outlineLevel="1" x14ac:dyDescent="0.25">
      <c r="A315" s="19" t="s">
        <v>229</v>
      </c>
      <c r="B315" s="19" t="s">
        <v>2885</v>
      </c>
      <c r="C315" s="19" t="s">
        <v>2818</v>
      </c>
      <c r="D315" s="19" t="s">
        <v>2819</v>
      </c>
      <c r="E315" s="2">
        <f t="shared" si="18"/>
        <v>3300000</v>
      </c>
      <c r="F315" s="19"/>
      <c r="G315" s="31">
        <v>562500</v>
      </c>
      <c r="H315" s="19"/>
      <c r="I315" s="19"/>
      <c r="J315" s="19"/>
      <c r="K315" s="2">
        <f t="shared" si="20"/>
        <v>3862500</v>
      </c>
      <c r="L315" s="31">
        <v>3300000</v>
      </c>
      <c r="M315" s="19"/>
      <c r="S315" s="19">
        <f>IFERROR(SUMIF([3]PIVOT!$A$9:$A$634,C315,[3]PIVOT!$C$9:$C$634),0)</f>
        <v>0</v>
      </c>
      <c r="T315" s="19">
        <f t="shared" si="19"/>
        <v>-3862500</v>
      </c>
    </row>
    <row r="316" spans="1:20" hidden="1" outlineLevel="1" x14ac:dyDescent="0.25">
      <c r="A316" s="19" t="s">
        <v>229</v>
      </c>
      <c r="B316" s="19" t="s">
        <v>2885</v>
      </c>
      <c r="C316" s="19" t="s">
        <v>2272</v>
      </c>
      <c r="D316" s="19" t="s">
        <v>2273</v>
      </c>
      <c r="E316" s="2">
        <f t="shared" si="18"/>
        <v>4500000</v>
      </c>
      <c r="F316" s="19"/>
      <c r="G316" s="31">
        <v>0</v>
      </c>
      <c r="H316" s="19"/>
      <c r="I316" s="19"/>
      <c r="J316" s="19"/>
      <c r="K316" s="2">
        <f t="shared" si="20"/>
        <v>4500000</v>
      </c>
      <c r="L316" s="31">
        <v>4500000</v>
      </c>
      <c r="M316" s="19"/>
      <c r="S316" s="19">
        <f>IFERROR(SUMIF([3]PIVOT!$A$9:$A$634,C316,[3]PIVOT!$C$9:$C$634),0)</f>
        <v>0</v>
      </c>
      <c r="T316" s="19">
        <f t="shared" si="19"/>
        <v>-4500000</v>
      </c>
    </row>
    <row r="317" spans="1:20" hidden="1" outlineLevel="1" x14ac:dyDescent="0.25">
      <c r="A317" s="19" t="s">
        <v>229</v>
      </c>
      <c r="B317" s="19" t="s">
        <v>2885</v>
      </c>
      <c r="C317" s="19" t="s">
        <v>1696</v>
      </c>
      <c r="D317" s="19" t="s">
        <v>1697</v>
      </c>
      <c r="E317" s="2">
        <f t="shared" si="18"/>
        <v>4500000</v>
      </c>
      <c r="F317" s="19"/>
      <c r="G317" s="31">
        <v>0</v>
      </c>
      <c r="H317" s="19"/>
      <c r="I317" s="19"/>
      <c r="J317" s="19"/>
      <c r="K317" s="2">
        <f t="shared" si="20"/>
        <v>4500000</v>
      </c>
      <c r="L317" s="31">
        <v>4500000</v>
      </c>
      <c r="M317" s="19"/>
      <c r="S317" s="19">
        <f>IFERROR(SUMIF([3]PIVOT!$A$9:$A$634,C317,[3]PIVOT!$C$9:$C$634),0)</f>
        <v>0</v>
      </c>
      <c r="T317" s="19">
        <f t="shared" si="19"/>
        <v>-4500000</v>
      </c>
    </row>
    <row r="318" spans="1:20" hidden="1" outlineLevel="1" x14ac:dyDescent="0.25">
      <c r="A318" s="19" t="s">
        <v>229</v>
      </c>
      <c r="B318" s="19" t="s">
        <v>2886</v>
      </c>
      <c r="C318" s="19" t="s">
        <v>1694</v>
      </c>
      <c r="D318" s="19" t="s">
        <v>509</v>
      </c>
      <c r="E318" s="2">
        <f t="shared" si="18"/>
        <v>4100000</v>
      </c>
      <c r="F318" s="19"/>
      <c r="G318" s="31">
        <v>0</v>
      </c>
      <c r="H318" s="19"/>
      <c r="I318" s="19"/>
      <c r="J318" s="19"/>
      <c r="K318" s="2">
        <f t="shared" si="20"/>
        <v>4100000</v>
      </c>
      <c r="L318" s="31">
        <v>4100000</v>
      </c>
      <c r="M318" s="19"/>
      <c r="S318" s="19">
        <f>IFERROR(SUMIF([3]PIVOT!$A$9:$A$634,C318,[3]PIVOT!$C$9:$C$634),0)</f>
        <v>0</v>
      </c>
      <c r="T318" s="19">
        <f t="shared" si="19"/>
        <v>-4100000</v>
      </c>
    </row>
    <row r="319" spans="1:20" hidden="1" outlineLevel="1" x14ac:dyDescent="0.25">
      <c r="A319" s="19" t="s">
        <v>229</v>
      </c>
      <c r="B319" s="19" t="s">
        <v>2738</v>
      </c>
      <c r="C319" s="19" t="s">
        <v>2942</v>
      </c>
      <c r="D319" s="19" t="s">
        <v>2943</v>
      </c>
      <c r="E319" s="2">
        <f t="shared" si="18"/>
        <v>2800000</v>
      </c>
      <c r="F319" s="19"/>
      <c r="G319" s="31">
        <v>0</v>
      </c>
      <c r="H319" s="19"/>
      <c r="I319" s="19"/>
      <c r="J319" s="19"/>
      <c r="K319" s="2">
        <f t="shared" si="20"/>
        <v>2800000</v>
      </c>
      <c r="L319" s="31">
        <v>2800000</v>
      </c>
      <c r="M319" s="19"/>
      <c r="S319" s="19">
        <f>IFERROR(SUMIF([3]PIVOT!$A$9:$A$634,C319,[3]PIVOT!$C$9:$C$634),0)</f>
        <v>0</v>
      </c>
      <c r="T319" s="19">
        <f t="shared" si="19"/>
        <v>-2800000</v>
      </c>
    </row>
    <row r="320" spans="1:20" hidden="1" outlineLevel="1" x14ac:dyDescent="0.25">
      <c r="A320" s="19" t="s">
        <v>229</v>
      </c>
      <c r="B320" s="19" t="s">
        <v>2885</v>
      </c>
      <c r="C320" s="19" t="s">
        <v>1684</v>
      </c>
      <c r="D320" s="19" t="s">
        <v>1685</v>
      </c>
      <c r="E320" s="2">
        <f t="shared" si="18"/>
        <v>3300000</v>
      </c>
      <c r="F320" s="19"/>
      <c r="G320" s="31">
        <v>0</v>
      </c>
      <c r="H320" s="19"/>
      <c r="I320" s="19"/>
      <c r="J320" s="19"/>
      <c r="K320" s="2">
        <f t="shared" si="20"/>
        <v>3300000</v>
      </c>
      <c r="L320" s="31">
        <v>3300000</v>
      </c>
      <c r="M320" s="19"/>
      <c r="S320" s="19">
        <f>IFERROR(SUMIF([3]PIVOT!$A$9:$A$634,C320,[3]PIVOT!$C$9:$C$634),0)</f>
        <v>0</v>
      </c>
      <c r="T320" s="19">
        <f t="shared" si="19"/>
        <v>-3300000</v>
      </c>
    </row>
    <row r="321" spans="1:20" hidden="1" outlineLevel="1" x14ac:dyDescent="0.25">
      <c r="A321" s="19" t="s">
        <v>229</v>
      </c>
      <c r="B321" s="19" t="s">
        <v>2885</v>
      </c>
      <c r="C321" s="19" t="s">
        <v>1688</v>
      </c>
      <c r="D321" s="19" t="s">
        <v>190</v>
      </c>
      <c r="E321" s="2">
        <f t="shared" si="18"/>
        <v>3300000</v>
      </c>
      <c r="F321" s="19"/>
      <c r="G321" s="31">
        <v>0</v>
      </c>
      <c r="H321" s="19"/>
      <c r="I321" s="19"/>
      <c r="J321" s="19"/>
      <c r="K321" s="2">
        <f t="shared" si="20"/>
        <v>3300000</v>
      </c>
      <c r="L321" s="31">
        <v>3300000</v>
      </c>
      <c r="M321" s="19"/>
      <c r="S321" s="19">
        <f>IFERROR(SUMIF([3]PIVOT!$A$9:$A$634,C321,[3]PIVOT!$C$9:$C$634),0)</f>
        <v>0</v>
      </c>
      <c r="T321" s="19">
        <f t="shared" si="19"/>
        <v>-3300000</v>
      </c>
    </row>
    <row r="322" spans="1:20" hidden="1" outlineLevel="1" x14ac:dyDescent="0.25">
      <c r="A322" s="19" t="s">
        <v>229</v>
      </c>
      <c r="B322" s="19" t="s">
        <v>2885</v>
      </c>
      <c r="C322" s="19" t="s">
        <v>1706</v>
      </c>
      <c r="D322" s="19" t="s">
        <v>770</v>
      </c>
      <c r="E322" s="2">
        <f t="shared" si="18"/>
        <v>3300000</v>
      </c>
      <c r="F322" s="19"/>
      <c r="G322" s="31">
        <v>0</v>
      </c>
      <c r="H322" s="19"/>
      <c r="I322" s="19"/>
      <c r="J322" s="19"/>
      <c r="K322" s="2">
        <f t="shared" si="20"/>
        <v>3300000</v>
      </c>
      <c r="L322" s="31">
        <v>3300000</v>
      </c>
      <c r="M322" s="19"/>
      <c r="S322" s="19">
        <f>IFERROR(SUMIF([3]PIVOT!$A$9:$A$634,C322,[3]PIVOT!$C$9:$C$634),0)</f>
        <v>0</v>
      </c>
      <c r="T322" s="19">
        <f t="shared" si="19"/>
        <v>-3300000</v>
      </c>
    </row>
    <row r="323" spans="1:20" hidden="1" outlineLevel="1" x14ac:dyDescent="0.25">
      <c r="A323" s="19" t="s">
        <v>229</v>
      </c>
      <c r="B323" s="19" t="s">
        <v>2885</v>
      </c>
      <c r="C323" s="19" t="s">
        <v>1707</v>
      </c>
      <c r="D323" s="19" t="s">
        <v>370</v>
      </c>
      <c r="E323" s="2">
        <f t="shared" si="18"/>
        <v>3300000</v>
      </c>
      <c r="F323" s="19"/>
      <c r="G323" s="31">
        <v>0</v>
      </c>
      <c r="H323" s="19"/>
      <c r="I323" s="19"/>
      <c r="J323" s="19"/>
      <c r="K323" s="2">
        <f t="shared" si="20"/>
        <v>3300000</v>
      </c>
      <c r="L323" s="31">
        <v>3300000</v>
      </c>
      <c r="M323" s="19"/>
      <c r="S323" s="19">
        <f>IFERROR(SUMIF([3]PIVOT!$A$9:$A$634,C323,[3]PIVOT!$C$9:$C$634),0)</f>
        <v>0</v>
      </c>
      <c r="T323" s="19">
        <f t="shared" si="19"/>
        <v>-3300000</v>
      </c>
    </row>
    <row r="324" spans="1:20" hidden="1" outlineLevel="1" x14ac:dyDescent="0.25">
      <c r="A324" s="19" t="s">
        <v>229</v>
      </c>
      <c r="B324" s="19" t="s">
        <v>2886</v>
      </c>
      <c r="C324" s="19" t="s">
        <v>1687</v>
      </c>
      <c r="D324" s="19" t="s">
        <v>57</v>
      </c>
      <c r="E324" s="2">
        <f t="shared" si="18"/>
        <v>4100000</v>
      </c>
      <c r="F324" s="19"/>
      <c r="G324" s="31">
        <v>0</v>
      </c>
      <c r="H324" s="19"/>
      <c r="I324" s="19"/>
      <c r="J324" s="19"/>
      <c r="K324" s="2">
        <f t="shared" si="20"/>
        <v>4100000</v>
      </c>
      <c r="L324" s="31">
        <v>4100000</v>
      </c>
      <c r="M324" s="19"/>
      <c r="S324" s="19">
        <f>IFERROR(SUMIF([3]PIVOT!$A$9:$A$634,C324,[3]PIVOT!$C$9:$C$634),0)</f>
        <v>0</v>
      </c>
      <c r="T324" s="19">
        <f t="shared" si="19"/>
        <v>-4100000</v>
      </c>
    </row>
    <row r="325" spans="1:20" hidden="1" outlineLevel="1" x14ac:dyDescent="0.25">
      <c r="A325" s="19" t="s">
        <v>229</v>
      </c>
      <c r="B325" s="19" t="s">
        <v>2886</v>
      </c>
      <c r="C325" s="19" t="s">
        <v>1717</v>
      </c>
      <c r="D325" s="19" t="s">
        <v>771</v>
      </c>
      <c r="E325" s="2">
        <f t="shared" si="18"/>
        <v>4100000</v>
      </c>
      <c r="F325" s="19"/>
      <c r="G325" s="31">
        <v>0</v>
      </c>
      <c r="H325" s="19"/>
      <c r="I325" s="19"/>
      <c r="J325" s="19"/>
      <c r="K325" s="2">
        <f t="shared" si="20"/>
        <v>4100000</v>
      </c>
      <c r="L325" s="31">
        <v>4100000</v>
      </c>
      <c r="M325" s="19"/>
      <c r="S325" s="19">
        <f>IFERROR(SUMIF([3]PIVOT!$A$9:$A$634,C325,[3]PIVOT!$C$9:$C$634),0)</f>
        <v>0</v>
      </c>
      <c r="T325" s="19">
        <f t="shared" si="19"/>
        <v>-4100000</v>
      </c>
    </row>
    <row r="326" spans="1:20" hidden="1" outlineLevel="1" x14ac:dyDescent="0.25">
      <c r="A326" s="19" t="s">
        <v>230</v>
      </c>
      <c r="B326" s="19" t="s">
        <v>2738</v>
      </c>
      <c r="C326" s="19" t="s">
        <v>3050</v>
      </c>
      <c r="D326" s="19" t="s">
        <v>3051</v>
      </c>
      <c r="E326" s="2">
        <f t="shared" si="18"/>
        <v>2000000</v>
      </c>
      <c r="F326" s="19"/>
      <c r="G326" s="31">
        <v>1000000</v>
      </c>
      <c r="H326" s="19"/>
      <c r="I326" s="19"/>
      <c r="J326" s="19"/>
      <c r="K326" s="2">
        <f t="shared" si="20"/>
        <v>3000000</v>
      </c>
      <c r="L326" s="31">
        <v>2000000</v>
      </c>
      <c r="M326" s="19"/>
      <c r="S326" s="19">
        <f>IFERROR(SUMIF([3]PIVOT!$A$9:$A$634,C326,[3]PIVOT!$C$9:$C$634),0)</f>
        <v>0</v>
      </c>
      <c r="T326" s="19">
        <f t="shared" si="19"/>
        <v>-3000000</v>
      </c>
    </row>
    <row r="327" spans="1:20" hidden="1" outlineLevel="1" x14ac:dyDescent="0.25">
      <c r="A327" s="19" t="s">
        <v>230</v>
      </c>
      <c r="B327" s="19" t="s">
        <v>2886</v>
      </c>
      <c r="C327" s="19" t="s">
        <v>1723</v>
      </c>
      <c r="D327" s="19" t="s">
        <v>201</v>
      </c>
      <c r="E327" s="2">
        <f t="shared" si="18"/>
        <v>4100000</v>
      </c>
      <c r="F327" s="19"/>
      <c r="G327" s="31">
        <v>0</v>
      </c>
      <c r="H327" s="19"/>
      <c r="I327" s="19"/>
      <c r="J327" s="19"/>
      <c r="K327" s="2">
        <f t="shared" si="20"/>
        <v>4100000</v>
      </c>
      <c r="L327" s="31">
        <v>4100000</v>
      </c>
      <c r="M327" s="19"/>
      <c r="S327" s="19">
        <f>IFERROR(SUMIF([3]PIVOT!$A$9:$A$634,C327,[3]PIVOT!$C$9:$C$634),0)</f>
        <v>0</v>
      </c>
      <c r="T327" s="19">
        <f t="shared" si="19"/>
        <v>-4100000</v>
      </c>
    </row>
    <row r="328" spans="1:20" hidden="1" outlineLevel="1" x14ac:dyDescent="0.25">
      <c r="A328" s="19" t="s">
        <v>230</v>
      </c>
      <c r="B328" s="19" t="s">
        <v>2885</v>
      </c>
      <c r="C328" s="19" t="s">
        <v>1721</v>
      </c>
      <c r="D328" s="19" t="s">
        <v>1722</v>
      </c>
      <c r="E328" s="2">
        <f t="shared" si="18"/>
        <v>3300000</v>
      </c>
      <c r="F328" s="19"/>
      <c r="G328" s="31">
        <v>0</v>
      </c>
      <c r="H328" s="19"/>
      <c r="I328" s="19"/>
      <c r="J328" s="19"/>
      <c r="K328" s="2">
        <f t="shared" si="20"/>
        <v>3300000</v>
      </c>
      <c r="L328" s="31">
        <v>3300000</v>
      </c>
      <c r="M328" s="19"/>
      <c r="S328" s="19">
        <f>IFERROR(SUMIF([3]PIVOT!$A$9:$A$634,C328,[3]PIVOT!$C$9:$C$634),0)</f>
        <v>0</v>
      </c>
      <c r="T328" s="19">
        <f t="shared" si="19"/>
        <v>-3300000</v>
      </c>
    </row>
    <row r="329" spans="1:20" hidden="1" outlineLevel="1" x14ac:dyDescent="0.25">
      <c r="A329" s="19" t="s">
        <v>230</v>
      </c>
      <c r="B329" s="19" t="s">
        <v>2885</v>
      </c>
      <c r="C329" s="19" t="s">
        <v>1719</v>
      </c>
      <c r="D329" s="19" t="s">
        <v>866</v>
      </c>
      <c r="E329" s="2">
        <f t="shared" si="18"/>
        <v>3300000</v>
      </c>
      <c r="F329" s="19"/>
      <c r="G329" s="31">
        <v>0</v>
      </c>
      <c r="H329" s="19"/>
      <c r="I329" s="19"/>
      <c r="J329" s="19"/>
      <c r="K329" s="2">
        <f t="shared" si="20"/>
        <v>3300000</v>
      </c>
      <c r="L329" s="31">
        <v>3300000</v>
      </c>
      <c r="M329" s="19"/>
      <c r="S329" s="19">
        <f>IFERROR(SUMIF([3]PIVOT!$A$9:$A$634,C329,[3]PIVOT!$C$9:$C$634),0)</f>
        <v>0</v>
      </c>
      <c r="T329" s="19">
        <f t="shared" si="19"/>
        <v>-3300000</v>
      </c>
    </row>
    <row r="330" spans="1:20" hidden="1" outlineLevel="1" x14ac:dyDescent="0.25">
      <c r="A330" s="19" t="s">
        <v>230</v>
      </c>
      <c r="B330" s="19" t="s">
        <v>2885</v>
      </c>
      <c r="C330" s="19" t="s">
        <v>2073</v>
      </c>
      <c r="D330" s="19" t="s">
        <v>2085</v>
      </c>
      <c r="E330" s="2">
        <f t="shared" si="18"/>
        <v>3300000</v>
      </c>
      <c r="F330" s="19"/>
      <c r="G330" s="31">
        <v>0</v>
      </c>
      <c r="H330" s="19"/>
      <c r="I330" s="19"/>
      <c r="J330" s="19"/>
      <c r="K330" s="2">
        <f t="shared" si="20"/>
        <v>3300000</v>
      </c>
      <c r="L330" s="31">
        <v>3300000</v>
      </c>
      <c r="M330" s="19"/>
      <c r="S330" s="19">
        <f>IFERROR(SUMIF([3]PIVOT!$A$9:$A$634,C330,[3]PIVOT!$C$9:$C$634),0)</f>
        <v>0</v>
      </c>
      <c r="T330" s="19">
        <f t="shared" si="19"/>
        <v>-3300000</v>
      </c>
    </row>
    <row r="331" spans="1:20" hidden="1" outlineLevel="1" x14ac:dyDescent="0.25">
      <c r="A331" s="19" t="s">
        <v>230</v>
      </c>
      <c r="B331" s="19" t="s">
        <v>2738</v>
      </c>
      <c r="C331" s="19" t="s">
        <v>2075</v>
      </c>
      <c r="D331" s="19" t="s">
        <v>2086</v>
      </c>
      <c r="E331" s="2">
        <f t="shared" si="18"/>
        <v>1600000</v>
      </c>
      <c r="F331" s="19"/>
      <c r="G331" s="31">
        <v>0</v>
      </c>
      <c r="H331" s="19"/>
      <c r="I331" s="19"/>
      <c r="J331" s="19"/>
      <c r="K331" s="2">
        <f t="shared" si="20"/>
        <v>1600000</v>
      </c>
      <c r="L331" s="31">
        <v>1600000</v>
      </c>
      <c r="M331" s="19"/>
      <c r="S331" s="19">
        <f>IFERROR(SUMIF([3]PIVOT!$A$9:$A$634,C331,[3]PIVOT!$C$9:$C$634),0)</f>
        <v>0</v>
      </c>
      <c r="T331" s="19">
        <f t="shared" si="19"/>
        <v>-1600000</v>
      </c>
    </row>
    <row r="332" spans="1:20" hidden="1" outlineLevel="1" x14ac:dyDescent="0.25">
      <c r="A332" s="19" t="s">
        <v>230</v>
      </c>
      <c r="B332" s="19" t="s">
        <v>2885</v>
      </c>
      <c r="C332" s="19" t="s">
        <v>2663</v>
      </c>
      <c r="D332" s="19" t="s">
        <v>2664</v>
      </c>
      <c r="E332" s="2">
        <f t="shared" si="18"/>
        <v>3300000</v>
      </c>
      <c r="F332" s="19"/>
      <c r="G332" s="31">
        <v>0</v>
      </c>
      <c r="H332" s="19"/>
      <c r="I332" s="19"/>
      <c r="J332" s="19"/>
      <c r="K332" s="2">
        <f t="shared" si="20"/>
        <v>3300000</v>
      </c>
      <c r="L332" s="31">
        <v>3300000</v>
      </c>
      <c r="M332" s="19"/>
      <c r="S332" s="19">
        <f>IFERROR(SUMIF([3]PIVOT!$A$9:$A$634,C332,[3]PIVOT!$C$9:$C$634),0)</f>
        <v>0</v>
      </c>
      <c r="T332" s="19">
        <f t="shared" si="19"/>
        <v>-3300000</v>
      </c>
    </row>
    <row r="333" spans="1:20" hidden="1" outlineLevel="1" x14ac:dyDescent="0.25">
      <c r="A333" s="19" t="s">
        <v>230</v>
      </c>
      <c r="B333" s="19" t="s">
        <v>2885</v>
      </c>
      <c r="C333" s="19" t="s">
        <v>1724</v>
      </c>
      <c r="D333" s="19" t="s">
        <v>418</v>
      </c>
      <c r="E333" s="2">
        <f t="shared" si="18"/>
        <v>2100000</v>
      </c>
      <c r="F333" s="19"/>
      <c r="G333" s="31">
        <v>0</v>
      </c>
      <c r="H333" s="19"/>
      <c r="I333" s="19"/>
      <c r="J333" s="19"/>
      <c r="K333" s="2">
        <f t="shared" si="20"/>
        <v>2100000</v>
      </c>
      <c r="L333" s="31">
        <v>2100000</v>
      </c>
      <c r="M333" s="19"/>
      <c r="S333" s="19">
        <f>IFERROR(SUMIF([3]PIVOT!$A$9:$A$634,C333,[3]PIVOT!$C$9:$C$634),0)</f>
        <v>0</v>
      </c>
      <c r="T333" s="19">
        <f t="shared" si="19"/>
        <v>-2100000</v>
      </c>
    </row>
    <row r="334" spans="1:20" hidden="1" outlineLevel="1" x14ac:dyDescent="0.25">
      <c r="A334" s="19" t="s">
        <v>230</v>
      </c>
      <c r="B334" s="19" t="s">
        <v>2886</v>
      </c>
      <c r="C334" s="19" t="s">
        <v>1725</v>
      </c>
      <c r="D334" s="19" t="s">
        <v>203</v>
      </c>
      <c r="E334" s="2">
        <f t="shared" si="18"/>
        <v>1400000</v>
      </c>
      <c r="F334" s="19"/>
      <c r="G334" s="31">
        <v>0</v>
      </c>
      <c r="H334" s="19"/>
      <c r="I334" s="19"/>
      <c r="J334" s="19"/>
      <c r="K334" s="2">
        <f t="shared" si="20"/>
        <v>1400000</v>
      </c>
      <c r="L334" s="31">
        <v>1400000</v>
      </c>
      <c r="M334" s="19"/>
      <c r="S334" s="19">
        <f>IFERROR(SUMIF([3]PIVOT!$A$9:$A$634,C334,[3]PIVOT!$C$9:$C$634),0)</f>
        <v>0</v>
      </c>
      <c r="T334" s="19">
        <f t="shared" si="19"/>
        <v>-1400000</v>
      </c>
    </row>
    <row r="335" spans="1:20" hidden="1" outlineLevel="1" x14ac:dyDescent="0.25">
      <c r="A335" s="19" t="s">
        <v>230</v>
      </c>
      <c r="B335" s="19" t="s">
        <v>2738</v>
      </c>
      <c r="C335" s="19" t="s">
        <v>2844</v>
      </c>
      <c r="D335" s="19" t="s">
        <v>3052</v>
      </c>
      <c r="E335" s="2">
        <f t="shared" si="18"/>
        <v>2800000</v>
      </c>
      <c r="F335" s="19"/>
      <c r="G335" s="31">
        <v>500000</v>
      </c>
      <c r="H335" s="19"/>
      <c r="I335" s="19"/>
      <c r="J335" s="19"/>
      <c r="K335" s="2">
        <f t="shared" si="20"/>
        <v>3300000</v>
      </c>
      <c r="L335" s="31">
        <v>2800000</v>
      </c>
      <c r="M335" s="19"/>
      <c r="S335" s="19">
        <f>IFERROR(SUMIF([3]PIVOT!$A$9:$A$634,C335,[3]PIVOT!$C$9:$C$634),0)</f>
        <v>0</v>
      </c>
      <c r="T335" s="19">
        <f t="shared" si="19"/>
        <v>-3300000</v>
      </c>
    </row>
    <row r="336" spans="1:20" hidden="1" outlineLevel="1" x14ac:dyDescent="0.25">
      <c r="A336" s="19" t="s">
        <v>230</v>
      </c>
      <c r="B336" s="19" t="s">
        <v>2885</v>
      </c>
      <c r="C336" s="19" t="s">
        <v>2510</v>
      </c>
      <c r="D336" s="19" t="s">
        <v>2841</v>
      </c>
      <c r="E336" s="2">
        <f t="shared" si="18"/>
        <v>3300000</v>
      </c>
      <c r="F336" s="19"/>
      <c r="G336" s="31">
        <v>0</v>
      </c>
      <c r="H336" s="19"/>
      <c r="I336" s="19"/>
      <c r="J336" s="19"/>
      <c r="K336" s="2">
        <f t="shared" si="20"/>
        <v>3300000</v>
      </c>
      <c r="L336" s="31">
        <v>3300000</v>
      </c>
      <c r="M336" s="19"/>
      <c r="S336" s="19">
        <f>IFERROR(SUMIF([3]PIVOT!$A$9:$A$634,C336,[3]PIVOT!$C$9:$C$634),0)</f>
        <v>0</v>
      </c>
      <c r="T336" s="19">
        <f t="shared" si="19"/>
        <v>-3300000</v>
      </c>
    </row>
    <row r="337" spans="1:20" hidden="1" outlineLevel="1" x14ac:dyDescent="0.25">
      <c r="A337" s="19" t="s">
        <v>230</v>
      </c>
      <c r="B337" s="19" t="s">
        <v>2885</v>
      </c>
      <c r="C337" s="19" t="s">
        <v>2846</v>
      </c>
      <c r="D337" s="19" t="s">
        <v>2847</v>
      </c>
      <c r="E337" s="2">
        <f t="shared" si="18"/>
        <v>3300000</v>
      </c>
      <c r="F337" s="19"/>
      <c r="G337" s="31">
        <v>0</v>
      </c>
      <c r="H337" s="19"/>
      <c r="I337" s="19"/>
      <c r="J337" s="19"/>
      <c r="K337" s="2">
        <f t="shared" si="20"/>
        <v>3300000</v>
      </c>
      <c r="L337" s="31">
        <v>3300000</v>
      </c>
      <c r="M337" s="19"/>
      <c r="S337" s="19">
        <f>IFERROR(SUMIF([3]PIVOT!$A$9:$A$634,C337,[3]PIVOT!$C$9:$C$634),0)</f>
        <v>0</v>
      </c>
      <c r="T337" s="19">
        <f t="shared" si="19"/>
        <v>-3300000</v>
      </c>
    </row>
    <row r="338" spans="1:20" hidden="1" outlineLevel="1" x14ac:dyDescent="0.25">
      <c r="A338" s="19" t="s">
        <v>230</v>
      </c>
      <c r="B338" s="19" t="s">
        <v>2885</v>
      </c>
      <c r="C338" s="19" t="s">
        <v>2508</v>
      </c>
      <c r="D338" s="19" t="s">
        <v>2842</v>
      </c>
      <c r="E338" s="2">
        <f t="shared" si="18"/>
        <v>2100000</v>
      </c>
      <c r="F338" s="19"/>
      <c r="G338" s="31">
        <v>0</v>
      </c>
      <c r="H338" s="19"/>
      <c r="I338" s="19"/>
      <c r="J338" s="19"/>
      <c r="K338" s="2">
        <f t="shared" si="20"/>
        <v>2100000</v>
      </c>
      <c r="L338" s="31">
        <v>2100000</v>
      </c>
      <c r="M338" s="19"/>
      <c r="S338" s="19">
        <f>IFERROR(SUMIF([3]PIVOT!$A$9:$A$634,C338,[3]PIVOT!$C$9:$C$634),0)</f>
        <v>0</v>
      </c>
      <c r="T338" s="19">
        <f t="shared" si="19"/>
        <v>-2100000</v>
      </c>
    </row>
    <row r="339" spans="1:20" hidden="1" outlineLevel="1" x14ac:dyDescent="0.25">
      <c r="A339" s="19" t="s">
        <v>230</v>
      </c>
      <c r="B339" s="19" t="s">
        <v>2885</v>
      </c>
      <c r="C339" s="19" t="s">
        <v>3053</v>
      </c>
      <c r="D339" s="19" t="s">
        <v>2843</v>
      </c>
      <c r="E339" s="2">
        <f t="shared" si="18"/>
        <v>3300000</v>
      </c>
      <c r="F339" s="19"/>
      <c r="G339" s="31">
        <v>0</v>
      </c>
      <c r="H339" s="19"/>
      <c r="I339" s="19"/>
      <c r="J339" s="19"/>
      <c r="K339" s="2">
        <f t="shared" si="20"/>
        <v>3300000</v>
      </c>
      <c r="L339" s="31">
        <v>3300000</v>
      </c>
      <c r="M339" s="19"/>
      <c r="S339" s="19">
        <f>IFERROR(SUMIF([3]PIVOT!$A$9:$A$634,C339,[3]PIVOT!$C$9:$C$634),0)</f>
        <v>0</v>
      </c>
      <c r="T339" s="19">
        <f t="shared" si="19"/>
        <v>-3300000</v>
      </c>
    </row>
    <row r="340" spans="1:20" hidden="1" outlineLevel="1" x14ac:dyDescent="0.25">
      <c r="A340" s="19" t="s">
        <v>230</v>
      </c>
      <c r="B340" s="19" t="s">
        <v>2885</v>
      </c>
      <c r="C340" s="19" t="s">
        <v>1747</v>
      </c>
      <c r="D340" s="19" t="s">
        <v>1021</v>
      </c>
      <c r="E340" s="2">
        <f t="shared" si="18"/>
        <v>3300000</v>
      </c>
      <c r="F340" s="19"/>
      <c r="G340" s="31">
        <v>0</v>
      </c>
      <c r="H340" s="19"/>
      <c r="I340" s="19"/>
      <c r="J340" s="19"/>
      <c r="K340" s="2">
        <f t="shared" si="20"/>
        <v>3300000</v>
      </c>
      <c r="L340" s="31">
        <v>3300000</v>
      </c>
      <c r="M340" s="19"/>
      <c r="S340" s="19">
        <f>IFERROR(SUMIF([3]PIVOT!$A$9:$A$634,C340,[3]PIVOT!$C$9:$C$634),0)</f>
        <v>0</v>
      </c>
      <c r="T340" s="19">
        <f t="shared" si="19"/>
        <v>-3300000</v>
      </c>
    </row>
    <row r="341" spans="1:20" hidden="1" outlineLevel="1" x14ac:dyDescent="0.25">
      <c r="A341" s="19" t="s">
        <v>230</v>
      </c>
      <c r="B341" s="19" t="s">
        <v>2886</v>
      </c>
      <c r="C341" s="19" t="s">
        <v>1745</v>
      </c>
      <c r="D341" s="19" t="s">
        <v>1010</v>
      </c>
      <c r="E341" s="2">
        <f t="shared" si="18"/>
        <v>1400000</v>
      </c>
      <c r="F341" s="19"/>
      <c r="G341" s="31">
        <v>0</v>
      </c>
      <c r="H341" s="19"/>
      <c r="I341" s="19"/>
      <c r="J341" s="19"/>
      <c r="K341" s="2">
        <f t="shared" si="20"/>
        <v>1400000</v>
      </c>
      <c r="L341" s="31">
        <v>1400000</v>
      </c>
      <c r="M341" s="19"/>
      <c r="S341" s="19">
        <f>IFERROR(SUMIF([3]PIVOT!$A$9:$A$634,C341,[3]PIVOT!$C$9:$C$634),0)</f>
        <v>0</v>
      </c>
      <c r="T341" s="19">
        <f t="shared" si="19"/>
        <v>-1400000</v>
      </c>
    </row>
    <row r="342" spans="1:20" hidden="1" outlineLevel="1" x14ac:dyDescent="0.25">
      <c r="A342" s="19" t="s">
        <v>230</v>
      </c>
      <c r="B342" s="19" t="s">
        <v>2886</v>
      </c>
      <c r="C342" s="19" t="s">
        <v>2665</v>
      </c>
      <c r="D342" s="19" t="s">
        <v>2666</v>
      </c>
      <c r="E342" s="2">
        <f t="shared" si="18"/>
        <v>4100000</v>
      </c>
      <c r="F342" s="19"/>
      <c r="G342" s="31">
        <v>0</v>
      </c>
      <c r="H342" s="19"/>
      <c r="I342" s="19"/>
      <c r="J342" s="19"/>
      <c r="K342" s="2">
        <f t="shared" si="20"/>
        <v>4100000</v>
      </c>
      <c r="L342" s="31">
        <v>4100000</v>
      </c>
      <c r="M342" s="19"/>
      <c r="S342" s="19">
        <f>IFERROR(SUMIF([3]PIVOT!$A$9:$A$634,C342,[3]PIVOT!$C$9:$C$634),0)</f>
        <v>0</v>
      </c>
      <c r="T342" s="19">
        <f t="shared" si="19"/>
        <v>-4100000</v>
      </c>
    </row>
    <row r="343" spans="1:20" hidden="1" outlineLevel="1" x14ac:dyDescent="0.25">
      <c r="A343" s="19" t="s">
        <v>230</v>
      </c>
      <c r="B343" s="19" t="s">
        <v>2885</v>
      </c>
      <c r="C343" s="19" t="s">
        <v>2496</v>
      </c>
      <c r="D343" s="19" t="s">
        <v>2497</v>
      </c>
      <c r="E343" s="2">
        <f t="shared" si="18"/>
        <v>3300000</v>
      </c>
      <c r="F343" s="19"/>
      <c r="G343" s="31">
        <v>0</v>
      </c>
      <c r="H343" s="19"/>
      <c r="I343" s="19"/>
      <c r="J343" s="19"/>
      <c r="K343" s="2">
        <f t="shared" si="20"/>
        <v>3300000</v>
      </c>
      <c r="L343" s="31">
        <v>3300000</v>
      </c>
      <c r="M343" s="19"/>
      <c r="S343" s="19">
        <f>IFERROR(SUMIF([3]PIVOT!$A$9:$A$634,C343,[3]PIVOT!$C$9:$C$634),0)</f>
        <v>0</v>
      </c>
      <c r="T343" s="19">
        <f t="shared" si="19"/>
        <v>-3300000</v>
      </c>
    </row>
    <row r="344" spans="1:20" hidden="1" outlineLevel="1" x14ac:dyDescent="0.25">
      <c r="A344" s="19" t="s">
        <v>230</v>
      </c>
      <c r="B344" s="19" t="s">
        <v>2738</v>
      </c>
      <c r="C344" s="19" t="s">
        <v>3054</v>
      </c>
      <c r="D344" s="19" t="s">
        <v>3055</v>
      </c>
      <c r="E344" s="2">
        <f t="shared" si="18"/>
        <v>825000</v>
      </c>
      <c r="F344" s="19"/>
      <c r="G344" s="31">
        <v>687500</v>
      </c>
      <c r="H344" s="19"/>
      <c r="I344" s="19"/>
      <c r="J344" s="19"/>
      <c r="K344" s="2">
        <f t="shared" si="20"/>
        <v>1512500</v>
      </c>
      <c r="L344" s="31">
        <v>825000</v>
      </c>
      <c r="M344" s="19"/>
      <c r="S344" s="19">
        <f>IFERROR(SUMIF([3]PIVOT!$A$9:$A$634,C344,[3]PIVOT!$C$9:$C$634),0)</f>
        <v>0</v>
      </c>
      <c r="T344" s="19">
        <f t="shared" si="19"/>
        <v>-1512500</v>
      </c>
    </row>
    <row r="345" spans="1:20" hidden="1" outlineLevel="1" x14ac:dyDescent="0.25">
      <c r="A345" s="19" t="s">
        <v>230</v>
      </c>
      <c r="B345" s="19" t="s">
        <v>2885</v>
      </c>
      <c r="C345" s="19" t="s">
        <v>2836</v>
      </c>
      <c r="D345" s="19" t="s">
        <v>2837</v>
      </c>
      <c r="E345" s="2">
        <f t="shared" ref="E345:E420" si="21">+L345-F345-J345-I345</f>
        <v>3300000</v>
      </c>
      <c r="F345" s="19"/>
      <c r="G345" s="31">
        <v>562500</v>
      </c>
      <c r="H345" s="19"/>
      <c r="I345" s="19"/>
      <c r="J345" s="19"/>
      <c r="K345" s="2">
        <f t="shared" si="20"/>
        <v>3862500</v>
      </c>
      <c r="L345" s="31">
        <v>3300000</v>
      </c>
      <c r="M345" s="19"/>
      <c r="S345" s="19">
        <f>IFERROR(SUMIF([3]PIVOT!$A$9:$A$634,C345,[3]PIVOT!$C$9:$C$634),0)</f>
        <v>0</v>
      </c>
      <c r="T345" s="19">
        <f t="shared" si="19"/>
        <v>-3862500</v>
      </c>
    </row>
    <row r="346" spans="1:20" hidden="1" outlineLevel="1" x14ac:dyDescent="0.25">
      <c r="A346" s="19" t="s">
        <v>230</v>
      </c>
      <c r="B346" s="19" t="s">
        <v>2885</v>
      </c>
      <c r="C346" s="19" t="s">
        <v>2838</v>
      </c>
      <c r="D346" s="19" t="s">
        <v>2839</v>
      </c>
      <c r="E346" s="2">
        <f t="shared" si="21"/>
        <v>3300000</v>
      </c>
      <c r="F346" s="19"/>
      <c r="G346" s="31">
        <v>687500</v>
      </c>
      <c r="H346" s="19"/>
      <c r="I346" s="19"/>
      <c r="J346" s="19"/>
      <c r="K346" s="2">
        <f t="shared" si="20"/>
        <v>3987500</v>
      </c>
      <c r="L346" s="31">
        <v>3300000</v>
      </c>
      <c r="M346" s="19"/>
      <c r="S346" s="19">
        <f>IFERROR(SUMIF([3]PIVOT!$A$9:$A$634,C346,[3]PIVOT!$C$9:$C$634),0)</f>
        <v>0</v>
      </c>
      <c r="T346" s="19">
        <f t="shared" si="19"/>
        <v>-3987500</v>
      </c>
    </row>
    <row r="347" spans="1:20" hidden="1" outlineLevel="1" x14ac:dyDescent="0.25">
      <c r="A347" s="19" t="s">
        <v>230</v>
      </c>
      <c r="B347" s="19" t="s">
        <v>2886</v>
      </c>
      <c r="C347" s="19" t="s">
        <v>1729</v>
      </c>
      <c r="D347" s="19" t="s">
        <v>1730</v>
      </c>
      <c r="E347" s="2">
        <f t="shared" si="21"/>
        <v>4100000</v>
      </c>
      <c r="F347" s="19"/>
      <c r="G347" s="31">
        <v>0</v>
      </c>
      <c r="H347" s="19"/>
      <c r="I347" s="19"/>
      <c r="J347" s="19"/>
      <c r="K347" s="2">
        <f t="shared" si="20"/>
        <v>4100000</v>
      </c>
      <c r="L347" s="31">
        <v>4100000</v>
      </c>
      <c r="M347" s="19"/>
      <c r="S347" s="19">
        <f>IFERROR(SUMIF([3]PIVOT!$A$9:$A$634,C347,[3]PIVOT!$C$9:$C$634),0)</f>
        <v>0</v>
      </c>
      <c r="T347" s="19">
        <f t="shared" si="19"/>
        <v>-4100000</v>
      </c>
    </row>
    <row r="348" spans="1:20" hidden="1" outlineLevel="1" x14ac:dyDescent="0.25">
      <c r="A348" s="19" t="s">
        <v>230</v>
      </c>
      <c r="B348" s="19" t="s">
        <v>2885</v>
      </c>
      <c r="C348" s="19" t="s">
        <v>3056</v>
      </c>
      <c r="D348" s="19" t="s">
        <v>3057</v>
      </c>
      <c r="E348" s="2">
        <f t="shared" si="21"/>
        <v>3300000</v>
      </c>
      <c r="F348" s="19"/>
      <c r="G348" s="31">
        <v>1000000</v>
      </c>
      <c r="H348" s="19"/>
      <c r="I348" s="19"/>
      <c r="J348" s="19"/>
      <c r="K348" s="2">
        <f t="shared" si="20"/>
        <v>4300000</v>
      </c>
      <c r="L348" s="31">
        <v>3300000</v>
      </c>
      <c r="M348" s="19"/>
      <c r="S348" s="19">
        <f>IFERROR(SUMIF([3]PIVOT!$A$9:$A$634,C348,[3]PIVOT!$C$9:$C$634),0)</f>
        <v>0</v>
      </c>
      <c r="T348" s="19">
        <f t="shared" si="19"/>
        <v>-4300000</v>
      </c>
    </row>
    <row r="349" spans="1:20" hidden="1" outlineLevel="1" x14ac:dyDescent="0.25">
      <c r="A349" s="19" t="s">
        <v>230</v>
      </c>
      <c r="B349" s="19" t="s">
        <v>2886</v>
      </c>
      <c r="C349" s="19" t="s">
        <v>1734</v>
      </c>
      <c r="D349" s="19" t="s">
        <v>2276</v>
      </c>
      <c r="E349" s="2">
        <f t="shared" si="21"/>
        <v>1400000</v>
      </c>
      <c r="F349" s="19"/>
      <c r="G349" s="31">
        <v>0</v>
      </c>
      <c r="H349" s="19"/>
      <c r="I349" s="19"/>
      <c r="J349" s="19"/>
      <c r="K349" s="2">
        <f t="shared" si="20"/>
        <v>1400000</v>
      </c>
      <c r="L349" s="31">
        <v>1400000</v>
      </c>
      <c r="M349" s="19"/>
      <c r="S349" s="19">
        <f>IFERROR(SUMIF([3]PIVOT!$A$9:$A$634,C349,[3]PIVOT!$C$9:$C$634),0)</f>
        <v>0</v>
      </c>
      <c r="T349" s="19">
        <f t="shared" ref="T349:T431" si="22">+S349-K349</f>
        <v>-1400000</v>
      </c>
    </row>
    <row r="350" spans="1:20" hidden="1" outlineLevel="1" x14ac:dyDescent="0.25">
      <c r="A350" s="19" t="s">
        <v>230</v>
      </c>
      <c r="B350" s="19" t="s">
        <v>2885</v>
      </c>
      <c r="C350" s="19" t="s">
        <v>1736</v>
      </c>
      <c r="D350" s="19" t="s">
        <v>56</v>
      </c>
      <c r="E350" s="2">
        <f t="shared" si="21"/>
        <v>3300000</v>
      </c>
      <c r="F350" s="19"/>
      <c r="G350" s="31">
        <v>0</v>
      </c>
      <c r="H350" s="19"/>
      <c r="I350" s="19"/>
      <c r="J350" s="19"/>
      <c r="K350" s="2">
        <f t="shared" si="20"/>
        <v>3300000</v>
      </c>
      <c r="L350" s="31">
        <v>3300000</v>
      </c>
      <c r="M350" s="19"/>
      <c r="S350" s="19">
        <f>IFERROR(SUMIF([3]PIVOT!$A$9:$A$634,C350,[3]PIVOT!$C$9:$C$634),0)</f>
        <v>0</v>
      </c>
      <c r="T350" s="19">
        <f t="shared" si="22"/>
        <v>-3300000</v>
      </c>
    </row>
    <row r="351" spans="1:20" hidden="1" outlineLevel="1" x14ac:dyDescent="0.25">
      <c r="A351" s="19" t="s">
        <v>230</v>
      </c>
      <c r="B351" s="19" t="s">
        <v>2885</v>
      </c>
      <c r="C351" s="19" t="s">
        <v>1740</v>
      </c>
      <c r="D351" s="19" t="s">
        <v>868</v>
      </c>
      <c r="E351" s="2">
        <f t="shared" si="21"/>
        <v>3300000</v>
      </c>
      <c r="F351" s="19"/>
      <c r="G351" s="31">
        <v>0</v>
      </c>
      <c r="H351" s="19"/>
      <c r="I351" s="19"/>
      <c r="J351" s="19"/>
      <c r="K351" s="2">
        <f t="shared" si="20"/>
        <v>3300000</v>
      </c>
      <c r="L351" s="31">
        <v>3300000</v>
      </c>
      <c r="M351" s="19"/>
      <c r="S351" s="19">
        <f>IFERROR(SUMIF([3]PIVOT!$A$9:$A$634,C351,[3]PIVOT!$C$9:$C$634),0)</f>
        <v>0</v>
      </c>
      <c r="T351" s="19">
        <f t="shared" si="22"/>
        <v>-3300000</v>
      </c>
    </row>
    <row r="352" spans="1:20" hidden="1" outlineLevel="1" x14ac:dyDescent="0.25">
      <c r="A352" s="19" t="s">
        <v>230</v>
      </c>
      <c r="B352" s="19" t="s">
        <v>2885</v>
      </c>
      <c r="C352" s="19" t="s">
        <v>1738</v>
      </c>
      <c r="D352" s="19" t="s">
        <v>1739</v>
      </c>
      <c r="E352" s="2">
        <f t="shared" si="21"/>
        <v>3300000</v>
      </c>
      <c r="F352" s="19"/>
      <c r="G352" s="31">
        <v>0</v>
      </c>
      <c r="H352" s="19"/>
      <c r="I352" s="19"/>
      <c r="J352" s="19"/>
      <c r="K352" s="2">
        <f t="shared" si="20"/>
        <v>3300000</v>
      </c>
      <c r="L352" s="31">
        <v>3300000</v>
      </c>
      <c r="M352" s="19"/>
      <c r="S352" s="19">
        <f>IFERROR(SUMIF([3]PIVOT!$A$9:$A$634,C352,[3]PIVOT!$C$9:$C$634),0)</f>
        <v>0</v>
      </c>
      <c r="T352" s="19">
        <f t="shared" si="22"/>
        <v>-3300000</v>
      </c>
    </row>
    <row r="353" spans="1:20" hidden="1" outlineLevel="1" x14ac:dyDescent="0.25">
      <c r="A353" s="19" t="s">
        <v>230</v>
      </c>
      <c r="B353" s="19" t="s">
        <v>2738</v>
      </c>
      <c r="C353" s="19" t="s">
        <v>2494</v>
      </c>
      <c r="D353" s="19" t="s">
        <v>2495</v>
      </c>
      <c r="E353" s="2">
        <f t="shared" si="21"/>
        <v>0</v>
      </c>
      <c r="F353" s="19"/>
      <c r="G353" s="31">
        <v>0</v>
      </c>
      <c r="H353" s="19"/>
      <c r="I353" s="19"/>
      <c r="J353" s="19"/>
      <c r="K353" s="2">
        <f t="shared" si="20"/>
        <v>0</v>
      </c>
      <c r="L353" s="31">
        <v>0</v>
      </c>
      <c r="M353" s="19"/>
      <c r="S353" s="19">
        <f>IFERROR(SUMIF([3]PIVOT!$A$9:$A$634,C353,[3]PIVOT!$C$9:$C$634),0)</f>
        <v>0</v>
      </c>
      <c r="T353" s="19">
        <f t="shared" si="22"/>
        <v>0</v>
      </c>
    </row>
    <row r="354" spans="1:20" hidden="1" outlineLevel="1" x14ac:dyDescent="0.25">
      <c r="A354" s="19" t="s">
        <v>230</v>
      </c>
      <c r="B354" s="19" t="s">
        <v>2886</v>
      </c>
      <c r="C354" s="19" t="s">
        <v>2080</v>
      </c>
      <c r="D354" s="19" t="s">
        <v>58</v>
      </c>
      <c r="E354" s="2">
        <f t="shared" si="21"/>
        <v>2700000</v>
      </c>
      <c r="F354" s="19"/>
      <c r="G354" s="31">
        <v>0</v>
      </c>
      <c r="H354" s="19"/>
      <c r="I354" s="19"/>
      <c r="J354" s="19"/>
      <c r="K354" s="2">
        <f t="shared" si="20"/>
        <v>2700000</v>
      </c>
      <c r="L354" s="31">
        <v>2700000</v>
      </c>
      <c r="M354" s="19"/>
      <c r="S354" s="19">
        <f>IFERROR(SUMIF([3]PIVOT!$A$9:$A$634,C354,[3]PIVOT!$C$9:$C$634),0)</f>
        <v>0</v>
      </c>
      <c r="T354" s="19">
        <f t="shared" si="22"/>
        <v>-2700000</v>
      </c>
    </row>
    <row r="355" spans="1:20" hidden="1" outlineLevel="1" x14ac:dyDescent="0.25">
      <c r="A355" s="19" t="s">
        <v>230</v>
      </c>
      <c r="B355" s="19" t="s">
        <v>2885</v>
      </c>
      <c r="C355" s="19" t="s">
        <v>2669</v>
      </c>
      <c r="D355" s="19" t="s">
        <v>2670</v>
      </c>
      <c r="E355" s="2">
        <f t="shared" si="21"/>
        <v>3300000</v>
      </c>
      <c r="F355" s="19"/>
      <c r="G355" s="31">
        <v>0</v>
      </c>
      <c r="H355" s="19"/>
      <c r="I355" s="19"/>
      <c r="J355" s="19"/>
      <c r="K355" s="2">
        <f t="shared" ref="K355:K421" si="23">SUM(E355:G355)-H355+I355+J355</f>
        <v>3300000</v>
      </c>
      <c r="L355" s="31">
        <v>3300000</v>
      </c>
      <c r="M355" s="19"/>
      <c r="S355" s="19">
        <f>IFERROR(SUMIF([3]PIVOT!$A$9:$A$634,C355,[3]PIVOT!$C$9:$C$634),0)</f>
        <v>0</v>
      </c>
      <c r="T355" s="19">
        <f t="shared" si="22"/>
        <v>-3300000</v>
      </c>
    </row>
    <row r="356" spans="1:20" hidden="1" outlineLevel="1" x14ac:dyDescent="0.25">
      <c r="A356" s="19" t="s">
        <v>230</v>
      </c>
      <c r="B356" s="19" t="s">
        <v>2885</v>
      </c>
      <c r="C356" s="19" t="s">
        <v>1890</v>
      </c>
      <c r="D356" s="19" t="s">
        <v>1891</v>
      </c>
      <c r="E356" s="2">
        <f t="shared" si="21"/>
        <v>3300000</v>
      </c>
      <c r="F356" s="19"/>
      <c r="G356" s="31">
        <v>0</v>
      </c>
      <c r="H356" s="19"/>
      <c r="I356" s="19"/>
      <c r="J356" s="19"/>
      <c r="K356" s="2">
        <f t="shared" si="23"/>
        <v>3300000</v>
      </c>
      <c r="L356" s="31">
        <v>3300000</v>
      </c>
      <c r="M356" s="19"/>
      <c r="S356" s="19">
        <f>IFERROR(SUMIF([3]PIVOT!$A$9:$A$634,C356,[3]PIVOT!$C$9:$C$634),0)</f>
        <v>0</v>
      </c>
      <c r="T356" s="19">
        <f t="shared" si="22"/>
        <v>-3300000</v>
      </c>
    </row>
    <row r="357" spans="1:20" hidden="1" outlineLevel="1" x14ac:dyDescent="0.25">
      <c r="A357" s="19" t="s">
        <v>230</v>
      </c>
      <c r="B357" s="19" t="s">
        <v>2885</v>
      </c>
      <c r="C357" s="19" t="s">
        <v>2830</v>
      </c>
      <c r="D357" s="19" t="s">
        <v>2831</v>
      </c>
      <c r="E357" s="2">
        <f t="shared" si="21"/>
        <v>0</v>
      </c>
      <c r="F357" s="19"/>
      <c r="G357" s="31">
        <v>0</v>
      </c>
      <c r="H357" s="19"/>
      <c r="I357" s="19"/>
      <c r="J357" s="19"/>
      <c r="K357" s="2">
        <f t="shared" si="23"/>
        <v>0</v>
      </c>
      <c r="L357" s="31">
        <v>0</v>
      </c>
      <c r="M357" s="19"/>
      <c r="S357" s="19">
        <f>IFERROR(SUMIF([3]PIVOT!$A$9:$A$634,C357,[3]PIVOT!$C$9:$C$634),0)</f>
        <v>0</v>
      </c>
      <c r="T357" s="19">
        <f t="shared" si="22"/>
        <v>0</v>
      </c>
    </row>
    <row r="358" spans="1:20" hidden="1" outlineLevel="1" x14ac:dyDescent="0.25">
      <c r="A358" s="19" t="s">
        <v>230</v>
      </c>
      <c r="B358" s="19" t="s">
        <v>2738</v>
      </c>
      <c r="C358" s="19" t="s">
        <v>2671</v>
      </c>
      <c r="D358" s="19" t="s">
        <v>2672</v>
      </c>
      <c r="E358" s="2">
        <f t="shared" si="21"/>
        <v>1600000</v>
      </c>
      <c r="F358" s="19"/>
      <c r="G358" s="31">
        <v>0</v>
      </c>
      <c r="H358" s="19"/>
      <c r="I358" s="19"/>
      <c r="J358" s="19"/>
      <c r="K358" s="2">
        <f t="shared" si="23"/>
        <v>1600000</v>
      </c>
      <c r="L358" s="31">
        <v>1600000</v>
      </c>
      <c r="M358" s="19"/>
      <c r="S358" s="19">
        <f>IFERROR(SUMIF([3]PIVOT!$A$9:$A$634,C358,[3]PIVOT!$C$9:$C$634),0)</f>
        <v>0</v>
      </c>
      <c r="T358" s="19">
        <f t="shared" si="22"/>
        <v>-1600000</v>
      </c>
    </row>
    <row r="359" spans="1:20" hidden="1" outlineLevel="1" x14ac:dyDescent="0.25">
      <c r="A359" s="19" t="s">
        <v>230</v>
      </c>
      <c r="B359" s="19" t="s">
        <v>2885</v>
      </c>
      <c r="C359" s="19" t="s">
        <v>1892</v>
      </c>
      <c r="D359" s="19" t="s">
        <v>1893</v>
      </c>
      <c r="E359" s="2">
        <f t="shared" si="21"/>
        <v>3300000</v>
      </c>
      <c r="F359" s="19"/>
      <c r="G359" s="31">
        <v>0</v>
      </c>
      <c r="H359" s="19"/>
      <c r="I359" s="19"/>
      <c r="J359" s="19"/>
      <c r="K359" s="2">
        <f t="shared" si="23"/>
        <v>3300000</v>
      </c>
      <c r="L359" s="31">
        <v>3300000</v>
      </c>
      <c r="M359" s="19"/>
      <c r="S359" s="19">
        <f>IFERROR(SUMIF([3]PIVOT!$A$9:$A$634,C359,[3]PIVOT!$C$9:$C$634),0)</f>
        <v>0</v>
      </c>
      <c r="T359" s="19">
        <f t="shared" si="22"/>
        <v>-3300000</v>
      </c>
    </row>
    <row r="360" spans="1:20" hidden="1" outlineLevel="1" x14ac:dyDescent="0.25">
      <c r="A360" s="19" t="s">
        <v>230</v>
      </c>
      <c r="B360" s="19" t="s">
        <v>2885</v>
      </c>
      <c r="C360" s="19" t="s">
        <v>2957</v>
      </c>
      <c r="D360" s="19" t="s">
        <v>2958</v>
      </c>
      <c r="E360" s="2">
        <f t="shared" si="21"/>
        <v>4500000</v>
      </c>
      <c r="F360" s="19"/>
      <c r="G360" s="31">
        <v>0</v>
      </c>
      <c r="H360" s="19"/>
      <c r="I360" s="19"/>
      <c r="J360" s="19"/>
      <c r="K360" s="2">
        <f t="shared" si="23"/>
        <v>4500000</v>
      </c>
      <c r="L360" s="31">
        <v>4500000</v>
      </c>
      <c r="M360" s="19"/>
      <c r="S360" s="19">
        <f>IFERROR(SUMIF([3]PIVOT!$A$9:$A$634,C360,[3]PIVOT!$C$9:$C$634),0)</f>
        <v>0</v>
      </c>
      <c r="T360" s="19">
        <f t="shared" si="22"/>
        <v>-4500000</v>
      </c>
    </row>
    <row r="361" spans="1:20" hidden="1" outlineLevel="1" x14ac:dyDescent="0.25">
      <c r="A361" s="19" t="s">
        <v>230</v>
      </c>
      <c r="B361" s="19" t="s">
        <v>2885</v>
      </c>
      <c r="C361" s="19" t="s">
        <v>1758</v>
      </c>
      <c r="D361" s="19" t="s">
        <v>1759</v>
      </c>
      <c r="E361" s="2">
        <f t="shared" si="21"/>
        <v>4500000</v>
      </c>
      <c r="F361" s="19"/>
      <c r="G361" s="31">
        <v>0</v>
      </c>
      <c r="H361" s="19"/>
      <c r="I361" s="19"/>
      <c r="J361" s="19"/>
      <c r="K361" s="2">
        <f t="shared" si="23"/>
        <v>4500000</v>
      </c>
      <c r="L361" s="31">
        <v>4500000</v>
      </c>
      <c r="M361" s="19"/>
      <c r="S361" s="19">
        <f>IFERROR(SUMIF([3]PIVOT!$A$9:$A$634,C361,[3]PIVOT!$C$9:$C$634),0)</f>
        <v>0</v>
      </c>
      <c r="T361" s="19">
        <f t="shared" si="22"/>
        <v>-4500000</v>
      </c>
    </row>
    <row r="362" spans="1:20" hidden="1" outlineLevel="1" x14ac:dyDescent="0.25">
      <c r="A362" s="19" t="s">
        <v>230</v>
      </c>
      <c r="B362" s="19" t="s">
        <v>2886</v>
      </c>
      <c r="C362" s="19" t="s">
        <v>2081</v>
      </c>
      <c r="D362" s="19" t="s">
        <v>2091</v>
      </c>
      <c r="E362" s="2">
        <f t="shared" si="21"/>
        <v>4100000</v>
      </c>
      <c r="F362" s="19"/>
      <c r="G362" s="31">
        <v>0</v>
      </c>
      <c r="H362" s="19"/>
      <c r="I362" s="19"/>
      <c r="J362" s="19"/>
      <c r="K362" s="2">
        <f t="shared" si="23"/>
        <v>4100000</v>
      </c>
      <c r="L362" s="31">
        <v>4100000</v>
      </c>
      <c r="M362" s="19"/>
      <c r="S362" s="19">
        <f>IFERROR(SUMIF([3]PIVOT!$A$9:$A$634,C362,[3]PIVOT!$C$9:$C$634),0)</f>
        <v>0</v>
      </c>
      <c r="T362" s="19">
        <f t="shared" si="22"/>
        <v>-4100000</v>
      </c>
    </row>
    <row r="363" spans="1:20" hidden="1" outlineLevel="1" x14ac:dyDescent="0.25">
      <c r="A363" s="19" t="s">
        <v>230</v>
      </c>
      <c r="B363" s="19" t="s">
        <v>2738</v>
      </c>
      <c r="C363" s="19" t="s">
        <v>2500</v>
      </c>
      <c r="D363" s="19" t="s">
        <v>2501</v>
      </c>
      <c r="E363" s="2">
        <f t="shared" si="21"/>
        <v>2300000</v>
      </c>
      <c r="F363" s="19"/>
      <c r="G363" s="31">
        <v>0</v>
      </c>
      <c r="H363" s="19"/>
      <c r="I363" s="19"/>
      <c r="J363" s="19"/>
      <c r="K363" s="2">
        <f t="shared" si="23"/>
        <v>2300000</v>
      </c>
      <c r="L363" s="31">
        <v>2300000</v>
      </c>
      <c r="M363" s="19"/>
      <c r="S363" s="19">
        <f>IFERROR(SUMIF([3]PIVOT!$A$9:$A$634,C363,[3]PIVOT!$C$9:$C$634),0)</f>
        <v>0</v>
      </c>
      <c r="T363" s="19">
        <f t="shared" si="22"/>
        <v>-2300000</v>
      </c>
    </row>
    <row r="364" spans="1:20" hidden="1" outlineLevel="1" x14ac:dyDescent="0.25">
      <c r="A364" s="19" t="s">
        <v>230</v>
      </c>
      <c r="B364" s="19" t="s">
        <v>2738</v>
      </c>
      <c r="C364" s="19" t="s">
        <v>2826</v>
      </c>
      <c r="D364" s="19" t="s">
        <v>2827</v>
      </c>
      <c r="E364" s="2">
        <f t="shared" si="21"/>
        <v>400000</v>
      </c>
      <c r="F364" s="19"/>
      <c r="G364" s="31">
        <v>687500</v>
      </c>
      <c r="H364" s="19"/>
      <c r="I364" s="19"/>
      <c r="J364" s="19"/>
      <c r="K364" s="2">
        <f t="shared" si="23"/>
        <v>1087500</v>
      </c>
      <c r="L364" s="31">
        <v>400000</v>
      </c>
      <c r="M364" s="19"/>
      <c r="S364" s="19">
        <f>IFERROR(SUMIF([3]PIVOT!$A$9:$A$634,C364,[3]PIVOT!$C$9:$C$634),0)</f>
        <v>0</v>
      </c>
      <c r="T364" s="19">
        <f t="shared" si="22"/>
        <v>-1087500</v>
      </c>
    </row>
    <row r="365" spans="1:20" hidden="1" outlineLevel="1" x14ac:dyDescent="0.25">
      <c r="A365" s="19" t="s">
        <v>230</v>
      </c>
      <c r="B365" s="19" t="s">
        <v>2885</v>
      </c>
      <c r="C365" s="19"/>
      <c r="D365" s="19" t="s">
        <v>1</v>
      </c>
      <c r="E365" s="2">
        <f t="shared" si="21"/>
        <v>0</v>
      </c>
      <c r="F365" s="19"/>
      <c r="G365" s="31">
        <v>0</v>
      </c>
      <c r="H365" s="19"/>
      <c r="I365" s="19"/>
      <c r="J365" s="19"/>
      <c r="K365" s="2">
        <f t="shared" si="23"/>
        <v>0</v>
      </c>
      <c r="L365" s="31">
        <v>0</v>
      </c>
      <c r="M365" s="19"/>
      <c r="S365" s="19">
        <f>IFERROR(SUMIF([3]PIVOT!$A$9:$A$634,C365,[3]PIVOT!$C$9:$C$634),0)</f>
        <v>0</v>
      </c>
      <c r="T365" s="19">
        <f t="shared" si="22"/>
        <v>0</v>
      </c>
    </row>
    <row r="366" spans="1:20" hidden="1" outlineLevel="1" x14ac:dyDescent="0.25">
      <c r="A366" s="19" t="s">
        <v>230</v>
      </c>
      <c r="B366" s="19" t="s">
        <v>2885</v>
      </c>
      <c r="C366" s="19" t="s">
        <v>2824</v>
      </c>
      <c r="D366" s="19" t="s">
        <v>517</v>
      </c>
      <c r="E366" s="2">
        <f t="shared" si="21"/>
        <v>0</v>
      </c>
      <c r="F366" s="19"/>
      <c r="G366" s="31">
        <v>687500</v>
      </c>
      <c r="H366" s="19"/>
      <c r="I366" s="19"/>
      <c r="J366" s="19"/>
      <c r="K366" s="2">
        <f t="shared" si="23"/>
        <v>687500</v>
      </c>
      <c r="L366" s="31">
        <v>0</v>
      </c>
      <c r="M366" s="19"/>
      <c r="S366" s="19">
        <f>IFERROR(SUMIF([3]PIVOT!$A$9:$A$634,C366,[3]PIVOT!$C$9:$C$634),0)</f>
        <v>0</v>
      </c>
      <c r="T366" s="19">
        <f t="shared" si="22"/>
        <v>-687500</v>
      </c>
    </row>
    <row r="367" spans="1:20" hidden="1" outlineLevel="1" x14ac:dyDescent="0.25">
      <c r="A367" s="19" t="s">
        <v>230</v>
      </c>
      <c r="B367" s="19" t="s">
        <v>2886</v>
      </c>
      <c r="C367" s="19" t="s">
        <v>2502</v>
      </c>
      <c r="D367" s="19" t="s">
        <v>557</v>
      </c>
      <c r="E367" s="2">
        <f t="shared" si="21"/>
        <v>0</v>
      </c>
      <c r="F367" s="19"/>
      <c r="G367" s="31">
        <v>0</v>
      </c>
      <c r="H367" s="19"/>
      <c r="I367" s="19"/>
      <c r="J367" s="19"/>
      <c r="K367" s="2">
        <f t="shared" si="23"/>
        <v>0</v>
      </c>
      <c r="L367" s="31">
        <v>0</v>
      </c>
      <c r="M367" s="19"/>
      <c r="S367" s="19">
        <f>IFERROR(SUMIF([3]PIVOT!$A$9:$A$634,C367,[3]PIVOT!$C$9:$C$634),0)</f>
        <v>0</v>
      </c>
      <c r="T367" s="19">
        <f t="shared" si="22"/>
        <v>0</v>
      </c>
    </row>
    <row r="368" spans="1:20" hidden="1" outlineLevel="1" x14ac:dyDescent="0.25">
      <c r="A368" s="19" t="s">
        <v>230</v>
      </c>
      <c r="B368" s="19" t="s">
        <v>2885</v>
      </c>
      <c r="C368" s="19" t="s">
        <v>1769</v>
      </c>
      <c r="D368" s="19" t="s">
        <v>1013</v>
      </c>
      <c r="E368" s="2">
        <f t="shared" si="21"/>
        <v>0</v>
      </c>
      <c r="F368" s="19"/>
      <c r="G368" s="31">
        <v>0</v>
      </c>
      <c r="H368" s="19"/>
      <c r="I368" s="19"/>
      <c r="J368" s="19"/>
      <c r="K368" s="2">
        <f t="shared" si="23"/>
        <v>0</v>
      </c>
      <c r="L368" s="31">
        <v>0</v>
      </c>
      <c r="M368" s="19"/>
      <c r="S368" s="19">
        <f>IFERROR(SUMIF([3]PIVOT!$A$9:$A$634,C368,[3]PIVOT!$C$9:$C$634),0)</f>
        <v>0</v>
      </c>
      <c r="T368" s="19">
        <f t="shared" si="22"/>
        <v>0</v>
      </c>
    </row>
    <row r="369" spans="1:20" hidden="1" outlineLevel="1" x14ac:dyDescent="0.25">
      <c r="A369" s="19" t="s">
        <v>230</v>
      </c>
      <c r="B369" s="19" t="s">
        <v>2885</v>
      </c>
      <c r="C369" s="19" t="s">
        <v>1772</v>
      </c>
      <c r="D369" s="19" t="s">
        <v>1014</v>
      </c>
      <c r="E369" s="2">
        <f t="shared" si="21"/>
        <v>0</v>
      </c>
      <c r="F369" s="19"/>
      <c r="G369" s="31">
        <v>0</v>
      </c>
      <c r="H369" s="19"/>
      <c r="I369" s="19"/>
      <c r="J369" s="19"/>
      <c r="K369" s="2">
        <f t="shared" si="23"/>
        <v>0</v>
      </c>
      <c r="L369" s="31">
        <v>0</v>
      </c>
      <c r="M369" s="19"/>
      <c r="S369" s="19">
        <f>IFERROR(SUMIF([3]PIVOT!$A$9:$A$634,C369,[3]PIVOT!$C$9:$C$634),0)</f>
        <v>0</v>
      </c>
      <c r="T369" s="19">
        <f t="shared" si="22"/>
        <v>0</v>
      </c>
    </row>
    <row r="370" spans="1:20" hidden="1" outlineLevel="1" x14ac:dyDescent="0.25">
      <c r="A370" s="19" t="s">
        <v>230</v>
      </c>
      <c r="B370" s="19" t="s">
        <v>2886</v>
      </c>
      <c r="C370" s="19" t="s">
        <v>1770</v>
      </c>
      <c r="D370" s="19" t="s">
        <v>1771</v>
      </c>
      <c r="E370" s="2">
        <f t="shared" si="21"/>
        <v>0</v>
      </c>
      <c r="F370" s="19"/>
      <c r="G370" s="31">
        <v>0</v>
      </c>
      <c r="H370" s="19"/>
      <c r="I370" s="19"/>
      <c r="J370" s="19"/>
      <c r="K370" s="2">
        <f t="shared" si="23"/>
        <v>0</v>
      </c>
      <c r="L370" s="31">
        <v>0</v>
      </c>
      <c r="M370" s="19"/>
      <c r="S370" s="19">
        <f>IFERROR(SUMIF([3]PIVOT!$A$9:$A$634,C370,[3]PIVOT!$C$9:$C$634),0)</f>
        <v>0</v>
      </c>
      <c r="T370" s="19">
        <f t="shared" si="22"/>
        <v>0</v>
      </c>
    </row>
    <row r="371" spans="1:20" hidden="1" outlineLevel="1" x14ac:dyDescent="0.25">
      <c r="A371" s="19" t="s">
        <v>229</v>
      </c>
      <c r="B371" s="19" t="s">
        <v>2885</v>
      </c>
      <c r="C371" s="19" t="s">
        <v>2959</v>
      </c>
      <c r="D371" s="19" t="s">
        <v>2960</v>
      </c>
      <c r="E371" s="2">
        <f t="shared" si="21"/>
        <v>0</v>
      </c>
      <c r="F371" s="19"/>
      <c r="G371" s="31">
        <v>1000000</v>
      </c>
      <c r="H371" s="19"/>
      <c r="I371" s="19"/>
      <c r="J371" s="19"/>
      <c r="K371" s="2">
        <f t="shared" si="23"/>
        <v>1000000</v>
      </c>
      <c r="L371" s="31">
        <v>0</v>
      </c>
      <c r="M371" s="19"/>
      <c r="S371" s="19">
        <f>IFERROR(SUMIF([3]PIVOT!$A$9:$A$634,C371,[3]PIVOT!$C$9:$C$634),0)</f>
        <v>0</v>
      </c>
      <c r="T371" s="19">
        <f t="shared" si="22"/>
        <v>-1000000</v>
      </c>
    </row>
    <row r="372" spans="1:20" hidden="1" outlineLevel="1" x14ac:dyDescent="0.25">
      <c r="A372" s="19" t="s">
        <v>229</v>
      </c>
      <c r="B372" s="19" t="s">
        <v>2885</v>
      </c>
      <c r="C372" s="19" t="s">
        <v>1778</v>
      </c>
      <c r="D372" s="19" t="s">
        <v>600</v>
      </c>
      <c r="E372" s="2">
        <f t="shared" si="21"/>
        <v>3300000</v>
      </c>
      <c r="F372" s="19"/>
      <c r="G372" s="31">
        <v>0</v>
      </c>
      <c r="H372" s="19"/>
      <c r="I372" s="19"/>
      <c r="J372" s="19"/>
      <c r="K372" s="2">
        <f t="shared" si="23"/>
        <v>3300000</v>
      </c>
      <c r="L372" s="31">
        <v>3300000</v>
      </c>
      <c r="M372" s="19"/>
      <c r="S372" s="19">
        <f>IFERROR(SUMIF([3]PIVOT!$A$9:$A$634,C372,[3]PIVOT!$C$9:$C$634),0)</f>
        <v>0</v>
      </c>
      <c r="T372" s="19">
        <f t="shared" si="22"/>
        <v>-3300000</v>
      </c>
    </row>
    <row r="373" spans="1:20" hidden="1" outlineLevel="1" x14ac:dyDescent="0.25">
      <c r="A373" s="19" t="s">
        <v>230</v>
      </c>
      <c r="B373" s="19" t="s">
        <v>2886</v>
      </c>
      <c r="C373" s="19" t="s">
        <v>1774</v>
      </c>
      <c r="D373" s="19" t="s">
        <v>871</v>
      </c>
      <c r="E373" s="2">
        <f t="shared" si="21"/>
        <v>0</v>
      </c>
      <c r="F373" s="19"/>
      <c r="G373" s="31">
        <v>0</v>
      </c>
      <c r="H373" s="19"/>
      <c r="I373" s="19"/>
      <c r="J373" s="19"/>
      <c r="K373" s="2">
        <f t="shared" si="23"/>
        <v>0</v>
      </c>
      <c r="L373" s="31">
        <v>0</v>
      </c>
      <c r="M373" s="19"/>
      <c r="S373" s="19">
        <f>IFERROR(SUMIF([3]PIVOT!$A$9:$A$634,C373,[3]PIVOT!$C$9:$C$634),0)</f>
        <v>0</v>
      </c>
      <c r="T373" s="19">
        <f t="shared" si="22"/>
        <v>0</v>
      </c>
    </row>
    <row r="374" spans="1:20" hidden="1" outlineLevel="1" x14ac:dyDescent="0.25">
      <c r="A374" s="19" t="s">
        <v>229</v>
      </c>
      <c r="B374" s="19" t="s">
        <v>2886</v>
      </c>
      <c r="C374" s="19" t="s">
        <v>1775</v>
      </c>
      <c r="D374" s="19" t="s">
        <v>219</v>
      </c>
      <c r="E374" s="2">
        <f t="shared" si="21"/>
        <v>1400000</v>
      </c>
      <c r="F374" s="19"/>
      <c r="G374" s="31">
        <v>0</v>
      </c>
      <c r="H374" s="19"/>
      <c r="I374" s="19"/>
      <c r="J374" s="19"/>
      <c r="K374" s="2">
        <f t="shared" si="23"/>
        <v>1400000</v>
      </c>
      <c r="L374" s="31">
        <v>1400000</v>
      </c>
      <c r="M374" s="19"/>
      <c r="S374" s="19">
        <f>IFERROR(SUMIF([3]PIVOT!$A$9:$A$634,C374,[3]PIVOT!$C$9:$C$634),0)</f>
        <v>0</v>
      </c>
      <c r="T374" s="19">
        <f t="shared" si="22"/>
        <v>-1400000</v>
      </c>
    </row>
    <row r="375" spans="1:20" hidden="1" outlineLevel="1" x14ac:dyDescent="0.25">
      <c r="A375" s="19" t="s">
        <v>230</v>
      </c>
      <c r="B375" s="19" t="s">
        <v>2885</v>
      </c>
      <c r="C375" s="19" t="s">
        <v>1894</v>
      </c>
      <c r="D375" s="19" t="s">
        <v>1895</v>
      </c>
      <c r="E375" s="2">
        <f t="shared" si="21"/>
        <v>3300000</v>
      </c>
      <c r="F375" s="19"/>
      <c r="G375" s="31">
        <v>0</v>
      </c>
      <c r="H375" s="19"/>
      <c r="I375" s="19"/>
      <c r="J375" s="19"/>
      <c r="K375" s="2">
        <f t="shared" si="23"/>
        <v>3300000</v>
      </c>
      <c r="L375" s="31">
        <v>3300000</v>
      </c>
      <c r="M375" s="19"/>
      <c r="S375" s="19">
        <f>IFERROR(SUMIF([3]PIVOT!$A$9:$A$634,C375,[3]PIVOT!$C$9:$C$634),0)</f>
        <v>0</v>
      </c>
      <c r="T375" s="19">
        <f t="shared" si="22"/>
        <v>-3300000</v>
      </c>
    </row>
    <row r="376" spans="1:20" hidden="1" outlineLevel="1" x14ac:dyDescent="0.25">
      <c r="A376" s="19" t="s">
        <v>230</v>
      </c>
      <c r="C376" s="19" t="s">
        <v>3058</v>
      </c>
      <c r="D376" s="19" t="s">
        <v>3059</v>
      </c>
      <c r="E376" s="2">
        <f t="shared" si="21"/>
        <v>0</v>
      </c>
      <c r="F376" s="19"/>
      <c r="G376" s="31">
        <v>0</v>
      </c>
      <c r="H376" s="19"/>
      <c r="I376" s="19"/>
      <c r="J376" s="19"/>
      <c r="K376" s="2">
        <f t="shared" si="23"/>
        <v>0</v>
      </c>
      <c r="L376" s="31">
        <v>0</v>
      </c>
      <c r="M376" s="19"/>
      <c r="S376" s="19">
        <f>IFERROR(SUMIF([3]PIVOT!$A$9:$A$634,C376,[3]PIVOT!$C$9:$C$634),0)</f>
        <v>0</v>
      </c>
      <c r="T376" s="19">
        <f t="shared" si="22"/>
        <v>0</v>
      </c>
    </row>
    <row r="377" spans="1:20" hidden="1" outlineLevel="1" x14ac:dyDescent="0.25">
      <c r="A377" s="19" t="s">
        <v>230</v>
      </c>
      <c r="B377" s="19" t="s">
        <v>2738</v>
      </c>
      <c r="C377" s="19" t="s">
        <v>2832</v>
      </c>
      <c r="D377" s="19" t="s">
        <v>2833</v>
      </c>
      <c r="E377" s="2">
        <f t="shared" si="21"/>
        <v>2800000</v>
      </c>
      <c r="F377" s="19"/>
      <c r="G377" s="31">
        <v>687500</v>
      </c>
      <c r="H377" s="19"/>
      <c r="I377" s="19"/>
      <c r="J377" s="19"/>
      <c r="K377" s="2">
        <f t="shared" si="23"/>
        <v>3487500</v>
      </c>
      <c r="L377" s="31">
        <v>2800000</v>
      </c>
      <c r="M377" s="19"/>
      <c r="S377" s="19">
        <f>IFERROR(SUMIF([3]PIVOT!$A$9:$A$634,C377,[3]PIVOT!$C$9:$C$634),0)</f>
        <v>0</v>
      </c>
      <c r="T377" s="19">
        <f t="shared" si="22"/>
        <v>-3487500</v>
      </c>
    </row>
    <row r="378" spans="1:20" hidden="1" outlineLevel="1" x14ac:dyDescent="0.25">
      <c r="A378" s="19" t="s">
        <v>230</v>
      </c>
      <c r="B378" s="19" t="s">
        <v>2885</v>
      </c>
      <c r="C378" s="19" t="s">
        <v>3060</v>
      </c>
      <c r="D378" s="19" t="s">
        <v>3061</v>
      </c>
      <c r="E378" s="2">
        <f t="shared" si="21"/>
        <v>2100000</v>
      </c>
      <c r="F378" s="19"/>
      <c r="G378" s="31">
        <v>1000000</v>
      </c>
      <c r="H378" s="19"/>
      <c r="I378" s="19"/>
      <c r="J378" s="19"/>
      <c r="K378" s="2">
        <f t="shared" si="23"/>
        <v>3100000</v>
      </c>
      <c r="L378" s="31">
        <v>2100000</v>
      </c>
      <c r="M378" s="19"/>
      <c r="S378" s="19">
        <f>IFERROR(SUMIF([3]PIVOT!$A$9:$A$634,C378,[3]PIVOT!$C$9:$C$634),0)</f>
        <v>0</v>
      </c>
      <c r="T378" s="19">
        <f t="shared" si="22"/>
        <v>-3100000</v>
      </c>
    </row>
    <row r="379" spans="1:20" hidden="1" outlineLevel="1" x14ac:dyDescent="0.25">
      <c r="A379" s="19" t="s">
        <v>229</v>
      </c>
      <c r="B379" s="19" t="s">
        <v>37</v>
      </c>
      <c r="C379" s="19" t="s">
        <v>1788</v>
      </c>
      <c r="D379" s="19" t="s">
        <v>1798</v>
      </c>
      <c r="E379" s="2">
        <f t="shared" si="21"/>
        <v>5700000</v>
      </c>
      <c r="F379" s="19"/>
      <c r="G379" s="31">
        <v>0</v>
      </c>
      <c r="H379" s="19"/>
      <c r="I379" s="19"/>
      <c r="J379" s="19"/>
      <c r="K379" s="2">
        <f t="shared" si="23"/>
        <v>5700000</v>
      </c>
      <c r="L379" s="31">
        <v>5700000</v>
      </c>
      <c r="M379" s="19"/>
      <c r="S379" s="19">
        <f>IFERROR(SUMIF([3]PIVOT!$A$9:$A$634,C379,[3]PIVOT!$C$9:$C$634),0)</f>
        <v>0</v>
      </c>
      <c r="T379" s="19">
        <f t="shared" si="22"/>
        <v>-5700000</v>
      </c>
    </row>
    <row r="380" spans="1:20" hidden="1" outlineLevel="1" x14ac:dyDescent="0.25">
      <c r="A380" s="19" t="s">
        <v>229</v>
      </c>
      <c r="B380" s="19" t="s">
        <v>37</v>
      </c>
      <c r="C380" s="19" t="s">
        <v>1782</v>
      </c>
      <c r="D380" s="19" t="s">
        <v>220</v>
      </c>
      <c r="E380" s="2">
        <f t="shared" si="21"/>
        <v>5700000</v>
      </c>
      <c r="F380" s="19"/>
      <c r="G380" s="31">
        <v>0</v>
      </c>
      <c r="H380" s="19"/>
      <c r="I380" s="19"/>
      <c r="J380" s="19"/>
      <c r="K380" s="2">
        <f t="shared" si="23"/>
        <v>5700000</v>
      </c>
      <c r="L380" s="31">
        <v>5700000</v>
      </c>
      <c r="M380" s="19"/>
      <c r="S380" s="19">
        <f>IFERROR(SUMIF([3]PIVOT!$A$9:$A$634,C380,[3]PIVOT!$C$9:$C$634),0)</f>
        <v>0</v>
      </c>
      <c r="T380" s="19">
        <f t="shared" si="22"/>
        <v>-5700000</v>
      </c>
    </row>
    <row r="381" spans="1:20" hidden="1" outlineLevel="1" x14ac:dyDescent="0.25">
      <c r="A381" s="19" t="s">
        <v>229</v>
      </c>
      <c r="B381" s="19" t="s">
        <v>37</v>
      </c>
      <c r="C381" s="19" t="s">
        <v>2961</v>
      </c>
      <c r="D381" s="19" t="s">
        <v>2962</v>
      </c>
      <c r="E381" s="2">
        <f t="shared" si="21"/>
        <v>4800000</v>
      </c>
      <c r="F381" s="19"/>
      <c r="G381" s="31">
        <v>0</v>
      </c>
      <c r="H381" s="19"/>
      <c r="I381" s="19"/>
      <c r="J381" s="19"/>
      <c r="K381" s="2">
        <f t="shared" si="23"/>
        <v>4800000</v>
      </c>
      <c r="L381" s="31">
        <v>4800000</v>
      </c>
      <c r="M381" s="19"/>
      <c r="S381" s="19">
        <f>IFERROR(SUMIF([3]PIVOT!$A$9:$A$634,C381,[3]PIVOT!$C$9:$C$634),0)</f>
        <v>0</v>
      </c>
      <c r="T381" s="19">
        <f t="shared" si="22"/>
        <v>-4800000</v>
      </c>
    </row>
    <row r="382" spans="1:20" hidden="1" outlineLevel="1" x14ac:dyDescent="0.25">
      <c r="A382" s="19" t="s">
        <v>229</v>
      </c>
      <c r="B382" s="19" t="s">
        <v>37</v>
      </c>
      <c r="C382" s="19" t="s">
        <v>1784</v>
      </c>
      <c r="D382" s="19" t="s">
        <v>222</v>
      </c>
      <c r="E382" s="2">
        <f t="shared" si="21"/>
        <v>5700000</v>
      </c>
      <c r="F382" s="19"/>
      <c r="G382" s="31">
        <v>0</v>
      </c>
      <c r="H382" s="19"/>
      <c r="I382" s="19"/>
      <c r="J382" s="19"/>
      <c r="K382" s="2">
        <f t="shared" si="23"/>
        <v>5700000</v>
      </c>
      <c r="L382" s="31">
        <v>5700000</v>
      </c>
      <c r="M382" s="19"/>
      <c r="S382" s="19">
        <f>IFERROR(SUMIF([3]PIVOT!$A$9:$A$634,C382,[3]PIVOT!$C$9:$C$634),0)</f>
        <v>0</v>
      </c>
      <c r="T382" s="19">
        <f t="shared" si="22"/>
        <v>-5700000</v>
      </c>
    </row>
    <row r="383" spans="1:20" hidden="1" outlineLevel="1" x14ac:dyDescent="0.25">
      <c r="A383" s="19" t="s">
        <v>229</v>
      </c>
      <c r="B383" s="19" t="s">
        <v>37</v>
      </c>
      <c r="C383" s="19" t="s">
        <v>1785</v>
      </c>
      <c r="D383" s="19" t="s">
        <v>454</v>
      </c>
      <c r="E383" s="2">
        <f t="shared" si="21"/>
        <v>5700000</v>
      </c>
      <c r="F383" s="19"/>
      <c r="G383" s="31">
        <v>0</v>
      </c>
      <c r="H383" s="19"/>
      <c r="I383" s="19"/>
      <c r="J383" s="19"/>
      <c r="K383" s="2">
        <f t="shared" si="23"/>
        <v>5700000</v>
      </c>
      <c r="L383" s="31">
        <v>5700000</v>
      </c>
      <c r="M383" s="19"/>
      <c r="S383" s="19">
        <f>IFERROR(SUMIF([3]PIVOT!$A$9:$A$634,C383,[3]PIVOT!$C$9:$C$634),0)</f>
        <v>0</v>
      </c>
      <c r="T383" s="19">
        <f t="shared" si="22"/>
        <v>-5700000</v>
      </c>
    </row>
    <row r="384" spans="1:20" hidden="1" outlineLevel="1" x14ac:dyDescent="0.25">
      <c r="A384" s="19" t="s">
        <v>229</v>
      </c>
      <c r="B384" s="19" t="s">
        <v>37</v>
      </c>
      <c r="C384" s="19" t="s">
        <v>1763</v>
      </c>
      <c r="D384" s="19" t="s">
        <v>215</v>
      </c>
      <c r="E384" s="2">
        <f t="shared" si="21"/>
        <v>3500000</v>
      </c>
      <c r="F384" s="19"/>
      <c r="G384" s="31">
        <v>0</v>
      </c>
      <c r="H384" s="19"/>
      <c r="I384" s="19"/>
      <c r="J384" s="19"/>
      <c r="K384" s="2">
        <f t="shared" si="23"/>
        <v>3500000</v>
      </c>
      <c r="L384" s="31">
        <v>3500000</v>
      </c>
      <c r="M384" s="19"/>
      <c r="S384" s="19">
        <f>IFERROR(SUMIF([3]PIVOT!$A$9:$A$634,C384,[3]PIVOT!$C$9:$C$634),0)</f>
        <v>0</v>
      </c>
      <c r="T384" s="19">
        <f t="shared" si="22"/>
        <v>-3500000</v>
      </c>
    </row>
    <row r="385" spans="1:20" hidden="1" outlineLevel="1" x14ac:dyDescent="0.25">
      <c r="A385" s="19" t="s">
        <v>230</v>
      </c>
      <c r="B385" s="19" t="s">
        <v>37</v>
      </c>
      <c r="C385" s="19" t="s">
        <v>1796</v>
      </c>
      <c r="D385" s="19" t="s">
        <v>1800</v>
      </c>
      <c r="E385" s="2">
        <f t="shared" si="21"/>
        <v>4900000</v>
      </c>
      <c r="F385" s="19"/>
      <c r="G385" s="31">
        <v>0</v>
      </c>
      <c r="H385" s="19"/>
      <c r="I385" s="19"/>
      <c r="J385" s="19"/>
      <c r="K385" s="2">
        <f t="shared" si="23"/>
        <v>4900000</v>
      </c>
      <c r="L385" s="31">
        <v>4900000</v>
      </c>
      <c r="M385" s="19"/>
      <c r="S385" s="19">
        <f>IFERROR(SUMIF([3]PIVOT!$A$9:$A$634,C385,[3]PIVOT!$C$9:$C$634),0)</f>
        <v>0</v>
      </c>
      <c r="T385" s="19">
        <f t="shared" si="22"/>
        <v>-4900000</v>
      </c>
    </row>
    <row r="386" spans="1:20" hidden="1" outlineLevel="1" x14ac:dyDescent="0.25">
      <c r="A386" s="19" t="s">
        <v>230</v>
      </c>
      <c r="B386" s="19" t="s">
        <v>37</v>
      </c>
      <c r="C386" s="19" t="s">
        <v>1791</v>
      </c>
      <c r="D386" s="19" t="s">
        <v>419</v>
      </c>
      <c r="E386" s="2">
        <f t="shared" si="21"/>
        <v>1000000</v>
      </c>
      <c r="F386" s="19"/>
      <c r="G386" s="31">
        <v>0</v>
      </c>
      <c r="H386" s="19"/>
      <c r="I386" s="19"/>
      <c r="J386" s="19"/>
      <c r="K386" s="2">
        <f t="shared" si="23"/>
        <v>1000000</v>
      </c>
      <c r="L386" s="31">
        <v>1000000</v>
      </c>
      <c r="M386" s="19"/>
      <c r="S386" s="19">
        <f>IFERROR(SUMIF([3]PIVOT!$A$9:$A$634,C386,[3]PIVOT!$C$9:$C$634),0)</f>
        <v>0</v>
      </c>
      <c r="T386" s="19">
        <f t="shared" si="22"/>
        <v>-1000000</v>
      </c>
    </row>
    <row r="387" spans="1:20" hidden="1" outlineLevel="1" x14ac:dyDescent="0.25">
      <c r="A387" s="19" t="s">
        <v>230</v>
      </c>
      <c r="B387" s="19" t="s">
        <v>37</v>
      </c>
      <c r="C387" s="19" t="s">
        <v>3062</v>
      </c>
      <c r="D387" s="19" t="s">
        <v>3063</v>
      </c>
      <c r="E387" s="2">
        <f t="shared" si="21"/>
        <v>1000000</v>
      </c>
      <c r="F387" s="19"/>
      <c r="G387" s="31">
        <v>0</v>
      </c>
      <c r="H387" s="19"/>
      <c r="I387" s="19"/>
      <c r="J387" s="19"/>
      <c r="K387" s="2">
        <f t="shared" si="23"/>
        <v>1000000</v>
      </c>
      <c r="L387" s="31">
        <v>1000000</v>
      </c>
      <c r="M387" s="19"/>
      <c r="S387" s="19">
        <f>IFERROR(SUMIF([3]PIVOT!$A$9:$A$634,C387,[3]PIVOT!$C$9:$C$634),0)</f>
        <v>0</v>
      </c>
      <c r="T387" s="19">
        <f t="shared" si="22"/>
        <v>-1000000</v>
      </c>
    </row>
    <row r="388" spans="1:20" hidden="1" outlineLevel="1" x14ac:dyDescent="0.25">
      <c r="A388" s="19" t="s">
        <v>230</v>
      </c>
      <c r="B388" s="19" t="s">
        <v>37</v>
      </c>
      <c r="C388" s="19" t="s">
        <v>1790</v>
      </c>
      <c r="D388" s="19" t="s">
        <v>1799</v>
      </c>
      <c r="E388" s="2">
        <f t="shared" si="21"/>
        <v>3200000</v>
      </c>
      <c r="F388" s="19"/>
      <c r="G388" s="31">
        <v>0</v>
      </c>
      <c r="H388" s="19"/>
      <c r="I388" s="19"/>
      <c r="J388" s="19"/>
      <c r="K388" s="2">
        <f t="shared" si="23"/>
        <v>3200000</v>
      </c>
      <c r="L388" s="31">
        <v>3200000</v>
      </c>
      <c r="M388" s="19"/>
      <c r="S388" s="19">
        <f>IFERROR(SUMIF([3]PIVOT!$A$9:$A$634,C388,[3]PIVOT!$C$9:$C$634),0)</f>
        <v>0</v>
      </c>
      <c r="T388" s="19">
        <f t="shared" si="22"/>
        <v>-3200000</v>
      </c>
    </row>
    <row r="389" spans="1:20" hidden="1" outlineLevel="1" x14ac:dyDescent="0.25">
      <c r="A389" s="19" t="s">
        <v>230</v>
      </c>
      <c r="B389" s="19" t="s">
        <v>37</v>
      </c>
      <c r="C389" s="19" t="s">
        <v>1793</v>
      </c>
      <c r="D389" s="19" t="s">
        <v>460</v>
      </c>
      <c r="E389" s="2">
        <f t="shared" si="21"/>
        <v>1000000</v>
      </c>
      <c r="F389" s="19"/>
      <c r="G389" s="31">
        <v>0</v>
      </c>
      <c r="H389" s="19"/>
      <c r="I389" s="19"/>
      <c r="J389" s="19"/>
      <c r="K389" s="2">
        <f t="shared" si="23"/>
        <v>1000000</v>
      </c>
      <c r="L389" s="31">
        <v>1000000</v>
      </c>
      <c r="M389" s="19"/>
      <c r="S389" s="19">
        <f>IFERROR(SUMIF([3]PIVOT!$A$9:$A$634,C389,[3]PIVOT!$C$9:$C$634),0)</f>
        <v>0</v>
      </c>
      <c r="T389" s="19">
        <f t="shared" si="22"/>
        <v>-1000000</v>
      </c>
    </row>
    <row r="390" spans="1:20" hidden="1" outlineLevel="1" x14ac:dyDescent="0.25">
      <c r="A390" s="19" t="s">
        <v>230</v>
      </c>
      <c r="B390" s="19" t="s">
        <v>37</v>
      </c>
      <c r="C390" s="19" t="s">
        <v>1795</v>
      </c>
      <c r="D390" s="19" t="s">
        <v>58</v>
      </c>
      <c r="E390" s="2">
        <f t="shared" si="21"/>
        <v>3200000</v>
      </c>
      <c r="F390" s="19"/>
      <c r="G390" s="31">
        <v>0</v>
      </c>
      <c r="H390" s="19"/>
      <c r="I390" s="19"/>
      <c r="J390" s="19"/>
      <c r="K390" s="2">
        <f t="shared" si="23"/>
        <v>3200000</v>
      </c>
      <c r="L390" s="31">
        <v>3200000</v>
      </c>
      <c r="M390" s="19"/>
      <c r="S390" s="19">
        <f>IFERROR(SUMIF([3]PIVOT!$A$9:$A$634,C390,[3]PIVOT!$C$9:$C$634),0)</f>
        <v>0</v>
      </c>
      <c r="T390" s="19">
        <f t="shared" si="22"/>
        <v>-3200000</v>
      </c>
    </row>
    <row r="391" spans="1:20" hidden="1" outlineLevel="1" x14ac:dyDescent="0.25">
      <c r="A391" s="19" t="s">
        <v>230</v>
      </c>
      <c r="B391" s="19" t="s">
        <v>37</v>
      </c>
      <c r="C391" s="19" t="s">
        <v>1728</v>
      </c>
      <c r="D391" s="19" t="s">
        <v>1898</v>
      </c>
      <c r="E391" s="2">
        <f t="shared" si="21"/>
        <v>4900000</v>
      </c>
      <c r="F391" s="19"/>
      <c r="G391" s="31">
        <v>0</v>
      </c>
      <c r="H391" s="19"/>
      <c r="I391" s="19"/>
      <c r="J391" s="19"/>
      <c r="K391" s="2">
        <f t="shared" si="23"/>
        <v>4900000</v>
      </c>
      <c r="L391" s="31">
        <v>4900000</v>
      </c>
      <c r="M391" s="19"/>
      <c r="S391" s="19">
        <f>IFERROR(SUMIF([3]PIVOT!$A$9:$A$634,C391,[3]PIVOT!$C$9:$C$634),0)</f>
        <v>0</v>
      </c>
      <c r="T391" s="19">
        <f t="shared" si="22"/>
        <v>-4900000</v>
      </c>
    </row>
    <row r="392" spans="1:20" hidden="1" outlineLevel="1" x14ac:dyDescent="0.25">
      <c r="A392" s="19" t="s">
        <v>230</v>
      </c>
      <c r="B392" s="19" t="s">
        <v>37</v>
      </c>
      <c r="C392" s="19" t="s">
        <v>1753</v>
      </c>
      <c r="D392" s="19" t="s">
        <v>458</v>
      </c>
      <c r="E392" s="2">
        <f t="shared" si="21"/>
        <v>1000000</v>
      </c>
      <c r="F392" s="19"/>
      <c r="G392" s="31">
        <v>0</v>
      </c>
      <c r="H392" s="19"/>
      <c r="I392" s="19"/>
      <c r="J392" s="19"/>
      <c r="K392" s="2">
        <f t="shared" si="23"/>
        <v>1000000</v>
      </c>
      <c r="L392" s="31">
        <v>1000000</v>
      </c>
      <c r="M392" s="19"/>
      <c r="S392" s="19">
        <f>IFERROR(SUMIF([3]PIVOT!$A$9:$A$634,C392,[3]PIVOT!$C$9:$C$634),0)</f>
        <v>0</v>
      </c>
      <c r="T392" s="19">
        <f t="shared" si="22"/>
        <v>-1000000</v>
      </c>
    </row>
    <row r="393" spans="1:20" hidden="1" outlineLevel="1" x14ac:dyDescent="0.25">
      <c r="A393" s="19" t="s">
        <v>229</v>
      </c>
      <c r="B393" s="19" t="s">
        <v>39</v>
      </c>
      <c r="C393" s="19" t="s">
        <v>1801</v>
      </c>
      <c r="D393" s="19" t="s">
        <v>1026</v>
      </c>
      <c r="E393" s="2">
        <f t="shared" si="21"/>
        <v>6500000</v>
      </c>
      <c r="F393" s="19"/>
      <c r="G393" s="31">
        <v>0</v>
      </c>
      <c r="H393" s="19"/>
      <c r="I393" s="19"/>
      <c r="J393" s="19">
        <v>10000000</v>
      </c>
      <c r="K393" s="2">
        <f t="shared" ref="K393:K412" si="24">SUM(E393:G393)-H393+I393+J393</f>
        <v>16500000</v>
      </c>
      <c r="L393" s="31">
        <v>16500000</v>
      </c>
      <c r="M393" s="19"/>
    </row>
    <row r="394" spans="1:20" hidden="1" outlineLevel="1" x14ac:dyDescent="0.25">
      <c r="A394" s="19" t="s">
        <v>230</v>
      </c>
      <c r="B394" s="19" t="s">
        <v>39</v>
      </c>
      <c r="C394" s="19" t="s">
        <v>1802</v>
      </c>
      <c r="D394" s="19" t="s">
        <v>274</v>
      </c>
      <c r="E394" s="2">
        <f t="shared" si="21"/>
        <v>1000000</v>
      </c>
      <c r="F394" s="19"/>
      <c r="G394" s="31">
        <v>0</v>
      </c>
      <c r="H394" s="19"/>
      <c r="I394" s="19"/>
      <c r="J394" s="19"/>
      <c r="K394" s="2">
        <f t="shared" si="24"/>
        <v>1000000</v>
      </c>
      <c r="L394" s="31">
        <v>1000000</v>
      </c>
      <c r="M394" s="19"/>
    </row>
    <row r="395" spans="1:20" hidden="1" outlineLevel="1" x14ac:dyDescent="0.25">
      <c r="C395" s="19"/>
      <c r="E395" s="2">
        <f t="shared" si="21"/>
        <v>0</v>
      </c>
      <c r="F395" s="19"/>
      <c r="G395" s="31">
        <v>0</v>
      </c>
      <c r="H395" s="19"/>
      <c r="I395" s="19"/>
      <c r="J395" s="19"/>
      <c r="K395" s="2">
        <f t="shared" si="24"/>
        <v>0</v>
      </c>
      <c r="L395" s="31"/>
      <c r="M395" s="19"/>
    </row>
    <row r="396" spans="1:20" hidden="1" outlineLevel="1" x14ac:dyDescent="0.25">
      <c r="C396" s="19"/>
      <c r="E396" s="2">
        <f t="shared" si="21"/>
        <v>0</v>
      </c>
      <c r="F396" s="19"/>
      <c r="G396" s="31">
        <v>0</v>
      </c>
      <c r="H396" s="19"/>
      <c r="I396" s="19"/>
      <c r="J396" s="19"/>
      <c r="K396" s="2">
        <f t="shared" si="24"/>
        <v>0</v>
      </c>
      <c r="L396" s="31"/>
      <c r="M396" s="19"/>
    </row>
    <row r="397" spans="1:20" hidden="1" outlineLevel="1" x14ac:dyDescent="0.25">
      <c r="C397" s="19"/>
      <c r="E397" s="2">
        <f t="shared" si="21"/>
        <v>0</v>
      </c>
      <c r="F397" s="19"/>
      <c r="G397" s="31">
        <v>0</v>
      </c>
      <c r="H397" s="19"/>
      <c r="I397" s="19"/>
      <c r="J397" s="19"/>
      <c r="K397" s="2">
        <f t="shared" si="24"/>
        <v>0</v>
      </c>
      <c r="L397" s="31"/>
      <c r="M397" s="19"/>
    </row>
    <row r="398" spans="1:20" hidden="1" outlineLevel="1" x14ac:dyDescent="0.25">
      <c r="C398" s="19"/>
      <c r="E398" s="2">
        <f t="shared" si="21"/>
        <v>0</v>
      </c>
      <c r="F398" s="19"/>
      <c r="G398" s="31">
        <v>0</v>
      </c>
      <c r="H398" s="19"/>
      <c r="I398" s="19"/>
      <c r="J398" s="19"/>
      <c r="K398" s="2">
        <f t="shared" si="24"/>
        <v>0</v>
      </c>
      <c r="L398" s="31"/>
      <c r="M398" s="19"/>
    </row>
    <row r="399" spans="1:20" hidden="1" outlineLevel="1" x14ac:dyDescent="0.25">
      <c r="C399" s="19"/>
      <c r="E399" s="2">
        <f t="shared" si="21"/>
        <v>0</v>
      </c>
      <c r="F399" s="19"/>
      <c r="G399" s="31">
        <v>0</v>
      </c>
      <c r="H399" s="19"/>
      <c r="I399" s="19"/>
      <c r="J399" s="19"/>
      <c r="K399" s="2">
        <f t="shared" si="24"/>
        <v>0</v>
      </c>
      <c r="L399" s="31"/>
      <c r="M399" s="19"/>
    </row>
    <row r="400" spans="1:20" hidden="1" outlineLevel="1" x14ac:dyDescent="0.25">
      <c r="C400" s="19"/>
      <c r="E400" s="2">
        <f t="shared" si="21"/>
        <v>0</v>
      </c>
      <c r="F400" s="19"/>
      <c r="G400" s="31">
        <v>0</v>
      </c>
      <c r="H400" s="19"/>
      <c r="I400" s="19"/>
      <c r="J400" s="19"/>
      <c r="K400" s="2">
        <f t="shared" si="24"/>
        <v>0</v>
      </c>
      <c r="L400" s="31"/>
      <c r="M400" s="19"/>
    </row>
    <row r="401" spans="3:20" hidden="1" outlineLevel="1" x14ac:dyDescent="0.25">
      <c r="C401" s="19"/>
      <c r="E401" s="2">
        <f t="shared" si="21"/>
        <v>0</v>
      </c>
      <c r="F401" s="19"/>
      <c r="G401" s="31">
        <v>0</v>
      </c>
      <c r="H401" s="19"/>
      <c r="I401" s="19"/>
      <c r="J401" s="19"/>
      <c r="K401" s="2">
        <f t="shared" si="24"/>
        <v>0</v>
      </c>
      <c r="L401" s="31"/>
      <c r="M401" s="19"/>
    </row>
    <row r="402" spans="3:20" hidden="1" outlineLevel="1" x14ac:dyDescent="0.25">
      <c r="C402" s="19"/>
      <c r="E402" s="2">
        <f t="shared" si="21"/>
        <v>0</v>
      </c>
      <c r="F402" s="19"/>
      <c r="G402" s="31">
        <v>0</v>
      </c>
      <c r="H402" s="19"/>
      <c r="I402" s="19"/>
      <c r="J402" s="19"/>
      <c r="K402" s="2">
        <f t="shared" si="24"/>
        <v>0</v>
      </c>
      <c r="L402" s="31"/>
      <c r="M402" s="19"/>
    </row>
    <row r="403" spans="3:20" hidden="1" outlineLevel="1" x14ac:dyDescent="0.25">
      <c r="C403" s="19"/>
      <c r="E403" s="2">
        <f t="shared" si="21"/>
        <v>0</v>
      </c>
      <c r="F403" s="19"/>
      <c r="G403" s="31">
        <v>0</v>
      </c>
      <c r="H403" s="19"/>
      <c r="I403" s="19"/>
      <c r="J403" s="19"/>
      <c r="K403" s="2">
        <f t="shared" si="24"/>
        <v>0</v>
      </c>
      <c r="L403" s="31"/>
      <c r="M403" s="19"/>
    </row>
    <row r="404" spans="3:20" hidden="1" outlineLevel="1" x14ac:dyDescent="0.25">
      <c r="C404" s="19"/>
      <c r="E404" s="2">
        <f t="shared" si="21"/>
        <v>0</v>
      </c>
      <c r="F404" s="19"/>
      <c r="G404" s="31">
        <v>0</v>
      </c>
      <c r="H404" s="19"/>
      <c r="I404" s="19"/>
      <c r="J404" s="19"/>
      <c r="K404" s="2">
        <f t="shared" si="24"/>
        <v>0</v>
      </c>
      <c r="L404" s="31"/>
      <c r="M404" s="19"/>
    </row>
    <row r="405" spans="3:20" hidden="1" outlineLevel="1" x14ac:dyDescent="0.25">
      <c r="C405" s="19"/>
      <c r="E405" s="2">
        <f t="shared" si="21"/>
        <v>0</v>
      </c>
      <c r="F405" s="19"/>
      <c r="G405" s="31">
        <v>0</v>
      </c>
      <c r="H405" s="19"/>
      <c r="I405" s="19"/>
      <c r="J405" s="19"/>
      <c r="K405" s="2">
        <f t="shared" si="24"/>
        <v>0</v>
      </c>
      <c r="L405" s="31"/>
      <c r="M405" s="19"/>
    </row>
    <row r="406" spans="3:20" hidden="1" outlineLevel="1" x14ac:dyDescent="0.25">
      <c r="C406" s="19"/>
      <c r="E406" s="2">
        <f t="shared" si="21"/>
        <v>0</v>
      </c>
      <c r="F406" s="19"/>
      <c r="G406" s="31">
        <v>0</v>
      </c>
      <c r="H406" s="19"/>
      <c r="I406" s="19"/>
      <c r="J406" s="19"/>
      <c r="K406" s="2">
        <f t="shared" si="24"/>
        <v>0</v>
      </c>
      <c r="L406" s="31"/>
      <c r="M406" s="19"/>
    </row>
    <row r="407" spans="3:20" hidden="1" outlineLevel="1" x14ac:dyDescent="0.25">
      <c r="C407" s="19"/>
      <c r="E407" s="2">
        <f t="shared" si="21"/>
        <v>0</v>
      </c>
      <c r="F407" s="19"/>
      <c r="G407" s="31">
        <v>0</v>
      </c>
      <c r="H407" s="19"/>
      <c r="I407" s="19"/>
      <c r="J407" s="19"/>
      <c r="K407" s="2">
        <f t="shared" si="24"/>
        <v>0</v>
      </c>
      <c r="L407" s="31"/>
      <c r="M407" s="19"/>
    </row>
    <row r="408" spans="3:20" hidden="1" outlineLevel="1" x14ac:dyDescent="0.25">
      <c r="C408" s="19"/>
      <c r="E408" s="2">
        <f t="shared" si="21"/>
        <v>0</v>
      </c>
      <c r="F408" s="19"/>
      <c r="G408" s="31">
        <v>0</v>
      </c>
      <c r="H408" s="19"/>
      <c r="I408" s="19"/>
      <c r="J408" s="19"/>
      <c r="K408" s="2">
        <f t="shared" si="24"/>
        <v>0</v>
      </c>
      <c r="L408" s="31"/>
      <c r="M408" s="19"/>
    </row>
    <row r="409" spans="3:20" hidden="1" outlineLevel="1" x14ac:dyDescent="0.25">
      <c r="C409" s="19"/>
      <c r="E409" s="2">
        <f t="shared" si="21"/>
        <v>0</v>
      </c>
      <c r="F409" s="19"/>
      <c r="G409" s="31">
        <v>0</v>
      </c>
      <c r="H409" s="19"/>
      <c r="I409" s="19"/>
      <c r="J409" s="19"/>
      <c r="K409" s="2">
        <f t="shared" si="24"/>
        <v>0</v>
      </c>
      <c r="L409" s="31"/>
      <c r="M409" s="19"/>
    </row>
    <row r="410" spans="3:20" hidden="1" outlineLevel="1" x14ac:dyDescent="0.25">
      <c r="C410" s="19"/>
      <c r="E410" s="2">
        <f t="shared" si="21"/>
        <v>0</v>
      </c>
      <c r="F410" s="19"/>
      <c r="G410" s="31">
        <v>0</v>
      </c>
      <c r="H410" s="19"/>
      <c r="I410" s="19"/>
      <c r="J410" s="19"/>
      <c r="K410" s="2">
        <f t="shared" si="24"/>
        <v>0</v>
      </c>
      <c r="L410" s="31"/>
      <c r="M410" s="19"/>
    </row>
    <row r="411" spans="3:20" hidden="1" outlineLevel="1" x14ac:dyDescent="0.25">
      <c r="C411" s="19"/>
      <c r="E411" s="2">
        <f t="shared" si="21"/>
        <v>0</v>
      </c>
      <c r="F411" s="19"/>
      <c r="G411" s="31">
        <v>0</v>
      </c>
      <c r="H411" s="19"/>
      <c r="I411" s="19"/>
      <c r="J411" s="19"/>
      <c r="K411" s="2">
        <f t="shared" si="24"/>
        <v>0</v>
      </c>
      <c r="L411" s="31"/>
      <c r="M411" s="19"/>
    </row>
    <row r="412" spans="3:20" hidden="1" outlineLevel="1" x14ac:dyDescent="0.25">
      <c r="C412" s="19"/>
      <c r="E412" s="2">
        <f t="shared" si="21"/>
        <v>0</v>
      </c>
      <c r="F412" s="19"/>
      <c r="G412" s="31">
        <v>0</v>
      </c>
      <c r="H412" s="19"/>
      <c r="I412" s="19"/>
      <c r="J412" s="19"/>
      <c r="K412" s="2">
        <f t="shared" si="24"/>
        <v>0</v>
      </c>
      <c r="L412" s="31"/>
      <c r="M412" s="19"/>
      <c r="S412" s="19">
        <f>IFERROR(SUMIF([3]PIVOT!$A$9:$A$634,C412,[3]PIVOT!$C$9:$C$634),0)</f>
        <v>0</v>
      </c>
      <c r="T412" s="19">
        <f t="shared" si="22"/>
        <v>0</v>
      </c>
    </row>
    <row r="413" spans="3:20" hidden="1" outlineLevel="1" x14ac:dyDescent="0.25">
      <c r="C413" s="19"/>
      <c r="E413" s="2">
        <f t="shared" si="21"/>
        <v>0</v>
      </c>
      <c r="F413" s="19"/>
      <c r="G413" s="31">
        <v>0</v>
      </c>
      <c r="H413" s="19"/>
      <c r="I413" s="19"/>
      <c r="J413" s="19"/>
      <c r="K413" s="2">
        <f t="shared" si="23"/>
        <v>0</v>
      </c>
      <c r="L413" s="31"/>
      <c r="M413" s="19"/>
      <c r="S413" s="19">
        <f>IFERROR(SUMIF([3]PIVOT!$A$9:$A$634,C413,[3]PIVOT!$C$9:$C$634),0)</f>
        <v>0</v>
      </c>
      <c r="T413" s="19">
        <f t="shared" si="22"/>
        <v>0</v>
      </c>
    </row>
    <row r="414" spans="3:20" hidden="1" outlineLevel="1" x14ac:dyDescent="0.25">
      <c r="C414" s="19"/>
      <c r="E414" s="2">
        <f t="shared" si="21"/>
        <v>0</v>
      </c>
      <c r="F414" s="19"/>
      <c r="G414" s="31">
        <v>0</v>
      </c>
      <c r="H414" s="19"/>
      <c r="I414" s="19"/>
      <c r="J414" s="19"/>
      <c r="K414" s="2">
        <f t="shared" si="23"/>
        <v>0</v>
      </c>
      <c r="L414" s="31"/>
      <c r="M414" s="19"/>
      <c r="S414" s="19">
        <f>IFERROR(SUMIF([3]PIVOT!$A$9:$A$634,C414,[3]PIVOT!$C$9:$C$634),0)</f>
        <v>0</v>
      </c>
      <c r="T414" s="19">
        <f t="shared" si="22"/>
        <v>0</v>
      </c>
    </row>
    <row r="415" spans="3:20" hidden="1" outlineLevel="1" x14ac:dyDescent="0.25">
      <c r="C415" s="19"/>
      <c r="E415" s="2">
        <f t="shared" si="21"/>
        <v>0</v>
      </c>
      <c r="F415" s="19"/>
      <c r="G415" s="31">
        <v>0</v>
      </c>
      <c r="H415" s="19"/>
      <c r="I415" s="19"/>
      <c r="J415" s="19"/>
      <c r="K415" s="2">
        <f t="shared" si="23"/>
        <v>0</v>
      </c>
      <c r="L415" s="31"/>
      <c r="M415" s="19"/>
      <c r="S415" s="19">
        <f>IFERROR(SUMIF([3]PIVOT!$A$9:$A$634,C415,[3]PIVOT!$C$9:$C$634),0)</f>
        <v>0</v>
      </c>
      <c r="T415" s="19">
        <f t="shared" si="22"/>
        <v>0</v>
      </c>
    </row>
    <row r="416" spans="3:20" hidden="1" outlineLevel="1" x14ac:dyDescent="0.25">
      <c r="C416" s="19"/>
      <c r="E416" s="2">
        <f t="shared" si="21"/>
        <v>0</v>
      </c>
      <c r="F416" s="19"/>
      <c r="G416" s="31">
        <v>0</v>
      </c>
      <c r="H416" s="19"/>
      <c r="I416" s="19"/>
      <c r="J416" s="19"/>
      <c r="K416" s="2">
        <f t="shared" si="23"/>
        <v>0</v>
      </c>
      <c r="L416" s="31"/>
      <c r="M416" s="19"/>
      <c r="S416" s="19">
        <f>IFERROR(SUMIF([3]PIVOT!$A$9:$A$634,C416,[3]PIVOT!$C$9:$C$634),0)</f>
        <v>0</v>
      </c>
      <c r="T416" s="19">
        <f t="shared" si="22"/>
        <v>0</v>
      </c>
    </row>
    <row r="417" spans="1:20" hidden="1" outlineLevel="1" x14ac:dyDescent="0.25">
      <c r="C417" s="19"/>
      <c r="E417" s="2">
        <f t="shared" si="21"/>
        <v>0</v>
      </c>
      <c r="F417" s="19"/>
      <c r="G417" s="31">
        <v>0</v>
      </c>
      <c r="H417" s="19"/>
      <c r="I417" s="19"/>
      <c r="J417" s="19"/>
      <c r="K417" s="2">
        <f t="shared" si="23"/>
        <v>0</v>
      </c>
      <c r="L417" s="31"/>
      <c r="M417" s="19"/>
      <c r="S417" s="19">
        <f>IFERROR(SUMIF([3]PIVOT!$A$9:$A$634,C417,[3]PIVOT!$C$9:$C$634),0)</f>
        <v>0</v>
      </c>
      <c r="T417" s="19">
        <f t="shared" si="22"/>
        <v>0</v>
      </c>
    </row>
    <row r="418" spans="1:20" hidden="1" outlineLevel="1" x14ac:dyDescent="0.25">
      <c r="C418" s="19"/>
      <c r="E418" s="2">
        <f t="shared" si="21"/>
        <v>0</v>
      </c>
      <c r="F418" s="19"/>
      <c r="G418" s="31">
        <v>0</v>
      </c>
      <c r="H418" s="19"/>
      <c r="I418" s="19"/>
      <c r="J418" s="19"/>
      <c r="K418" s="2">
        <f t="shared" si="23"/>
        <v>0</v>
      </c>
      <c r="L418" s="31"/>
      <c r="M418" s="19"/>
      <c r="S418" s="19">
        <f>IFERROR(SUMIF([3]PIVOT!$A$9:$A$634,C418,[3]PIVOT!$C$9:$C$634),0)</f>
        <v>0</v>
      </c>
      <c r="T418" s="19">
        <f t="shared" si="22"/>
        <v>0</v>
      </c>
    </row>
    <row r="419" spans="1:20" hidden="1" outlineLevel="1" x14ac:dyDescent="0.25">
      <c r="C419" s="19"/>
      <c r="E419" s="2">
        <f t="shared" si="21"/>
        <v>0</v>
      </c>
      <c r="F419" s="19"/>
      <c r="G419" s="31">
        <v>0</v>
      </c>
      <c r="H419" s="19"/>
      <c r="I419" s="19"/>
      <c r="J419" s="19"/>
      <c r="K419" s="2">
        <f t="shared" si="23"/>
        <v>0</v>
      </c>
      <c r="L419" s="31"/>
      <c r="M419" s="19"/>
      <c r="S419" s="19">
        <f>IFERROR(SUMIF([3]PIVOT!$A$9:$A$634,C419,[3]PIVOT!$C$9:$C$634),0)</f>
        <v>0</v>
      </c>
      <c r="T419" s="19">
        <f t="shared" si="22"/>
        <v>0</v>
      </c>
    </row>
    <row r="420" spans="1:20" hidden="1" outlineLevel="1" x14ac:dyDescent="0.25">
      <c r="C420" s="19"/>
      <c r="E420" s="2">
        <f t="shared" si="21"/>
        <v>0</v>
      </c>
      <c r="F420" s="19"/>
      <c r="G420" s="31">
        <v>0</v>
      </c>
      <c r="H420" s="19"/>
      <c r="I420" s="19"/>
      <c r="J420" s="19"/>
      <c r="K420" s="2">
        <f t="shared" si="23"/>
        <v>0</v>
      </c>
      <c r="L420" s="31"/>
      <c r="M420" s="19"/>
      <c r="S420" s="19">
        <f>IFERROR(SUMIF([3]PIVOT!$A$9:$A$634,C420,[3]PIVOT!$C$9:$C$634),0)</f>
        <v>0</v>
      </c>
      <c r="T420" s="19">
        <f t="shared" si="22"/>
        <v>0</v>
      </c>
    </row>
    <row r="421" spans="1:20" s="35" customFormat="1" collapsed="1" x14ac:dyDescent="0.25">
      <c r="A421" s="4"/>
      <c r="B421" s="4"/>
      <c r="C421" s="50"/>
      <c r="D421" s="4" t="s">
        <v>85</v>
      </c>
      <c r="E421" s="4">
        <f t="shared" ref="E421:J421" si="25">SUM(E281:E420)</f>
        <v>337525000</v>
      </c>
      <c r="F421" s="4">
        <f t="shared" si="25"/>
        <v>0</v>
      </c>
      <c r="G421" s="53">
        <f t="shared" si="25"/>
        <v>12875000</v>
      </c>
      <c r="H421" s="4">
        <f t="shared" si="25"/>
        <v>0</v>
      </c>
      <c r="I421" s="4">
        <f t="shared" si="25"/>
        <v>0</v>
      </c>
      <c r="J421" s="4">
        <f t="shared" si="25"/>
        <v>10000000</v>
      </c>
      <c r="K421" s="4">
        <f t="shared" si="23"/>
        <v>360400000</v>
      </c>
      <c r="L421" s="53">
        <f>SUM(L281:L420)</f>
        <v>347525000</v>
      </c>
      <c r="M421" s="41"/>
      <c r="N421" s="35">
        <v>269861538.46153849</v>
      </c>
      <c r="O421" s="19">
        <v>39700000</v>
      </c>
      <c r="P421" s="35">
        <v>2700000</v>
      </c>
      <c r="Q421" s="35">
        <v>17423076.923076924</v>
      </c>
      <c r="R421" s="35">
        <f>+K421-SUM(N421:Q421)</f>
        <v>30715384.615384579</v>
      </c>
      <c r="S421" s="19"/>
      <c r="T421" s="19"/>
    </row>
    <row r="422" spans="1:20" hidden="1" outlineLevel="1" x14ac:dyDescent="0.25">
      <c r="A422" s="19" t="s">
        <v>249</v>
      </c>
      <c r="B422" s="19" t="s">
        <v>2738</v>
      </c>
      <c r="C422" s="19" t="s">
        <v>2721</v>
      </c>
      <c r="D422" s="19" t="s">
        <v>2722</v>
      </c>
      <c r="E422" s="16">
        <f t="shared" ref="E422:E485" si="26">+L422-F422-J422-I422</f>
        <v>2800000</v>
      </c>
      <c r="F422" s="19"/>
      <c r="G422" s="31">
        <v>0</v>
      </c>
      <c r="H422" s="19"/>
      <c r="I422" s="19"/>
      <c r="J422" s="19"/>
      <c r="K422" s="2">
        <f>SUM(E422:G422)-H422-I422+J422</f>
        <v>2800000</v>
      </c>
      <c r="L422" s="31">
        <v>2800000</v>
      </c>
      <c r="M422" s="19"/>
      <c r="S422" s="19">
        <f>IFERROR(SUMIF([3]PIVOT!$A$9:$A$634,C422,[3]PIVOT!$C$9:$C$634),0)</f>
        <v>0</v>
      </c>
      <c r="T422" s="19">
        <f t="shared" si="22"/>
        <v>-2800000</v>
      </c>
    </row>
    <row r="423" spans="1:20" hidden="1" outlineLevel="1" x14ac:dyDescent="0.25">
      <c r="A423" s="19" t="s">
        <v>249</v>
      </c>
      <c r="B423" s="19" t="s">
        <v>2738</v>
      </c>
      <c r="C423" s="19" t="s">
        <v>1083</v>
      </c>
      <c r="D423" s="19" t="s">
        <v>423</v>
      </c>
      <c r="E423" s="16">
        <f t="shared" si="26"/>
        <v>2800000</v>
      </c>
      <c r="F423" s="19"/>
      <c r="G423" s="31">
        <v>0</v>
      </c>
      <c r="H423" s="19"/>
      <c r="I423" s="19"/>
      <c r="J423" s="19"/>
      <c r="K423" s="2">
        <f t="shared" ref="K423:K486" si="27">SUM(E423:G423)-H423-I423+J423</f>
        <v>2800000</v>
      </c>
      <c r="L423" s="31">
        <v>2800000</v>
      </c>
      <c r="M423" s="19"/>
      <c r="S423" s="19">
        <f>IFERROR(SUMIF([3]PIVOT!$A$9:$A$634,C423,[3]PIVOT!$C$9:$C$634),0)</f>
        <v>0</v>
      </c>
      <c r="T423" s="19">
        <f t="shared" si="22"/>
        <v>-2800000</v>
      </c>
    </row>
    <row r="424" spans="1:20" hidden="1" outlineLevel="1" x14ac:dyDescent="0.25">
      <c r="A424" s="19" t="s">
        <v>249</v>
      </c>
      <c r="B424" s="19" t="s">
        <v>2738</v>
      </c>
      <c r="C424" s="19" t="s">
        <v>1084</v>
      </c>
      <c r="D424" s="19" t="s">
        <v>919</v>
      </c>
      <c r="E424" s="16">
        <f t="shared" si="26"/>
        <v>2800000</v>
      </c>
      <c r="F424" s="19"/>
      <c r="G424" s="31">
        <v>0</v>
      </c>
      <c r="H424" s="19"/>
      <c r="I424" s="19"/>
      <c r="J424" s="19"/>
      <c r="K424" s="2">
        <f t="shared" si="27"/>
        <v>2800000</v>
      </c>
      <c r="L424" s="31">
        <v>2800000</v>
      </c>
      <c r="M424" s="19"/>
      <c r="S424" s="19">
        <f>IFERROR(SUMIF([3]PIVOT!$A$9:$A$634,C424,[3]PIVOT!$C$9:$C$634),0)</f>
        <v>0</v>
      </c>
      <c r="T424" s="19">
        <f t="shared" si="22"/>
        <v>-2800000</v>
      </c>
    </row>
    <row r="425" spans="1:20" hidden="1" outlineLevel="1" x14ac:dyDescent="0.25">
      <c r="A425" s="19" t="s">
        <v>249</v>
      </c>
      <c r="B425" s="19" t="s">
        <v>2885</v>
      </c>
      <c r="C425" s="19" t="s">
        <v>1085</v>
      </c>
      <c r="D425" s="19" t="s">
        <v>236</v>
      </c>
      <c r="E425" s="16">
        <f t="shared" si="26"/>
        <v>3300000</v>
      </c>
      <c r="F425" s="19"/>
      <c r="G425" s="31">
        <v>0</v>
      </c>
      <c r="H425" s="19"/>
      <c r="I425" s="19"/>
      <c r="J425" s="19"/>
      <c r="K425" s="2">
        <f t="shared" si="27"/>
        <v>3300000</v>
      </c>
      <c r="L425" s="31">
        <v>3300000</v>
      </c>
      <c r="M425" s="19"/>
      <c r="S425" s="19">
        <f>IFERROR(SUMIF([3]PIVOT!$A$9:$A$634,C425,[3]PIVOT!$C$9:$C$634),0)</f>
        <v>0</v>
      </c>
      <c r="T425" s="19">
        <f t="shared" si="22"/>
        <v>-3300000</v>
      </c>
    </row>
    <row r="426" spans="1:20" hidden="1" outlineLevel="1" x14ac:dyDescent="0.25">
      <c r="A426" s="19" t="s">
        <v>249</v>
      </c>
      <c r="B426" s="19" t="s">
        <v>2885</v>
      </c>
      <c r="C426" s="19" t="s">
        <v>1086</v>
      </c>
      <c r="D426" s="19" t="s">
        <v>522</v>
      </c>
      <c r="E426" s="16">
        <f t="shared" si="26"/>
        <v>3300000</v>
      </c>
      <c r="F426" s="19"/>
      <c r="G426" s="31">
        <v>0</v>
      </c>
      <c r="H426" s="19"/>
      <c r="I426" s="19"/>
      <c r="J426" s="19"/>
      <c r="K426" s="2">
        <f t="shared" si="27"/>
        <v>3300000</v>
      </c>
      <c r="L426" s="31">
        <v>3300000</v>
      </c>
      <c r="M426" s="19"/>
      <c r="S426" s="19">
        <f>IFERROR(SUMIF([3]PIVOT!$A$9:$A$634,C426,[3]PIVOT!$C$9:$C$634),0)</f>
        <v>0</v>
      </c>
      <c r="T426" s="19">
        <f t="shared" si="22"/>
        <v>-3300000</v>
      </c>
    </row>
    <row r="427" spans="1:20" hidden="1" outlineLevel="1" x14ac:dyDescent="0.25">
      <c r="A427" s="19" t="s">
        <v>249</v>
      </c>
      <c r="B427" s="19" t="s">
        <v>2885</v>
      </c>
      <c r="C427" s="19" t="s">
        <v>1087</v>
      </c>
      <c r="D427" s="19" t="s">
        <v>1030</v>
      </c>
      <c r="E427" s="16">
        <f t="shared" si="26"/>
        <v>3300000</v>
      </c>
      <c r="F427" s="19"/>
      <c r="G427" s="31">
        <v>0</v>
      </c>
      <c r="H427" s="19"/>
      <c r="I427" s="19"/>
      <c r="J427" s="19"/>
      <c r="K427" s="2">
        <f t="shared" si="27"/>
        <v>3300000</v>
      </c>
      <c r="L427" s="31">
        <v>3300000</v>
      </c>
      <c r="M427" s="19"/>
      <c r="S427" s="19">
        <f>IFERROR(SUMIF([3]PIVOT!$A$9:$A$634,C427,[3]PIVOT!$C$9:$C$634),0)</f>
        <v>0</v>
      </c>
      <c r="T427" s="19">
        <f t="shared" si="22"/>
        <v>-3300000</v>
      </c>
    </row>
    <row r="428" spans="1:20" hidden="1" outlineLevel="1" x14ac:dyDescent="0.25">
      <c r="A428" s="19" t="s">
        <v>249</v>
      </c>
      <c r="B428" s="19" t="s">
        <v>2885</v>
      </c>
      <c r="C428" s="19" t="s">
        <v>1091</v>
      </c>
      <c r="D428" s="19" t="s">
        <v>232</v>
      </c>
      <c r="E428" s="16">
        <f t="shared" si="26"/>
        <v>3300000</v>
      </c>
      <c r="F428" s="19"/>
      <c r="G428" s="31">
        <v>0</v>
      </c>
      <c r="H428" s="19"/>
      <c r="I428" s="19"/>
      <c r="J428" s="19"/>
      <c r="K428" s="2">
        <f t="shared" si="27"/>
        <v>3300000</v>
      </c>
      <c r="L428" s="31">
        <v>3300000</v>
      </c>
      <c r="M428" s="19"/>
      <c r="S428" s="19">
        <f>IFERROR(SUMIF([3]PIVOT!$A$9:$A$634,C428,[3]PIVOT!$C$9:$C$634),0)</f>
        <v>0</v>
      </c>
      <c r="T428" s="19">
        <f t="shared" si="22"/>
        <v>-3300000</v>
      </c>
    </row>
    <row r="429" spans="1:20" hidden="1" outlineLevel="1" x14ac:dyDescent="0.25">
      <c r="A429" s="19" t="s">
        <v>249</v>
      </c>
      <c r="B429" s="19" t="s">
        <v>2885</v>
      </c>
      <c r="C429" s="19" t="s">
        <v>1088</v>
      </c>
      <c r="D429" s="19" t="s">
        <v>461</v>
      </c>
      <c r="E429" s="16">
        <f t="shared" si="26"/>
        <v>2100000</v>
      </c>
      <c r="F429" s="19"/>
      <c r="G429" s="31">
        <v>0</v>
      </c>
      <c r="H429" s="19"/>
      <c r="I429" s="19"/>
      <c r="J429" s="19"/>
      <c r="K429" s="2">
        <f t="shared" si="27"/>
        <v>2100000</v>
      </c>
      <c r="L429" s="31">
        <v>2100000</v>
      </c>
      <c r="M429" s="19"/>
      <c r="S429" s="19">
        <f>IFERROR(SUMIF([3]PIVOT!$A$9:$A$634,C429,[3]PIVOT!$C$9:$C$634),0)</f>
        <v>0</v>
      </c>
      <c r="T429" s="19">
        <f t="shared" si="22"/>
        <v>-2100000</v>
      </c>
    </row>
    <row r="430" spans="1:20" hidden="1" outlineLevel="1" x14ac:dyDescent="0.25">
      <c r="A430" s="19" t="s">
        <v>249</v>
      </c>
      <c r="B430" s="19" t="s">
        <v>2885</v>
      </c>
      <c r="C430" s="19" t="s">
        <v>2679</v>
      </c>
      <c r="D430" s="19" t="s">
        <v>2680</v>
      </c>
      <c r="E430" s="16">
        <f t="shared" si="26"/>
        <v>3300000</v>
      </c>
      <c r="F430" s="19"/>
      <c r="G430" s="31">
        <v>0</v>
      </c>
      <c r="H430" s="19"/>
      <c r="I430" s="19"/>
      <c r="J430" s="19"/>
      <c r="K430" s="2">
        <f t="shared" si="27"/>
        <v>3300000</v>
      </c>
      <c r="L430" s="31">
        <v>3300000</v>
      </c>
      <c r="M430" s="19"/>
      <c r="S430" s="19">
        <f>IFERROR(SUMIF([3]PIVOT!$A$9:$A$634,C430,[3]PIVOT!$C$9:$C$634),0)</f>
        <v>0</v>
      </c>
      <c r="T430" s="19">
        <f t="shared" si="22"/>
        <v>-3300000</v>
      </c>
    </row>
    <row r="431" spans="1:20" hidden="1" outlineLevel="1" x14ac:dyDescent="0.25">
      <c r="A431" s="19" t="s">
        <v>249</v>
      </c>
      <c r="B431" s="19" t="s">
        <v>2885</v>
      </c>
      <c r="C431" s="19" t="s">
        <v>1082</v>
      </c>
      <c r="D431" s="19" t="s">
        <v>234</v>
      </c>
      <c r="E431" s="16">
        <f t="shared" si="26"/>
        <v>2100000</v>
      </c>
      <c r="F431" s="19"/>
      <c r="G431" s="31">
        <v>0</v>
      </c>
      <c r="H431" s="19"/>
      <c r="I431" s="19"/>
      <c r="J431" s="19"/>
      <c r="K431" s="2">
        <f t="shared" si="27"/>
        <v>2100000</v>
      </c>
      <c r="L431" s="31">
        <v>2100000</v>
      </c>
      <c r="M431" s="19"/>
      <c r="S431" s="19">
        <f>IFERROR(SUMIF([3]PIVOT!$A$9:$A$634,C431,[3]PIVOT!$C$9:$C$634),0)</f>
        <v>0</v>
      </c>
      <c r="T431" s="19">
        <f t="shared" si="22"/>
        <v>-2100000</v>
      </c>
    </row>
    <row r="432" spans="1:20" hidden="1" outlineLevel="1" x14ac:dyDescent="0.25">
      <c r="A432" s="19" t="s">
        <v>249</v>
      </c>
      <c r="B432" s="19" t="s">
        <v>2885</v>
      </c>
      <c r="C432" s="19" t="s">
        <v>1094</v>
      </c>
      <c r="D432" s="19" t="s">
        <v>233</v>
      </c>
      <c r="E432" s="16">
        <f t="shared" si="26"/>
        <v>2100000</v>
      </c>
      <c r="F432" s="19"/>
      <c r="G432" s="31">
        <v>0</v>
      </c>
      <c r="H432" s="19"/>
      <c r="I432" s="19"/>
      <c r="J432" s="19"/>
      <c r="K432" s="2">
        <f t="shared" si="27"/>
        <v>2100000</v>
      </c>
      <c r="L432" s="31">
        <v>2100000</v>
      </c>
      <c r="M432" s="19"/>
      <c r="S432" s="19">
        <f>IFERROR(SUMIF([3]PIVOT!$A$9:$A$634,C432,[3]PIVOT!$C$9:$C$634),0)</f>
        <v>0</v>
      </c>
      <c r="T432" s="19">
        <f t="shared" ref="T432:T495" si="28">+S432-K432</f>
        <v>-2100000</v>
      </c>
    </row>
    <row r="433" spans="1:20" hidden="1" outlineLevel="1" x14ac:dyDescent="0.25">
      <c r="A433" s="19" t="s">
        <v>249</v>
      </c>
      <c r="B433" s="19" t="s">
        <v>2885</v>
      </c>
      <c r="C433" s="19" t="s">
        <v>1095</v>
      </c>
      <c r="D433" s="19" t="s">
        <v>2964</v>
      </c>
      <c r="E433" s="16">
        <f t="shared" si="26"/>
        <v>2100000</v>
      </c>
      <c r="F433" s="19"/>
      <c r="G433" s="31">
        <v>0</v>
      </c>
      <c r="H433" s="19"/>
      <c r="I433" s="19"/>
      <c r="J433" s="19"/>
      <c r="K433" s="2">
        <f t="shared" si="27"/>
        <v>2100000</v>
      </c>
      <c r="L433" s="31">
        <v>2100000</v>
      </c>
      <c r="M433" s="19"/>
      <c r="S433" s="19">
        <f>IFERROR(SUMIF([3]PIVOT!$A$9:$A$634,C433,[3]PIVOT!$C$9:$C$634),0)</f>
        <v>0</v>
      </c>
      <c r="T433" s="19">
        <f t="shared" si="28"/>
        <v>-2100000</v>
      </c>
    </row>
    <row r="434" spans="1:20" hidden="1" outlineLevel="1" x14ac:dyDescent="0.25">
      <c r="A434" s="19" t="s">
        <v>249</v>
      </c>
      <c r="B434" s="19" t="s">
        <v>2886</v>
      </c>
      <c r="C434" s="19" t="s">
        <v>1092</v>
      </c>
      <c r="D434" s="19" t="s">
        <v>1031</v>
      </c>
      <c r="E434" s="16">
        <f t="shared" si="26"/>
        <v>4100000</v>
      </c>
      <c r="F434" s="19"/>
      <c r="G434" s="31">
        <v>0</v>
      </c>
      <c r="H434" s="19"/>
      <c r="I434" s="19"/>
      <c r="J434" s="19"/>
      <c r="K434" s="2">
        <f t="shared" si="27"/>
        <v>4100000</v>
      </c>
      <c r="L434" s="31">
        <v>4100000</v>
      </c>
      <c r="M434" s="19"/>
      <c r="S434" s="19">
        <f>IFERROR(SUMIF([3]PIVOT!$A$9:$A$634,C434,[3]PIVOT!$C$9:$C$634),0)</f>
        <v>0</v>
      </c>
      <c r="T434" s="19">
        <f t="shared" si="28"/>
        <v>-4100000</v>
      </c>
    </row>
    <row r="435" spans="1:20" hidden="1" outlineLevel="1" x14ac:dyDescent="0.25">
      <c r="A435" s="19" t="s">
        <v>249</v>
      </c>
      <c r="B435" s="19" t="s">
        <v>2886</v>
      </c>
      <c r="C435" s="19" t="s">
        <v>1090</v>
      </c>
      <c r="D435" s="19" t="s">
        <v>1899</v>
      </c>
      <c r="E435" s="16">
        <f t="shared" si="26"/>
        <v>4100000</v>
      </c>
      <c r="F435" s="19"/>
      <c r="G435" s="31">
        <v>0</v>
      </c>
      <c r="H435" s="19"/>
      <c r="I435" s="19"/>
      <c r="J435" s="19"/>
      <c r="K435" s="2">
        <f t="shared" si="27"/>
        <v>4100000</v>
      </c>
      <c r="L435" s="31">
        <v>4100000</v>
      </c>
      <c r="M435" s="19"/>
      <c r="S435" s="19">
        <f>IFERROR(SUMIF([3]PIVOT!$A$9:$A$634,C435,[3]PIVOT!$C$9:$C$634),0)</f>
        <v>0</v>
      </c>
      <c r="T435" s="19">
        <f t="shared" si="28"/>
        <v>-4100000</v>
      </c>
    </row>
    <row r="436" spans="1:20" hidden="1" outlineLevel="1" x14ac:dyDescent="0.25">
      <c r="A436" s="19" t="s">
        <v>249</v>
      </c>
      <c r="B436" s="19" t="s">
        <v>2885</v>
      </c>
      <c r="C436" s="19" t="s">
        <v>1103</v>
      </c>
      <c r="D436" s="19" t="s">
        <v>238</v>
      </c>
      <c r="E436" s="16">
        <f t="shared" si="26"/>
        <v>3300000</v>
      </c>
      <c r="F436" s="19"/>
      <c r="G436" s="31">
        <v>0</v>
      </c>
      <c r="H436" s="19"/>
      <c r="I436" s="19"/>
      <c r="J436" s="19"/>
      <c r="K436" s="2">
        <f t="shared" si="27"/>
        <v>3300000</v>
      </c>
      <c r="L436" s="31">
        <v>3300000</v>
      </c>
      <c r="M436" s="19"/>
      <c r="S436" s="19">
        <f>IFERROR(SUMIF([3]PIVOT!$A$9:$A$634,C436,[3]PIVOT!$C$9:$C$634),0)</f>
        <v>0</v>
      </c>
      <c r="T436" s="19">
        <f t="shared" si="28"/>
        <v>-3300000</v>
      </c>
    </row>
    <row r="437" spans="1:20" hidden="1" outlineLevel="1" x14ac:dyDescent="0.25">
      <c r="A437" s="19" t="s">
        <v>249</v>
      </c>
      <c r="B437" s="19" t="s">
        <v>2738</v>
      </c>
      <c r="C437" s="19" t="s">
        <v>2291</v>
      </c>
      <c r="D437" s="19" t="s">
        <v>2292</v>
      </c>
      <c r="E437" s="16">
        <f t="shared" si="26"/>
        <v>2800000</v>
      </c>
      <c r="F437" s="19"/>
      <c r="G437" s="31">
        <v>0</v>
      </c>
      <c r="H437" s="19"/>
      <c r="I437" s="19"/>
      <c r="J437" s="19"/>
      <c r="K437" s="2">
        <f t="shared" si="27"/>
        <v>2800000</v>
      </c>
      <c r="L437" s="31">
        <v>2800000</v>
      </c>
      <c r="M437" s="19"/>
      <c r="S437" s="19">
        <f>IFERROR(SUMIF([3]PIVOT!$A$9:$A$634,C437,[3]PIVOT!$C$9:$C$634),0)</f>
        <v>0</v>
      </c>
      <c r="T437" s="19">
        <f t="shared" si="28"/>
        <v>-2800000</v>
      </c>
    </row>
    <row r="438" spans="1:20" hidden="1" outlineLevel="1" x14ac:dyDescent="0.25">
      <c r="A438" s="19" t="s">
        <v>249</v>
      </c>
      <c r="B438" s="19" t="s">
        <v>2885</v>
      </c>
      <c r="C438" s="19" t="s">
        <v>2531</v>
      </c>
      <c r="D438" s="19" t="s">
        <v>2684</v>
      </c>
      <c r="E438" s="16">
        <f t="shared" si="26"/>
        <v>3300000</v>
      </c>
      <c r="F438" s="19"/>
      <c r="G438" s="31">
        <v>0</v>
      </c>
      <c r="H438" s="19"/>
      <c r="I438" s="19"/>
      <c r="J438" s="19"/>
      <c r="K438" s="2">
        <f t="shared" si="27"/>
        <v>3300000</v>
      </c>
      <c r="L438" s="31">
        <v>3300000</v>
      </c>
      <c r="M438" s="19"/>
      <c r="S438" s="19">
        <f>IFERROR(SUMIF([3]PIVOT!$A$9:$A$634,C438,[3]PIVOT!$C$9:$C$634),0)</f>
        <v>0</v>
      </c>
      <c r="T438" s="19">
        <f t="shared" si="28"/>
        <v>-3300000</v>
      </c>
    </row>
    <row r="439" spans="1:20" hidden="1" outlineLevel="1" x14ac:dyDescent="0.25">
      <c r="A439" s="19" t="s">
        <v>249</v>
      </c>
      <c r="B439" s="19" t="s">
        <v>2885</v>
      </c>
      <c r="C439" s="19" t="s">
        <v>1105</v>
      </c>
      <c r="D439" s="19" t="s">
        <v>240</v>
      </c>
      <c r="E439" s="16">
        <f t="shared" si="26"/>
        <v>3300000</v>
      </c>
      <c r="F439" s="19"/>
      <c r="G439" s="31">
        <v>0</v>
      </c>
      <c r="H439" s="19"/>
      <c r="I439" s="19"/>
      <c r="J439" s="19"/>
      <c r="K439" s="2">
        <f t="shared" si="27"/>
        <v>3300000</v>
      </c>
      <c r="L439" s="31">
        <v>3300000</v>
      </c>
      <c r="M439" s="19"/>
      <c r="S439" s="19">
        <f>IFERROR(SUMIF([3]PIVOT!$A$9:$A$634,C439,[3]PIVOT!$C$9:$C$634),0)</f>
        <v>0</v>
      </c>
      <c r="T439" s="19">
        <f t="shared" si="28"/>
        <v>-3300000</v>
      </c>
    </row>
    <row r="440" spans="1:20" hidden="1" outlineLevel="1" x14ac:dyDescent="0.25">
      <c r="A440" s="19" t="s">
        <v>249</v>
      </c>
      <c r="B440" s="19" t="s">
        <v>2886</v>
      </c>
      <c r="C440" s="19" t="s">
        <v>1104</v>
      </c>
      <c r="D440" s="19" t="s">
        <v>248</v>
      </c>
      <c r="E440" s="16">
        <f t="shared" si="26"/>
        <v>4100000</v>
      </c>
      <c r="F440" s="19"/>
      <c r="G440" s="31">
        <v>0</v>
      </c>
      <c r="H440" s="19"/>
      <c r="I440" s="19"/>
      <c r="J440" s="19"/>
      <c r="K440" s="2">
        <f t="shared" si="27"/>
        <v>4100000</v>
      </c>
      <c r="L440" s="31">
        <v>4100000</v>
      </c>
      <c r="M440" s="19"/>
      <c r="S440" s="19">
        <f>IFERROR(SUMIF([3]PIVOT!$A$9:$A$634,C440,[3]PIVOT!$C$9:$C$634),0)</f>
        <v>0</v>
      </c>
      <c r="T440" s="19">
        <f t="shared" si="28"/>
        <v>-4100000</v>
      </c>
    </row>
    <row r="441" spans="1:20" hidden="1" outlineLevel="1" x14ac:dyDescent="0.25">
      <c r="A441" s="19" t="s">
        <v>249</v>
      </c>
      <c r="B441" s="19" t="s">
        <v>2885</v>
      </c>
      <c r="C441" s="19" t="s">
        <v>1107</v>
      </c>
      <c r="D441" s="19" t="s">
        <v>365</v>
      </c>
      <c r="E441" s="16">
        <f t="shared" si="26"/>
        <v>3300000</v>
      </c>
      <c r="F441" s="19"/>
      <c r="G441" s="31">
        <v>0</v>
      </c>
      <c r="H441" s="19"/>
      <c r="I441" s="19"/>
      <c r="J441" s="19"/>
      <c r="K441" s="2">
        <f t="shared" si="27"/>
        <v>3300000</v>
      </c>
      <c r="L441" s="31">
        <v>3300000</v>
      </c>
      <c r="M441" s="19"/>
      <c r="S441" s="19">
        <f>IFERROR(SUMIF([3]PIVOT!$A$9:$A$634,C441,[3]PIVOT!$C$9:$C$634),0)</f>
        <v>0</v>
      </c>
      <c r="T441" s="19">
        <f t="shared" si="28"/>
        <v>-3300000</v>
      </c>
    </row>
    <row r="442" spans="1:20" hidden="1" outlineLevel="1" x14ac:dyDescent="0.25">
      <c r="A442" s="19" t="s">
        <v>249</v>
      </c>
      <c r="B442" s="19" t="s">
        <v>2885</v>
      </c>
      <c r="C442" s="19" t="s">
        <v>1108</v>
      </c>
      <c r="D442" s="19" t="s">
        <v>243</v>
      </c>
      <c r="E442" s="16">
        <f t="shared" si="26"/>
        <v>4500000</v>
      </c>
      <c r="F442" s="19"/>
      <c r="G442" s="31">
        <v>0</v>
      </c>
      <c r="H442" s="19"/>
      <c r="I442" s="19"/>
      <c r="J442" s="19"/>
      <c r="K442" s="2">
        <f t="shared" si="27"/>
        <v>4500000</v>
      </c>
      <c r="L442" s="31">
        <v>4500000</v>
      </c>
      <c r="M442" s="19"/>
      <c r="S442" s="19">
        <f>IFERROR(SUMIF([3]PIVOT!$A$9:$A$634,C442,[3]PIVOT!$C$9:$C$634),0)</f>
        <v>0</v>
      </c>
      <c r="T442" s="19">
        <f t="shared" si="28"/>
        <v>-4500000</v>
      </c>
    </row>
    <row r="443" spans="1:20" hidden="1" outlineLevel="1" x14ac:dyDescent="0.25">
      <c r="A443" s="19" t="s">
        <v>249</v>
      </c>
      <c r="B443" s="19" t="s">
        <v>2885</v>
      </c>
      <c r="C443" s="19" t="s">
        <v>1110</v>
      </c>
      <c r="D443" s="19" t="s">
        <v>875</v>
      </c>
      <c r="E443" s="16">
        <f t="shared" si="26"/>
        <v>4500000</v>
      </c>
      <c r="F443" s="19"/>
      <c r="G443" s="31">
        <v>0</v>
      </c>
      <c r="H443" s="19"/>
      <c r="I443" s="19"/>
      <c r="J443" s="19"/>
      <c r="K443" s="2">
        <f t="shared" si="27"/>
        <v>4500000</v>
      </c>
      <c r="L443" s="31">
        <v>4500000</v>
      </c>
      <c r="M443" s="19"/>
      <c r="S443" s="19">
        <f>IFERROR(SUMIF([3]PIVOT!$A$9:$A$634,C443,[3]PIVOT!$C$9:$C$634),0)</f>
        <v>0</v>
      </c>
      <c r="T443" s="19">
        <f t="shared" si="28"/>
        <v>-4500000</v>
      </c>
    </row>
    <row r="444" spans="1:20" hidden="1" outlineLevel="1" x14ac:dyDescent="0.25">
      <c r="A444" s="19" t="s">
        <v>249</v>
      </c>
      <c r="B444" s="19" t="s">
        <v>2738</v>
      </c>
      <c r="C444" s="19" t="s">
        <v>2097</v>
      </c>
      <c r="D444" s="19" t="s">
        <v>2098</v>
      </c>
      <c r="E444" s="16">
        <f t="shared" si="26"/>
        <v>4000000</v>
      </c>
      <c r="F444" s="19"/>
      <c r="G444" s="31">
        <v>0</v>
      </c>
      <c r="H444" s="19"/>
      <c r="I444" s="19"/>
      <c r="J444" s="19"/>
      <c r="K444" s="2">
        <f t="shared" si="27"/>
        <v>4000000</v>
      </c>
      <c r="L444" s="31">
        <v>4000000</v>
      </c>
      <c r="M444" s="19"/>
      <c r="S444" s="19">
        <f>IFERROR(SUMIF([3]PIVOT!$A$9:$A$634,C444,[3]PIVOT!$C$9:$C$634),0)</f>
        <v>0</v>
      </c>
      <c r="T444" s="19">
        <f t="shared" si="28"/>
        <v>-4000000</v>
      </c>
    </row>
    <row r="445" spans="1:20" hidden="1" outlineLevel="1" x14ac:dyDescent="0.25">
      <c r="A445" s="19" t="s">
        <v>249</v>
      </c>
      <c r="B445" s="19" t="s">
        <v>2885</v>
      </c>
      <c r="C445" s="19" t="s">
        <v>1111</v>
      </c>
      <c r="D445" s="19" t="s">
        <v>2965</v>
      </c>
      <c r="E445" s="16">
        <f t="shared" si="26"/>
        <v>4500000</v>
      </c>
      <c r="F445" s="19"/>
      <c r="G445" s="31">
        <v>0</v>
      </c>
      <c r="H445" s="19"/>
      <c r="I445" s="19"/>
      <c r="J445" s="19"/>
      <c r="K445" s="2">
        <f t="shared" si="27"/>
        <v>4500000</v>
      </c>
      <c r="L445" s="31">
        <v>4500000</v>
      </c>
      <c r="M445" s="19"/>
      <c r="S445" s="19">
        <f>IFERROR(SUMIF([3]PIVOT!$A$9:$A$634,C445,[3]PIVOT!$C$9:$C$634),0)</f>
        <v>0</v>
      </c>
      <c r="T445" s="19">
        <f t="shared" si="28"/>
        <v>-4500000</v>
      </c>
    </row>
    <row r="446" spans="1:20" hidden="1" outlineLevel="1" x14ac:dyDescent="0.25">
      <c r="A446" s="19" t="s">
        <v>249</v>
      </c>
      <c r="B446" s="19" t="s">
        <v>2885</v>
      </c>
      <c r="C446" s="19" t="s">
        <v>1119</v>
      </c>
      <c r="D446" s="19" t="s">
        <v>247</v>
      </c>
      <c r="E446" s="16">
        <f t="shared" si="26"/>
        <v>4500000</v>
      </c>
      <c r="F446" s="19"/>
      <c r="G446" s="31">
        <v>0</v>
      </c>
      <c r="H446" s="19"/>
      <c r="I446" s="19"/>
      <c r="J446" s="19"/>
      <c r="K446" s="2">
        <f t="shared" si="27"/>
        <v>4500000</v>
      </c>
      <c r="L446" s="31">
        <v>4500000</v>
      </c>
      <c r="M446" s="19"/>
      <c r="S446" s="19">
        <f>IFERROR(SUMIF([3]PIVOT!$A$9:$A$634,C446,[3]PIVOT!$C$9:$C$634),0)</f>
        <v>0</v>
      </c>
      <c r="T446" s="19">
        <f t="shared" si="28"/>
        <v>-4500000</v>
      </c>
    </row>
    <row r="447" spans="1:20" hidden="1" outlineLevel="1" x14ac:dyDescent="0.25">
      <c r="A447" s="19" t="s">
        <v>249</v>
      </c>
      <c r="B447" s="19" t="s">
        <v>2885</v>
      </c>
      <c r="C447" s="19" t="s">
        <v>2293</v>
      </c>
      <c r="D447" s="19" t="s">
        <v>2294</v>
      </c>
      <c r="E447" s="16">
        <f t="shared" si="26"/>
        <v>1200000</v>
      </c>
      <c r="F447" s="19"/>
      <c r="G447" s="31">
        <v>0</v>
      </c>
      <c r="H447" s="19"/>
      <c r="I447" s="19"/>
      <c r="J447" s="19"/>
      <c r="K447" s="2">
        <f t="shared" si="27"/>
        <v>1200000</v>
      </c>
      <c r="L447" s="31">
        <v>1200000</v>
      </c>
      <c r="M447" s="19"/>
      <c r="S447" s="19">
        <f>IFERROR(SUMIF([3]PIVOT!$A$9:$A$634,C447,[3]PIVOT!$C$9:$C$634),0)</f>
        <v>0</v>
      </c>
      <c r="T447" s="19">
        <f t="shared" si="28"/>
        <v>-1200000</v>
      </c>
    </row>
    <row r="448" spans="1:20" hidden="1" outlineLevel="1" x14ac:dyDescent="0.25">
      <c r="A448" s="19" t="s">
        <v>249</v>
      </c>
      <c r="B448" s="19" t="s">
        <v>2738</v>
      </c>
      <c r="C448" s="19" t="s">
        <v>1113</v>
      </c>
      <c r="D448" s="19" t="s">
        <v>2966</v>
      </c>
      <c r="E448" s="16">
        <f t="shared" si="26"/>
        <v>4000000</v>
      </c>
      <c r="F448" s="19"/>
      <c r="G448" s="31">
        <v>0</v>
      </c>
      <c r="H448" s="19"/>
      <c r="I448" s="19"/>
      <c r="J448" s="19"/>
      <c r="K448" s="2">
        <f t="shared" si="27"/>
        <v>4000000</v>
      </c>
      <c r="L448" s="31">
        <v>4000000</v>
      </c>
      <c r="M448" s="19"/>
      <c r="S448" s="19">
        <f>IFERROR(SUMIF([3]PIVOT!$A$9:$A$634,C448,[3]PIVOT!$C$9:$C$634),0)</f>
        <v>0</v>
      </c>
      <c r="T448" s="19">
        <f t="shared" si="28"/>
        <v>-4000000</v>
      </c>
    </row>
    <row r="449" spans="1:20" hidden="1" outlineLevel="1" x14ac:dyDescent="0.25">
      <c r="A449" s="19" t="s">
        <v>249</v>
      </c>
      <c r="B449" s="19" t="s">
        <v>2885</v>
      </c>
      <c r="C449" s="19" t="s">
        <v>2099</v>
      </c>
      <c r="D449" s="19" t="s">
        <v>2100</v>
      </c>
      <c r="E449" s="16">
        <f t="shared" si="26"/>
        <v>3300000</v>
      </c>
      <c r="F449" s="19"/>
      <c r="G449" s="31">
        <v>0</v>
      </c>
      <c r="H449" s="19"/>
      <c r="I449" s="19"/>
      <c r="J449" s="19"/>
      <c r="K449" s="2">
        <f t="shared" si="27"/>
        <v>3300000</v>
      </c>
      <c r="L449" s="31">
        <v>3300000</v>
      </c>
      <c r="M449" s="19"/>
      <c r="S449" s="19">
        <f>IFERROR(SUMIF([3]PIVOT!$A$9:$A$634,C449,[3]PIVOT!$C$9:$C$634),0)</f>
        <v>0</v>
      </c>
      <c r="T449" s="19">
        <f t="shared" si="28"/>
        <v>-3300000</v>
      </c>
    </row>
    <row r="450" spans="1:20" hidden="1" outlineLevel="1" x14ac:dyDescent="0.25">
      <c r="A450" s="19" t="s">
        <v>249</v>
      </c>
      <c r="B450" s="19" t="s">
        <v>2885</v>
      </c>
      <c r="C450" s="19" t="s">
        <v>2101</v>
      </c>
      <c r="D450" s="19" t="s">
        <v>2102</v>
      </c>
      <c r="E450" s="16">
        <f t="shared" si="26"/>
        <v>3300000</v>
      </c>
      <c r="F450" s="19"/>
      <c r="G450" s="31">
        <v>0</v>
      </c>
      <c r="H450" s="19"/>
      <c r="I450" s="19"/>
      <c r="J450" s="19"/>
      <c r="K450" s="2">
        <f t="shared" si="27"/>
        <v>3300000</v>
      </c>
      <c r="L450" s="31">
        <v>3300000</v>
      </c>
      <c r="M450" s="19"/>
      <c r="S450" s="19">
        <f>IFERROR(SUMIF([3]PIVOT!$A$9:$A$634,C450,[3]PIVOT!$C$9:$C$634),0)</f>
        <v>0</v>
      </c>
      <c r="T450" s="19">
        <f t="shared" si="28"/>
        <v>-3300000</v>
      </c>
    </row>
    <row r="451" spans="1:20" hidden="1" outlineLevel="1" x14ac:dyDescent="0.25">
      <c r="A451" s="19" t="s">
        <v>249</v>
      </c>
      <c r="B451" s="19" t="s">
        <v>2885</v>
      </c>
      <c r="C451" s="19" t="s">
        <v>2103</v>
      </c>
      <c r="D451" s="19" t="s">
        <v>2104</v>
      </c>
      <c r="E451" s="16">
        <f t="shared" si="26"/>
        <v>3300000</v>
      </c>
      <c r="F451" s="19"/>
      <c r="G451" s="31">
        <v>0</v>
      </c>
      <c r="H451" s="19"/>
      <c r="I451" s="19"/>
      <c r="J451" s="19"/>
      <c r="K451" s="2">
        <f t="shared" si="27"/>
        <v>3300000</v>
      </c>
      <c r="L451" s="31">
        <v>3300000</v>
      </c>
      <c r="M451" s="19"/>
      <c r="S451" s="19">
        <f>IFERROR(SUMIF([3]PIVOT!$A$9:$A$634,C451,[3]PIVOT!$C$9:$C$634),0)</f>
        <v>0</v>
      </c>
      <c r="T451" s="19">
        <f t="shared" si="28"/>
        <v>-3300000</v>
      </c>
    </row>
    <row r="452" spans="1:20" hidden="1" outlineLevel="1" x14ac:dyDescent="0.25">
      <c r="A452" s="19" t="s">
        <v>249</v>
      </c>
      <c r="B452" s="19" t="s">
        <v>2885</v>
      </c>
      <c r="C452" s="19" t="s">
        <v>2968</v>
      </c>
      <c r="D452" s="19" t="s">
        <v>2969</v>
      </c>
      <c r="E452" s="16">
        <f t="shared" si="26"/>
        <v>3300000</v>
      </c>
      <c r="F452" s="19"/>
      <c r="G452" s="31">
        <v>1000000</v>
      </c>
      <c r="H452" s="19"/>
      <c r="I452" s="19"/>
      <c r="J452" s="19"/>
      <c r="K452" s="2">
        <f t="shared" si="27"/>
        <v>4300000</v>
      </c>
      <c r="L452" s="31">
        <v>3300000</v>
      </c>
      <c r="M452" s="19"/>
      <c r="S452" s="19">
        <f>IFERROR(SUMIF([3]PIVOT!$A$9:$A$634,C452,[3]PIVOT!$C$9:$C$634),0)</f>
        <v>0</v>
      </c>
      <c r="T452" s="19">
        <f t="shared" si="28"/>
        <v>-4300000</v>
      </c>
    </row>
    <row r="453" spans="1:20" hidden="1" outlineLevel="1" x14ac:dyDescent="0.25">
      <c r="A453" s="19" t="s">
        <v>249</v>
      </c>
      <c r="B453" s="19" t="s">
        <v>2738</v>
      </c>
      <c r="C453" s="19" t="s">
        <v>1902</v>
      </c>
      <c r="D453" s="19" t="s">
        <v>2681</v>
      </c>
      <c r="E453" s="16">
        <f t="shared" si="26"/>
        <v>3500000</v>
      </c>
      <c r="F453" s="19"/>
      <c r="G453" s="31">
        <v>0</v>
      </c>
      <c r="H453" s="19"/>
      <c r="I453" s="19"/>
      <c r="J453" s="19"/>
      <c r="K453" s="2">
        <f t="shared" si="27"/>
        <v>3500000</v>
      </c>
      <c r="L453" s="31">
        <v>3500000</v>
      </c>
      <c r="M453" s="19"/>
      <c r="S453" s="19">
        <f>IFERROR(SUMIF([3]PIVOT!$A$9:$A$634,C453,[3]PIVOT!$C$9:$C$634),0)</f>
        <v>0</v>
      </c>
      <c r="T453" s="19">
        <f t="shared" si="28"/>
        <v>-3500000</v>
      </c>
    </row>
    <row r="454" spans="1:20" hidden="1" outlineLevel="1" x14ac:dyDescent="0.25">
      <c r="A454" s="19" t="s">
        <v>249</v>
      </c>
      <c r="B454" s="19" t="s">
        <v>2885</v>
      </c>
      <c r="C454" s="19" t="s">
        <v>1101</v>
      </c>
      <c r="D454" s="19" t="s">
        <v>523</v>
      </c>
      <c r="E454" s="16">
        <f t="shared" si="26"/>
        <v>3300000</v>
      </c>
      <c r="F454" s="19"/>
      <c r="G454" s="31">
        <v>0</v>
      </c>
      <c r="H454" s="19"/>
      <c r="I454" s="19"/>
      <c r="J454" s="19"/>
      <c r="K454" s="2">
        <f t="shared" si="27"/>
        <v>3300000</v>
      </c>
      <c r="L454" s="31">
        <v>3300000</v>
      </c>
      <c r="M454" s="19"/>
      <c r="S454" s="19">
        <f>IFERROR(SUMIF([3]PIVOT!$A$9:$A$634,C454,[3]PIVOT!$C$9:$C$634),0)</f>
        <v>0</v>
      </c>
      <c r="T454" s="19">
        <f t="shared" si="28"/>
        <v>-3300000</v>
      </c>
    </row>
    <row r="455" spans="1:20" hidden="1" outlineLevel="1" x14ac:dyDescent="0.25">
      <c r="A455" s="19" t="s">
        <v>249</v>
      </c>
      <c r="B455" s="19" t="s">
        <v>2885</v>
      </c>
      <c r="C455" s="19" t="s">
        <v>2289</v>
      </c>
      <c r="D455" s="19" t="s">
        <v>2290</v>
      </c>
      <c r="E455" s="16">
        <f t="shared" si="26"/>
        <v>3300000</v>
      </c>
      <c r="F455" s="19"/>
      <c r="G455" s="31">
        <v>0</v>
      </c>
      <c r="H455" s="19"/>
      <c r="I455" s="19"/>
      <c r="J455" s="19"/>
      <c r="K455" s="2">
        <f t="shared" si="27"/>
        <v>3300000</v>
      </c>
      <c r="L455" s="31">
        <v>3300000</v>
      </c>
      <c r="M455" s="19"/>
      <c r="S455" s="19">
        <f>IFERROR(SUMIF([3]PIVOT!$A$9:$A$634,C455,[3]PIVOT!$C$9:$C$634),0)</f>
        <v>0</v>
      </c>
      <c r="T455" s="19">
        <f t="shared" si="28"/>
        <v>-3300000</v>
      </c>
    </row>
    <row r="456" spans="1:20" hidden="1" outlineLevel="1" x14ac:dyDescent="0.25">
      <c r="A456" s="19" t="s">
        <v>249</v>
      </c>
      <c r="B456" s="19" t="s">
        <v>2886</v>
      </c>
      <c r="C456" s="19" t="s">
        <v>1100</v>
      </c>
      <c r="D456" s="19" t="s">
        <v>1034</v>
      </c>
      <c r="E456" s="16">
        <f t="shared" si="26"/>
        <v>4100000</v>
      </c>
      <c r="F456" s="19"/>
      <c r="G456" s="31">
        <v>0</v>
      </c>
      <c r="H456" s="19"/>
      <c r="I456" s="19"/>
      <c r="J456" s="19"/>
      <c r="K456" s="2">
        <f t="shared" si="27"/>
        <v>4100000</v>
      </c>
      <c r="L456" s="31">
        <v>4100000</v>
      </c>
      <c r="M456" s="19"/>
      <c r="S456" s="19">
        <f>IFERROR(SUMIF([3]PIVOT!$A$9:$A$634,C456,[3]PIVOT!$C$9:$C$634),0)</f>
        <v>0</v>
      </c>
      <c r="T456" s="19">
        <f t="shared" si="28"/>
        <v>-4100000</v>
      </c>
    </row>
    <row r="457" spans="1:20" hidden="1" outlineLevel="1" x14ac:dyDescent="0.25">
      <c r="A457" s="19" t="s">
        <v>249</v>
      </c>
      <c r="B457" s="19" t="s">
        <v>2738</v>
      </c>
      <c r="C457" s="19" t="s">
        <v>3064</v>
      </c>
      <c r="D457" s="19" t="s">
        <v>3065</v>
      </c>
      <c r="E457" s="16">
        <f t="shared" si="26"/>
        <v>0</v>
      </c>
      <c r="F457" s="19"/>
      <c r="G457" s="31">
        <v>187500</v>
      </c>
      <c r="H457" s="19"/>
      <c r="I457" s="19"/>
      <c r="J457" s="19"/>
      <c r="K457" s="2">
        <f t="shared" si="27"/>
        <v>187500</v>
      </c>
      <c r="L457" s="31">
        <v>0</v>
      </c>
      <c r="M457" s="19"/>
      <c r="S457" s="19">
        <f>IFERROR(SUMIF([3]PIVOT!$A$9:$A$634,C457,[3]PIVOT!$C$9:$C$634),0)</f>
        <v>0</v>
      </c>
      <c r="T457" s="19">
        <f t="shared" si="28"/>
        <v>-187500</v>
      </c>
    </row>
    <row r="458" spans="1:20" hidden="1" outlineLevel="1" x14ac:dyDescent="0.25">
      <c r="A458" s="19" t="s">
        <v>249</v>
      </c>
      <c r="B458" s="19" t="s">
        <v>2885</v>
      </c>
      <c r="C458" s="19" t="s">
        <v>1097</v>
      </c>
      <c r="D458" s="19" t="s">
        <v>920</v>
      </c>
      <c r="E458" s="16">
        <f t="shared" si="26"/>
        <v>2100000</v>
      </c>
      <c r="F458" s="19"/>
      <c r="G458" s="31">
        <v>0</v>
      </c>
      <c r="H458" s="19"/>
      <c r="I458" s="19"/>
      <c r="J458" s="19"/>
      <c r="K458" s="2">
        <f t="shared" si="27"/>
        <v>2100000</v>
      </c>
      <c r="L458" s="31">
        <v>2100000</v>
      </c>
      <c r="M458" s="19"/>
      <c r="S458" s="19">
        <f>IFERROR(SUMIF([3]PIVOT!$A$9:$A$634,C458,[3]PIVOT!$C$9:$C$634),0)</f>
        <v>0</v>
      </c>
      <c r="T458" s="19">
        <f t="shared" si="28"/>
        <v>-2100000</v>
      </c>
    </row>
    <row r="459" spans="1:20" hidden="1" outlineLevel="1" x14ac:dyDescent="0.25">
      <c r="A459" s="19" t="s">
        <v>249</v>
      </c>
      <c r="B459" s="19" t="s">
        <v>2885</v>
      </c>
      <c r="C459" s="19" t="s">
        <v>2724</v>
      </c>
      <c r="D459" s="19" t="s">
        <v>2725</v>
      </c>
      <c r="E459" s="16">
        <f t="shared" si="26"/>
        <v>2100000</v>
      </c>
      <c r="F459" s="19"/>
      <c r="G459" s="31">
        <v>0</v>
      </c>
      <c r="H459" s="19"/>
      <c r="I459" s="19"/>
      <c r="J459" s="19"/>
      <c r="K459" s="2">
        <f t="shared" si="27"/>
        <v>2100000</v>
      </c>
      <c r="L459" s="31">
        <v>2100000</v>
      </c>
      <c r="M459" s="19"/>
      <c r="S459" s="19">
        <f>IFERROR(SUMIF([3]PIVOT!$A$9:$A$634,C459,[3]PIVOT!$C$9:$C$634),0)</f>
        <v>0</v>
      </c>
      <c r="T459" s="19">
        <f t="shared" si="28"/>
        <v>-2100000</v>
      </c>
    </row>
    <row r="460" spans="1:20" hidden="1" outlineLevel="1" x14ac:dyDescent="0.25">
      <c r="A460" s="19" t="s">
        <v>249</v>
      </c>
      <c r="B460" s="19" t="s">
        <v>2885</v>
      </c>
      <c r="C460" s="19" t="s">
        <v>2524</v>
      </c>
      <c r="D460" s="19" t="s">
        <v>2526</v>
      </c>
      <c r="E460" s="16">
        <f t="shared" si="26"/>
        <v>2100000</v>
      </c>
      <c r="F460" s="19"/>
      <c r="G460" s="31">
        <v>0</v>
      </c>
      <c r="H460" s="19"/>
      <c r="I460" s="19"/>
      <c r="J460" s="19"/>
      <c r="K460" s="2">
        <f t="shared" si="27"/>
        <v>2100000</v>
      </c>
      <c r="L460" s="31">
        <v>2100000</v>
      </c>
      <c r="M460" s="19"/>
      <c r="S460" s="19">
        <f>IFERROR(SUMIF([3]PIVOT!$A$9:$A$634,C460,[3]PIVOT!$C$9:$C$634),0)</f>
        <v>0</v>
      </c>
      <c r="T460" s="19">
        <f t="shared" si="28"/>
        <v>-2100000</v>
      </c>
    </row>
    <row r="461" spans="1:20" hidden="1" outlineLevel="1" x14ac:dyDescent="0.25">
      <c r="A461" s="19" t="s">
        <v>249</v>
      </c>
      <c r="B461" s="19" t="s">
        <v>2885</v>
      </c>
      <c r="C461" s="19" t="s">
        <v>2525</v>
      </c>
      <c r="D461" s="19" t="s">
        <v>2527</v>
      </c>
      <c r="E461" s="16">
        <f t="shared" si="26"/>
        <v>2100000</v>
      </c>
      <c r="F461" s="19"/>
      <c r="G461" s="31">
        <v>0</v>
      </c>
      <c r="H461" s="19"/>
      <c r="I461" s="19"/>
      <c r="J461" s="19"/>
      <c r="K461" s="2">
        <f t="shared" si="27"/>
        <v>2100000</v>
      </c>
      <c r="L461" s="31">
        <v>2100000</v>
      </c>
      <c r="M461" s="19"/>
      <c r="S461" s="19">
        <f>IFERROR(SUMIF([3]PIVOT!$A$9:$A$634,C461,[3]PIVOT!$C$9:$C$634),0)</f>
        <v>0</v>
      </c>
      <c r="T461" s="19">
        <f t="shared" si="28"/>
        <v>-2100000</v>
      </c>
    </row>
    <row r="462" spans="1:20" hidden="1" outlineLevel="1" x14ac:dyDescent="0.25">
      <c r="A462" s="19" t="s">
        <v>249</v>
      </c>
      <c r="B462" s="19" t="s">
        <v>2885</v>
      </c>
      <c r="C462" s="19" t="s">
        <v>2723</v>
      </c>
      <c r="D462" s="19" t="s">
        <v>874</v>
      </c>
      <c r="E462" s="16">
        <f t="shared" si="26"/>
        <v>2100000</v>
      </c>
      <c r="F462" s="19"/>
      <c r="G462" s="31">
        <v>562500</v>
      </c>
      <c r="H462" s="19"/>
      <c r="I462" s="19"/>
      <c r="J462" s="19"/>
      <c r="K462" s="2">
        <f t="shared" si="27"/>
        <v>2662500</v>
      </c>
      <c r="L462" s="31">
        <v>2100000</v>
      </c>
      <c r="M462" s="19"/>
      <c r="S462" s="19">
        <f>IFERROR(SUMIF([3]PIVOT!$A$9:$A$634,C462,[3]PIVOT!$C$9:$C$634),0)</f>
        <v>0</v>
      </c>
      <c r="T462" s="19">
        <f t="shared" si="28"/>
        <v>-2662500</v>
      </c>
    </row>
    <row r="463" spans="1:20" hidden="1" outlineLevel="1" x14ac:dyDescent="0.25">
      <c r="A463" s="19" t="s">
        <v>249</v>
      </c>
      <c r="B463" s="19" t="s">
        <v>2885</v>
      </c>
      <c r="C463" s="19" t="s">
        <v>1116</v>
      </c>
      <c r="D463" s="19" t="s">
        <v>878</v>
      </c>
      <c r="E463" s="16">
        <f t="shared" si="26"/>
        <v>3300000</v>
      </c>
      <c r="F463" s="19"/>
      <c r="G463" s="31">
        <v>0</v>
      </c>
      <c r="H463" s="19"/>
      <c r="I463" s="19"/>
      <c r="J463" s="19"/>
      <c r="K463" s="2">
        <f t="shared" si="27"/>
        <v>3300000</v>
      </c>
      <c r="L463" s="31">
        <v>3300000</v>
      </c>
      <c r="M463" s="19"/>
      <c r="S463" s="19">
        <f>IFERROR(SUMIF([3]PIVOT!$A$9:$A$634,C463,[3]PIVOT!$C$9:$C$634),0)</f>
        <v>0</v>
      </c>
      <c r="T463" s="19">
        <f t="shared" si="28"/>
        <v>-3300000</v>
      </c>
    </row>
    <row r="464" spans="1:20" hidden="1" outlineLevel="1" x14ac:dyDescent="0.25">
      <c r="A464" s="19" t="s">
        <v>249</v>
      </c>
      <c r="B464" s="19" t="s">
        <v>2885</v>
      </c>
      <c r="C464" s="19" t="s">
        <v>1115</v>
      </c>
      <c r="D464" s="19" t="s">
        <v>242</v>
      </c>
      <c r="E464" s="16">
        <f t="shared" si="26"/>
        <v>3300000</v>
      </c>
      <c r="F464" s="19"/>
      <c r="G464" s="31">
        <v>0</v>
      </c>
      <c r="H464" s="19"/>
      <c r="I464" s="19"/>
      <c r="J464" s="19"/>
      <c r="K464" s="2">
        <f t="shared" si="27"/>
        <v>3300000</v>
      </c>
      <c r="L464" s="31">
        <v>3300000</v>
      </c>
      <c r="M464" s="19"/>
      <c r="S464" s="19">
        <f>IFERROR(SUMIF([3]PIVOT!$A$9:$A$634,C464,[3]PIVOT!$C$9:$C$634),0)</f>
        <v>0</v>
      </c>
      <c r="T464" s="19">
        <f t="shared" si="28"/>
        <v>-3300000</v>
      </c>
    </row>
    <row r="465" spans="1:20" hidden="1" outlineLevel="1" x14ac:dyDescent="0.25">
      <c r="A465" s="19" t="s">
        <v>249</v>
      </c>
      <c r="B465" s="19" t="s">
        <v>2885</v>
      </c>
      <c r="C465" s="19" t="s">
        <v>1123</v>
      </c>
      <c r="D465" s="19" t="s">
        <v>525</v>
      </c>
      <c r="E465" s="16">
        <f t="shared" si="26"/>
        <v>3300000</v>
      </c>
      <c r="F465" s="19"/>
      <c r="G465" s="31">
        <v>0</v>
      </c>
      <c r="H465" s="19"/>
      <c r="I465" s="19"/>
      <c r="J465" s="19"/>
      <c r="K465" s="2">
        <f t="shared" si="27"/>
        <v>3300000</v>
      </c>
      <c r="L465" s="31">
        <v>3300000</v>
      </c>
      <c r="M465" s="19"/>
      <c r="S465" s="19">
        <f>IFERROR(SUMIF([3]PIVOT!$A$9:$A$634,C465,[3]PIVOT!$C$9:$C$634),0)</f>
        <v>0</v>
      </c>
      <c r="T465" s="19">
        <f t="shared" si="28"/>
        <v>-3300000</v>
      </c>
    </row>
    <row r="466" spans="1:20" hidden="1" outlineLevel="1" x14ac:dyDescent="0.25">
      <c r="A466" s="19" t="s">
        <v>265</v>
      </c>
      <c r="B466" s="19" t="s">
        <v>2738</v>
      </c>
      <c r="C466" s="19" t="s">
        <v>2972</v>
      </c>
      <c r="D466" s="19" t="s">
        <v>2973</v>
      </c>
      <c r="E466" s="16">
        <f t="shared" si="26"/>
        <v>3200000</v>
      </c>
      <c r="F466" s="19"/>
      <c r="G466" s="31">
        <v>1000000</v>
      </c>
      <c r="H466" s="19"/>
      <c r="I466" s="19"/>
      <c r="J466" s="19"/>
      <c r="K466" s="2">
        <f t="shared" si="27"/>
        <v>4200000</v>
      </c>
      <c r="L466" s="31">
        <v>3200000</v>
      </c>
      <c r="M466" s="19"/>
      <c r="S466" s="19">
        <f>IFERROR(SUMIF([3]PIVOT!$A$9:$A$634,C466,[3]PIVOT!$C$9:$C$634),0)</f>
        <v>0</v>
      </c>
      <c r="T466" s="19">
        <f t="shared" si="28"/>
        <v>-4200000</v>
      </c>
    </row>
    <row r="467" spans="1:20" hidden="1" outlineLevel="1" x14ac:dyDescent="0.25">
      <c r="A467" s="19" t="s">
        <v>265</v>
      </c>
      <c r="B467" s="19" t="s">
        <v>2885</v>
      </c>
      <c r="C467" s="19" t="s">
        <v>1162</v>
      </c>
      <c r="D467" s="19" t="s">
        <v>883</v>
      </c>
      <c r="E467" s="16">
        <f t="shared" si="26"/>
        <v>4500000</v>
      </c>
      <c r="F467" s="19"/>
      <c r="G467" s="31">
        <v>0</v>
      </c>
      <c r="H467" s="19"/>
      <c r="I467" s="19"/>
      <c r="J467" s="19"/>
      <c r="K467" s="2">
        <f t="shared" si="27"/>
        <v>4500000</v>
      </c>
      <c r="L467" s="31">
        <v>4500000</v>
      </c>
      <c r="M467" s="19"/>
      <c r="S467" s="19">
        <f>IFERROR(SUMIF([3]PIVOT!$A$9:$A$634,C467,[3]PIVOT!$C$9:$C$634),0)</f>
        <v>0</v>
      </c>
      <c r="T467" s="19">
        <f t="shared" si="28"/>
        <v>-4500000</v>
      </c>
    </row>
    <row r="468" spans="1:20" hidden="1" outlineLevel="1" x14ac:dyDescent="0.25">
      <c r="A468" s="19" t="s">
        <v>265</v>
      </c>
      <c r="B468" s="19" t="s">
        <v>2886</v>
      </c>
      <c r="C468" s="19" t="s">
        <v>1126</v>
      </c>
      <c r="D468" s="19" t="s">
        <v>559</v>
      </c>
      <c r="E468" s="16">
        <f t="shared" si="26"/>
        <v>4100000</v>
      </c>
      <c r="F468" s="19"/>
      <c r="G468" s="31">
        <v>0</v>
      </c>
      <c r="H468" s="19"/>
      <c r="I468" s="19"/>
      <c r="J468" s="19"/>
      <c r="K468" s="2">
        <f t="shared" si="27"/>
        <v>4100000</v>
      </c>
      <c r="L468" s="31">
        <v>4100000</v>
      </c>
      <c r="M468" s="19"/>
      <c r="S468" s="19">
        <f>IFERROR(SUMIF([3]PIVOT!$A$9:$A$634,C468,[3]PIVOT!$C$9:$C$634),0)</f>
        <v>0</v>
      </c>
      <c r="T468" s="19">
        <f t="shared" si="28"/>
        <v>-4100000</v>
      </c>
    </row>
    <row r="469" spans="1:20" hidden="1" outlineLevel="1" x14ac:dyDescent="0.25">
      <c r="A469" s="19" t="s">
        <v>265</v>
      </c>
      <c r="B469" s="19" t="s">
        <v>2885</v>
      </c>
      <c r="C469" s="19" t="s">
        <v>1124</v>
      </c>
      <c r="D469" s="19" t="s">
        <v>254</v>
      </c>
      <c r="E469" s="16">
        <f t="shared" si="26"/>
        <v>4500000</v>
      </c>
      <c r="F469" s="19"/>
      <c r="G469" s="31">
        <v>0</v>
      </c>
      <c r="H469" s="19"/>
      <c r="I469" s="19"/>
      <c r="J469" s="19"/>
      <c r="K469" s="2">
        <f t="shared" si="27"/>
        <v>4500000</v>
      </c>
      <c r="L469" s="31">
        <v>4500000</v>
      </c>
      <c r="M469" s="19"/>
      <c r="S469" s="19">
        <f>IFERROR(SUMIF([3]PIVOT!$A$9:$A$634,C469,[3]PIVOT!$C$9:$C$634),0)</f>
        <v>0</v>
      </c>
      <c r="T469" s="19">
        <f t="shared" si="28"/>
        <v>-4500000</v>
      </c>
    </row>
    <row r="470" spans="1:20" hidden="1" outlineLevel="1" x14ac:dyDescent="0.25">
      <c r="A470" s="19" t="s">
        <v>265</v>
      </c>
      <c r="B470" s="19" t="s">
        <v>2885</v>
      </c>
      <c r="C470" s="19" t="s">
        <v>2729</v>
      </c>
      <c r="D470" s="19" t="s">
        <v>471</v>
      </c>
      <c r="E470" s="16">
        <f t="shared" si="26"/>
        <v>4500000</v>
      </c>
      <c r="F470" s="19"/>
      <c r="G470" s="31">
        <v>687500</v>
      </c>
      <c r="H470" s="19"/>
      <c r="I470" s="19"/>
      <c r="J470" s="19"/>
      <c r="K470" s="2">
        <f t="shared" si="27"/>
        <v>5187500</v>
      </c>
      <c r="L470" s="31">
        <v>4500000</v>
      </c>
      <c r="M470" s="19"/>
      <c r="S470" s="19">
        <f>IFERROR(SUMIF([3]PIVOT!$A$9:$A$634,C470,[3]PIVOT!$C$9:$C$634),0)</f>
        <v>0</v>
      </c>
      <c r="T470" s="19">
        <f t="shared" si="28"/>
        <v>-5187500</v>
      </c>
    </row>
    <row r="471" spans="1:20" hidden="1" outlineLevel="1" x14ac:dyDescent="0.25">
      <c r="A471" s="19" t="s">
        <v>265</v>
      </c>
      <c r="B471" s="19" t="s">
        <v>2738</v>
      </c>
      <c r="C471" s="19" t="s">
        <v>1157</v>
      </c>
      <c r="D471" s="19" t="s">
        <v>927</v>
      </c>
      <c r="E471" s="16">
        <f t="shared" si="26"/>
        <v>4000000</v>
      </c>
      <c r="F471" s="19"/>
      <c r="G471" s="31">
        <v>0</v>
      </c>
      <c r="H471" s="19"/>
      <c r="I471" s="19"/>
      <c r="J471" s="19"/>
      <c r="K471" s="2">
        <f t="shared" si="27"/>
        <v>4000000</v>
      </c>
      <c r="L471" s="31">
        <v>4000000</v>
      </c>
      <c r="M471" s="19"/>
      <c r="S471" s="19">
        <f>IFERROR(SUMIF([3]PIVOT!$A$9:$A$634,C471,[3]PIVOT!$C$9:$C$634),0)</f>
        <v>0</v>
      </c>
      <c r="T471" s="19">
        <f t="shared" si="28"/>
        <v>-4000000</v>
      </c>
    </row>
    <row r="472" spans="1:20" hidden="1" outlineLevel="1" x14ac:dyDescent="0.25">
      <c r="A472" s="19" t="s">
        <v>265</v>
      </c>
      <c r="B472" s="19" t="s">
        <v>2885</v>
      </c>
      <c r="C472" s="19" t="s">
        <v>1131</v>
      </c>
      <c r="D472" s="19" t="s">
        <v>1908</v>
      </c>
      <c r="E472" s="16">
        <f t="shared" si="26"/>
        <v>4500000</v>
      </c>
      <c r="F472" s="19"/>
      <c r="G472" s="31">
        <v>0</v>
      </c>
      <c r="H472" s="19"/>
      <c r="I472" s="19"/>
      <c r="J472" s="19"/>
      <c r="K472" s="2">
        <f t="shared" si="27"/>
        <v>4500000</v>
      </c>
      <c r="L472" s="31">
        <v>4500000</v>
      </c>
      <c r="M472" s="19"/>
      <c r="S472" s="19">
        <f>IFERROR(SUMIF([3]PIVOT!$A$9:$A$634,C472,[3]PIVOT!$C$9:$C$634),0)</f>
        <v>0</v>
      </c>
      <c r="T472" s="19">
        <f t="shared" si="28"/>
        <v>-4500000</v>
      </c>
    </row>
    <row r="473" spans="1:20" hidden="1" outlineLevel="1" x14ac:dyDescent="0.25">
      <c r="A473" s="19" t="s">
        <v>265</v>
      </c>
      <c r="B473" s="19" t="s">
        <v>2886</v>
      </c>
      <c r="C473" s="19" t="s">
        <v>1132</v>
      </c>
      <c r="D473" s="19" t="s">
        <v>373</v>
      </c>
      <c r="E473" s="16">
        <f t="shared" si="26"/>
        <v>4100000</v>
      </c>
      <c r="F473" s="19"/>
      <c r="G473" s="31">
        <v>0</v>
      </c>
      <c r="H473" s="19"/>
      <c r="I473" s="19"/>
      <c r="J473" s="19"/>
      <c r="K473" s="2">
        <f t="shared" si="27"/>
        <v>4100000</v>
      </c>
      <c r="L473" s="31">
        <v>4100000</v>
      </c>
      <c r="M473" s="19"/>
      <c r="S473" s="19">
        <f>IFERROR(SUMIF([3]PIVOT!$A$9:$A$634,C473,[3]PIVOT!$C$9:$C$634),0)</f>
        <v>0</v>
      </c>
      <c r="T473" s="19">
        <f t="shared" si="28"/>
        <v>-4100000</v>
      </c>
    </row>
    <row r="474" spans="1:20" hidden="1" outlineLevel="1" x14ac:dyDescent="0.25">
      <c r="A474" s="19" t="s">
        <v>265</v>
      </c>
      <c r="B474" s="19" t="s">
        <v>2885</v>
      </c>
      <c r="C474" s="19" t="s">
        <v>2528</v>
      </c>
      <c r="D474" s="19" t="s">
        <v>2521</v>
      </c>
      <c r="E474" s="16">
        <f t="shared" si="26"/>
        <v>4500000</v>
      </c>
      <c r="F474" s="19"/>
      <c r="G474" s="31">
        <v>0</v>
      </c>
      <c r="H474" s="19"/>
      <c r="I474" s="19"/>
      <c r="J474" s="19"/>
      <c r="K474" s="2">
        <f t="shared" si="27"/>
        <v>4500000</v>
      </c>
      <c r="L474" s="31">
        <v>4500000</v>
      </c>
      <c r="M474" s="19"/>
      <c r="S474" s="19">
        <f>IFERROR(SUMIF([3]PIVOT!$A$9:$A$634,C474,[3]PIVOT!$C$9:$C$634),0)</f>
        <v>0</v>
      </c>
      <c r="T474" s="19">
        <f t="shared" si="28"/>
        <v>-4500000</v>
      </c>
    </row>
    <row r="475" spans="1:20" hidden="1" outlineLevel="1" x14ac:dyDescent="0.25">
      <c r="A475" s="19" t="s">
        <v>265</v>
      </c>
      <c r="B475" s="19" t="s">
        <v>2885</v>
      </c>
      <c r="C475" s="19" t="s">
        <v>2106</v>
      </c>
      <c r="D475" s="19" t="s">
        <v>2107</v>
      </c>
      <c r="E475" s="16">
        <f t="shared" si="26"/>
        <v>2100000</v>
      </c>
      <c r="F475" s="19"/>
      <c r="G475" s="31">
        <v>0</v>
      </c>
      <c r="H475" s="19"/>
      <c r="I475" s="19"/>
      <c r="J475" s="19"/>
      <c r="K475" s="2">
        <f t="shared" si="27"/>
        <v>2100000</v>
      </c>
      <c r="L475" s="31">
        <v>2100000</v>
      </c>
      <c r="M475" s="19"/>
      <c r="S475" s="19">
        <f>IFERROR(SUMIF([3]PIVOT!$A$9:$A$634,C475,[3]PIVOT!$C$9:$C$634),0)</f>
        <v>0</v>
      </c>
      <c r="T475" s="19">
        <f t="shared" si="28"/>
        <v>-2100000</v>
      </c>
    </row>
    <row r="476" spans="1:20" hidden="1" outlineLevel="1" x14ac:dyDescent="0.25">
      <c r="A476" s="19" t="s">
        <v>265</v>
      </c>
      <c r="B476" s="19" t="s">
        <v>2885</v>
      </c>
      <c r="C476" s="19" t="s">
        <v>1135</v>
      </c>
      <c r="D476" s="19" t="s">
        <v>1045</v>
      </c>
      <c r="E476" s="16">
        <f t="shared" si="26"/>
        <v>2100000</v>
      </c>
      <c r="F476" s="19"/>
      <c r="G476" s="31">
        <v>0</v>
      </c>
      <c r="H476" s="19"/>
      <c r="I476" s="19"/>
      <c r="J476" s="19"/>
      <c r="K476" s="2">
        <f t="shared" si="27"/>
        <v>2100000</v>
      </c>
      <c r="L476" s="31">
        <v>2100000</v>
      </c>
      <c r="M476" s="19"/>
      <c r="S476" s="19">
        <f>IFERROR(SUMIF([3]PIVOT!$A$9:$A$634,C476,[3]PIVOT!$C$9:$C$634),0)</f>
        <v>0</v>
      </c>
      <c r="T476" s="19">
        <f t="shared" si="28"/>
        <v>-2100000</v>
      </c>
    </row>
    <row r="477" spans="1:20" hidden="1" outlineLevel="1" x14ac:dyDescent="0.25">
      <c r="A477" s="19" t="s">
        <v>265</v>
      </c>
      <c r="B477" s="19" t="s">
        <v>2738</v>
      </c>
      <c r="C477" s="19" t="s">
        <v>2730</v>
      </c>
      <c r="D477" s="19" t="s">
        <v>2731</v>
      </c>
      <c r="E477" s="16">
        <f t="shared" si="26"/>
        <v>2000000</v>
      </c>
      <c r="F477" s="19"/>
      <c r="G477" s="31">
        <v>687500</v>
      </c>
      <c r="H477" s="19"/>
      <c r="I477" s="19"/>
      <c r="J477" s="19"/>
      <c r="K477" s="2">
        <f t="shared" si="27"/>
        <v>2687500</v>
      </c>
      <c r="L477" s="31">
        <v>2000000</v>
      </c>
      <c r="M477" s="19"/>
      <c r="S477" s="19">
        <f>IFERROR(SUMIF([3]PIVOT!$A$9:$A$634,C477,[3]PIVOT!$C$9:$C$634),0)</f>
        <v>0</v>
      </c>
      <c r="T477" s="19">
        <f t="shared" si="28"/>
        <v>-2687500</v>
      </c>
    </row>
    <row r="478" spans="1:20" hidden="1" outlineLevel="1" x14ac:dyDescent="0.25">
      <c r="A478" s="19" t="s">
        <v>265</v>
      </c>
      <c r="B478" s="19" t="s">
        <v>2885</v>
      </c>
      <c r="C478" s="19" t="s">
        <v>1138</v>
      </c>
      <c r="D478" s="19" t="s">
        <v>466</v>
      </c>
      <c r="E478" s="16">
        <f t="shared" si="26"/>
        <v>2100000</v>
      </c>
      <c r="F478" s="19"/>
      <c r="G478" s="31">
        <v>0</v>
      </c>
      <c r="H478" s="19"/>
      <c r="I478" s="19"/>
      <c r="J478" s="19"/>
      <c r="K478" s="2">
        <f t="shared" si="27"/>
        <v>2100000</v>
      </c>
      <c r="L478" s="31">
        <v>2100000</v>
      </c>
      <c r="M478" s="19"/>
      <c r="S478" s="19">
        <f>IFERROR(SUMIF([3]PIVOT!$A$9:$A$634,C478,[3]PIVOT!$C$9:$C$634),0)</f>
        <v>0</v>
      </c>
      <c r="T478" s="19">
        <f t="shared" si="28"/>
        <v>-2100000</v>
      </c>
    </row>
    <row r="479" spans="1:20" hidden="1" outlineLevel="1" x14ac:dyDescent="0.25">
      <c r="A479" s="19" t="s">
        <v>265</v>
      </c>
      <c r="B479" s="19" t="s">
        <v>2885</v>
      </c>
      <c r="C479" s="19" t="s">
        <v>2110</v>
      </c>
      <c r="D479" s="19" t="s">
        <v>2974</v>
      </c>
      <c r="E479" s="16">
        <f t="shared" si="26"/>
        <v>2100000</v>
      </c>
      <c r="F479" s="19"/>
      <c r="G479" s="31">
        <v>0</v>
      </c>
      <c r="H479" s="19"/>
      <c r="I479" s="19"/>
      <c r="J479" s="19"/>
      <c r="K479" s="2">
        <f t="shared" si="27"/>
        <v>2100000</v>
      </c>
      <c r="L479" s="31">
        <v>2100000</v>
      </c>
      <c r="M479" s="19"/>
      <c r="S479" s="19">
        <f>IFERROR(SUMIF([3]PIVOT!$A$9:$A$634,C479,[3]PIVOT!$C$9:$C$634),0)</f>
        <v>0</v>
      </c>
      <c r="T479" s="19">
        <f t="shared" si="28"/>
        <v>-2100000</v>
      </c>
    </row>
    <row r="480" spans="1:20" hidden="1" outlineLevel="1" x14ac:dyDescent="0.25">
      <c r="A480" s="19" t="s">
        <v>265</v>
      </c>
      <c r="B480" s="19" t="s">
        <v>2886</v>
      </c>
      <c r="C480" s="19" t="s">
        <v>1140</v>
      </c>
      <c r="D480" s="19" t="s">
        <v>1909</v>
      </c>
      <c r="E480" s="16">
        <f t="shared" si="26"/>
        <v>4100000</v>
      </c>
      <c r="F480" s="19"/>
      <c r="G480" s="31">
        <v>0</v>
      </c>
      <c r="H480" s="19"/>
      <c r="I480" s="19"/>
      <c r="J480" s="19"/>
      <c r="K480" s="2">
        <f t="shared" si="27"/>
        <v>4100000</v>
      </c>
      <c r="L480" s="31">
        <v>4100000</v>
      </c>
      <c r="M480" s="19"/>
      <c r="S480" s="19">
        <f>IFERROR(SUMIF([3]PIVOT!$A$9:$A$634,C480,[3]PIVOT!$C$9:$C$634),0)</f>
        <v>0</v>
      </c>
      <c r="T480" s="19">
        <f t="shared" si="28"/>
        <v>-4100000</v>
      </c>
    </row>
    <row r="481" spans="1:20" hidden="1" outlineLevel="1" x14ac:dyDescent="0.25">
      <c r="A481" s="19" t="s">
        <v>265</v>
      </c>
      <c r="B481" s="19" t="s">
        <v>2885</v>
      </c>
      <c r="C481" s="19" t="s">
        <v>2108</v>
      </c>
      <c r="D481" s="19" t="s">
        <v>2109</v>
      </c>
      <c r="E481" s="16">
        <f t="shared" si="26"/>
        <v>2100000</v>
      </c>
      <c r="F481" s="19"/>
      <c r="G481" s="31">
        <v>0</v>
      </c>
      <c r="H481" s="19"/>
      <c r="I481" s="19"/>
      <c r="J481" s="19"/>
      <c r="K481" s="2">
        <f t="shared" si="27"/>
        <v>2100000</v>
      </c>
      <c r="L481" s="31">
        <v>2100000</v>
      </c>
      <c r="M481" s="19"/>
      <c r="S481" s="19">
        <f>IFERROR(SUMIF([3]PIVOT!$A$9:$A$634,C481,[3]PIVOT!$C$9:$C$634),0)</f>
        <v>0</v>
      </c>
      <c r="T481" s="19">
        <f t="shared" si="28"/>
        <v>-2100000</v>
      </c>
    </row>
    <row r="482" spans="1:20" hidden="1" outlineLevel="1" x14ac:dyDescent="0.25">
      <c r="A482" s="19" t="s">
        <v>265</v>
      </c>
      <c r="B482" s="19" t="s">
        <v>2885</v>
      </c>
      <c r="C482" s="19" t="s">
        <v>2114</v>
      </c>
      <c r="D482" s="19" t="s">
        <v>2115</v>
      </c>
      <c r="E482" s="16">
        <f t="shared" si="26"/>
        <v>2100000</v>
      </c>
      <c r="F482" s="19"/>
      <c r="G482" s="31">
        <v>0</v>
      </c>
      <c r="H482" s="19"/>
      <c r="I482" s="19"/>
      <c r="J482" s="19"/>
      <c r="K482" s="2">
        <f t="shared" si="27"/>
        <v>2100000</v>
      </c>
      <c r="L482" s="31">
        <v>2100000</v>
      </c>
      <c r="M482" s="19"/>
      <c r="S482" s="19">
        <f>IFERROR(SUMIF([3]PIVOT!$A$9:$A$634,C482,[3]PIVOT!$C$9:$C$634),0)</f>
        <v>0</v>
      </c>
      <c r="T482" s="19">
        <f t="shared" si="28"/>
        <v>-2100000</v>
      </c>
    </row>
    <row r="483" spans="1:20" hidden="1" outlineLevel="1" x14ac:dyDescent="0.25">
      <c r="A483" s="19" t="s">
        <v>265</v>
      </c>
      <c r="B483" s="19" t="s">
        <v>2885</v>
      </c>
      <c r="C483" s="19" t="s">
        <v>2116</v>
      </c>
      <c r="D483" s="19" t="s">
        <v>2117</v>
      </c>
      <c r="E483" s="16">
        <f t="shared" si="26"/>
        <v>2100000</v>
      </c>
      <c r="F483" s="19"/>
      <c r="G483" s="31">
        <v>0</v>
      </c>
      <c r="H483" s="19"/>
      <c r="I483" s="19"/>
      <c r="J483" s="19"/>
      <c r="K483" s="2">
        <f t="shared" si="27"/>
        <v>2100000</v>
      </c>
      <c r="L483" s="31">
        <v>2100000</v>
      </c>
      <c r="M483" s="19"/>
      <c r="S483" s="19">
        <f>IFERROR(SUMIF([3]PIVOT!$A$9:$A$634,C483,[3]PIVOT!$C$9:$C$634),0)</f>
        <v>0</v>
      </c>
      <c r="T483" s="19">
        <f t="shared" si="28"/>
        <v>-2100000</v>
      </c>
    </row>
    <row r="484" spans="1:20" hidden="1" outlineLevel="1" x14ac:dyDescent="0.25">
      <c r="A484" s="19" t="s">
        <v>265</v>
      </c>
      <c r="B484" s="19" t="s">
        <v>2885</v>
      </c>
      <c r="C484" s="19" t="s">
        <v>2975</v>
      </c>
      <c r="D484" s="19" t="s">
        <v>2976</v>
      </c>
      <c r="E484" s="16">
        <f t="shared" si="26"/>
        <v>0</v>
      </c>
      <c r="F484" s="19"/>
      <c r="G484" s="31">
        <v>1000000</v>
      </c>
      <c r="H484" s="19"/>
      <c r="I484" s="19"/>
      <c r="J484" s="19"/>
      <c r="K484" s="2">
        <f t="shared" si="27"/>
        <v>1000000</v>
      </c>
      <c r="L484" s="31">
        <v>0</v>
      </c>
      <c r="M484" s="19"/>
      <c r="S484" s="19">
        <f>IFERROR(SUMIF([3]PIVOT!$A$9:$A$634,C484,[3]PIVOT!$C$9:$C$634),0)</f>
        <v>0</v>
      </c>
      <c r="T484" s="19">
        <f t="shared" si="28"/>
        <v>-1000000</v>
      </c>
    </row>
    <row r="485" spans="1:20" hidden="1" outlineLevel="1" x14ac:dyDescent="0.25">
      <c r="A485" s="19" t="s">
        <v>265</v>
      </c>
      <c r="B485" s="19" t="s">
        <v>2738</v>
      </c>
      <c r="C485" s="19" t="s">
        <v>2112</v>
      </c>
      <c r="D485" s="19" t="s">
        <v>2113</v>
      </c>
      <c r="E485" s="16">
        <f t="shared" si="26"/>
        <v>2000000</v>
      </c>
      <c r="F485" s="19"/>
      <c r="G485" s="31">
        <v>0</v>
      </c>
      <c r="H485" s="19"/>
      <c r="I485" s="19"/>
      <c r="J485" s="19"/>
      <c r="K485" s="2">
        <f t="shared" si="27"/>
        <v>2000000</v>
      </c>
      <c r="L485" s="31">
        <v>2000000</v>
      </c>
      <c r="M485" s="19"/>
      <c r="S485" s="19">
        <f>IFERROR(SUMIF([3]PIVOT!$A$9:$A$634,C485,[3]PIVOT!$C$9:$C$634),0)</f>
        <v>0</v>
      </c>
      <c r="T485" s="19">
        <f t="shared" si="28"/>
        <v>-2000000</v>
      </c>
    </row>
    <row r="486" spans="1:20" hidden="1" outlineLevel="1" x14ac:dyDescent="0.25">
      <c r="A486" s="19" t="s">
        <v>265</v>
      </c>
      <c r="B486" s="19" t="s">
        <v>2885</v>
      </c>
      <c r="C486" s="19" t="s">
        <v>1141</v>
      </c>
      <c r="D486" s="19" t="s">
        <v>1046</v>
      </c>
      <c r="E486" s="16">
        <f t="shared" ref="E486:E549" si="29">+L486-F486-J486-I486</f>
        <v>2100000</v>
      </c>
      <c r="F486" s="19"/>
      <c r="G486" s="31">
        <v>0</v>
      </c>
      <c r="H486" s="19"/>
      <c r="I486" s="19"/>
      <c r="J486" s="19"/>
      <c r="K486" s="2">
        <f t="shared" si="27"/>
        <v>2100000</v>
      </c>
      <c r="L486" s="31">
        <v>2100000</v>
      </c>
      <c r="M486" s="19"/>
      <c r="S486" s="19">
        <f>IFERROR(SUMIF([3]PIVOT!$A$9:$A$634,C486,[3]PIVOT!$C$9:$C$634),0)</f>
        <v>0</v>
      </c>
      <c r="T486" s="19">
        <f t="shared" si="28"/>
        <v>-2100000</v>
      </c>
    </row>
    <row r="487" spans="1:20" hidden="1" outlineLevel="1" x14ac:dyDescent="0.25">
      <c r="A487" s="19" t="s">
        <v>265</v>
      </c>
      <c r="B487" s="19" t="s">
        <v>2885</v>
      </c>
      <c r="C487" s="19" t="s">
        <v>1143</v>
      </c>
      <c r="D487" s="19" t="s">
        <v>921</v>
      </c>
      <c r="E487" s="16">
        <f t="shared" si="29"/>
        <v>2100000</v>
      </c>
      <c r="F487" s="19"/>
      <c r="G487" s="31">
        <v>0</v>
      </c>
      <c r="H487" s="19"/>
      <c r="I487" s="19"/>
      <c r="J487" s="19"/>
      <c r="K487" s="2">
        <f t="shared" ref="K487:K550" si="30">SUM(E487:G487)-H487-I487+J487</f>
        <v>2100000</v>
      </c>
      <c r="L487" s="31">
        <v>2100000</v>
      </c>
      <c r="M487" s="19"/>
      <c r="S487" s="19">
        <f>IFERROR(SUMIF([3]PIVOT!$A$9:$A$634,C487,[3]PIVOT!$C$9:$C$634),0)</f>
        <v>0</v>
      </c>
      <c r="T487" s="19">
        <f t="shared" si="28"/>
        <v>-2100000</v>
      </c>
    </row>
    <row r="488" spans="1:20" hidden="1" outlineLevel="1" x14ac:dyDescent="0.25">
      <c r="A488" s="19" t="s">
        <v>265</v>
      </c>
      <c r="B488" s="19" t="s">
        <v>2885</v>
      </c>
      <c r="C488" s="19" t="s">
        <v>2530</v>
      </c>
      <c r="D488" s="19" t="s">
        <v>2522</v>
      </c>
      <c r="E488" s="16">
        <f t="shared" si="29"/>
        <v>2100000</v>
      </c>
      <c r="F488" s="19"/>
      <c r="G488" s="31">
        <v>0</v>
      </c>
      <c r="H488" s="19"/>
      <c r="I488" s="19"/>
      <c r="J488" s="19"/>
      <c r="K488" s="2">
        <f t="shared" si="30"/>
        <v>2100000</v>
      </c>
      <c r="L488" s="31">
        <v>2100000</v>
      </c>
      <c r="M488" s="19"/>
      <c r="S488" s="19">
        <f>IFERROR(SUMIF([3]PIVOT!$A$9:$A$634,C488,[3]PIVOT!$C$9:$C$634),0)</f>
        <v>0</v>
      </c>
      <c r="T488" s="19">
        <f t="shared" si="28"/>
        <v>-2100000</v>
      </c>
    </row>
    <row r="489" spans="1:20" hidden="1" outlineLevel="1" x14ac:dyDescent="0.25">
      <c r="A489" s="19" t="s">
        <v>265</v>
      </c>
      <c r="B489" s="19" t="s">
        <v>2738</v>
      </c>
      <c r="C489" s="19" t="s">
        <v>1912</v>
      </c>
      <c r="D489" s="19" t="s">
        <v>1913</v>
      </c>
      <c r="E489" s="16">
        <f t="shared" si="29"/>
        <v>4000000</v>
      </c>
      <c r="F489" s="19"/>
      <c r="G489" s="31">
        <v>0</v>
      </c>
      <c r="H489" s="19"/>
      <c r="I489" s="19"/>
      <c r="J489" s="19"/>
      <c r="K489" s="2">
        <f t="shared" si="30"/>
        <v>4000000</v>
      </c>
      <c r="L489" s="31">
        <v>4000000</v>
      </c>
      <c r="M489" s="19"/>
      <c r="S489" s="19">
        <f>IFERROR(SUMIF([3]PIVOT!$A$9:$A$634,C489,[3]PIVOT!$C$9:$C$634),0)</f>
        <v>0</v>
      </c>
      <c r="T489" s="19">
        <f t="shared" si="28"/>
        <v>-4000000</v>
      </c>
    </row>
    <row r="490" spans="1:20" hidden="1" outlineLevel="1" x14ac:dyDescent="0.25">
      <c r="A490" s="19" t="s">
        <v>265</v>
      </c>
      <c r="B490" s="19" t="s">
        <v>2885</v>
      </c>
      <c r="C490" s="19" t="s">
        <v>1130</v>
      </c>
      <c r="D490" s="19" t="s">
        <v>386</v>
      </c>
      <c r="E490" s="16">
        <f t="shared" si="29"/>
        <v>4500000</v>
      </c>
      <c r="F490" s="19"/>
      <c r="G490" s="31">
        <v>0</v>
      </c>
      <c r="H490" s="19"/>
      <c r="I490" s="19"/>
      <c r="J490" s="19"/>
      <c r="K490" s="2">
        <f t="shared" si="30"/>
        <v>4500000</v>
      </c>
      <c r="L490" s="31">
        <v>4500000</v>
      </c>
      <c r="M490" s="19"/>
      <c r="S490" s="19">
        <f>IFERROR(SUMIF([3]PIVOT!$A$9:$A$634,C490,[3]PIVOT!$C$9:$C$634),0)</f>
        <v>0</v>
      </c>
      <c r="T490" s="19">
        <f t="shared" si="28"/>
        <v>-4500000</v>
      </c>
    </row>
    <row r="491" spans="1:20" hidden="1" outlineLevel="1" x14ac:dyDescent="0.25">
      <c r="A491" s="19" t="s">
        <v>265</v>
      </c>
      <c r="B491" s="19" t="s">
        <v>2885</v>
      </c>
      <c r="C491" s="19" t="s">
        <v>1133</v>
      </c>
      <c r="D491" s="19" t="s">
        <v>926</v>
      </c>
      <c r="E491" s="16">
        <f t="shared" si="29"/>
        <v>4500000</v>
      </c>
      <c r="F491" s="19"/>
      <c r="G491" s="31">
        <v>0</v>
      </c>
      <c r="H491" s="19"/>
      <c r="I491" s="19"/>
      <c r="J491" s="19"/>
      <c r="K491" s="2">
        <f t="shared" si="30"/>
        <v>4500000</v>
      </c>
      <c r="L491" s="31">
        <v>4500000</v>
      </c>
      <c r="M491" s="19"/>
      <c r="S491" s="19">
        <f>IFERROR(SUMIF([3]PIVOT!$A$9:$A$634,C491,[3]PIVOT!$C$9:$C$634),0)</f>
        <v>0</v>
      </c>
      <c r="T491" s="19">
        <f t="shared" si="28"/>
        <v>-4500000</v>
      </c>
    </row>
    <row r="492" spans="1:20" hidden="1" outlineLevel="1" x14ac:dyDescent="0.25">
      <c r="A492" s="19" t="s">
        <v>265</v>
      </c>
      <c r="B492" s="19" t="s">
        <v>2885</v>
      </c>
      <c r="C492" s="19" t="s">
        <v>2529</v>
      </c>
      <c r="D492" s="19" t="s">
        <v>2523</v>
      </c>
      <c r="E492" s="16">
        <f t="shared" si="29"/>
        <v>4500000</v>
      </c>
      <c r="F492" s="19"/>
      <c r="G492" s="31">
        <v>0</v>
      </c>
      <c r="H492" s="19"/>
      <c r="I492" s="19"/>
      <c r="J492" s="19"/>
      <c r="K492" s="2">
        <f t="shared" si="30"/>
        <v>4500000</v>
      </c>
      <c r="L492" s="31">
        <v>4500000</v>
      </c>
      <c r="M492" s="19"/>
      <c r="S492" s="19">
        <f>IFERROR(SUMIF([3]PIVOT!$A$9:$A$634,C492,[3]PIVOT!$C$9:$C$634),0)</f>
        <v>0</v>
      </c>
      <c r="T492" s="19">
        <f t="shared" si="28"/>
        <v>-4500000</v>
      </c>
    </row>
    <row r="493" spans="1:20" hidden="1" outlineLevel="1" x14ac:dyDescent="0.25">
      <c r="A493" s="19" t="s">
        <v>265</v>
      </c>
      <c r="B493" s="19" t="s">
        <v>2885</v>
      </c>
      <c r="C493" s="19" t="s">
        <v>1145</v>
      </c>
      <c r="D493" s="19" t="s">
        <v>258</v>
      </c>
      <c r="E493" s="16">
        <f t="shared" si="29"/>
        <v>4500000</v>
      </c>
      <c r="F493" s="19"/>
      <c r="G493" s="31">
        <v>0</v>
      </c>
      <c r="H493" s="19"/>
      <c r="I493" s="19"/>
      <c r="J493" s="19"/>
      <c r="K493" s="2">
        <f t="shared" si="30"/>
        <v>4500000</v>
      </c>
      <c r="L493" s="31">
        <v>4500000</v>
      </c>
      <c r="M493" s="19"/>
      <c r="S493" s="19">
        <f>IFERROR(SUMIF([3]PIVOT!$A$9:$A$634,C493,[3]PIVOT!$C$9:$C$634),0)</f>
        <v>0</v>
      </c>
      <c r="T493" s="19">
        <f t="shared" si="28"/>
        <v>-4500000</v>
      </c>
    </row>
    <row r="494" spans="1:20" hidden="1" outlineLevel="1" x14ac:dyDescent="0.25">
      <c r="A494" s="19" t="s">
        <v>265</v>
      </c>
      <c r="B494" s="19" t="s">
        <v>2885</v>
      </c>
      <c r="C494" s="19" t="s">
        <v>1146</v>
      </c>
      <c r="D494" s="19" t="s">
        <v>465</v>
      </c>
      <c r="E494" s="16">
        <f t="shared" si="29"/>
        <v>4500000</v>
      </c>
      <c r="F494" s="19"/>
      <c r="G494" s="31">
        <v>0</v>
      </c>
      <c r="H494" s="19"/>
      <c r="I494" s="19"/>
      <c r="J494" s="19"/>
      <c r="K494" s="2">
        <f t="shared" si="30"/>
        <v>4500000</v>
      </c>
      <c r="L494" s="31">
        <v>4500000</v>
      </c>
      <c r="M494" s="19"/>
      <c r="S494" s="19">
        <f>IFERROR(SUMIF([3]PIVOT!$A$9:$A$634,C494,[3]PIVOT!$C$9:$C$634),0)</f>
        <v>0</v>
      </c>
      <c r="T494" s="19">
        <f t="shared" si="28"/>
        <v>-4500000</v>
      </c>
    </row>
    <row r="495" spans="1:20" hidden="1" outlineLevel="1" x14ac:dyDescent="0.25">
      <c r="A495" s="19" t="s">
        <v>265</v>
      </c>
      <c r="B495" s="19" t="s">
        <v>2885</v>
      </c>
      <c r="C495" s="19" t="s">
        <v>1147</v>
      </c>
      <c r="D495" s="19" t="s">
        <v>259</v>
      </c>
      <c r="E495" s="16">
        <f t="shared" si="29"/>
        <v>0</v>
      </c>
      <c r="F495" s="19"/>
      <c r="G495" s="31">
        <v>0</v>
      </c>
      <c r="H495" s="19"/>
      <c r="I495" s="19"/>
      <c r="J495" s="19"/>
      <c r="K495" s="2">
        <f t="shared" si="30"/>
        <v>0</v>
      </c>
      <c r="L495" s="31">
        <v>0</v>
      </c>
      <c r="M495" s="19"/>
      <c r="S495" s="19">
        <f>IFERROR(SUMIF([3]PIVOT!$A$9:$A$634,C495,[3]PIVOT!$C$9:$C$634),0)</f>
        <v>0</v>
      </c>
      <c r="T495" s="19">
        <f t="shared" si="28"/>
        <v>0</v>
      </c>
    </row>
    <row r="496" spans="1:20" hidden="1" outlineLevel="1" x14ac:dyDescent="0.25">
      <c r="A496" s="19" t="s">
        <v>265</v>
      </c>
      <c r="B496" s="19" t="s">
        <v>2885</v>
      </c>
      <c r="C496" s="19" t="s">
        <v>1148</v>
      </c>
      <c r="D496" s="19" t="s">
        <v>530</v>
      </c>
      <c r="E496" s="16">
        <f t="shared" si="29"/>
        <v>2100000</v>
      </c>
      <c r="F496" s="19"/>
      <c r="G496" s="31">
        <v>0</v>
      </c>
      <c r="H496" s="19"/>
      <c r="I496" s="19"/>
      <c r="J496" s="19"/>
      <c r="K496" s="2">
        <f t="shared" si="30"/>
        <v>2100000</v>
      </c>
      <c r="L496" s="31">
        <v>2100000</v>
      </c>
      <c r="M496" s="19"/>
      <c r="S496" s="19">
        <f>IFERROR(SUMIF([3]PIVOT!$A$9:$A$634,C496,[3]PIVOT!$C$9:$C$634),0)</f>
        <v>0</v>
      </c>
      <c r="T496" s="19">
        <f t="shared" ref="T496:T559" si="31">+S496-K496</f>
        <v>-2100000</v>
      </c>
    </row>
    <row r="497" spans="1:20" hidden="1" outlineLevel="1" x14ac:dyDescent="0.25">
      <c r="A497" s="19" t="s">
        <v>265</v>
      </c>
      <c r="B497" s="19" t="s">
        <v>2885</v>
      </c>
      <c r="C497" s="19" t="s">
        <v>1159</v>
      </c>
      <c r="D497" s="19" t="s">
        <v>624</v>
      </c>
      <c r="E497" s="16">
        <f t="shared" si="29"/>
        <v>0</v>
      </c>
      <c r="F497" s="19"/>
      <c r="G497" s="31">
        <v>0</v>
      </c>
      <c r="H497" s="19"/>
      <c r="I497" s="19"/>
      <c r="J497" s="19"/>
      <c r="K497" s="2">
        <f t="shared" si="30"/>
        <v>0</v>
      </c>
      <c r="L497" s="31">
        <v>0</v>
      </c>
      <c r="M497" s="19"/>
      <c r="S497" s="19">
        <f>IFERROR(SUMIF([3]PIVOT!$A$9:$A$634,C497,[3]PIVOT!$C$9:$C$634),0)</f>
        <v>0</v>
      </c>
      <c r="T497" s="19">
        <f t="shared" si="31"/>
        <v>0</v>
      </c>
    </row>
    <row r="498" spans="1:20" hidden="1" outlineLevel="1" x14ac:dyDescent="0.25">
      <c r="A498" s="19" t="s">
        <v>265</v>
      </c>
      <c r="B498" s="19" t="s">
        <v>2885</v>
      </c>
      <c r="C498" s="19" t="s">
        <v>2118</v>
      </c>
      <c r="D498" s="19" t="s">
        <v>2119</v>
      </c>
      <c r="E498" s="16">
        <f t="shared" si="29"/>
        <v>0</v>
      </c>
      <c r="F498" s="19"/>
      <c r="G498" s="31">
        <v>0</v>
      </c>
      <c r="H498" s="19"/>
      <c r="I498" s="19"/>
      <c r="J498" s="19"/>
      <c r="K498" s="2">
        <f t="shared" si="30"/>
        <v>0</v>
      </c>
      <c r="L498" s="31">
        <v>0</v>
      </c>
      <c r="M498" s="19"/>
      <c r="S498" s="19">
        <f>IFERROR(SUMIF([3]PIVOT!$A$9:$A$634,C498,[3]PIVOT!$C$9:$C$634),0)</f>
        <v>0</v>
      </c>
      <c r="T498" s="19">
        <f t="shared" si="31"/>
        <v>0</v>
      </c>
    </row>
    <row r="499" spans="1:20" hidden="1" outlineLevel="1" x14ac:dyDescent="0.25">
      <c r="A499" s="19" t="s">
        <v>265</v>
      </c>
      <c r="B499" s="19" t="s">
        <v>2885</v>
      </c>
      <c r="C499" s="19" t="s">
        <v>1149</v>
      </c>
      <c r="D499" s="19" t="s">
        <v>623</v>
      </c>
      <c r="E499" s="16">
        <f t="shared" si="29"/>
        <v>4500000</v>
      </c>
      <c r="F499" s="19"/>
      <c r="G499" s="31">
        <v>0</v>
      </c>
      <c r="H499" s="19"/>
      <c r="I499" s="19"/>
      <c r="J499" s="19"/>
      <c r="K499" s="2">
        <f t="shared" si="30"/>
        <v>4500000</v>
      </c>
      <c r="L499" s="31">
        <v>4500000</v>
      </c>
      <c r="M499" s="19"/>
      <c r="S499" s="19">
        <f>IFERROR(SUMIF([3]PIVOT!$A$9:$A$634,C499,[3]PIVOT!$C$9:$C$634),0)</f>
        <v>0</v>
      </c>
      <c r="T499" s="19">
        <f t="shared" si="31"/>
        <v>-4500000</v>
      </c>
    </row>
    <row r="500" spans="1:20" ht="12" hidden="1" customHeight="1" outlineLevel="1" x14ac:dyDescent="0.25">
      <c r="A500" s="19" t="s">
        <v>265</v>
      </c>
      <c r="B500" s="19" t="s">
        <v>2885</v>
      </c>
      <c r="C500" s="19" t="s">
        <v>1150</v>
      </c>
      <c r="D500" s="19" t="s">
        <v>561</v>
      </c>
      <c r="E500" s="16">
        <f t="shared" si="29"/>
        <v>4500000</v>
      </c>
      <c r="F500" s="19"/>
      <c r="G500" s="31">
        <v>0</v>
      </c>
      <c r="H500" s="19"/>
      <c r="I500" s="19"/>
      <c r="J500" s="19"/>
      <c r="K500" s="2">
        <f t="shared" si="30"/>
        <v>4500000</v>
      </c>
      <c r="L500" s="31">
        <v>4500000</v>
      </c>
      <c r="M500" s="19"/>
      <c r="S500" s="19">
        <f>IFERROR(SUMIF([3]PIVOT!$A$9:$A$634,C500,[3]PIVOT!$C$9:$C$634),0)</f>
        <v>0</v>
      </c>
      <c r="T500" s="19">
        <f t="shared" si="31"/>
        <v>-4500000</v>
      </c>
    </row>
    <row r="501" spans="1:20" hidden="1" outlineLevel="1" x14ac:dyDescent="0.25">
      <c r="A501" s="19" t="s">
        <v>265</v>
      </c>
      <c r="B501" s="19" t="s">
        <v>2885</v>
      </c>
      <c r="C501" s="19" t="s">
        <v>1151</v>
      </c>
      <c r="D501" s="19" t="s">
        <v>260</v>
      </c>
      <c r="E501" s="16">
        <f t="shared" si="29"/>
        <v>2100000</v>
      </c>
      <c r="F501" s="19"/>
      <c r="G501" s="31">
        <v>0</v>
      </c>
      <c r="H501" s="19"/>
      <c r="I501" s="19"/>
      <c r="J501" s="19"/>
      <c r="K501" s="2">
        <f t="shared" si="30"/>
        <v>2100000</v>
      </c>
      <c r="L501" s="31">
        <v>2100000</v>
      </c>
      <c r="M501" s="19"/>
      <c r="S501" s="19">
        <f>IFERROR(SUMIF([3]PIVOT!$A$9:$A$634,C501,[3]PIVOT!$C$9:$C$634),0)</f>
        <v>0</v>
      </c>
      <c r="T501" s="19">
        <f t="shared" si="31"/>
        <v>-2100000</v>
      </c>
    </row>
    <row r="502" spans="1:20" hidden="1" outlineLevel="1" x14ac:dyDescent="0.25">
      <c r="A502" s="19" t="s">
        <v>265</v>
      </c>
      <c r="B502" s="19" t="s">
        <v>2885</v>
      </c>
      <c r="C502" s="19" t="s">
        <v>1161</v>
      </c>
      <c r="D502" s="19" t="s">
        <v>261</v>
      </c>
      <c r="E502" s="16">
        <f t="shared" si="29"/>
        <v>0</v>
      </c>
      <c r="F502" s="19"/>
      <c r="G502" s="31">
        <v>0</v>
      </c>
      <c r="H502" s="19"/>
      <c r="I502" s="19"/>
      <c r="J502" s="19"/>
      <c r="K502" s="2">
        <f t="shared" si="30"/>
        <v>0</v>
      </c>
      <c r="L502" s="31">
        <v>0</v>
      </c>
      <c r="M502" s="19"/>
      <c r="S502" s="19">
        <f>IFERROR(SUMIF([3]PIVOT!$A$9:$A$634,C502,[3]PIVOT!$C$9:$C$634),0)</f>
        <v>0</v>
      </c>
      <c r="T502" s="19">
        <f t="shared" si="31"/>
        <v>0</v>
      </c>
    </row>
    <row r="503" spans="1:20" hidden="1" outlineLevel="1" x14ac:dyDescent="0.25">
      <c r="A503" s="19" t="s">
        <v>265</v>
      </c>
      <c r="B503" s="19" t="s">
        <v>2885</v>
      </c>
      <c r="C503" s="19" t="s">
        <v>1910</v>
      </c>
      <c r="D503" s="19" t="s">
        <v>1911</v>
      </c>
      <c r="E503" s="16">
        <f t="shared" si="29"/>
        <v>4500000</v>
      </c>
      <c r="F503" s="19"/>
      <c r="G503" s="31">
        <v>0</v>
      </c>
      <c r="H503" s="19"/>
      <c r="I503" s="19"/>
      <c r="J503" s="19"/>
      <c r="K503" s="2">
        <f t="shared" si="30"/>
        <v>4500000</v>
      </c>
      <c r="L503" s="31">
        <v>4500000</v>
      </c>
      <c r="M503" s="19"/>
      <c r="S503" s="19">
        <f>IFERROR(SUMIF([3]PIVOT!$A$9:$A$634,C503,[3]PIVOT!$C$9:$C$634),0)</f>
        <v>0</v>
      </c>
      <c r="T503" s="19">
        <f t="shared" si="31"/>
        <v>-4500000</v>
      </c>
    </row>
    <row r="504" spans="1:20" hidden="1" outlineLevel="1" x14ac:dyDescent="0.25">
      <c r="A504" s="19" t="s">
        <v>265</v>
      </c>
      <c r="B504" s="19" t="s">
        <v>2885</v>
      </c>
      <c r="C504" s="19" t="s">
        <v>1156</v>
      </c>
      <c r="D504" s="19" t="s">
        <v>881</v>
      </c>
      <c r="E504" s="16">
        <f t="shared" si="29"/>
        <v>4500000</v>
      </c>
      <c r="F504" s="19"/>
      <c r="G504" s="31">
        <v>0</v>
      </c>
      <c r="H504" s="19"/>
      <c r="I504" s="19"/>
      <c r="J504" s="19"/>
      <c r="K504" s="2">
        <f t="shared" si="30"/>
        <v>4500000</v>
      </c>
      <c r="L504" s="31">
        <v>4500000</v>
      </c>
      <c r="M504" s="19"/>
      <c r="S504" s="19">
        <f>IFERROR(SUMIF([3]PIVOT!$A$9:$A$634,C504,[3]PIVOT!$C$9:$C$634),0)</f>
        <v>0</v>
      </c>
      <c r="T504" s="19">
        <f t="shared" si="31"/>
        <v>-4500000</v>
      </c>
    </row>
    <row r="505" spans="1:20" hidden="1" outlineLevel="1" x14ac:dyDescent="0.25">
      <c r="A505" s="19" t="s">
        <v>1204</v>
      </c>
      <c r="B505" s="19" t="s">
        <v>2738</v>
      </c>
      <c r="C505" s="19" t="s">
        <v>1167</v>
      </c>
      <c r="D505" s="19" t="s">
        <v>805</v>
      </c>
      <c r="E505" s="16">
        <f t="shared" si="29"/>
        <v>4000000</v>
      </c>
      <c r="F505" s="19"/>
      <c r="G505" s="31">
        <v>0</v>
      </c>
      <c r="H505" s="19"/>
      <c r="I505" s="19"/>
      <c r="J505" s="19"/>
      <c r="K505" s="2">
        <f t="shared" si="30"/>
        <v>4000000</v>
      </c>
      <c r="L505" s="31">
        <v>4000000</v>
      </c>
      <c r="M505" s="19"/>
      <c r="S505" s="19">
        <f>IFERROR(SUMIF([3]PIVOT!$A$9:$A$634,C505,[3]PIVOT!$C$9:$C$634),0)</f>
        <v>0</v>
      </c>
      <c r="T505" s="19">
        <f t="shared" si="31"/>
        <v>-4000000</v>
      </c>
    </row>
    <row r="506" spans="1:20" hidden="1" outlineLevel="1" x14ac:dyDescent="0.25">
      <c r="A506" s="19" t="s">
        <v>1204</v>
      </c>
      <c r="B506" s="19" t="s">
        <v>2885</v>
      </c>
      <c r="C506" s="19" t="s">
        <v>1164</v>
      </c>
      <c r="D506" s="19" t="s">
        <v>630</v>
      </c>
      <c r="E506" s="16">
        <f t="shared" si="29"/>
        <v>4500000</v>
      </c>
      <c r="F506" s="19"/>
      <c r="G506" s="31">
        <v>0</v>
      </c>
      <c r="H506" s="19"/>
      <c r="I506" s="19"/>
      <c r="J506" s="19"/>
      <c r="K506" s="2">
        <f t="shared" si="30"/>
        <v>4500000</v>
      </c>
      <c r="L506" s="31">
        <v>4500000</v>
      </c>
      <c r="M506" s="19"/>
      <c r="S506" s="19">
        <f>IFERROR(SUMIF([3]PIVOT!$A$9:$A$634,C506,[3]PIVOT!$C$9:$C$634),0)</f>
        <v>0</v>
      </c>
      <c r="T506" s="19">
        <f t="shared" si="31"/>
        <v>-4500000</v>
      </c>
    </row>
    <row r="507" spans="1:20" hidden="1" outlineLevel="1" x14ac:dyDescent="0.25">
      <c r="A507" s="19" t="s">
        <v>1204</v>
      </c>
      <c r="B507" s="19" t="s">
        <v>2886</v>
      </c>
      <c r="C507" s="19" t="s">
        <v>1165</v>
      </c>
      <c r="D507" s="19" t="s">
        <v>1914</v>
      </c>
      <c r="E507" s="16">
        <f t="shared" si="29"/>
        <v>4100000</v>
      </c>
      <c r="F507" s="19"/>
      <c r="G507" s="31">
        <v>0</v>
      </c>
      <c r="H507" s="19"/>
      <c r="I507" s="19"/>
      <c r="J507" s="19"/>
      <c r="K507" s="2">
        <f t="shared" si="30"/>
        <v>4100000</v>
      </c>
      <c r="L507" s="31">
        <v>4100000</v>
      </c>
      <c r="M507" s="19"/>
      <c r="S507" s="19">
        <f>IFERROR(SUMIF([3]PIVOT!$A$9:$A$634,C507,[3]PIVOT!$C$9:$C$634),0)</f>
        <v>0</v>
      </c>
      <c r="T507" s="19">
        <f t="shared" si="31"/>
        <v>-4100000</v>
      </c>
    </row>
    <row r="508" spans="1:20" hidden="1" outlineLevel="1" x14ac:dyDescent="0.25">
      <c r="A508" s="19" t="s">
        <v>1204</v>
      </c>
      <c r="B508" s="19" t="s">
        <v>2885</v>
      </c>
      <c r="C508" s="19" t="s">
        <v>1163</v>
      </c>
      <c r="D508" s="19" t="s">
        <v>292</v>
      </c>
      <c r="E508" s="16">
        <f t="shared" si="29"/>
        <v>4500000</v>
      </c>
      <c r="F508" s="19"/>
      <c r="G508" s="31">
        <v>0</v>
      </c>
      <c r="H508" s="19"/>
      <c r="I508" s="19"/>
      <c r="J508" s="19"/>
      <c r="K508" s="2">
        <f t="shared" si="30"/>
        <v>4500000</v>
      </c>
      <c r="L508" s="31">
        <v>4500000</v>
      </c>
      <c r="M508" s="19"/>
      <c r="S508" s="19">
        <f>IFERROR(SUMIF([3]PIVOT!$A$9:$A$634,C508,[3]PIVOT!$C$9:$C$634),0)</f>
        <v>0</v>
      </c>
      <c r="T508" s="19">
        <f t="shared" si="31"/>
        <v>-4500000</v>
      </c>
    </row>
    <row r="509" spans="1:20" hidden="1" outlineLevel="1" x14ac:dyDescent="0.25">
      <c r="A509" s="19" t="s">
        <v>1204</v>
      </c>
      <c r="B509" s="19" t="s">
        <v>2885</v>
      </c>
      <c r="C509" s="19" t="s">
        <v>1166</v>
      </c>
      <c r="D509" s="19" t="s">
        <v>304</v>
      </c>
      <c r="E509" s="16">
        <f t="shared" si="29"/>
        <v>4500000</v>
      </c>
      <c r="F509" s="19"/>
      <c r="G509" s="31">
        <v>0</v>
      </c>
      <c r="H509" s="19"/>
      <c r="I509" s="19"/>
      <c r="J509" s="19"/>
      <c r="K509" s="2">
        <f t="shared" si="30"/>
        <v>4500000</v>
      </c>
      <c r="L509" s="31">
        <v>4500000</v>
      </c>
      <c r="M509" s="19"/>
      <c r="S509" s="19">
        <f>IFERROR(SUMIF([3]PIVOT!$A$9:$A$634,C509,[3]PIVOT!$C$9:$C$634),0)</f>
        <v>0</v>
      </c>
      <c r="T509" s="19">
        <f t="shared" si="31"/>
        <v>-4500000</v>
      </c>
    </row>
    <row r="510" spans="1:20" hidden="1" outlineLevel="1" x14ac:dyDescent="0.25">
      <c r="A510" s="19" t="s">
        <v>1204</v>
      </c>
      <c r="B510" s="19" t="s">
        <v>2885</v>
      </c>
      <c r="C510" s="19" t="s">
        <v>2732</v>
      </c>
      <c r="D510" s="19" t="s">
        <v>2977</v>
      </c>
      <c r="E510" s="16">
        <f t="shared" si="29"/>
        <v>0</v>
      </c>
      <c r="F510" s="19"/>
      <c r="G510" s="31">
        <v>0</v>
      </c>
      <c r="H510" s="19"/>
      <c r="I510" s="19"/>
      <c r="J510" s="19"/>
      <c r="K510" s="2">
        <f t="shared" si="30"/>
        <v>0</v>
      </c>
      <c r="L510" s="31">
        <v>0</v>
      </c>
      <c r="M510" s="19"/>
      <c r="S510" s="19">
        <f>IFERROR(SUMIF([3]PIVOT!$A$9:$A$634,C510,[3]PIVOT!$C$9:$C$634),0)</f>
        <v>0</v>
      </c>
      <c r="T510" s="19">
        <f t="shared" si="31"/>
        <v>0</v>
      </c>
    </row>
    <row r="511" spans="1:20" hidden="1" outlineLevel="1" x14ac:dyDescent="0.25">
      <c r="A511" s="19" t="s">
        <v>1204</v>
      </c>
      <c r="B511" s="19" t="s">
        <v>2885</v>
      </c>
      <c r="C511" s="19" t="s">
        <v>1169</v>
      </c>
      <c r="D511" s="19" t="s">
        <v>948</v>
      </c>
      <c r="E511" s="16">
        <f t="shared" si="29"/>
        <v>3300000</v>
      </c>
      <c r="F511" s="19"/>
      <c r="G511" s="31">
        <v>0</v>
      </c>
      <c r="H511" s="19"/>
      <c r="I511" s="19"/>
      <c r="J511" s="19"/>
      <c r="K511" s="2">
        <f t="shared" si="30"/>
        <v>3300000</v>
      </c>
      <c r="L511" s="31">
        <v>3300000</v>
      </c>
      <c r="M511" s="19"/>
      <c r="S511" s="19">
        <f>IFERROR(SUMIF([3]PIVOT!$A$9:$A$634,C511,[3]PIVOT!$C$9:$C$634),0)</f>
        <v>0</v>
      </c>
      <c r="T511" s="19">
        <f t="shared" si="31"/>
        <v>-3300000</v>
      </c>
    </row>
    <row r="512" spans="1:20" hidden="1" outlineLevel="1" x14ac:dyDescent="0.25">
      <c r="A512" s="19" t="s">
        <v>1204</v>
      </c>
      <c r="B512" s="19" t="s">
        <v>2738</v>
      </c>
      <c r="C512" s="19" t="s">
        <v>2299</v>
      </c>
      <c r="D512" s="19" t="s">
        <v>2300</v>
      </c>
      <c r="E512" s="16">
        <f t="shared" si="29"/>
        <v>2800000</v>
      </c>
      <c r="F512" s="19"/>
      <c r="G512" s="31">
        <v>0</v>
      </c>
      <c r="H512" s="19"/>
      <c r="I512" s="19"/>
      <c r="J512" s="19"/>
      <c r="K512" s="2">
        <f t="shared" si="30"/>
        <v>2800000</v>
      </c>
      <c r="L512" s="31">
        <v>2800000</v>
      </c>
      <c r="M512" s="19"/>
      <c r="S512" s="19">
        <f>IFERROR(SUMIF([3]PIVOT!$A$9:$A$634,C512,[3]PIVOT!$C$9:$C$634),0)</f>
        <v>0</v>
      </c>
      <c r="T512" s="19">
        <f t="shared" si="31"/>
        <v>-2800000</v>
      </c>
    </row>
    <row r="513" spans="1:20" hidden="1" outlineLevel="1" x14ac:dyDescent="0.25">
      <c r="A513" s="19" t="s">
        <v>1204</v>
      </c>
      <c r="B513" s="19" t="s">
        <v>2738</v>
      </c>
      <c r="C513" s="19" t="s">
        <v>1915</v>
      </c>
      <c r="D513" s="19" t="s">
        <v>2978</v>
      </c>
      <c r="E513" s="16">
        <f t="shared" si="29"/>
        <v>4000000</v>
      </c>
      <c r="F513" s="19"/>
      <c r="G513" s="31">
        <v>0</v>
      </c>
      <c r="H513" s="19"/>
      <c r="I513" s="19"/>
      <c r="J513" s="19"/>
      <c r="K513" s="2">
        <f t="shared" si="30"/>
        <v>4000000</v>
      </c>
      <c r="L513" s="31">
        <v>4000000</v>
      </c>
      <c r="M513" s="19"/>
      <c r="S513" s="19">
        <f>IFERROR(SUMIF([3]PIVOT!$A$9:$A$634,C513,[3]PIVOT!$C$9:$C$634),0)</f>
        <v>0</v>
      </c>
      <c r="T513" s="19">
        <f t="shared" si="31"/>
        <v>-4000000</v>
      </c>
    </row>
    <row r="514" spans="1:20" hidden="1" outlineLevel="1" x14ac:dyDescent="0.25">
      <c r="A514" s="19" t="s">
        <v>1204</v>
      </c>
      <c r="B514" s="19" t="s">
        <v>2885</v>
      </c>
      <c r="C514" s="19" t="s">
        <v>1176</v>
      </c>
      <c r="D514" s="19" t="s">
        <v>360</v>
      </c>
      <c r="E514" s="16">
        <f t="shared" si="29"/>
        <v>4500000</v>
      </c>
      <c r="F514" s="19"/>
      <c r="G514" s="31">
        <v>0</v>
      </c>
      <c r="H514" s="19"/>
      <c r="I514" s="19"/>
      <c r="J514" s="19"/>
      <c r="K514" s="2">
        <f t="shared" si="30"/>
        <v>4500000</v>
      </c>
      <c r="L514" s="31">
        <v>4500000</v>
      </c>
      <c r="M514" s="19"/>
      <c r="S514" s="19">
        <f>IFERROR(SUMIF([3]PIVOT!$A$9:$A$634,C514,[3]PIVOT!$C$9:$C$634),0)</f>
        <v>0</v>
      </c>
      <c r="T514" s="19">
        <f t="shared" si="31"/>
        <v>-4500000</v>
      </c>
    </row>
    <row r="515" spans="1:20" hidden="1" outlineLevel="1" x14ac:dyDescent="0.25">
      <c r="A515" s="19" t="s">
        <v>1204</v>
      </c>
      <c r="B515" s="19" t="s">
        <v>2885</v>
      </c>
      <c r="C515" s="19" t="s">
        <v>1174</v>
      </c>
      <c r="D515" s="19" t="s">
        <v>298</v>
      </c>
      <c r="E515" s="16">
        <f t="shared" si="29"/>
        <v>4500000</v>
      </c>
      <c r="F515" s="19"/>
      <c r="G515" s="31">
        <v>0</v>
      </c>
      <c r="H515" s="19"/>
      <c r="I515" s="19"/>
      <c r="J515" s="19"/>
      <c r="K515" s="2">
        <f t="shared" si="30"/>
        <v>4500000</v>
      </c>
      <c r="L515" s="31">
        <v>4500000</v>
      </c>
      <c r="M515" s="19"/>
      <c r="S515" s="19">
        <f>IFERROR(SUMIF([3]PIVOT!$A$9:$A$634,C515,[3]PIVOT!$C$9:$C$634),0)</f>
        <v>0</v>
      </c>
      <c r="T515" s="19">
        <f t="shared" si="31"/>
        <v>-4500000</v>
      </c>
    </row>
    <row r="516" spans="1:20" hidden="1" outlineLevel="1" x14ac:dyDescent="0.25">
      <c r="A516" s="19" t="s">
        <v>1204</v>
      </c>
      <c r="B516" s="19" t="s">
        <v>2886</v>
      </c>
      <c r="C516" s="19" t="s">
        <v>1173</v>
      </c>
      <c r="D516" s="19" t="s">
        <v>296</v>
      </c>
      <c r="E516" s="16">
        <f t="shared" si="29"/>
        <v>4100000</v>
      </c>
      <c r="F516" s="19"/>
      <c r="G516" s="31">
        <v>0</v>
      </c>
      <c r="H516" s="19"/>
      <c r="I516" s="19"/>
      <c r="J516" s="19"/>
      <c r="K516" s="2">
        <f t="shared" si="30"/>
        <v>4100000</v>
      </c>
      <c r="L516" s="31">
        <v>4100000</v>
      </c>
      <c r="M516" s="19"/>
      <c r="S516" s="19">
        <f>IFERROR(SUMIF([3]PIVOT!$A$9:$A$634,C516,[3]PIVOT!$C$9:$C$634),0)</f>
        <v>0</v>
      </c>
      <c r="T516" s="19">
        <f t="shared" si="31"/>
        <v>-4100000</v>
      </c>
    </row>
    <row r="517" spans="1:20" hidden="1" outlineLevel="1" x14ac:dyDescent="0.25">
      <c r="A517" s="19" t="s">
        <v>1204</v>
      </c>
      <c r="B517" s="19" t="s">
        <v>2885</v>
      </c>
      <c r="C517" s="19" t="s">
        <v>1172</v>
      </c>
      <c r="D517" s="19" t="s">
        <v>1917</v>
      </c>
      <c r="E517" s="16">
        <f t="shared" si="29"/>
        <v>4500000</v>
      </c>
      <c r="F517" s="19"/>
      <c r="G517" s="31">
        <v>0</v>
      </c>
      <c r="H517" s="19"/>
      <c r="I517" s="19"/>
      <c r="J517" s="19"/>
      <c r="K517" s="2">
        <f t="shared" si="30"/>
        <v>4500000</v>
      </c>
      <c r="L517" s="31">
        <v>4500000</v>
      </c>
      <c r="M517" s="19"/>
      <c r="S517" s="19">
        <f>IFERROR(SUMIF([3]PIVOT!$A$9:$A$634,C517,[3]PIVOT!$C$9:$C$634),0)</f>
        <v>0</v>
      </c>
      <c r="T517" s="19">
        <f t="shared" si="31"/>
        <v>-4500000</v>
      </c>
    </row>
    <row r="518" spans="1:20" hidden="1" outlineLevel="1" x14ac:dyDescent="0.25">
      <c r="A518" s="19" t="s">
        <v>1204</v>
      </c>
      <c r="B518" s="19" t="s">
        <v>2885</v>
      </c>
      <c r="C518" s="19" t="s">
        <v>1175</v>
      </c>
      <c r="D518" s="19" t="s">
        <v>305</v>
      </c>
      <c r="E518" s="16">
        <f t="shared" si="29"/>
        <v>1200000</v>
      </c>
      <c r="F518" s="19"/>
      <c r="G518" s="31">
        <v>0</v>
      </c>
      <c r="H518" s="19"/>
      <c r="I518" s="19"/>
      <c r="J518" s="19"/>
      <c r="K518" s="2">
        <f t="shared" si="30"/>
        <v>1200000</v>
      </c>
      <c r="L518" s="31">
        <v>1200000</v>
      </c>
      <c r="M518" s="19"/>
      <c r="S518" s="19">
        <f>IFERROR(SUMIF([3]PIVOT!$A$9:$A$634,C518,[3]PIVOT!$C$9:$C$634),0)</f>
        <v>0</v>
      </c>
      <c r="T518" s="19">
        <f t="shared" si="31"/>
        <v>-1200000</v>
      </c>
    </row>
    <row r="519" spans="1:20" hidden="1" outlineLevel="1" x14ac:dyDescent="0.25">
      <c r="A519" s="19" t="s">
        <v>1204</v>
      </c>
      <c r="B519" s="19" t="s">
        <v>2738</v>
      </c>
      <c r="C519" s="19" t="s">
        <v>1177</v>
      </c>
      <c r="D519" s="19" t="s">
        <v>299</v>
      </c>
      <c r="E519" s="16">
        <f t="shared" si="29"/>
        <v>0</v>
      </c>
      <c r="F519" s="19"/>
      <c r="G519" s="31">
        <v>0</v>
      </c>
      <c r="H519" s="19"/>
      <c r="I519" s="19"/>
      <c r="J519" s="19"/>
      <c r="K519" s="2">
        <f t="shared" si="30"/>
        <v>0</v>
      </c>
      <c r="L519" s="31">
        <v>0</v>
      </c>
      <c r="M519" s="19"/>
      <c r="S519" s="19">
        <f>IFERROR(SUMIF([3]PIVOT!$A$9:$A$634,C519,[3]PIVOT!$C$9:$C$634),0)</f>
        <v>0</v>
      </c>
      <c r="T519" s="19">
        <f t="shared" si="31"/>
        <v>0</v>
      </c>
    </row>
    <row r="520" spans="1:20" hidden="1" outlineLevel="1" x14ac:dyDescent="0.25">
      <c r="A520" s="19" t="s">
        <v>1204</v>
      </c>
      <c r="B520" s="19" t="s">
        <v>2738</v>
      </c>
      <c r="C520" s="19" t="s">
        <v>1202</v>
      </c>
      <c r="D520" s="19" t="s">
        <v>1079</v>
      </c>
      <c r="E520" s="16">
        <f t="shared" si="29"/>
        <v>0</v>
      </c>
      <c r="F520" s="19"/>
      <c r="G520" s="31">
        <v>0</v>
      </c>
      <c r="H520" s="19"/>
      <c r="I520" s="19"/>
      <c r="J520" s="19"/>
      <c r="K520" s="2">
        <f t="shared" si="30"/>
        <v>0</v>
      </c>
      <c r="L520" s="31">
        <v>0</v>
      </c>
      <c r="M520" s="19"/>
      <c r="S520" s="19">
        <f>IFERROR(SUMIF([3]PIVOT!$A$9:$A$634,C520,[3]PIVOT!$C$9:$C$634),0)</f>
        <v>0</v>
      </c>
      <c r="T520" s="19">
        <f t="shared" si="31"/>
        <v>0</v>
      </c>
    </row>
    <row r="521" spans="1:20" hidden="1" outlineLevel="1" x14ac:dyDescent="0.25">
      <c r="A521" s="19" t="s">
        <v>1204</v>
      </c>
      <c r="B521" s="19" t="s">
        <v>2885</v>
      </c>
      <c r="C521" s="19" t="s">
        <v>2983</v>
      </c>
      <c r="D521" s="19" t="s">
        <v>2984</v>
      </c>
      <c r="E521" s="16">
        <f t="shared" si="29"/>
        <v>0</v>
      </c>
      <c r="F521" s="19"/>
      <c r="G521" s="31">
        <v>1000000</v>
      </c>
      <c r="H521" s="19"/>
      <c r="I521" s="19"/>
      <c r="J521" s="19"/>
      <c r="K521" s="2">
        <f t="shared" si="30"/>
        <v>1000000</v>
      </c>
      <c r="L521" s="31">
        <v>0</v>
      </c>
      <c r="M521" s="19"/>
      <c r="S521" s="19">
        <f>IFERROR(SUMIF([3]PIVOT!$A$9:$A$634,C521,[3]PIVOT!$C$9:$C$634),0)</f>
        <v>0</v>
      </c>
      <c r="T521" s="19">
        <f t="shared" si="31"/>
        <v>-1000000</v>
      </c>
    </row>
    <row r="522" spans="1:20" hidden="1" outlineLevel="1" x14ac:dyDescent="0.25">
      <c r="A522" s="19" t="s">
        <v>1204</v>
      </c>
      <c r="B522" s="19" t="s">
        <v>2885</v>
      </c>
      <c r="C522" s="19" t="s">
        <v>1179</v>
      </c>
      <c r="D522" s="19" t="s">
        <v>472</v>
      </c>
      <c r="E522" s="16">
        <f t="shared" si="29"/>
        <v>4500000</v>
      </c>
      <c r="F522" s="19"/>
      <c r="G522" s="31">
        <v>0</v>
      </c>
      <c r="H522" s="19"/>
      <c r="I522" s="19"/>
      <c r="J522" s="19"/>
      <c r="K522" s="2">
        <f t="shared" si="30"/>
        <v>4500000</v>
      </c>
      <c r="L522" s="31">
        <v>4500000</v>
      </c>
      <c r="M522" s="19"/>
      <c r="S522" s="19">
        <f>IFERROR(SUMIF([3]PIVOT!$A$9:$A$634,C522,[3]PIVOT!$C$9:$C$634),0)</f>
        <v>0</v>
      </c>
      <c r="T522" s="19">
        <f t="shared" si="31"/>
        <v>-4500000</v>
      </c>
    </row>
    <row r="523" spans="1:20" hidden="1" outlineLevel="1" x14ac:dyDescent="0.25">
      <c r="A523" s="19" t="s">
        <v>1204</v>
      </c>
      <c r="B523" s="19" t="s">
        <v>2885</v>
      </c>
      <c r="C523" s="19" t="s">
        <v>1181</v>
      </c>
      <c r="D523" s="19" t="s">
        <v>690</v>
      </c>
      <c r="E523" s="16">
        <f t="shared" si="29"/>
        <v>4500000</v>
      </c>
      <c r="F523" s="19"/>
      <c r="G523" s="31">
        <v>0</v>
      </c>
      <c r="H523" s="19"/>
      <c r="I523" s="19"/>
      <c r="J523" s="19"/>
      <c r="K523" s="2">
        <f t="shared" si="30"/>
        <v>4500000</v>
      </c>
      <c r="L523" s="31">
        <v>4500000</v>
      </c>
      <c r="M523" s="19"/>
      <c r="S523" s="19">
        <f>IFERROR(SUMIF([3]PIVOT!$A$9:$A$634,C523,[3]PIVOT!$C$9:$C$634),0)</f>
        <v>0</v>
      </c>
      <c r="T523" s="19">
        <f t="shared" si="31"/>
        <v>-4500000</v>
      </c>
    </row>
    <row r="524" spans="1:20" hidden="1" outlineLevel="1" x14ac:dyDescent="0.25">
      <c r="A524" s="19" t="s">
        <v>1204</v>
      </c>
      <c r="B524" s="19" t="s">
        <v>2738</v>
      </c>
      <c r="C524" s="19" t="s">
        <v>3066</v>
      </c>
      <c r="D524" s="19" t="s">
        <v>3067</v>
      </c>
      <c r="E524" s="16">
        <f t="shared" si="29"/>
        <v>4000000</v>
      </c>
      <c r="F524" s="19"/>
      <c r="G524" s="31">
        <v>1000000</v>
      </c>
      <c r="H524" s="19"/>
      <c r="I524" s="19"/>
      <c r="J524" s="19"/>
      <c r="K524" s="2">
        <f t="shared" si="30"/>
        <v>5000000</v>
      </c>
      <c r="L524" s="31">
        <v>4000000</v>
      </c>
      <c r="M524" s="19"/>
      <c r="S524" s="19">
        <f>IFERROR(SUMIF([3]PIVOT!$A$9:$A$634,C524,[3]PIVOT!$C$9:$C$634),0)</f>
        <v>0</v>
      </c>
      <c r="T524" s="19">
        <f t="shared" si="31"/>
        <v>-5000000</v>
      </c>
    </row>
    <row r="525" spans="1:20" hidden="1" outlineLevel="1" x14ac:dyDescent="0.25">
      <c r="A525" s="19" t="s">
        <v>1204</v>
      </c>
      <c r="B525" s="19" t="s">
        <v>2885</v>
      </c>
      <c r="C525" s="19" t="s">
        <v>3068</v>
      </c>
      <c r="D525" s="19" t="s">
        <v>3069</v>
      </c>
      <c r="E525" s="16">
        <f t="shared" si="29"/>
        <v>4500000</v>
      </c>
      <c r="F525" s="19"/>
      <c r="G525" s="31">
        <v>1000000</v>
      </c>
      <c r="H525" s="19"/>
      <c r="I525" s="19"/>
      <c r="J525" s="19"/>
      <c r="K525" s="2">
        <f t="shared" si="30"/>
        <v>5500000</v>
      </c>
      <c r="L525" s="31">
        <v>4500000</v>
      </c>
      <c r="M525" s="19"/>
      <c r="S525" s="19">
        <f>IFERROR(SUMIF([3]PIVOT!$A$9:$A$634,C525,[3]PIVOT!$C$9:$C$634),0)</f>
        <v>0</v>
      </c>
      <c r="T525" s="19">
        <f t="shared" si="31"/>
        <v>-5500000</v>
      </c>
    </row>
    <row r="526" spans="1:20" hidden="1" outlineLevel="1" x14ac:dyDescent="0.25">
      <c r="A526" s="19" t="s">
        <v>1204</v>
      </c>
      <c r="B526" s="19" t="s">
        <v>2885</v>
      </c>
      <c r="C526" s="19" t="s">
        <v>2302</v>
      </c>
      <c r="D526" s="19" t="s">
        <v>2303</v>
      </c>
      <c r="E526" s="16">
        <f t="shared" si="29"/>
        <v>4500000</v>
      </c>
      <c r="F526" s="19"/>
      <c r="G526" s="31">
        <v>0</v>
      </c>
      <c r="H526" s="19"/>
      <c r="I526" s="19"/>
      <c r="J526" s="19"/>
      <c r="K526" s="2">
        <f t="shared" si="30"/>
        <v>4500000</v>
      </c>
      <c r="L526" s="31">
        <v>4500000</v>
      </c>
      <c r="M526" s="19"/>
      <c r="S526" s="19">
        <f>IFERROR(SUMIF([3]PIVOT!$A$9:$A$634,C526,[3]PIVOT!$C$9:$C$634),0)</f>
        <v>0</v>
      </c>
      <c r="T526" s="19">
        <f t="shared" si="31"/>
        <v>-4500000</v>
      </c>
    </row>
    <row r="527" spans="1:20" hidden="1" outlineLevel="1" x14ac:dyDescent="0.25">
      <c r="A527" s="19" t="s">
        <v>1204</v>
      </c>
      <c r="B527" s="19" t="s">
        <v>2885</v>
      </c>
      <c r="C527" s="19" t="s">
        <v>2987</v>
      </c>
      <c r="D527" s="19" t="s">
        <v>2988</v>
      </c>
      <c r="E527" s="16">
        <f t="shared" si="29"/>
        <v>4500000</v>
      </c>
      <c r="F527" s="19"/>
      <c r="G527" s="31">
        <v>1000000</v>
      </c>
      <c r="H527" s="19"/>
      <c r="I527" s="19"/>
      <c r="J527" s="19"/>
      <c r="K527" s="2">
        <f t="shared" si="30"/>
        <v>5500000</v>
      </c>
      <c r="L527" s="31">
        <v>4500000</v>
      </c>
      <c r="M527" s="19"/>
      <c r="S527" s="19">
        <f>IFERROR(SUMIF([3]PIVOT!$A$9:$A$634,C527,[3]PIVOT!$C$9:$C$634),0)</f>
        <v>0</v>
      </c>
      <c r="T527" s="19">
        <f t="shared" si="31"/>
        <v>-5500000</v>
      </c>
    </row>
    <row r="528" spans="1:20" hidden="1" outlineLevel="1" x14ac:dyDescent="0.25">
      <c r="A528" s="19" t="s">
        <v>1204</v>
      </c>
      <c r="B528" s="19" t="s">
        <v>2885</v>
      </c>
      <c r="C528" s="19" t="s">
        <v>2121</v>
      </c>
      <c r="D528" s="19" t="s">
        <v>2122</v>
      </c>
      <c r="E528" s="16">
        <f t="shared" si="29"/>
        <v>4500000</v>
      </c>
      <c r="F528" s="19"/>
      <c r="G528" s="31">
        <v>0</v>
      </c>
      <c r="H528" s="19"/>
      <c r="I528" s="19"/>
      <c r="J528" s="19"/>
      <c r="K528" s="2">
        <f t="shared" si="30"/>
        <v>4500000</v>
      </c>
      <c r="L528" s="31">
        <v>4500000</v>
      </c>
      <c r="M528" s="19"/>
      <c r="S528" s="19">
        <f>IFERROR(SUMIF([3]PIVOT!$A$9:$A$634,C528,[3]PIVOT!$C$9:$C$634),0)</f>
        <v>0</v>
      </c>
      <c r="T528" s="19">
        <f t="shared" si="31"/>
        <v>-4500000</v>
      </c>
    </row>
    <row r="529" spans="1:20" hidden="1" outlineLevel="1" x14ac:dyDescent="0.25">
      <c r="A529" s="19" t="s">
        <v>1204</v>
      </c>
      <c r="B529" s="19" t="s">
        <v>2738</v>
      </c>
      <c r="C529" s="19" t="s">
        <v>1189</v>
      </c>
      <c r="D529" s="19" t="s">
        <v>294</v>
      </c>
      <c r="E529" s="16">
        <f t="shared" si="29"/>
        <v>4000000</v>
      </c>
      <c r="F529" s="19"/>
      <c r="G529" s="31">
        <v>0</v>
      </c>
      <c r="H529" s="19"/>
      <c r="I529" s="19"/>
      <c r="J529" s="19"/>
      <c r="K529" s="2">
        <f t="shared" si="30"/>
        <v>4000000</v>
      </c>
      <c r="L529" s="31">
        <v>4000000</v>
      </c>
      <c r="M529" s="19"/>
      <c r="S529" s="19">
        <f>IFERROR(SUMIF([3]PIVOT!$A$9:$A$634,C529,[3]PIVOT!$C$9:$C$634),0)</f>
        <v>0</v>
      </c>
      <c r="T529" s="19">
        <f t="shared" si="31"/>
        <v>-4000000</v>
      </c>
    </row>
    <row r="530" spans="1:20" hidden="1" outlineLevel="1" x14ac:dyDescent="0.25">
      <c r="A530" s="19" t="s">
        <v>1204</v>
      </c>
      <c r="B530" s="19" t="s">
        <v>2885</v>
      </c>
      <c r="C530" s="19" t="s">
        <v>1922</v>
      </c>
      <c r="D530" s="19" t="s">
        <v>2980</v>
      </c>
      <c r="E530" s="16">
        <f t="shared" si="29"/>
        <v>4500000</v>
      </c>
      <c r="F530" s="19"/>
      <c r="G530" s="31">
        <v>0</v>
      </c>
      <c r="H530" s="19"/>
      <c r="I530" s="19"/>
      <c r="J530" s="19"/>
      <c r="K530" s="2">
        <f t="shared" si="30"/>
        <v>4500000</v>
      </c>
      <c r="L530" s="31">
        <v>4500000</v>
      </c>
      <c r="M530" s="19"/>
      <c r="S530" s="19">
        <f>IFERROR(SUMIF([3]PIVOT!$A$9:$A$634,C530,[3]PIVOT!$C$9:$C$634),0)</f>
        <v>0</v>
      </c>
      <c r="T530" s="19">
        <f t="shared" si="31"/>
        <v>-4500000</v>
      </c>
    </row>
    <row r="531" spans="1:20" hidden="1" outlineLevel="1" x14ac:dyDescent="0.25">
      <c r="A531" s="19" t="s">
        <v>1204</v>
      </c>
      <c r="B531" s="19" t="s">
        <v>2885</v>
      </c>
      <c r="C531" s="19" t="s">
        <v>1192</v>
      </c>
      <c r="D531" s="19" t="s">
        <v>653</v>
      </c>
      <c r="E531" s="16">
        <f t="shared" si="29"/>
        <v>4500000</v>
      </c>
      <c r="F531" s="19"/>
      <c r="G531" s="31">
        <v>0</v>
      </c>
      <c r="H531" s="19"/>
      <c r="I531" s="19"/>
      <c r="J531" s="19"/>
      <c r="K531" s="2">
        <f t="shared" si="30"/>
        <v>4500000</v>
      </c>
      <c r="L531" s="31">
        <v>4500000</v>
      </c>
      <c r="M531" s="19"/>
      <c r="S531" s="19">
        <f>IFERROR(SUMIF([3]PIVOT!$A$9:$A$634,C531,[3]PIVOT!$C$9:$C$634),0)</f>
        <v>0</v>
      </c>
      <c r="T531" s="19">
        <f t="shared" si="31"/>
        <v>-4500000</v>
      </c>
    </row>
    <row r="532" spans="1:20" hidden="1" outlineLevel="1" x14ac:dyDescent="0.25">
      <c r="A532" s="19" t="s">
        <v>1204</v>
      </c>
      <c r="B532" s="19" t="s">
        <v>2885</v>
      </c>
      <c r="C532" s="19" t="s">
        <v>1193</v>
      </c>
      <c r="D532" s="19" t="s">
        <v>652</v>
      </c>
      <c r="E532" s="16">
        <f t="shared" si="29"/>
        <v>4500000</v>
      </c>
      <c r="F532" s="19"/>
      <c r="G532" s="31">
        <v>0</v>
      </c>
      <c r="H532" s="19"/>
      <c r="I532" s="19"/>
      <c r="J532" s="19"/>
      <c r="K532" s="2">
        <f t="shared" si="30"/>
        <v>4500000</v>
      </c>
      <c r="L532" s="31">
        <v>4500000</v>
      </c>
      <c r="M532" s="19"/>
      <c r="S532" s="19">
        <f>IFERROR(SUMIF([3]PIVOT!$A$9:$A$634,C532,[3]PIVOT!$C$9:$C$634),0)</f>
        <v>0</v>
      </c>
      <c r="T532" s="19">
        <f t="shared" si="31"/>
        <v>-4500000</v>
      </c>
    </row>
    <row r="533" spans="1:20" hidden="1" outlineLevel="1" x14ac:dyDescent="0.25">
      <c r="A533" s="19" t="s">
        <v>1204</v>
      </c>
      <c r="B533" s="19" t="s">
        <v>2885</v>
      </c>
      <c r="C533" s="19" t="s">
        <v>1194</v>
      </c>
      <c r="D533" s="19" t="s">
        <v>654</v>
      </c>
      <c r="E533" s="16">
        <f t="shared" si="29"/>
        <v>3300000</v>
      </c>
      <c r="F533" s="19"/>
      <c r="G533" s="31">
        <v>0</v>
      </c>
      <c r="H533" s="19"/>
      <c r="I533" s="19"/>
      <c r="J533" s="19"/>
      <c r="K533" s="2">
        <f t="shared" si="30"/>
        <v>3300000</v>
      </c>
      <c r="L533" s="31">
        <v>3300000</v>
      </c>
      <c r="M533" s="19"/>
      <c r="S533" s="19">
        <f>IFERROR(SUMIF([3]PIVOT!$A$9:$A$634,C533,[3]PIVOT!$C$9:$C$634),0)</f>
        <v>0</v>
      </c>
      <c r="T533" s="19">
        <f t="shared" si="31"/>
        <v>-3300000</v>
      </c>
    </row>
    <row r="534" spans="1:20" hidden="1" outlineLevel="1" x14ac:dyDescent="0.25">
      <c r="A534" s="19" t="s">
        <v>1204</v>
      </c>
      <c r="B534" s="19" t="s">
        <v>2885</v>
      </c>
      <c r="C534" s="19" t="s">
        <v>2989</v>
      </c>
      <c r="D534" s="19" t="s">
        <v>2990</v>
      </c>
      <c r="E534" s="16">
        <f t="shared" si="29"/>
        <v>1500000</v>
      </c>
      <c r="F534" s="19"/>
      <c r="G534" s="31">
        <v>1000000</v>
      </c>
      <c r="H534" s="19"/>
      <c r="I534" s="19"/>
      <c r="J534" s="19"/>
      <c r="K534" s="2">
        <f t="shared" si="30"/>
        <v>2500000</v>
      </c>
      <c r="L534" s="31">
        <v>1500000</v>
      </c>
      <c r="M534" s="19"/>
      <c r="S534" s="19">
        <f>IFERROR(SUMIF([3]PIVOT!$A$9:$A$634,C534,[3]PIVOT!$C$9:$C$634),0)</f>
        <v>0</v>
      </c>
      <c r="T534" s="19">
        <f t="shared" si="31"/>
        <v>-2500000</v>
      </c>
    </row>
    <row r="535" spans="1:20" hidden="1" outlineLevel="1" x14ac:dyDescent="0.25">
      <c r="A535" s="19" t="s">
        <v>1204</v>
      </c>
      <c r="B535" s="19" t="s">
        <v>2738</v>
      </c>
      <c r="C535" s="19" t="s">
        <v>1198</v>
      </c>
      <c r="D535" s="19" t="s">
        <v>951</v>
      </c>
      <c r="E535" s="16">
        <f t="shared" si="29"/>
        <v>4000000</v>
      </c>
      <c r="F535" s="19"/>
      <c r="G535" s="31">
        <v>0</v>
      </c>
      <c r="H535" s="19"/>
      <c r="I535" s="19"/>
      <c r="J535" s="19"/>
      <c r="K535" s="2">
        <f t="shared" si="30"/>
        <v>4000000</v>
      </c>
      <c r="L535" s="31">
        <v>4000000</v>
      </c>
      <c r="M535" s="19"/>
      <c r="S535" s="19">
        <f>IFERROR(SUMIF([3]PIVOT!$A$9:$A$634,C535,[3]PIVOT!$C$9:$C$634),0)</f>
        <v>0</v>
      </c>
      <c r="T535" s="19">
        <f t="shared" si="31"/>
        <v>-4000000</v>
      </c>
    </row>
    <row r="536" spans="1:20" hidden="1" outlineLevel="1" x14ac:dyDescent="0.25">
      <c r="A536" s="19" t="s">
        <v>1204</v>
      </c>
      <c r="B536" s="19" t="s">
        <v>2885</v>
      </c>
      <c r="C536" s="19" t="s">
        <v>1197</v>
      </c>
      <c r="D536" s="19" t="s">
        <v>692</v>
      </c>
      <c r="E536" s="16">
        <f t="shared" si="29"/>
        <v>4500000</v>
      </c>
      <c r="F536" s="19"/>
      <c r="G536" s="31">
        <v>0</v>
      </c>
      <c r="H536" s="19"/>
      <c r="I536" s="19"/>
      <c r="J536" s="19"/>
      <c r="K536" s="2">
        <f t="shared" si="30"/>
        <v>4500000</v>
      </c>
      <c r="L536" s="31">
        <v>4500000</v>
      </c>
      <c r="M536" s="19"/>
      <c r="S536" s="19">
        <f>IFERROR(SUMIF([3]PIVOT!$A$9:$A$634,C536,[3]PIVOT!$C$9:$C$634),0)</f>
        <v>0</v>
      </c>
      <c r="T536" s="19">
        <f t="shared" si="31"/>
        <v>-4500000</v>
      </c>
    </row>
    <row r="537" spans="1:20" hidden="1" outlineLevel="1" x14ac:dyDescent="0.25">
      <c r="A537" s="19" t="s">
        <v>1204</v>
      </c>
      <c r="B537" s="19" t="s">
        <v>2885</v>
      </c>
      <c r="C537" s="19" t="s">
        <v>1196</v>
      </c>
      <c r="D537" s="19" t="s">
        <v>691</v>
      </c>
      <c r="E537" s="16">
        <f t="shared" si="29"/>
        <v>4500000</v>
      </c>
      <c r="F537" s="19"/>
      <c r="G537" s="31">
        <v>0</v>
      </c>
      <c r="H537" s="19"/>
      <c r="I537" s="19"/>
      <c r="J537" s="19"/>
      <c r="K537" s="2">
        <f t="shared" si="30"/>
        <v>4500000</v>
      </c>
      <c r="L537" s="31">
        <v>4500000</v>
      </c>
      <c r="M537" s="19"/>
      <c r="S537" s="19">
        <f>IFERROR(SUMIF([3]PIVOT!$A$9:$A$634,C537,[3]PIVOT!$C$9:$C$634),0)</f>
        <v>0</v>
      </c>
      <c r="T537" s="19">
        <f t="shared" si="31"/>
        <v>-4500000</v>
      </c>
    </row>
    <row r="538" spans="1:20" hidden="1" outlineLevel="1" x14ac:dyDescent="0.25">
      <c r="A538" s="19" t="s">
        <v>1204</v>
      </c>
      <c r="B538" s="19" t="s">
        <v>2738</v>
      </c>
      <c r="C538" s="19" t="s">
        <v>1200</v>
      </c>
      <c r="D538" s="19" t="s">
        <v>307</v>
      </c>
      <c r="E538" s="16">
        <f t="shared" si="29"/>
        <v>1200000</v>
      </c>
      <c r="F538" s="19"/>
      <c r="G538" s="31">
        <v>0</v>
      </c>
      <c r="H538" s="19"/>
      <c r="I538" s="19"/>
      <c r="J538" s="19"/>
      <c r="K538" s="2">
        <f t="shared" si="30"/>
        <v>1200000</v>
      </c>
      <c r="L538" s="31">
        <v>1200000</v>
      </c>
      <c r="M538" s="19"/>
      <c r="S538" s="19">
        <f>IFERROR(SUMIF([3]PIVOT!$A$9:$A$634,C538,[3]PIVOT!$C$9:$C$634),0)</f>
        <v>0</v>
      </c>
      <c r="T538" s="19">
        <f t="shared" si="31"/>
        <v>-1200000</v>
      </c>
    </row>
    <row r="539" spans="1:20" hidden="1" outlineLevel="1" x14ac:dyDescent="0.25">
      <c r="A539" s="19" t="s">
        <v>1204</v>
      </c>
      <c r="B539" s="19" t="s">
        <v>2885</v>
      </c>
      <c r="C539" s="19" t="s">
        <v>1199</v>
      </c>
      <c r="D539" s="19" t="s">
        <v>539</v>
      </c>
      <c r="E539" s="16">
        <f t="shared" si="29"/>
        <v>3300000</v>
      </c>
      <c r="F539" s="19"/>
      <c r="G539" s="31">
        <v>0</v>
      </c>
      <c r="H539" s="19"/>
      <c r="I539" s="19"/>
      <c r="J539" s="19"/>
      <c r="K539" s="2">
        <f t="shared" si="30"/>
        <v>3300000</v>
      </c>
      <c r="L539" s="31">
        <v>3300000</v>
      </c>
      <c r="M539" s="19"/>
      <c r="S539" s="19">
        <f>IFERROR(SUMIF([3]PIVOT!$A$9:$A$634,C539,[3]PIVOT!$C$9:$C$634),0)</f>
        <v>0</v>
      </c>
      <c r="T539" s="19">
        <f t="shared" si="31"/>
        <v>-3300000</v>
      </c>
    </row>
    <row r="540" spans="1:20" hidden="1" outlineLevel="1" x14ac:dyDescent="0.25">
      <c r="A540" s="19" t="s">
        <v>1204</v>
      </c>
      <c r="B540" s="19" t="s">
        <v>2738</v>
      </c>
      <c r="C540" s="19" t="s">
        <v>1186</v>
      </c>
      <c r="D540" s="19" t="s">
        <v>693</v>
      </c>
      <c r="E540" s="16">
        <f t="shared" si="29"/>
        <v>3200000</v>
      </c>
      <c r="F540" s="19"/>
      <c r="G540" s="31">
        <v>0</v>
      </c>
      <c r="H540" s="19"/>
      <c r="I540" s="19"/>
      <c r="J540" s="19"/>
      <c r="K540" s="2">
        <f t="shared" si="30"/>
        <v>3200000</v>
      </c>
      <c r="L540" s="31">
        <v>3200000</v>
      </c>
      <c r="M540" s="19"/>
      <c r="S540" s="19">
        <f>IFERROR(SUMIF([3]PIVOT!$A$9:$A$634,C540,[3]PIVOT!$C$9:$C$634),0)</f>
        <v>0</v>
      </c>
      <c r="T540" s="19">
        <f t="shared" si="31"/>
        <v>-3200000</v>
      </c>
    </row>
    <row r="541" spans="1:20" hidden="1" outlineLevel="1" x14ac:dyDescent="0.25">
      <c r="A541" s="19" t="s">
        <v>1204</v>
      </c>
      <c r="B541" s="19" t="s">
        <v>2885</v>
      </c>
      <c r="C541" s="19" t="s">
        <v>1187</v>
      </c>
      <c r="D541" s="19" t="s">
        <v>726</v>
      </c>
      <c r="E541" s="16">
        <f t="shared" si="29"/>
        <v>4500000</v>
      </c>
      <c r="F541" s="19"/>
      <c r="G541" s="31">
        <v>0</v>
      </c>
      <c r="H541" s="19"/>
      <c r="I541" s="19"/>
      <c r="J541" s="19"/>
      <c r="K541" s="2">
        <f t="shared" si="30"/>
        <v>4500000</v>
      </c>
      <c r="L541" s="31">
        <v>4500000</v>
      </c>
      <c r="M541" s="19"/>
      <c r="S541" s="19">
        <f>IFERROR(SUMIF([3]PIVOT!$A$9:$A$634,C541,[3]PIVOT!$C$9:$C$634),0)</f>
        <v>0</v>
      </c>
      <c r="T541" s="19">
        <f t="shared" si="31"/>
        <v>-4500000</v>
      </c>
    </row>
    <row r="542" spans="1:20" hidden="1" outlineLevel="1" x14ac:dyDescent="0.25">
      <c r="A542" s="19" t="s">
        <v>1204</v>
      </c>
      <c r="B542" s="19" t="s">
        <v>2885</v>
      </c>
      <c r="C542" s="19" t="s">
        <v>1924</v>
      </c>
      <c r="D542" s="19" t="s">
        <v>2982</v>
      </c>
      <c r="E542" s="16">
        <f t="shared" si="29"/>
        <v>4500000</v>
      </c>
      <c r="F542" s="19"/>
      <c r="G542" s="31">
        <v>0</v>
      </c>
      <c r="H542" s="19"/>
      <c r="I542" s="19"/>
      <c r="J542" s="19"/>
      <c r="K542" s="2">
        <f t="shared" si="30"/>
        <v>4500000</v>
      </c>
      <c r="L542" s="31">
        <v>4500000</v>
      </c>
      <c r="M542" s="19"/>
      <c r="S542" s="19">
        <f>IFERROR(SUMIF([3]PIVOT!$A$9:$A$634,C542,[3]PIVOT!$C$9:$C$634),0)</f>
        <v>0</v>
      </c>
      <c r="T542" s="19">
        <f t="shared" si="31"/>
        <v>-4500000</v>
      </c>
    </row>
    <row r="543" spans="1:20" hidden="1" outlineLevel="1" x14ac:dyDescent="0.25">
      <c r="A543" s="19" t="s">
        <v>1204</v>
      </c>
      <c r="B543" s="19" t="s">
        <v>2885</v>
      </c>
      <c r="C543" s="19" t="s">
        <v>1203</v>
      </c>
      <c r="D543" s="19" t="s">
        <v>1081</v>
      </c>
      <c r="E543" s="16">
        <f t="shared" si="29"/>
        <v>0</v>
      </c>
      <c r="F543" s="19"/>
      <c r="G543" s="31">
        <v>0</v>
      </c>
      <c r="H543" s="19"/>
      <c r="I543" s="19"/>
      <c r="J543" s="19"/>
      <c r="K543" s="2">
        <f t="shared" si="30"/>
        <v>0</v>
      </c>
      <c r="L543" s="31">
        <v>0</v>
      </c>
      <c r="M543" s="19"/>
      <c r="S543" s="19">
        <f>IFERROR(SUMIF([3]PIVOT!$A$9:$A$634,C543,[3]PIVOT!$C$9:$C$634),0)</f>
        <v>0</v>
      </c>
      <c r="T543" s="19">
        <f t="shared" si="31"/>
        <v>0</v>
      </c>
    </row>
    <row r="544" spans="1:20" hidden="1" outlineLevel="1" x14ac:dyDescent="0.25">
      <c r="A544" s="19" t="s">
        <v>249</v>
      </c>
      <c r="B544" s="19" t="s">
        <v>37</v>
      </c>
      <c r="C544" s="19" t="s">
        <v>1208</v>
      </c>
      <c r="D544" s="19" t="s">
        <v>267</v>
      </c>
      <c r="E544" s="16">
        <f t="shared" si="29"/>
        <v>5700000</v>
      </c>
      <c r="F544" s="19"/>
      <c r="G544" s="31">
        <v>0</v>
      </c>
      <c r="H544" s="19"/>
      <c r="I544" s="19"/>
      <c r="J544" s="19"/>
      <c r="K544" s="2">
        <f t="shared" si="30"/>
        <v>5700000</v>
      </c>
      <c r="L544" s="31">
        <v>5700000</v>
      </c>
      <c r="M544" s="19"/>
      <c r="S544" s="19">
        <f>IFERROR(SUMIF([3]PIVOT!$A$9:$A$634,C544,[3]PIVOT!$C$9:$C$634),0)</f>
        <v>0</v>
      </c>
      <c r="T544" s="19">
        <f t="shared" si="31"/>
        <v>-5700000</v>
      </c>
    </row>
    <row r="545" spans="1:20" hidden="1" outlineLevel="1" x14ac:dyDescent="0.25">
      <c r="A545" s="19" t="s">
        <v>249</v>
      </c>
      <c r="B545" s="19" t="s">
        <v>37</v>
      </c>
      <c r="C545" s="19" t="s">
        <v>1210</v>
      </c>
      <c r="D545" s="19" t="s">
        <v>269</v>
      </c>
      <c r="E545" s="16">
        <f t="shared" si="29"/>
        <v>5700000</v>
      </c>
      <c r="F545" s="19"/>
      <c r="G545" s="31">
        <v>0</v>
      </c>
      <c r="H545" s="19"/>
      <c r="I545" s="19"/>
      <c r="J545" s="19"/>
      <c r="K545" s="2">
        <f t="shared" si="30"/>
        <v>5700000</v>
      </c>
      <c r="L545" s="31">
        <v>5700000</v>
      </c>
      <c r="M545" s="19"/>
      <c r="S545" s="19">
        <f>IFERROR(SUMIF([3]PIVOT!$A$9:$A$634,C545,[3]PIVOT!$C$9:$C$634),0)</f>
        <v>0</v>
      </c>
      <c r="T545" s="19">
        <f t="shared" si="31"/>
        <v>-5700000</v>
      </c>
    </row>
    <row r="546" spans="1:20" hidden="1" outlineLevel="1" x14ac:dyDescent="0.25">
      <c r="A546" s="19" t="s">
        <v>249</v>
      </c>
      <c r="B546" s="19" t="s">
        <v>37</v>
      </c>
      <c r="C546" s="19" t="s">
        <v>1209</v>
      </c>
      <c r="D546" s="19" t="s">
        <v>268</v>
      </c>
      <c r="E546" s="16">
        <f t="shared" si="29"/>
        <v>5700000</v>
      </c>
      <c r="F546" s="19"/>
      <c r="G546" s="31">
        <v>0</v>
      </c>
      <c r="H546" s="19"/>
      <c r="I546" s="19"/>
      <c r="J546" s="19"/>
      <c r="K546" s="2">
        <f t="shared" si="30"/>
        <v>5700000</v>
      </c>
      <c r="L546" s="31">
        <v>5700000</v>
      </c>
      <c r="M546" s="19"/>
      <c r="S546" s="19">
        <f>IFERROR(SUMIF([3]PIVOT!$A$9:$A$634,C546,[3]PIVOT!$C$9:$C$634),0)</f>
        <v>0</v>
      </c>
      <c r="T546" s="19">
        <f t="shared" si="31"/>
        <v>-5700000</v>
      </c>
    </row>
    <row r="547" spans="1:20" hidden="1" outlineLevel="1" x14ac:dyDescent="0.25">
      <c r="A547" s="19" t="s">
        <v>249</v>
      </c>
      <c r="B547" s="19" t="s">
        <v>37</v>
      </c>
      <c r="C547" s="19" t="s">
        <v>1207</v>
      </c>
      <c r="D547" s="19" t="s">
        <v>266</v>
      </c>
      <c r="E547" s="16">
        <f t="shared" si="29"/>
        <v>5700000</v>
      </c>
      <c r="F547" s="19"/>
      <c r="G547" s="31">
        <v>0</v>
      </c>
      <c r="H547" s="19"/>
      <c r="I547" s="19"/>
      <c r="J547" s="19"/>
      <c r="K547" s="2">
        <f t="shared" si="30"/>
        <v>5700000</v>
      </c>
      <c r="L547" s="31">
        <v>5700000</v>
      </c>
      <c r="M547" s="19"/>
      <c r="S547" s="19">
        <f>IFERROR(SUMIF([3]PIVOT!$A$9:$A$634,C547,[3]PIVOT!$C$9:$C$634),0)</f>
        <v>0</v>
      </c>
      <c r="T547" s="19">
        <f t="shared" si="31"/>
        <v>-5700000</v>
      </c>
    </row>
    <row r="548" spans="1:20" hidden="1" outlineLevel="1" x14ac:dyDescent="0.25">
      <c r="A548" s="19" t="s">
        <v>249</v>
      </c>
      <c r="B548" s="19" t="s">
        <v>37</v>
      </c>
      <c r="C548" s="19" t="s">
        <v>1213</v>
      </c>
      <c r="D548" s="19" t="s">
        <v>271</v>
      </c>
      <c r="E548" s="16">
        <f t="shared" si="29"/>
        <v>4900000</v>
      </c>
      <c r="F548" s="19"/>
      <c r="G548" s="31">
        <v>0</v>
      </c>
      <c r="H548" s="19"/>
      <c r="I548" s="19"/>
      <c r="J548" s="19"/>
      <c r="K548" s="2">
        <f t="shared" si="30"/>
        <v>4900000</v>
      </c>
      <c r="L548" s="31">
        <v>4900000</v>
      </c>
      <c r="M548" s="19"/>
      <c r="S548" s="19">
        <f>IFERROR(SUMIF([3]PIVOT!$A$9:$A$634,C548,[3]PIVOT!$C$9:$C$634),0)</f>
        <v>0</v>
      </c>
      <c r="T548" s="19">
        <f t="shared" si="31"/>
        <v>-4900000</v>
      </c>
    </row>
    <row r="549" spans="1:20" hidden="1" outlineLevel="1" x14ac:dyDescent="0.25">
      <c r="A549" s="19" t="s">
        <v>249</v>
      </c>
      <c r="B549" s="19" t="s">
        <v>37</v>
      </c>
      <c r="C549" s="19" t="s">
        <v>1211</v>
      </c>
      <c r="D549" s="19" t="s">
        <v>526</v>
      </c>
      <c r="E549" s="16">
        <f t="shared" si="29"/>
        <v>5700000</v>
      </c>
      <c r="F549" s="19"/>
      <c r="G549" s="31">
        <v>0</v>
      </c>
      <c r="H549" s="19"/>
      <c r="I549" s="19"/>
      <c r="J549" s="19"/>
      <c r="K549" s="2">
        <f t="shared" si="30"/>
        <v>5700000</v>
      </c>
      <c r="L549" s="31">
        <v>5700000</v>
      </c>
      <c r="M549" s="19"/>
      <c r="S549" s="19">
        <f>IFERROR(SUMIF([3]PIVOT!$A$9:$A$634,C549,[3]PIVOT!$C$9:$C$634),0)</f>
        <v>0</v>
      </c>
      <c r="T549" s="19">
        <f t="shared" si="31"/>
        <v>-5700000</v>
      </c>
    </row>
    <row r="550" spans="1:20" hidden="1" outlineLevel="1" x14ac:dyDescent="0.25">
      <c r="A550" s="19" t="s">
        <v>249</v>
      </c>
      <c r="B550" s="19" t="s">
        <v>37</v>
      </c>
      <c r="C550" s="19" t="s">
        <v>1212</v>
      </c>
      <c r="D550" s="19" t="s">
        <v>237</v>
      </c>
      <c r="E550" s="16">
        <f t="shared" ref="E550:E576" si="32">+L550-F550-J550-I550</f>
        <v>4900000</v>
      </c>
      <c r="F550" s="19"/>
      <c r="G550" s="31">
        <v>0</v>
      </c>
      <c r="H550" s="19"/>
      <c r="I550" s="19"/>
      <c r="J550" s="19"/>
      <c r="K550" s="2">
        <f t="shared" si="30"/>
        <v>4900000</v>
      </c>
      <c r="L550" s="31">
        <v>4900000</v>
      </c>
      <c r="M550" s="19"/>
      <c r="S550" s="19">
        <f>IFERROR(SUMIF([3]PIVOT!$A$9:$A$634,C550,[3]PIVOT!$C$9:$C$634),0)</f>
        <v>0</v>
      </c>
      <c r="T550" s="19">
        <f t="shared" si="31"/>
        <v>-4900000</v>
      </c>
    </row>
    <row r="551" spans="1:20" hidden="1" outlineLevel="1" x14ac:dyDescent="0.25">
      <c r="A551" s="19" t="s">
        <v>265</v>
      </c>
      <c r="B551" s="19" t="s">
        <v>37</v>
      </c>
      <c r="C551" s="19" t="s">
        <v>1217</v>
      </c>
      <c r="D551" s="19" t="s">
        <v>273</v>
      </c>
      <c r="E551" s="16">
        <f t="shared" si="32"/>
        <v>5700000</v>
      </c>
      <c r="F551" s="19"/>
      <c r="G551" s="31">
        <v>0</v>
      </c>
      <c r="H551" s="19"/>
      <c r="I551" s="19"/>
      <c r="J551" s="19"/>
      <c r="K551" s="2">
        <f t="shared" ref="K551:K577" si="33">SUM(E551:G551)-H551-I551+J551</f>
        <v>5700000</v>
      </c>
      <c r="L551" s="31">
        <v>5700000</v>
      </c>
      <c r="M551" s="19"/>
      <c r="S551" s="19">
        <f>IFERROR(SUMIF([3]PIVOT!$A$9:$A$634,C551,[3]PIVOT!$C$9:$C$634),0)</f>
        <v>0</v>
      </c>
      <c r="T551" s="19">
        <f t="shared" si="31"/>
        <v>-5700000</v>
      </c>
    </row>
    <row r="552" spans="1:20" hidden="1" outlineLevel="1" x14ac:dyDescent="0.25">
      <c r="A552" s="19" t="s">
        <v>265</v>
      </c>
      <c r="B552" s="19" t="s">
        <v>37</v>
      </c>
      <c r="C552" s="19" t="s">
        <v>1214</v>
      </c>
      <c r="D552" s="19" t="s">
        <v>1215</v>
      </c>
      <c r="E552" s="16">
        <f t="shared" si="32"/>
        <v>3200000</v>
      </c>
      <c r="F552" s="19"/>
      <c r="G552" s="31">
        <v>0</v>
      </c>
      <c r="H552" s="19"/>
      <c r="I552" s="19"/>
      <c r="J552" s="19"/>
      <c r="K552" s="2">
        <f t="shared" si="33"/>
        <v>3200000</v>
      </c>
      <c r="L552" s="31">
        <v>3200000</v>
      </c>
      <c r="M552" s="19"/>
      <c r="S552" s="19">
        <f>IFERROR(SUMIF([3]PIVOT!$A$9:$A$634,C552,[3]PIVOT!$C$9:$C$634),0)</f>
        <v>0</v>
      </c>
      <c r="T552" s="19">
        <f t="shared" si="31"/>
        <v>-3200000</v>
      </c>
    </row>
    <row r="553" spans="1:20" hidden="1" outlineLevel="1" x14ac:dyDescent="0.25">
      <c r="A553" s="19" t="s">
        <v>265</v>
      </c>
      <c r="B553" s="19" t="s">
        <v>37</v>
      </c>
      <c r="C553" s="19" t="s">
        <v>1219</v>
      </c>
      <c r="D553" s="19" t="s">
        <v>263</v>
      </c>
      <c r="E553" s="16">
        <f t="shared" si="32"/>
        <v>4900000</v>
      </c>
      <c r="F553" s="19"/>
      <c r="G553" s="31">
        <v>0</v>
      </c>
      <c r="H553" s="19"/>
      <c r="I553" s="19"/>
      <c r="J553" s="19"/>
      <c r="K553" s="2">
        <f t="shared" si="33"/>
        <v>4900000</v>
      </c>
      <c r="L553" s="31">
        <v>4900000</v>
      </c>
      <c r="M553" s="19"/>
      <c r="S553" s="19">
        <f>IFERROR(SUMIF([3]PIVOT!$A$9:$A$634,C553,[3]PIVOT!$C$9:$C$634),0)</f>
        <v>0</v>
      </c>
      <c r="T553" s="19">
        <f t="shared" si="31"/>
        <v>-4900000</v>
      </c>
    </row>
    <row r="554" spans="1:20" hidden="1" outlineLevel="1" x14ac:dyDescent="0.25">
      <c r="A554" s="19" t="s">
        <v>265</v>
      </c>
      <c r="B554" s="19" t="s">
        <v>37</v>
      </c>
      <c r="C554" s="19" t="s">
        <v>1218</v>
      </c>
      <c r="D554" s="19" t="s">
        <v>388</v>
      </c>
      <c r="E554" s="16">
        <f t="shared" si="32"/>
        <v>2700000</v>
      </c>
      <c r="F554" s="19"/>
      <c r="G554" s="31">
        <v>0</v>
      </c>
      <c r="H554" s="19"/>
      <c r="I554" s="19"/>
      <c r="J554" s="19"/>
      <c r="K554" s="2">
        <f t="shared" si="33"/>
        <v>2700000</v>
      </c>
      <c r="L554" s="31">
        <v>2700000</v>
      </c>
      <c r="M554" s="19"/>
      <c r="S554" s="19">
        <f>IFERROR(SUMIF([3]PIVOT!$A$9:$A$634,C554,[3]PIVOT!$C$9:$C$634),0)</f>
        <v>0</v>
      </c>
      <c r="T554" s="19">
        <f t="shared" si="31"/>
        <v>-2700000</v>
      </c>
    </row>
    <row r="555" spans="1:20" hidden="1" outlineLevel="1" x14ac:dyDescent="0.25">
      <c r="A555" s="19" t="s">
        <v>265</v>
      </c>
      <c r="B555" s="19" t="s">
        <v>37</v>
      </c>
      <c r="C555" s="19" t="s">
        <v>1220</v>
      </c>
      <c r="D555" s="19" t="s">
        <v>533</v>
      </c>
      <c r="E555" s="16">
        <f t="shared" si="32"/>
        <v>4900000</v>
      </c>
      <c r="F555" s="19"/>
      <c r="G555" s="31">
        <v>0</v>
      </c>
      <c r="H555" s="19"/>
      <c r="I555" s="19"/>
      <c r="J555" s="19"/>
      <c r="K555" s="2">
        <f t="shared" si="33"/>
        <v>4900000</v>
      </c>
      <c r="L555" s="31">
        <v>4900000</v>
      </c>
      <c r="M555" s="19"/>
      <c r="S555" s="19">
        <f>IFERROR(SUMIF([3]PIVOT!$A$9:$A$634,C555,[3]PIVOT!$C$9:$C$634),0)</f>
        <v>0</v>
      </c>
      <c r="T555" s="19">
        <f t="shared" si="31"/>
        <v>-4900000</v>
      </c>
    </row>
    <row r="556" spans="1:20" hidden="1" outlineLevel="1" x14ac:dyDescent="0.25">
      <c r="A556" s="19" t="s">
        <v>1204</v>
      </c>
      <c r="B556" s="19" t="s">
        <v>37</v>
      </c>
      <c r="C556" s="19" t="s">
        <v>1226</v>
      </c>
      <c r="D556" s="19" t="s">
        <v>659</v>
      </c>
      <c r="E556" s="16">
        <f t="shared" si="32"/>
        <v>4900000</v>
      </c>
      <c r="F556" s="19"/>
      <c r="G556" s="31">
        <v>0</v>
      </c>
      <c r="H556" s="19"/>
      <c r="I556" s="19"/>
      <c r="J556" s="19"/>
      <c r="K556" s="2">
        <f t="shared" si="33"/>
        <v>4900000</v>
      </c>
      <c r="L556" s="31">
        <v>4900000</v>
      </c>
      <c r="M556" s="19"/>
      <c r="S556" s="19">
        <f>IFERROR(SUMIF([3]PIVOT!$A$9:$A$634,C556,[3]PIVOT!$C$9:$C$634),0)</f>
        <v>0</v>
      </c>
      <c r="T556" s="19">
        <f t="shared" si="31"/>
        <v>-4900000</v>
      </c>
    </row>
    <row r="557" spans="1:20" hidden="1" outlineLevel="1" x14ac:dyDescent="0.25">
      <c r="A557" s="19" t="s">
        <v>1204</v>
      </c>
      <c r="B557" s="19" t="s">
        <v>37</v>
      </c>
      <c r="C557" s="19" t="s">
        <v>1224</v>
      </c>
      <c r="D557" s="19" t="s">
        <v>309</v>
      </c>
      <c r="E557" s="16">
        <f t="shared" si="32"/>
        <v>1200000</v>
      </c>
      <c r="F557" s="19"/>
      <c r="G557" s="31">
        <v>0</v>
      </c>
      <c r="H557" s="19"/>
      <c r="I557" s="19"/>
      <c r="J557" s="19"/>
      <c r="K557" s="2">
        <f t="shared" si="33"/>
        <v>1200000</v>
      </c>
      <c r="L557" s="31">
        <v>1200000</v>
      </c>
      <c r="M557" s="19"/>
      <c r="S557" s="19">
        <f>IFERROR(SUMIF([3]PIVOT!$A$9:$A$634,C557,[3]PIVOT!$C$9:$C$634),0)</f>
        <v>0</v>
      </c>
      <c r="T557" s="19">
        <f t="shared" si="31"/>
        <v>-1200000</v>
      </c>
    </row>
    <row r="558" spans="1:20" hidden="1" outlineLevel="1" x14ac:dyDescent="0.25">
      <c r="A558" s="19" t="s">
        <v>1204</v>
      </c>
      <c r="B558" s="19" t="s">
        <v>37</v>
      </c>
      <c r="C558" s="19" t="s">
        <v>1221</v>
      </c>
      <c r="D558" s="19" t="s">
        <v>608</v>
      </c>
      <c r="E558" s="16">
        <f t="shared" si="32"/>
        <v>5700000</v>
      </c>
      <c r="F558" s="19"/>
      <c r="G558" s="31">
        <v>0</v>
      </c>
      <c r="H558" s="19"/>
      <c r="I558" s="19"/>
      <c r="J558" s="19"/>
      <c r="K558" s="2">
        <f t="shared" si="33"/>
        <v>5700000</v>
      </c>
      <c r="L558" s="31">
        <v>5700000</v>
      </c>
      <c r="M558" s="19"/>
      <c r="S558" s="19">
        <f>IFERROR(SUMIF([3]PIVOT!$A$9:$A$634,C558,[3]PIVOT!$C$9:$C$634),0)</f>
        <v>0</v>
      </c>
      <c r="T558" s="19">
        <f t="shared" si="31"/>
        <v>-5700000</v>
      </c>
    </row>
    <row r="559" spans="1:20" hidden="1" outlineLevel="1" x14ac:dyDescent="0.25">
      <c r="A559" s="19" t="s">
        <v>1204</v>
      </c>
      <c r="B559" s="19" t="s">
        <v>37</v>
      </c>
      <c r="C559" s="19" t="s">
        <v>1222</v>
      </c>
      <c r="D559" s="19" t="s">
        <v>480</v>
      </c>
      <c r="E559" s="16">
        <f t="shared" si="32"/>
        <v>3900000</v>
      </c>
      <c r="F559" s="19"/>
      <c r="G559" s="31">
        <v>0</v>
      </c>
      <c r="H559" s="19"/>
      <c r="I559" s="19"/>
      <c r="J559" s="19"/>
      <c r="K559" s="2">
        <f t="shared" si="33"/>
        <v>3900000</v>
      </c>
      <c r="L559" s="31">
        <v>3900000</v>
      </c>
      <c r="M559" s="19"/>
      <c r="S559" s="19">
        <f>IFERROR(SUMIF([3]PIVOT!$A$9:$A$634,C559,[3]PIVOT!$C$9:$C$634),0)</f>
        <v>0</v>
      </c>
      <c r="T559" s="19">
        <f t="shared" si="31"/>
        <v>-3900000</v>
      </c>
    </row>
    <row r="560" spans="1:20" hidden="1" outlineLevel="1" x14ac:dyDescent="0.25">
      <c r="A560" s="19" t="s">
        <v>1204</v>
      </c>
      <c r="B560" s="19" t="s">
        <v>37</v>
      </c>
      <c r="C560" s="19" t="s">
        <v>1223</v>
      </c>
      <c r="D560" s="19" t="s">
        <v>2991</v>
      </c>
      <c r="E560" s="16">
        <f t="shared" si="32"/>
        <v>3700000</v>
      </c>
      <c r="F560" s="19"/>
      <c r="G560" s="31">
        <v>0</v>
      </c>
      <c r="H560" s="19"/>
      <c r="I560" s="19"/>
      <c r="J560" s="19"/>
      <c r="K560" s="2">
        <f t="shared" si="33"/>
        <v>3700000</v>
      </c>
      <c r="L560" s="31">
        <v>3700000</v>
      </c>
      <c r="M560" s="19"/>
      <c r="S560" s="19">
        <f>IFERROR(SUMIF([3]PIVOT!$A$9:$A$634,C560,[3]PIVOT!$C$9:$C$634),0)</f>
        <v>0</v>
      </c>
      <c r="T560" s="19">
        <f t="shared" ref="T560:T623" si="34">+S560-K560</f>
        <v>-3700000</v>
      </c>
    </row>
    <row r="561" spans="1:20" hidden="1" outlineLevel="1" x14ac:dyDescent="0.25">
      <c r="A561" s="19" t="s">
        <v>1204</v>
      </c>
      <c r="B561" s="19" t="s">
        <v>37</v>
      </c>
      <c r="C561" s="19" t="s">
        <v>1225</v>
      </c>
      <c r="D561" s="19" t="s">
        <v>638</v>
      </c>
      <c r="E561" s="16">
        <f t="shared" si="32"/>
        <v>5700000</v>
      </c>
      <c r="F561" s="19"/>
      <c r="G561" s="31">
        <v>0</v>
      </c>
      <c r="H561" s="19"/>
      <c r="I561" s="19"/>
      <c r="J561" s="19"/>
      <c r="K561" s="2">
        <f t="shared" si="33"/>
        <v>5700000</v>
      </c>
      <c r="L561" s="31">
        <v>5700000</v>
      </c>
      <c r="M561" s="19"/>
      <c r="S561" s="19">
        <f>IFERROR(SUMIF([3]PIVOT!$A$9:$A$634,C561,[3]PIVOT!$C$9:$C$634),0)</f>
        <v>0</v>
      </c>
      <c r="T561" s="19">
        <f t="shared" si="34"/>
        <v>-5700000</v>
      </c>
    </row>
    <row r="562" spans="1:20" hidden="1" outlineLevel="1" x14ac:dyDescent="0.25">
      <c r="A562" s="19" t="s">
        <v>249</v>
      </c>
      <c r="B562" s="19" t="s">
        <v>39</v>
      </c>
      <c r="C562" s="19" t="s">
        <v>2126</v>
      </c>
      <c r="D562" s="19" t="s">
        <v>2127</v>
      </c>
      <c r="E562" s="16">
        <f t="shared" si="32"/>
        <v>7700000</v>
      </c>
      <c r="F562" s="19"/>
      <c r="G562" s="31">
        <v>0</v>
      </c>
      <c r="H562" s="19"/>
      <c r="I562" s="19"/>
      <c r="J562" s="19">
        <v>10000000</v>
      </c>
      <c r="K562" s="2">
        <f t="shared" si="33"/>
        <v>17700000</v>
      </c>
      <c r="L562" s="31">
        <v>17700000</v>
      </c>
      <c r="M562" s="19"/>
      <c r="S562" s="19">
        <f>IFERROR(SUMIF([3]PIVOT!$A$9:$A$634,C562,[3]PIVOT!$C$9:$C$634),0)</f>
        <v>0</v>
      </c>
      <c r="T562" s="19">
        <f t="shared" si="34"/>
        <v>-17700000</v>
      </c>
    </row>
    <row r="563" spans="1:20" hidden="1" outlineLevel="1" x14ac:dyDescent="0.25">
      <c r="A563" s="19" t="s">
        <v>265</v>
      </c>
      <c r="B563" s="19" t="s">
        <v>39</v>
      </c>
      <c r="C563" s="19" t="s">
        <v>2736</v>
      </c>
      <c r="D563" s="19" t="s">
        <v>2737</v>
      </c>
      <c r="E563" s="16">
        <f t="shared" si="32"/>
        <v>6900000</v>
      </c>
      <c r="F563" s="19"/>
      <c r="G563" s="31">
        <v>0</v>
      </c>
      <c r="H563" s="19"/>
      <c r="I563" s="19"/>
      <c r="J563" s="19">
        <v>10000000</v>
      </c>
      <c r="K563" s="2">
        <f t="shared" si="33"/>
        <v>16900000</v>
      </c>
      <c r="L563" s="31">
        <v>16900000</v>
      </c>
      <c r="M563" s="19"/>
      <c r="S563" s="19">
        <f>IFERROR(SUMIF([3]PIVOT!$A$9:$A$634,C563,[3]PIVOT!$C$9:$C$634),0)</f>
        <v>0</v>
      </c>
      <c r="T563" s="19">
        <f t="shared" si="34"/>
        <v>-16900000</v>
      </c>
    </row>
    <row r="564" spans="1:20" hidden="1" outlineLevel="1" x14ac:dyDescent="0.25">
      <c r="A564" s="19" t="s">
        <v>1204</v>
      </c>
      <c r="B564" s="19" t="s">
        <v>39</v>
      </c>
      <c r="C564" s="19" t="s">
        <v>2128</v>
      </c>
      <c r="D564" s="19" t="s">
        <v>311</v>
      </c>
      <c r="E564" s="16">
        <f t="shared" si="32"/>
        <v>5900000</v>
      </c>
      <c r="F564" s="19"/>
      <c r="G564" s="31">
        <v>0</v>
      </c>
      <c r="H564" s="19"/>
      <c r="I564" s="19"/>
      <c r="J564" s="19">
        <v>10000000</v>
      </c>
      <c r="K564" s="2">
        <f t="shared" si="33"/>
        <v>15900000</v>
      </c>
      <c r="L564" s="31">
        <v>15900000</v>
      </c>
      <c r="M564" s="19"/>
      <c r="S564" s="19">
        <f>IFERROR(SUMIF([3]PIVOT!$A$9:$A$634,C564,[3]PIVOT!$C$9:$C$634),0)</f>
        <v>0</v>
      </c>
      <c r="T564" s="19">
        <f t="shared" si="34"/>
        <v>-15900000</v>
      </c>
    </row>
    <row r="565" spans="1:20" hidden="1" outlineLevel="1" x14ac:dyDescent="0.25">
      <c r="C565" s="19"/>
      <c r="E565" s="16">
        <f t="shared" si="32"/>
        <v>0</v>
      </c>
      <c r="F565" s="19"/>
      <c r="G565" s="31">
        <v>0</v>
      </c>
      <c r="H565" s="19"/>
      <c r="I565" s="19"/>
      <c r="J565" s="19"/>
      <c r="K565" s="2">
        <f t="shared" si="33"/>
        <v>0</v>
      </c>
      <c r="L565" s="31"/>
      <c r="M565" s="19"/>
      <c r="S565" s="19">
        <f>IFERROR(SUMIF([3]PIVOT!$A$9:$A$634,C565,[3]PIVOT!$C$9:$C$634),0)</f>
        <v>0</v>
      </c>
      <c r="T565" s="19">
        <f t="shared" si="34"/>
        <v>0</v>
      </c>
    </row>
    <row r="566" spans="1:20" hidden="1" outlineLevel="1" x14ac:dyDescent="0.25">
      <c r="C566" s="19"/>
      <c r="E566" s="16">
        <f t="shared" si="32"/>
        <v>0</v>
      </c>
      <c r="F566" s="19"/>
      <c r="G566" s="31">
        <v>0</v>
      </c>
      <c r="H566" s="19"/>
      <c r="I566" s="19"/>
      <c r="J566" s="19"/>
      <c r="K566" s="2">
        <f t="shared" si="33"/>
        <v>0</v>
      </c>
      <c r="L566" s="31"/>
      <c r="M566" s="19"/>
      <c r="S566" s="19">
        <f>IFERROR(SUMIF([3]PIVOT!$A$9:$A$634,C566,[3]PIVOT!$C$9:$C$634),0)</f>
        <v>0</v>
      </c>
      <c r="T566" s="19">
        <f t="shared" si="34"/>
        <v>0</v>
      </c>
    </row>
    <row r="567" spans="1:20" hidden="1" outlineLevel="1" x14ac:dyDescent="0.25">
      <c r="C567" s="19"/>
      <c r="E567" s="16">
        <f t="shared" si="32"/>
        <v>0</v>
      </c>
      <c r="F567" s="19"/>
      <c r="G567" s="31">
        <v>0</v>
      </c>
      <c r="H567" s="19"/>
      <c r="I567" s="19"/>
      <c r="J567" s="19"/>
      <c r="K567" s="2">
        <f t="shared" si="33"/>
        <v>0</v>
      </c>
      <c r="L567" s="31"/>
      <c r="M567" s="19"/>
      <c r="S567" s="19">
        <f>IFERROR(SUMIF([3]PIVOT!$A$9:$A$634,C567,[3]PIVOT!$C$9:$C$634),0)</f>
        <v>0</v>
      </c>
      <c r="T567" s="19">
        <f t="shared" si="34"/>
        <v>0</v>
      </c>
    </row>
    <row r="568" spans="1:20" hidden="1" outlineLevel="1" x14ac:dyDescent="0.25">
      <c r="C568" s="19"/>
      <c r="E568" s="16">
        <f t="shared" si="32"/>
        <v>0</v>
      </c>
      <c r="F568" s="19"/>
      <c r="G568" s="31">
        <v>0</v>
      </c>
      <c r="H568" s="19"/>
      <c r="I568" s="19"/>
      <c r="J568" s="19"/>
      <c r="K568" s="2">
        <f t="shared" si="33"/>
        <v>0</v>
      </c>
      <c r="L568" s="31"/>
      <c r="M568" s="19"/>
      <c r="S568" s="19">
        <f>IFERROR(SUMIF([3]PIVOT!$A$9:$A$634,C568,[3]PIVOT!$C$9:$C$634),0)</f>
        <v>0</v>
      </c>
      <c r="T568" s="19">
        <f t="shared" si="34"/>
        <v>0</v>
      </c>
    </row>
    <row r="569" spans="1:20" hidden="1" outlineLevel="1" x14ac:dyDescent="0.25">
      <c r="C569" s="19"/>
      <c r="E569" s="16">
        <f t="shared" si="32"/>
        <v>0</v>
      </c>
      <c r="F569" s="19"/>
      <c r="G569" s="31">
        <v>0</v>
      </c>
      <c r="H569" s="19"/>
      <c r="I569" s="19"/>
      <c r="J569" s="19"/>
      <c r="K569" s="2">
        <f t="shared" si="33"/>
        <v>0</v>
      </c>
      <c r="L569" s="31"/>
      <c r="M569" s="19"/>
      <c r="S569" s="19">
        <f>IFERROR(SUMIF([3]PIVOT!$A$9:$A$634,C569,[3]PIVOT!$C$9:$C$634),0)</f>
        <v>0</v>
      </c>
      <c r="T569" s="19">
        <f t="shared" si="34"/>
        <v>0</v>
      </c>
    </row>
    <row r="570" spans="1:20" hidden="1" outlineLevel="1" x14ac:dyDescent="0.25">
      <c r="C570" s="19"/>
      <c r="E570" s="16">
        <f t="shared" si="32"/>
        <v>0</v>
      </c>
      <c r="F570" s="19"/>
      <c r="G570" s="31">
        <v>0</v>
      </c>
      <c r="H570" s="19"/>
      <c r="I570" s="19"/>
      <c r="J570" s="19"/>
      <c r="K570" s="2">
        <f t="shared" si="33"/>
        <v>0</v>
      </c>
      <c r="L570" s="31"/>
      <c r="M570" s="19"/>
      <c r="S570" s="19">
        <f>IFERROR(SUMIF([3]PIVOT!$A$9:$A$634,C570,[3]PIVOT!$C$9:$C$634),0)</f>
        <v>0</v>
      </c>
      <c r="T570" s="19">
        <f t="shared" si="34"/>
        <v>0</v>
      </c>
    </row>
    <row r="571" spans="1:20" hidden="1" outlineLevel="1" x14ac:dyDescent="0.25">
      <c r="C571" s="19"/>
      <c r="E571" s="16">
        <f t="shared" si="32"/>
        <v>0</v>
      </c>
      <c r="F571" s="19"/>
      <c r="G571" s="31">
        <v>0</v>
      </c>
      <c r="H571" s="19"/>
      <c r="I571" s="19"/>
      <c r="J571" s="19"/>
      <c r="K571" s="2">
        <f t="shared" si="33"/>
        <v>0</v>
      </c>
      <c r="L571" s="31"/>
      <c r="M571" s="19"/>
      <c r="S571" s="19">
        <f>IFERROR(SUMIF([3]PIVOT!$A$9:$A$634,C571,[3]PIVOT!$C$9:$C$634),0)</f>
        <v>0</v>
      </c>
      <c r="T571" s="19">
        <f t="shared" si="34"/>
        <v>0</v>
      </c>
    </row>
    <row r="572" spans="1:20" hidden="1" outlineLevel="1" x14ac:dyDescent="0.25">
      <c r="C572" s="19"/>
      <c r="D572" s="16"/>
      <c r="E572" s="16">
        <f t="shared" si="32"/>
        <v>0</v>
      </c>
      <c r="F572" s="16"/>
      <c r="G572" s="31">
        <v>0</v>
      </c>
      <c r="H572" s="16"/>
      <c r="I572" s="16"/>
      <c r="J572" s="16"/>
      <c r="K572" s="2">
        <f t="shared" si="33"/>
        <v>0</v>
      </c>
      <c r="M572" s="16"/>
      <c r="S572" s="19">
        <f>IFERROR(SUMIF([3]PIVOT!$A$9:$A$634,C572,[3]PIVOT!$C$9:$C$634),0)</f>
        <v>0</v>
      </c>
      <c r="T572" s="19">
        <f t="shared" si="34"/>
        <v>0</v>
      </c>
    </row>
    <row r="573" spans="1:20" hidden="1" outlineLevel="1" x14ac:dyDescent="0.25">
      <c r="C573" s="19"/>
      <c r="D573" s="16"/>
      <c r="E573" s="16">
        <f t="shared" si="32"/>
        <v>0</v>
      </c>
      <c r="F573" s="16"/>
      <c r="G573" s="31">
        <v>0</v>
      </c>
      <c r="H573" s="16"/>
      <c r="I573" s="16"/>
      <c r="J573" s="16"/>
      <c r="K573" s="2">
        <f t="shared" si="33"/>
        <v>0</v>
      </c>
      <c r="M573" s="16"/>
      <c r="S573" s="19">
        <f>IFERROR(SUMIF([3]PIVOT!$A$9:$A$634,C573,[3]PIVOT!$C$9:$C$634),0)</f>
        <v>0</v>
      </c>
      <c r="T573" s="19">
        <f t="shared" si="34"/>
        <v>0</v>
      </c>
    </row>
    <row r="574" spans="1:20" hidden="1" outlineLevel="1" x14ac:dyDescent="0.25">
      <c r="C574" s="19"/>
      <c r="D574" s="16"/>
      <c r="E574" s="16">
        <f t="shared" si="32"/>
        <v>0</v>
      </c>
      <c r="F574" s="16"/>
      <c r="G574" s="31">
        <v>0</v>
      </c>
      <c r="H574" s="16"/>
      <c r="I574" s="16"/>
      <c r="J574" s="16"/>
      <c r="K574" s="2">
        <f t="shared" si="33"/>
        <v>0</v>
      </c>
      <c r="M574" s="16"/>
      <c r="S574" s="19">
        <f>IFERROR(SUMIF([3]PIVOT!$A$9:$A$634,C574,[3]PIVOT!$C$9:$C$634),0)</f>
        <v>0</v>
      </c>
      <c r="T574" s="19">
        <f t="shared" si="34"/>
        <v>0</v>
      </c>
    </row>
    <row r="575" spans="1:20" hidden="1" outlineLevel="1" x14ac:dyDescent="0.25">
      <c r="C575" s="19"/>
      <c r="D575" s="22"/>
      <c r="E575" s="16">
        <f t="shared" si="32"/>
        <v>0</v>
      </c>
      <c r="F575" s="22"/>
      <c r="G575" s="31">
        <v>0</v>
      </c>
      <c r="H575" s="22"/>
      <c r="I575" s="22"/>
      <c r="J575" s="22"/>
      <c r="K575" s="2">
        <f t="shared" si="33"/>
        <v>0</v>
      </c>
      <c r="L575" s="31"/>
      <c r="M575" s="22"/>
      <c r="S575" s="19">
        <f>IFERROR(SUMIF([3]PIVOT!$A$9:$A$634,C575,[3]PIVOT!$C$9:$C$634),0)</f>
        <v>0</v>
      </c>
      <c r="T575" s="19">
        <f t="shared" si="34"/>
        <v>0</v>
      </c>
    </row>
    <row r="576" spans="1:20" hidden="1" outlineLevel="1" x14ac:dyDescent="0.25">
      <c r="C576" s="22"/>
      <c r="D576" s="22"/>
      <c r="E576" s="16">
        <f t="shared" si="32"/>
        <v>0</v>
      </c>
      <c r="F576" s="22"/>
      <c r="G576" s="31">
        <v>0</v>
      </c>
      <c r="H576" s="22"/>
      <c r="I576" s="22"/>
      <c r="J576" s="22"/>
      <c r="K576" s="2">
        <f t="shared" si="33"/>
        <v>0</v>
      </c>
      <c r="L576" s="31"/>
      <c r="M576" s="22"/>
      <c r="S576" s="19">
        <f>IFERROR(SUMIF([3]PIVOT!$A$9:$A$634,C576,[3]PIVOT!$C$9:$C$634),0)</f>
        <v>0</v>
      </c>
      <c r="T576" s="19">
        <f t="shared" si="34"/>
        <v>0</v>
      </c>
    </row>
    <row r="577" spans="1:20" s="35" customFormat="1" collapsed="1" x14ac:dyDescent="0.25">
      <c r="A577" s="4"/>
      <c r="B577" s="4"/>
      <c r="C577" s="50"/>
      <c r="D577" s="4" t="s">
        <v>86</v>
      </c>
      <c r="E577" s="4">
        <f t="shared" ref="E577:J577" si="35">SUM(E422:E576)</f>
        <v>491100000</v>
      </c>
      <c r="F577" s="4">
        <f t="shared" si="35"/>
        <v>0</v>
      </c>
      <c r="G577" s="53">
        <f t="shared" si="35"/>
        <v>10125000</v>
      </c>
      <c r="H577" s="4">
        <f t="shared" si="35"/>
        <v>0</v>
      </c>
      <c r="I577" s="4">
        <f t="shared" si="35"/>
        <v>0</v>
      </c>
      <c r="J577" s="4">
        <f t="shared" si="35"/>
        <v>30000000</v>
      </c>
      <c r="K577" s="4">
        <f t="shared" si="33"/>
        <v>531225000</v>
      </c>
      <c r="L577" s="53">
        <f>SUM(L422:L576)</f>
        <v>521100000</v>
      </c>
      <c r="M577" s="41"/>
      <c r="N577" s="35">
        <v>387100000</v>
      </c>
      <c r="O577" s="19">
        <v>48000000</v>
      </c>
      <c r="P577" s="35">
        <v>24100000</v>
      </c>
      <c r="Q577" s="35">
        <v>10961538.461538462</v>
      </c>
      <c r="R577" s="35">
        <f>+K577-SUM(N577:Q577)</f>
        <v>61063461.538461566</v>
      </c>
      <c r="S577" s="19"/>
      <c r="T577" s="19"/>
    </row>
    <row r="578" spans="1:20" s="22" customFormat="1" hidden="1" outlineLevel="1" x14ac:dyDescent="0.25">
      <c r="A578" s="22" t="s">
        <v>2995</v>
      </c>
      <c r="B578" s="22" t="s">
        <v>2738</v>
      </c>
      <c r="C578" s="22" t="s">
        <v>2306</v>
      </c>
      <c r="D578" s="22" t="s">
        <v>2307</v>
      </c>
      <c r="E578" s="16">
        <f t="shared" ref="E578:E641" si="36">+L578-F578-J578-I578</f>
        <v>3500000</v>
      </c>
      <c r="G578" s="31">
        <v>0</v>
      </c>
      <c r="K578" s="2">
        <f t="shared" ref="K578:K641" si="37">SUM(E578:G578)-H578+I578+J578</f>
        <v>3500000</v>
      </c>
      <c r="L578" s="31">
        <v>3500000</v>
      </c>
      <c r="O578" s="19"/>
      <c r="S578" s="19">
        <f>IFERROR(SUMIF([3]PIVOT!$A$9:$A$634,C578,[3]PIVOT!$C$9:$C$634),0)</f>
        <v>0</v>
      </c>
      <c r="T578" s="19">
        <f t="shared" si="34"/>
        <v>-3500000</v>
      </c>
    </row>
    <row r="579" spans="1:20" s="22" customFormat="1" hidden="1" outlineLevel="1" x14ac:dyDescent="0.25">
      <c r="A579" s="22" t="s">
        <v>2995</v>
      </c>
      <c r="B579" s="22" t="s">
        <v>2885</v>
      </c>
      <c r="C579" s="22" t="s">
        <v>1385</v>
      </c>
      <c r="D579" s="22" t="s">
        <v>278</v>
      </c>
      <c r="E579" s="16">
        <f t="shared" si="36"/>
        <v>4500000</v>
      </c>
      <c r="G579" s="31">
        <v>0</v>
      </c>
      <c r="K579" s="2">
        <f t="shared" si="37"/>
        <v>4500000</v>
      </c>
      <c r="L579" s="31">
        <v>4500000</v>
      </c>
      <c r="O579" s="19"/>
      <c r="S579" s="19">
        <f>IFERROR(SUMIF([3]PIVOT!$A$9:$A$634,C579,[3]PIVOT!$C$9:$C$634),0)</f>
        <v>0</v>
      </c>
      <c r="T579" s="19">
        <f t="shared" si="34"/>
        <v>-4500000</v>
      </c>
    </row>
    <row r="580" spans="1:20" s="22" customFormat="1" hidden="1" outlineLevel="1" x14ac:dyDescent="0.25">
      <c r="A580" s="22" t="s">
        <v>2995</v>
      </c>
      <c r="B580" s="22" t="s">
        <v>2885</v>
      </c>
      <c r="C580" s="22" t="s">
        <v>1386</v>
      </c>
      <c r="D580" s="22" t="s">
        <v>602</v>
      </c>
      <c r="E580" s="16">
        <f t="shared" si="36"/>
        <v>4500000</v>
      </c>
      <c r="G580" s="31">
        <v>0</v>
      </c>
      <c r="K580" s="2">
        <f t="shared" si="37"/>
        <v>4500000</v>
      </c>
      <c r="L580" s="31">
        <v>4500000</v>
      </c>
      <c r="O580" s="19"/>
      <c r="S580" s="19">
        <f>IFERROR(SUMIF([3]PIVOT!$A$9:$A$634,C580,[3]PIVOT!$C$9:$C$634),0)</f>
        <v>0</v>
      </c>
      <c r="T580" s="19">
        <f t="shared" si="34"/>
        <v>-4500000</v>
      </c>
    </row>
    <row r="581" spans="1:20" s="22" customFormat="1" hidden="1" outlineLevel="1" x14ac:dyDescent="0.25">
      <c r="A581" s="22" t="s">
        <v>2995</v>
      </c>
      <c r="B581" s="22" t="s">
        <v>2885</v>
      </c>
      <c r="C581" s="22" t="s">
        <v>1387</v>
      </c>
      <c r="D581" s="22" t="s">
        <v>2685</v>
      </c>
      <c r="E581" s="16">
        <f t="shared" si="36"/>
        <v>4500000</v>
      </c>
      <c r="G581" s="31">
        <v>0</v>
      </c>
      <c r="K581" s="2">
        <f t="shared" si="37"/>
        <v>4500000</v>
      </c>
      <c r="L581" s="31">
        <v>4500000</v>
      </c>
      <c r="O581" s="19"/>
      <c r="S581" s="19">
        <f>IFERROR(SUMIF([3]PIVOT!$A$9:$A$634,C581,[3]PIVOT!$C$9:$C$634),0)</f>
        <v>0</v>
      </c>
      <c r="T581" s="19">
        <f t="shared" si="34"/>
        <v>-4500000</v>
      </c>
    </row>
    <row r="582" spans="1:20" s="22" customFormat="1" hidden="1" outlineLevel="1" x14ac:dyDescent="0.25">
      <c r="A582" s="22" t="s">
        <v>2995</v>
      </c>
      <c r="B582" s="22" t="s">
        <v>2885</v>
      </c>
      <c r="C582" s="22" t="s">
        <v>1388</v>
      </c>
      <c r="D582" s="22" t="s">
        <v>467</v>
      </c>
      <c r="E582" s="16">
        <f t="shared" si="36"/>
        <v>3300000</v>
      </c>
      <c r="G582" s="31">
        <v>0</v>
      </c>
      <c r="K582" s="2">
        <f t="shared" si="37"/>
        <v>3300000</v>
      </c>
      <c r="L582" s="31">
        <v>3300000</v>
      </c>
      <c r="O582" s="19"/>
      <c r="S582" s="19">
        <f>IFERROR(SUMIF([3]PIVOT!$A$9:$A$634,C582,[3]PIVOT!$C$9:$C$634),0)</f>
        <v>0</v>
      </c>
      <c r="T582" s="19">
        <f t="shared" si="34"/>
        <v>-3300000</v>
      </c>
    </row>
    <row r="583" spans="1:20" s="22" customFormat="1" hidden="1" outlineLevel="1" x14ac:dyDescent="0.25">
      <c r="A583" s="22" t="s">
        <v>2995</v>
      </c>
      <c r="B583" s="22" t="s">
        <v>2885</v>
      </c>
      <c r="C583" s="22" t="s">
        <v>3070</v>
      </c>
      <c r="D583" s="22" t="s">
        <v>3071</v>
      </c>
      <c r="E583" s="16">
        <f t="shared" si="36"/>
        <v>3300000</v>
      </c>
      <c r="G583" s="31">
        <v>687000</v>
      </c>
      <c r="K583" s="2">
        <f t="shared" si="37"/>
        <v>3987000</v>
      </c>
      <c r="L583" s="31">
        <v>3300000</v>
      </c>
      <c r="O583" s="19"/>
      <c r="S583" s="19">
        <f>IFERROR(SUMIF([3]PIVOT!$A$9:$A$634,C583,[3]PIVOT!$C$9:$C$634),0)</f>
        <v>0</v>
      </c>
      <c r="T583" s="19">
        <f t="shared" si="34"/>
        <v>-3987000</v>
      </c>
    </row>
    <row r="584" spans="1:20" s="22" customFormat="1" hidden="1" outlineLevel="1" x14ac:dyDescent="0.25">
      <c r="A584" s="22" t="s">
        <v>2995</v>
      </c>
      <c r="B584" s="22" t="s">
        <v>2885</v>
      </c>
      <c r="D584" s="22" t="s">
        <v>468</v>
      </c>
      <c r="E584" s="16">
        <f t="shared" si="36"/>
        <v>0</v>
      </c>
      <c r="G584" s="31">
        <v>0</v>
      </c>
      <c r="K584" s="2">
        <f t="shared" si="37"/>
        <v>0</v>
      </c>
      <c r="L584" s="31">
        <v>0</v>
      </c>
      <c r="O584" s="19"/>
      <c r="S584" s="19">
        <f>IFERROR(SUMIF([3]PIVOT!$A$9:$A$634,C584,[3]PIVOT!$C$9:$C$634),0)</f>
        <v>0</v>
      </c>
      <c r="T584" s="19">
        <f t="shared" si="34"/>
        <v>0</v>
      </c>
    </row>
    <row r="585" spans="1:20" s="22" customFormat="1" hidden="1" outlineLevel="1" x14ac:dyDescent="0.25">
      <c r="A585" s="22" t="s">
        <v>2995</v>
      </c>
      <c r="B585" s="22" t="s">
        <v>2885</v>
      </c>
      <c r="C585" s="22" t="s">
        <v>1392</v>
      </c>
      <c r="D585" s="22" t="s">
        <v>722</v>
      </c>
      <c r="E585" s="16">
        <f t="shared" si="36"/>
        <v>4500000</v>
      </c>
      <c r="G585" s="31">
        <v>0</v>
      </c>
      <c r="K585" s="2">
        <f t="shared" si="37"/>
        <v>4500000</v>
      </c>
      <c r="L585" s="31">
        <v>4500000</v>
      </c>
      <c r="O585" s="19"/>
      <c r="S585" s="19">
        <f>IFERROR(SUMIF([3]PIVOT!$A$9:$A$634,C585,[3]PIVOT!$C$9:$C$634),0)</f>
        <v>0</v>
      </c>
      <c r="T585" s="19">
        <f t="shared" si="34"/>
        <v>-4500000</v>
      </c>
    </row>
    <row r="586" spans="1:20" s="22" customFormat="1" hidden="1" outlineLevel="1" x14ac:dyDescent="0.25">
      <c r="A586" s="22" t="s">
        <v>2995</v>
      </c>
      <c r="B586" s="22" t="s">
        <v>2738</v>
      </c>
      <c r="C586" s="22" t="s">
        <v>3072</v>
      </c>
      <c r="D586" s="22" t="s">
        <v>2130</v>
      </c>
      <c r="E586" s="16">
        <f t="shared" si="36"/>
        <v>2843000</v>
      </c>
      <c r="G586" s="31">
        <v>812000</v>
      </c>
      <c r="K586" s="2">
        <f t="shared" si="37"/>
        <v>3655000</v>
      </c>
      <c r="L586" s="31">
        <v>2843000</v>
      </c>
      <c r="O586" s="19"/>
      <c r="S586" s="19">
        <f>IFERROR(SUMIF([3]PIVOT!$A$9:$A$634,C586,[3]PIVOT!$C$9:$C$634),0)</f>
        <v>0</v>
      </c>
      <c r="T586" s="19">
        <f t="shared" si="34"/>
        <v>-3655000</v>
      </c>
    </row>
    <row r="587" spans="1:20" s="22" customFormat="1" hidden="1" outlineLevel="1" x14ac:dyDescent="0.25">
      <c r="A587" s="22" t="s">
        <v>2995</v>
      </c>
      <c r="B587" s="22" t="s">
        <v>2885</v>
      </c>
      <c r="C587" s="22" t="s">
        <v>1932</v>
      </c>
      <c r="D587" s="22" t="s">
        <v>1933</v>
      </c>
      <c r="E587" s="16">
        <f t="shared" si="36"/>
        <v>4500000</v>
      </c>
      <c r="G587" s="31">
        <v>0</v>
      </c>
      <c r="K587" s="2">
        <f t="shared" si="37"/>
        <v>4500000</v>
      </c>
      <c r="L587" s="31">
        <v>4500000</v>
      </c>
      <c r="O587" s="19"/>
      <c r="S587" s="19">
        <f>IFERROR(SUMIF([3]PIVOT!$A$9:$A$634,C587,[3]PIVOT!$C$9:$C$634),0)</f>
        <v>0</v>
      </c>
      <c r="T587" s="19">
        <f t="shared" si="34"/>
        <v>-4500000</v>
      </c>
    </row>
    <row r="588" spans="1:20" s="22" customFormat="1" hidden="1" outlineLevel="1" x14ac:dyDescent="0.25">
      <c r="A588" s="22" t="s">
        <v>2995</v>
      </c>
      <c r="B588" s="22" t="s">
        <v>2886</v>
      </c>
      <c r="C588" s="22" t="s">
        <v>1393</v>
      </c>
      <c r="D588" s="22" t="s">
        <v>2686</v>
      </c>
      <c r="E588" s="16">
        <f t="shared" si="36"/>
        <v>4100000</v>
      </c>
      <c r="G588" s="31">
        <v>0</v>
      </c>
      <c r="K588" s="2">
        <f t="shared" si="37"/>
        <v>4100000</v>
      </c>
      <c r="L588" s="31">
        <v>4100000</v>
      </c>
      <c r="O588" s="19"/>
      <c r="S588" s="19">
        <f>IFERROR(SUMIF([3]PIVOT!$A$9:$A$634,C588,[3]PIVOT!$C$9:$C$634),0)</f>
        <v>0</v>
      </c>
      <c r="T588" s="19">
        <f t="shared" si="34"/>
        <v>-4100000</v>
      </c>
    </row>
    <row r="589" spans="1:20" s="22" customFormat="1" hidden="1" outlineLevel="1" x14ac:dyDescent="0.25">
      <c r="A589" s="22" t="s">
        <v>2995</v>
      </c>
      <c r="B589" s="22" t="s">
        <v>2885</v>
      </c>
      <c r="C589" s="22" t="s">
        <v>2850</v>
      </c>
      <c r="D589" s="22" t="s">
        <v>2851</v>
      </c>
      <c r="E589" s="16">
        <f t="shared" si="36"/>
        <v>4500000</v>
      </c>
      <c r="G589" s="31">
        <v>0</v>
      </c>
      <c r="K589" s="2">
        <f t="shared" si="37"/>
        <v>4500000</v>
      </c>
      <c r="L589" s="31">
        <v>4500000</v>
      </c>
      <c r="O589" s="19"/>
      <c r="S589" s="19">
        <f>IFERROR(SUMIF([3]PIVOT!$A$9:$A$634,C589,[3]PIVOT!$C$9:$C$634),0)</f>
        <v>0</v>
      </c>
      <c r="T589" s="19">
        <f t="shared" si="34"/>
        <v>-4500000</v>
      </c>
    </row>
    <row r="590" spans="1:20" s="22" customFormat="1" hidden="1" outlineLevel="1" x14ac:dyDescent="0.25">
      <c r="A590" s="22" t="s">
        <v>2995</v>
      </c>
      <c r="B590" s="22" t="s">
        <v>2885</v>
      </c>
      <c r="C590" s="22" t="s">
        <v>2852</v>
      </c>
      <c r="D590" s="22" t="s">
        <v>2853</v>
      </c>
      <c r="E590" s="16">
        <f t="shared" si="36"/>
        <v>4500000</v>
      </c>
      <c r="G590" s="31">
        <v>687000</v>
      </c>
      <c r="K590" s="2">
        <f t="shared" si="37"/>
        <v>5187000</v>
      </c>
      <c r="L590" s="31">
        <v>4500000</v>
      </c>
      <c r="O590" s="19"/>
      <c r="S590" s="19">
        <f>IFERROR(SUMIF([3]PIVOT!$A$9:$A$634,C590,[3]PIVOT!$C$9:$C$634),0)</f>
        <v>0</v>
      </c>
      <c r="T590" s="19">
        <f t="shared" si="34"/>
        <v>-5187000</v>
      </c>
    </row>
    <row r="591" spans="1:20" s="22" customFormat="1" hidden="1" outlineLevel="1" x14ac:dyDescent="0.25">
      <c r="A591" s="22" t="s">
        <v>2995</v>
      </c>
      <c r="B591" s="22" t="s">
        <v>2886</v>
      </c>
      <c r="C591" s="22" t="s">
        <v>1395</v>
      </c>
      <c r="D591" s="22" t="s">
        <v>259</v>
      </c>
      <c r="E591" s="16">
        <f t="shared" si="36"/>
        <v>4100000</v>
      </c>
      <c r="G591" s="31">
        <v>0</v>
      </c>
      <c r="K591" s="2">
        <f t="shared" si="37"/>
        <v>4100000</v>
      </c>
      <c r="L591" s="31">
        <v>4100000</v>
      </c>
      <c r="O591" s="19"/>
      <c r="S591" s="19">
        <f>IFERROR(SUMIF([3]PIVOT!$A$9:$A$634,C591,[3]PIVOT!$C$9:$C$634),0)</f>
        <v>0</v>
      </c>
      <c r="T591" s="19">
        <f t="shared" si="34"/>
        <v>-4100000</v>
      </c>
    </row>
    <row r="592" spans="1:20" s="22" customFormat="1" hidden="1" outlineLevel="1" x14ac:dyDescent="0.25">
      <c r="A592" s="22" t="s">
        <v>2995</v>
      </c>
      <c r="B592" s="22" t="s">
        <v>2885</v>
      </c>
      <c r="C592" s="22" t="s">
        <v>1396</v>
      </c>
      <c r="D592" s="22" t="s">
        <v>1079</v>
      </c>
      <c r="E592" s="16">
        <f t="shared" si="36"/>
        <v>3300000</v>
      </c>
      <c r="G592" s="31">
        <v>0</v>
      </c>
      <c r="K592" s="2">
        <f t="shared" si="37"/>
        <v>3300000</v>
      </c>
      <c r="L592" s="31">
        <v>3300000</v>
      </c>
      <c r="O592" s="19"/>
      <c r="S592" s="19">
        <f>IFERROR(SUMIF([3]PIVOT!$A$9:$A$634,C592,[3]PIVOT!$C$9:$C$634),0)</f>
        <v>0</v>
      </c>
      <c r="T592" s="19">
        <f t="shared" si="34"/>
        <v>-3300000</v>
      </c>
    </row>
    <row r="593" spans="1:20" s="22" customFormat="1" hidden="1" outlineLevel="1" x14ac:dyDescent="0.25">
      <c r="A593" s="22" t="s">
        <v>2995</v>
      </c>
      <c r="B593" s="22" t="s">
        <v>2885</v>
      </c>
      <c r="C593" s="22" t="s">
        <v>1397</v>
      </c>
      <c r="D593" s="22" t="s">
        <v>535</v>
      </c>
      <c r="E593" s="16">
        <f t="shared" si="36"/>
        <v>3300000</v>
      </c>
      <c r="G593" s="31">
        <v>0</v>
      </c>
      <c r="K593" s="2">
        <f t="shared" si="37"/>
        <v>3300000</v>
      </c>
      <c r="L593" s="31">
        <v>3300000</v>
      </c>
      <c r="O593" s="19"/>
      <c r="S593" s="19">
        <f>IFERROR(SUMIF([3]PIVOT!$A$9:$A$634,C593,[3]PIVOT!$C$9:$C$634),0)</f>
        <v>0</v>
      </c>
      <c r="T593" s="19">
        <f t="shared" si="34"/>
        <v>-3300000</v>
      </c>
    </row>
    <row r="594" spans="1:20" s="22" customFormat="1" hidden="1" outlineLevel="1" x14ac:dyDescent="0.25">
      <c r="A594" s="22" t="s">
        <v>2995</v>
      </c>
      <c r="B594" s="22" t="s">
        <v>2885</v>
      </c>
      <c r="C594" s="22" t="s">
        <v>1399</v>
      </c>
      <c r="D594" s="22" t="s">
        <v>942</v>
      </c>
      <c r="E594" s="16">
        <f t="shared" si="36"/>
        <v>3300000</v>
      </c>
      <c r="G594" s="31">
        <v>0</v>
      </c>
      <c r="K594" s="2">
        <f t="shared" si="37"/>
        <v>3300000</v>
      </c>
      <c r="L594" s="31">
        <v>3300000</v>
      </c>
      <c r="O594" s="19"/>
      <c r="S594" s="19">
        <f>IFERROR(SUMIF([3]PIVOT!$A$9:$A$634,C594,[3]PIVOT!$C$9:$C$634),0)</f>
        <v>0</v>
      </c>
      <c r="T594" s="19">
        <f t="shared" si="34"/>
        <v>-3300000</v>
      </c>
    </row>
    <row r="595" spans="1:20" s="22" customFormat="1" hidden="1" outlineLevel="1" x14ac:dyDescent="0.25">
      <c r="A595" s="22" t="s">
        <v>2995</v>
      </c>
      <c r="B595" s="22" t="s">
        <v>2738</v>
      </c>
      <c r="C595" s="22" t="s">
        <v>1424</v>
      </c>
      <c r="D595" s="22" t="s">
        <v>563</v>
      </c>
      <c r="E595" s="16">
        <f t="shared" si="36"/>
        <v>2800000</v>
      </c>
      <c r="G595" s="31">
        <v>0</v>
      </c>
      <c r="K595" s="2">
        <f t="shared" si="37"/>
        <v>2800000</v>
      </c>
      <c r="L595" s="31">
        <v>2800000</v>
      </c>
      <c r="O595" s="19"/>
      <c r="S595" s="19">
        <f>IFERROR(SUMIF([3]PIVOT!$A$9:$A$634,C595,[3]PIVOT!$C$9:$C$634),0)</f>
        <v>0</v>
      </c>
      <c r="T595" s="19">
        <f t="shared" si="34"/>
        <v>-2800000</v>
      </c>
    </row>
    <row r="596" spans="1:20" s="22" customFormat="1" hidden="1" outlineLevel="1" x14ac:dyDescent="0.25">
      <c r="A596" s="22" t="s">
        <v>2995</v>
      </c>
      <c r="B596" s="22" t="s">
        <v>2885</v>
      </c>
      <c r="C596" s="22" t="s">
        <v>2854</v>
      </c>
      <c r="D596" s="22" t="s">
        <v>2138</v>
      </c>
      <c r="E596" s="16">
        <f t="shared" si="36"/>
        <v>3300000</v>
      </c>
      <c r="G596" s="31">
        <v>250000</v>
      </c>
      <c r="K596" s="2">
        <f t="shared" si="37"/>
        <v>3550000</v>
      </c>
      <c r="L596" s="31">
        <v>3300000</v>
      </c>
      <c r="O596" s="19"/>
      <c r="S596" s="19">
        <f>IFERROR(SUMIF([3]PIVOT!$A$9:$A$634,C596,[3]PIVOT!$C$9:$C$634),0)</f>
        <v>0</v>
      </c>
      <c r="T596" s="19">
        <f t="shared" si="34"/>
        <v>-3550000</v>
      </c>
    </row>
    <row r="597" spans="1:20" s="22" customFormat="1" hidden="1" outlineLevel="1" x14ac:dyDescent="0.25">
      <c r="A597" s="22" t="s">
        <v>2995</v>
      </c>
      <c r="B597" s="22" t="s">
        <v>2885</v>
      </c>
      <c r="C597" s="22" t="s">
        <v>1401</v>
      </c>
      <c r="D597" s="22" t="s">
        <v>425</v>
      </c>
      <c r="E597" s="16">
        <f t="shared" si="36"/>
        <v>3300000</v>
      </c>
      <c r="G597" s="31">
        <v>0</v>
      </c>
      <c r="K597" s="2">
        <f t="shared" si="37"/>
        <v>3300000</v>
      </c>
      <c r="L597" s="31">
        <v>3300000</v>
      </c>
      <c r="O597" s="19"/>
      <c r="S597" s="19">
        <f>IFERROR(SUMIF([3]PIVOT!$A$9:$A$634,C597,[3]PIVOT!$C$9:$C$634),0)</f>
        <v>0</v>
      </c>
      <c r="T597" s="19">
        <f t="shared" si="34"/>
        <v>-3300000</v>
      </c>
    </row>
    <row r="598" spans="1:20" s="22" customFormat="1" hidden="1" outlineLevel="1" x14ac:dyDescent="0.25">
      <c r="A598" s="22" t="s">
        <v>2995</v>
      </c>
      <c r="B598" s="22" t="s">
        <v>2738</v>
      </c>
      <c r="C598" s="22" t="s">
        <v>2855</v>
      </c>
      <c r="D598" s="22" t="s">
        <v>2856</v>
      </c>
      <c r="E598" s="16">
        <f t="shared" si="36"/>
        <v>4000000</v>
      </c>
      <c r="G598" s="31">
        <v>312000</v>
      </c>
      <c r="K598" s="2">
        <f t="shared" si="37"/>
        <v>4312000</v>
      </c>
      <c r="L598" s="31">
        <v>4000000</v>
      </c>
      <c r="O598" s="19"/>
      <c r="S598" s="19">
        <f>IFERROR(SUMIF([3]PIVOT!$A$9:$A$634,C598,[3]PIVOT!$C$9:$C$634),0)</f>
        <v>0</v>
      </c>
      <c r="T598" s="19">
        <f t="shared" si="34"/>
        <v>-4312000</v>
      </c>
    </row>
    <row r="599" spans="1:20" s="22" customFormat="1" hidden="1" outlineLevel="1" x14ac:dyDescent="0.25">
      <c r="A599" s="22" t="s">
        <v>2995</v>
      </c>
      <c r="B599" s="22" t="s">
        <v>2885</v>
      </c>
      <c r="C599" s="22" t="s">
        <v>1406</v>
      </c>
      <c r="D599" s="22" t="s">
        <v>1936</v>
      </c>
      <c r="E599" s="16">
        <f t="shared" si="36"/>
        <v>3300000</v>
      </c>
      <c r="G599" s="31">
        <v>0</v>
      </c>
      <c r="K599" s="2">
        <f t="shared" si="37"/>
        <v>3300000</v>
      </c>
      <c r="L599" s="31">
        <v>3300000</v>
      </c>
      <c r="O599" s="19"/>
      <c r="S599" s="19">
        <f>IFERROR(SUMIF([3]PIVOT!$A$9:$A$634,C599,[3]PIVOT!$C$9:$C$634),0)</f>
        <v>0</v>
      </c>
      <c r="T599" s="19">
        <f t="shared" si="34"/>
        <v>-3300000</v>
      </c>
    </row>
    <row r="600" spans="1:20" s="22" customFormat="1" hidden="1" outlineLevel="1" x14ac:dyDescent="0.25">
      <c r="A600" s="22" t="s">
        <v>2995</v>
      </c>
      <c r="B600" s="22" t="s">
        <v>2886</v>
      </c>
      <c r="C600" s="22" t="s">
        <v>1402</v>
      </c>
      <c r="D600" s="22" t="s">
        <v>888</v>
      </c>
      <c r="E600" s="16">
        <f t="shared" si="36"/>
        <v>4100000</v>
      </c>
      <c r="G600" s="31">
        <v>0</v>
      </c>
      <c r="K600" s="2">
        <f t="shared" si="37"/>
        <v>4100000</v>
      </c>
      <c r="L600" s="31">
        <v>4100000</v>
      </c>
      <c r="O600" s="19"/>
      <c r="S600" s="19">
        <f>IFERROR(SUMIF([3]PIVOT!$A$9:$A$634,C600,[3]PIVOT!$C$9:$C$634),0)</f>
        <v>0</v>
      </c>
      <c r="T600" s="19">
        <f t="shared" si="34"/>
        <v>-4100000</v>
      </c>
    </row>
    <row r="601" spans="1:20" s="22" customFormat="1" hidden="1" outlineLevel="1" x14ac:dyDescent="0.25">
      <c r="A601" s="22" t="s">
        <v>2995</v>
      </c>
      <c r="B601" s="22" t="s">
        <v>2885</v>
      </c>
      <c r="C601" s="22" t="s">
        <v>1404</v>
      </c>
      <c r="D601" s="22" t="s">
        <v>2132</v>
      </c>
      <c r="E601" s="16">
        <f t="shared" si="36"/>
        <v>4500000</v>
      </c>
      <c r="G601" s="31">
        <v>0</v>
      </c>
      <c r="K601" s="2">
        <f t="shared" si="37"/>
        <v>4500000</v>
      </c>
      <c r="L601" s="31">
        <v>4500000</v>
      </c>
      <c r="O601" s="19"/>
      <c r="S601" s="19">
        <f>IFERROR(SUMIF([3]PIVOT!$A$9:$A$634,C601,[3]PIVOT!$C$9:$C$634),0)</f>
        <v>0</v>
      </c>
      <c r="T601" s="19">
        <f t="shared" si="34"/>
        <v>-4500000</v>
      </c>
    </row>
    <row r="602" spans="1:20" s="22" customFormat="1" hidden="1" outlineLevel="1" x14ac:dyDescent="0.25">
      <c r="A602" s="22" t="s">
        <v>2995</v>
      </c>
      <c r="B602" s="22" t="s">
        <v>2885</v>
      </c>
      <c r="C602" s="22" t="s">
        <v>2135</v>
      </c>
      <c r="D602" s="22" t="s">
        <v>2136</v>
      </c>
      <c r="E602" s="16">
        <f t="shared" si="36"/>
        <v>3300000</v>
      </c>
      <c r="G602" s="31">
        <v>0</v>
      </c>
      <c r="K602" s="2">
        <f t="shared" si="37"/>
        <v>3300000</v>
      </c>
      <c r="L602" s="31">
        <v>3300000</v>
      </c>
      <c r="O602" s="19"/>
      <c r="S602" s="19">
        <f>IFERROR(SUMIF([3]PIVOT!$A$9:$A$634,C602,[3]PIVOT!$C$9:$C$634),0)</f>
        <v>0</v>
      </c>
      <c r="T602" s="19">
        <f t="shared" si="34"/>
        <v>-3300000</v>
      </c>
    </row>
    <row r="603" spans="1:20" s="22" customFormat="1" hidden="1" outlineLevel="1" x14ac:dyDescent="0.25">
      <c r="A603" s="22" t="s">
        <v>2995</v>
      </c>
      <c r="B603" s="22" t="s">
        <v>2885</v>
      </c>
      <c r="C603" s="22" t="s">
        <v>1408</v>
      </c>
      <c r="D603" s="22" t="s">
        <v>281</v>
      </c>
      <c r="E603" s="16">
        <f t="shared" si="36"/>
        <v>4500000</v>
      </c>
      <c r="G603" s="31">
        <v>0</v>
      </c>
      <c r="K603" s="2">
        <f t="shared" si="37"/>
        <v>4500000</v>
      </c>
      <c r="L603" s="31">
        <v>4500000</v>
      </c>
      <c r="O603" s="19"/>
      <c r="S603" s="19">
        <f>IFERROR(SUMIF([3]PIVOT!$A$9:$A$634,C603,[3]PIVOT!$C$9:$C$634),0)</f>
        <v>0</v>
      </c>
      <c r="T603" s="19">
        <f t="shared" si="34"/>
        <v>-4500000</v>
      </c>
    </row>
    <row r="604" spans="1:20" s="22" customFormat="1" hidden="1" outlineLevel="1" x14ac:dyDescent="0.25">
      <c r="A604" s="22" t="s">
        <v>2995</v>
      </c>
      <c r="B604" s="22" t="s">
        <v>2885</v>
      </c>
      <c r="C604" s="22" t="s">
        <v>1409</v>
      </c>
      <c r="D604" s="22" t="s">
        <v>282</v>
      </c>
      <c r="E604" s="16">
        <f t="shared" si="36"/>
        <v>4500000</v>
      </c>
      <c r="G604" s="31">
        <v>0</v>
      </c>
      <c r="K604" s="2">
        <f t="shared" si="37"/>
        <v>4500000</v>
      </c>
      <c r="L604" s="31">
        <v>4500000</v>
      </c>
      <c r="O604" s="19"/>
      <c r="S604" s="19">
        <f>IFERROR(SUMIF([3]PIVOT!$A$9:$A$634,C604,[3]PIVOT!$C$9:$C$634),0)</f>
        <v>0</v>
      </c>
      <c r="T604" s="19">
        <f t="shared" si="34"/>
        <v>-4500000</v>
      </c>
    </row>
    <row r="605" spans="1:20" s="22" customFormat="1" ht="15.75" hidden="1" customHeight="1" outlineLevel="1" x14ac:dyDescent="0.25">
      <c r="A605" s="22" t="s">
        <v>2995</v>
      </c>
      <c r="B605" s="22" t="s">
        <v>2738</v>
      </c>
      <c r="C605" s="22" t="s">
        <v>1410</v>
      </c>
      <c r="D605" s="22" t="s">
        <v>1411</v>
      </c>
      <c r="E605" s="16">
        <f t="shared" si="36"/>
        <v>3500000</v>
      </c>
      <c r="G605" s="31">
        <v>0</v>
      </c>
      <c r="K605" s="2">
        <f t="shared" si="37"/>
        <v>3500000</v>
      </c>
      <c r="L605" s="31">
        <v>3500000</v>
      </c>
      <c r="O605" s="19"/>
      <c r="S605" s="19">
        <f>IFERROR(SUMIF([3]PIVOT!$A$9:$A$634,C605,[3]PIVOT!$C$9:$C$634),0)</f>
        <v>0</v>
      </c>
      <c r="T605" s="19">
        <f t="shared" si="34"/>
        <v>-3500000</v>
      </c>
    </row>
    <row r="606" spans="1:20" s="22" customFormat="1" hidden="1" outlineLevel="1" x14ac:dyDescent="0.25">
      <c r="A606" s="22" t="s">
        <v>2995</v>
      </c>
      <c r="B606" s="22" t="s">
        <v>2885</v>
      </c>
      <c r="C606" s="22" t="s">
        <v>1413</v>
      </c>
      <c r="D606" s="22" t="s">
        <v>389</v>
      </c>
      <c r="E606" s="16">
        <f t="shared" si="36"/>
        <v>3300000</v>
      </c>
      <c r="F606" s="16"/>
      <c r="G606" s="31">
        <v>0</v>
      </c>
      <c r="H606" s="16"/>
      <c r="I606" s="16"/>
      <c r="J606" s="16"/>
      <c r="K606" s="2">
        <f t="shared" si="37"/>
        <v>3300000</v>
      </c>
      <c r="L606" s="15">
        <v>3300000</v>
      </c>
      <c r="M606" s="16"/>
      <c r="N606" s="16"/>
      <c r="O606" s="19"/>
      <c r="S606" s="19">
        <f>IFERROR(SUMIF([3]PIVOT!$A$9:$A$634,C606,[3]PIVOT!$C$9:$C$634),0)</f>
        <v>0</v>
      </c>
      <c r="T606" s="19">
        <f t="shared" si="34"/>
        <v>-3300000</v>
      </c>
    </row>
    <row r="607" spans="1:20" s="22" customFormat="1" hidden="1" outlineLevel="1" x14ac:dyDescent="0.25">
      <c r="A607" s="22" t="s">
        <v>2995</v>
      </c>
      <c r="B607" s="22" t="s">
        <v>2885</v>
      </c>
      <c r="C607" s="22" t="s">
        <v>1414</v>
      </c>
      <c r="D607" s="22" t="s">
        <v>284</v>
      </c>
      <c r="E607" s="16">
        <f t="shared" si="36"/>
        <v>3300000</v>
      </c>
      <c r="F607" s="16"/>
      <c r="G607" s="31">
        <v>0</v>
      </c>
      <c r="H607" s="16"/>
      <c r="I607" s="16"/>
      <c r="J607" s="16"/>
      <c r="K607" s="2">
        <f t="shared" si="37"/>
        <v>3300000</v>
      </c>
      <c r="L607" s="15">
        <v>3300000</v>
      </c>
      <c r="M607" s="16"/>
      <c r="N607" s="16"/>
      <c r="O607" s="19"/>
      <c r="S607" s="19">
        <f>IFERROR(SUMIF([3]PIVOT!$A$9:$A$634,C607,[3]PIVOT!$C$9:$C$634),0)</f>
        <v>0</v>
      </c>
      <c r="T607" s="19">
        <f t="shared" si="34"/>
        <v>-3300000</v>
      </c>
    </row>
    <row r="608" spans="1:20" s="22" customFormat="1" hidden="1" outlineLevel="1" x14ac:dyDescent="0.25">
      <c r="A608" s="22" t="s">
        <v>2995</v>
      </c>
      <c r="B608" s="22" t="s">
        <v>2738</v>
      </c>
      <c r="C608" s="22" t="s">
        <v>1415</v>
      </c>
      <c r="D608" s="22" t="s">
        <v>283</v>
      </c>
      <c r="E608" s="16">
        <f t="shared" si="36"/>
        <v>1200000</v>
      </c>
      <c r="G608" s="31">
        <v>0</v>
      </c>
      <c r="K608" s="2">
        <f t="shared" si="37"/>
        <v>1200000</v>
      </c>
      <c r="L608" s="31">
        <v>1200000</v>
      </c>
      <c r="O608" s="19"/>
      <c r="S608" s="19">
        <f>IFERROR(SUMIF([3]PIVOT!$A$9:$A$634,C608,[3]PIVOT!$C$9:$C$634),0)</f>
        <v>0</v>
      </c>
      <c r="T608" s="19">
        <f t="shared" si="34"/>
        <v>-1200000</v>
      </c>
    </row>
    <row r="609" spans="1:20" s="22" customFormat="1" hidden="1" outlineLevel="1" x14ac:dyDescent="0.25">
      <c r="A609" s="22" t="s">
        <v>2995</v>
      </c>
      <c r="B609" s="22" t="s">
        <v>2738</v>
      </c>
      <c r="C609" s="22" t="s">
        <v>2857</v>
      </c>
      <c r="D609" s="22" t="s">
        <v>2858</v>
      </c>
      <c r="E609" s="16">
        <f t="shared" si="36"/>
        <v>1200000</v>
      </c>
      <c r="G609" s="31">
        <v>187000</v>
      </c>
      <c r="K609" s="2">
        <f t="shared" si="37"/>
        <v>1387000</v>
      </c>
      <c r="L609" s="31">
        <v>1200000</v>
      </c>
      <c r="O609" s="19"/>
      <c r="S609" s="19">
        <f>IFERROR(SUMIF([3]PIVOT!$A$9:$A$634,C609,[3]PIVOT!$C$9:$C$634),0)</f>
        <v>0</v>
      </c>
      <c r="T609" s="19">
        <f t="shared" si="34"/>
        <v>-1387000</v>
      </c>
    </row>
    <row r="610" spans="1:20" s="22" customFormat="1" hidden="1" outlineLevel="1" x14ac:dyDescent="0.25">
      <c r="A610" s="22" t="s">
        <v>2995</v>
      </c>
      <c r="B610" s="22" t="s">
        <v>2738</v>
      </c>
      <c r="C610" s="22" t="s">
        <v>2859</v>
      </c>
      <c r="D610" s="22" t="s">
        <v>2860</v>
      </c>
      <c r="E610" s="16">
        <f t="shared" si="36"/>
        <v>3200000</v>
      </c>
      <c r="G610" s="31">
        <v>0</v>
      </c>
      <c r="K610" s="2">
        <f t="shared" si="37"/>
        <v>3200000</v>
      </c>
      <c r="L610" s="31">
        <v>3200000</v>
      </c>
      <c r="O610" s="19"/>
      <c r="S610" s="19">
        <f>IFERROR(SUMIF([3]PIVOT!$A$9:$A$634,C610,[3]PIVOT!$C$9:$C$634),0)</f>
        <v>0</v>
      </c>
      <c r="T610" s="19">
        <f t="shared" si="34"/>
        <v>-3200000</v>
      </c>
    </row>
    <row r="611" spans="1:20" s="22" customFormat="1" hidden="1" outlineLevel="1" x14ac:dyDescent="0.25">
      <c r="A611" s="22" t="s">
        <v>2995</v>
      </c>
      <c r="B611" s="22" t="s">
        <v>2885</v>
      </c>
      <c r="C611" s="22" t="s">
        <v>1416</v>
      </c>
      <c r="D611" s="22" t="s">
        <v>626</v>
      </c>
      <c r="E611" s="16">
        <f t="shared" si="36"/>
        <v>3300000</v>
      </c>
      <c r="G611" s="31">
        <v>0</v>
      </c>
      <c r="K611" s="2">
        <f t="shared" si="37"/>
        <v>3300000</v>
      </c>
      <c r="L611" s="31">
        <v>3300000</v>
      </c>
      <c r="O611" s="19"/>
      <c r="S611" s="19">
        <f>IFERROR(SUMIF([3]PIVOT!$A$9:$A$634,C611,[3]PIVOT!$C$9:$C$634),0)</f>
        <v>0</v>
      </c>
      <c r="T611" s="19">
        <f t="shared" si="34"/>
        <v>-3300000</v>
      </c>
    </row>
    <row r="612" spans="1:20" s="22" customFormat="1" hidden="1" outlineLevel="1" x14ac:dyDescent="0.25">
      <c r="A612" s="22" t="s">
        <v>2995</v>
      </c>
      <c r="B612" s="22" t="s">
        <v>2885</v>
      </c>
      <c r="C612" s="22" t="s">
        <v>1942</v>
      </c>
      <c r="D612" s="22" t="s">
        <v>1943</v>
      </c>
      <c r="E612" s="16">
        <f t="shared" si="36"/>
        <v>3300000</v>
      </c>
      <c r="G612" s="31">
        <v>0</v>
      </c>
      <c r="K612" s="2">
        <f t="shared" si="37"/>
        <v>3300000</v>
      </c>
      <c r="L612" s="31">
        <v>3300000</v>
      </c>
      <c r="O612" s="19"/>
      <c r="S612" s="19">
        <f>IFERROR(SUMIF([3]PIVOT!$A$9:$A$634,C612,[3]PIVOT!$C$9:$C$634),0)</f>
        <v>0</v>
      </c>
      <c r="T612" s="19">
        <f t="shared" si="34"/>
        <v>-3300000</v>
      </c>
    </row>
    <row r="613" spans="1:20" s="22" customFormat="1" hidden="1" outlineLevel="1" x14ac:dyDescent="0.25">
      <c r="A613" s="22" t="s">
        <v>2995</v>
      </c>
      <c r="B613" s="22" t="s">
        <v>2738</v>
      </c>
      <c r="C613" s="22" t="s">
        <v>1418</v>
      </c>
      <c r="D613" s="22" t="s">
        <v>1944</v>
      </c>
      <c r="E613" s="16">
        <f t="shared" si="36"/>
        <v>3500000</v>
      </c>
      <c r="G613" s="31">
        <v>0</v>
      </c>
      <c r="K613" s="2">
        <f t="shared" si="37"/>
        <v>3500000</v>
      </c>
      <c r="L613" s="31">
        <v>3500000</v>
      </c>
      <c r="O613" s="19"/>
      <c r="S613" s="19">
        <f>IFERROR(SUMIF([3]PIVOT!$A$9:$A$634,C613,[3]PIVOT!$C$9:$C$634),0)</f>
        <v>0</v>
      </c>
      <c r="T613" s="19">
        <f t="shared" si="34"/>
        <v>-3500000</v>
      </c>
    </row>
    <row r="614" spans="1:20" s="22" customFormat="1" hidden="1" outlineLevel="1" x14ac:dyDescent="0.25">
      <c r="A614" s="22" t="s">
        <v>2995</v>
      </c>
      <c r="B614" s="22" t="s">
        <v>2885</v>
      </c>
      <c r="C614" s="22" t="s">
        <v>1419</v>
      </c>
      <c r="D614" s="22" t="s">
        <v>431</v>
      </c>
      <c r="E614" s="16">
        <f t="shared" si="36"/>
        <v>4500000</v>
      </c>
      <c r="G614" s="31">
        <v>0</v>
      </c>
      <c r="K614" s="2">
        <f t="shared" si="37"/>
        <v>4500000</v>
      </c>
      <c r="L614" s="31">
        <v>4500000</v>
      </c>
      <c r="S614" s="19">
        <f>IFERROR(SUMIF([3]PIVOT!$A$9:$A$634,C614,[3]PIVOT!$C$9:$C$634),0)</f>
        <v>0</v>
      </c>
      <c r="T614" s="19">
        <f t="shared" si="34"/>
        <v>-4500000</v>
      </c>
    </row>
    <row r="615" spans="1:20" s="22" customFormat="1" hidden="1" outlineLevel="1" x14ac:dyDescent="0.25">
      <c r="A615" s="22" t="s">
        <v>2995</v>
      </c>
      <c r="B615" s="22" t="s">
        <v>2738</v>
      </c>
      <c r="C615" s="22" t="s">
        <v>1420</v>
      </c>
      <c r="D615" s="22" t="s">
        <v>285</v>
      </c>
      <c r="E615" s="16">
        <f t="shared" si="36"/>
        <v>3500000</v>
      </c>
      <c r="G615" s="31">
        <v>0</v>
      </c>
      <c r="K615" s="2">
        <f t="shared" si="37"/>
        <v>3500000</v>
      </c>
      <c r="L615" s="31">
        <v>3500000</v>
      </c>
      <c r="S615" s="19">
        <f>IFERROR(SUMIF([3]PIVOT!$A$9:$A$634,C615,[3]PIVOT!$C$9:$C$634),0)</f>
        <v>0</v>
      </c>
      <c r="T615" s="19">
        <f t="shared" si="34"/>
        <v>-3500000</v>
      </c>
    </row>
    <row r="616" spans="1:20" s="22" customFormat="1" hidden="1" outlineLevel="1" x14ac:dyDescent="0.25">
      <c r="A616" s="22" t="s">
        <v>2995</v>
      </c>
      <c r="B616" s="22" t="s">
        <v>2885</v>
      </c>
      <c r="C616" s="22" t="s">
        <v>1421</v>
      </c>
      <c r="D616" s="22" t="s">
        <v>686</v>
      </c>
      <c r="E616" s="16">
        <f t="shared" si="36"/>
        <v>4500000</v>
      </c>
      <c r="G616" s="31">
        <v>0</v>
      </c>
      <c r="K616" s="2">
        <f t="shared" si="37"/>
        <v>4500000</v>
      </c>
      <c r="L616" s="31">
        <v>4500000</v>
      </c>
      <c r="S616" s="19">
        <f>IFERROR(SUMIF([3]PIVOT!$A$9:$A$634,C616,[3]PIVOT!$C$9:$C$634),0)</f>
        <v>0</v>
      </c>
      <c r="T616" s="19">
        <f t="shared" si="34"/>
        <v>-4500000</v>
      </c>
    </row>
    <row r="617" spans="1:20" s="22" customFormat="1" hidden="1" outlineLevel="1" x14ac:dyDescent="0.25">
      <c r="A617" s="22" t="s">
        <v>2995</v>
      </c>
      <c r="B617" s="22" t="s">
        <v>2885</v>
      </c>
      <c r="C617" s="22" t="s">
        <v>1422</v>
      </c>
      <c r="D617" s="22" t="s">
        <v>470</v>
      </c>
      <c r="E617" s="16">
        <f t="shared" si="36"/>
        <v>4500000</v>
      </c>
      <c r="G617" s="31">
        <v>0</v>
      </c>
      <c r="K617" s="2">
        <f t="shared" si="37"/>
        <v>4500000</v>
      </c>
      <c r="L617" s="31">
        <v>4500000</v>
      </c>
      <c r="S617" s="19">
        <f>IFERROR(SUMIF([3]PIVOT!$A$9:$A$634,C617,[3]PIVOT!$C$9:$C$634),0)</f>
        <v>0</v>
      </c>
      <c r="T617" s="19">
        <f t="shared" si="34"/>
        <v>-4500000</v>
      </c>
    </row>
    <row r="618" spans="1:20" s="22" customFormat="1" hidden="1" outlineLevel="1" x14ac:dyDescent="0.25">
      <c r="A618" s="22" t="s">
        <v>2995</v>
      </c>
      <c r="B618" s="22" t="s">
        <v>2738</v>
      </c>
      <c r="C618" s="22" t="s">
        <v>1423</v>
      </c>
      <c r="D618" s="22" t="s">
        <v>688</v>
      </c>
      <c r="E618" s="16">
        <f t="shared" si="36"/>
        <v>3500000</v>
      </c>
      <c r="G618" s="31">
        <v>0</v>
      </c>
      <c r="K618" s="2">
        <f t="shared" si="37"/>
        <v>3500000</v>
      </c>
      <c r="L618" s="31">
        <v>3500000</v>
      </c>
      <c r="S618" s="19">
        <f>IFERROR(SUMIF([3]PIVOT!$A$9:$A$634,C618,[3]PIVOT!$C$9:$C$634),0)</f>
        <v>0</v>
      </c>
      <c r="T618" s="19">
        <f t="shared" si="34"/>
        <v>-3500000</v>
      </c>
    </row>
    <row r="619" spans="1:20" s="22" customFormat="1" hidden="1" outlineLevel="1" x14ac:dyDescent="0.25">
      <c r="A619" s="22" t="s">
        <v>2995</v>
      </c>
      <c r="B619" s="22" t="s">
        <v>2885</v>
      </c>
      <c r="C619" s="22" t="s">
        <v>1945</v>
      </c>
      <c r="D619" s="22" t="s">
        <v>1946</v>
      </c>
      <c r="E619" s="16">
        <f t="shared" si="36"/>
        <v>4500000</v>
      </c>
      <c r="G619" s="31">
        <v>0</v>
      </c>
      <c r="K619" s="2">
        <f t="shared" si="37"/>
        <v>4500000</v>
      </c>
      <c r="L619" s="31">
        <v>4500000</v>
      </c>
      <c r="S619" s="19">
        <f>IFERROR(SUMIF([3]PIVOT!$A$9:$A$634,C619,[3]PIVOT!$C$9:$C$634),0)</f>
        <v>0</v>
      </c>
      <c r="T619" s="19">
        <f t="shared" si="34"/>
        <v>-4500000</v>
      </c>
    </row>
    <row r="620" spans="1:20" s="22" customFormat="1" hidden="1" outlineLevel="1" x14ac:dyDescent="0.25">
      <c r="A620" s="22" t="s">
        <v>2995</v>
      </c>
      <c r="B620" s="22" t="s">
        <v>2738</v>
      </c>
      <c r="C620" s="22" t="s">
        <v>2861</v>
      </c>
      <c r="D620" s="22" t="s">
        <v>2862</v>
      </c>
      <c r="E620" s="16">
        <f t="shared" si="36"/>
        <v>2800000</v>
      </c>
      <c r="G620" s="31">
        <v>250000</v>
      </c>
      <c r="K620" s="2">
        <f t="shared" si="37"/>
        <v>3050000</v>
      </c>
      <c r="L620" s="31">
        <v>2800000</v>
      </c>
      <c r="S620" s="19">
        <f>IFERROR(SUMIF([3]PIVOT!$A$9:$A$634,C620,[3]PIVOT!$C$9:$C$634),0)</f>
        <v>0</v>
      </c>
      <c r="T620" s="19">
        <f t="shared" si="34"/>
        <v>-3050000</v>
      </c>
    </row>
    <row r="621" spans="1:20" s="22" customFormat="1" hidden="1" outlineLevel="1" x14ac:dyDescent="0.25">
      <c r="A621" s="22" t="s">
        <v>2997</v>
      </c>
      <c r="B621" s="22" t="s">
        <v>2738</v>
      </c>
      <c r="C621" s="22" t="s">
        <v>2534</v>
      </c>
      <c r="D621" s="22" t="s">
        <v>2535</v>
      </c>
      <c r="E621" s="16">
        <f t="shared" si="36"/>
        <v>3200000</v>
      </c>
      <c r="G621" s="31">
        <v>0</v>
      </c>
      <c r="K621" s="2">
        <f t="shared" si="37"/>
        <v>3200000</v>
      </c>
      <c r="L621" s="31">
        <v>3200000</v>
      </c>
      <c r="S621" s="19">
        <f>IFERROR(SUMIF([3]PIVOT!$A$9:$A$634,C621,[3]PIVOT!$C$9:$C$634),0)</f>
        <v>0</v>
      </c>
      <c r="T621" s="19">
        <f t="shared" si="34"/>
        <v>-3200000</v>
      </c>
    </row>
    <row r="622" spans="1:20" s="22" customFormat="1" hidden="1" outlineLevel="1" x14ac:dyDescent="0.25">
      <c r="A622" s="22" t="s">
        <v>2997</v>
      </c>
      <c r="B622" s="22" t="s">
        <v>2885</v>
      </c>
      <c r="C622" s="22" t="s">
        <v>2863</v>
      </c>
      <c r="D622" s="22" t="s">
        <v>2864</v>
      </c>
      <c r="E622" s="16">
        <f t="shared" si="36"/>
        <v>4500000</v>
      </c>
      <c r="G622" s="31">
        <v>0</v>
      </c>
      <c r="K622" s="2">
        <f t="shared" si="37"/>
        <v>4500000</v>
      </c>
      <c r="L622" s="31">
        <v>4500000</v>
      </c>
      <c r="S622" s="19">
        <f>IFERROR(SUMIF([3]PIVOT!$A$9:$A$634,C622,[3]PIVOT!$C$9:$C$634),0)</f>
        <v>0</v>
      </c>
      <c r="T622" s="19">
        <f t="shared" si="34"/>
        <v>-4500000</v>
      </c>
    </row>
    <row r="623" spans="1:20" s="22" customFormat="1" hidden="1" outlineLevel="1" x14ac:dyDescent="0.25">
      <c r="A623" s="22" t="s">
        <v>2997</v>
      </c>
      <c r="B623" s="22" t="s">
        <v>2738</v>
      </c>
      <c r="C623" s="22" t="s">
        <v>2539</v>
      </c>
      <c r="D623" s="22" t="s">
        <v>2540</v>
      </c>
      <c r="E623" s="16">
        <f t="shared" si="36"/>
        <v>3200000</v>
      </c>
      <c r="G623" s="31">
        <v>0</v>
      </c>
      <c r="K623" s="2">
        <f t="shared" si="37"/>
        <v>3200000</v>
      </c>
      <c r="L623" s="31">
        <v>3200000</v>
      </c>
      <c r="S623" s="19">
        <f>IFERROR(SUMIF([3]PIVOT!$A$9:$A$634,C623,[3]PIVOT!$C$9:$C$634),0)</f>
        <v>0</v>
      </c>
      <c r="T623" s="19">
        <f t="shared" si="34"/>
        <v>-3200000</v>
      </c>
    </row>
    <row r="624" spans="1:20" s="22" customFormat="1" hidden="1" outlineLevel="1" x14ac:dyDescent="0.25">
      <c r="A624" s="22" t="s">
        <v>2997</v>
      </c>
      <c r="B624" s="22" t="s">
        <v>2885</v>
      </c>
      <c r="C624" s="22" t="s">
        <v>2143</v>
      </c>
      <c r="D624" s="22" t="s">
        <v>2144</v>
      </c>
      <c r="E624" s="16">
        <f t="shared" si="36"/>
        <v>4500000</v>
      </c>
      <c r="G624" s="31">
        <v>0</v>
      </c>
      <c r="K624" s="2">
        <f t="shared" si="37"/>
        <v>4500000</v>
      </c>
      <c r="L624" s="31">
        <v>4500000</v>
      </c>
      <c r="O624" s="19"/>
      <c r="S624" s="19">
        <f>IFERROR(SUMIF([3]PIVOT!$A$9:$A$634,C624,[3]PIVOT!$C$9:$C$634),0)</f>
        <v>0</v>
      </c>
      <c r="T624" s="19">
        <f t="shared" ref="T624:T687" si="38">+S624-K624</f>
        <v>-4500000</v>
      </c>
    </row>
    <row r="625" spans="1:20" s="22" customFormat="1" hidden="1" outlineLevel="1" x14ac:dyDescent="0.25">
      <c r="A625" s="22" t="s">
        <v>2997</v>
      </c>
      <c r="B625" s="22" t="s">
        <v>2885</v>
      </c>
      <c r="C625" s="22" t="s">
        <v>1429</v>
      </c>
      <c r="D625" s="22" t="s">
        <v>303</v>
      </c>
      <c r="E625" s="16">
        <f t="shared" si="36"/>
        <v>3300000</v>
      </c>
      <c r="G625" s="31">
        <v>0</v>
      </c>
      <c r="K625" s="2">
        <f t="shared" si="37"/>
        <v>3300000</v>
      </c>
      <c r="L625" s="31">
        <v>3300000</v>
      </c>
      <c r="O625" s="19"/>
      <c r="S625" s="19">
        <f>IFERROR(SUMIF([3]PIVOT!$A$9:$A$634,C625,[3]PIVOT!$C$9:$C$634),0)</f>
        <v>0</v>
      </c>
      <c r="T625" s="19">
        <f t="shared" si="38"/>
        <v>-3300000</v>
      </c>
    </row>
    <row r="626" spans="1:20" s="22" customFormat="1" hidden="1" outlineLevel="1" x14ac:dyDescent="0.25">
      <c r="A626" s="22" t="s">
        <v>2997</v>
      </c>
      <c r="B626" s="22" t="s">
        <v>2885</v>
      </c>
      <c r="C626" s="22" t="s">
        <v>2149</v>
      </c>
      <c r="D626" s="22" t="s">
        <v>2150</v>
      </c>
      <c r="E626" s="16">
        <f t="shared" si="36"/>
        <v>3300000</v>
      </c>
      <c r="G626" s="31">
        <v>0</v>
      </c>
      <c r="K626" s="2">
        <f t="shared" si="37"/>
        <v>3300000</v>
      </c>
      <c r="L626" s="31">
        <v>3300000</v>
      </c>
      <c r="O626" s="19"/>
      <c r="S626" s="19">
        <f>IFERROR(SUMIF([3]PIVOT!$A$9:$A$634,C626,[3]PIVOT!$C$9:$C$634),0)</f>
        <v>0</v>
      </c>
      <c r="T626" s="19">
        <f t="shared" si="38"/>
        <v>-3300000</v>
      </c>
    </row>
    <row r="627" spans="1:20" s="22" customFormat="1" hidden="1" outlineLevel="1" x14ac:dyDescent="0.25">
      <c r="A627" s="22" t="s">
        <v>2997</v>
      </c>
      <c r="B627" s="22" t="s">
        <v>2738</v>
      </c>
      <c r="C627" s="22" t="s">
        <v>2312</v>
      </c>
      <c r="D627" s="22" t="s">
        <v>2313</v>
      </c>
      <c r="E627" s="16">
        <f t="shared" si="36"/>
        <v>2800000</v>
      </c>
      <c r="G627" s="31">
        <v>0</v>
      </c>
      <c r="K627" s="2">
        <f t="shared" si="37"/>
        <v>2800000</v>
      </c>
      <c r="L627" s="31">
        <v>2800000</v>
      </c>
      <c r="O627" s="19"/>
      <c r="S627" s="19">
        <f>IFERROR(SUMIF([3]PIVOT!$A$9:$A$634,C627,[3]PIVOT!$C$9:$C$634),0)</f>
        <v>0</v>
      </c>
      <c r="T627" s="19">
        <f t="shared" si="38"/>
        <v>-2800000</v>
      </c>
    </row>
    <row r="628" spans="1:20" s="22" customFormat="1" hidden="1" outlineLevel="1" x14ac:dyDescent="0.25">
      <c r="A628" s="22" t="s">
        <v>2997</v>
      </c>
      <c r="B628" s="22" t="s">
        <v>2738</v>
      </c>
      <c r="C628" s="22" t="s">
        <v>2147</v>
      </c>
      <c r="D628" s="22" t="s">
        <v>2148</v>
      </c>
      <c r="E628" s="16">
        <f t="shared" si="36"/>
        <v>2800000</v>
      </c>
      <c r="G628" s="31">
        <v>0</v>
      </c>
      <c r="K628" s="2">
        <f t="shared" si="37"/>
        <v>2800000</v>
      </c>
      <c r="L628" s="31">
        <v>2800000</v>
      </c>
      <c r="O628" s="19"/>
      <c r="S628" s="19">
        <f>IFERROR(SUMIF([3]PIVOT!$A$9:$A$634,C628,[3]PIVOT!$C$9:$C$634),0)</f>
        <v>0</v>
      </c>
      <c r="T628" s="19">
        <f t="shared" si="38"/>
        <v>-2800000</v>
      </c>
    </row>
    <row r="629" spans="1:20" s="22" customFormat="1" hidden="1" outlineLevel="1" x14ac:dyDescent="0.25">
      <c r="A629" s="22" t="s">
        <v>2997</v>
      </c>
      <c r="B629" s="22" t="s">
        <v>2885</v>
      </c>
      <c r="C629" s="22" t="s">
        <v>1433</v>
      </c>
      <c r="D629" s="22" t="s">
        <v>898</v>
      </c>
      <c r="E629" s="16">
        <f t="shared" si="36"/>
        <v>4500000</v>
      </c>
      <c r="G629" s="31">
        <v>0</v>
      </c>
      <c r="K629" s="2">
        <f t="shared" si="37"/>
        <v>4500000</v>
      </c>
      <c r="L629" s="31">
        <v>4500000</v>
      </c>
      <c r="O629" s="19"/>
      <c r="S629" s="19">
        <f>IFERROR(SUMIF([3]PIVOT!$A$9:$A$634,C629,[3]PIVOT!$C$9:$C$634),0)</f>
        <v>0</v>
      </c>
      <c r="T629" s="19">
        <f t="shared" si="38"/>
        <v>-4500000</v>
      </c>
    </row>
    <row r="630" spans="1:20" s="22" customFormat="1" hidden="1" outlineLevel="1" x14ac:dyDescent="0.25">
      <c r="A630" s="22" t="s">
        <v>2997</v>
      </c>
      <c r="B630" s="22" t="s">
        <v>2885</v>
      </c>
      <c r="C630" s="22" t="s">
        <v>1955</v>
      </c>
      <c r="D630" s="22" t="s">
        <v>944</v>
      </c>
      <c r="E630" s="16">
        <f t="shared" si="36"/>
        <v>4500000</v>
      </c>
      <c r="G630" s="31">
        <v>0</v>
      </c>
      <c r="K630" s="2">
        <f t="shared" si="37"/>
        <v>4500000</v>
      </c>
      <c r="L630" s="31">
        <v>4500000</v>
      </c>
      <c r="O630" s="19"/>
      <c r="S630" s="19">
        <f>IFERROR(SUMIF([3]PIVOT!$A$9:$A$634,C630,[3]PIVOT!$C$9:$C$634),0)</f>
        <v>0</v>
      </c>
      <c r="T630" s="19">
        <f t="shared" si="38"/>
        <v>-4500000</v>
      </c>
    </row>
    <row r="631" spans="1:20" s="22" customFormat="1" hidden="1" outlineLevel="1" x14ac:dyDescent="0.25">
      <c r="A631" s="22" t="s">
        <v>2997</v>
      </c>
      <c r="B631" s="22" t="s">
        <v>2738</v>
      </c>
      <c r="C631" s="22" t="s">
        <v>2151</v>
      </c>
      <c r="D631" s="22" t="s">
        <v>2152</v>
      </c>
      <c r="E631" s="16">
        <f t="shared" si="36"/>
        <v>4000000</v>
      </c>
      <c r="G631" s="31">
        <v>0</v>
      </c>
      <c r="K631" s="2">
        <f t="shared" si="37"/>
        <v>4000000</v>
      </c>
      <c r="L631" s="31">
        <v>4000000</v>
      </c>
      <c r="O631" s="19"/>
      <c r="S631" s="19">
        <f>IFERROR(SUMIF([3]PIVOT!$A$9:$A$634,C631,[3]PIVOT!$C$9:$C$634),0)</f>
        <v>0</v>
      </c>
      <c r="T631" s="19">
        <f t="shared" si="38"/>
        <v>-4000000</v>
      </c>
    </row>
    <row r="632" spans="1:20" s="22" customFormat="1" hidden="1" outlineLevel="1" x14ac:dyDescent="0.25">
      <c r="A632" s="22" t="s">
        <v>2997</v>
      </c>
      <c r="B632" s="22" t="s">
        <v>2885</v>
      </c>
      <c r="C632" s="22" t="s">
        <v>1436</v>
      </c>
      <c r="D632" s="22" t="s">
        <v>403</v>
      </c>
      <c r="E632" s="16">
        <f t="shared" si="36"/>
        <v>4500000</v>
      </c>
      <c r="G632" s="31">
        <v>0</v>
      </c>
      <c r="K632" s="2">
        <f t="shared" si="37"/>
        <v>4500000</v>
      </c>
      <c r="L632" s="31">
        <v>4500000</v>
      </c>
      <c r="O632" s="19"/>
      <c r="S632" s="19">
        <f>IFERROR(SUMIF([3]PIVOT!$A$9:$A$634,C632,[3]PIVOT!$C$9:$C$634),0)</f>
        <v>0</v>
      </c>
      <c r="T632" s="19">
        <f t="shared" si="38"/>
        <v>-4500000</v>
      </c>
    </row>
    <row r="633" spans="1:20" s="22" customFormat="1" hidden="1" outlineLevel="1" x14ac:dyDescent="0.25">
      <c r="A633" s="22" t="s">
        <v>2997</v>
      </c>
      <c r="B633" s="22" t="s">
        <v>2885</v>
      </c>
      <c r="C633" s="22" t="s">
        <v>1437</v>
      </c>
      <c r="D633" s="22" t="s">
        <v>314</v>
      </c>
      <c r="E633" s="16">
        <f t="shared" si="36"/>
        <v>4500000</v>
      </c>
      <c r="G633" s="31">
        <v>0</v>
      </c>
      <c r="K633" s="2">
        <f t="shared" si="37"/>
        <v>4500000</v>
      </c>
      <c r="L633" s="31">
        <v>4500000</v>
      </c>
      <c r="O633" s="19"/>
      <c r="S633" s="19">
        <f>IFERROR(SUMIF([3]PIVOT!$A$9:$A$634,C633,[3]PIVOT!$C$9:$C$634),0)</f>
        <v>0</v>
      </c>
      <c r="T633" s="19">
        <f t="shared" si="38"/>
        <v>-4500000</v>
      </c>
    </row>
    <row r="634" spans="1:20" s="22" customFormat="1" hidden="1" outlineLevel="1" x14ac:dyDescent="0.25">
      <c r="A634" s="22" t="s">
        <v>2997</v>
      </c>
      <c r="B634" s="22" t="s">
        <v>2886</v>
      </c>
      <c r="C634" s="22" t="s">
        <v>1438</v>
      </c>
      <c r="D634" s="22" t="s">
        <v>2689</v>
      </c>
      <c r="E634" s="16">
        <f t="shared" si="36"/>
        <v>4100000</v>
      </c>
      <c r="G634" s="31">
        <v>0</v>
      </c>
      <c r="K634" s="2">
        <f t="shared" si="37"/>
        <v>4100000</v>
      </c>
      <c r="L634" s="31">
        <v>4100000</v>
      </c>
      <c r="O634" s="19"/>
      <c r="S634" s="19">
        <f>IFERROR(SUMIF([3]PIVOT!$A$9:$A$634,C634,[3]PIVOT!$C$9:$C$634),0)</f>
        <v>0</v>
      </c>
      <c r="T634" s="19">
        <f t="shared" si="38"/>
        <v>-4100000</v>
      </c>
    </row>
    <row r="635" spans="1:20" s="22" customFormat="1" hidden="1" outlineLevel="1" x14ac:dyDescent="0.25">
      <c r="A635" s="22" t="s">
        <v>2997</v>
      </c>
      <c r="B635" s="22" t="s">
        <v>2885</v>
      </c>
      <c r="C635" s="22" t="s">
        <v>1439</v>
      </c>
      <c r="D635" s="22" t="s">
        <v>333</v>
      </c>
      <c r="E635" s="16">
        <f t="shared" si="36"/>
        <v>4500000</v>
      </c>
      <c r="G635" s="31">
        <v>0</v>
      </c>
      <c r="K635" s="2">
        <f t="shared" si="37"/>
        <v>4500000</v>
      </c>
      <c r="L635" s="31">
        <v>4500000</v>
      </c>
      <c r="O635" s="19"/>
      <c r="S635" s="19">
        <f>IFERROR(SUMIF([3]PIVOT!$A$9:$A$634,C635,[3]PIVOT!$C$9:$C$634),0)</f>
        <v>0</v>
      </c>
      <c r="T635" s="19">
        <f t="shared" si="38"/>
        <v>-4500000</v>
      </c>
    </row>
    <row r="636" spans="1:20" s="22" customFormat="1" hidden="1" outlineLevel="1" x14ac:dyDescent="0.25">
      <c r="A636" s="22" t="s">
        <v>2997</v>
      </c>
      <c r="B636" s="22" t="s">
        <v>2738</v>
      </c>
      <c r="C636" s="22" t="s">
        <v>1958</v>
      </c>
      <c r="D636" s="22" t="s">
        <v>1959</v>
      </c>
      <c r="E636" s="16">
        <f t="shared" si="36"/>
        <v>3200000</v>
      </c>
      <c r="G636" s="31">
        <v>0</v>
      </c>
      <c r="K636" s="2">
        <f t="shared" si="37"/>
        <v>3200000</v>
      </c>
      <c r="L636" s="31">
        <v>3200000</v>
      </c>
      <c r="O636" s="19"/>
      <c r="S636" s="19">
        <f>IFERROR(SUMIF([3]PIVOT!$A$9:$A$634,C636,[3]PIVOT!$C$9:$C$634),0)</f>
        <v>0</v>
      </c>
      <c r="T636" s="19">
        <f t="shared" si="38"/>
        <v>-3200000</v>
      </c>
    </row>
    <row r="637" spans="1:20" s="22" customFormat="1" hidden="1" outlineLevel="1" x14ac:dyDescent="0.25">
      <c r="A637" s="22" t="s">
        <v>2997</v>
      </c>
      <c r="B637" s="22" t="s">
        <v>2885</v>
      </c>
      <c r="C637" s="22" t="s">
        <v>2154</v>
      </c>
      <c r="D637" s="22" t="s">
        <v>2155</v>
      </c>
      <c r="E637" s="16">
        <f t="shared" si="36"/>
        <v>4500000</v>
      </c>
      <c r="G637" s="31">
        <v>0</v>
      </c>
      <c r="K637" s="2">
        <f t="shared" si="37"/>
        <v>4500000</v>
      </c>
      <c r="L637" s="31">
        <v>4500000</v>
      </c>
      <c r="O637" s="19"/>
      <c r="S637" s="19">
        <f>IFERROR(SUMIF([3]PIVOT!$A$9:$A$634,C637,[3]PIVOT!$C$9:$C$634),0)</f>
        <v>0</v>
      </c>
      <c r="T637" s="19">
        <f t="shared" si="38"/>
        <v>-4500000</v>
      </c>
    </row>
    <row r="638" spans="1:20" s="22" customFormat="1" hidden="1" outlineLevel="1" x14ac:dyDescent="0.25">
      <c r="A638" s="22" t="s">
        <v>2997</v>
      </c>
      <c r="B638" s="22" t="s">
        <v>2885</v>
      </c>
      <c r="C638" s="22" t="s">
        <v>1960</v>
      </c>
      <c r="D638" s="22" t="s">
        <v>1961</v>
      </c>
      <c r="E638" s="16">
        <f t="shared" si="36"/>
        <v>4500000</v>
      </c>
      <c r="G638" s="31">
        <v>0</v>
      </c>
      <c r="K638" s="2">
        <f t="shared" si="37"/>
        <v>4500000</v>
      </c>
      <c r="L638" s="31">
        <v>4500000</v>
      </c>
      <c r="O638" s="19"/>
      <c r="S638" s="19">
        <f>IFERROR(SUMIF([3]PIVOT!$A$9:$A$634,C638,[3]PIVOT!$C$9:$C$634),0)</f>
        <v>0</v>
      </c>
      <c r="T638" s="19">
        <f t="shared" si="38"/>
        <v>-4500000</v>
      </c>
    </row>
    <row r="639" spans="1:20" s="22" customFormat="1" hidden="1" outlineLevel="1" x14ac:dyDescent="0.25">
      <c r="A639" s="22" t="s">
        <v>2997</v>
      </c>
      <c r="B639" s="22" t="s">
        <v>2738</v>
      </c>
      <c r="C639" s="22" t="s">
        <v>1440</v>
      </c>
      <c r="D639" s="22" t="s">
        <v>958</v>
      </c>
      <c r="E639" s="16">
        <f t="shared" si="36"/>
        <v>3500000</v>
      </c>
      <c r="G639" s="31">
        <v>0</v>
      </c>
      <c r="K639" s="2">
        <f t="shared" si="37"/>
        <v>3500000</v>
      </c>
      <c r="L639" s="31">
        <v>3500000</v>
      </c>
      <c r="O639" s="19"/>
      <c r="S639" s="19">
        <f>IFERROR(SUMIF([3]PIVOT!$A$9:$A$634,C639,[3]PIVOT!$C$9:$C$634),0)</f>
        <v>0</v>
      </c>
      <c r="T639" s="19">
        <f t="shared" si="38"/>
        <v>-3500000</v>
      </c>
    </row>
    <row r="640" spans="1:20" s="22" customFormat="1" hidden="1" outlineLevel="1" x14ac:dyDescent="0.25">
      <c r="A640" s="22" t="s">
        <v>2997</v>
      </c>
      <c r="B640" s="22" t="s">
        <v>2885</v>
      </c>
      <c r="C640" s="22" t="s">
        <v>1441</v>
      </c>
      <c r="D640" s="22" t="s">
        <v>959</v>
      </c>
      <c r="E640" s="16">
        <f t="shared" si="36"/>
        <v>4500000</v>
      </c>
      <c r="G640" s="31">
        <v>0</v>
      </c>
      <c r="K640" s="2">
        <f t="shared" si="37"/>
        <v>4500000</v>
      </c>
      <c r="L640" s="31">
        <v>4500000</v>
      </c>
      <c r="O640" s="19"/>
      <c r="S640" s="19">
        <f>IFERROR(SUMIF([3]PIVOT!$A$9:$A$634,C640,[3]PIVOT!$C$9:$C$634),0)</f>
        <v>0</v>
      </c>
      <c r="T640" s="19">
        <f t="shared" si="38"/>
        <v>-4500000</v>
      </c>
    </row>
    <row r="641" spans="1:20" s="22" customFormat="1" hidden="1" outlineLevel="1" x14ac:dyDescent="0.25">
      <c r="A641" s="22" t="s">
        <v>2997</v>
      </c>
      <c r="B641" s="22" t="s">
        <v>2885</v>
      </c>
      <c r="C641" s="22" t="s">
        <v>1443</v>
      </c>
      <c r="D641" s="22" t="s">
        <v>1444</v>
      </c>
      <c r="E641" s="16">
        <f t="shared" si="36"/>
        <v>4500000</v>
      </c>
      <c r="G641" s="31">
        <v>0</v>
      </c>
      <c r="K641" s="2">
        <f t="shared" si="37"/>
        <v>4500000</v>
      </c>
      <c r="L641" s="31">
        <v>4500000</v>
      </c>
      <c r="O641" s="19"/>
      <c r="S641" s="19">
        <f>IFERROR(SUMIF([3]PIVOT!$A$9:$A$634,C641,[3]PIVOT!$C$9:$C$634),0)</f>
        <v>0</v>
      </c>
      <c r="T641" s="19">
        <f t="shared" si="38"/>
        <v>-4500000</v>
      </c>
    </row>
    <row r="642" spans="1:20" s="22" customFormat="1" hidden="1" outlineLevel="1" x14ac:dyDescent="0.25">
      <c r="A642" s="22" t="s">
        <v>2997</v>
      </c>
      <c r="B642" s="22" t="s">
        <v>2885</v>
      </c>
      <c r="C642" s="22" t="s">
        <v>2157</v>
      </c>
      <c r="D642" s="22" t="s">
        <v>2158</v>
      </c>
      <c r="E642" s="16">
        <f t="shared" ref="E642:E705" si="39">+L642-F642-J642-I642</f>
        <v>4500000</v>
      </c>
      <c r="G642" s="31">
        <v>0</v>
      </c>
      <c r="K642" s="2">
        <f t="shared" ref="K642:K705" si="40">SUM(E642:G642)-H642+I642+J642</f>
        <v>4500000</v>
      </c>
      <c r="L642" s="31">
        <v>4500000</v>
      </c>
      <c r="O642" s="19"/>
      <c r="S642" s="19">
        <f>IFERROR(SUMIF([3]PIVOT!$A$9:$A$634,C642,[3]PIVOT!$C$9:$C$634),0)</f>
        <v>0</v>
      </c>
      <c r="T642" s="19">
        <f t="shared" si="38"/>
        <v>-4500000</v>
      </c>
    </row>
    <row r="643" spans="1:20" s="22" customFormat="1" hidden="1" outlineLevel="1" x14ac:dyDescent="0.25">
      <c r="A643" s="22" t="s">
        <v>2997</v>
      </c>
      <c r="B643" s="22" t="s">
        <v>2738</v>
      </c>
      <c r="C643" s="22" t="s">
        <v>1445</v>
      </c>
      <c r="D643" s="22" t="s">
        <v>2690</v>
      </c>
      <c r="E643" s="16">
        <f t="shared" si="39"/>
        <v>3500000</v>
      </c>
      <c r="G643" s="31">
        <v>0</v>
      </c>
      <c r="K643" s="2">
        <f t="shared" si="40"/>
        <v>3500000</v>
      </c>
      <c r="L643" s="31">
        <v>3500000</v>
      </c>
      <c r="O643" s="19"/>
      <c r="S643" s="19">
        <f>IFERROR(SUMIF([3]PIVOT!$A$9:$A$634,C643,[3]PIVOT!$C$9:$C$634),0)</f>
        <v>0</v>
      </c>
      <c r="T643" s="19">
        <f t="shared" si="38"/>
        <v>-3500000</v>
      </c>
    </row>
    <row r="644" spans="1:20" s="22" customFormat="1" hidden="1" outlineLevel="1" x14ac:dyDescent="0.25">
      <c r="A644" s="22" t="s">
        <v>2997</v>
      </c>
      <c r="B644" s="22" t="s">
        <v>2738</v>
      </c>
      <c r="C644" s="22" t="s">
        <v>2865</v>
      </c>
      <c r="D644" s="22" t="s">
        <v>2544</v>
      </c>
      <c r="E644" s="16">
        <f t="shared" si="39"/>
        <v>3500000</v>
      </c>
      <c r="G644" s="31">
        <v>812000</v>
      </c>
      <c r="K644" s="2">
        <f t="shared" si="40"/>
        <v>4312000</v>
      </c>
      <c r="L644" s="31">
        <v>3500000</v>
      </c>
      <c r="O644" s="19"/>
      <c r="S644" s="19">
        <f>IFERROR(SUMIF([3]PIVOT!$A$9:$A$634,C644,[3]PIVOT!$C$9:$C$634),0)</f>
        <v>0</v>
      </c>
      <c r="T644" s="19">
        <f t="shared" si="38"/>
        <v>-4312000</v>
      </c>
    </row>
    <row r="645" spans="1:20" s="22" customFormat="1" hidden="1" outlineLevel="1" x14ac:dyDescent="0.25">
      <c r="A645" s="22" t="s">
        <v>2997</v>
      </c>
      <c r="B645" s="22" t="s">
        <v>2885</v>
      </c>
      <c r="C645" s="22" t="s">
        <v>1450</v>
      </c>
      <c r="D645" s="22" t="s">
        <v>799</v>
      </c>
      <c r="E645" s="16">
        <f t="shared" si="39"/>
        <v>4500000</v>
      </c>
      <c r="G645" s="31">
        <v>0</v>
      </c>
      <c r="K645" s="2">
        <f t="shared" si="40"/>
        <v>4500000</v>
      </c>
      <c r="L645" s="31">
        <v>4500000</v>
      </c>
      <c r="O645" s="19"/>
      <c r="S645" s="19">
        <f>IFERROR(SUMIF([3]PIVOT!$A$9:$A$634,C645,[3]PIVOT!$C$9:$C$634),0)</f>
        <v>0</v>
      </c>
      <c r="T645" s="19">
        <f t="shared" si="38"/>
        <v>-4500000</v>
      </c>
    </row>
    <row r="646" spans="1:20" s="22" customFormat="1" hidden="1" outlineLevel="1" x14ac:dyDescent="0.25">
      <c r="A646" s="22" t="s">
        <v>2997</v>
      </c>
      <c r="B646" s="22" t="s">
        <v>2738</v>
      </c>
      <c r="C646" s="22" t="s">
        <v>2998</v>
      </c>
      <c r="D646" s="22" t="s">
        <v>2999</v>
      </c>
      <c r="E646" s="16">
        <f t="shared" si="39"/>
        <v>3200000</v>
      </c>
      <c r="G646" s="31">
        <v>1000000</v>
      </c>
      <c r="K646" s="2">
        <f t="shared" si="40"/>
        <v>4200000</v>
      </c>
      <c r="L646" s="31">
        <v>3200000</v>
      </c>
      <c r="O646" s="19"/>
      <c r="S646" s="19">
        <f>IFERROR(SUMIF([3]PIVOT!$A$9:$A$634,C646,[3]PIVOT!$C$9:$C$634),0)</f>
        <v>0</v>
      </c>
      <c r="T646" s="19">
        <f t="shared" si="38"/>
        <v>-4200000</v>
      </c>
    </row>
    <row r="647" spans="1:20" s="22" customFormat="1" hidden="1" outlineLevel="1" x14ac:dyDescent="0.25">
      <c r="A647" s="22" t="s">
        <v>2997</v>
      </c>
      <c r="B647" s="22" t="s">
        <v>2885</v>
      </c>
      <c r="C647" s="22" t="s">
        <v>3000</v>
      </c>
      <c r="D647" s="22" t="s">
        <v>3001</v>
      </c>
      <c r="E647" s="16">
        <f t="shared" si="39"/>
        <v>4500000</v>
      </c>
      <c r="G647" s="31">
        <v>1000000</v>
      </c>
      <c r="K647" s="2">
        <f t="shared" si="40"/>
        <v>5500000</v>
      </c>
      <c r="L647" s="31">
        <v>4500000</v>
      </c>
      <c r="O647" s="19"/>
      <c r="S647" s="19">
        <f>IFERROR(SUMIF([3]PIVOT!$A$9:$A$634,C647,[3]PIVOT!$C$9:$C$634),0)</f>
        <v>0</v>
      </c>
      <c r="T647" s="19">
        <f t="shared" si="38"/>
        <v>-5500000</v>
      </c>
    </row>
    <row r="648" spans="1:20" s="22" customFormat="1" hidden="1" outlineLevel="1" x14ac:dyDescent="0.25">
      <c r="A648" s="22" t="s">
        <v>2997</v>
      </c>
      <c r="B648" s="22" t="s">
        <v>2886</v>
      </c>
      <c r="C648" s="22" t="s">
        <v>1453</v>
      </c>
      <c r="D648" s="22" t="s">
        <v>325</v>
      </c>
      <c r="E648" s="16">
        <f t="shared" si="39"/>
        <v>2700000</v>
      </c>
      <c r="G648" s="31">
        <v>0</v>
      </c>
      <c r="K648" s="2">
        <f t="shared" si="40"/>
        <v>2700000</v>
      </c>
      <c r="L648" s="31">
        <v>2700000</v>
      </c>
      <c r="O648" s="19"/>
      <c r="S648" s="19">
        <f>IFERROR(SUMIF([3]PIVOT!$A$9:$A$634,C648,[3]PIVOT!$C$9:$C$634),0)</f>
        <v>0</v>
      </c>
      <c r="T648" s="19">
        <f t="shared" si="38"/>
        <v>-2700000</v>
      </c>
    </row>
    <row r="649" spans="1:20" s="22" customFormat="1" hidden="1" outlineLevel="1" x14ac:dyDescent="0.25">
      <c r="A649" s="22" t="s">
        <v>2997</v>
      </c>
      <c r="B649" s="22" t="s">
        <v>2885</v>
      </c>
      <c r="C649" s="22" t="s">
        <v>1454</v>
      </c>
      <c r="D649" s="22" t="s">
        <v>478</v>
      </c>
      <c r="E649" s="16">
        <f t="shared" si="39"/>
        <v>3300000</v>
      </c>
      <c r="G649" s="31">
        <v>0</v>
      </c>
      <c r="K649" s="2">
        <f t="shared" si="40"/>
        <v>3300000</v>
      </c>
      <c r="L649" s="31">
        <v>3300000</v>
      </c>
      <c r="O649" s="19"/>
      <c r="S649" s="19">
        <f>IFERROR(SUMIF([3]PIVOT!$A$9:$A$634,C649,[3]PIVOT!$C$9:$C$634),0)</f>
        <v>0</v>
      </c>
      <c r="T649" s="19">
        <f t="shared" si="38"/>
        <v>-3300000</v>
      </c>
    </row>
    <row r="650" spans="1:20" s="22" customFormat="1" hidden="1" outlineLevel="1" x14ac:dyDescent="0.25">
      <c r="A650" s="22" t="s">
        <v>2997</v>
      </c>
      <c r="B650" s="22" t="s">
        <v>2738</v>
      </c>
      <c r="C650" s="22" t="s">
        <v>1455</v>
      </c>
      <c r="D650" s="22" t="s">
        <v>545</v>
      </c>
      <c r="E650" s="16">
        <f t="shared" si="39"/>
        <v>2800000</v>
      </c>
      <c r="G650" s="31">
        <v>0</v>
      </c>
      <c r="K650" s="2">
        <f t="shared" si="40"/>
        <v>2800000</v>
      </c>
      <c r="L650" s="31">
        <v>2800000</v>
      </c>
      <c r="O650" s="19"/>
      <c r="S650" s="19">
        <f>IFERROR(SUMIF([3]PIVOT!$A$9:$A$634,C650,[3]PIVOT!$C$9:$C$634),0)</f>
        <v>0</v>
      </c>
      <c r="T650" s="19">
        <f t="shared" si="38"/>
        <v>-2800000</v>
      </c>
    </row>
    <row r="651" spans="1:20" s="22" customFormat="1" hidden="1" outlineLevel="1" x14ac:dyDescent="0.25">
      <c r="A651" s="22" t="s">
        <v>2997</v>
      </c>
      <c r="B651" s="22" t="s">
        <v>2885</v>
      </c>
      <c r="C651" s="22" t="s">
        <v>1456</v>
      </c>
      <c r="D651" s="22" t="s">
        <v>327</v>
      </c>
      <c r="E651" s="16">
        <f t="shared" si="39"/>
        <v>4500000</v>
      </c>
      <c r="G651" s="31">
        <v>0</v>
      </c>
      <c r="K651" s="2">
        <f t="shared" si="40"/>
        <v>4500000</v>
      </c>
      <c r="L651" s="31">
        <v>4500000</v>
      </c>
      <c r="O651" s="19"/>
      <c r="S651" s="19">
        <f>IFERROR(SUMIF([3]PIVOT!$A$9:$A$634,C651,[3]PIVOT!$C$9:$C$634),0)</f>
        <v>0</v>
      </c>
      <c r="T651" s="19">
        <f t="shared" si="38"/>
        <v>-4500000</v>
      </c>
    </row>
    <row r="652" spans="1:20" s="22" customFormat="1" hidden="1" outlineLevel="1" x14ac:dyDescent="0.25">
      <c r="A652" s="22" t="s">
        <v>2997</v>
      </c>
      <c r="B652" s="22" t="s">
        <v>2885</v>
      </c>
      <c r="C652" s="22" t="s">
        <v>1457</v>
      </c>
      <c r="D652" s="22" t="s">
        <v>903</v>
      </c>
      <c r="E652" s="16">
        <f t="shared" si="39"/>
        <v>4500000</v>
      </c>
      <c r="G652" s="31">
        <v>0</v>
      </c>
      <c r="K652" s="2">
        <f t="shared" si="40"/>
        <v>4500000</v>
      </c>
      <c r="L652" s="31">
        <v>4500000</v>
      </c>
      <c r="O652" s="19"/>
      <c r="S652" s="19">
        <f>IFERROR(SUMIF([3]PIVOT!$A$9:$A$634,C652,[3]PIVOT!$C$9:$C$634),0)</f>
        <v>0</v>
      </c>
      <c r="T652" s="19">
        <f t="shared" si="38"/>
        <v>-4500000</v>
      </c>
    </row>
    <row r="653" spans="1:20" s="22" customFormat="1" hidden="1" outlineLevel="1" x14ac:dyDescent="0.25">
      <c r="A653" s="22" t="s">
        <v>2997</v>
      </c>
      <c r="B653" s="22" t="s">
        <v>2885</v>
      </c>
      <c r="C653" s="22" t="s">
        <v>1458</v>
      </c>
      <c r="D653" s="22" t="s">
        <v>1459</v>
      </c>
      <c r="E653" s="16">
        <f t="shared" si="39"/>
        <v>3300000</v>
      </c>
      <c r="G653" s="31">
        <v>0</v>
      </c>
      <c r="K653" s="2">
        <f t="shared" si="40"/>
        <v>3300000</v>
      </c>
      <c r="L653" s="31">
        <v>3300000</v>
      </c>
      <c r="O653" s="19"/>
      <c r="S653" s="19">
        <f>IFERROR(SUMIF([3]PIVOT!$A$9:$A$634,C653,[3]PIVOT!$C$9:$C$634),0)</f>
        <v>0</v>
      </c>
      <c r="T653" s="19">
        <f t="shared" si="38"/>
        <v>-3300000</v>
      </c>
    </row>
    <row r="654" spans="1:20" s="22" customFormat="1" hidden="1" outlineLevel="1" x14ac:dyDescent="0.25">
      <c r="A654" s="22" t="s">
        <v>2997</v>
      </c>
      <c r="B654" s="22" t="s">
        <v>2885</v>
      </c>
      <c r="C654" s="22" t="s">
        <v>1962</v>
      </c>
      <c r="D654" s="22" t="s">
        <v>1963</v>
      </c>
      <c r="E654" s="16">
        <f t="shared" si="39"/>
        <v>3300000</v>
      </c>
      <c r="G654" s="31">
        <v>0</v>
      </c>
      <c r="K654" s="2">
        <f t="shared" si="40"/>
        <v>3300000</v>
      </c>
      <c r="L654" s="31">
        <v>3300000</v>
      </c>
      <c r="O654" s="19"/>
      <c r="S654" s="19">
        <f>IFERROR(SUMIF([3]PIVOT!$A$9:$A$634,C654,[3]PIVOT!$C$9:$C$634),0)</f>
        <v>0</v>
      </c>
      <c r="T654" s="19">
        <f t="shared" si="38"/>
        <v>-3300000</v>
      </c>
    </row>
    <row r="655" spans="1:20" s="22" customFormat="1" hidden="1" outlineLevel="1" x14ac:dyDescent="0.25">
      <c r="A655" s="22" t="s">
        <v>2997</v>
      </c>
      <c r="B655" s="22" t="s">
        <v>2738</v>
      </c>
      <c r="C655" s="22" t="s">
        <v>1460</v>
      </c>
      <c r="D655" s="22" t="s">
        <v>1461</v>
      </c>
      <c r="E655" s="16">
        <f t="shared" si="39"/>
        <v>4000000</v>
      </c>
      <c r="G655" s="31">
        <v>0</v>
      </c>
      <c r="K655" s="2">
        <f t="shared" si="40"/>
        <v>4000000</v>
      </c>
      <c r="L655" s="31">
        <v>4000000</v>
      </c>
      <c r="O655" s="19"/>
      <c r="S655" s="19">
        <f>IFERROR(SUMIF([3]PIVOT!$A$9:$A$634,C655,[3]PIVOT!$C$9:$C$634),0)</f>
        <v>0</v>
      </c>
      <c r="T655" s="19">
        <f t="shared" si="38"/>
        <v>-4000000</v>
      </c>
    </row>
    <row r="656" spans="1:20" s="22" customFormat="1" hidden="1" outlineLevel="1" x14ac:dyDescent="0.25">
      <c r="A656" s="22" t="s">
        <v>2997</v>
      </c>
      <c r="B656" s="22" t="s">
        <v>2885</v>
      </c>
      <c r="C656" s="22" t="s">
        <v>2697</v>
      </c>
      <c r="D656" s="22" t="s">
        <v>2698</v>
      </c>
      <c r="E656" s="16">
        <f t="shared" si="39"/>
        <v>4500000</v>
      </c>
      <c r="G656" s="31">
        <v>0</v>
      </c>
      <c r="K656" s="2">
        <f t="shared" si="40"/>
        <v>4500000</v>
      </c>
      <c r="L656" s="31">
        <v>4500000</v>
      </c>
      <c r="O656" s="19"/>
      <c r="S656" s="19">
        <f>IFERROR(SUMIF([3]PIVOT!$A$9:$A$634,C656,[3]PIVOT!$C$9:$C$634),0)</f>
        <v>0</v>
      </c>
      <c r="T656" s="19">
        <f t="shared" si="38"/>
        <v>-4500000</v>
      </c>
    </row>
    <row r="657" spans="1:20" s="22" customFormat="1" hidden="1" outlineLevel="1" x14ac:dyDescent="0.25">
      <c r="A657" s="22" t="s">
        <v>2997</v>
      </c>
      <c r="B657" s="22" t="s">
        <v>2885</v>
      </c>
      <c r="C657" s="22" t="s">
        <v>1463</v>
      </c>
      <c r="D657" s="22" t="s">
        <v>1464</v>
      </c>
      <c r="E657" s="16">
        <f t="shared" si="39"/>
        <v>4500000</v>
      </c>
      <c r="G657" s="31">
        <v>0</v>
      </c>
      <c r="K657" s="2">
        <f t="shared" si="40"/>
        <v>4500000</v>
      </c>
      <c r="L657" s="31">
        <v>4500000</v>
      </c>
      <c r="O657" s="19"/>
      <c r="S657" s="19">
        <f>IFERROR(SUMIF([3]PIVOT!$A$9:$A$634,C657,[3]PIVOT!$C$9:$C$634),0)</f>
        <v>0</v>
      </c>
      <c r="T657" s="19">
        <f t="shared" si="38"/>
        <v>-4500000</v>
      </c>
    </row>
    <row r="658" spans="1:20" s="22" customFormat="1" hidden="1" outlineLevel="1" x14ac:dyDescent="0.25">
      <c r="A658" s="22" t="s">
        <v>2997</v>
      </c>
      <c r="B658" s="22" t="s">
        <v>2885</v>
      </c>
      <c r="C658" s="22" t="s">
        <v>2866</v>
      </c>
      <c r="D658" s="22" t="s">
        <v>2867</v>
      </c>
      <c r="E658" s="16">
        <f t="shared" si="39"/>
        <v>4500000</v>
      </c>
      <c r="G658" s="31">
        <v>0</v>
      </c>
      <c r="K658" s="2">
        <f t="shared" si="40"/>
        <v>4500000</v>
      </c>
      <c r="L658" s="31">
        <v>4500000</v>
      </c>
      <c r="O658" s="19"/>
      <c r="S658" s="19">
        <f>IFERROR(SUMIF([3]PIVOT!$A$9:$A$634,C658,[3]PIVOT!$C$9:$C$634),0)</f>
        <v>0</v>
      </c>
      <c r="T658" s="19">
        <f t="shared" si="38"/>
        <v>-4500000</v>
      </c>
    </row>
    <row r="659" spans="1:20" s="22" customFormat="1" ht="15.75" hidden="1" customHeight="1" outlineLevel="1" x14ac:dyDescent="0.25">
      <c r="A659" s="22" t="s">
        <v>2997</v>
      </c>
      <c r="B659" s="22" t="s">
        <v>2885</v>
      </c>
      <c r="C659" s="22" t="s">
        <v>2320</v>
      </c>
      <c r="D659" s="22" t="s">
        <v>2162</v>
      </c>
      <c r="E659" s="16">
        <f t="shared" si="39"/>
        <v>3300000</v>
      </c>
      <c r="G659" s="31">
        <v>0</v>
      </c>
      <c r="K659" s="2">
        <f t="shared" si="40"/>
        <v>3300000</v>
      </c>
      <c r="L659" s="31">
        <v>3300000</v>
      </c>
      <c r="O659" s="19"/>
      <c r="S659" s="19">
        <f>IFERROR(SUMIF([3]PIVOT!$A$9:$A$634,C659,[3]PIVOT!$C$9:$C$634),0)</f>
        <v>0</v>
      </c>
      <c r="T659" s="19">
        <f t="shared" si="38"/>
        <v>-3300000</v>
      </c>
    </row>
    <row r="660" spans="1:20" s="22" customFormat="1" hidden="1" outlineLevel="1" x14ac:dyDescent="0.25">
      <c r="A660" s="22" t="s">
        <v>2997</v>
      </c>
      <c r="B660" s="22" t="s">
        <v>2885</v>
      </c>
      <c r="C660" s="22" t="s">
        <v>2322</v>
      </c>
      <c r="D660" s="22" t="s">
        <v>2323</v>
      </c>
      <c r="E660" s="16">
        <f t="shared" si="39"/>
        <v>3300000</v>
      </c>
      <c r="F660" s="16"/>
      <c r="G660" s="31">
        <v>0</v>
      </c>
      <c r="H660" s="16"/>
      <c r="I660" s="16"/>
      <c r="J660" s="16"/>
      <c r="K660" s="2">
        <f t="shared" si="40"/>
        <v>3300000</v>
      </c>
      <c r="L660" s="15">
        <v>3300000</v>
      </c>
      <c r="M660" s="16"/>
      <c r="N660" s="16"/>
      <c r="O660" s="19"/>
      <c r="S660" s="19">
        <f>IFERROR(SUMIF([3]PIVOT!$A$9:$A$634,C660,[3]PIVOT!$C$9:$C$634),0)</f>
        <v>0</v>
      </c>
      <c r="T660" s="19">
        <f t="shared" si="38"/>
        <v>-3300000</v>
      </c>
    </row>
    <row r="661" spans="1:20" s="22" customFormat="1" hidden="1" outlineLevel="1" x14ac:dyDescent="0.25">
      <c r="A661" s="22" t="s">
        <v>3002</v>
      </c>
      <c r="B661" s="22" t="s">
        <v>2885</v>
      </c>
      <c r="C661" s="22" t="s">
        <v>1969</v>
      </c>
      <c r="D661" s="22" t="s">
        <v>1970</v>
      </c>
      <c r="E661" s="16">
        <f t="shared" si="39"/>
        <v>2100000</v>
      </c>
      <c r="G661" s="31">
        <v>0</v>
      </c>
      <c r="K661" s="2">
        <f t="shared" si="40"/>
        <v>2100000</v>
      </c>
      <c r="L661" s="31">
        <v>2100000</v>
      </c>
      <c r="O661" s="19"/>
      <c r="S661" s="19">
        <f>IFERROR(SUMIF([3]PIVOT!$A$9:$A$634,C661,[3]PIVOT!$C$9:$C$634),0)</f>
        <v>0</v>
      </c>
      <c r="T661" s="19">
        <f t="shared" si="38"/>
        <v>-2100000</v>
      </c>
    </row>
    <row r="662" spans="1:20" s="22" customFormat="1" hidden="1" outlineLevel="1" x14ac:dyDescent="0.25">
      <c r="A662" s="22" t="s">
        <v>3002</v>
      </c>
      <c r="B662" s="22" t="s">
        <v>2885</v>
      </c>
      <c r="C662" s="22" t="s">
        <v>2700</v>
      </c>
      <c r="D662" s="22" t="s">
        <v>2701</v>
      </c>
      <c r="E662" s="16">
        <f t="shared" si="39"/>
        <v>2100000</v>
      </c>
      <c r="G662" s="31">
        <v>0</v>
      </c>
      <c r="K662" s="2">
        <f t="shared" si="40"/>
        <v>2100000</v>
      </c>
      <c r="L662" s="31">
        <v>2100000</v>
      </c>
      <c r="S662" s="19">
        <f>IFERROR(SUMIF([3]PIVOT!$A$9:$A$634,C662,[3]PIVOT!$C$9:$C$634),0)</f>
        <v>0</v>
      </c>
      <c r="T662" s="19">
        <f t="shared" si="38"/>
        <v>-2100000</v>
      </c>
    </row>
    <row r="663" spans="1:20" s="22" customFormat="1" hidden="1" outlineLevel="1" x14ac:dyDescent="0.25">
      <c r="A663" s="22" t="s">
        <v>3002</v>
      </c>
      <c r="B663" s="22" t="s">
        <v>2885</v>
      </c>
      <c r="C663" s="22" t="s">
        <v>1966</v>
      </c>
      <c r="D663" s="22" t="s">
        <v>2699</v>
      </c>
      <c r="E663" s="16">
        <f t="shared" si="39"/>
        <v>3300000</v>
      </c>
      <c r="G663" s="31">
        <v>0</v>
      </c>
      <c r="K663" s="2">
        <f t="shared" si="40"/>
        <v>3300000</v>
      </c>
      <c r="L663" s="31">
        <v>3300000</v>
      </c>
      <c r="S663" s="19">
        <f>IFERROR(SUMIF([3]PIVOT!$A$9:$A$634,C663,[3]PIVOT!$C$9:$C$634),0)</f>
        <v>0</v>
      </c>
      <c r="T663" s="19">
        <f t="shared" si="38"/>
        <v>-3300000</v>
      </c>
    </row>
    <row r="664" spans="1:20" s="22" customFormat="1" hidden="1" outlineLevel="1" x14ac:dyDescent="0.25">
      <c r="A664" s="22" t="s">
        <v>3002</v>
      </c>
      <c r="B664" s="22" t="s">
        <v>2885</v>
      </c>
      <c r="C664" s="22" t="s">
        <v>1468</v>
      </c>
      <c r="D664" s="22" t="s">
        <v>317</v>
      </c>
      <c r="E664" s="16">
        <f t="shared" si="39"/>
        <v>2100000</v>
      </c>
      <c r="G664" s="31">
        <v>0</v>
      </c>
      <c r="K664" s="2">
        <f t="shared" si="40"/>
        <v>2100000</v>
      </c>
      <c r="L664" s="31">
        <v>2100000</v>
      </c>
      <c r="S664" s="19">
        <f>IFERROR(SUMIF([3]PIVOT!$A$9:$A$634,C664,[3]PIVOT!$C$9:$C$634),0)</f>
        <v>0</v>
      </c>
      <c r="T664" s="19">
        <f t="shared" si="38"/>
        <v>-2100000</v>
      </c>
    </row>
    <row r="665" spans="1:20" s="22" customFormat="1" hidden="1" outlineLevel="1" x14ac:dyDescent="0.25">
      <c r="A665" s="22" t="s">
        <v>3002</v>
      </c>
      <c r="B665" s="22" t="s">
        <v>2885</v>
      </c>
      <c r="C665" s="22" t="s">
        <v>2163</v>
      </c>
      <c r="D665" s="22" t="s">
        <v>2164</v>
      </c>
      <c r="E665" s="16">
        <f t="shared" si="39"/>
        <v>3300000</v>
      </c>
      <c r="G665" s="31">
        <v>0</v>
      </c>
      <c r="K665" s="2">
        <f t="shared" si="40"/>
        <v>3300000</v>
      </c>
      <c r="L665" s="31">
        <v>3300000</v>
      </c>
      <c r="O665" s="19"/>
      <c r="S665" s="19">
        <f>IFERROR(SUMIF([3]PIVOT!$A$9:$A$634,C665,[3]PIVOT!$C$9:$C$634),0)</f>
        <v>0</v>
      </c>
      <c r="T665" s="19">
        <f t="shared" si="38"/>
        <v>-3300000</v>
      </c>
    </row>
    <row r="666" spans="1:20" s="22" customFormat="1" hidden="1" outlineLevel="1" x14ac:dyDescent="0.25">
      <c r="A666" s="22" t="s">
        <v>3002</v>
      </c>
      <c r="B666" s="22" t="s">
        <v>2885</v>
      </c>
      <c r="C666" s="22" t="s">
        <v>3073</v>
      </c>
      <c r="D666" s="22" t="s">
        <v>3074</v>
      </c>
      <c r="E666" s="16">
        <f t="shared" si="39"/>
        <v>1031000</v>
      </c>
      <c r="G666" s="31">
        <v>312000</v>
      </c>
      <c r="K666" s="2">
        <f t="shared" si="40"/>
        <v>1343000</v>
      </c>
      <c r="L666" s="31">
        <v>1031000</v>
      </c>
      <c r="O666" s="19"/>
      <c r="S666" s="19">
        <f>IFERROR(SUMIF([3]PIVOT!$A$9:$A$634,C666,[3]PIVOT!$C$9:$C$634),0)</f>
        <v>0</v>
      </c>
      <c r="T666" s="19">
        <f t="shared" si="38"/>
        <v>-1343000</v>
      </c>
    </row>
    <row r="667" spans="1:20" s="22" customFormat="1" hidden="1" outlineLevel="1" x14ac:dyDescent="0.25">
      <c r="A667" s="22" t="s">
        <v>3002</v>
      </c>
      <c r="B667" s="22" t="s">
        <v>2885</v>
      </c>
      <c r="C667" s="22" t="s">
        <v>1474</v>
      </c>
      <c r="D667" s="22" t="s">
        <v>963</v>
      </c>
      <c r="E667" s="16">
        <f t="shared" si="39"/>
        <v>2100000</v>
      </c>
      <c r="G667" s="31">
        <v>0</v>
      </c>
      <c r="K667" s="2">
        <f t="shared" si="40"/>
        <v>2100000</v>
      </c>
      <c r="L667" s="31">
        <v>2100000</v>
      </c>
      <c r="O667" s="19"/>
      <c r="S667" s="19">
        <f>IFERROR(SUMIF([3]PIVOT!$A$9:$A$634,C667,[3]PIVOT!$C$9:$C$634),0)</f>
        <v>0</v>
      </c>
      <c r="T667" s="19">
        <f t="shared" si="38"/>
        <v>-2100000</v>
      </c>
    </row>
    <row r="668" spans="1:20" s="22" customFormat="1" hidden="1" outlineLevel="1" x14ac:dyDescent="0.25">
      <c r="A668" s="22" t="s">
        <v>3002</v>
      </c>
      <c r="B668" s="22" t="s">
        <v>2885</v>
      </c>
      <c r="C668" s="22" t="s">
        <v>2553</v>
      </c>
      <c r="D668" s="22" t="s">
        <v>2554</v>
      </c>
      <c r="E668" s="16">
        <f t="shared" si="39"/>
        <v>2100000</v>
      </c>
      <c r="G668" s="31">
        <v>0</v>
      </c>
      <c r="K668" s="2">
        <f t="shared" si="40"/>
        <v>2100000</v>
      </c>
      <c r="L668" s="31">
        <v>2100000</v>
      </c>
      <c r="O668" s="19"/>
      <c r="S668" s="19">
        <f>IFERROR(SUMIF([3]PIVOT!$A$9:$A$634,C668,[3]PIVOT!$C$9:$C$634),0)</f>
        <v>0</v>
      </c>
      <c r="T668" s="19">
        <f t="shared" si="38"/>
        <v>-2100000</v>
      </c>
    </row>
    <row r="669" spans="1:20" s="22" customFormat="1" hidden="1" outlineLevel="1" x14ac:dyDescent="0.25">
      <c r="A669" s="22" t="s">
        <v>3002</v>
      </c>
      <c r="B669" s="22" t="s">
        <v>2738</v>
      </c>
      <c r="C669" s="22" t="s">
        <v>3075</v>
      </c>
      <c r="D669" s="22" t="s">
        <v>3076</v>
      </c>
      <c r="E669" s="16">
        <f t="shared" si="39"/>
        <v>2800000</v>
      </c>
      <c r="G669" s="31">
        <v>1000000</v>
      </c>
      <c r="K669" s="2">
        <f t="shared" si="40"/>
        <v>3800000</v>
      </c>
      <c r="L669" s="31">
        <v>2800000</v>
      </c>
      <c r="O669" s="19"/>
      <c r="S669" s="19">
        <f>IFERROR(SUMIF([3]PIVOT!$A$9:$A$634,C669,[3]PIVOT!$C$9:$C$634),0)</f>
        <v>0</v>
      </c>
      <c r="T669" s="19">
        <f t="shared" si="38"/>
        <v>-3800000</v>
      </c>
    </row>
    <row r="670" spans="1:20" s="22" customFormat="1" hidden="1" outlineLevel="1" x14ac:dyDescent="0.25">
      <c r="A670" s="22" t="s">
        <v>3002</v>
      </c>
      <c r="B670" s="22" t="s">
        <v>2886</v>
      </c>
      <c r="C670" s="22" t="s">
        <v>1975</v>
      </c>
      <c r="D670" s="22" t="s">
        <v>1976</v>
      </c>
      <c r="E670" s="16">
        <f t="shared" si="39"/>
        <v>0</v>
      </c>
      <c r="G670" s="31">
        <v>0</v>
      </c>
      <c r="K670" s="2">
        <f t="shared" si="40"/>
        <v>0</v>
      </c>
      <c r="L670" s="31">
        <v>0</v>
      </c>
      <c r="O670" s="19"/>
      <c r="S670" s="19">
        <f>IFERROR(SUMIF([3]PIVOT!$A$9:$A$634,C670,[3]PIVOT!$C$9:$C$634),0)</f>
        <v>0</v>
      </c>
      <c r="T670" s="19">
        <f t="shared" si="38"/>
        <v>0</v>
      </c>
    </row>
    <row r="671" spans="1:20" s="22" customFormat="1" hidden="1" outlineLevel="1" x14ac:dyDescent="0.25">
      <c r="A671" s="22" t="s">
        <v>3002</v>
      </c>
      <c r="B671" s="22" t="s">
        <v>2885</v>
      </c>
      <c r="C671" s="22" t="s">
        <v>2555</v>
      </c>
      <c r="D671" s="22" t="s">
        <v>2556</v>
      </c>
      <c r="E671" s="16">
        <f t="shared" si="39"/>
        <v>3300000</v>
      </c>
      <c r="G671" s="31">
        <v>0</v>
      </c>
      <c r="K671" s="2">
        <f t="shared" si="40"/>
        <v>3300000</v>
      </c>
      <c r="L671" s="31">
        <v>3300000</v>
      </c>
      <c r="O671" s="19"/>
      <c r="S671" s="19">
        <f>IFERROR(SUMIF([3]PIVOT!$A$9:$A$634,C671,[3]PIVOT!$C$9:$C$634),0)</f>
        <v>0</v>
      </c>
      <c r="T671" s="19">
        <f t="shared" si="38"/>
        <v>-3300000</v>
      </c>
    </row>
    <row r="672" spans="1:20" s="22" customFormat="1" hidden="1" outlineLevel="1" x14ac:dyDescent="0.25">
      <c r="A672" s="22" t="s">
        <v>3002</v>
      </c>
      <c r="B672" s="22" t="s">
        <v>2885</v>
      </c>
      <c r="C672" s="22" t="s">
        <v>2175</v>
      </c>
      <c r="D672" s="22" t="s">
        <v>2557</v>
      </c>
      <c r="E672" s="16">
        <f t="shared" si="39"/>
        <v>3300000</v>
      </c>
      <c r="G672" s="31">
        <v>0</v>
      </c>
      <c r="K672" s="2">
        <f t="shared" si="40"/>
        <v>3300000</v>
      </c>
      <c r="L672" s="31">
        <v>3300000</v>
      </c>
      <c r="O672" s="19"/>
      <c r="S672" s="19">
        <f>IFERROR(SUMIF([3]PIVOT!$A$9:$A$634,C672,[3]PIVOT!$C$9:$C$634),0)</f>
        <v>0</v>
      </c>
      <c r="T672" s="19">
        <f t="shared" si="38"/>
        <v>-3300000</v>
      </c>
    </row>
    <row r="673" spans="1:20" s="22" customFormat="1" hidden="1" outlineLevel="1" x14ac:dyDescent="0.25">
      <c r="A673" s="22" t="s">
        <v>3002</v>
      </c>
      <c r="B673" s="22" t="s">
        <v>2885</v>
      </c>
      <c r="C673" s="22" t="s">
        <v>2173</v>
      </c>
      <c r="D673" s="22" t="s">
        <v>2558</v>
      </c>
      <c r="E673" s="16">
        <f t="shared" si="39"/>
        <v>3300000</v>
      </c>
      <c r="G673" s="31">
        <v>0</v>
      </c>
      <c r="K673" s="2">
        <f t="shared" si="40"/>
        <v>3300000</v>
      </c>
      <c r="L673" s="31">
        <v>3300000</v>
      </c>
      <c r="O673" s="19"/>
      <c r="S673" s="19">
        <f>IFERROR(SUMIF([3]PIVOT!$A$9:$A$634,C673,[3]PIVOT!$C$9:$C$634),0)</f>
        <v>0</v>
      </c>
      <c r="T673" s="19">
        <f t="shared" si="38"/>
        <v>-3300000</v>
      </c>
    </row>
    <row r="674" spans="1:20" s="22" customFormat="1" hidden="1" outlineLevel="1" x14ac:dyDescent="0.25">
      <c r="A674" s="22" t="s">
        <v>3002</v>
      </c>
      <c r="B674" s="22" t="s">
        <v>2885</v>
      </c>
      <c r="C674" s="22" t="s">
        <v>2576</v>
      </c>
      <c r="D674" s="22" t="s">
        <v>2577</v>
      </c>
      <c r="E674" s="16">
        <f t="shared" si="39"/>
        <v>3300000</v>
      </c>
      <c r="G674" s="31">
        <v>0</v>
      </c>
      <c r="K674" s="2">
        <f t="shared" si="40"/>
        <v>3300000</v>
      </c>
      <c r="L674" s="31">
        <v>3300000</v>
      </c>
      <c r="O674" s="19"/>
      <c r="S674" s="19">
        <f>IFERROR(SUMIF([3]PIVOT!$A$9:$A$634,C674,[3]PIVOT!$C$9:$C$634),0)</f>
        <v>0</v>
      </c>
      <c r="T674" s="19">
        <f t="shared" si="38"/>
        <v>-3300000</v>
      </c>
    </row>
    <row r="675" spans="1:20" s="22" customFormat="1" hidden="1" outlineLevel="1" x14ac:dyDescent="0.25">
      <c r="A675" s="22" t="s">
        <v>3002</v>
      </c>
      <c r="B675" s="22" t="s">
        <v>2738</v>
      </c>
      <c r="C675" s="22" t="s">
        <v>2560</v>
      </c>
      <c r="D675" s="22" t="s">
        <v>2703</v>
      </c>
      <c r="E675" s="16">
        <f t="shared" si="39"/>
        <v>2800000</v>
      </c>
      <c r="G675" s="31">
        <v>0</v>
      </c>
      <c r="K675" s="2">
        <f t="shared" si="40"/>
        <v>2800000</v>
      </c>
      <c r="L675" s="31">
        <v>2800000</v>
      </c>
      <c r="O675" s="19"/>
      <c r="S675" s="19">
        <f>IFERROR(SUMIF([3]PIVOT!$A$9:$A$634,C675,[3]PIVOT!$C$9:$C$634),0)</f>
        <v>0</v>
      </c>
      <c r="T675" s="19">
        <f t="shared" si="38"/>
        <v>-2800000</v>
      </c>
    </row>
    <row r="676" spans="1:20" s="22" customFormat="1" hidden="1" outlineLevel="1" x14ac:dyDescent="0.25">
      <c r="A676" s="22" t="s">
        <v>3002</v>
      </c>
      <c r="B676" s="22" t="s">
        <v>2885</v>
      </c>
      <c r="C676" s="22" t="s">
        <v>2328</v>
      </c>
      <c r="D676" s="22" t="s">
        <v>2704</v>
      </c>
      <c r="E676" s="16">
        <f t="shared" si="39"/>
        <v>3300000</v>
      </c>
      <c r="G676" s="31">
        <v>0</v>
      </c>
      <c r="K676" s="2">
        <f t="shared" si="40"/>
        <v>3300000</v>
      </c>
      <c r="L676" s="31">
        <v>3300000</v>
      </c>
      <c r="O676" s="19"/>
      <c r="S676" s="19">
        <f>IFERROR(SUMIF([3]PIVOT!$A$9:$A$634,C676,[3]PIVOT!$C$9:$C$634),0)</f>
        <v>0</v>
      </c>
      <c r="T676" s="19">
        <f t="shared" si="38"/>
        <v>-3300000</v>
      </c>
    </row>
    <row r="677" spans="1:20" s="22" customFormat="1" hidden="1" outlineLevel="1" x14ac:dyDescent="0.25">
      <c r="A677" s="22" t="s">
        <v>3002</v>
      </c>
      <c r="B677" s="22" t="s">
        <v>2886</v>
      </c>
      <c r="C677" s="22" t="s">
        <v>2562</v>
      </c>
      <c r="D677" s="22" t="s">
        <v>2563</v>
      </c>
      <c r="E677" s="16">
        <f t="shared" si="39"/>
        <v>4100000</v>
      </c>
      <c r="G677" s="31">
        <v>0</v>
      </c>
      <c r="K677" s="2">
        <f t="shared" si="40"/>
        <v>4100000</v>
      </c>
      <c r="L677" s="31">
        <v>4100000</v>
      </c>
      <c r="O677" s="19"/>
      <c r="S677" s="19">
        <f>IFERROR(SUMIF([3]PIVOT!$A$9:$A$634,C677,[3]PIVOT!$C$9:$C$634),0)</f>
        <v>0</v>
      </c>
      <c r="T677" s="19">
        <f t="shared" si="38"/>
        <v>-4100000</v>
      </c>
    </row>
    <row r="678" spans="1:20" s="22" customFormat="1" hidden="1" outlineLevel="1" x14ac:dyDescent="0.25">
      <c r="A678" s="22" t="s">
        <v>3002</v>
      </c>
      <c r="B678" s="22" t="s">
        <v>2885</v>
      </c>
      <c r="C678" s="22" t="s">
        <v>1488</v>
      </c>
      <c r="D678" s="22" t="s">
        <v>802</v>
      </c>
      <c r="E678" s="16">
        <f t="shared" si="39"/>
        <v>1200000</v>
      </c>
      <c r="G678" s="31">
        <v>0</v>
      </c>
      <c r="K678" s="2">
        <f t="shared" si="40"/>
        <v>1200000</v>
      </c>
      <c r="L678" s="31">
        <v>1200000</v>
      </c>
      <c r="O678" s="19"/>
      <c r="S678" s="19">
        <f>IFERROR(SUMIF([3]PIVOT!$A$9:$A$634,C678,[3]PIVOT!$C$9:$C$634),0)</f>
        <v>0</v>
      </c>
      <c r="T678" s="19">
        <f t="shared" si="38"/>
        <v>-1200000</v>
      </c>
    </row>
    <row r="679" spans="1:20" s="22" customFormat="1" hidden="1" outlineLevel="1" x14ac:dyDescent="0.25">
      <c r="A679" s="22" t="s">
        <v>3002</v>
      </c>
      <c r="B679" s="22" t="s">
        <v>2885</v>
      </c>
      <c r="C679" s="22" t="s">
        <v>2705</v>
      </c>
      <c r="D679" s="22" t="s">
        <v>2706</v>
      </c>
      <c r="E679" s="16">
        <f t="shared" si="39"/>
        <v>0</v>
      </c>
      <c r="G679" s="31">
        <v>0</v>
      </c>
      <c r="K679" s="2">
        <f t="shared" si="40"/>
        <v>0</v>
      </c>
      <c r="L679" s="31">
        <v>0</v>
      </c>
      <c r="O679" s="19"/>
      <c r="S679" s="19">
        <f>IFERROR(SUMIF([3]PIVOT!$A$9:$A$634,C679,[3]PIVOT!$C$9:$C$634),0)</f>
        <v>0</v>
      </c>
      <c r="T679" s="19">
        <f t="shared" si="38"/>
        <v>0</v>
      </c>
    </row>
    <row r="680" spans="1:20" s="22" customFormat="1" hidden="1" outlineLevel="1" x14ac:dyDescent="0.25">
      <c r="A680" s="22" t="s">
        <v>3002</v>
      </c>
      <c r="B680" s="22" t="s">
        <v>2885</v>
      </c>
      <c r="C680" s="22" t="s">
        <v>2707</v>
      </c>
      <c r="D680" s="22" t="s">
        <v>2708</v>
      </c>
      <c r="E680" s="16">
        <f t="shared" si="39"/>
        <v>0</v>
      </c>
      <c r="G680" s="31">
        <v>0</v>
      </c>
      <c r="K680" s="2">
        <f t="shared" si="40"/>
        <v>0</v>
      </c>
      <c r="L680" s="31">
        <v>0</v>
      </c>
      <c r="O680" s="19"/>
      <c r="S680" s="19">
        <f>IFERROR(SUMIF([3]PIVOT!$A$9:$A$634,C680,[3]PIVOT!$C$9:$C$634),0)</f>
        <v>0</v>
      </c>
      <c r="T680" s="19">
        <f t="shared" si="38"/>
        <v>0</v>
      </c>
    </row>
    <row r="681" spans="1:20" s="22" customFormat="1" hidden="1" outlineLevel="1" x14ac:dyDescent="0.25">
      <c r="A681" s="22" t="s">
        <v>3002</v>
      </c>
      <c r="B681" s="22" t="s">
        <v>2738</v>
      </c>
      <c r="C681" s="22" t="s">
        <v>2709</v>
      </c>
      <c r="D681" s="22" t="s">
        <v>2710</v>
      </c>
      <c r="E681" s="16">
        <f t="shared" si="39"/>
        <v>1600000</v>
      </c>
      <c r="G681" s="31">
        <v>0</v>
      </c>
      <c r="K681" s="2">
        <f t="shared" si="40"/>
        <v>1600000</v>
      </c>
      <c r="L681" s="31">
        <v>1600000</v>
      </c>
      <c r="O681" s="19"/>
      <c r="S681" s="19">
        <f>IFERROR(SUMIF([3]PIVOT!$A$9:$A$634,C681,[3]PIVOT!$C$9:$C$634),0)</f>
        <v>0</v>
      </c>
      <c r="T681" s="19">
        <f t="shared" si="38"/>
        <v>-1600000</v>
      </c>
    </row>
    <row r="682" spans="1:20" s="22" customFormat="1" hidden="1" outlineLevel="1" x14ac:dyDescent="0.25">
      <c r="A682" s="22" t="s">
        <v>3002</v>
      </c>
      <c r="B682" s="22" t="s">
        <v>2885</v>
      </c>
      <c r="C682" s="22" t="s">
        <v>2711</v>
      </c>
      <c r="D682" s="22" t="s">
        <v>2712</v>
      </c>
      <c r="E682" s="16">
        <f t="shared" si="39"/>
        <v>0</v>
      </c>
      <c r="G682" s="31">
        <v>0</v>
      </c>
      <c r="K682" s="2">
        <f t="shared" si="40"/>
        <v>0</v>
      </c>
      <c r="L682" s="31">
        <v>0</v>
      </c>
      <c r="O682" s="19"/>
      <c r="S682" s="19">
        <f>IFERROR(SUMIF([3]PIVOT!$A$9:$A$634,C682,[3]PIVOT!$C$9:$C$634),0)</f>
        <v>0</v>
      </c>
      <c r="T682" s="19">
        <f t="shared" si="38"/>
        <v>0</v>
      </c>
    </row>
    <row r="683" spans="1:20" s="22" customFormat="1" hidden="1" outlineLevel="1" x14ac:dyDescent="0.25">
      <c r="A683" s="22" t="s">
        <v>3002</v>
      </c>
      <c r="B683" s="22" t="s">
        <v>2885</v>
      </c>
      <c r="C683" s="22" t="s">
        <v>2334</v>
      </c>
      <c r="D683" s="22" t="s">
        <v>2335</v>
      </c>
      <c r="E683" s="16">
        <f t="shared" si="39"/>
        <v>0</v>
      </c>
      <c r="G683" s="31">
        <v>0</v>
      </c>
      <c r="K683" s="2">
        <f t="shared" si="40"/>
        <v>0</v>
      </c>
      <c r="L683" s="31">
        <v>0</v>
      </c>
      <c r="O683" s="19"/>
      <c r="S683" s="19">
        <f>IFERROR(SUMIF([3]PIVOT!$A$9:$A$634,C683,[3]PIVOT!$C$9:$C$634),0)</f>
        <v>0</v>
      </c>
      <c r="T683" s="19">
        <f t="shared" si="38"/>
        <v>0</v>
      </c>
    </row>
    <row r="684" spans="1:20" s="22" customFormat="1" hidden="1" outlineLevel="1" x14ac:dyDescent="0.25">
      <c r="A684" s="22" t="s">
        <v>3002</v>
      </c>
      <c r="B684" s="22" t="s">
        <v>2885</v>
      </c>
      <c r="C684" s="22" t="s">
        <v>2570</v>
      </c>
      <c r="D684" s="22" t="s">
        <v>2571</v>
      </c>
      <c r="E684" s="16">
        <f t="shared" si="39"/>
        <v>3300000</v>
      </c>
      <c r="G684" s="31">
        <v>0</v>
      </c>
      <c r="K684" s="2">
        <f t="shared" si="40"/>
        <v>3300000</v>
      </c>
      <c r="L684" s="31">
        <v>3300000</v>
      </c>
      <c r="O684" s="19"/>
      <c r="S684" s="19">
        <f>IFERROR(SUMIF([3]PIVOT!$A$9:$A$634,C684,[3]PIVOT!$C$9:$C$634),0)</f>
        <v>0</v>
      </c>
      <c r="T684" s="19">
        <f t="shared" si="38"/>
        <v>-3300000</v>
      </c>
    </row>
    <row r="685" spans="1:20" s="22" customFormat="1" hidden="1" outlineLevel="1" x14ac:dyDescent="0.25">
      <c r="A685" s="22" t="s">
        <v>3002</v>
      </c>
      <c r="B685" s="22" t="s">
        <v>2885</v>
      </c>
      <c r="C685" s="22" t="s">
        <v>1498</v>
      </c>
      <c r="D685" s="22" t="s">
        <v>794</v>
      </c>
      <c r="E685" s="16">
        <f t="shared" si="39"/>
        <v>3300000</v>
      </c>
      <c r="G685" s="31">
        <v>0</v>
      </c>
      <c r="K685" s="2">
        <f t="shared" si="40"/>
        <v>3300000</v>
      </c>
      <c r="L685" s="31">
        <v>3300000</v>
      </c>
      <c r="O685" s="19"/>
      <c r="S685" s="19">
        <f>IFERROR(SUMIF([3]PIVOT!$A$9:$A$634,C685,[3]PIVOT!$C$9:$C$634),0)</f>
        <v>0</v>
      </c>
      <c r="T685" s="19">
        <f t="shared" si="38"/>
        <v>-3300000</v>
      </c>
    </row>
    <row r="686" spans="1:20" s="22" customFormat="1" hidden="1" outlineLevel="1" x14ac:dyDescent="0.25">
      <c r="A686" s="22" t="s">
        <v>3002</v>
      </c>
      <c r="B686" s="22" t="s">
        <v>2738</v>
      </c>
      <c r="C686" s="22" t="s">
        <v>1499</v>
      </c>
      <c r="D686" s="22" t="s">
        <v>723</v>
      </c>
      <c r="E686" s="16">
        <f t="shared" si="39"/>
        <v>2800000</v>
      </c>
      <c r="G686" s="31">
        <v>0</v>
      </c>
      <c r="K686" s="2">
        <f t="shared" si="40"/>
        <v>2800000</v>
      </c>
      <c r="L686" s="31">
        <v>2800000</v>
      </c>
      <c r="O686" s="19"/>
      <c r="S686" s="19">
        <f>IFERROR(SUMIF([3]PIVOT!$A$9:$A$634,C686,[3]PIVOT!$C$9:$C$634),0)</f>
        <v>0</v>
      </c>
      <c r="T686" s="19">
        <f t="shared" si="38"/>
        <v>-2800000</v>
      </c>
    </row>
    <row r="687" spans="1:20" s="22" customFormat="1" hidden="1" outlineLevel="1" x14ac:dyDescent="0.25">
      <c r="A687" s="22" t="s">
        <v>3002</v>
      </c>
      <c r="B687" s="22" t="s">
        <v>2885</v>
      </c>
      <c r="C687" s="22" t="s">
        <v>1983</v>
      </c>
      <c r="D687" s="22" t="s">
        <v>1984</v>
      </c>
      <c r="E687" s="16">
        <f t="shared" si="39"/>
        <v>3300000</v>
      </c>
      <c r="G687" s="31">
        <v>0</v>
      </c>
      <c r="K687" s="2">
        <f t="shared" si="40"/>
        <v>3300000</v>
      </c>
      <c r="L687" s="31">
        <v>3300000</v>
      </c>
      <c r="O687" s="19"/>
      <c r="S687" s="19">
        <f>IFERROR(SUMIF([3]PIVOT!$A$9:$A$634,C687,[3]PIVOT!$C$9:$C$634),0)</f>
        <v>0</v>
      </c>
      <c r="T687" s="19">
        <f t="shared" si="38"/>
        <v>-3300000</v>
      </c>
    </row>
    <row r="688" spans="1:20" s="22" customFormat="1" hidden="1" outlineLevel="1" x14ac:dyDescent="0.25">
      <c r="A688" s="22" t="s">
        <v>3002</v>
      </c>
      <c r="B688" s="22" t="s">
        <v>2885</v>
      </c>
      <c r="C688" s="22" t="s">
        <v>1500</v>
      </c>
      <c r="D688" s="22" t="s">
        <v>724</v>
      </c>
      <c r="E688" s="16">
        <f t="shared" si="39"/>
        <v>3300000</v>
      </c>
      <c r="G688" s="31">
        <v>0</v>
      </c>
      <c r="K688" s="2">
        <f t="shared" si="40"/>
        <v>3300000</v>
      </c>
      <c r="L688" s="31">
        <v>3300000</v>
      </c>
      <c r="O688" s="19"/>
      <c r="S688" s="19">
        <f>IFERROR(SUMIF([3]PIVOT!$A$9:$A$634,C688,[3]PIVOT!$C$9:$C$634),0)</f>
        <v>0</v>
      </c>
      <c r="T688" s="19">
        <f t="shared" ref="T688:T751" si="41">+S688-K688</f>
        <v>-3300000</v>
      </c>
    </row>
    <row r="689" spans="1:20" s="22" customFormat="1" hidden="1" outlineLevel="1" x14ac:dyDescent="0.25">
      <c r="A689" s="22" t="s">
        <v>3002</v>
      </c>
      <c r="B689" s="22" t="s">
        <v>2885</v>
      </c>
      <c r="C689" s="22" t="s">
        <v>1987</v>
      </c>
      <c r="D689" s="22" t="s">
        <v>1988</v>
      </c>
      <c r="E689" s="16">
        <f t="shared" si="39"/>
        <v>3300000</v>
      </c>
      <c r="G689" s="31">
        <v>0</v>
      </c>
      <c r="K689" s="2">
        <f t="shared" si="40"/>
        <v>3300000</v>
      </c>
      <c r="L689" s="31">
        <v>3300000</v>
      </c>
      <c r="O689" s="19"/>
      <c r="S689" s="19">
        <f>IFERROR(SUMIF([3]PIVOT!$A$9:$A$634,C689,[3]PIVOT!$C$9:$C$634),0)</f>
        <v>0</v>
      </c>
      <c r="T689" s="19">
        <f t="shared" si="41"/>
        <v>-3300000</v>
      </c>
    </row>
    <row r="690" spans="1:20" s="22" customFormat="1" hidden="1" outlineLevel="1" x14ac:dyDescent="0.25">
      <c r="A690" s="22" t="s">
        <v>3002</v>
      </c>
      <c r="B690" s="22" t="s">
        <v>2885</v>
      </c>
      <c r="C690" s="22" t="s">
        <v>2868</v>
      </c>
      <c r="D690" s="22" t="s">
        <v>2869</v>
      </c>
      <c r="E690" s="16">
        <f t="shared" si="39"/>
        <v>2100000</v>
      </c>
      <c r="G690" s="31">
        <v>687000</v>
      </c>
      <c r="K690" s="2">
        <f t="shared" si="40"/>
        <v>2787000</v>
      </c>
      <c r="L690" s="31">
        <v>2100000</v>
      </c>
      <c r="O690" s="19"/>
      <c r="S690" s="19">
        <f>IFERROR(SUMIF([3]PIVOT!$A$9:$A$634,C690,[3]PIVOT!$C$9:$C$634),0)</f>
        <v>0</v>
      </c>
      <c r="T690" s="19">
        <f t="shared" si="41"/>
        <v>-2787000</v>
      </c>
    </row>
    <row r="691" spans="1:20" s="22" customFormat="1" hidden="1" outlineLevel="1" x14ac:dyDescent="0.25">
      <c r="A691" s="22" t="s">
        <v>3002</v>
      </c>
      <c r="B691" s="22" t="s">
        <v>2738</v>
      </c>
      <c r="C691" s="22" t="s">
        <v>2574</v>
      </c>
      <c r="D691" s="22" t="s">
        <v>2575</v>
      </c>
      <c r="E691" s="16">
        <f t="shared" si="39"/>
        <v>1600000</v>
      </c>
      <c r="G691" s="31">
        <v>0</v>
      </c>
      <c r="K691" s="2">
        <f t="shared" si="40"/>
        <v>1600000</v>
      </c>
      <c r="L691" s="31">
        <v>1600000</v>
      </c>
      <c r="O691" s="19"/>
      <c r="S691" s="19">
        <f>IFERROR(SUMIF([3]PIVOT!$A$9:$A$634,C691,[3]PIVOT!$C$9:$C$634),0)</f>
        <v>0</v>
      </c>
      <c r="T691" s="19">
        <f t="shared" si="41"/>
        <v>-1600000</v>
      </c>
    </row>
    <row r="692" spans="1:20" s="22" customFormat="1" hidden="1" outlineLevel="1" x14ac:dyDescent="0.25">
      <c r="A692" s="22" t="s">
        <v>3002</v>
      </c>
      <c r="B692" s="22" t="s">
        <v>2885</v>
      </c>
      <c r="C692" s="22" t="s">
        <v>2180</v>
      </c>
      <c r="D692" s="22" t="s">
        <v>2181</v>
      </c>
      <c r="E692" s="16">
        <f t="shared" si="39"/>
        <v>2100000</v>
      </c>
      <c r="G692" s="31">
        <v>0</v>
      </c>
      <c r="K692" s="2">
        <f t="shared" si="40"/>
        <v>2100000</v>
      </c>
      <c r="L692" s="31">
        <v>2100000</v>
      </c>
      <c r="O692" s="19"/>
      <c r="S692" s="19">
        <f>IFERROR(SUMIF([3]PIVOT!$A$9:$A$634,C692,[3]PIVOT!$C$9:$C$634),0)</f>
        <v>0</v>
      </c>
      <c r="T692" s="19">
        <f t="shared" si="41"/>
        <v>-2100000</v>
      </c>
    </row>
    <row r="693" spans="1:20" s="22" customFormat="1" hidden="1" outlineLevel="1" x14ac:dyDescent="0.25">
      <c r="A693" s="22" t="s">
        <v>2995</v>
      </c>
      <c r="B693" s="22" t="s">
        <v>37</v>
      </c>
      <c r="C693" s="22" t="s">
        <v>1502</v>
      </c>
      <c r="D693" s="22" t="s">
        <v>289</v>
      </c>
      <c r="E693" s="16">
        <f t="shared" si="39"/>
        <v>4900000</v>
      </c>
      <c r="G693" s="31">
        <v>0</v>
      </c>
      <c r="K693" s="2">
        <f t="shared" si="40"/>
        <v>4900000</v>
      </c>
      <c r="L693" s="31">
        <v>4900000</v>
      </c>
      <c r="O693" s="19"/>
      <c r="S693" s="19">
        <f>IFERROR(SUMIF([3]PIVOT!$A$9:$A$634,C693,[3]PIVOT!$C$9:$C$634),0)</f>
        <v>0</v>
      </c>
      <c r="T693" s="19">
        <f t="shared" si="41"/>
        <v>-4900000</v>
      </c>
    </row>
    <row r="694" spans="1:20" s="22" customFormat="1" hidden="1" outlineLevel="1" x14ac:dyDescent="0.25">
      <c r="A694" s="22" t="s">
        <v>2995</v>
      </c>
      <c r="B694" s="22" t="s">
        <v>37</v>
      </c>
      <c r="C694" s="22" t="s">
        <v>1503</v>
      </c>
      <c r="D694" s="22" t="s">
        <v>657</v>
      </c>
      <c r="E694" s="16">
        <f t="shared" si="39"/>
        <v>4900000</v>
      </c>
      <c r="G694" s="31">
        <v>0</v>
      </c>
      <c r="K694" s="2">
        <f t="shared" si="40"/>
        <v>4900000</v>
      </c>
      <c r="L694" s="31">
        <v>4900000</v>
      </c>
      <c r="O694" s="19"/>
      <c r="S694" s="19">
        <f>IFERROR(SUMIF([3]PIVOT!$A$9:$A$634,C694,[3]PIVOT!$C$9:$C$634),0)</f>
        <v>0</v>
      </c>
      <c r="T694" s="19">
        <f t="shared" si="41"/>
        <v>-4900000</v>
      </c>
    </row>
    <row r="695" spans="1:20" s="22" customFormat="1" hidden="1" outlineLevel="1" x14ac:dyDescent="0.25">
      <c r="A695" s="22" t="s">
        <v>2995</v>
      </c>
      <c r="B695" s="22" t="s">
        <v>37</v>
      </c>
      <c r="C695" s="22" t="s">
        <v>1504</v>
      </c>
      <c r="D695" s="22" t="s">
        <v>1505</v>
      </c>
      <c r="E695" s="16">
        <f t="shared" si="39"/>
        <v>5700000</v>
      </c>
      <c r="G695" s="31">
        <v>0</v>
      </c>
      <c r="K695" s="2">
        <f t="shared" si="40"/>
        <v>5700000</v>
      </c>
      <c r="L695" s="31">
        <v>5700000</v>
      </c>
      <c r="O695" s="19"/>
      <c r="S695" s="19">
        <f>IFERROR(SUMIF([3]PIVOT!$A$9:$A$634,C695,[3]PIVOT!$C$9:$C$634),0)</f>
        <v>0</v>
      </c>
      <c r="T695" s="19">
        <f t="shared" si="41"/>
        <v>-5700000</v>
      </c>
    </row>
    <row r="696" spans="1:20" s="22" customFormat="1" hidden="1" outlineLevel="1" x14ac:dyDescent="0.25">
      <c r="A696" s="22" t="s">
        <v>2995</v>
      </c>
      <c r="B696" s="22" t="s">
        <v>37</v>
      </c>
      <c r="C696" s="22" t="s">
        <v>1506</v>
      </c>
      <c r="D696" s="22" t="s">
        <v>287</v>
      </c>
      <c r="E696" s="16">
        <f t="shared" si="39"/>
        <v>5700000</v>
      </c>
      <c r="G696" s="31">
        <v>0</v>
      </c>
      <c r="K696" s="2">
        <f t="shared" si="40"/>
        <v>5700000</v>
      </c>
      <c r="L696" s="31">
        <v>5700000</v>
      </c>
      <c r="O696" s="19"/>
      <c r="S696" s="19">
        <f>IFERROR(SUMIF([3]PIVOT!$A$9:$A$634,C696,[3]PIVOT!$C$9:$C$634),0)</f>
        <v>0</v>
      </c>
      <c r="T696" s="19">
        <f t="shared" si="41"/>
        <v>-5700000</v>
      </c>
    </row>
    <row r="697" spans="1:20" s="22" customFormat="1" hidden="1" outlineLevel="1" x14ac:dyDescent="0.25">
      <c r="A697" s="22" t="s">
        <v>2995</v>
      </c>
      <c r="B697" s="22" t="s">
        <v>37</v>
      </c>
      <c r="C697" s="22" t="s">
        <v>1507</v>
      </c>
      <c r="D697" s="22" t="s">
        <v>277</v>
      </c>
      <c r="E697" s="16">
        <f t="shared" si="39"/>
        <v>4700000</v>
      </c>
      <c r="G697" s="31">
        <v>0</v>
      </c>
      <c r="K697" s="2">
        <f t="shared" si="40"/>
        <v>4700000</v>
      </c>
      <c r="L697" s="31">
        <v>4700000</v>
      </c>
      <c r="O697" s="19"/>
      <c r="S697" s="19">
        <f>IFERROR(SUMIF([3]PIVOT!$A$9:$A$634,C697,[3]PIVOT!$C$9:$C$634),0)</f>
        <v>0</v>
      </c>
      <c r="T697" s="19">
        <f t="shared" si="41"/>
        <v>-4700000</v>
      </c>
    </row>
    <row r="698" spans="1:20" s="22" customFormat="1" hidden="1" outlineLevel="1" x14ac:dyDescent="0.25">
      <c r="A698" s="22" t="s">
        <v>2995</v>
      </c>
      <c r="B698" s="22" t="s">
        <v>37</v>
      </c>
      <c r="C698" s="22" t="s">
        <v>2182</v>
      </c>
      <c r="D698" s="22" t="s">
        <v>2183</v>
      </c>
      <c r="E698" s="16">
        <f t="shared" si="39"/>
        <v>2700000</v>
      </c>
      <c r="G698" s="31">
        <v>0</v>
      </c>
      <c r="K698" s="2">
        <f t="shared" si="40"/>
        <v>2700000</v>
      </c>
      <c r="L698" s="31">
        <v>2700000</v>
      </c>
      <c r="O698" s="19"/>
      <c r="S698" s="19">
        <f>IFERROR(SUMIF([3]PIVOT!$A$9:$A$634,C698,[3]PIVOT!$C$9:$C$634),0)</f>
        <v>0</v>
      </c>
      <c r="T698" s="19">
        <f t="shared" si="41"/>
        <v>-2700000</v>
      </c>
    </row>
    <row r="699" spans="1:20" s="22" customFormat="1" hidden="1" outlineLevel="1" x14ac:dyDescent="0.25">
      <c r="A699" s="22" t="s">
        <v>2997</v>
      </c>
      <c r="B699" s="22" t="s">
        <v>37</v>
      </c>
      <c r="C699" s="22" t="s">
        <v>1509</v>
      </c>
      <c r="D699" s="22" t="s">
        <v>308</v>
      </c>
      <c r="E699" s="16">
        <f t="shared" si="39"/>
        <v>4900000</v>
      </c>
      <c r="G699" s="31">
        <v>0</v>
      </c>
      <c r="K699" s="2">
        <f t="shared" si="40"/>
        <v>4900000</v>
      </c>
      <c r="L699" s="31">
        <v>4900000</v>
      </c>
      <c r="O699" s="19"/>
      <c r="S699" s="19">
        <f>IFERROR(SUMIF([3]PIVOT!$A$9:$A$634,C699,[3]PIVOT!$C$9:$C$634),0)</f>
        <v>0</v>
      </c>
      <c r="T699" s="19">
        <f t="shared" si="41"/>
        <v>-4900000</v>
      </c>
    </row>
    <row r="700" spans="1:20" s="22" customFormat="1" hidden="1" outlineLevel="1" x14ac:dyDescent="0.25">
      <c r="A700" s="22" t="s">
        <v>2997</v>
      </c>
      <c r="B700" s="22" t="s">
        <v>37</v>
      </c>
      <c r="C700" s="22" t="s">
        <v>1510</v>
      </c>
      <c r="D700" s="22" t="s">
        <v>3003</v>
      </c>
      <c r="E700" s="16">
        <f t="shared" si="39"/>
        <v>5700000</v>
      </c>
      <c r="G700" s="31">
        <v>0</v>
      </c>
      <c r="K700" s="2">
        <f t="shared" si="40"/>
        <v>5700000</v>
      </c>
      <c r="L700" s="31">
        <v>5700000</v>
      </c>
      <c r="O700" s="19"/>
      <c r="S700" s="19">
        <f>IFERROR(SUMIF([3]PIVOT!$A$9:$A$634,C700,[3]PIVOT!$C$9:$C$634),0)</f>
        <v>0</v>
      </c>
      <c r="T700" s="19">
        <f t="shared" si="41"/>
        <v>-5700000</v>
      </c>
    </row>
    <row r="701" spans="1:20" s="22" customFormat="1" hidden="1" outlineLevel="1" x14ac:dyDescent="0.25">
      <c r="A701" s="22" t="s">
        <v>2997</v>
      </c>
      <c r="B701" s="22" t="s">
        <v>37</v>
      </c>
      <c r="C701" s="22" t="s">
        <v>1511</v>
      </c>
      <c r="D701" s="22" t="s">
        <v>290</v>
      </c>
      <c r="E701" s="16">
        <f t="shared" si="39"/>
        <v>3500000</v>
      </c>
      <c r="G701" s="31">
        <v>0</v>
      </c>
      <c r="K701" s="2">
        <f t="shared" si="40"/>
        <v>3500000</v>
      </c>
      <c r="L701" s="31">
        <v>3500000</v>
      </c>
      <c r="O701" s="19"/>
      <c r="S701" s="19">
        <f>IFERROR(SUMIF([3]PIVOT!$A$9:$A$634,C701,[3]PIVOT!$C$9:$C$634),0)</f>
        <v>0</v>
      </c>
      <c r="T701" s="19">
        <f t="shared" si="41"/>
        <v>-3500000</v>
      </c>
    </row>
    <row r="702" spans="1:20" s="22" customFormat="1" hidden="1" outlineLevel="1" x14ac:dyDescent="0.25">
      <c r="A702" s="22" t="s">
        <v>2997</v>
      </c>
      <c r="B702" s="22" t="s">
        <v>37</v>
      </c>
      <c r="C702" s="22" t="s">
        <v>1512</v>
      </c>
      <c r="D702" s="22" t="s">
        <v>577</v>
      </c>
      <c r="E702" s="16">
        <f t="shared" si="39"/>
        <v>4900000</v>
      </c>
      <c r="G702" s="31">
        <v>0</v>
      </c>
      <c r="K702" s="2">
        <f t="shared" si="40"/>
        <v>4900000</v>
      </c>
      <c r="L702" s="31">
        <v>4900000</v>
      </c>
      <c r="O702" s="19"/>
      <c r="S702" s="19">
        <f>IFERROR(SUMIF([3]PIVOT!$A$9:$A$634,C702,[3]PIVOT!$C$9:$C$634),0)</f>
        <v>0</v>
      </c>
      <c r="T702" s="19">
        <f t="shared" si="41"/>
        <v>-4900000</v>
      </c>
    </row>
    <row r="703" spans="1:20" s="22" customFormat="1" hidden="1" outlineLevel="1" x14ac:dyDescent="0.25">
      <c r="A703" s="22" t="s">
        <v>2997</v>
      </c>
      <c r="B703" s="22" t="s">
        <v>37</v>
      </c>
      <c r="C703" s="22" t="s">
        <v>1513</v>
      </c>
      <c r="D703" s="22" t="s">
        <v>1514</v>
      </c>
      <c r="E703" s="16">
        <f t="shared" si="39"/>
        <v>4900000</v>
      </c>
      <c r="G703" s="31">
        <v>0</v>
      </c>
      <c r="K703" s="2">
        <f t="shared" si="40"/>
        <v>4900000</v>
      </c>
      <c r="L703" s="31">
        <v>4900000</v>
      </c>
      <c r="O703" s="19"/>
      <c r="S703" s="19">
        <f>IFERROR(SUMIF([3]PIVOT!$A$9:$A$634,C703,[3]PIVOT!$C$9:$C$634),0)</f>
        <v>0</v>
      </c>
      <c r="T703" s="19">
        <f t="shared" si="41"/>
        <v>-4900000</v>
      </c>
    </row>
    <row r="704" spans="1:20" s="22" customFormat="1" hidden="1" outlineLevel="1" x14ac:dyDescent="0.25">
      <c r="A704" s="22" t="s">
        <v>2997</v>
      </c>
      <c r="B704" s="22" t="s">
        <v>37</v>
      </c>
      <c r="C704" s="22" t="s">
        <v>2870</v>
      </c>
      <c r="D704" s="22" t="s">
        <v>646</v>
      </c>
      <c r="E704" s="16">
        <f t="shared" si="39"/>
        <v>2700000</v>
      </c>
      <c r="G704" s="31">
        <v>0</v>
      </c>
      <c r="K704" s="2">
        <f t="shared" si="40"/>
        <v>2700000</v>
      </c>
      <c r="L704" s="31">
        <v>2700000</v>
      </c>
      <c r="O704" s="19"/>
      <c r="S704" s="19">
        <f>IFERROR(SUMIF([3]PIVOT!$A$9:$A$634,C704,[3]PIVOT!$C$9:$C$634),0)</f>
        <v>0</v>
      </c>
      <c r="T704" s="19">
        <f t="shared" si="41"/>
        <v>-2700000</v>
      </c>
    </row>
    <row r="705" spans="1:20" s="22" customFormat="1" hidden="1" outlineLevel="1" x14ac:dyDescent="0.25">
      <c r="A705" s="22" t="s">
        <v>3002</v>
      </c>
      <c r="B705" s="22" t="s">
        <v>37</v>
      </c>
      <c r="C705" s="22" t="s">
        <v>2184</v>
      </c>
      <c r="D705" s="22" t="s">
        <v>2185</v>
      </c>
      <c r="E705" s="16">
        <f t="shared" si="39"/>
        <v>1700000</v>
      </c>
      <c r="G705" s="31">
        <v>0</v>
      </c>
      <c r="K705" s="2">
        <f t="shared" si="40"/>
        <v>1700000</v>
      </c>
      <c r="L705" s="31">
        <v>1700000</v>
      </c>
      <c r="O705" s="19"/>
      <c r="S705" s="19">
        <f>IFERROR(SUMIF([3]PIVOT!$A$9:$A$634,C705,[3]PIVOT!$C$9:$C$634),0)</f>
        <v>0</v>
      </c>
      <c r="T705" s="19">
        <f t="shared" si="41"/>
        <v>-1700000</v>
      </c>
    </row>
    <row r="706" spans="1:20" s="22" customFormat="1" hidden="1" outlineLevel="1" x14ac:dyDescent="0.25">
      <c r="A706" s="22" t="s">
        <v>3002</v>
      </c>
      <c r="B706" s="22" t="s">
        <v>37</v>
      </c>
      <c r="C706" s="22" t="s">
        <v>1518</v>
      </c>
      <c r="D706" s="22" t="s">
        <v>1519</v>
      </c>
      <c r="E706" s="16">
        <f t="shared" ref="E706:E756" si="42">+L706-F706-J706-I706</f>
        <v>1000000</v>
      </c>
      <c r="G706" s="31">
        <v>0</v>
      </c>
      <c r="K706" s="2">
        <f t="shared" ref="K706:K758" si="43">SUM(E706:G706)-H706+I706+J706</f>
        <v>1000000</v>
      </c>
      <c r="L706" s="31">
        <v>1000000</v>
      </c>
      <c r="O706" s="19"/>
      <c r="S706" s="19">
        <f>IFERROR(SUMIF([3]PIVOT!$A$9:$A$634,C706,[3]PIVOT!$C$9:$C$634),0)</f>
        <v>0</v>
      </c>
      <c r="T706" s="19">
        <f t="shared" si="41"/>
        <v>-1000000</v>
      </c>
    </row>
    <row r="707" spans="1:20" s="22" customFormat="1" hidden="1" outlineLevel="1" x14ac:dyDescent="0.25">
      <c r="A707" s="22" t="s">
        <v>3002</v>
      </c>
      <c r="B707" s="22" t="s">
        <v>37</v>
      </c>
      <c r="C707" s="22" t="s">
        <v>2186</v>
      </c>
      <c r="D707" s="22" t="s">
        <v>2187</v>
      </c>
      <c r="E707" s="16">
        <f t="shared" si="42"/>
        <v>3500000</v>
      </c>
      <c r="G707" s="31">
        <v>0</v>
      </c>
      <c r="K707" s="2">
        <f t="shared" si="43"/>
        <v>3500000</v>
      </c>
      <c r="L707" s="31">
        <v>3500000</v>
      </c>
      <c r="O707" s="19"/>
      <c r="S707" s="19">
        <f>IFERROR(SUMIF([3]PIVOT!$A$9:$A$634,C707,[3]PIVOT!$C$9:$C$634),0)</f>
        <v>0</v>
      </c>
      <c r="T707" s="19">
        <f t="shared" si="41"/>
        <v>-3500000</v>
      </c>
    </row>
    <row r="708" spans="1:20" s="22" customFormat="1" hidden="1" outlineLevel="1" x14ac:dyDescent="0.25">
      <c r="A708" s="22" t="s">
        <v>3002</v>
      </c>
      <c r="B708" s="22" t="s">
        <v>37</v>
      </c>
      <c r="C708" s="22" t="s">
        <v>1522</v>
      </c>
      <c r="D708" s="22" t="s">
        <v>1523</v>
      </c>
      <c r="E708" s="16">
        <f t="shared" si="42"/>
        <v>0</v>
      </c>
      <c r="G708" s="31">
        <v>0</v>
      </c>
      <c r="K708" s="2">
        <f t="shared" si="43"/>
        <v>0</v>
      </c>
      <c r="L708" s="31">
        <v>0</v>
      </c>
      <c r="O708" s="19"/>
      <c r="S708" s="19">
        <f>IFERROR(SUMIF([3]PIVOT!$A$9:$A$634,C708,[3]PIVOT!$C$9:$C$634),0)</f>
        <v>0</v>
      </c>
      <c r="T708" s="19">
        <f t="shared" si="41"/>
        <v>0</v>
      </c>
    </row>
    <row r="709" spans="1:20" s="22" customFormat="1" hidden="1" outlineLevel="1" x14ac:dyDescent="0.25">
      <c r="A709" s="22" t="s">
        <v>3002</v>
      </c>
      <c r="B709" s="22" t="s">
        <v>37</v>
      </c>
      <c r="C709" s="22" t="s">
        <v>1524</v>
      </c>
      <c r="D709" s="22" t="s">
        <v>570</v>
      </c>
      <c r="E709" s="16">
        <f t="shared" si="42"/>
        <v>4900000</v>
      </c>
      <c r="G709" s="31">
        <v>0</v>
      </c>
      <c r="K709" s="2">
        <f t="shared" si="43"/>
        <v>4900000</v>
      </c>
      <c r="L709" s="31">
        <v>4900000</v>
      </c>
      <c r="O709" s="19"/>
      <c r="S709" s="19">
        <f>IFERROR(SUMIF([3]PIVOT!$A$9:$A$634,C709,[3]PIVOT!$C$9:$C$634),0)</f>
        <v>0</v>
      </c>
      <c r="T709" s="19">
        <f t="shared" si="41"/>
        <v>-4900000</v>
      </c>
    </row>
    <row r="710" spans="1:20" s="22" customFormat="1" hidden="1" outlineLevel="1" x14ac:dyDescent="0.25">
      <c r="A710" s="22" t="s">
        <v>2995</v>
      </c>
      <c r="B710" s="22" t="s">
        <v>39</v>
      </c>
      <c r="C710" s="22" t="s">
        <v>1525</v>
      </c>
      <c r="D710" s="22" t="s">
        <v>1526</v>
      </c>
      <c r="E710" s="16">
        <f t="shared" si="42"/>
        <v>5900000</v>
      </c>
      <c r="G710" s="31">
        <v>0</v>
      </c>
      <c r="J710" s="22">
        <v>10000000</v>
      </c>
      <c r="K710" s="2">
        <f t="shared" si="43"/>
        <v>15900000</v>
      </c>
      <c r="L710" s="31">
        <v>15900000</v>
      </c>
      <c r="O710" s="19"/>
      <c r="S710" s="19">
        <f>IFERROR(SUMIF([3]PIVOT!$A$9:$A$634,C710,[3]PIVOT!$C$9:$C$634),0)</f>
        <v>0</v>
      </c>
      <c r="T710" s="19">
        <f t="shared" si="41"/>
        <v>-15900000</v>
      </c>
    </row>
    <row r="711" spans="1:20" s="22" customFormat="1" hidden="1" outlineLevel="1" x14ac:dyDescent="0.25">
      <c r="A711" s="22" t="s">
        <v>2997</v>
      </c>
      <c r="B711" s="22" t="s">
        <v>39</v>
      </c>
      <c r="C711" s="22" t="s">
        <v>1527</v>
      </c>
      <c r="D711" s="22" t="s">
        <v>341</v>
      </c>
      <c r="E711" s="16">
        <f t="shared" si="42"/>
        <v>6900000</v>
      </c>
      <c r="G711" s="31">
        <v>0</v>
      </c>
      <c r="J711" s="22">
        <v>10000000</v>
      </c>
      <c r="K711" s="2">
        <f t="shared" si="43"/>
        <v>16900000</v>
      </c>
      <c r="L711" s="31">
        <v>16900000</v>
      </c>
      <c r="S711" s="19">
        <f>IFERROR(SUMIF([3]PIVOT!$A$9:$A$634,C711,[3]PIVOT!$C$9:$C$634),0)</f>
        <v>0</v>
      </c>
      <c r="T711" s="19">
        <f t="shared" si="41"/>
        <v>-16900000</v>
      </c>
    </row>
    <row r="712" spans="1:20" s="22" customFormat="1" hidden="1" outlineLevel="1" x14ac:dyDescent="0.25">
      <c r="A712" s="22" t="s">
        <v>3002</v>
      </c>
      <c r="B712" s="22" t="s">
        <v>39</v>
      </c>
      <c r="C712" s="22" t="s">
        <v>2188</v>
      </c>
      <c r="D712" s="22" t="s">
        <v>2189</v>
      </c>
      <c r="E712" s="16">
        <f t="shared" si="42"/>
        <v>2700000</v>
      </c>
      <c r="G712" s="31">
        <v>0</v>
      </c>
      <c r="J712" s="22">
        <v>10000000</v>
      </c>
      <c r="K712" s="2">
        <f t="shared" si="43"/>
        <v>12700000</v>
      </c>
      <c r="L712" s="31">
        <v>12700000</v>
      </c>
      <c r="O712" s="19"/>
      <c r="S712" s="19">
        <f>IFERROR(SUMIF([3]PIVOT!$A$9:$A$634,C712,[3]PIVOT!$C$9:$C$634),0)</f>
        <v>0</v>
      </c>
      <c r="T712" s="19">
        <f t="shared" si="41"/>
        <v>-12700000</v>
      </c>
    </row>
    <row r="713" spans="1:20" s="22" customFormat="1" hidden="1" outlineLevel="1" x14ac:dyDescent="0.25">
      <c r="E713" s="16">
        <f t="shared" si="42"/>
        <v>0</v>
      </c>
      <c r="G713" s="31">
        <v>0</v>
      </c>
      <c r="K713" s="2">
        <f t="shared" si="43"/>
        <v>0</v>
      </c>
      <c r="L713" s="31"/>
      <c r="O713" s="19"/>
      <c r="S713" s="19">
        <f>IFERROR(SUMIF([3]PIVOT!$A$9:$A$634,C713,[3]PIVOT!$C$9:$C$634),0)</f>
        <v>0</v>
      </c>
      <c r="T713" s="19">
        <f t="shared" si="41"/>
        <v>0</v>
      </c>
    </row>
    <row r="714" spans="1:20" s="22" customFormat="1" hidden="1" outlineLevel="1" x14ac:dyDescent="0.25">
      <c r="E714" s="16">
        <f t="shared" si="42"/>
        <v>0</v>
      </c>
      <c r="G714" s="31">
        <v>0</v>
      </c>
      <c r="K714" s="2">
        <f t="shared" si="43"/>
        <v>0</v>
      </c>
      <c r="L714" s="31"/>
      <c r="O714" s="19"/>
      <c r="S714" s="19">
        <f>IFERROR(SUMIF([3]PIVOT!$A$9:$A$634,C714,[3]PIVOT!$C$9:$C$634),0)</f>
        <v>0</v>
      </c>
      <c r="T714" s="19">
        <f t="shared" si="41"/>
        <v>0</v>
      </c>
    </row>
    <row r="715" spans="1:20" s="22" customFormat="1" hidden="1" outlineLevel="1" x14ac:dyDescent="0.25">
      <c r="E715" s="16">
        <f t="shared" si="42"/>
        <v>0</v>
      </c>
      <c r="G715" s="31">
        <v>0</v>
      </c>
      <c r="K715" s="2">
        <f t="shared" si="43"/>
        <v>0</v>
      </c>
      <c r="L715" s="31"/>
      <c r="O715" s="19"/>
      <c r="S715" s="19">
        <f>IFERROR(SUMIF([3]PIVOT!$A$9:$A$634,C715,[3]PIVOT!$C$9:$C$634),0)</f>
        <v>0</v>
      </c>
      <c r="T715" s="19">
        <f t="shared" si="41"/>
        <v>0</v>
      </c>
    </row>
    <row r="716" spans="1:20" s="22" customFormat="1" hidden="1" outlineLevel="1" x14ac:dyDescent="0.25">
      <c r="E716" s="16">
        <f t="shared" si="42"/>
        <v>0</v>
      </c>
      <c r="G716" s="31">
        <v>0</v>
      </c>
      <c r="K716" s="2">
        <f t="shared" si="43"/>
        <v>0</v>
      </c>
      <c r="L716" s="31"/>
      <c r="O716" s="19"/>
      <c r="S716" s="19">
        <f>IFERROR(SUMIF([3]PIVOT!$A$9:$A$634,C716,[3]PIVOT!$C$9:$C$634),0)</f>
        <v>0</v>
      </c>
      <c r="T716" s="19">
        <f t="shared" si="41"/>
        <v>0</v>
      </c>
    </row>
    <row r="717" spans="1:20" s="22" customFormat="1" hidden="1" outlineLevel="1" x14ac:dyDescent="0.25">
      <c r="E717" s="16">
        <f t="shared" si="42"/>
        <v>0</v>
      </c>
      <c r="G717" s="31">
        <v>0</v>
      </c>
      <c r="K717" s="2">
        <f t="shared" si="43"/>
        <v>0</v>
      </c>
      <c r="L717" s="31"/>
      <c r="O717" s="19"/>
      <c r="S717" s="19">
        <f>IFERROR(SUMIF([3]PIVOT!$A$9:$A$634,C717,[3]PIVOT!$C$9:$C$634),0)</f>
        <v>0</v>
      </c>
      <c r="T717" s="19">
        <f t="shared" si="41"/>
        <v>0</v>
      </c>
    </row>
    <row r="718" spans="1:20" s="22" customFormat="1" hidden="1" outlineLevel="1" x14ac:dyDescent="0.25">
      <c r="E718" s="16">
        <f t="shared" si="42"/>
        <v>0</v>
      </c>
      <c r="G718" s="31">
        <v>0</v>
      </c>
      <c r="K718" s="2">
        <f t="shared" si="43"/>
        <v>0</v>
      </c>
      <c r="L718" s="31"/>
      <c r="O718" s="19"/>
      <c r="S718" s="19">
        <f>IFERROR(SUMIF([3]PIVOT!$A$9:$A$634,C718,[3]PIVOT!$C$9:$C$634),0)</f>
        <v>0</v>
      </c>
      <c r="T718" s="19">
        <f t="shared" si="41"/>
        <v>0</v>
      </c>
    </row>
    <row r="719" spans="1:20" s="22" customFormat="1" hidden="1" outlineLevel="1" x14ac:dyDescent="0.25">
      <c r="E719" s="16">
        <f t="shared" si="42"/>
        <v>0</v>
      </c>
      <c r="G719" s="31">
        <v>0</v>
      </c>
      <c r="K719" s="2">
        <f t="shared" si="43"/>
        <v>0</v>
      </c>
      <c r="L719" s="31"/>
      <c r="O719" s="19"/>
      <c r="S719" s="19">
        <f>IFERROR(SUMIF([3]PIVOT!$A$9:$A$634,C719,[3]PIVOT!$C$9:$C$634),0)</f>
        <v>0</v>
      </c>
      <c r="T719" s="19">
        <f t="shared" si="41"/>
        <v>0</v>
      </c>
    </row>
    <row r="720" spans="1:20" s="22" customFormat="1" hidden="1" outlineLevel="1" x14ac:dyDescent="0.25">
      <c r="E720" s="16">
        <f t="shared" si="42"/>
        <v>0</v>
      </c>
      <c r="G720" s="31">
        <v>0</v>
      </c>
      <c r="K720" s="2">
        <f t="shared" si="43"/>
        <v>0</v>
      </c>
      <c r="L720" s="31"/>
      <c r="O720" s="19"/>
      <c r="S720" s="19">
        <f>IFERROR(SUMIF([3]PIVOT!$A$9:$A$634,C720,[3]PIVOT!$C$9:$C$634),0)</f>
        <v>0</v>
      </c>
      <c r="T720" s="19">
        <f t="shared" si="41"/>
        <v>0</v>
      </c>
    </row>
    <row r="721" spans="1:20" s="22" customFormat="1" hidden="1" outlineLevel="1" x14ac:dyDescent="0.25">
      <c r="E721" s="16">
        <f t="shared" si="42"/>
        <v>0</v>
      </c>
      <c r="G721" s="31">
        <v>0</v>
      </c>
      <c r="K721" s="2">
        <f t="shared" si="43"/>
        <v>0</v>
      </c>
      <c r="L721" s="31"/>
      <c r="O721" s="19"/>
      <c r="S721" s="19">
        <f>IFERROR(SUMIF([3]PIVOT!$A$9:$A$634,C721,[3]PIVOT!$C$9:$C$634),0)</f>
        <v>0</v>
      </c>
      <c r="T721" s="19">
        <f t="shared" si="41"/>
        <v>0</v>
      </c>
    </row>
    <row r="722" spans="1:20" s="22" customFormat="1" hidden="1" outlineLevel="1" x14ac:dyDescent="0.25">
      <c r="E722" s="16">
        <f t="shared" si="42"/>
        <v>0</v>
      </c>
      <c r="G722" s="31">
        <v>0</v>
      </c>
      <c r="K722" s="2">
        <f t="shared" si="43"/>
        <v>0</v>
      </c>
      <c r="L722" s="31"/>
      <c r="O722" s="19"/>
      <c r="S722" s="19">
        <f>IFERROR(SUMIF([3]PIVOT!$A$9:$A$634,C722,[3]PIVOT!$C$9:$C$634),0)</f>
        <v>0</v>
      </c>
      <c r="T722" s="19">
        <f t="shared" si="41"/>
        <v>0</v>
      </c>
    </row>
    <row r="723" spans="1:20" s="22" customFormat="1" hidden="1" outlineLevel="1" x14ac:dyDescent="0.25">
      <c r="E723" s="16">
        <f t="shared" si="42"/>
        <v>0</v>
      </c>
      <c r="G723" s="31">
        <v>0</v>
      </c>
      <c r="K723" s="2">
        <f t="shared" si="43"/>
        <v>0</v>
      </c>
      <c r="L723" s="31"/>
      <c r="O723" s="19"/>
      <c r="S723" s="19">
        <f>IFERROR(SUMIF([3]PIVOT!$A$9:$A$634,C723,[3]PIVOT!$C$9:$C$634),0)</f>
        <v>0</v>
      </c>
      <c r="T723" s="19">
        <f t="shared" si="41"/>
        <v>0</v>
      </c>
    </row>
    <row r="724" spans="1:20" s="22" customFormat="1" hidden="1" outlineLevel="1" x14ac:dyDescent="0.25">
      <c r="E724" s="16">
        <f t="shared" si="42"/>
        <v>0</v>
      </c>
      <c r="G724" s="31">
        <v>0</v>
      </c>
      <c r="K724" s="2">
        <f t="shared" si="43"/>
        <v>0</v>
      </c>
      <c r="L724" s="31"/>
      <c r="O724" s="19"/>
      <c r="S724" s="19">
        <f>IFERROR(SUMIF([3]PIVOT!$A$9:$A$634,C724,[3]PIVOT!$C$9:$C$634),0)</f>
        <v>0</v>
      </c>
      <c r="T724" s="19">
        <f t="shared" si="41"/>
        <v>0</v>
      </c>
    </row>
    <row r="725" spans="1:20" s="22" customFormat="1" hidden="1" outlineLevel="1" x14ac:dyDescent="0.25">
      <c r="E725" s="16">
        <f t="shared" si="42"/>
        <v>0</v>
      </c>
      <c r="G725" s="31">
        <v>0</v>
      </c>
      <c r="K725" s="2">
        <f t="shared" si="43"/>
        <v>0</v>
      </c>
      <c r="L725" s="31"/>
      <c r="O725" s="19"/>
      <c r="S725" s="19">
        <f>IFERROR(SUMIF([3]PIVOT!$A$9:$A$634,C725,[3]PIVOT!$C$9:$C$634),0)</f>
        <v>0</v>
      </c>
      <c r="T725" s="19">
        <f t="shared" si="41"/>
        <v>0</v>
      </c>
    </row>
    <row r="726" spans="1:20" s="35" customFormat="1" collapsed="1" x14ac:dyDescent="0.25">
      <c r="A726" s="4"/>
      <c r="B726" s="4"/>
      <c r="C726" s="50"/>
      <c r="D726" s="4" t="s">
        <v>275</v>
      </c>
      <c r="E726" s="4">
        <f t="shared" ref="E726:J726" si="44">SUM(E578:E725)</f>
        <v>462874000</v>
      </c>
      <c r="F726" s="4">
        <f t="shared" si="44"/>
        <v>0</v>
      </c>
      <c r="G726" s="53">
        <f t="shared" si="44"/>
        <v>7996000</v>
      </c>
      <c r="H726" s="4">
        <f t="shared" si="44"/>
        <v>0</v>
      </c>
      <c r="I726" s="4">
        <f t="shared" si="44"/>
        <v>0</v>
      </c>
      <c r="J726" s="4">
        <f t="shared" si="44"/>
        <v>30000000</v>
      </c>
      <c r="K726" s="4">
        <f t="shared" ref="K726" si="45">SUM(E726:G726)-H726-I726+J726</f>
        <v>500870000</v>
      </c>
      <c r="L726" s="53">
        <f>SUM(L578:L725)</f>
        <v>492874000</v>
      </c>
      <c r="M726" s="41"/>
      <c r="N726" s="35">
        <v>329892000</v>
      </c>
      <c r="O726" s="19">
        <v>28500000</v>
      </c>
      <c r="P726" s="35">
        <v>19200000</v>
      </c>
      <c r="Q726" s="35">
        <v>24534000</v>
      </c>
      <c r="R726" s="35">
        <f>+K726-SUM(N726:Q726)</f>
        <v>98744000</v>
      </c>
      <c r="S726" s="19"/>
      <c r="T726" s="19"/>
    </row>
    <row r="727" spans="1:20" hidden="1" outlineLevel="1" x14ac:dyDescent="0.25">
      <c r="A727" s="19" t="s">
        <v>71</v>
      </c>
      <c r="B727" s="19" t="s">
        <v>70</v>
      </c>
      <c r="C727" s="2" t="s">
        <v>1354</v>
      </c>
      <c r="D727" s="2" t="s">
        <v>143</v>
      </c>
      <c r="E727" s="16">
        <f t="shared" si="42"/>
        <v>4300000</v>
      </c>
      <c r="K727" s="2">
        <f t="shared" si="43"/>
        <v>4300000</v>
      </c>
      <c r="L727" s="15">
        <v>4300000</v>
      </c>
      <c r="M727" s="2"/>
      <c r="S727" s="19">
        <f>IFERROR(SUMIF([3]PIVOT!$A$9:$A$634,C727,[3]PIVOT!$C$9:$C$634),0)</f>
        <v>0</v>
      </c>
      <c r="T727" s="19">
        <f t="shared" si="41"/>
        <v>-4300000</v>
      </c>
    </row>
    <row r="728" spans="1:20" hidden="1" outlineLevel="1" x14ac:dyDescent="0.25">
      <c r="A728" s="19" t="s">
        <v>71</v>
      </c>
      <c r="B728" s="19" t="s">
        <v>70</v>
      </c>
      <c r="C728" s="2"/>
      <c r="D728" s="2" t="s">
        <v>1</v>
      </c>
      <c r="E728" s="16">
        <f t="shared" si="42"/>
        <v>0</v>
      </c>
      <c r="K728" s="2">
        <f t="shared" si="43"/>
        <v>0</v>
      </c>
      <c r="M728" s="2"/>
      <c r="S728" s="19">
        <f>IFERROR(SUMIF([3]PIVOT!$A$9:$A$634,C728,[3]PIVOT!$C$9:$C$634),0)</f>
        <v>0</v>
      </c>
      <c r="T728" s="19">
        <f t="shared" si="41"/>
        <v>0</v>
      </c>
    </row>
    <row r="729" spans="1:20" hidden="1" outlineLevel="1" x14ac:dyDescent="0.25">
      <c r="A729" s="19" t="s">
        <v>71</v>
      </c>
      <c r="B729" s="19" t="s">
        <v>70</v>
      </c>
      <c r="C729" s="2" t="s">
        <v>1356</v>
      </c>
      <c r="D729" s="2" t="s">
        <v>144</v>
      </c>
      <c r="E729" s="16">
        <f t="shared" si="42"/>
        <v>4300000</v>
      </c>
      <c r="K729" s="2">
        <f t="shared" si="43"/>
        <v>4300000</v>
      </c>
      <c r="L729" s="15">
        <v>4300000</v>
      </c>
      <c r="M729" s="2"/>
      <c r="S729" s="19">
        <f>IFERROR(SUMIF([3]PIVOT!$A$9:$A$634,C729,[3]PIVOT!$C$9:$C$634),0)</f>
        <v>0</v>
      </c>
      <c r="T729" s="19">
        <f t="shared" si="41"/>
        <v>-4300000</v>
      </c>
    </row>
    <row r="730" spans="1:20" hidden="1" outlineLevel="1" x14ac:dyDescent="0.25">
      <c r="A730" s="19" t="s">
        <v>71</v>
      </c>
      <c r="B730" s="19" t="s">
        <v>70</v>
      </c>
      <c r="C730" s="19" t="s">
        <v>1995</v>
      </c>
      <c r="D730" s="19" t="s">
        <v>1996</v>
      </c>
      <c r="E730" s="16">
        <f t="shared" si="42"/>
        <v>4300000</v>
      </c>
      <c r="K730" s="2">
        <f t="shared" si="43"/>
        <v>4300000</v>
      </c>
      <c r="L730" s="15">
        <v>4300000</v>
      </c>
      <c r="M730" s="2"/>
      <c r="S730" s="19">
        <f>IFERROR(SUMIF([3]PIVOT!$A$9:$A$634,C730,[3]PIVOT!$C$9:$C$634),0)</f>
        <v>0</v>
      </c>
      <c r="T730" s="19">
        <f t="shared" si="41"/>
        <v>-4300000</v>
      </c>
    </row>
    <row r="731" spans="1:20" hidden="1" outlineLevel="1" x14ac:dyDescent="0.25">
      <c r="A731" s="19" t="s">
        <v>71</v>
      </c>
      <c r="B731" s="19" t="s">
        <v>70</v>
      </c>
      <c r="C731" s="19" t="s">
        <v>1358</v>
      </c>
      <c r="D731" s="19" t="s">
        <v>146</v>
      </c>
      <c r="E731" s="16">
        <f t="shared" si="42"/>
        <v>4300000</v>
      </c>
      <c r="F731" s="19"/>
      <c r="G731" s="31"/>
      <c r="H731" s="19"/>
      <c r="I731" s="19"/>
      <c r="J731" s="19"/>
      <c r="K731" s="2">
        <f t="shared" si="43"/>
        <v>4300000</v>
      </c>
      <c r="L731" s="31">
        <v>4300000</v>
      </c>
      <c r="M731" s="19"/>
      <c r="S731" s="19">
        <f>IFERROR(SUMIF([3]PIVOT!$A$9:$A$634,C731,[3]PIVOT!$C$9:$C$634),0)</f>
        <v>0</v>
      </c>
      <c r="T731" s="19">
        <f t="shared" si="41"/>
        <v>-4300000</v>
      </c>
    </row>
    <row r="732" spans="1:20" hidden="1" outlineLevel="1" x14ac:dyDescent="0.25">
      <c r="A732" s="19" t="s">
        <v>71</v>
      </c>
      <c r="B732" s="19" t="s">
        <v>70</v>
      </c>
      <c r="C732" s="19" t="s">
        <v>1359</v>
      </c>
      <c r="D732" s="19" t="s">
        <v>147</v>
      </c>
      <c r="E732" s="16">
        <f t="shared" si="42"/>
        <v>4300000</v>
      </c>
      <c r="F732" s="19"/>
      <c r="G732" s="31"/>
      <c r="H732" s="19"/>
      <c r="I732" s="19"/>
      <c r="J732" s="19"/>
      <c r="K732" s="2">
        <f t="shared" si="43"/>
        <v>4300000</v>
      </c>
      <c r="L732" s="31">
        <v>4300000</v>
      </c>
      <c r="M732" s="19"/>
      <c r="S732" s="19">
        <f>IFERROR(SUMIF([3]PIVOT!$A$9:$A$634,C732,[3]PIVOT!$C$9:$C$634),0)</f>
        <v>0</v>
      </c>
      <c r="T732" s="19">
        <f t="shared" si="41"/>
        <v>-4300000</v>
      </c>
    </row>
    <row r="733" spans="1:20" hidden="1" outlineLevel="1" x14ac:dyDescent="0.25">
      <c r="A733" s="19" t="s">
        <v>71</v>
      </c>
      <c r="B733" s="19" t="s">
        <v>70</v>
      </c>
      <c r="C733" s="19" t="s">
        <v>1360</v>
      </c>
      <c r="D733" s="19" t="s">
        <v>574</v>
      </c>
      <c r="E733" s="16">
        <f t="shared" si="42"/>
        <v>4300000</v>
      </c>
      <c r="F733" s="19"/>
      <c r="G733" s="31"/>
      <c r="H733" s="19"/>
      <c r="I733" s="19"/>
      <c r="J733" s="19"/>
      <c r="K733" s="2">
        <f t="shared" si="43"/>
        <v>4300000</v>
      </c>
      <c r="L733" s="31">
        <v>4300000</v>
      </c>
      <c r="M733" s="19"/>
      <c r="S733" s="19">
        <f>IFERROR(SUMIF([3]PIVOT!$A$9:$A$634,C733,[3]PIVOT!$C$9:$C$634),0)</f>
        <v>0</v>
      </c>
      <c r="T733" s="19">
        <f t="shared" si="41"/>
        <v>-4300000</v>
      </c>
    </row>
    <row r="734" spans="1:20" hidden="1" outlineLevel="1" x14ac:dyDescent="0.25">
      <c r="A734" s="19" t="s">
        <v>71</v>
      </c>
      <c r="B734" s="19" t="s">
        <v>70</v>
      </c>
      <c r="C734" s="19" t="s">
        <v>2715</v>
      </c>
      <c r="D734" s="19" t="s">
        <v>2716</v>
      </c>
      <c r="E734" s="16">
        <f t="shared" si="42"/>
        <v>4300000</v>
      </c>
      <c r="F734" s="19"/>
      <c r="G734" s="31"/>
      <c r="H734" s="19"/>
      <c r="I734" s="19"/>
      <c r="J734" s="19"/>
      <c r="K734" s="2">
        <f t="shared" si="43"/>
        <v>4300000</v>
      </c>
      <c r="L734" s="31">
        <v>4300000</v>
      </c>
      <c r="M734" s="19"/>
      <c r="S734" s="19">
        <f>IFERROR(SUMIF([3]PIVOT!$A$9:$A$634,C734,[3]PIVOT!$C$9:$C$634),0)</f>
        <v>0</v>
      </c>
      <c r="T734" s="19">
        <f t="shared" si="41"/>
        <v>-4300000</v>
      </c>
    </row>
    <row r="735" spans="1:20" hidden="1" outlineLevel="1" x14ac:dyDescent="0.25">
      <c r="A735" s="19" t="s">
        <v>71</v>
      </c>
      <c r="B735" s="19" t="s">
        <v>70</v>
      </c>
      <c r="C735" s="19" t="s">
        <v>1361</v>
      </c>
      <c r="D735" s="19" t="s">
        <v>391</v>
      </c>
      <c r="E735" s="16">
        <f t="shared" si="42"/>
        <v>5000000</v>
      </c>
      <c r="F735" s="19"/>
      <c r="G735" s="31"/>
      <c r="H735" s="19"/>
      <c r="I735" s="19"/>
      <c r="J735" s="19"/>
      <c r="K735" s="2">
        <f t="shared" si="43"/>
        <v>5000000</v>
      </c>
      <c r="L735" s="31">
        <v>5000000</v>
      </c>
      <c r="M735" s="19"/>
      <c r="S735" s="19">
        <f>IFERROR(SUMIF([3]PIVOT!$A$9:$A$634,C735,[3]PIVOT!$C$9:$C$634),0)</f>
        <v>0</v>
      </c>
      <c r="T735" s="19">
        <f t="shared" si="41"/>
        <v>-5000000</v>
      </c>
    </row>
    <row r="736" spans="1:20" hidden="1" outlineLevel="1" x14ac:dyDescent="0.25">
      <c r="A736" s="19" t="s">
        <v>71</v>
      </c>
      <c r="B736" s="19" t="s">
        <v>70</v>
      </c>
      <c r="C736" s="19" t="s">
        <v>1362</v>
      </c>
      <c r="D736" s="19" t="s">
        <v>481</v>
      </c>
      <c r="E736" s="16">
        <f t="shared" si="42"/>
        <v>5000000</v>
      </c>
      <c r="F736" s="19"/>
      <c r="G736" s="31"/>
      <c r="H736" s="19"/>
      <c r="I736" s="19"/>
      <c r="J736" s="19"/>
      <c r="K736" s="2">
        <f t="shared" si="43"/>
        <v>5000000</v>
      </c>
      <c r="L736" s="31">
        <v>5000000</v>
      </c>
      <c r="M736" s="19"/>
      <c r="S736" s="19">
        <f>IFERROR(SUMIF([3]PIVOT!$A$9:$A$634,C736,[3]PIVOT!$C$9:$C$634),0)</f>
        <v>0</v>
      </c>
      <c r="T736" s="19">
        <f t="shared" si="41"/>
        <v>-5000000</v>
      </c>
    </row>
    <row r="737" spans="1:20" hidden="1" outlineLevel="1" x14ac:dyDescent="0.25">
      <c r="A737" s="19" t="s">
        <v>71</v>
      </c>
      <c r="B737" s="19" t="s">
        <v>70</v>
      </c>
      <c r="C737" s="19" t="s">
        <v>3004</v>
      </c>
      <c r="D737" s="19" t="s">
        <v>3005</v>
      </c>
      <c r="E737" s="16">
        <f t="shared" si="42"/>
        <v>5000000</v>
      </c>
      <c r="F737" s="19"/>
      <c r="G737" s="31">
        <v>1000000</v>
      </c>
      <c r="H737" s="19"/>
      <c r="I737" s="19"/>
      <c r="J737" s="19"/>
      <c r="K737" s="2">
        <f t="shared" si="43"/>
        <v>6000000</v>
      </c>
      <c r="L737" s="31">
        <v>5000000</v>
      </c>
      <c r="M737" s="19"/>
      <c r="S737" s="19">
        <f>IFERROR(SUMIF([3]PIVOT!$A$9:$A$634,C737,[3]PIVOT!$C$9:$C$634),0)</f>
        <v>0</v>
      </c>
      <c r="T737" s="19">
        <f t="shared" si="41"/>
        <v>-6000000</v>
      </c>
    </row>
    <row r="738" spans="1:20" hidden="1" outlineLevel="1" x14ac:dyDescent="0.25">
      <c r="A738" s="19" t="s">
        <v>71</v>
      </c>
      <c r="B738" s="19" t="s">
        <v>70</v>
      </c>
      <c r="C738" s="19" t="s">
        <v>1364</v>
      </c>
      <c r="D738" s="19" t="s">
        <v>148</v>
      </c>
      <c r="E738" s="16">
        <f t="shared" si="42"/>
        <v>5000000</v>
      </c>
      <c r="F738" s="19"/>
      <c r="G738" s="31"/>
      <c r="H738" s="19"/>
      <c r="I738" s="19"/>
      <c r="J738" s="19"/>
      <c r="K738" s="2">
        <f t="shared" si="43"/>
        <v>5000000</v>
      </c>
      <c r="L738" s="31">
        <v>5000000</v>
      </c>
      <c r="M738" s="19"/>
      <c r="S738" s="19">
        <f>IFERROR(SUMIF([3]PIVOT!$A$9:$A$634,C738,[3]PIVOT!$C$9:$C$634),0)</f>
        <v>0</v>
      </c>
      <c r="T738" s="19">
        <f t="shared" si="41"/>
        <v>-5000000</v>
      </c>
    </row>
    <row r="739" spans="1:20" hidden="1" outlineLevel="1" x14ac:dyDescent="0.25">
      <c r="A739" s="19" t="s">
        <v>71</v>
      </c>
      <c r="B739" s="19" t="s">
        <v>70</v>
      </c>
      <c r="C739" s="19" t="s">
        <v>1365</v>
      </c>
      <c r="D739" s="19" t="s">
        <v>149</v>
      </c>
      <c r="E739" s="16">
        <f t="shared" si="42"/>
        <v>5000000</v>
      </c>
      <c r="F739" s="19"/>
      <c r="G739" s="31"/>
      <c r="H739" s="19"/>
      <c r="I739" s="19"/>
      <c r="J739" s="19"/>
      <c r="K739" s="2">
        <f t="shared" si="43"/>
        <v>5000000</v>
      </c>
      <c r="L739" s="31">
        <v>5000000</v>
      </c>
      <c r="M739" s="19"/>
      <c r="S739" s="19">
        <f>IFERROR(SUMIF([3]PIVOT!$A$9:$A$634,C739,[3]PIVOT!$C$9:$C$634),0)</f>
        <v>0</v>
      </c>
      <c r="T739" s="19">
        <f t="shared" si="41"/>
        <v>-5000000</v>
      </c>
    </row>
    <row r="740" spans="1:20" hidden="1" outlineLevel="1" x14ac:dyDescent="0.25">
      <c r="A740" s="19" t="s">
        <v>71</v>
      </c>
      <c r="B740" s="19" t="s">
        <v>70</v>
      </c>
      <c r="C740" s="19" t="s">
        <v>1366</v>
      </c>
      <c r="D740" s="19" t="s">
        <v>150</v>
      </c>
      <c r="E740" s="16">
        <f t="shared" si="42"/>
        <v>5000000</v>
      </c>
      <c r="F740" s="19"/>
      <c r="G740" s="31"/>
      <c r="H740" s="19"/>
      <c r="I740" s="19"/>
      <c r="J740" s="19"/>
      <c r="K740" s="2">
        <f t="shared" si="43"/>
        <v>5000000</v>
      </c>
      <c r="L740" s="31">
        <v>5000000</v>
      </c>
      <c r="M740" s="19"/>
      <c r="S740" s="19">
        <f>IFERROR(SUMIF([3]PIVOT!$A$9:$A$634,C740,[3]PIVOT!$C$9:$C$634),0)</f>
        <v>0</v>
      </c>
      <c r="T740" s="19">
        <f t="shared" si="41"/>
        <v>-5000000</v>
      </c>
    </row>
    <row r="741" spans="1:20" hidden="1" outlineLevel="1" x14ac:dyDescent="0.25">
      <c r="A741" s="19" t="s">
        <v>71</v>
      </c>
      <c r="B741" s="19" t="s">
        <v>70</v>
      </c>
      <c r="C741" s="19" t="s">
        <v>1367</v>
      </c>
      <c r="D741" s="19" t="s">
        <v>151</v>
      </c>
      <c r="E741" s="16">
        <f t="shared" si="42"/>
        <v>5000000</v>
      </c>
      <c r="F741" s="19"/>
      <c r="G741" s="31"/>
      <c r="H741" s="19"/>
      <c r="I741" s="19"/>
      <c r="J741" s="19"/>
      <c r="K741" s="2">
        <f t="shared" si="43"/>
        <v>5000000</v>
      </c>
      <c r="L741" s="31">
        <v>5000000</v>
      </c>
      <c r="M741" s="19"/>
      <c r="S741" s="19">
        <f>IFERROR(SUMIF([3]PIVOT!$A$9:$A$634,C741,[3]PIVOT!$C$9:$C$634),0)</f>
        <v>0</v>
      </c>
      <c r="T741" s="19">
        <f t="shared" si="41"/>
        <v>-5000000</v>
      </c>
    </row>
    <row r="742" spans="1:20" hidden="1" outlineLevel="1" x14ac:dyDescent="0.25">
      <c r="A742" s="19" t="s">
        <v>71</v>
      </c>
      <c r="B742" s="19" t="s">
        <v>70</v>
      </c>
      <c r="C742" s="19" t="s">
        <v>1368</v>
      </c>
      <c r="D742" s="19" t="s">
        <v>69</v>
      </c>
      <c r="E742" s="16">
        <f t="shared" si="42"/>
        <v>5000000</v>
      </c>
      <c r="F742" s="19"/>
      <c r="G742" s="31"/>
      <c r="H742" s="19"/>
      <c r="I742" s="19"/>
      <c r="J742" s="19"/>
      <c r="K742" s="2">
        <f t="shared" si="43"/>
        <v>5000000</v>
      </c>
      <c r="L742" s="31">
        <v>5000000</v>
      </c>
      <c r="M742" s="19"/>
      <c r="S742" s="19">
        <f>IFERROR(SUMIF([3]PIVOT!$A$9:$A$634,C742,[3]PIVOT!$C$9:$C$634),0)</f>
        <v>0</v>
      </c>
      <c r="T742" s="19">
        <f t="shared" si="41"/>
        <v>-5000000</v>
      </c>
    </row>
    <row r="743" spans="1:20" hidden="1" outlineLevel="1" x14ac:dyDescent="0.25">
      <c r="A743" s="19" t="s">
        <v>71</v>
      </c>
      <c r="B743" s="19" t="s">
        <v>70</v>
      </c>
      <c r="C743" s="19" t="s">
        <v>1997</v>
      </c>
      <c r="D743" s="19" t="s">
        <v>1998</v>
      </c>
      <c r="E743" s="16">
        <f t="shared" si="42"/>
        <v>5000000</v>
      </c>
      <c r="F743" s="19"/>
      <c r="G743" s="31"/>
      <c r="H743" s="19"/>
      <c r="I743" s="19"/>
      <c r="J743" s="19"/>
      <c r="K743" s="2">
        <f t="shared" si="43"/>
        <v>5000000</v>
      </c>
      <c r="L743" s="31">
        <v>5000000</v>
      </c>
      <c r="M743" s="19"/>
      <c r="S743" s="19">
        <f>IFERROR(SUMIF([3]PIVOT!$A$9:$A$634,C743,[3]PIVOT!$C$9:$C$634),0)</f>
        <v>0</v>
      </c>
      <c r="T743" s="19">
        <f t="shared" si="41"/>
        <v>-5000000</v>
      </c>
    </row>
    <row r="744" spans="1:20" hidden="1" outlineLevel="1" x14ac:dyDescent="0.25">
      <c r="A744" s="19" t="s">
        <v>71</v>
      </c>
      <c r="B744" s="19" t="s">
        <v>70</v>
      </c>
      <c r="C744" s="19" t="s">
        <v>1370</v>
      </c>
      <c r="D744" s="19" t="s">
        <v>575</v>
      </c>
      <c r="E744" s="16">
        <f t="shared" si="42"/>
        <v>5000000</v>
      </c>
      <c r="F744" s="19"/>
      <c r="G744" s="31"/>
      <c r="H744" s="19"/>
      <c r="I744" s="19"/>
      <c r="J744" s="19"/>
      <c r="K744" s="2">
        <f t="shared" si="43"/>
        <v>5000000</v>
      </c>
      <c r="L744" s="31">
        <v>5000000</v>
      </c>
      <c r="M744" s="19"/>
      <c r="S744" s="19">
        <f>IFERROR(SUMIF([3]PIVOT!$A$9:$A$634,C744,[3]PIVOT!$C$9:$C$634),0)</f>
        <v>0</v>
      </c>
      <c r="T744" s="19">
        <f t="shared" si="41"/>
        <v>-5000000</v>
      </c>
    </row>
    <row r="745" spans="1:20" hidden="1" outlineLevel="1" x14ac:dyDescent="0.25">
      <c r="A745" s="19" t="s">
        <v>71</v>
      </c>
      <c r="B745" s="19" t="s">
        <v>70</v>
      </c>
      <c r="C745" s="19" t="s">
        <v>2719</v>
      </c>
      <c r="D745" s="19" t="s">
        <v>2720</v>
      </c>
      <c r="E745" s="16">
        <f t="shared" si="42"/>
        <v>5000000</v>
      </c>
      <c r="F745" s="19"/>
      <c r="G745" s="31"/>
      <c r="H745" s="19"/>
      <c r="I745" s="19"/>
      <c r="J745" s="19"/>
      <c r="K745" s="2">
        <f t="shared" si="43"/>
        <v>5000000</v>
      </c>
      <c r="L745" s="31">
        <v>5000000</v>
      </c>
      <c r="M745" s="19"/>
      <c r="S745" s="19">
        <f>IFERROR(SUMIF([3]PIVOT!$A$9:$A$634,C745,[3]PIVOT!$C$9:$C$634),0)</f>
        <v>0</v>
      </c>
      <c r="T745" s="19">
        <f t="shared" si="41"/>
        <v>-5000000</v>
      </c>
    </row>
    <row r="746" spans="1:20" hidden="1" outlineLevel="1" x14ac:dyDescent="0.25">
      <c r="A746" s="19" t="s">
        <v>71</v>
      </c>
      <c r="B746" s="19" t="s">
        <v>70</v>
      </c>
      <c r="C746" s="19" t="s">
        <v>1372</v>
      </c>
      <c r="D746" s="19" t="s">
        <v>153</v>
      </c>
      <c r="E746" s="16">
        <f t="shared" si="42"/>
        <v>5000000</v>
      </c>
      <c r="F746" s="19"/>
      <c r="G746" s="31"/>
      <c r="H746" s="19"/>
      <c r="I746" s="19"/>
      <c r="J746" s="19"/>
      <c r="K746" s="2">
        <f t="shared" si="43"/>
        <v>5000000</v>
      </c>
      <c r="L746" s="31">
        <v>5000000</v>
      </c>
      <c r="M746" s="19"/>
      <c r="S746" s="19">
        <f>IFERROR(SUMIF([3]PIVOT!$A$9:$A$634,C746,[3]PIVOT!$C$9:$C$634),0)</f>
        <v>0</v>
      </c>
      <c r="T746" s="19">
        <f t="shared" si="41"/>
        <v>-5000000</v>
      </c>
    </row>
    <row r="747" spans="1:20" hidden="1" outlineLevel="1" x14ac:dyDescent="0.25">
      <c r="A747" s="19" t="s">
        <v>71</v>
      </c>
      <c r="B747" s="19" t="s">
        <v>70</v>
      </c>
      <c r="C747" s="2" t="s">
        <v>1999</v>
      </c>
      <c r="D747" s="2" t="s">
        <v>2000</v>
      </c>
      <c r="E747" s="16">
        <f t="shared" si="42"/>
        <v>5000000</v>
      </c>
      <c r="K747" s="2">
        <f t="shared" si="43"/>
        <v>5000000</v>
      </c>
      <c r="L747" s="15">
        <v>5000000</v>
      </c>
      <c r="M747" s="2"/>
      <c r="S747" s="19">
        <f>IFERROR(SUMIF([3]PIVOT!$A$9:$A$634,C747,[3]PIVOT!$C$9:$C$634),0)</f>
        <v>0</v>
      </c>
      <c r="T747" s="19">
        <f t="shared" si="41"/>
        <v>-5000000</v>
      </c>
    </row>
    <row r="748" spans="1:20" hidden="1" outlineLevel="1" x14ac:dyDescent="0.25">
      <c r="A748" s="19" t="s">
        <v>71</v>
      </c>
      <c r="B748" s="19" t="s">
        <v>70</v>
      </c>
      <c r="C748" s="2" t="s">
        <v>1374</v>
      </c>
      <c r="D748" s="2" t="s">
        <v>1375</v>
      </c>
      <c r="E748" s="16">
        <f t="shared" si="42"/>
        <v>5000000</v>
      </c>
      <c r="K748" s="2">
        <f t="shared" si="43"/>
        <v>5000000</v>
      </c>
      <c r="L748" s="15">
        <v>5000000</v>
      </c>
      <c r="M748" s="2"/>
      <c r="S748" s="19">
        <f>IFERROR(SUMIF([3]PIVOT!$A$9:$A$634,C748,[3]PIVOT!$C$9:$C$634),0)</f>
        <v>0</v>
      </c>
      <c r="T748" s="19">
        <f t="shared" si="41"/>
        <v>-5000000</v>
      </c>
    </row>
    <row r="749" spans="1:20" hidden="1" outlineLevel="1" x14ac:dyDescent="0.25">
      <c r="A749" s="19" t="s">
        <v>71</v>
      </c>
      <c r="B749" s="19" t="s">
        <v>70</v>
      </c>
      <c r="C749" s="2"/>
      <c r="D749" s="2" t="s">
        <v>1</v>
      </c>
      <c r="E749" s="16">
        <f t="shared" si="42"/>
        <v>0</v>
      </c>
      <c r="K749" s="2">
        <f t="shared" si="43"/>
        <v>0</v>
      </c>
      <c r="L749" s="15">
        <v>0</v>
      </c>
      <c r="M749" s="2"/>
      <c r="S749" s="19">
        <f>IFERROR(SUMIF([3]PIVOT!$A$9:$A$634,C749,[3]PIVOT!$C$9:$C$634),0)</f>
        <v>0</v>
      </c>
      <c r="T749" s="19">
        <f t="shared" si="41"/>
        <v>0</v>
      </c>
    </row>
    <row r="750" spans="1:20" hidden="1" outlineLevel="1" x14ac:dyDescent="0.25">
      <c r="A750" s="19" t="s">
        <v>71</v>
      </c>
      <c r="B750" s="19" t="s">
        <v>70</v>
      </c>
      <c r="C750" s="2" t="s">
        <v>1377</v>
      </c>
      <c r="D750" s="2" t="s">
        <v>394</v>
      </c>
      <c r="E750" s="16">
        <f t="shared" si="42"/>
        <v>5000000</v>
      </c>
      <c r="K750" s="2">
        <f t="shared" si="43"/>
        <v>5000000</v>
      </c>
      <c r="L750" s="15">
        <v>5000000</v>
      </c>
      <c r="M750" s="2"/>
      <c r="S750" s="19">
        <f>IFERROR(SUMIF([3]PIVOT!$A$9:$A$634,C750,[3]PIVOT!$C$9:$C$634),0)</f>
        <v>0</v>
      </c>
      <c r="T750" s="19">
        <f t="shared" si="41"/>
        <v>-5000000</v>
      </c>
    </row>
    <row r="751" spans="1:20" hidden="1" outlineLevel="1" x14ac:dyDescent="0.25">
      <c r="A751" s="19" t="s">
        <v>71</v>
      </c>
      <c r="B751" s="19" t="s">
        <v>74</v>
      </c>
      <c r="C751" s="2" t="s">
        <v>3077</v>
      </c>
      <c r="D751" s="2" t="s">
        <v>3078</v>
      </c>
      <c r="E751" s="16">
        <f t="shared" si="42"/>
        <v>5700000</v>
      </c>
      <c r="K751" s="2">
        <f t="shared" si="43"/>
        <v>5700000</v>
      </c>
      <c r="L751" s="15">
        <v>5700000</v>
      </c>
      <c r="M751" s="2"/>
      <c r="S751" s="19">
        <f>IFERROR(SUMIF([3]PIVOT!$A$9:$A$634,C751,[3]PIVOT!$C$9:$C$634),0)</f>
        <v>0</v>
      </c>
      <c r="T751" s="19">
        <f t="shared" si="41"/>
        <v>-5700000</v>
      </c>
    </row>
    <row r="752" spans="1:20" hidden="1" outlineLevel="1" x14ac:dyDescent="0.25">
      <c r="A752" s="19" t="s">
        <v>71</v>
      </c>
      <c r="B752" s="19" t="s">
        <v>74</v>
      </c>
      <c r="C752" s="2" t="s">
        <v>1379</v>
      </c>
      <c r="D752" s="2" t="s">
        <v>913</v>
      </c>
      <c r="E752" s="16">
        <f t="shared" si="42"/>
        <v>4300000</v>
      </c>
      <c r="J752" s="19"/>
      <c r="K752" s="2">
        <f t="shared" si="43"/>
        <v>4300000</v>
      </c>
      <c r="L752" s="15">
        <v>4300000</v>
      </c>
      <c r="M752" s="2"/>
      <c r="S752" s="19">
        <f>IFERROR(SUMIF([3]PIVOT!$A$9:$A$634,C752,[3]PIVOT!$C$9:$C$634),0)</f>
        <v>0</v>
      </c>
      <c r="T752" s="19">
        <f t="shared" ref="T752:T756" si="46">+S752-K752</f>
        <v>-4300000</v>
      </c>
    </row>
    <row r="753" spans="1:20" hidden="1" outlineLevel="1" x14ac:dyDescent="0.25">
      <c r="A753" s="19" t="s">
        <v>71</v>
      </c>
      <c r="B753" s="19" t="s">
        <v>74</v>
      </c>
      <c r="C753" s="19" t="s">
        <v>2582</v>
      </c>
      <c r="D753" s="19" t="s">
        <v>2583</v>
      </c>
      <c r="E753" s="16">
        <f t="shared" si="42"/>
        <v>5700000</v>
      </c>
      <c r="F753" s="19"/>
      <c r="G753" s="31"/>
      <c r="H753" s="19"/>
      <c r="I753" s="19"/>
      <c r="J753" s="19"/>
      <c r="K753" s="2">
        <f t="shared" si="43"/>
        <v>5700000</v>
      </c>
      <c r="L753" s="31">
        <v>5700000</v>
      </c>
      <c r="M753" s="19"/>
      <c r="S753" s="19">
        <f>IFERROR(SUMIF([3]PIVOT!$A$9:$A$634,C753,[3]PIVOT!$C$9:$C$634),0)</f>
        <v>0</v>
      </c>
      <c r="T753" s="19">
        <f t="shared" si="46"/>
        <v>-5700000</v>
      </c>
    </row>
    <row r="754" spans="1:20" hidden="1" outlineLevel="1" x14ac:dyDescent="0.25">
      <c r="A754" s="19" t="s">
        <v>71</v>
      </c>
      <c r="B754" s="19" t="s">
        <v>74</v>
      </c>
      <c r="C754" s="19" t="s">
        <v>1381</v>
      </c>
      <c r="D754" s="19" t="s">
        <v>152</v>
      </c>
      <c r="E754" s="16">
        <f t="shared" si="42"/>
        <v>5700000</v>
      </c>
      <c r="F754" s="19"/>
      <c r="G754" s="31"/>
      <c r="H754" s="19"/>
      <c r="I754" s="19"/>
      <c r="J754" s="19"/>
      <c r="K754" s="2">
        <f t="shared" ref="K754" si="47">SUM(E754:G754)-H754+I754+J754</f>
        <v>5700000</v>
      </c>
      <c r="L754" s="31">
        <v>5700000</v>
      </c>
      <c r="M754" s="19"/>
      <c r="S754" s="19">
        <f>IFERROR(SUMIF([3]PIVOT!$A$9:$A$634,C754,[3]PIVOT!$C$9:$C$634),0)</f>
        <v>0</v>
      </c>
      <c r="T754" s="19">
        <f t="shared" si="46"/>
        <v>-5700000</v>
      </c>
    </row>
    <row r="755" spans="1:20" hidden="1" outlineLevel="1" x14ac:dyDescent="0.25">
      <c r="A755" s="19" t="s">
        <v>71</v>
      </c>
      <c r="B755" s="19" t="s">
        <v>75</v>
      </c>
      <c r="C755" s="19" t="s">
        <v>1382</v>
      </c>
      <c r="D755" s="19" t="s">
        <v>3079</v>
      </c>
      <c r="E755" s="16">
        <f t="shared" si="42"/>
        <v>7700000</v>
      </c>
      <c r="F755" s="19"/>
      <c r="G755" s="31"/>
      <c r="H755" s="19"/>
      <c r="I755" s="19"/>
      <c r="J755" s="19">
        <v>10000000</v>
      </c>
      <c r="K755" s="2">
        <f t="shared" si="43"/>
        <v>17700000</v>
      </c>
      <c r="L755" s="31">
        <v>17700000</v>
      </c>
      <c r="M755" s="19"/>
      <c r="S755" s="19">
        <f>IFERROR(SUMIF([3]PIVOT!$A$9:$A$634,C755,[3]PIVOT!$C$9:$C$634),0)</f>
        <v>0</v>
      </c>
      <c r="T755" s="19">
        <f t="shared" si="46"/>
        <v>-17700000</v>
      </c>
    </row>
    <row r="756" spans="1:20" hidden="1" outlineLevel="1" x14ac:dyDescent="0.25">
      <c r="A756" s="19" t="s">
        <v>71</v>
      </c>
      <c r="B756" s="19" t="s">
        <v>75</v>
      </c>
      <c r="C756" s="19" t="s">
        <v>1380</v>
      </c>
      <c r="D756" s="19" t="s">
        <v>81</v>
      </c>
      <c r="E756" s="16">
        <f t="shared" si="42"/>
        <v>7700000</v>
      </c>
      <c r="F756" s="19"/>
      <c r="G756" s="31"/>
      <c r="H756" s="19"/>
      <c r="I756" s="19"/>
      <c r="J756" s="19">
        <v>10000000</v>
      </c>
      <c r="K756" s="2">
        <f t="shared" si="43"/>
        <v>17700000</v>
      </c>
      <c r="L756" s="31">
        <v>17700000</v>
      </c>
      <c r="M756" s="19"/>
      <c r="S756" s="19">
        <f>IFERROR(SUMIF([3]PIVOT!$A$9:$A$634,C756,[3]PIVOT!$C$9:$C$634),0)</f>
        <v>0</v>
      </c>
      <c r="T756" s="19">
        <f t="shared" si="46"/>
        <v>-17700000</v>
      </c>
    </row>
    <row r="757" spans="1:20" s="35" customFormat="1" collapsed="1" x14ac:dyDescent="0.25">
      <c r="A757" s="4"/>
      <c r="B757" s="4"/>
      <c r="C757" s="50"/>
      <c r="D757" s="4" t="s">
        <v>87</v>
      </c>
      <c r="E757" s="4">
        <f t="shared" ref="E757:J757" si="48">SUM(E727:E756)</f>
        <v>141900000</v>
      </c>
      <c r="F757" s="4">
        <f t="shared" si="48"/>
        <v>0</v>
      </c>
      <c r="G757" s="53">
        <f t="shared" si="48"/>
        <v>1000000</v>
      </c>
      <c r="H757" s="4">
        <f t="shared" si="48"/>
        <v>0</v>
      </c>
      <c r="I757" s="4">
        <f t="shared" si="48"/>
        <v>0</v>
      </c>
      <c r="J757" s="4">
        <f t="shared" si="48"/>
        <v>20000000</v>
      </c>
      <c r="K757" s="4">
        <f t="shared" si="43"/>
        <v>162900000</v>
      </c>
      <c r="L757" s="53">
        <f>SUM(L727:L756)</f>
        <v>161900000</v>
      </c>
      <c r="M757" s="41"/>
      <c r="N757" s="35">
        <v>95000000</v>
      </c>
      <c r="O757" s="19">
        <v>19500000</v>
      </c>
      <c r="P757" s="35">
        <v>23600000</v>
      </c>
      <c r="Q757" s="35">
        <v>1538461.5384615385</v>
      </c>
      <c r="R757" s="35">
        <f>+K757-SUM(N757:Q757)</f>
        <v>23261538.461538464</v>
      </c>
      <c r="S757" s="19"/>
      <c r="T757" s="19"/>
    </row>
    <row r="758" spans="1:20" x14ac:dyDescent="0.25">
      <c r="E758" s="2">
        <f t="shared" ref="E758:J758" si="49">SUM(E141,E280,E421,E577,E726,E757)</f>
        <v>2097249000</v>
      </c>
      <c r="F758" s="2">
        <f t="shared" si="49"/>
        <v>0</v>
      </c>
      <c r="G758" s="15">
        <f t="shared" si="49"/>
        <v>68496000</v>
      </c>
      <c r="H758" s="2">
        <f t="shared" si="49"/>
        <v>0</v>
      </c>
      <c r="I758" s="2">
        <f t="shared" si="49"/>
        <v>0</v>
      </c>
      <c r="J758" s="2">
        <f t="shared" si="49"/>
        <v>110000000</v>
      </c>
      <c r="K758" s="2">
        <f t="shared" si="43"/>
        <v>2275745000</v>
      </c>
      <c r="L758" s="15">
        <f>SUM(L141,L280,L421,L577,L726,L757)</f>
        <v>2191449000</v>
      </c>
      <c r="N758" s="2">
        <f>+SUM(N757,N726,N577,N421,N280,N141)</f>
        <v>1568632124.2236025</v>
      </c>
      <c r="O758" s="2">
        <f>+SUM(O757,O726,O577,O421,O280,O141)</f>
        <v>193000000</v>
      </c>
      <c r="P758" s="2">
        <f>+SUM(P757,P726,P577,P421,P280,P141)</f>
        <v>75900000</v>
      </c>
      <c r="Q758" s="2">
        <f>+SUM(Q757,Q726,Q577,Q421,Q280,Q141)</f>
        <v>135764769.23076925</v>
      </c>
      <c r="R758" s="35">
        <f>+K758-SUM(N758:Q758)</f>
        <v>302448106.54562831</v>
      </c>
    </row>
    <row r="759" spans="1:20" x14ac:dyDescent="0.25">
      <c r="D759" s="2"/>
      <c r="K759" s="2">
        <f>+SUM(E759:G759)-H759</f>
        <v>0</v>
      </c>
      <c r="M759" s="39"/>
    </row>
    <row r="760" spans="1:20" x14ac:dyDescent="0.25">
      <c r="D760" s="2"/>
      <c r="K760" s="2">
        <f>+SUM(E760:G760)-H760</f>
        <v>0</v>
      </c>
      <c r="M760" s="39"/>
    </row>
    <row r="761" spans="1:20" x14ac:dyDescent="0.25">
      <c r="K761" s="2">
        <f>SUM(K758:K760)</f>
        <v>2275745000</v>
      </c>
      <c r="M761" s="39"/>
    </row>
    <row r="762" spans="1:20" x14ac:dyDescent="0.25">
      <c r="I762" s="19">
        <f>+IFERROR(VLOOKUP($C762,[2]SM!$B$6:$N$744,13,0),0)</f>
        <v>0</v>
      </c>
    </row>
    <row r="763" spans="1:20" s="2" customFormat="1" x14ac:dyDescent="0.25">
      <c r="A763" s="19"/>
      <c r="B763" s="19" t="s">
        <v>20</v>
      </c>
      <c r="C763" s="47"/>
      <c r="D763" s="19"/>
      <c r="E763" s="2">
        <f t="shared" ref="E763:H769" si="50">SUMIF($B$4:$B$756,$B763,E$4:E$756)</f>
        <v>0</v>
      </c>
      <c r="F763" s="2">
        <f t="shared" si="50"/>
        <v>0</v>
      </c>
      <c r="G763" s="15">
        <f t="shared" si="50"/>
        <v>0</v>
      </c>
      <c r="H763" s="2">
        <f t="shared" si="50"/>
        <v>0</v>
      </c>
      <c r="K763" s="2">
        <f t="shared" ref="K763:L769" si="51">SUMIF($B$4:$B$756,$B763,K$4:K$756)</f>
        <v>0</v>
      </c>
      <c r="L763" s="15">
        <f t="shared" si="51"/>
        <v>0</v>
      </c>
      <c r="M763" s="37"/>
    </row>
    <row r="764" spans="1:20" s="2" customFormat="1" x14ac:dyDescent="0.25">
      <c r="A764" s="19"/>
      <c r="B764" s="19" t="s">
        <v>37</v>
      </c>
      <c r="C764" s="47"/>
      <c r="D764" s="19"/>
      <c r="E764" s="2">
        <f t="shared" si="50"/>
        <v>303800000</v>
      </c>
      <c r="F764" s="2">
        <f t="shared" si="50"/>
        <v>0</v>
      </c>
      <c r="G764" s="15">
        <f t="shared" si="50"/>
        <v>0</v>
      </c>
      <c r="H764" s="2">
        <f t="shared" si="50"/>
        <v>0</v>
      </c>
      <c r="K764" s="2">
        <f t="shared" si="51"/>
        <v>303800000</v>
      </c>
      <c r="L764" s="15">
        <f t="shared" si="51"/>
        <v>303800000</v>
      </c>
      <c r="M764" s="37"/>
    </row>
    <row r="765" spans="1:20" s="2" customFormat="1" x14ac:dyDescent="0.25">
      <c r="A765" s="19"/>
      <c r="B765" s="19" t="s">
        <v>38</v>
      </c>
      <c r="C765" s="47"/>
      <c r="D765" s="19"/>
      <c r="E765" s="2">
        <f t="shared" si="50"/>
        <v>0</v>
      </c>
      <c r="F765" s="2">
        <f t="shared" si="50"/>
        <v>0</v>
      </c>
      <c r="G765" s="15">
        <f t="shared" si="50"/>
        <v>0</v>
      </c>
      <c r="H765" s="2">
        <f t="shared" si="50"/>
        <v>0</v>
      </c>
      <c r="K765" s="2">
        <f t="shared" si="51"/>
        <v>0</v>
      </c>
      <c r="L765" s="15">
        <f t="shared" si="51"/>
        <v>0</v>
      </c>
      <c r="M765" s="37"/>
    </row>
    <row r="766" spans="1:20" s="2" customFormat="1" x14ac:dyDescent="0.25">
      <c r="A766" s="19"/>
      <c r="B766" s="19" t="s">
        <v>39</v>
      </c>
      <c r="C766" s="47"/>
      <c r="D766" s="19"/>
      <c r="E766" s="2">
        <f t="shared" si="50"/>
        <v>50200000</v>
      </c>
      <c r="F766" s="2">
        <f t="shared" si="50"/>
        <v>0</v>
      </c>
      <c r="G766" s="15">
        <f t="shared" si="50"/>
        <v>0</v>
      </c>
      <c r="H766" s="2">
        <f t="shared" si="50"/>
        <v>0</v>
      </c>
      <c r="K766" s="2">
        <f t="shared" si="51"/>
        <v>140200000</v>
      </c>
      <c r="L766" s="15">
        <f t="shared" si="51"/>
        <v>140200000</v>
      </c>
      <c r="M766" s="37"/>
    </row>
    <row r="767" spans="1:20" s="2" customFormat="1" x14ac:dyDescent="0.25">
      <c r="A767" s="19"/>
      <c r="B767" s="19" t="s">
        <v>75</v>
      </c>
      <c r="C767" s="47"/>
      <c r="D767" s="19"/>
      <c r="E767" s="2">
        <f t="shared" si="50"/>
        <v>15400000</v>
      </c>
      <c r="F767" s="2">
        <f t="shared" si="50"/>
        <v>0</v>
      </c>
      <c r="G767" s="15">
        <f t="shared" si="50"/>
        <v>0</v>
      </c>
      <c r="H767" s="2">
        <f t="shared" si="50"/>
        <v>0</v>
      </c>
      <c r="K767" s="2">
        <f t="shared" si="51"/>
        <v>35400000</v>
      </c>
      <c r="L767" s="15">
        <f t="shared" si="51"/>
        <v>35400000</v>
      </c>
      <c r="M767" s="37"/>
    </row>
    <row r="768" spans="1:20" s="2" customFormat="1" x14ac:dyDescent="0.25">
      <c r="A768" s="19"/>
      <c r="B768" s="19" t="s">
        <v>70</v>
      </c>
      <c r="C768" s="47"/>
      <c r="D768" s="19"/>
      <c r="E768" s="2">
        <f t="shared" si="50"/>
        <v>105100000</v>
      </c>
      <c r="F768" s="2">
        <f t="shared" si="50"/>
        <v>0</v>
      </c>
      <c r="G768" s="15">
        <f t="shared" si="50"/>
        <v>1000000</v>
      </c>
      <c r="H768" s="2">
        <f t="shared" si="50"/>
        <v>0</v>
      </c>
      <c r="K768" s="2">
        <f t="shared" si="51"/>
        <v>106100000</v>
      </c>
      <c r="L768" s="15">
        <f t="shared" si="51"/>
        <v>105100000</v>
      </c>
      <c r="M768" s="37"/>
    </row>
    <row r="769" spans="1:13" s="2" customFormat="1" x14ac:dyDescent="0.25">
      <c r="A769" s="19"/>
      <c r="B769" s="19" t="s">
        <v>74</v>
      </c>
      <c r="C769" s="47"/>
      <c r="D769" s="19"/>
      <c r="E769" s="2">
        <f t="shared" si="50"/>
        <v>21400000</v>
      </c>
      <c r="F769" s="2">
        <f t="shared" si="50"/>
        <v>0</v>
      </c>
      <c r="G769" s="15">
        <f t="shared" si="50"/>
        <v>0</v>
      </c>
      <c r="H769" s="2">
        <f t="shared" si="50"/>
        <v>0</v>
      </c>
      <c r="K769" s="2">
        <f t="shared" si="51"/>
        <v>21400000</v>
      </c>
      <c r="L769" s="15">
        <f t="shared" si="51"/>
        <v>21400000</v>
      </c>
      <c r="M769" s="37"/>
    </row>
    <row r="770" spans="1:13" s="2" customFormat="1" x14ac:dyDescent="0.25">
      <c r="A770" s="19"/>
      <c r="B770" s="19"/>
      <c r="C770" s="47"/>
      <c r="D770" s="19"/>
      <c r="G770" s="15"/>
      <c r="L770" s="15"/>
      <c r="M770" s="37"/>
    </row>
    <row r="771" spans="1:13" s="2" customFormat="1" x14ac:dyDescent="0.25">
      <c r="A771" s="19"/>
      <c r="B771" s="19" t="s">
        <v>20</v>
      </c>
      <c r="C771" s="47"/>
      <c r="D771" s="19"/>
      <c r="E771" s="2">
        <f>+E768+E763</f>
        <v>105100000</v>
      </c>
      <c r="F771" s="2">
        <f t="shared" ref="F771:L772" si="52">+F768+F763</f>
        <v>0</v>
      </c>
      <c r="G771" s="15">
        <f t="shared" si="52"/>
        <v>1000000</v>
      </c>
      <c r="H771" s="2">
        <f t="shared" si="52"/>
        <v>0</v>
      </c>
      <c r="K771" s="2">
        <f t="shared" si="52"/>
        <v>106100000</v>
      </c>
      <c r="L771" s="15">
        <f t="shared" si="52"/>
        <v>105100000</v>
      </c>
      <c r="M771" s="37"/>
    </row>
    <row r="772" spans="1:13" s="2" customFormat="1" x14ac:dyDescent="0.25">
      <c r="A772" s="19"/>
      <c r="B772" s="19" t="s">
        <v>37</v>
      </c>
      <c r="C772" s="47"/>
      <c r="D772" s="19"/>
      <c r="E772" s="2">
        <f>+E769+E764</f>
        <v>325200000</v>
      </c>
      <c r="F772" s="2">
        <f t="shared" si="52"/>
        <v>0</v>
      </c>
      <c r="G772" s="15">
        <f t="shared" si="52"/>
        <v>0</v>
      </c>
      <c r="H772" s="2">
        <f t="shared" si="52"/>
        <v>0</v>
      </c>
      <c r="K772" s="2">
        <f t="shared" si="52"/>
        <v>325200000</v>
      </c>
      <c r="L772" s="15">
        <f t="shared" si="52"/>
        <v>325200000</v>
      </c>
      <c r="M772" s="37"/>
    </row>
    <row r="773" spans="1:13" s="2" customFormat="1" x14ac:dyDescent="0.25">
      <c r="A773" s="19"/>
      <c r="B773" s="19" t="s">
        <v>38</v>
      </c>
      <c r="C773" s="47"/>
      <c r="D773" s="19"/>
      <c r="E773" s="2">
        <f t="shared" ref="E773:L773" si="53">+E765</f>
        <v>0</v>
      </c>
      <c r="F773" s="2">
        <f t="shared" si="53"/>
        <v>0</v>
      </c>
      <c r="G773" s="15">
        <f t="shared" si="53"/>
        <v>0</v>
      </c>
      <c r="H773" s="2">
        <f t="shared" si="53"/>
        <v>0</v>
      </c>
      <c r="K773" s="2">
        <f t="shared" si="53"/>
        <v>0</v>
      </c>
      <c r="L773" s="15">
        <f t="shared" si="53"/>
        <v>0</v>
      </c>
      <c r="M773" s="37"/>
    </row>
    <row r="774" spans="1:13" s="2" customFormat="1" x14ac:dyDescent="0.25">
      <c r="A774" s="19"/>
      <c r="B774" s="19" t="s">
        <v>39</v>
      </c>
      <c r="C774" s="47"/>
      <c r="D774" s="19"/>
      <c r="E774" s="2">
        <f t="shared" ref="E774:L774" si="54">+E767+E766</f>
        <v>65600000</v>
      </c>
      <c r="F774" s="2">
        <f t="shared" si="54"/>
        <v>0</v>
      </c>
      <c r="G774" s="15">
        <f t="shared" si="54"/>
        <v>0</v>
      </c>
      <c r="H774" s="2">
        <f t="shared" si="54"/>
        <v>0</v>
      </c>
      <c r="K774" s="2">
        <f t="shared" si="54"/>
        <v>175600000</v>
      </c>
      <c r="L774" s="15">
        <f t="shared" si="54"/>
        <v>175600000</v>
      </c>
      <c r="M774" s="37"/>
    </row>
    <row r="775" spans="1:13" s="2" customFormat="1" x14ac:dyDescent="0.25">
      <c r="A775" s="19"/>
      <c r="B775" s="19"/>
      <c r="C775" s="47"/>
      <c r="D775" s="19"/>
      <c r="E775" s="15">
        <f t="shared" ref="E775:L775" si="55">SUM(E771:E774)</f>
        <v>495900000</v>
      </c>
      <c r="F775" s="15">
        <f t="shared" si="55"/>
        <v>0</v>
      </c>
      <c r="G775" s="15">
        <f t="shared" si="55"/>
        <v>1000000</v>
      </c>
      <c r="H775" s="15">
        <f t="shared" si="55"/>
        <v>0</v>
      </c>
      <c r="I775" s="15"/>
      <c r="J775" s="15"/>
      <c r="K775" s="15">
        <f t="shared" si="55"/>
        <v>606900000</v>
      </c>
      <c r="L775" s="15">
        <f t="shared" si="55"/>
        <v>605900000</v>
      </c>
      <c r="M775" s="37"/>
    </row>
    <row r="776" spans="1:13" s="2" customFormat="1" x14ac:dyDescent="0.25">
      <c r="A776" s="19"/>
      <c r="B776" s="19"/>
      <c r="C776" s="47"/>
      <c r="D776" s="19"/>
      <c r="G776" s="15"/>
      <c r="L776" s="15"/>
      <c r="M776" s="37"/>
    </row>
    <row r="777" spans="1:13" s="2" customFormat="1" x14ac:dyDescent="0.25">
      <c r="A777" s="19"/>
      <c r="B777" s="19" t="s">
        <v>20</v>
      </c>
      <c r="C777" s="47" t="s">
        <v>28</v>
      </c>
      <c r="D777" s="19"/>
      <c r="E777" s="2">
        <f t="shared" ref="E777:H803" si="56">SUMPRODUCT(($A$4:$A$757=$C777)*($B$4:$B$757=$B777)*(E$4:E$757))</f>
        <v>0</v>
      </c>
      <c r="F777" s="2">
        <f t="shared" si="56"/>
        <v>0</v>
      </c>
      <c r="G777" s="15">
        <f t="shared" si="56"/>
        <v>0</v>
      </c>
      <c r="H777" s="2">
        <f t="shared" si="56"/>
        <v>0</v>
      </c>
      <c r="K777" s="2">
        <f t="shared" ref="K777:K803" si="57">SUMPRODUCT(($A$4:$A$757=$C777)*($B$4:$B$757=$B777)*(K$4:K$757))</f>
        <v>0</v>
      </c>
      <c r="L777" s="15">
        <f t="shared" ref="L777:L803" si="58">SUMPRODUCT(($A$4:$A$757=$C777)*($B$4:$B$757=$B777)*($L$4:$L$757))</f>
        <v>0</v>
      </c>
      <c r="M777" s="37"/>
    </row>
    <row r="778" spans="1:13" s="2" customFormat="1" x14ac:dyDescent="0.25">
      <c r="A778" s="19"/>
      <c r="B778" s="19" t="s">
        <v>37</v>
      </c>
      <c r="C778" s="47" t="s">
        <v>28</v>
      </c>
      <c r="D778" s="19"/>
      <c r="E778" s="2">
        <f t="shared" si="56"/>
        <v>0</v>
      </c>
      <c r="F778" s="2">
        <f t="shared" si="56"/>
        <v>0</v>
      </c>
      <c r="G778" s="15">
        <f t="shared" si="56"/>
        <v>0</v>
      </c>
      <c r="H778" s="2">
        <f t="shared" si="56"/>
        <v>0</v>
      </c>
      <c r="K778" s="2">
        <f t="shared" si="57"/>
        <v>0</v>
      </c>
      <c r="L778" s="15">
        <f t="shared" si="58"/>
        <v>0</v>
      </c>
      <c r="M778" s="37"/>
    </row>
    <row r="779" spans="1:13" s="2" customFormat="1" x14ac:dyDescent="0.25">
      <c r="A779" s="19"/>
      <c r="B779" s="19" t="s">
        <v>38</v>
      </c>
      <c r="C779" s="47" t="s">
        <v>28</v>
      </c>
      <c r="D779" s="19"/>
      <c r="E779" s="2">
        <f t="shared" si="56"/>
        <v>0</v>
      </c>
      <c r="F779" s="2">
        <f t="shared" si="56"/>
        <v>0</v>
      </c>
      <c r="G779" s="15">
        <f t="shared" si="56"/>
        <v>0</v>
      </c>
      <c r="H779" s="2">
        <f t="shared" si="56"/>
        <v>0</v>
      </c>
      <c r="K779" s="2">
        <f t="shared" si="57"/>
        <v>0</v>
      </c>
      <c r="L779" s="15">
        <f t="shared" si="58"/>
        <v>0</v>
      </c>
      <c r="M779" s="37">
        <f>+SUM(E777:G780)</f>
        <v>0</v>
      </c>
    </row>
    <row r="780" spans="1:13" s="2" customFormat="1" x14ac:dyDescent="0.25">
      <c r="A780" s="19"/>
      <c r="B780" s="19" t="s">
        <v>39</v>
      </c>
      <c r="C780" s="47" t="s">
        <v>28</v>
      </c>
      <c r="D780" s="19"/>
      <c r="E780" s="2">
        <f t="shared" si="56"/>
        <v>0</v>
      </c>
      <c r="F780" s="2">
        <f t="shared" si="56"/>
        <v>0</v>
      </c>
      <c r="G780" s="15">
        <f t="shared" si="56"/>
        <v>0</v>
      </c>
      <c r="H780" s="2">
        <f t="shared" si="56"/>
        <v>0</v>
      </c>
      <c r="K780" s="2">
        <f t="shared" si="57"/>
        <v>0</v>
      </c>
      <c r="L780" s="15">
        <f t="shared" si="58"/>
        <v>0</v>
      </c>
      <c r="M780" s="37"/>
    </row>
    <row r="781" spans="1:13" s="2" customFormat="1" x14ac:dyDescent="0.25">
      <c r="A781" s="19"/>
      <c r="B781" s="19" t="s">
        <v>20</v>
      </c>
      <c r="C781" s="47" t="s">
        <v>64</v>
      </c>
      <c r="D781" s="19"/>
      <c r="E781" s="2">
        <f t="shared" si="56"/>
        <v>0</v>
      </c>
      <c r="F781" s="2">
        <f t="shared" si="56"/>
        <v>0</v>
      </c>
      <c r="G781" s="15">
        <f t="shared" si="56"/>
        <v>0</v>
      </c>
      <c r="H781" s="2">
        <f t="shared" si="56"/>
        <v>0</v>
      </c>
      <c r="K781" s="2">
        <f t="shared" si="57"/>
        <v>0</v>
      </c>
      <c r="L781" s="15">
        <f t="shared" si="58"/>
        <v>0</v>
      </c>
      <c r="M781" s="37"/>
    </row>
    <row r="782" spans="1:13" s="2" customFormat="1" x14ac:dyDescent="0.25">
      <c r="A782" s="19"/>
      <c r="B782" s="19" t="s">
        <v>37</v>
      </c>
      <c r="C782" s="47" t="s">
        <v>64</v>
      </c>
      <c r="D782" s="19"/>
      <c r="E782" s="2">
        <f t="shared" si="56"/>
        <v>0</v>
      </c>
      <c r="F782" s="2">
        <f t="shared" si="56"/>
        <v>0</v>
      </c>
      <c r="G782" s="15">
        <f t="shared" si="56"/>
        <v>0</v>
      </c>
      <c r="H782" s="2">
        <f t="shared" si="56"/>
        <v>0</v>
      </c>
      <c r="K782" s="2">
        <f t="shared" si="57"/>
        <v>0</v>
      </c>
      <c r="L782" s="15">
        <f t="shared" si="58"/>
        <v>0</v>
      </c>
      <c r="M782" s="37"/>
    </row>
    <row r="783" spans="1:13" s="2" customFormat="1" x14ac:dyDescent="0.25">
      <c r="A783" s="19"/>
      <c r="B783" s="19" t="s">
        <v>38</v>
      </c>
      <c r="C783" s="47" t="s">
        <v>64</v>
      </c>
      <c r="D783" s="19"/>
      <c r="E783" s="2">
        <f t="shared" si="56"/>
        <v>0</v>
      </c>
      <c r="F783" s="2">
        <f t="shared" si="56"/>
        <v>0</v>
      </c>
      <c r="G783" s="15">
        <f t="shared" si="56"/>
        <v>0</v>
      </c>
      <c r="H783" s="2">
        <f t="shared" si="56"/>
        <v>0</v>
      </c>
      <c r="K783" s="2">
        <f t="shared" si="57"/>
        <v>0</v>
      </c>
      <c r="L783" s="15">
        <f t="shared" si="58"/>
        <v>0</v>
      </c>
      <c r="M783" s="37"/>
    </row>
    <row r="784" spans="1:13" s="2" customFormat="1" x14ac:dyDescent="0.25">
      <c r="A784" s="19"/>
      <c r="B784" s="19" t="s">
        <v>39</v>
      </c>
      <c r="C784" s="47" t="s">
        <v>64</v>
      </c>
      <c r="D784" s="19"/>
      <c r="E784" s="2">
        <f t="shared" si="56"/>
        <v>0</v>
      </c>
      <c r="F784" s="2">
        <f t="shared" si="56"/>
        <v>0</v>
      </c>
      <c r="G784" s="15">
        <f t="shared" si="56"/>
        <v>0</v>
      </c>
      <c r="H784" s="2">
        <f t="shared" si="56"/>
        <v>0</v>
      </c>
      <c r="K784" s="2">
        <f t="shared" si="57"/>
        <v>0</v>
      </c>
      <c r="L784" s="15">
        <f t="shared" si="58"/>
        <v>0</v>
      </c>
      <c r="M784" s="37"/>
    </row>
    <row r="785" spans="1:13" s="2" customFormat="1" x14ac:dyDescent="0.25">
      <c r="A785" s="19"/>
      <c r="B785" s="19" t="s">
        <v>20</v>
      </c>
      <c r="C785" s="47" t="s">
        <v>40</v>
      </c>
      <c r="D785" s="19"/>
      <c r="E785" s="2">
        <f t="shared" si="56"/>
        <v>0</v>
      </c>
      <c r="F785" s="2">
        <f t="shared" si="56"/>
        <v>0</v>
      </c>
      <c r="G785" s="15">
        <f t="shared" si="56"/>
        <v>0</v>
      </c>
      <c r="H785" s="2">
        <f t="shared" si="56"/>
        <v>0</v>
      </c>
      <c r="K785" s="2">
        <f t="shared" si="57"/>
        <v>0</v>
      </c>
      <c r="L785" s="15">
        <f t="shared" si="58"/>
        <v>0</v>
      </c>
      <c r="M785" s="37"/>
    </row>
    <row r="786" spans="1:13" s="2" customFormat="1" x14ac:dyDescent="0.25">
      <c r="A786" s="19"/>
      <c r="B786" s="19" t="s">
        <v>37</v>
      </c>
      <c r="C786" s="47" t="s">
        <v>40</v>
      </c>
      <c r="D786" s="19"/>
      <c r="E786" s="2">
        <f t="shared" si="56"/>
        <v>0</v>
      </c>
      <c r="F786" s="2">
        <f t="shared" si="56"/>
        <v>0</v>
      </c>
      <c r="G786" s="15">
        <f t="shared" si="56"/>
        <v>0</v>
      </c>
      <c r="H786" s="2">
        <f t="shared" si="56"/>
        <v>0</v>
      </c>
      <c r="K786" s="2">
        <f t="shared" si="57"/>
        <v>0</v>
      </c>
      <c r="L786" s="15">
        <f t="shared" si="58"/>
        <v>0</v>
      </c>
      <c r="M786" s="37"/>
    </row>
    <row r="787" spans="1:13" s="2" customFormat="1" x14ac:dyDescent="0.25">
      <c r="A787" s="19"/>
      <c r="B787" s="19" t="s">
        <v>38</v>
      </c>
      <c r="C787" s="47" t="s">
        <v>40</v>
      </c>
      <c r="D787" s="19"/>
      <c r="E787" s="2">
        <f t="shared" si="56"/>
        <v>0</v>
      </c>
      <c r="F787" s="2">
        <f t="shared" si="56"/>
        <v>0</v>
      </c>
      <c r="G787" s="15">
        <f t="shared" si="56"/>
        <v>0</v>
      </c>
      <c r="H787" s="2">
        <f t="shared" si="56"/>
        <v>0</v>
      </c>
      <c r="K787" s="2">
        <f t="shared" si="57"/>
        <v>0</v>
      </c>
      <c r="L787" s="15">
        <f t="shared" si="58"/>
        <v>0</v>
      </c>
      <c r="M787" s="37"/>
    </row>
    <row r="788" spans="1:13" s="2" customFormat="1" x14ac:dyDescent="0.25">
      <c r="A788" s="19"/>
      <c r="B788" s="19" t="s">
        <v>39</v>
      </c>
      <c r="C788" s="47" t="s">
        <v>40</v>
      </c>
      <c r="D788" s="19"/>
      <c r="E788" s="2">
        <f t="shared" si="56"/>
        <v>0</v>
      </c>
      <c r="F788" s="2">
        <f t="shared" si="56"/>
        <v>0</v>
      </c>
      <c r="G788" s="15">
        <f t="shared" si="56"/>
        <v>0</v>
      </c>
      <c r="H788" s="2">
        <f t="shared" si="56"/>
        <v>0</v>
      </c>
      <c r="K788" s="2">
        <f t="shared" si="57"/>
        <v>0</v>
      </c>
      <c r="L788" s="15">
        <f t="shared" si="58"/>
        <v>0</v>
      </c>
      <c r="M788" s="37"/>
    </row>
    <row r="789" spans="1:13" s="2" customFormat="1" x14ac:dyDescent="0.25">
      <c r="A789" s="19"/>
      <c r="B789" s="19" t="s">
        <v>20</v>
      </c>
      <c r="C789" s="47" t="s">
        <v>61</v>
      </c>
      <c r="D789" s="19"/>
      <c r="E789" s="2">
        <f t="shared" si="56"/>
        <v>0</v>
      </c>
      <c r="F789" s="2">
        <f t="shared" si="56"/>
        <v>0</v>
      </c>
      <c r="G789" s="15">
        <f t="shared" si="56"/>
        <v>0</v>
      </c>
      <c r="H789" s="2">
        <f t="shared" si="56"/>
        <v>0</v>
      </c>
      <c r="K789" s="2">
        <f t="shared" si="57"/>
        <v>0</v>
      </c>
      <c r="L789" s="15">
        <f t="shared" si="58"/>
        <v>0</v>
      </c>
      <c r="M789" s="37"/>
    </row>
    <row r="790" spans="1:13" s="2" customFormat="1" x14ac:dyDescent="0.25">
      <c r="A790" s="19"/>
      <c r="B790" s="19" t="s">
        <v>37</v>
      </c>
      <c r="C790" s="47" t="s">
        <v>61</v>
      </c>
      <c r="D790" s="19"/>
      <c r="E790" s="2">
        <f t="shared" si="56"/>
        <v>0</v>
      </c>
      <c r="F790" s="2">
        <f t="shared" si="56"/>
        <v>0</v>
      </c>
      <c r="G790" s="15">
        <f t="shared" si="56"/>
        <v>0</v>
      </c>
      <c r="H790" s="2">
        <f t="shared" si="56"/>
        <v>0</v>
      </c>
      <c r="K790" s="2">
        <f t="shared" si="57"/>
        <v>0</v>
      </c>
      <c r="L790" s="15">
        <f t="shared" si="58"/>
        <v>0</v>
      </c>
      <c r="M790" s="37"/>
    </row>
    <row r="791" spans="1:13" s="2" customFormat="1" x14ac:dyDescent="0.25">
      <c r="A791" s="19"/>
      <c r="B791" s="19" t="s">
        <v>38</v>
      </c>
      <c r="C791" s="47" t="s">
        <v>61</v>
      </c>
      <c r="D791" s="19"/>
      <c r="E791" s="2">
        <f t="shared" si="56"/>
        <v>0</v>
      </c>
      <c r="F791" s="2">
        <f t="shared" si="56"/>
        <v>0</v>
      </c>
      <c r="G791" s="15">
        <f t="shared" si="56"/>
        <v>0</v>
      </c>
      <c r="H791" s="2">
        <f t="shared" si="56"/>
        <v>0</v>
      </c>
      <c r="K791" s="2">
        <f t="shared" si="57"/>
        <v>0</v>
      </c>
      <c r="L791" s="15">
        <f t="shared" si="58"/>
        <v>0</v>
      </c>
      <c r="M791" s="37"/>
    </row>
    <row r="792" spans="1:13" s="2" customFormat="1" x14ac:dyDescent="0.25">
      <c r="A792" s="19"/>
      <c r="B792" s="19" t="s">
        <v>39</v>
      </c>
      <c r="C792" s="47" t="s">
        <v>61</v>
      </c>
      <c r="D792" s="19"/>
      <c r="E792" s="2">
        <f t="shared" si="56"/>
        <v>0</v>
      </c>
      <c r="F792" s="2">
        <f t="shared" si="56"/>
        <v>0</v>
      </c>
      <c r="G792" s="15">
        <f t="shared" si="56"/>
        <v>0</v>
      </c>
      <c r="H792" s="2">
        <f t="shared" si="56"/>
        <v>0</v>
      </c>
      <c r="K792" s="2">
        <f t="shared" si="57"/>
        <v>0</v>
      </c>
      <c r="L792" s="15">
        <f t="shared" si="58"/>
        <v>0</v>
      </c>
      <c r="M792" s="37"/>
    </row>
    <row r="793" spans="1:13" s="2" customFormat="1" x14ac:dyDescent="0.25">
      <c r="A793" s="19"/>
      <c r="B793" s="19" t="s">
        <v>20</v>
      </c>
      <c r="C793" s="47" t="s">
        <v>67</v>
      </c>
      <c r="D793" s="19"/>
      <c r="E793" s="2">
        <f t="shared" si="56"/>
        <v>0</v>
      </c>
      <c r="F793" s="2">
        <f t="shared" si="56"/>
        <v>0</v>
      </c>
      <c r="G793" s="15">
        <f t="shared" si="56"/>
        <v>0</v>
      </c>
      <c r="H793" s="2">
        <f t="shared" si="56"/>
        <v>0</v>
      </c>
      <c r="K793" s="2">
        <f t="shared" si="57"/>
        <v>0</v>
      </c>
      <c r="L793" s="15">
        <f t="shared" si="58"/>
        <v>0</v>
      </c>
      <c r="M793" s="37"/>
    </row>
    <row r="794" spans="1:13" s="2" customFormat="1" x14ac:dyDescent="0.25">
      <c r="A794" s="19"/>
      <c r="B794" s="19" t="s">
        <v>37</v>
      </c>
      <c r="C794" s="47" t="s">
        <v>67</v>
      </c>
      <c r="D794" s="19"/>
      <c r="E794" s="2">
        <f t="shared" si="56"/>
        <v>0</v>
      </c>
      <c r="F794" s="2">
        <f t="shared" si="56"/>
        <v>0</v>
      </c>
      <c r="G794" s="15">
        <f t="shared" si="56"/>
        <v>0</v>
      </c>
      <c r="H794" s="2">
        <f t="shared" si="56"/>
        <v>0</v>
      </c>
      <c r="K794" s="2">
        <f t="shared" si="57"/>
        <v>0</v>
      </c>
      <c r="L794" s="15">
        <f t="shared" si="58"/>
        <v>0</v>
      </c>
      <c r="M794" s="37"/>
    </row>
    <row r="795" spans="1:13" s="2" customFormat="1" x14ac:dyDescent="0.25">
      <c r="A795" s="19"/>
      <c r="B795" s="19" t="s">
        <v>38</v>
      </c>
      <c r="C795" s="47" t="s">
        <v>67</v>
      </c>
      <c r="D795" s="19"/>
      <c r="E795" s="2">
        <f t="shared" si="56"/>
        <v>0</v>
      </c>
      <c r="F795" s="2">
        <f t="shared" si="56"/>
        <v>0</v>
      </c>
      <c r="G795" s="15">
        <f t="shared" si="56"/>
        <v>0</v>
      </c>
      <c r="H795" s="2">
        <f t="shared" si="56"/>
        <v>0</v>
      </c>
      <c r="K795" s="2">
        <f t="shared" si="57"/>
        <v>0</v>
      </c>
      <c r="L795" s="15">
        <f t="shared" si="58"/>
        <v>0</v>
      </c>
      <c r="M795" s="37"/>
    </row>
    <row r="796" spans="1:13" s="2" customFormat="1" x14ac:dyDescent="0.25">
      <c r="A796" s="19"/>
      <c r="B796" s="19" t="s">
        <v>39</v>
      </c>
      <c r="C796" s="47" t="s">
        <v>67</v>
      </c>
      <c r="D796" s="19"/>
      <c r="E796" s="2">
        <f t="shared" si="56"/>
        <v>0</v>
      </c>
      <c r="F796" s="2">
        <f t="shared" si="56"/>
        <v>0</v>
      </c>
      <c r="G796" s="15">
        <f t="shared" si="56"/>
        <v>0</v>
      </c>
      <c r="H796" s="2">
        <f t="shared" si="56"/>
        <v>0</v>
      </c>
      <c r="K796" s="2">
        <f t="shared" si="57"/>
        <v>0</v>
      </c>
      <c r="L796" s="15">
        <f t="shared" si="58"/>
        <v>0</v>
      </c>
      <c r="M796" s="37"/>
    </row>
    <row r="797" spans="1:13" s="2" customFormat="1" x14ac:dyDescent="0.25">
      <c r="A797" s="19"/>
      <c r="B797" s="19" t="s">
        <v>20</v>
      </c>
      <c r="C797" s="47" t="s">
        <v>66</v>
      </c>
      <c r="D797" s="19"/>
      <c r="E797" s="2">
        <f t="shared" si="56"/>
        <v>0</v>
      </c>
      <c r="F797" s="2">
        <f t="shared" si="56"/>
        <v>0</v>
      </c>
      <c r="G797" s="15">
        <f t="shared" si="56"/>
        <v>0</v>
      </c>
      <c r="H797" s="2">
        <f t="shared" si="56"/>
        <v>0</v>
      </c>
      <c r="K797" s="2">
        <f t="shared" si="57"/>
        <v>0</v>
      </c>
      <c r="L797" s="15">
        <f t="shared" si="58"/>
        <v>0</v>
      </c>
      <c r="M797" s="37"/>
    </row>
    <row r="798" spans="1:13" s="2" customFormat="1" x14ac:dyDescent="0.25">
      <c r="A798" s="19"/>
      <c r="B798" s="19" t="s">
        <v>37</v>
      </c>
      <c r="C798" s="47" t="s">
        <v>66</v>
      </c>
      <c r="D798" s="19"/>
      <c r="E798" s="2">
        <f t="shared" si="56"/>
        <v>0</v>
      </c>
      <c r="F798" s="2">
        <f t="shared" si="56"/>
        <v>0</v>
      </c>
      <c r="G798" s="15">
        <f t="shared" si="56"/>
        <v>0</v>
      </c>
      <c r="H798" s="2">
        <f t="shared" si="56"/>
        <v>0</v>
      </c>
      <c r="K798" s="2">
        <f t="shared" si="57"/>
        <v>0</v>
      </c>
      <c r="L798" s="15">
        <f t="shared" si="58"/>
        <v>0</v>
      </c>
      <c r="M798" s="37"/>
    </row>
    <row r="799" spans="1:13" s="2" customFormat="1" x14ac:dyDescent="0.25">
      <c r="A799" s="19"/>
      <c r="B799" s="19" t="s">
        <v>38</v>
      </c>
      <c r="C799" s="47" t="s">
        <v>66</v>
      </c>
      <c r="D799" s="19"/>
      <c r="E799" s="2">
        <f t="shared" si="56"/>
        <v>0</v>
      </c>
      <c r="F799" s="2">
        <f t="shared" si="56"/>
        <v>0</v>
      </c>
      <c r="G799" s="15">
        <f t="shared" si="56"/>
        <v>0</v>
      </c>
      <c r="H799" s="2">
        <f t="shared" si="56"/>
        <v>0</v>
      </c>
      <c r="K799" s="2">
        <f t="shared" si="57"/>
        <v>0</v>
      </c>
      <c r="L799" s="15">
        <f t="shared" si="58"/>
        <v>0</v>
      </c>
      <c r="M799" s="37"/>
    </row>
    <row r="800" spans="1:13" s="2" customFormat="1" x14ac:dyDescent="0.25">
      <c r="A800" s="19"/>
      <c r="B800" s="19" t="s">
        <v>39</v>
      </c>
      <c r="C800" s="47" t="s">
        <v>66</v>
      </c>
      <c r="D800" s="19"/>
      <c r="E800" s="2">
        <f t="shared" si="56"/>
        <v>0</v>
      </c>
      <c r="F800" s="2">
        <f t="shared" si="56"/>
        <v>0</v>
      </c>
      <c r="G800" s="15">
        <f t="shared" si="56"/>
        <v>0</v>
      </c>
      <c r="H800" s="2">
        <f t="shared" si="56"/>
        <v>0</v>
      </c>
      <c r="K800" s="2">
        <f t="shared" si="57"/>
        <v>0</v>
      </c>
      <c r="L800" s="15">
        <f t="shared" si="58"/>
        <v>0</v>
      </c>
      <c r="M800" s="37"/>
    </row>
    <row r="801" spans="1:14" s="2" customFormat="1" x14ac:dyDescent="0.25">
      <c r="A801" s="19"/>
      <c r="B801" s="19" t="s">
        <v>70</v>
      </c>
      <c r="C801" s="47" t="s">
        <v>71</v>
      </c>
      <c r="D801" s="19"/>
      <c r="E801" s="2">
        <f t="shared" si="56"/>
        <v>105100000</v>
      </c>
      <c r="F801" s="2">
        <f t="shared" si="56"/>
        <v>0</v>
      </c>
      <c r="G801" s="15">
        <f t="shared" si="56"/>
        <v>1000000</v>
      </c>
      <c r="H801" s="2">
        <f t="shared" si="56"/>
        <v>0</v>
      </c>
      <c r="K801" s="2">
        <f t="shared" si="57"/>
        <v>106100000</v>
      </c>
      <c r="L801" s="15">
        <f t="shared" si="58"/>
        <v>105100000</v>
      </c>
      <c r="M801" s="37"/>
    </row>
    <row r="802" spans="1:14" s="2" customFormat="1" x14ac:dyDescent="0.25">
      <c r="A802" s="19"/>
      <c r="B802" s="19" t="s">
        <v>74</v>
      </c>
      <c r="C802" s="47" t="s">
        <v>71</v>
      </c>
      <c r="D802" s="19"/>
      <c r="E802" s="2">
        <f t="shared" si="56"/>
        <v>21400000</v>
      </c>
      <c r="F802" s="2">
        <f t="shared" si="56"/>
        <v>0</v>
      </c>
      <c r="G802" s="15">
        <f t="shared" si="56"/>
        <v>0</v>
      </c>
      <c r="H802" s="2">
        <f t="shared" si="56"/>
        <v>0</v>
      </c>
      <c r="K802" s="2">
        <f t="shared" si="57"/>
        <v>21400000</v>
      </c>
      <c r="L802" s="15">
        <f t="shared" si="58"/>
        <v>21400000</v>
      </c>
      <c r="M802" s="37"/>
    </row>
    <row r="803" spans="1:14" s="2" customFormat="1" x14ac:dyDescent="0.25">
      <c r="A803" s="19"/>
      <c r="B803" s="19" t="s">
        <v>75</v>
      </c>
      <c r="C803" s="47" t="s">
        <v>71</v>
      </c>
      <c r="D803" s="19"/>
      <c r="E803" s="2">
        <f t="shared" si="56"/>
        <v>15400000</v>
      </c>
      <c r="F803" s="2">
        <f t="shared" si="56"/>
        <v>0</v>
      </c>
      <c r="G803" s="15">
        <f t="shared" si="56"/>
        <v>0</v>
      </c>
      <c r="H803" s="2">
        <f t="shared" si="56"/>
        <v>0</v>
      </c>
      <c r="K803" s="2">
        <f t="shared" si="57"/>
        <v>35400000</v>
      </c>
      <c r="L803" s="15">
        <f t="shared" si="58"/>
        <v>35400000</v>
      </c>
      <c r="M803" s="37"/>
    </row>
    <row r="805" spans="1:14" x14ac:dyDescent="0.25">
      <c r="B805" s="19" t="s">
        <v>20</v>
      </c>
      <c r="C805" s="47" t="s">
        <v>110</v>
      </c>
      <c r="D805" s="19" t="s">
        <v>111</v>
      </c>
      <c r="E805" s="2" t="s">
        <v>115</v>
      </c>
      <c r="F805" s="19"/>
      <c r="M805" s="39"/>
    </row>
    <row r="806" spans="1:14" x14ac:dyDescent="0.25">
      <c r="D806" s="19" t="s">
        <v>112</v>
      </c>
      <c r="E806" s="2" t="s">
        <v>124</v>
      </c>
      <c r="F806" s="19"/>
      <c r="M806" s="39"/>
    </row>
    <row r="807" spans="1:14" s="2" customFormat="1" x14ac:dyDescent="0.25">
      <c r="A807" s="19"/>
      <c r="B807" s="19"/>
      <c r="C807" s="47"/>
      <c r="D807" s="19" t="s">
        <v>113</v>
      </c>
      <c r="E807" s="2" t="s">
        <v>114</v>
      </c>
      <c r="F807" s="19"/>
      <c r="G807" s="15"/>
      <c r="L807" s="15"/>
      <c r="M807" s="37"/>
      <c r="N807" s="19"/>
    </row>
    <row r="808" spans="1:14" x14ac:dyDescent="0.25">
      <c r="F808" s="19"/>
    </row>
    <row r="809" spans="1:14" s="2" customFormat="1" x14ac:dyDescent="0.25">
      <c r="A809" s="19"/>
      <c r="B809" s="19" t="s">
        <v>37</v>
      </c>
      <c r="C809" s="47"/>
      <c r="D809" s="19" t="s">
        <v>111</v>
      </c>
      <c r="E809" s="2" t="s">
        <v>116</v>
      </c>
      <c r="F809" s="19"/>
      <c r="G809" s="15"/>
      <c r="L809" s="15"/>
      <c r="M809" s="37"/>
      <c r="N809" s="19"/>
    </row>
    <row r="810" spans="1:14" s="2" customFormat="1" x14ac:dyDescent="0.25">
      <c r="A810" s="19"/>
      <c r="B810" s="19"/>
      <c r="C810" s="47"/>
      <c r="D810" s="19" t="s">
        <v>112</v>
      </c>
      <c r="E810" s="2" t="s">
        <v>123</v>
      </c>
      <c r="F810" s="19"/>
      <c r="G810" s="15"/>
      <c r="L810" s="15"/>
      <c r="M810" s="37"/>
      <c r="N810" s="19"/>
    </row>
    <row r="811" spans="1:14" s="2" customFormat="1" x14ac:dyDescent="0.25">
      <c r="A811" s="19"/>
      <c r="B811" s="19"/>
      <c r="C811" s="47"/>
      <c r="D811" s="19" t="s">
        <v>113</v>
      </c>
      <c r="E811" s="2" t="s">
        <v>117</v>
      </c>
      <c r="F811" s="19"/>
      <c r="G811" s="15"/>
      <c r="L811" s="15"/>
      <c r="M811" s="37"/>
      <c r="N811" s="19"/>
    </row>
    <row r="812" spans="1:14" x14ac:dyDescent="0.25">
      <c r="F812" s="19"/>
    </row>
    <row r="813" spans="1:14" s="2" customFormat="1" x14ac:dyDescent="0.25">
      <c r="A813" s="19"/>
      <c r="B813" s="19" t="s">
        <v>38</v>
      </c>
      <c r="C813" s="47"/>
      <c r="D813" s="19" t="s">
        <v>111</v>
      </c>
      <c r="E813" s="2" t="s">
        <v>120</v>
      </c>
      <c r="F813" s="19"/>
      <c r="G813" s="15"/>
      <c r="L813" s="15"/>
      <c r="M813" s="37"/>
      <c r="N813" s="19"/>
    </row>
    <row r="814" spans="1:14" s="2" customFormat="1" x14ac:dyDescent="0.25">
      <c r="A814" s="19"/>
      <c r="B814" s="19"/>
      <c r="C814" s="47"/>
      <c r="D814" s="19" t="s">
        <v>112</v>
      </c>
      <c r="E814" s="2" t="s">
        <v>122</v>
      </c>
      <c r="F814" s="19"/>
      <c r="G814" s="15"/>
      <c r="L814" s="15"/>
      <c r="M814" s="37"/>
      <c r="N814" s="19"/>
    </row>
    <row r="815" spans="1:14" s="2" customFormat="1" x14ac:dyDescent="0.25">
      <c r="A815" s="19"/>
      <c r="B815" s="19"/>
      <c r="C815" s="47"/>
      <c r="D815" s="19" t="s">
        <v>113</v>
      </c>
      <c r="E815" s="2" t="s">
        <v>121</v>
      </c>
      <c r="F815" s="19"/>
      <c r="G815" s="15"/>
      <c r="L815" s="15"/>
      <c r="M815" s="37"/>
      <c r="N815" s="19"/>
    </row>
    <row r="816" spans="1:14" x14ac:dyDescent="0.25">
      <c r="F816" s="19"/>
    </row>
    <row r="817" spans="1:14" s="2" customFormat="1" x14ac:dyDescent="0.25">
      <c r="A817" s="19"/>
      <c r="B817" s="19" t="s">
        <v>39</v>
      </c>
      <c r="C817" s="47"/>
      <c r="D817" s="19" t="s">
        <v>111</v>
      </c>
      <c r="F817" s="19"/>
      <c r="G817" s="15"/>
      <c r="L817" s="15"/>
      <c r="M817" s="37"/>
      <c r="N817" s="19"/>
    </row>
    <row r="818" spans="1:14" s="2" customFormat="1" x14ac:dyDescent="0.25">
      <c r="A818" s="19"/>
      <c r="B818" s="19"/>
      <c r="C818" s="47"/>
      <c r="D818" s="19" t="s">
        <v>112</v>
      </c>
      <c r="E818" s="2" t="s">
        <v>119</v>
      </c>
      <c r="F818" s="19"/>
      <c r="G818" s="15"/>
      <c r="L818" s="15"/>
      <c r="M818" s="37"/>
      <c r="N818" s="19"/>
    </row>
    <row r="819" spans="1:14" s="2" customFormat="1" x14ac:dyDescent="0.25">
      <c r="A819" s="19"/>
      <c r="B819" s="19"/>
      <c r="C819" s="47"/>
      <c r="D819" s="19" t="s">
        <v>113</v>
      </c>
      <c r="E819" s="2" t="s">
        <v>118</v>
      </c>
      <c r="F819" s="19"/>
      <c r="G819" s="15"/>
      <c r="L819" s="15"/>
      <c r="M819" s="37"/>
      <c r="N819" s="19"/>
    </row>
  </sheetData>
  <autoFilter ref="A3:T769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3"/>
  <sheetViews>
    <sheetView tabSelected="1" zoomScale="85" zoomScaleNormal="85" workbookViewId="0">
      <pane xSplit="4" ySplit="5" topLeftCell="E607" activePane="bottomRight" state="frozen"/>
      <selection activeCell="I551" sqref="I551"/>
      <selection pane="topRight" activeCell="I551" sqref="I551"/>
      <selection pane="bottomLeft" activeCell="I551" sqref="I551"/>
      <selection pane="bottomRight" activeCell="E623" sqref="E623"/>
    </sheetView>
  </sheetViews>
  <sheetFormatPr defaultColWidth="9.140625" defaultRowHeight="15" outlineLevelRow="1" outlineLevelCol="1" x14ac:dyDescent="0.25"/>
  <cols>
    <col min="1" max="1" width="12.140625" style="19" customWidth="1"/>
    <col min="2" max="2" width="7.5703125" style="19" customWidth="1"/>
    <col min="3" max="3" width="21.42578125" style="47" customWidth="1"/>
    <col min="4" max="4" width="26.42578125" style="19" customWidth="1"/>
    <col min="5" max="5" width="17.5703125" style="2" customWidth="1"/>
    <col min="6" max="6" width="18.28515625" style="2" customWidth="1"/>
    <col min="7" max="7" width="18.140625" style="15" customWidth="1"/>
    <col min="8" max="10" width="18.140625" style="2" hidden="1" customWidth="1"/>
    <col min="11" max="11" width="20.7109375" style="2" customWidth="1"/>
    <col min="12" max="12" width="23.85546875" style="15" customWidth="1" outlineLevel="1"/>
    <col min="13" max="13" width="18" style="37" bestFit="1" customWidth="1"/>
    <col min="14" max="14" width="12.42578125" style="19" bestFit="1" customWidth="1"/>
    <col min="15" max="16384" width="9.140625" style="19"/>
  </cols>
  <sheetData>
    <row r="1" spans="1:13" x14ac:dyDescent="0.25">
      <c r="H1" s="2">
        <f>+SUM(H4:H104)</f>
        <v>0</v>
      </c>
      <c r="L1" s="31" t="s">
        <v>3082</v>
      </c>
    </row>
    <row r="2" spans="1:13" ht="22.5" customHeight="1" x14ac:dyDescent="0.25">
      <c r="F2" s="14"/>
      <c r="G2" s="31"/>
      <c r="J2" s="19" t="s">
        <v>3083</v>
      </c>
    </row>
    <row r="3" spans="1:13" s="34" customFormat="1" ht="30.75" customHeight="1" x14ac:dyDescent="0.25">
      <c r="A3" s="7" t="s">
        <v>21</v>
      </c>
      <c r="B3" s="7" t="s">
        <v>23</v>
      </c>
      <c r="C3" s="7" t="s">
        <v>22</v>
      </c>
      <c r="D3" s="7" t="s">
        <v>24</v>
      </c>
      <c r="E3" s="7" t="s">
        <v>25</v>
      </c>
      <c r="F3" s="7" t="s">
        <v>132</v>
      </c>
      <c r="G3" s="52" t="s">
        <v>26</v>
      </c>
      <c r="H3" s="7" t="s">
        <v>2250</v>
      </c>
      <c r="I3" s="7" t="s">
        <v>2340</v>
      </c>
      <c r="J3" s="7" t="s">
        <v>2007</v>
      </c>
      <c r="K3" s="52" t="s">
        <v>27</v>
      </c>
      <c r="L3" s="52" t="s">
        <v>672</v>
      </c>
      <c r="M3" s="38"/>
    </row>
    <row r="4" spans="1:13" hidden="1" outlineLevel="1" x14ac:dyDescent="0.25">
      <c r="A4" s="19" t="s">
        <v>229</v>
      </c>
      <c r="B4" s="19" t="s">
        <v>3212</v>
      </c>
      <c r="C4" s="19" t="s">
        <v>1866</v>
      </c>
      <c r="D4" s="19" t="s">
        <v>1867</v>
      </c>
      <c r="E4" s="2">
        <f t="shared" ref="E4" si="0">+L4-F4-J4-I4</f>
        <v>6000000</v>
      </c>
      <c r="K4" s="2">
        <f t="shared" ref="K4" si="1">SUM(E4:G4)-H4+I4+J4</f>
        <v>6000000</v>
      </c>
      <c r="L4" s="15">
        <v>6000000</v>
      </c>
      <c r="M4" s="2"/>
    </row>
    <row r="5" spans="1:13" hidden="1" outlineLevel="1" x14ac:dyDescent="0.25">
      <c r="A5" s="19" t="s">
        <v>229</v>
      </c>
      <c r="B5" s="19" t="s">
        <v>3212</v>
      </c>
      <c r="C5" s="19" t="s">
        <v>3227</v>
      </c>
      <c r="D5" s="19" t="s">
        <v>3228</v>
      </c>
      <c r="E5" s="2">
        <f t="shared" ref="E5:E68" si="2">+L5-F5-J5-I5</f>
        <v>6000000</v>
      </c>
      <c r="K5" s="2">
        <f t="shared" ref="K5:K68" si="3">SUM(E5:G5)-H5+I5+J5</f>
        <v>6000000</v>
      </c>
      <c r="L5" s="15">
        <v>6000000</v>
      </c>
      <c r="M5" s="2"/>
    </row>
    <row r="6" spans="1:13" hidden="1" outlineLevel="1" x14ac:dyDescent="0.25">
      <c r="A6" s="19" t="s">
        <v>229</v>
      </c>
      <c r="B6" s="19" t="s">
        <v>3212</v>
      </c>
      <c r="C6" s="19" t="s">
        <v>3229</v>
      </c>
      <c r="D6" s="19" t="s">
        <v>3230</v>
      </c>
      <c r="E6" s="2">
        <f t="shared" si="2"/>
        <v>6000000</v>
      </c>
      <c r="K6" s="2">
        <f t="shared" si="3"/>
        <v>6000000</v>
      </c>
      <c r="L6" s="15">
        <v>6000000</v>
      </c>
      <c r="M6" s="2"/>
    </row>
    <row r="7" spans="1:13" hidden="1" outlineLevel="1" x14ac:dyDescent="0.25">
      <c r="A7" s="19" t="s">
        <v>229</v>
      </c>
      <c r="B7" s="19" t="s">
        <v>3212</v>
      </c>
      <c r="C7" s="19" t="s">
        <v>1715</v>
      </c>
      <c r="D7" s="19" t="s">
        <v>556</v>
      </c>
      <c r="E7" s="2">
        <f t="shared" si="2"/>
        <v>6000000</v>
      </c>
      <c r="K7" s="2">
        <f t="shared" si="3"/>
        <v>6000000</v>
      </c>
      <c r="L7" s="15">
        <v>6000000</v>
      </c>
      <c r="M7" s="2"/>
    </row>
    <row r="8" spans="1:13" hidden="1" outlineLevel="1" x14ac:dyDescent="0.25">
      <c r="A8" s="19" t="s">
        <v>229</v>
      </c>
      <c r="B8" s="19" t="s">
        <v>3212</v>
      </c>
      <c r="C8" s="19" t="s">
        <v>3231</v>
      </c>
      <c r="D8" s="19" t="s">
        <v>3232</v>
      </c>
      <c r="E8" s="2">
        <f t="shared" si="2"/>
        <v>6000000</v>
      </c>
      <c r="K8" s="2">
        <f t="shared" si="3"/>
        <v>6000000</v>
      </c>
      <c r="L8" s="15">
        <v>6000000</v>
      </c>
      <c r="M8" s="2"/>
    </row>
    <row r="9" spans="1:13" hidden="1" outlineLevel="1" x14ac:dyDescent="0.25">
      <c r="A9" s="19" t="s">
        <v>229</v>
      </c>
      <c r="B9" s="19" t="s">
        <v>3212</v>
      </c>
      <c r="C9" s="19" t="s">
        <v>3233</v>
      </c>
      <c r="D9" s="19" t="s">
        <v>13</v>
      </c>
      <c r="E9" s="2">
        <f t="shared" si="2"/>
        <v>6000000</v>
      </c>
      <c r="K9" s="2">
        <f t="shared" si="3"/>
        <v>6000000</v>
      </c>
      <c r="L9" s="15">
        <v>6000000</v>
      </c>
      <c r="M9" s="2"/>
    </row>
    <row r="10" spans="1:13" hidden="1" outlineLevel="1" x14ac:dyDescent="0.25">
      <c r="A10" s="19" t="s">
        <v>229</v>
      </c>
      <c r="B10" s="19" t="s">
        <v>3212</v>
      </c>
      <c r="C10" s="19" t="s">
        <v>3234</v>
      </c>
      <c r="D10" s="19" t="s">
        <v>3235</v>
      </c>
      <c r="E10" s="2">
        <f t="shared" si="2"/>
        <v>6000000</v>
      </c>
      <c r="K10" s="2">
        <f t="shared" si="3"/>
        <v>6000000</v>
      </c>
      <c r="L10" s="15">
        <v>6000000</v>
      </c>
      <c r="M10" s="2"/>
    </row>
    <row r="11" spans="1:13" hidden="1" outlineLevel="1" x14ac:dyDescent="0.25">
      <c r="A11" s="19" t="s">
        <v>229</v>
      </c>
      <c r="B11" s="19" t="s">
        <v>3212</v>
      </c>
      <c r="C11" s="19" t="s">
        <v>1703</v>
      </c>
      <c r="D11" s="19" t="s">
        <v>1008</v>
      </c>
      <c r="E11" s="2">
        <f t="shared" si="2"/>
        <v>4675000</v>
      </c>
      <c r="K11" s="2">
        <f t="shared" si="3"/>
        <v>4675000</v>
      </c>
      <c r="L11" s="15">
        <v>4675000</v>
      </c>
      <c r="M11" s="2"/>
    </row>
    <row r="12" spans="1:13" hidden="1" outlineLevel="1" x14ac:dyDescent="0.25">
      <c r="A12" s="19" t="s">
        <v>229</v>
      </c>
      <c r="B12" s="19" t="s">
        <v>3212</v>
      </c>
      <c r="C12" s="19" t="s">
        <v>1701</v>
      </c>
      <c r="D12" s="19" t="s">
        <v>510</v>
      </c>
      <c r="E12" s="2">
        <f t="shared" si="2"/>
        <v>4675000</v>
      </c>
      <c r="K12" s="2">
        <f t="shared" si="3"/>
        <v>4675000</v>
      </c>
      <c r="L12" s="15">
        <v>4675000</v>
      </c>
      <c r="M12" s="2"/>
    </row>
    <row r="13" spans="1:13" hidden="1" outlineLevel="1" x14ac:dyDescent="0.25">
      <c r="A13" s="19" t="s">
        <v>229</v>
      </c>
      <c r="B13" s="19" t="s">
        <v>3212</v>
      </c>
      <c r="C13" s="19" t="s">
        <v>1718</v>
      </c>
      <c r="D13" s="19" t="s">
        <v>196</v>
      </c>
      <c r="E13" s="2">
        <f t="shared" si="2"/>
        <v>4675000</v>
      </c>
      <c r="K13" s="2">
        <f t="shared" si="3"/>
        <v>4675000</v>
      </c>
      <c r="L13" s="15">
        <v>4675000</v>
      </c>
      <c r="M13" s="2"/>
    </row>
    <row r="14" spans="1:13" hidden="1" outlineLevel="1" x14ac:dyDescent="0.25">
      <c r="A14" s="19" t="s">
        <v>229</v>
      </c>
      <c r="B14" s="19" t="s">
        <v>3212</v>
      </c>
      <c r="C14" s="19" t="s">
        <v>3236</v>
      </c>
      <c r="D14" s="19" t="s">
        <v>3237</v>
      </c>
      <c r="E14" s="2">
        <f t="shared" si="2"/>
        <v>4675000</v>
      </c>
      <c r="K14" s="2">
        <f t="shared" si="3"/>
        <v>4675000</v>
      </c>
      <c r="L14" s="15">
        <v>4675000</v>
      </c>
      <c r="M14" s="2"/>
    </row>
    <row r="15" spans="1:13" hidden="1" outlineLevel="1" x14ac:dyDescent="0.25">
      <c r="A15" s="19" t="s">
        <v>229</v>
      </c>
      <c r="B15" s="19" t="s">
        <v>3212</v>
      </c>
      <c r="C15" s="19" t="s">
        <v>3238</v>
      </c>
      <c r="D15" s="19" t="s">
        <v>3239</v>
      </c>
      <c r="E15" s="2">
        <f t="shared" si="2"/>
        <v>4675000</v>
      </c>
      <c r="K15" s="2">
        <f t="shared" si="3"/>
        <v>4675000</v>
      </c>
      <c r="L15" s="15">
        <v>4675000</v>
      </c>
      <c r="M15" s="2"/>
    </row>
    <row r="16" spans="1:13" hidden="1" outlineLevel="1" x14ac:dyDescent="0.25">
      <c r="A16" s="19" t="s">
        <v>229</v>
      </c>
      <c r="B16" s="19" t="s">
        <v>3212</v>
      </c>
      <c r="C16" s="19" t="s">
        <v>3277</v>
      </c>
      <c r="D16" s="19" t="s">
        <v>3278</v>
      </c>
      <c r="E16" s="2">
        <f t="shared" si="2"/>
        <v>6000000</v>
      </c>
      <c r="K16" s="2">
        <f t="shared" si="3"/>
        <v>6000000</v>
      </c>
      <c r="L16" s="15">
        <v>6000000</v>
      </c>
      <c r="M16" s="2"/>
    </row>
    <row r="17" spans="1:13" hidden="1" outlineLevel="1" x14ac:dyDescent="0.25">
      <c r="A17" s="19" t="s">
        <v>229</v>
      </c>
      <c r="B17" s="19" t="s">
        <v>3212</v>
      </c>
      <c r="C17" s="19" t="s">
        <v>1678</v>
      </c>
      <c r="D17" s="19" t="s">
        <v>2815</v>
      </c>
      <c r="E17" s="2">
        <f t="shared" si="2"/>
        <v>6000000</v>
      </c>
      <c r="K17" s="2">
        <f t="shared" si="3"/>
        <v>6000000</v>
      </c>
      <c r="L17" s="15">
        <v>6000000</v>
      </c>
      <c r="M17" s="2"/>
    </row>
    <row r="18" spans="1:13" hidden="1" outlineLevel="1" x14ac:dyDescent="0.25">
      <c r="A18" s="19" t="s">
        <v>229</v>
      </c>
      <c r="B18" s="19" t="s">
        <v>3212</v>
      </c>
      <c r="C18" s="19" t="s">
        <v>1679</v>
      </c>
      <c r="D18" s="19" t="s">
        <v>450</v>
      </c>
      <c r="E18" s="2">
        <f t="shared" si="2"/>
        <v>6000000</v>
      </c>
      <c r="K18" s="2">
        <f t="shared" si="3"/>
        <v>6000000</v>
      </c>
      <c r="L18" s="15">
        <v>6000000</v>
      </c>
      <c r="M18" s="2"/>
    </row>
    <row r="19" spans="1:13" hidden="1" outlineLevel="1" x14ac:dyDescent="0.25">
      <c r="A19" s="19" t="s">
        <v>229</v>
      </c>
      <c r="B19" s="19" t="s">
        <v>3212</v>
      </c>
      <c r="C19" s="19" t="s">
        <v>2947</v>
      </c>
      <c r="D19" s="19" t="s">
        <v>2948</v>
      </c>
      <c r="E19" s="2">
        <f t="shared" si="2"/>
        <v>6000000</v>
      </c>
      <c r="K19" s="2">
        <f t="shared" si="3"/>
        <v>6000000</v>
      </c>
      <c r="L19" s="15">
        <v>6000000</v>
      </c>
      <c r="M19" s="2"/>
    </row>
    <row r="20" spans="1:13" hidden="1" outlineLevel="1" x14ac:dyDescent="0.25">
      <c r="A20" s="19" t="s">
        <v>229</v>
      </c>
      <c r="B20" s="19" t="s">
        <v>3212</v>
      </c>
      <c r="C20" s="19" t="s">
        <v>3279</v>
      </c>
      <c r="D20" s="19" t="s">
        <v>3280</v>
      </c>
      <c r="E20" s="2">
        <f t="shared" si="2"/>
        <v>4675000</v>
      </c>
      <c r="K20" s="2">
        <f t="shared" si="3"/>
        <v>4675000</v>
      </c>
      <c r="L20" s="15">
        <v>4675000</v>
      </c>
      <c r="M20" s="2"/>
    </row>
    <row r="21" spans="1:13" hidden="1" outlineLevel="1" x14ac:dyDescent="0.25">
      <c r="A21" s="19" t="s">
        <v>229</v>
      </c>
      <c r="B21" s="19" t="s">
        <v>3212</v>
      </c>
      <c r="C21" s="19" t="s">
        <v>1699</v>
      </c>
      <c r="D21" s="19" t="s">
        <v>59</v>
      </c>
      <c r="E21" s="2">
        <f t="shared" si="2"/>
        <v>4675000</v>
      </c>
      <c r="K21" s="2">
        <f t="shared" si="3"/>
        <v>4675000</v>
      </c>
      <c r="L21" s="15">
        <v>4675000</v>
      </c>
      <c r="M21" s="2"/>
    </row>
    <row r="22" spans="1:13" hidden="1" outlineLevel="1" x14ac:dyDescent="0.25">
      <c r="A22" s="19" t="s">
        <v>229</v>
      </c>
      <c r="B22" s="19" t="s">
        <v>3212</v>
      </c>
      <c r="C22" s="19" t="s">
        <v>3281</v>
      </c>
      <c r="D22" s="19" t="s">
        <v>3282</v>
      </c>
      <c r="E22" s="2">
        <f t="shared" si="2"/>
        <v>6000000</v>
      </c>
      <c r="K22" s="2">
        <f t="shared" si="3"/>
        <v>6000000</v>
      </c>
      <c r="L22" s="15">
        <v>6000000</v>
      </c>
      <c r="M22" s="2"/>
    </row>
    <row r="23" spans="1:13" hidden="1" outlineLevel="1" x14ac:dyDescent="0.25">
      <c r="A23" s="19" t="s">
        <v>229</v>
      </c>
      <c r="B23" s="19" t="s">
        <v>3212</v>
      </c>
      <c r="C23" s="19" t="s">
        <v>3240</v>
      </c>
      <c r="D23" s="19" t="s">
        <v>3241</v>
      </c>
      <c r="E23" s="2">
        <f t="shared" si="2"/>
        <v>4675000</v>
      </c>
      <c r="K23" s="2">
        <f t="shared" si="3"/>
        <v>4675000</v>
      </c>
      <c r="L23" s="15">
        <v>4675000</v>
      </c>
      <c r="M23" s="2"/>
    </row>
    <row r="24" spans="1:13" hidden="1" outlineLevel="1" x14ac:dyDescent="0.25">
      <c r="A24" s="19" t="s">
        <v>229</v>
      </c>
      <c r="B24" s="19" t="s">
        <v>3212</v>
      </c>
      <c r="C24" s="19" t="s">
        <v>3242</v>
      </c>
      <c r="D24" s="19" t="s">
        <v>3243</v>
      </c>
      <c r="E24" s="2">
        <f t="shared" si="2"/>
        <v>4675000</v>
      </c>
      <c r="K24" s="2">
        <f t="shared" si="3"/>
        <v>4675000</v>
      </c>
      <c r="L24" s="15">
        <v>4675000</v>
      </c>
      <c r="M24" s="2"/>
    </row>
    <row r="25" spans="1:13" hidden="1" outlineLevel="1" x14ac:dyDescent="0.25">
      <c r="A25" s="19" t="s">
        <v>229</v>
      </c>
      <c r="B25" s="19" t="s">
        <v>3212</v>
      </c>
      <c r="C25" s="19" t="s">
        <v>1671</v>
      </c>
      <c r="D25" s="19" t="s">
        <v>3244</v>
      </c>
      <c r="E25" s="2">
        <f t="shared" si="2"/>
        <v>4675000</v>
      </c>
      <c r="K25" s="2">
        <f t="shared" si="3"/>
        <v>4675000</v>
      </c>
      <c r="L25" s="15">
        <v>4675000</v>
      </c>
      <c r="M25" s="2"/>
    </row>
    <row r="26" spans="1:13" hidden="1" outlineLevel="1" x14ac:dyDescent="0.25">
      <c r="A26" s="19" t="s">
        <v>229</v>
      </c>
      <c r="B26" s="19" t="s">
        <v>3212</v>
      </c>
      <c r="C26" s="19" t="s">
        <v>3245</v>
      </c>
      <c r="D26" s="19" t="s">
        <v>3246</v>
      </c>
      <c r="E26" s="2">
        <f t="shared" si="2"/>
        <v>4675000</v>
      </c>
      <c r="K26" s="2">
        <f t="shared" si="3"/>
        <v>4675000</v>
      </c>
      <c r="L26" s="15">
        <v>4675000</v>
      </c>
      <c r="M26" s="2"/>
    </row>
    <row r="27" spans="1:13" hidden="1" outlineLevel="1" x14ac:dyDescent="0.25">
      <c r="A27" s="19" t="s">
        <v>229</v>
      </c>
      <c r="B27" s="19" t="s">
        <v>3212</v>
      </c>
      <c r="C27" s="19" t="s">
        <v>3247</v>
      </c>
      <c r="D27" s="19" t="s">
        <v>3248</v>
      </c>
      <c r="E27" s="2">
        <f t="shared" si="2"/>
        <v>4675000</v>
      </c>
      <c r="K27" s="2">
        <f t="shared" si="3"/>
        <v>4675000</v>
      </c>
      <c r="L27" s="15">
        <v>4675000</v>
      </c>
      <c r="M27" s="2"/>
    </row>
    <row r="28" spans="1:13" hidden="1" outlineLevel="1" x14ac:dyDescent="0.25">
      <c r="A28" s="19" t="s">
        <v>229</v>
      </c>
      <c r="B28" s="19" t="s">
        <v>3212</v>
      </c>
      <c r="C28" s="19" t="s">
        <v>2951</v>
      </c>
      <c r="D28" s="19" t="s">
        <v>767</v>
      </c>
      <c r="E28" s="2">
        <f t="shared" si="2"/>
        <v>4675000</v>
      </c>
      <c r="K28" s="2">
        <f t="shared" si="3"/>
        <v>4675000</v>
      </c>
      <c r="L28" s="15">
        <v>4675000</v>
      </c>
      <c r="M28" s="2"/>
    </row>
    <row r="29" spans="1:13" hidden="1" outlineLevel="1" x14ac:dyDescent="0.25">
      <c r="A29" s="19" t="s">
        <v>229</v>
      </c>
      <c r="B29" s="19" t="s">
        <v>3212</v>
      </c>
      <c r="C29" s="19" t="s">
        <v>1875</v>
      </c>
      <c r="D29" s="19" t="s">
        <v>1876</v>
      </c>
      <c r="E29" s="2">
        <f t="shared" si="2"/>
        <v>4675000</v>
      </c>
      <c r="K29" s="2">
        <f t="shared" si="3"/>
        <v>4675000</v>
      </c>
      <c r="L29" s="15">
        <v>4675000</v>
      </c>
      <c r="M29" s="2"/>
    </row>
    <row r="30" spans="1:13" hidden="1" outlineLevel="1" x14ac:dyDescent="0.25">
      <c r="A30" s="19" t="s">
        <v>229</v>
      </c>
      <c r="B30" s="19" t="s">
        <v>3212</v>
      </c>
      <c r="C30" s="19" t="s">
        <v>3249</v>
      </c>
      <c r="D30" s="19" t="s">
        <v>3250</v>
      </c>
      <c r="E30" s="2">
        <f t="shared" si="2"/>
        <v>4675000</v>
      </c>
      <c r="K30" s="2">
        <f t="shared" si="3"/>
        <v>4675000</v>
      </c>
      <c r="L30" s="15">
        <v>4675000</v>
      </c>
      <c r="M30" s="2"/>
    </row>
    <row r="31" spans="1:13" hidden="1" outlineLevel="1" x14ac:dyDescent="0.25">
      <c r="A31" s="19" t="s">
        <v>229</v>
      </c>
      <c r="B31" s="19" t="s">
        <v>3212</v>
      </c>
      <c r="C31" s="19" t="s">
        <v>3251</v>
      </c>
      <c r="D31" s="19" t="s">
        <v>3252</v>
      </c>
      <c r="E31" s="2">
        <f t="shared" si="2"/>
        <v>4675000</v>
      </c>
      <c r="K31" s="2">
        <f t="shared" si="3"/>
        <v>4675000</v>
      </c>
      <c r="L31" s="15">
        <v>4675000</v>
      </c>
      <c r="M31" s="2"/>
    </row>
    <row r="32" spans="1:13" hidden="1" outlineLevel="1" x14ac:dyDescent="0.25">
      <c r="A32" s="19" t="s">
        <v>229</v>
      </c>
      <c r="B32" s="19" t="s">
        <v>3212</v>
      </c>
      <c r="C32" s="19" t="s">
        <v>3253</v>
      </c>
      <c r="D32" s="19" t="s">
        <v>3254</v>
      </c>
      <c r="E32" s="2">
        <f t="shared" si="2"/>
        <v>4675000</v>
      </c>
      <c r="K32" s="2">
        <f t="shared" si="3"/>
        <v>4675000</v>
      </c>
      <c r="L32" s="15">
        <v>4675000</v>
      </c>
      <c r="M32" s="2"/>
    </row>
    <row r="33" spans="1:13" hidden="1" outlineLevel="1" x14ac:dyDescent="0.25">
      <c r="A33" s="19" t="s">
        <v>229</v>
      </c>
      <c r="B33" s="19" t="s">
        <v>3212</v>
      </c>
      <c r="C33" s="19" t="s">
        <v>3255</v>
      </c>
      <c r="D33" s="19" t="s">
        <v>3256</v>
      </c>
      <c r="E33" s="2">
        <f t="shared" si="2"/>
        <v>4675000</v>
      </c>
      <c r="K33" s="2">
        <f t="shared" si="3"/>
        <v>4675000</v>
      </c>
      <c r="L33" s="15">
        <v>4675000</v>
      </c>
      <c r="M33" s="2"/>
    </row>
    <row r="34" spans="1:13" hidden="1" outlineLevel="1" x14ac:dyDescent="0.25">
      <c r="A34" s="19" t="s">
        <v>229</v>
      </c>
      <c r="B34" s="19" t="s">
        <v>3212</v>
      </c>
      <c r="C34" s="19" t="s">
        <v>3257</v>
      </c>
      <c r="D34" s="19" t="s">
        <v>3258</v>
      </c>
      <c r="E34" s="2">
        <f t="shared" si="2"/>
        <v>4675000</v>
      </c>
      <c r="K34" s="2">
        <f t="shared" si="3"/>
        <v>4675000</v>
      </c>
      <c r="L34" s="15">
        <v>4675000</v>
      </c>
      <c r="M34" s="2"/>
    </row>
    <row r="35" spans="1:13" hidden="1" outlineLevel="1" x14ac:dyDescent="0.25">
      <c r="A35" s="19" t="s">
        <v>229</v>
      </c>
      <c r="B35" s="19" t="s">
        <v>3212</v>
      </c>
      <c r="C35" s="19" t="s">
        <v>3259</v>
      </c>
      <c r="D35" s="19" t="s">
        <v>3260</v>
      </c>
      <c r="E35" s="2">
        <f t="shared" si="2"/>
        <v>4675000</v>
      </c>
      <c r="K35" s="2">
        <f t="shared" si="3"/>
        <v>4675000</v>
      </c>
      <c r="L35" s="15">
        <v>4675000</v>
      </c>
      <c r="M35" s="2"/>
    </row>
    <row r="36" spans="1:13" hidden="1" outlineLevel="1" x14ac:dyDescent="0.25">
      <c r="A36" s="19" t="s">
        <v>229</v>
      </c>
      <c r="B36" s="19" t="s">
        <v>3212</v>
      </c>
      <c r="C36" s="19" t="s">
        <v>3261</v>
      </c>
      <c r="D36" s="19" t="s">
        <v>3262</v>
      </c>
      <c r="E36" s="2">
        <f t="shared" si="2"/>
        <v>6000000</v>
      </c>
      <c r="K36" s="2">
        <f t="shared" si="3"/>
        <v>6000000</v>
      </c>
      <c r="L36" s="15">
        <v>6000000</v>
      </c>
      <c r="M36" s="2"/>
    </row>
    <row r="37" spans="1:13" hidden="1" outlineLevel="1" x14ac:dyDescent="0.25">
      <c r="A37" s="19" t="s">
        <v>229</v>
      </c>
      <c r="B37" s="19" t="s">
        <v>3212</v>
      </c>
      <c r="C37" s="19" t="s">
        <v>3263</v>
      </c>
      <c r="D37" s="19" t="s">
        <v>3264</v>
      </c>
      <c r="E37" s="2">
        <f t="shared" si="2"/>
        <v>6000000</v>
      </c>
      <c r="K37" s="2">
        <f t="shared" si="3"/>
        <v>6000000</v>
      </c>
      <c r="L37" s="15">
        <v>6000000</v>
      </c>
      <c r="M37" s="2"/>
    </row>
    <row r="38" spans="1:13" hidden="1" outlineLevel="1" x14ac:dyDescent="0.25">
      <c r="A38" s="19" t="s">
        <v>229</v>
      </c>
      <c r="B38" s="19" t="s">
        <v>3212</v>
      </c>
      <c r="C38" s="19" t="s">
        <v>3265</v>
      </c>
      <c r="D38" s="19" t="s">
        <v>3266</v>
      </c>
      <c r="E38" s="2">
        <f t="shared" si="2"/>
        <v>6000000</v>
      </c>
      <c r="K38" s="2">
        <f t="shared" si="3"/>
        <v>6000000</v>
      </c>
      <c r="L38" s="15">
        <v>6000000</v>
      </c>
      <c r="M38" s="2"/>
    </row>
    <row r="39" spans="1:13" hidden="1" outlineLevel="1" x14ac:dyDescent="0.25">
      <c r="A39" s="19" t="s">
        <v>229</v>
      </c>
      <c r="B39" s="19" t="s">
        <v>3212</v>
      </c>
      <c r="C39" s="19" t="s">
        <v>3267</v>
      </c>
      <c r="D39" s="19" t="s">
        <v>3268</v>
      </c>
      <c r="E39" s="2">
        <f t="shared" si="2"/>
        <v>6000000</v>
      </c>
      <c r="K39" s="2">
        <f t="shared" si="3"/>
        <v>6000000</v>
      </c>
      <c r="L39" s="15">
        <v>6000000</v>
      </c>
      <c r="M39" s="2"/>
    </row>
    <row r="40" spans="1:13" hidden="1" outlineLevel="1" x14ac:dyDescent="0.25">
      <c r="A40" s="19" t="s">
        <v>229</v>
      </c>
      <c r="B40" s="19" t="s">
        <v>3212</v>
      </c>
      <c r="C40" s="19" t="s">
        <v>2272</v>
      </c>
      <c r="D40" s="19" t="s">
        <v>2273</v>
      </c>
      <c r="E40" s="2">
        <f t="shared" si="2"/>
        <v>6000000</v>
      </c>
      <c r="K40" s="2">
        <f t="shared" si="3"/>
        <v>6000000</v>
      </c>
      <c r="L40" s="15">
        <v>6000000</v>
      </c>
      <c r="M40" s="2"/>
    </row>
    <row r="41" spans="1:13" hidden="1" outlineLevel="1" x14ac:dyDescent="0.25">
      <c r="A41" s="19" t="s">
        <v>229</v>
      </c>
      <c r="B41" s="19" t="s">
        <v>3212</v>
      </c>
      <c r="C41" s="19" t="s">
        <v>1687</v>
      </c>
      <c r="D41" s="19" t="s">
        <v>57</v>
      </c>
      <c r="E41" s="2">
        <f t="shared" si="2"/>
        <v>4675000</v>
      </c>
      <c r="K41" s="2">
        <f t="shared" si="3"/>
        <v>4675000</v>
      </c>
      <c r="L41" s="15">
        <v>4675000</v>
      </c>
      <c r="M41" s="2"/>
    </row>
    <row r="42" spans="1:13" hidden="1" outlineLevel="1" x14ac:dyDescent="0.25">
      <c r="A42" s="19" t="s">
        <v>229</v>
      </c>
      <c r="B42" s="19" t="s">
        <v>3212</v>
      </c>
      <c r="C42" s="19" t="s">
        <v>3269</v>
      </c>
      <c r="D42" s="19" t="s">
        <v>3270</v>
      </c>
      <c r="E42" s="2">
        <f t="shared" si="2"/>
        <v>4675000</v>
      </c>
      <c r="K42" s="2">
        <f t="shared" si="3"/>
        <v>4675000</v>
      </c>
      <c r="L42" s="15">
        <v>4675000</v>
      </c>
      <c r="M42" s="2"/>
    </row>
    <row r="43" spans="1:13" hidden="1" outlineLevel="1" x14ac:dyDescent="0.25">
      <c r="A43" s="19" t="s">
        <v>229</v>
      </c>
      <c r="B43" s="19" t="s">
        <v>3212</v>
      </c>
      <c r="C43" s="19" t="s">
        <v>3271</v>
      </c>
      <c r="D43" s="19" t="s">
        <v>3272</v>
      </c>
      <c r="E43" s="2">
        <f t="shared" si="2"/>
        <v>4675000</v>
      </c>
      <c r="K43" s="2">
        <f t="shared" si="3"/>
        <v>4675000</v>
      </c>
      <c r="L43" s="15">
        <v>4675000</v>
      </c>
      <c r="M43" s="2"/>
    </row>
    <row r="44" spans="1:13" hidden="1" outlineLevel="1" x14ac:dyDescent="0.25">
      <c r="A44" s="19" t="s">
        <v>229</v>
      </c>
      <c r="B44" s="19" t="s">
        <v>3212</v>
      </c>
      <c r="C44" s="19" t="s">
        <v>3772</v>
      </c>
      <c r="D44" s="19" t="s">
        <v>3773</v>
      </c>
      <c r="E44" s="2">
        <f t="shared" si="2"/>
        <v>4675000</v>
      </c>
      <c r="K44" s="2">
        <f t="shared" si="3"/>
        <v>4675000</v>
      </c>
      <c r="L44" s="15">
        <v>4675000</v>
      </c>
      <c r="M44" s="2"/>
    </row>
    <row r="45" spans="1:13" hidden="1" outlineLevel="1" x14ac:dyDescent="0.25">
      <c r="A45" s="19" t="s">
        <v>229</v>
      </c>
      <c r="B45" s="19" t="s">
        <v>3212</v>
      </c>
      <c r="C45" s="19" t="s">
        <v>3275</v>
      </c>
      <c r="D45" s="19" t="s">
        <v>3276</v>
      </c>
      <c r="E45" s="2">
        <f t="shared" si="2"/>
        <v>4675000</v>
      </c>
      <c r="K45" s="2">
        <f t="shared" si="3"/>
        <v>4675000</v>
      </c>
      <c r="L45" s="15">
        <v>4675000</v>
      </c>
      <c r="M45" s="2"/>
    </row>
    <row r="46" spans="1:13" hidden="1" outlineLevel="1" x14ac:dyDescent="0.25">
      <c r="A46" s="19" t="s">
        <v>229</v>
      </c>
      <c r="B46" s="19" t="s">
        <v>3212</v>
      </c>
      <c r="C46" s="19" t="s">
        <v>3273</v>
      </c>
      <c r="D46" s="19" t="s">
        <v>3274</v>
      </c>
      <c r="E46" s="2">
        <f t="shared" si="2"/>
        <v>0</v>
      </c>
      <c r="K46" s="2">
        <f t="shared" si="3"/>
        <v>0</v>
      </c>
      <c r="L46" s="15">
        <v>0</v>
      </c>
      <c r="M46" s="2"/>
    </row>
    <row r="47" spans="1:13" hidden="1" outlineLevel="1" x14ac:dyDescent="0.25">
      <c r="A47" s="19" t="s">
        <v>229</v>
      </c>
      <c r="B47" s="19" t="s">
        <v>37</v>
      </c>
      <c r="C47" s="19" t="s">
        <v>1788</v>
      </c>
      <c r="D47" s="19" t="s">
        <v>1798</v>
      </c>
      <c r="E47" s="2">
        <f t="shared" si="2"/>
        <v>5750000</v>
      </c>
      <c r="K47" s="2">
        <f t="shared" si="3"/>
        <v>5750000</v>
      </c>
      <c r="L47" s="15">
        <v>5750000</v>
      </c>
      <c r="M47" s="2"/>
    </row>
    <row r="48" spans="1:13" hidden="1" outlineLevel="1" x14ac:dyDescent="0.25">
      <c r="A48" s="19" t="s">
        <v>229</v>
      </c>
      <c r="B48" s="19" t="s">
        <v>37</v>
      </c>
      <c r="C48" s="19" t="s">
        <v>1680</v>
      </c>
      <c r="D48" s="19" t="s">
        <v>521</v>
      </c>
      <c r="E48" s="2">
        <f t="shared" si="2"/>
        <v>7100000</v>
      </c>
      <c r="K48" s="2">
        <f t="shared" si="3"/>
        <v>7100000</v>
      </c>
      <c r="L48" s="15">
        <v>7100000</v>
      </c>
      <c r="M48" s="2"/>
    </row>
    <row r="49" spans="1:13" hidden="1" outlineLevel="1" x14ac:dyDescent="0.25">
      <c r="A49" s="19" t="s">
        <v>229</v>
      </c>
      <c r="B49" s="19" t="s">
        <v>37</v>
      </c>
      <c r="C49" s="19" t="s">
        <v>3283</v>
      </c>
      <c r="D49" s="19" t="s">
        <v>3284</v>
      </c>
      <c r="E49" s="2">
        <f t="shared" si="2"/>
        <v>7300000</v>
      </c>
      <c r="K49" s="2">
        <f t="shared" si="3"/>
        <v>7300000</v>
      </c>
      <c r="L49" s="15">
        <v>7300000</v>
      </c>
      <c r="M49" s="2"/>
    </row>
    <row r="50" spans="1:13" hidden="1" outlineLevel="1" x14ac:dyDescent="0.25">
      <c r="A50" s="19" t="s">
        <v>229</v>
      </c>
      <c r="B50" s="19" t="s">
        <v>37</v>
      </c>
      <c r="C50" s="19" t="s">
        <v>1784</v>
      </c>
      <c r="D50" s="19" t="s">
        <v>222</v>
      </c>
      <c r="E50" s="2">
        <f t="shared" si="2"/>
        <v>5750000</v>
      </c>
      <c r="K50" s="2">
        <f t="shared" si="3"/>
        <v>5750000</v>
      </c>
      <c r="L50" s="15">
        <v>5750000</v>
      </c>
      <c r="M50" s="2"/>
    </row>
    <row r="51" spans="1:13" hidden="1" outlineLevel="1" x14ac:dyDescent="0.25">
      <c r="A51" s="19" t="s">
        <v>229</v>
      </c>
      <c r="B51" s="19" t="s">
        <v>37</v>
      </c>
      <c r="C51" s="19" t="s">
        <v>3285</v>
      </c>
      <c r="D51" s="19" t="s">
        <v>3286</v>
      </c>
      <c r="E51" s="2">
        <f t="shared" si="2"/>
        <v>5750000</v>
      </c>
      <c r="K51" s="2">
        <f t="shared" si="3"/>
        <v>5750000</v>
      </c>
      <c r="L51" s="15">
        <v>5750000</v>
      </c>
      <c r="M51" s="2"/>
    </row>
    <row r="52" spans="1:13" hidden="1" outlineLevel="1" x14ac:dyDescent="0.25">
      <c r="A52" s="19" t="s">
        <v>229</v>
      </c>
      <c r="B52" s="19" t="s">
        <v>37</v>
      </c>
      <c r="C52" s="19" t="s">
        <v>3287</v>
      </c>
      <c r="D52" s="19" t="s">
        <v>3288</v>
      </c>
      <c r="E52" s="2">
        <f t="shared" si="2"/>
        <v>5750000</v>
      </c>
      <c r="K52" s="2">
        <f t="shared" si="3"/>
        <v>5750000</v>
      </c>
      <c r="L52" s="15">
        <v>5750000</v>
      </c>
      <c r="M52" s="2"/>
    </row>
    <row r="53" spans="1:13" hidden="1" outlineLevel="1" x14ac:dyDescent="0.25">
      <c r="A53" s="19" t="s">
        <v>229</v>
      </c>
      <c r="B53" s="19" t="s">
        <v>37</v>
      </c>
      <c r="C53" s="19" t="s">
        <v>1763</v>
      </c>
      <c r="D53" s="19" t="s">
        <v>215</v>
      </c>
      <c r="E53" s="2">
        <f t="shared" si="2"/>
        <v>7300000</v>
      </c>
      <c r="K53" s="2">
        <f t="shared" si="3"/>
        <v>7300000</v>
      </c>
      <c r="L53" s="15">
        <v>7300000</v>
      </c>
      <c r="M53" s="2"/>
    </row>
    <row r="54" spans="1:13" hidden="1" outlineLevel="1" x14ac:dyDescent="0.25">
      <c r="A54" s="19" t="s">
        <v>229</v>
      </c>
      <c r="B54" s="19" t="s">
        <v>39</v>
      </c>
      <c r="C54" s="19" t="s">
        <v>1782</v>
      </c>
      <c r="D54" s="19" t="s">
        <v>220</v>
      </c>
      <c r="E54" s="2">
        <f t="shared" si="2"/>
        <v>8000000</v>
      </c>
      <c r="K54" s="2">
        <f t="shared" si="3"/>
        <v>8000000</v>
      </c>
      <c r="L54" s="15">
        <v>8000000</v>
      </c>
      <c r="M54" s="2"/>
    </row>
    <row r="55" spans="1:13" hidden="1" outlineLevel="1" x14ac:dyDescent="0.25">
      <c r="A55" s="19" t="s">
        <v>230</v>
      </c>
      <c r="B55" s="19" t="s">
        <v>3212</v>
      </c>
      <c r="C55" s="19" t="s">
        <v>3334</v>
      </c>
      <c r="D55" s="19" t="s">
        <v>3335</v>
      </c>
      <c r="E55" s="2">
        <f t="shared" si="2"/>
        <v>6000000</v>
      </c>
      <c r="K55" s="2">
        <f t="shared" si="3"/>
        <v>6000000</v>
      </c>
      <c r="L55" s="15">
        <v>6000000</v>
      </c>
      <c r="M55" s="2"/>
    </row>
    <row r="56" spans="1:13" hidden="1" outlineLevel="1" x14ac:dyDescent="0.25">
      <c r="A56" s="19" t="s">
        <v>230</v>
      </c>
      <c r="B56" s="19" t="s">
        <v>3212</v>
      </c>
      <c r="C56" s="19" t="s">
        <v>3336</v>
      </c>
      <c r="D56" s="19" t="s">
        <v>3337</v>
      </c>
      <c r="E56" s="2">
        <f t="shared" si="2"/>
        <v>6000000</v>
      </c>
      <c r="K56" s="2">
        <f t="shared" si="3"/>
        <v>6000000</v>
      </c>
      <c r="L56" s="15">
        <v>6000000</v>
      </c>
      <c r="M56" s="2"/>
    </row>
    <row r="57" spans="1:13" hidden="1" outlineLevel="1" x14ac:dyDescent="0.25">
      <c r="A57" s="19" t="s">
        <v>230</v>
      </c>
      <c r="B57" s="19" t="s">
        <v>3212</v>
      </c>
      <c r="C57" s="19" t="s">
        <v>3813</v>
      </c>
      <c r="D57" s="19" t="s">
        <v>3814</v>
      </c>
      <c r="E57" s="2">
        <f t="shared" si="2"/>
        <v>6000000</v>
      </c>
      <c r="K57" s="2">
        <f t="shared" si="3"/>
        <v>6000000</v>
      </c>
      <c r="L57" s="15">
        <v>6000000</v>
      </c>
      <c r="M57" s="2"/>
    </row>
    <row r="58" spans="1:13" hidden="1" outlineLevel="1" x14ac:dyDescent="0.25">
      <c r="A58" s="19" t="s">
        <v>230</v>
      </c>
      <c r="B58" s="19" t="s">
        <v>3212</v>
      </c>
      <c r="C58" s="19" t="s">
        <v>3338</v>
      </c>
      <c r="D58" s="19" t="s">
        <v>3339</v>
      </c>
      <c r="E58" s="2">
        <f t="shared" si="2"/>
        <v>6000000</v>
      </c>
      <c r="K58" s="2">
        <f t="shared" si="3"/>
        <v>6000000</v>
      </c>
      <c r="L58" s="15">
        <v>6000000</v>
      </c>
      <c r="M58" s="2"/>
    </row>
    <row r="59" spans="1:13" hidden="1" outlineLevel="1" x14ac:dyDescent="0.25">
      <c r="A59" s="19" t="s">
        <v>230</v>
      </c>
      <c r="B59" s="19" t="s">
        <v>3212</v>
      </c>
      <c r="C59" s="19" t="s">
        <v>3340</v>
      </c>
      <c r="D59" s="19" t="s">
        <v>3341</v>
      </c>
      <c r="E59" s="2">
        <f t="shared" si="2"/>
        <v>6000000</v>
      </c>
      <c r="K59" s="2">
        <f t="shared" si="3"/>
        <v>6000000</v>
      </c>
      <c r="L59" s="15">
        <v>6000000</v>
      </c>
      <c r="M59" s="2"/>
    </row>
    <row r="60" spans="1:13" hidden="1" outlineLevel="1" x14ac:dyDescent="0.25">
      <c r="A60" s="19" t="s">
        <v>230</v>
      </c>
      <c r="B60" s="19" t="s">
        <v>3212</v>
      </c>
      <c r="C60" s="19" t="s">
        <v>3342</v>
      </c>
      <c r="D60" s="19" t="s">
        <v>3343</v>
      </c>
      <c r="E60" s="2">
        <f t="shared" si="2"/>
        <v>6000000</v>
      </c>
      <c r="K60" s="2">
        <f t="shared" si="3"/>
        <v>6000000</v>
      </c>
      <c r="L60" s="15">
        <v>6000000</v>
      </c>
      <c r="M60" s="2"/>
    </row>
    <row r="61" spans="1:13" hidden="1" outlineLevel="1" x14ac:dyDescent="0.25">
      <c r="A61" s="19" t="s">
        <v>230</v>
      </c>
      <c r="B61" s="19" t="s">
        <v>3212</v>
      </c>
      <c r="C61" s="19" t="s">
        <v>3344</v>
      </c>
      <c r="D61" s="19" t="s">
        <v>3345</v>
      </c>
      <c r="E61" s="2">
        <f t="shared" si="2"/>
        <v>6000000</v>
      </c>
      <c r="K61" s="2">
        <f t="shared" si="3"/>
        <v>6000000</v>
      </c>
      <c r="L61" s="15">
        <v>6000000</v>
      </c>
      <c r="M61" s="2"/>
    </row>
    <row r="62" spans="1:13" hidden="1" outlineLevel="1" x14ac:dyDescent="0.25">
      <c r="A62" s="19" t="s">
        <v>230</v>
      </c>
      <c r="B62" s="19" t="s">
        <v>3212</v>
      </c>
      <c r="C62" s="19" t="s">
        <v>3346</v>
      </c>
      <c r="D62" s="19" t="s">
        <v>3347</v>
      </c>
      <c r="E62" s="2">
        <f t="shared" si="2"/>
        <v>6000000</v>
      </c>
      <c r="K62" s="2">
        <f t="shared" si="3"/>
        <v>6000000</v>
      </c>
      <c r="L62" s="15">
        <v>6000000</v>
      </c>
      <c r="M62" s="2"/>
    </row>
    <row r="63" spans="1:13" hidden="1" outlineLevel="1" x14ac:dyDescent="0.25">
      <c r="A63" s="19" t="s">
        <v>230</v>
      </c>
      <c r="B63" s="19" t="s">
        <v>3212</v>
      </c>
      <c r="C63" s="19" t="s">
        <v>3289</v>
      </c>
      <c r="D63" s="19" t="s">
        <v>3290</v>
      </c>
      <c r="E63" s="2">
        <f t="shared" si="2"/>
        <v>4675000</v>
      </c>
      <c r="K63" s="2">
        <f t="shared" si="3"/>
        <v>4675000</v>
      </c>
      <c r="L63" s="15">
        <v>4675000</v>
      </c>
      <c r="M63" s="2"/>
    </row>
    <row r="64" spans="1:13" hidden="1" outlineLevel="1" x14ac:dyDescent="0.25">
      <c r="A64" s="19" t="s">
        <v>230</v>
      </c>
      <c r="B64" s="19" t="s">
        <v>3212</v>
      </c>
      <c r="C64" s="19" t="s">
        <v>2075</v>
      </c>
      <c r="D64" s="19" t="s">
        <v>2086</v>
      </c>
      <c r="E64" s="2">
        <f t="shared" si="2"/>
        <v>4675000</v>
      </c>
      <c r="K64" s="2">
        <f t="shared" si="3"/>
        <v>4675000</v>
      </c>
      <c r="L64" s="15">
        <v>4675000</v>
      </c>
      <c r="M64" s="2"/>
    </row>
    <row r="65" spans="1:13" hidden="1" outlineLevel="1" x14ac:dyDescent="0.25">
      <c r="A65" s="19" t="s">
        <v>230</v>
      </c>
      <c r="B65" s="19" t="s">
        <v>3212</v>
      </c>
      <c r="C65" s="19" t="s">
        <v>1725</v>
      </c>
      <c r="D65" s="19" t="s">
        <v>203</v>
      </c>
      <c r="E65" s="2">
        <f t="shared" si="2"/>
        <v>6000000</v>
      </c>
      <c r="K65" s="2">
        <f t="shared" si="3"/>
        <v>6000000</v>
      </c>
      <c r="L65" s="15">
        <v>6000000</v>
      </c>
      <c r="M65" s="2"/>
    </row>
    <row r="66" spans="1:13" hidden="1" outlineLevel="1" x14ac:dyDescent="0.25">
      <c r="A66" s="19" t="s">
        <v>230</v>
      </c>
      <c r="B66" s="19" t="s">
        <v>3212</v>
      </c>
      <c r="C66" s="19" t="s">
        <v>2663</v>
      </c>
      <c r="D66" s="19" t="s">
        <v>2664</v>
      </c>
      <c r="E66" s="2">
        <f t="shared" si="2"/>
        <v>4675000</v>
      </c>
      <c r="K66" s="2">
        <f t="shared" si="3"/>
        <v>4675000</v>
      </c>
      <c r="L66" s="15">
        <v>4675000</v>
      </c>
      <c r="M66" s="2"/>
    </row>
    <row r="67" spans="1:13" hidden="1" outlineLevel="1" x14ac:dyDescent="0.25">
      <c r="A67" s="19" t="s">
        <v>230</v>
      </c>
      <c r="B67" s="19" t="s">
        <v>3212</v>
      </c>
      <c r="C67" s="19" t="s">
        <v>3291</v>
      </c>
      <c r="D67" s="19" t="s">
        <v>3292</v>
      </c>
      <c r="E67" s="2">
        <f t="shared" si="2"/>
        <v>4675000</v>
      </c>
      <c r="K67" s="2">
        <f t="shared" si="3"/>
        <v>4675000</v>
      </c>
      <c r="L67" s="15">
        <v>4675000</v>
      </c>
      <c r="M67" s="2"/>
    </row>
    <row r="68" spans="1:13" hidden="1" outlineLevel="1" x14ac:dyDescent="0.25">
      <c r="A68" s="19" t="s">
        <v>230</v>
      </c>
      <c r="B68" s="19" t="s">
        <v>3212</v>
      </c>
      <c r="C68" s="19" t="s">
        <v>3293</v>
      </c>
      <c r="D68" s="19" t="s">
        <v>3294</v>
      </c>
      <c r="E68" s="2">
        <f t="shared" si="2"/>
        <v>6000000</v>
      </c>
      <c r="K68" s="2">
        <f t="shared" si="3"/>
        <v>6000000</v>
      </c>
      <c r="L68" s="15">
        <v>6000000</v>
      </c>
      <c r="M68" s="2"/>
    </row>
    <row r="69" spans="1:13" hidden="1" outlineLevel="1" x14ac:dyDescent="0.25">
      <c r="A69" s="19" t="s">
        <v>230</v>
      </c>
      <c r="B69" s="19" t="s">
        <v>3212</v>
      </c>
      <c r="C69" s="19" t="s">
        <v>3815</v>
      </c>
      <c r="D69" s="19" t="s">
        <v>2466</v>
      </c>
      <c r="E69" s="2">
        <f t="shared" ref="E69:E112" si="4">+L69-F69-J69-I69</f>
        <v>4675000</v>
      </c>
      <c r="K69" s="2">
        <f t="shared" ref="K69:K112" si="5">SUM(E69:G69)-H69+I69+J69</f>
        <v>4675000</v>
      </c>
      <c r="L69" s="15">
        <v>4675000</v>
      </c>
      <c r="M69" s="2"/>
    </row>
    <row r="70" spans="1:13" hidden="1" outlineLevel="1" x14ac:dyDescent="0.25">
      <c r="A70" s="19" t="s">
        <v>230</v>
      </c>
      <c r="B70" s="19" t="s">
        <v>3212</v>
      </c>
      <c r="C70" s="19" t="s">
        <v>2669</v>
      </c>
      <c r="D70" s="19" t="s">
        <v>2670</v>
      </c>
      <c r="E70" s="2">
        <f t="shared" si="4"/>
        <v>6000000</v>
      </c>
      <c r="K70" s="2">
        <f t="shared" si="5"/>
        <v>6000000</v>
      </c>
      <c r="L70" s="15">
        <v>6000000</v>
      </c>
      <c r="M70" s="2"/>
    </row>
    <row r="71" spans="1:13" hidden="1" outlineLevel="1" x14ac:dyDescent="0.25">
      <c r="A71" s="19" t="s">
        <v>230</v>
      </c>
      <c r="B71" s="19" t="s">
        <v>3212</v>
      </c>
      <c r="C71" s="19" t="s">
        <v>3295</v>
      </c>
      <c r="D71" s="19" t="s">
        <v>3296</v>
      </c>
      <c r="E71" s="2">
        <f t="shared" si="4"/>
        <v>6000000</v>
      </c>
      <c r="K71" s="2">
        <f t="shared" si="5"/>
        <v>6000000</v>
      </c>
      <c r="L71" s="15">
        <v>6000000</v>
      </c>
      <c r="M71" s="2"/>
    </row>
    <row r="72" spans="1:13" hidden="1" outlineLevel="1" x14ac:dyDescent="0.25">
      <c r="A72" s="19" t="s">
        <v>230</v>
      </c>
      <c r="B72" s="19" t="s">
        <v>3212</v>
      </c>
      <c r="C72" s="19" t="s">
        <v>3297</v>
      </c>
      <c r="D72" s="19" t="s">
        <v>3298</v>
      </c>
      <c r="E72" s="2">
        <f t="shared" si="4"/>
        <v>6000000</v>
      </c>
      <c r="K72" s="2">
        <f t="shared" si="5"/>
        <v>6000000</v>
      </c>
      <c r="L72" s="15">
        <v>6000000</v>
      </c>
      <c r="M72" s="2"/>
    </row>
    <row r="73" spans="1:13" hidden="1" outlineLevel="1" x14ac:dyDescent="0.25">
      <c r="A73" s="19" t="s">
        <v>230</v>
      </c>
      <c r="B73" s="19" t="s">
        <v>3212</v>
      </c>
      <c r="C73" s="19" t="s">
        <v>3299</v>
      </c>
      <c r="D73" s="19" t="s">
        <v>3816</v>
      </c>
      <c r="E73" s="2">
        <f t="shared" si="4"/>
        <v>4675000</v>
      </c>
      <c r="K73" s="2">
        <f t="shared" si="5"/>
        <v>4675000</v>
      </c>
      <c r="L73" s="15">
        <v>4675000</v>
      </c>
      <c r="M73" s="2"/>
    </row>
    <row r="74" spans="1:13" hidden="1" outlineLevel="1" x14ac:dyDescent="0.25">
      <c r="A74" s="19" t="s">
        <v>230</v>
      </c>
      <c r="B74" s="19" t="s">
        <v>3212</v>
      </c>
      <c r="C74" s="19" t="s">
        <v>3817</v>
      </c>
      <c r="D74" s="19" t="s">
        <v>3818</v>
      </c>
      <c r="E74" s="2">
        <f t="shared" si="4"/>
        <v>3575000</v>
      </c>
      <c r="K74" s="2">
        <f t="shared" si="5"/>
        <v>3575000</v>
      </c>
      <c r="L74" s="15">
        <v>3575000</v>
      </c>
      <c r="M74" s="2"/>
    </row>
    <row r="75" spans="1:13" hidden="1" outlineLevel="1" x14ac:dyDescent="0.25">
      <c r="A75" s="19" t="s">
        <v>230</v>
      </c>
      <c r="B75" s="19" t="s">
        <v>3212</v>
      </c>
      <c r="C75" s="19" t="s">
        <v>2502</v>
      </c>
      <c r="D75" s="19" t="s">
        <v>557</v>
      </c>
      <c r="E75" s="2">
        <f t="shared" si="4"/>
        <v>4175000</v>
      </c>
      <c r="K75" s="2">
        <f t="shared" si="5"/>
        <v>4175000</v>
      </c>
      <c r="L75" s="15">
        <v>4175000</v>
      </c>
      <c r="M75" s="2"/>
    </row>
    <row r="76" spans="1:13" hidden="1" outlineLevel="1" x14ac:dyDescent="0.25">
      <c r="A76" s="19" t="s">
        <v>230</v>
      </c>
      <c r="B76" s="19" t="s">
        <v>3212</v>
      </c>
      <c r="C76" s="19" t="s">
        <v>3300</v>
      </c>
      <c r="D76" s="19" t="s">
        <v>3301</v>
      </c>
      <c r="E76" s="2">
        <f t="shared" si="4"/>
        <v>4325000</v>
      </c>
      <c r="K76" s="2">
        <f t="shared" si="5"/>
        <v>4325000</v>
      </c>
      <c r="L76" s="15">
        <v>4325000</v>
      </c>
      <c r="M76" s="2"/>
    </row>
    <row r="77" spans="1:13" hidden="1" outlineLevel="1" x14ac:dyDescent="0.25">
      <c r="A77" s="19" t="s">
        <v>230</v>
      </c>
      <c r="B77" s="19" t="s">
        <v>3212</v>
      </c>
      <c r="C77" s="19" t="s">
        <v>3819</v>
      </c>
      <c r="D77" s="19" t="s">
        <v>3820</v>
      </c>
      <c r="E77" s="2">
        <f t="shared" si="4"/>
        <v>3725000</v>
      </c>
      <c r="K77" s="2">
        <f t="shared" si="5"/>
        <v>3725000</v>
      </c>
      <c r="L77" s="15">
        <v>3725000</v>
      </c>
      <c r="M77" s="2"/>
    </row>
    <row r="78" spans="1:13" hidden="1" outlineLevel="1" x14ac:dyDescent="0.25">
      <c r="A78" s="19" t="s">
        <v>230</v>
      </c>
      <c r="B78" s="19" t="s">
        <v>3212</v>
      </c>
      <c r="C78" s="19" t="s">
        <v>3302</v>
      </c>
      <c r="D78" s="19" t="s">
        <v>3303</v>
      </c>
      <c r="E78" s="2">
        <f t="shared" si="4"/>
        <v>4675000</v>
      </c>
      <c r="K78" s="2">
        <f t="shared" si="5"/>
        <v>4675000</v>
      </c>
      <c r="L78" s="15">
        <v>4675000</v>
      </c>
      <c r="M78" s="2"/>
    </row>
    <row r="79" spans="1:13" hidden="1" outlineLevel="1" x14ac:dyDescent="0.25">
      <c r="A79" s="19" t="s">
        <v>230</v>
      </c>
      <c r="B79" s="19" t="s">
        <v>3212</v>
      </c>
      <c r="C79" s="19" t="s">
        <v>3304</v>
      </c>
      <c r="D79" s="19" t="s">
        <v>3305</v>
      </c>
      <c r="E79" s="2">
        <f t="shared" si="4"/>
        <v>4675000</v>
      </c>
      <c r="K79" s="2">
        <f t="shared" si="5"/>
        <v>4675000</v>
      </c>
      <c r="L79" s="15">
        <v>4675000</v>
      </c>
      <c r="M79" s="2"/>
    </row>
    <row r="80" spans="1:13" hidden="1" outlineLevel="1" x14ac:dyDescent="0.25">
      <c r="A80" s="19" t="s">
        <v>230</v>
      </c>
      <c r="B80" s="19" t="s">
        <v>3212</v>
      </c>
      <c r="C80" s="19" t="s">
        <v>3821</v>
      </c>
      <c r="D80" s="19" t="s">
        <v>3822</v>
      </c>
      <c r="E80" s="2">
        <f t="shared" si="4"/>
        <v>4675000</v>
      </c>
      <c r="K80" s="2">
        <f t="shared" si="5"/>
        <v>4675000</v>
      </c>
      <c r="L80" s="15">
        <v>4675000</v>
      </c>
      <c r="M80" s="2"/>
    </row>
    <row r="81" spans="1:13" hidden="1" outlineLevel="1" x14ac:dyDescent="0.25">
      <c r="A81" s="19" t="s">
        <v>230</v>
      </c>
      <c r="B81" s="19" t="s">
        <v>3212</v>
      </c>
      <c r="C81" s="19" t="s">
        <v>3306</v>
      </c>
      <c r="D81" s="19" t="s">
        <v>3307</v>
      </c>
      <c r="E81" s="2">
        <f t="shared" si="4"/>
        <v>4675000</v>
      </c>
      <c r="K81" s="2">
        <f t="shared" si="5"/>
        <v>4675000</v>
      </c>
      <c r="L81" s="15">
        <v>4675000</v>
      </c>
      <c r="M81" s="2"/>
    </row>
    <row r="82" spans="1:13" hidden="1" outlineLevel="1" x14ac:dyDescent="0.25">
      <c r="A82" s="19" t="s">
        <v>230</v>
      </c>
      <c r="B82" s="19" t="s">
        <v>3212</v>
      </c>
      <c r="C82" s="19" t="s">
        <v>3308</v>
      </c>
      <c r="D82" s="19" t="s">
        <v>3309</v>
      </c>
      <c r="E82" s="2">
        <f t="shared" si="4"/>
        <v>4675000</v>
      </c>
      <c r="K82" s="2">
        <f t="shared" si="5"/>
        <v>4675000</v>
      </c>
      <c r="L82" s="15">
        <v>4675000</v>
      </c>
      <c r="M82" s="2"/>
    </row>
    <row r="83" spans="1:13" hidden="1" outlineLevel="1" x14ac:dyDescent="0.25">
      <c r="A83" s="19" t="s">
        <v>230</v>
      </c>
      <c r="B83" s="19" t="s">
        <v>3212</v>
      </c>
      <c r="C83" s="19" t="s">
        <v>3321</v>
      </c>
      <c r="D83" s="19" t="s">
        <v>3322</v>
      </c>
      <c r="E83" s="2">
        <f t="shared" si="4"/>
        <v>6000000</v>
      </c>
      <c r="K83" s="2">
        <f t="shared" si="5"/>
        <v>6000000</v>
      </c>
      <c r="L83" s="15">
        <v>6000000</v>
      </c>
      <c r="M83" s="2"/>
    </row>
    <row r="84" spans="1:13" hidden="1" outlineLevel="1" x14ac:dyDescent="0.25">
      <c r="A84" s="19" t="s">
        <v>230</v>
      </c>
      <c r="B84" s="19" t="s">
        <v>3212</v>
      </c>
      <c r="C84" s="19" t="s">
        <v>3323</v>
      </c>
      <c r="D84" s="19" t="s">
        <v>3324</v>
      </c>
      <c r="E84" s="2">
        <f t="shared" si="4"/>
        <v>6000000</v>
      </c>
      <c r="K84" s="2">
        <f t="shared" si="5"/>
        <v>6000000</v>
      </c>
      <c r="L84" s="15">
        <v>6000000</v>
      </c>
      <c r="M84" s="2"/>
    </row>
    <row r="85" spans="1:13" hidden="1" outlineLevel="1" x14ac:dyDescent="0.25">
      <c r="A85" s="19" t="s">
        <v>230</v>
      </c>
      <c r="B85" s="19" t="s">
        <v>3212</v>
      </c>
      <c r="C85" s="19" t="s">
        <v>3325</v>
      </c>
      <c r="D85" s="19" t="s">
        <v>3326</v>
      </c>
      <c r="E85" s="2">
        <f t="shared" si="4"/>
        <v>6000000</v>
      </c>
      <c r="K85" s="2">
        <f t="shared" si="5"/>
        <v>6000000</v>
      </c>
      <c r="L85" s="15">
        <v>6000000</v>
      </c>
      <c r="M85" s="2"/>
    </row>
    <row r="86" spans="1:13" hidden="1" outlineLevel="1" x14ac:dyDescent="0.25">
      <c r="A86" s="19" t="s">
        <v>230</v>
      </c>
      <c r="B86" s="19" t="s">
        <v>3212</v>
      </c>
      <c r="C86" s="19" t="s">
        <v>3327</v>
      </c>
      <c r="D86" s="19" t="s">
        <v>3328</v>
      </c>
      <c r="E86" s="2">
        <f t="shared" si="4"/>
        <v>6000000</v>
      </c>
      <c r="K86" s="2">
        <f t="shared" si="5"/>
        <v>6000000</v>
      </c>
      <c r="L86" s="15">
        <v>6000000</v>
      </c>
      <c r="M86" s="2"/>
    </row>
    <row r="87" spans="1:13" hidden="1" outlineLevel="1" x14ac:dyDescent="0.25">
      <c r="A87" s="19" t="s">
        <v>230</v>
      </c>
      <c r="B87" s="19" t="s">
        <v>3212</v>
      </c>
      <c r="C87" s="19" t="s">
        <v>3329</v>
      </c>
      <c r="D87" s="19" t="s">
        <v>3330</v>
      </c>
      <c r="E87" s="2">
        <f t="shared" si="4"/>
        <v>6000000</v>
      </c>
      <c r="K87" s="2">
        <f t="shared" si="5"/>
        <v>6000000</v>
      </c>
      <c r="L87" s="15">
        <v>6000000</v>
      </c>
      <c r="M87" s="2"/>
    </row>
    <row r="88" spans="1:13" hidden="1" outlineLevel="1" x14ac:dyDescent="0.25">
      <c r="A88" s="19" t="s">
        <v>230</v>
      </c>
      <c r="B88" s="19" t="s">
        <v>3212</v>
      </c>
      <c r="C88" s="19" t="s">
        <v>1747</v>
      </c>
      <c r="D88" s="19" t="s">
        <v>1021</v>
      </c>
      <c r="E88" s="2">
        <f t="shared" si="4"/>
        <v>6000000</v>
      </c>
      <c r="K88" s="2">
        <f t="shared" si="5"/>
        <v>6000000</v>
      </c>
      <c r="L88" s="15">
        <v>6000000</v>
      </c>
      <c r="M88" s="2"/>
    </row>
    <row r="89" spans="1:13" hidden="1" outlineLevel="1" x14ac:dyDescent="0.25">
      <c r="A89" s="19" t="s">
        <v>230</v>
      </c>
      <c r="B89" s="19" t="s">
        <v>3212</v>
      </c>
      <c r="C89" s="19" t="s">
        <v>3331</v>
      </c>
      <c r="D89" s="19" t="s">
        <v>3823</v>
      </c>
      <c r="E89" s="2">
        <f t="shared" si="4"/>
        <v>6000000</v>
      </c>
      <c r="K89" s="2">
        <f t="shared" si="5"/>
        <v>6000000</v>
      </c>
      <c r="L89" s="15">
        <v>6000000</v>
      </c>
      <c r="M89" s="2"/>
    </row>
    <row r="90" spans="1:13" hidden="1" outlineLevel="1" x14ac:dyDescent="0.25">
      <c r="A90" s="19" t="s">
        <v>230</v>
      </c>
      <c r="B90" s="19" t="s">
        <v>3212</v>
      </c>
      <c r="C90" s="19" t="s">
        <v>3332</v>
      </c>
      <c r="D90" s="19" t="s">
        <v>3333</v>
      </c>
      <c r="E90" s="2">
        <f t="shared" si="4"/>
        <v>6000000</v>
      </c>
      <c r="K90" s="2">
        <f t="shared" si="5"/>
        <v>6000000</v>
      </c>
      <c r="L90" s="15">
        <v>6000000</v>
      </c>
      <c r="M90" s="2"/>
    </row>
    <row r="91" spans="1:13" hidden="1" outlineLevel="1" x14ac:dyDescent="0.25">
      <c r="A91" s="19" t="s">
        <v>230</v>
      </c>
      <c r="B91" s="19" t="s">
        <v>3212</v>
      </c>
      <c r="C91" s="19" t="s">
        <v>1740</v>
      </c>
      <c r="D91" s="19" t="s">
        <v>868</v>
      </c>
      <c r="E91" s="2">
        <f t="shared" si="4"/>
        <v>6000000</v>
      </c>
      <c r="K91" s="2">
        <f t="shared" si="5"/>
        <v>6000000</v>
      </c>
      <c r="L91" s="15">
        <v>6000000</v>
      </c>
      <c r="M91" s="2"/>
    </row>
    <row r="92" spans="1:13" hidden="1" outlineLevel="1" x14ac:dyDescent="0.25">
      <c r="A92" s="19" t="s">
        <v>230</v>
      </c>
      <c r="B92" s="19" t="s">
        <v>3212</v>
      </c>
      <c r="C92" s="19" t="s">
        <v>1738</v>
      </c>
      <c r="D92" s="19" t="s">
        <v>1739</v>
      </c>
      <c r="E92" s="2">
        <f t="shared" si="4"/>
        <v>6000000</v>
      </c>
      <c r="K92" s="2">
        <f t="shared" si="5"/>
        <v>6000000</v>
      </c>
      <c r="L92" s="15">
        <v>6000000</v>
      </c>
      <c r="M92" s="2"/>
    </row>
    <row r="93" spans="1:13" hidden="1" outlineLevel="1" x14ac:dyDescent="0.25">
      <c r="A93" s="19" t="s">
        <v>230</v>
      </c>
      <c r="B93" s="19" t="s">
        <v>3212</v>
      </c>
      <c r="C93" s="19" t="s">
        <v>3348</v>
      </c>
      <c r="D93" s="19" t="s">
        <v>3349</v>
      </c>
      <c r="E93" s="2">
        <f t="shared" si="4"/>
        <v>6000000</v>
      </c>
      <c r="K93" s="2">
        <f t="shared" si="5"/>
        <v>6000000</v>
      </c>
      <c r="L93" s="15">
        <v>6000000</v>
      </c>
      <c r="M93" s="2"/>
    </row>
    <row r="94" spans="1:13" hidden="1" outlineLevel="1" x14ac:dyDescent="0.25">
      <c r="A94" s="19" t="s">
        <v>230</v>
      </c>
      <c r="B94" s="19" t="s">
        <v>3212</v>
      </c>
      <c r="C94" s="19" t="s">
        <v>3350</v>
      </c>
      <c r="D94" s="19" t="s">
        <v>3351</v>
      </c>
      <c r="E94" s="2">
        <f t="shared" si="4"/>
        <v>6000000</v>
      </c>
      <c r="K94" s="2">
        <f t="shared" si="5"/>
        <v>6000000</v>
      </c>
      <c r="L94" s="15">
        <v>6000000</v>
      </c>
      <c r="M94" s="2"/>
    </row>
    <row r="95" spans="1:13" hidden="1" outlineLevel="1" x14ac:dyDescent="0.25">
      <c r="A95" s="19" t="s">
        <v>230</v>
      </c>
      <c r="B95" s="19" t="s">
        <v>3212</v>
      </c>
      <c r="C95" s="19" t="s">
        <v>1734</v>
      </c>
      <c r="D95" s="19" t="s">
        <v>2276</v>
      </c>
      <c r="E95" s="2">
        <f t="shared" si="4"/>
        <v>6000000</v>
      </c>
      <c r="K95" s="2">
        <f t="shared" si="5"/>
        <v>6000000</v>
      </c>
      <c r="L95" s="15">
        <v>6000000</v>
      </c>
      <c r="M95" s="2"/>
    </row>
    <row r="96" spans="1:13" hidden="1" outlineLevel="1" x14ac:dyDescent="0.25">
      <c r="A96" s="19" t="s">
        <v>230</v>
      </c>
      <c r="B96" s="19" t="s">
        <v>3212</v>
      </c>
      <c r="C96" s="19" t="s">
        <v>1736</v>
      </c>
      <c r="D96" s="19" t="s">
        <v>56</v>
      </c>
      <c r="E96" s="2">
        <f t="shared" si="4"/>
        <v>6000000</v>
      </c>
      <c r="K96" s="2">
        <f t="shared" si="5"/>
        <v>6000000</v>
      </c>
      <c r="L96" s="15">
        <v>6000000</v>
      </c>
      <c r="M96" s="2"/>
    </row>
    <row r="97" spans="1:13" hidden="1" outlineLevel="1" x14ac:dyDescent="0.25">
      <c r="A97" s="19" t="s">
        <v>230</v>
      </c>
      <c r="B97" s="19" t="s">
        <v>3212</v>
      </c>
      <c r="C97" s="19" t="s">
        <v>3310</v>
      </c>
      <c r="D97" s="19" t="s">
        <v>3311</v>
      </c>
      <c r="E97" s="2">
        <f t="shared" si="4"/>
        <v>6000000</v>
      </c>
      <c r="K97" s="2">
        <f t="shared" si="5"/>
        <v>6000000</v>
      </c>
      <c r="L97" s="15">
        <v>6000000</v>
      </c>
      <c r="M97" s="2"/>
    </row>
    <row r="98" spans="1:13" hidden="1" outlineLevel="1" x14ac:dyDescent="0.25">
      <c r="A98" s="19" t="s">
        <v>230</v>
      </c>
      <c r="B98" s="19" t="s">
        <v>3212</v>
      </c>
      <c r="C98" s="19" t="s">
        <v>3312</v>
      </c>
      <c r="D98" s="19" t="s">
        <v>205</v>
      </c>
      <c r="E98" s="2">
        <f t="shared" si="4"/>
        <v>4675000</v>
      </c>
      <c r="K98" s="2">
        <f t="shared" si="5"/>
        <v>4675000</v>
      </c>
      <c r="L98" s="15">
        <v>4675000</v>
      </c>
      <c r="M98" s="2"/>
    </row>
    <row r="99" spans="1:13" hidden="1" outlineLevel="1" x14ac:dyDescent="0.25">
      <c r="A99" s="19" t="s">
        <v>230</v>
      </c>
      <c r="B99" s="19" t="s">
        <v>3212</v>
      </c>
      <c r="C99" s="19" t="s">
        <v>3313</v>
      </c>
      <c r="D99" s="19" t="s">
        <v>3314</v>
      </c>
      <c r="E99" s="2">
        <f t="shared" si="4"/>
        <v>6000000</v>
      </c>
      <c r="K99" s="2">
        <f t="shared" si="5"/>
        <v>6000000</v>
      </c>
      <c r="L99" s="15">
        <v>6000000</v>
      </c>
      <c r="M99" s="2"/>
    </row>
    <row r="100" spans="1:13" hidden="1" outlineLevel="1" x14ac:dyDescent="0.25">
      <c r="A100" s="19" t="s">
        <v>230</v>
      </c>
      <c r="B100" s="19" t="s">
        <v>3212</v>
      </c>
      <c r="C100" s="19" t="s">
        <v>3315</v>
      </c>
      <c r="D100" s="19" t="s">
        <v>3316</v>
      </c>
      <c r="E100" s="2">
        <f t="shared" si="4"/>
        <v>4675000</v>
      </c>
      <c r="K100" s="2">
        <f t="shared" si="5"/>
        <v>4675000</v>
      </c>
      <c r="L100" s="15">
        <v>4675000</v>
      </c>
      <c r="M100" s="2"/>
    </row>
    <row r="101" spans="1:13" hidden="1" outlineLevel="1" x14ac:dyDescent="0.25">
      <c r="A101" s="19" t="s">
        <v>230</v>
      </c>
      <c r="B101" s="19" t="s">
        <v>3212</v>
      </c>
      <c r="C101" s="19" t="s">
        <v>3317</v>
      </c>
      <c r="D101" s="19" t="s">
        <v>3318</v>
      </c>
      <c r="E101" s="2">
        <f t="shared" si="4"/>
        <v>4675000</v>
      </c>
      <c r="K101" s="2">
        <f t="shared" si="5"/>
        <v>4675000</v>
      </c>
      <c r="L101" s="15">
        <v>4675000</v>
      </c>
      <c r="M101" s="2"/>
    </row>
    <row r="102" spans="1:13" hidden="1" outlineLevel="1" x14ac:dyDescent="0.25">
      <c r="A102" s="19" t="s">
        <v>230</v>
      </c>
      <c r="B102" s="19" t="s">
        <v>3212</v>
      </c>
      <c r="C102" s="19" t="s">
        <v>3319</v>
      </c>
      <c r="D102" s="19" t="s">
        <v>3320</v>
      </c>
      <c r="E102" s="2">
        <f t="shared" si="4"/>
        <v>4675000</v>
      </c>
      <c r="K102" s="2">
        <f t="shared" si="5"/>
        <v>4675000</v>
      </c>
      <c r="L102" s="15">
        <v>4675000</v>
      </c>
      <c r="M102" s="2"/>
    </row>
    <row r="103" spans="1:13" hidden="1" outlineLevel="1" x14ac:dyDescent="0.25">
      <c r="A103" s="19" t="s">
        <v>230</v>
      </c>
      <c r="B103" s="19" t="s">
        <v>37</v>
      </c>
      <c r="C103" s="19" t="s">
        <v>3352</v>
      </c>
      <c r="D103" s="19" t="s">
        <v>3353</v>
      </c>
      <c r="E103" s="2">
        <f t="shared" si="4"/>
        <v>7300000</v>
      </c>
      <c r="K103" s="2">
        <f t="shared" si="5"/>
        <v>7300000</v>
      </c>
      <c r="L103" s="15">
        <v>7300000</v>
      </c>
      <c r="M103" s="2"/>
    </row>
    <row r="104" spans="1:13" hidden="1" outlineLevel="1" x14ac:dyDescent="0.25">
      <c r="A104" s="19" t="s">
        <v>230</v>
      </c>
      <c r="B104" s="19" t="s">
        <v>37</v>
      </c>
      <c r="C104" s="19" t="s">
        <v>3354</v>
      </c>
      <c r="D104" s="19" t="s">
        <v>3355</v>
      </c>
      <c r="E104" s="2">
        <f t="shared" si="4"/>
        <v>4650000</v>
      </c>
      <c r="K104" s="2">
        <f t="shared" si="5"/>
        <v>4650000</v>
      </c>
      <c r="L104" s="15">
        <v>4650000</v>
      </c>
      <c r="M104" s="2"/>
    </row>
    <row r="105" spans="1:13" hidden="1" outlineLevel="1" x14ac:dyDescent="0.25">
      <c r="A105" s="19" t="s">
        <v>230</v>
      </c>
      <c r="B105" s="19" t="s">
        <v>37</v>
      </c>
      <c r="C105" s="19" t="s">
        <v>1795</v>
      </c>
      <c r="D105" s="19" t="s">
        <v>58</v>
      </c>
      <c r="E105" s="2">
        <f t="shared" si="4"/>
        <v>7100000</v>
      </c>
      <c r="K105" s="2">
        <f t="shared" si="5"/>
        <v>7100000</v>
      </c>
      <c r="L105" s="15">
        <v>7100000</v>
      </c>
      <c r="M105" s="2"/>
    </row>
    <row r="106" spans="1:13" hidden="1" outlineLevel="1" x14ac:dyDescent="0.25">
      <c r="A106" s="19" t="s">
        <v>230</v>
      </c>
      <c r="B106" s="19" t="s">
        <v>37</v>
      </c>
      <c r="C106" s="19" t="s">
        <v>3356</v>
      </c>
      <c r="D106" s="19" t="s">
        <v>3357</v>
      </c>
      <c r="E106" s="2">
        <f t="shared" si="4"/>
        <v>5750000</v>
      </c>
      <c r="K106" s="2">
        <f t="shared" si="5"/>
        <v>5750000</v>
      </c>
      <c r="L106" s="15">
        <v>5750000</v>
      </c>
      <c r="M106" s="2"/>
    </row>
    <row r="107" spans="1:13" hidden="1" outlineLevel="1" x14ac:dyDescent="0.25">
      <c r="A107" s="19" t="s">
        <v>230</v>
      </c>
      <c r="B107" s="19" t="s">
        <v>37</v>
      </c>
      <c r="C107" s="19" t="s">
        <v>3358</v>
      </c>
      <c r="D107" s="19" t="s">
        <v>3359</v>
      </c>
      <c r="E107" s="2">
        <f t="shared" si="4"/>
        <v>7300000</v>
      </c>
      <c r="K107" s="2">
        <f t="shared" si="5"/>
        <v>7300000</v>
      </c>
      <c r="L107" s="15">
        <v>7300000</v>
      </c>
      <c r="M107" s="2"/>
    </row>
    <row r="108" spans="1:13" hidden="1" outlineLevel="1" x14ac:dyDescent="0.25">
      <c r="A108" s="19" t="s">
        <v>230</v>
      </c>
      <c r="B108" s="19" t="s">
        <v>37</v>
      </c>
      <c r="C108" s="19" t="s">
        <v>3360</v>
      </c>
      <c r="D108" s="19" t="s">
        <v>775</v>
      </c>
      <c r="E108" s="2">
        <f t="shared" si="4"/>
        <v>5750000</v>
      </c>
      <c r="K108" s="2">
        <f t="shared" si="5"/>
        <v>5750000</v>
      </c>
      <c r="L108" s="15">
        <v>5750000</v>
      </c>
      <c r="M108" s="2"/>
    </row>
    <row r="109" spans="1:13" hidden="1" outlineLevel="1" x14ac:dyDescent="0.25">
      <c r="A109" s="19" t="s">
        <v>230</v>
      </c>
      <c r="B109" s="19" t="s">
        <v>37</v>
      </c>
      <c r="C109" s="19" t="s">
        <v>1790</v>
      </c>
      <c r="D109" s="19" t="s">
        <v>1799</v>
      </c>
      <c r="E109" s="2">
        <f t="shared" si="4"/>
        <v>7300000</v>
      </c>
      <c r="K109" s="2">
        <f t="shared" si="5"/>
        <v>7300000</v>
      </c>
      <c r="L109" s="15">
        <v>7300000</v>
      </c>
      <c r="M109" s="2"/>
    </row>
    <row r="110" spans="1:13" hidden="1" outlineLevel="1" x14ac:dyDescent="0.25">
      <c r="A110" s="19" t="s">
        <v>230</v>
      </c>
      <c r="B110" s="19" t="s">
        <v>37</v>
      </c>
      <c r="C110" s="19" t="s">
        <v>2073</v>
      </c>
      <c r="D110" s="19" t="s">
        <v>2085</v>
      </c>
      <c r="E110" s="2">
        <f t="shared" si="4"/>
        <v>5750000</v>
      </c>
      <c r="K110" s="2">
        <f t="shared" si="5"/>
        <v>5750000</v>
      </c>
      <c r="L110" s="15">
        <v>5750000</v>
      </c>
      <c r="M110" s="2"/>
    </row>
    <row r="111" spans="1:13" hidden="1" outlineLevel="1" x14ac:dyDescent="0.25">
      <c r="A111" s="19" t="s">
        <v>230</v>
      </c>
      <c r="B111" s="19" t="s">
        <v>39</v>
      </c>
      <c r="C111" s="19" t="s">
        <v>3361</v>
      </c>
      <c r="D111" s="19" t="s">
        <v>3362</v>
      </c>
      <c r="E111" s="2">
        <f t="shared" si="4"/>
        <v>9450000</v>
      </c>
      <c r="K111" s="2">
        <f t="shared" si="5"/>
        <v>9450000</v>
      </c>
      <c r="L111" s="15">
        <v>9450000</v>
      </c>
      <c r="M111" s="2"/>
    </row>
    <row r="112" spans="1:13" hidden="1" outlineLevel="1" x14ac:dyDescent="0.25">
      <c r="C112" s="19"/>
      <c r="E112" s="2">
        <f t="shared" si="4"/>
        <v>0</v>
      </c>
      <c r="K112" s="2">
        <f t="shared" si="5"/>
        <v>0</v>
      </c>
      <c r="L112" s="15">
        <v>0</v>
      </c>
      <c r="M112" s="2"/>
    </row>
    <row r="113" spans="1:13" s="35" customFormat="1" collapsed="1" x14ac:dyDescent="0.25">
      <c r="A113" s="4"/>
      <c r="B113" s="4"/>
      <c r="C113" s="50"/>
      <c r="D113" s="4" t="s">
        <v>85</v>
      </c>
      <c r="E113" s="4">
        <f t="shared" ref="E113:J113" si="6">+SUM(E4:E112)</f>
        <v>591850000</v>
      </c>
      <c r="F113" s="4">
        <f t="shared" si="6"/>
        <v>0</v>
      </c>
      <c r="G113" s="53">
        <f t="shared" si="6"/>
        <v>0</v>
      </c>
      <c r="H113" s="4">
        <f t="shared" si="6"/>
        <v>0</v>
      </c>
      <c r="I113" s="4">
        <f t="shared" si="6"/>
        <v>0</v>
      </c>
      <c r="J113" s="4">
        <f t="shared" si="6"/>
        <v>0</v>
      </c>
      <c r="K113" s="4">
        <f t="shared" ref="K113" si="7">SUM(E113:G113)-H113+I113+J113</f>
        <v>591850000</v>
      </c>
      <c r="L113" s="53">
        <f>+SUM(L4:L112)</f>
        <v>591850000</v>
      </c>
      <c r="M113" s="4">
        <v>591850000</v>
      </c>
    </row>
    <row r="114" spans="1:13" hidden="1" outlineLevel="1" x14ac:dyDescent="0.25">
      <c r="A114" s="19" t="s">
        <v>179</v>
      </c>
      <c r="B114" s="19" t="s">
        <v>3212</v>
      </c>
      <c r="C114" s="19" t="s">
        <v>3084</v>
      </c>
      <c r="D114" s="19" t="s">
        <v>3085</v>
      </c>
      <c r="E114" s="2">
        <f t="shared" ref="E114:E177" si="8">+L114-F114-J114-I114</f>
        <v>4675000</v>
      </c>
      <c r="K114" s="2">
        <f t="shared" ref="K114:K177" si="9">SUM(E114:G114)-H114+I114+J114</f>
        <v>4675000</v>
      </c>
      <c r="L114" s="15">
        <v>4675000</v>
      </c>
      <c r="M114" s="2"/>
    </row>
    <row r="115" spans="1:13" hidden="1" outlineLevel="1" x14ac:dyDescent="0.25">
      <c r="A115" s="19" t="s">
        <v>179</v>
      </c>
      <c r="B115" s="19" t="s">
        <v>3212</v>
      </c>
      <c r="C115" s="19" t="s">
        <v>3086</v>
      </c>
      <c r="D115" s="19" t="s">
        <v>3087</v>
      </c>
      <c r="E115" s="2">
        <f t="shared" si="8"/>
        <v>4675000</v>
      </c>
      <c r="K115" s="2">
        <f t="shared" si="9"/>
        <v>4675000</v>
      </c>
      <c r="L115" s="15">
        <v>4675000</v>
      </c>
      <c r="M115" s="2"/>
    </row>
    <row r="116" spans="1:13" hidden="1" outlineLevel="1" x14ac:dyDescent="0.25">
      <c r="A116" s="19" t="s">
        <v>179</v>
      </c>
      <c r="B116" s="19" t="s">
        <v>3212</v>
      </c>
      <c r="C116" s="19" t="s">
        <v>3088</v>
      </c>
      <c r="D116" s="19" t="s">
        <v>3089</v>
      </c>
      <c r="E116" s="2">
        <f t="shared" si="8"/>
        <v>4675000</v>
      </c>
      <c r="K116" s="2">
        <f t="shared" si="9"/>
        <v>4675000</v>
      </c>
      <c r="L116" s="15">
        <v>4675000</v>
      </c>
      <c r="M116" s="2"/>
    </row>
    <row r="117" spans="1:13" hidden="1" outlineLevel="1" x14ac:dyDescent="0.25">
      <c r="A117" s="19" t="s">
        <v>179</v>
      </c>
      <c r="B117" s="19" t="s">
        <v>3212</v>
      </c>
      <c r="C117" s="19" t="s">
        <v>3090</v>
      </c>
      <c r="D117" s="19" t="s">
        <v>3091</v>
      </c>
      <c r="E117" s="2">
        <f t="shared" si="8"/>
        <v>4675000</v>
      </c>
      <c r="K117" s="2">
        <f t="shared" si="9"/>
        <v>4675000</v>
      </c>
      <c r="L117" s="15">
        <v>4675000</v>
      </c>
      <c r="M117" s="2"/>
    </row>
    <row r="118" spans="1:13" hidden="1" outlineLevel="1" x14ac:dyDescent="0.25">
      <c r="A118" s="19" t="s">
        <v>179</v>
      </c>
      <c r="B118" s="19" t="s">
        <v>3212</v>
      </c>
      <c r="C118" s="19" t="s">
        <v>3092</v>
      </c>
      <c r="D118" s="19" t="s">
        <v>3093</v>
      </c>
      <c r="E118" s="2">
        <f t="shared" si="8"/>
        <v>4675000</v>
      </c>
      <c r="K118" s="2">
        <f t="shared" si="9"/>
        <v>4675000</v>
      </c>
      <c r="L118" s="15">
        <v>4675000</v>
      </c>
      <c r="M118" s="2"/>
    </row>
    <row r="119" spans="1:13" hidden="1" outlineLevel="1" x14ac:dyDescent="0.25">
      <c r="A119" s="19" t="s">
        <v>179</v>
      </c>
      <c r="B119" s="19" t="s">
        <v>3212</v>
      </c>
      <c r="C119" s="19" t="s">
        <v>1573</v>
      </c>
      <c r="D119" s="19" t="s">
        <v>160</v>
      </c>
      <c r="E119" s="2">
        <f t="shared" si="8"/>
        <v>6000000</v>
      </c>
      <c r="K119" s="2">
        <f t="shared" si="9"/>
        <v>6000000</v>
      </c>
      <c r="L119" s="15">
        <v>6000000</v>
      </c>
      <c r="M119" s="2"/>
    </row>
    <row r="120" spans="1:13" hidden="1" outlineLevel="1" x14ac:dyDescent="0.25">
      <c r="A120" s="19" t="s">
        <v>179</v>
      </c>
      <c r="B120" s="19" t="s">
        <v>3212</v>
      </c>
      <c r="C120" s="19" t="s">
        <v>1571</v>
      </c>
      <c r="D120" s="19" t="s">
        <v>1572</v>
      </c>
      <c r="E120" s="2">
        <f t="shared" si="8"/>
        <v>6000000</v>
      </c>
      <c r="K120" s="2">
        <f t="shared" si="9"/>
        <v>6000000</v>
      </c>
      <c r="L120" s="15">
        <v>6000000</v>
      </c>
      <c r="M120" s="2"/>
    </row>
    <row r="121" spans="1:13" hidden="1" outlineLevel="1" x14ac:dyDescent="0.25">
      <c r="A121" s="19" t="s">
        <v>179</v>
      </c>
      <c r="B121" s="19" t="s">
        <v>3212</v>
      </c>
      <c r="C121" s="19" t="s">
        <v>3094</v>
      </c>
      <c r="D121" s="19" t="s">
        <v>49</v>
      </c>
      <c r="E121" s="2">
        <f t="shared" si="8"/>
        <v>6000000</v>
      </c>
      <c r="K121" s="2">
        <f t="shared" si="9"/>
        <v>6000000</v>
      </c>
      <c r="L121" s="15">
        <v>6000000</v>
      </c>
      <c r="M121" s="2"/>
    </row>
    <row r="122" spans="1:13" hidden="1" outlineLevel="1" x14ac:dyDescent="0.25">
      <c r="A122" s="19" t="s">
        <v>179</v>
      </c>
      <c r="B122" s="19" t="s">
        <v>3212</v>
      </c>
      <c r="C122" s="19" t="s">
        <v>3095</v>
      </c>
      <c r="D122" s="19" t="s">
        <v>3096</v>
      </c>
      <c r="E122" s="2">
        <f t="shared" si="8"/>
        <v>6000000</v>
      </c>
      <c r="K122" s="2">
        <f t="shared" si="9"/>
        <v>6000000</v>
      </c>
      <c r="L122" s="15">
        <v>6000000</v>
      </c>
      <c r="M122" s="2"/>
    </row>
    <row r="123" spans="1:13" hidden="1" outlineLevel="1" x14ac:dyDescent="0.25">
      <c r="A123" s="19" t="s">
        <v>179</v>
      </c>
      <c r="B123" s="19" t="s">
        <v>3212</v>
      </c>
      <c r="C123" s="19" t="s">
        <v>2801</v>
      </c>
      <c r="D123" s="19" t="s">
        <v>2802</v>
      </c>
      <c r="E123" s="2">
        <f t="shared" si="8"/>
        <v>6000000</v>
      </c>
      <c r="K123" s="2">
        <f t="shared" si="9"/>
        <v>6000000</v>
      </c>
      <c r="L123" s="15">
        <v>6000000</v>
      </c>
      <c r="M123" s="2"/>
    </row>
    <row r="124" spans="1:13" hidden="1" outlineLevel="1" x14ac:dyDescent="0.25">
      <c r="A124" s="19" t="s">
        <v>179</v>
      </c>
      <c r="B124" s="19" t="s">
        <v>3212</v>
      </c>
      <c r="C124" s="19" t="s">
        <v>3036</v>
      </c>
      <c r="D124" s="19" t="s">
        <v>3037</v>
      </c>
      <c r="E124" s="2">
        <f t="shared" si="8"/>
        <v>6000000</v>
      </c>
      <c r="K124" s="2">
        <f t="shared" si="9"/>
        <v>6000000</v>
      </c>
      <c r="L124" s="15">
        <v>6000000</v>
      </c>
      <c r="M124" s="2"/>
    </row>
    <row r="125" spans="1:13" hidden="1" outlineLevel="1" x14ac:dyDescent="0.25">
      <c r="A125" s="19" t="s">
        <v>179</v>
      </c>
      <c r="B125" s="19" t="s">
        <v>3212</v>
      </c>
      <c r="C125" s="19" t="s">
        <v>3097</v>
      </c>
      <c r="D125" s="19" t="s">
        <v>3098</v>
      </c>
      <c r="E125" s="2">
        <f t="shared" si="8"/>
        <v>4600000</v>
      </c>
      <c r="K125" s="2">
        <f t="shared" si="9"/>
        <v>4600000</v>
      </c>
      <c r="L125" s="15">
        <v>4600000</v>
      </c>
      <c r="M125" s="2"/>
    </row>
    <row r="126" spans="1:13" hidden="1" outlineLevel="1" x14ac:dyDescent="0.25">
      <c r="A126" s="19" t="s">
        <v>179</v>
      </c>
      <c r="B126" s="19" t="s">
        <v>3212</v>
      </c>
      <c r="C126" s="19" t="s">
        <v>3099</v>
      </c>
      <c r="D126" s="19" t="s">
        <v>3100</v>
      </c>
      <c r="E126" s="2">
        <f t="shared" si="8"/>
        <v>4675000</v>
      </c>
      <c r="K126" s="2">
        <f t="shared" si="9"/>
        <v>4675000</v>
      </c>
      <c r="L126" s="15">
        <v>4675000</v>
      </c>
      <c r="M126" s="2"/>
    </row>
    <row r="127" spans="1:13" hidden="1" outlineLevel="1" x14ac:dyDescent="0.25">
      <c r="A127" s="19" t="s">
        <v>179</v>
      </c>
      <c r="B127" s="19" t="s">
        <v>3212</v>
      </c>
      <c r="C127" s="19" t="s">
        <v>3101</v>
      </c>
      <c r="D127" s="19" t="s">
        <v>3102</v>
      </c>
      <c r="E127" s="2">
        <f t="shared" si="8"/>
        <v>4675000</v>
      </c>
      <c r="K127" s="2">
        <f t="shared" si="9"/>
        <v>4675000</v>
      </c>
      <c r="L127" s="15">
        <v>4675000</v>
      </c>
      <c r="M127" s="2"/>
    </row>
    <row r="128" spans="1:13" hidden="1" outlineLevel="1" x14ac:dyDescent="0.25">
      <c r="A128" s="19" t="s">
        <v>179</v>
      </c>
      <c r="B128" s="19" t="s">
        <v>3212</v>
      </c>
      <c r="C128" s="19" t="s">
        <v>3103</v>
      </c>
      <c r="D128" s="19" t="s">
        <v>3104</v>
      </c>
      <c r="E128" s="2">
        <f t="shared" si="8"/>
        <v>4675000</v>
      </c>
      <c r="K128" s="2">
        <f t="shared" si="9"/>
        <v>4675000</v>
      </c>
      <c r="L128" s="15">
        <v>4675000</v>
      </c>
      <c r="M128" s="2"/>
    </row>
    <row r="129" spans="1:13" hidden="1" outlineLevel="1" x14ac:dyDescent="0.25">
      <c r="A129" s="19" t="s">
        <v>179</v>
      </c>
      <c r="B129" s="19" t="s">
        <v>3212</v>
      </c>
      <c r="C129" s="19" t="s">
        <v>3105</v>
      </c>
      <c r="D129" s="19" t="s">
        <v>3106</v>
      </c>
      <c r="E129" s="2">
        <f t="shared" si="8"/>
        <v>4675000</v>
      </c>
      <c r="K129" s="2">
        <f t="shared" si="9"/>
        <v>4675000</v>
      </c>
      <c r="L129" s="15">
        <v>4675000</v>
      </c>
      <c r="M129" s="2"/>
    </row>
    <row r="130" spans="1:13" hidden="1" outlineLevel="1" x14ac:dyDescent="0.25">
      <c r="A130" s="19" t="s">
        <v>179</v>
      </c>
      <c r="B130" s="19" t="s">
        <v>3212</v>
      </c>
      <c r="C130" s="19" t="s">
        <v>3107</v>
      </c>
      <c r="D130" s="19" t="s">
        <v>3108</v>
      </c>
      <c r="E130" s="2">
        <f t="shared" si="8"/>
        <v>4675000</v>
      </c>
      <c r="K130" s="2">
        <f t="shared" si="9"/>
        <v>4675000</v>
      </c>
      <c r="L130" s="15">
        <v>4675000</v>
      </c>
      <c r="M130" s="2"/>
    </row>
    <row r="131" spans="1:13" hidden="1" outlineLevel="1" x14ac:dyDescent="0.25">
      <c r="A131" s="19" t="s">
        <v>179</v>
      </c>
      <c r="B131" s="19" t="s">
        <v>3212</v>
      </c>
      <c r="C131" s="19" t="s">
        <v>3109</v>
      </c>
      <c r="D131" s="19" t="s">
        <v>3110</v>
      </c>
      <c r="E131" s="2">
        <f t="shared" si="8"/>
        <v>4600000</v>
      </c>
      <c r="K131" s="2">
        <f t="shared" si="9"/>
        <v>4600000</v>
      </c>
      <c r="L131" s="15">
        <v>4600000</v>
      </c>
      <c r="M131" s="2"/>
    </row>
    <row r="132" spans="1:13" hidden="1" outlineLevel="1" x14ac:dyDescent="0.25">
      <c r="A132" s="19" t="s">
        <v>179</v>
      </c>
      <c r="B132" s="19" t="s">
        <v>3212</v>
      </c>
      <c r="C132" s="19" t="s">
        <v>3111</v>
      </c>
      <c r="D132" s="19" t="s">
        <v>3112</v>
      </c>
      <c r="E132" s="2">
        <f t="shared" si="8"/>
        <v>4675000</v>
      </c>
      <c r="K132" s="2">
        <f t="shared" si="9"/>
        <v>4675000</v>
      </c>
      <c r="L132" s="15">
        <v>4675000</v>
      </c>
      <c r="M132" s="2"/>
    </row>
    <row r="133" spans="1:13" hidden="1" outlineLevel="1" x14ac:dyDescent="0.25">
      <c r="A133" s="19" t="s">
        <v>179</v>
      </c>
      <c r="B133" s="19" t="s">
        <v>3212</v>
      </c>
      <c r="C133" s="19" t="s">
        <v>3113</v>
      </c>
      <c r="D133" s="19" t="s">
        <v>16</v>
      </c>
      <c r="E133" s="2">
        <f t="shared" si="8"/>
        <v>6000000</v>
      </c>
      <c r="K133" s="2">
        <f t="shared" si="9"/>
        <v>6000000</v>
      </c>
      <c r="L133" s="15">
        <v>6000000</v>
      </c>
      <c r="M133" s="2"/>
    </row>
    <row r="134" spans="1:13" hidden="1" outlineLevel="1" x14ac:dyDescent="0.25">
      <c r="A134" s="19" t="s">
        <v>179</v>
      </c>
      <c r="B134" s="19" t="s">
        <v>3212</v>
      </c>
      <c r="C134" s="19" t="s">
        <v>3114</v>
      </c>
      <c r="D134" s="19" t="s">
        <v>3774</v>
      </c>
      <c r="E134" s="2">
        <f t="shared" si="8"/>
        <v>6000000</v>
      </c>
      <c r="K134" s="2">
        <f t="shared" si="9"/>
        <v>6000000</v>
      </c>
      <c r="L134" s="15">
        <v>6000000</v>
      </c>
      <c r="M134" s="2"/>
    </row>
    <row r="135" spans="1:13" hidden="1" outlineLevel="1" x14ac:dyDescent="0.25">
      <c r="A135" s="19" t="s">
        <v>179</v>
      </c>
      <c r="B135" s="19" t="s">
        <v>3212</v>
      </c>
      <c r="C135" s="19" t="s">
        <v>3115</v>
      </c>
      <c r="D135" s="19" t="s">
        <v>485</v>
      </c>
      <c r="E135" s="2">
        <f t="shared" si="8"/>
        <v>6000000</v>
      </c>
      <c r="K135" s="2">
        <f t="shared" si="9"/>
        <v>6000000</v>
      </c>
      <c r="L135" s="15">
        <v>6000000</v>
      </c>
      <c r="M135" s="2"/>
    </row>
    <row r="136" spans="1:13" hidden="1" outlineLevel="1" x14ac:dyDescent="0.25">
      <c r="A136" s="19" t="s">
        <v>179</v>
      </c>
      <c r="B136" s="19" t="s">
        <v>3212</v>
      </c>
      <c r="C136" s="19" t="s">
        <v>1554</v>
      </c>
      <c r="D136" s="19" t="s">
        <v>593</v>
      </c>
      <c r="E136" s="2">
        <f t="shared" si="8"/>
        <v>6000000</v>
      </c>
      <c r="K136" s="2">
        <f t="shared" si="9"/>
        <v>6000000</v>
      </c>
      <c r="L136" s="15">
        <v>6000000</v>
      </c>
      <c r="M136" s="2"/>
    </row>
    <row r="137" spans="1:13" hidden="1" outlineLevel="1" x14ac:dyDescent="0.25">
      <c r="A137" s="19" t="s">
        <v>179</v>
      </c>
      <c r="B137" s="19" t="s">
        <v>3212</v>
      </c>
      <c r="C137" s="19" t="s">
        <v>1553</v>
      </c>
      <c r="D137" s="19" t="s">
        <v>2795</v>
      </c>
      <c r="E137" s="2">
        <f t="shared" si="8"/>
        <v>6000000</v>
      </c>
      <c r="K137" s="2">
        <f t="shared" si="9"/>
        <v>6000000</v>
      </c>
      <c r="L137" s="15">
        <v>6000000</v>
      </c>
      <c r="M137" s="2"/>
    </row>
    <row r="138" spans="1:13" hidden="1" outlineLevel="1" x14ac:dyDescent="0.25">
      <c r="A138" s="19" t="s">
        <v>179</v>
      </c>
      <c r="B138" s="19" t="s">
        <v>3212</v>
      </c>
      <c r="C138" s="19" t="s">
        <v>3116</v>
      </c>
      <c r="D138" s="19" t="s">
        <v>3117</v>
      </c>
      <c r="E138" s="2">
        <f t="shared" si="8"/>
        <v>6000000</v>
      </c>
      <c r="K138" s="2">
        <f t="shared" si="9"/>
        <v>6000000</v>
      </c>
      <c r="L138" s="15">
        <v>6000000</v>
      </c>
      <c r="M138" s="2"/>
    </row>
    <row r="139" spans="1:13" hidden="1" outlineLevel="1" x14ac:dyDescent="0.25">
      <c r="A139" s="19" t="s">
        <v>179</v>
      </c>
      <c r="B139" s="19" t="s">
        <v>3212</v>
      </c>
      <c r="C139" s="19" t="s">
        <v>3118</v>
      </c>
      <c r="D139" s="19" t="s">
        <v>434</v>
      </c>
      <c r="E139" s="2">
        <f t="shared" si="8"/>
        <v>6000000</v>
      </c>
      <c r="K139" s="2">
        <f t="shared" si="9"/>
        <v>6000000</v>
      </c>
      <c r="L139" s="15">
        <v>6000000</v>
      </c>
      <c r="M139" s="2"/>
    </row>
    <row r="140" spans="1:13" hidden="1" outlineLevel="1" x14ac:dyDescent="0.25">
      <c r="A140" s="19" t="s">
        <v>179</v>
      </c>
      <c r="B140" s="19" t="s">
        <v>3212</v>
      </c>
      <c r="C140" s="19" t="s">
        <v>3119</v>
      </c>
      <c r="D140" s="19" t="s">
        <v>3120</v>
      </c>
      <c r="E140" s="2">
        <f t="shared" si="8"/>
        <v>6000000</v>
      </c>
      <c r="K140" s="2">
        <f t="shared" si="9"/>
        <v>6000000</v>
      </c>
      <c r="L140" s="15">
        <v>6000000</v>
      </c>
      <c r="M140" s="2"/>
    </row>
    <row r="141" spans="1:13" hidden="1" outlineLevel="1" x14ac:dyDescent="0.25">
      <c r="A141" s="19" t="s">
        <v>179</v>
      </c>
      <c r="B141" s="19" t="s">
        <v>3212</v>
      </c>
      <c r="C141" s="19" t="s">
        <v>3121</v>
      </c>
      <c r="D141" s="19" t="s">
        <v>3122</v>
      </c>
      <c r="E141" s="2">
        <f t="shared" si="8"/>
        <v>6000000</v>
      </c>
      <c r="K141" s="2">
        <f t="shared" si="9"/>
        <v>6000000</v>
      </c>
      <c r="L141" s="15">
        <v>6000000</v>
      </c>
      <c r="M141" s="2"/>
    </row>
    <row r="142" spans="1:13" hidden="1" outlineLevel="1" x14ac:dyDescent="0.25">
      <c r="A142" s="19" t="s">
        <v>179</v>
      </c>
      <c r="B142" s="19" t="s">
        <v>3212</v>
      </c>
      <c r="C142" s="19" t="s">
        <v>3775</v>
      </c>
      <c r="D142" s="19" t="s">
        <v>3776</v>
      </c>
      <c r="E142" s="2">
        <f t="shared" si="8"/>
        <v>6000000</v>
      </c>
      <c r="K142" s="2">
        <f t="shared" si="9"/>
        <v>6000000</v>
      </c>
      <c r="L142" s="15">
        <v>6000000</v>
      </c>
      <c r="M142" s="2"/>
    </row>
    <row r="143" spans="1:13" hidden="1" outlineLevel="1" x14ac:dyDescent="0.25">
      <c r="A143" s="19" t="s">
        <v>179</v>
      </c>
      <c r="B143" s="19" t="s">
        <v>3212</v>
      </c>
      <c r="C143" s="19" t="s">
        <v>3123</v>
      </c>
      <c r="D143" s="19" t="s">
        <v>3124</v>
      </c>
      <c r="E143" s="2">
        <f t="shared" si="8"/>
        <v>6000000</v>
      </c>
      <c r="K143" s="2">
        <f t="shared" si="9"/>
        <v>6000000</v>
      </c>
      <c r="L143" s="15">
        <v>6000000</v>
      </c>
      <c r="M143" s="2"/>
    </row>
    <row r="144" spans="1:13" hidden="1" outlineLevel="1" x14ac:dyDescent="0.25">
      <c r="A144" s="19" t="s">
        <v>179</v>
      </c>
      <c r="B144" s="19" t="s">
        <v>3212</v>
      </c>
      <c r="C144" s="19" t="s">
        <v>3125</v>
      </c>
      <c r="D144" s="19" t="s">
        <v>3126</v>
      </c>
      <c r="E144" s="2">
        <f t="shared" si="8"/>
        <v>6000000</v>
      </c>
      <c r="K144" s="2">
        <f t="shared" si="9"/>
        <v>6000000</v>
      </c>
      <c r="L144" s="15">
        <v>6000000</v>
      </c>
      <c r="M144" s="2"/>
    </row>
    <row r="145" spans="1:13" hidden="1" outlineLevel="1" x14ac:dyDescent="0.25">
      <c r="A145" s="19" t="s">
        <v>179</v>
      </c>
      <c r="B145" s="19" t="s">
        <v>3212</v>
      </c>
      <c r="C145" s="19" t="s">
        <v>3127</v>
      </c>
      <c r="D145" s="19" t="s">
        <v>3128</v>
      </c>
      <c r="E145" s="2">
        <f t="shared" si="8"/>
        <v>6000000</v>
      </c>
      <c r="K145" s="2">
        <f t="shared" si="9"/>
        <v>6000000</v>
      </c>
      <c r="L145" s="15">
        <v>6000000</v>
      </c>
      <c r="M145" s="2"/>
    </row>
    <row r="146" spans="1:13" hidden="1" outlineLevel="1" x14ac:dyDescent="0.25">
      <c r="A146" s="19" t="s">
        <v>179</v>
      </c>
      <c r="B146" s="19" t="s">
        <v>3212</v>
      </c>
      <c r="C146" s="19" t="s">
        <v>3129</v>
      </c>
      <c r="D146" s="19" t="s">
        <v>3130</v>
      </c>
      <c r="E146" s="2">
        <f t="shared" si="8"/>
        <v>6000000</v>
      </c>
      <c r="K146" s="2">
        <f t="shared" si="9"/>
        <v>6000000</v>
      </c>
      <c r="L146" s="15">
        <v>6000000</v>
      </c>
      <c r="M146" s="2"/>
    </row>
    <row r="147" spans="1:13" hidden="1" outlineLevel="1" x14ac:dyDescent="0.25">
      <c r="A147" s="19" t="s">
        <v>179</v>
      </c>
      <c r="B147" s="19" t="s">
        <v>3212</v>
      </c>
      <c r="C147" s="19" t="s">
        <v>3131</v>
      </c>
      <c r="D147" s="19" t="s">
        <v>3132</v>
      </c>
      <c r="E147" s="2">
        <f t="shared" si="8"/>
        <v>6000000</v>
      </c>
      <c r="K147" s="2">
        <f t="shared" si="9"/>
        <v>6000000</v>
      </c>
      <c r="L147" s="15">
        <v>6000000</v>
      </c>
      <c r="M147" s="2"/>
    </row>
    <row r="148" spans="1:13" hidden="1" outlineLevel="1" x14ac:dyDescent="0.25">
      <c r="A148" s="19" t="s">
        <v>179</v>
      </c>
      <c r="B148" s="19" t="s">
        <v>3212</v>
      </c>
      <c r="C148" s="19" t="s">
        <v>3133</v>
      </c>
      <c r="D148" s="19" t="s">
        <v>3134</v>
      </c>
      <c r="E148" s="2">
        <f t="shared" si="8"/>
        <v>6000000</v>
      </c>
      <c r="K148" s="2">
        <f t="shared" si="9"/>
        <v>6000000</v>
      </c>
      <c r="L148" s="15">
        <v>6000000</v>
      </c>
      <c r="M148" s="2"/>
    </row>
    <row r="149" spans="1:13" hidden="1" outlineLevel="1" x14ac:dyDescent="0.25">
      <c r="A149" s="19" t="s">
        <v>179</v>
      </c>
      <c r="B149" s="19" t="s">
        <v>3212</v>
      </c>
      <c r="C149" s="19" t="s">
        <v>2912</v>
      </c>
      <c r="D149" s="19" t="s">
        <v>2913</v>
      </c>
      <c r="E149" s="2">
        <f t="shared" si="8"/>
        <v>6000000</v>
      </c>
      <c r="K149" s="2">
        <f t="shared" si="9"/>
        <v>6000000</v>
      </c>
      <c r="L149" s="15">
        <v>6000000</v>
      </c>
      <c r="M149" s="2"/>
    </row>
    <row r="150" spans="1:13" hidden="1" outlineLevel="1" x14ac:dyDescent="0.25">
      <c r="A150" s="19" t="s">
        <v>179</v>
      </c>
      <c r="B150" s="19" t="s">
        <v>3212</v>
      </c>
      <c r="C150" s="19" t="s">
        <v>1587</v>
      </c>
      <c r="D150" s="19" t="s">
        <v>1001</v>
      </c>
      <c r="E150" s="2">
        <f t="shared" si="8"/>
        <v>6000000</v>
      </c>
      <c r="K150" s="2">
        <f t="shared" si="9"/>
        <v>6000000</v>
      </c>
      <c r="L150" s="15">
        <v>6000000</v>
      </c>
      <c r="M150" s="2"/>
    </row>
    <row r="151" spans="1:13" hidden="1" outlineLevel="1" x14ac:dyDescent="0.25">
      <c r="A151" s="19" t="s">
        <v>179</v>
      </c>
      <c r="B151" s="19" t="s">
        <v>3212</v>
      </c>
      <c r="C151" s="19" t="s">
        <v>3135</v>
      </c>
      <c r="D151" s="19" t="s">
        <v>3136</v>
      </c>
      <c r="E151" s="2">
        <f t="shared" si="8"/>
        <v>6000000</v>
      </c>
      <c r="K151" s="2">
        <f t="shared" si="9"/>
        <v>6000000</v>
      </c>
      <c r="L151" s="15">
        <v>6000000</v>
      </c>
      <c r="M151" s="2"/>
    </row>
    <row r="152" spans="1:13" hidden="1" outlineLevel="1" x14ac:dyDescent="0.25">
      <c r="A152" s="19" t="s">
        <v>179</v>
      </c>
      <c r="B152" s="19" t="s">
        <v>3212</v>
      </c>
      <c r="C152" s="19" t="s">
        <v>2910</v>
      </c>
      <c r="D152" s="19" t="s">
        <v>2911</v>
      </c>
      <c r="E152" s="2">
        <f t="shared" si="8"/>
        <v>6000000</v>
      </c>
      <c r="K152" s="2">
        <f t="shared" si="9"/>
        <v>6000000</v>
      </c>
      <c r="L152" s="15">
        <v>6000000</v>
      </c>
      <c r="M152" s="2"/>
    </row>
    <row r="153" spans="1:13" hidden="1" outlineLevel="1" x14ac:dyDescent="0.25">
      <c r="A153" s="19" t="s">
        <v>179</v>
      </c>
      <c r="B153" s="19" t="s">
        <v>3212</v>
      </c>
      <c r="C153" s="19" t="s">
        <v>3137</v>
      </c>
      <c r="D153" s="19" t="s">
        <v>3138</v>
      </c>
      <c r="E153" s="2">
        <f t="shared" si="8"/>
        <v>6000000</v>
      </c>
      <c r="K153" s="2">
        <f t="shared" si="9"/>
        <v>6000000</v>
      </c>
      <c r="L153" s="15">
        <v>6000000</v>
      </c>
      <c r="M153" s="2"/>
    </row>
    <row r="154" spans="1:13" hidden="1" outlineLevel="1" x14ac:dyDescent="0.25">
      <c r="A154" s="19" t="s">
        <v>179</v>
      </c>
      <c r="B154" s="19" t="s">
        <v>3212</v>
      </c>
      <c r="C154" s="19" t="s">
        <v>2914</v>
      </c>
      <c r="D154" s="19" t="s">
        <v>3139</v>
      </c>
      <c r="E154" s="2">
        <f t="shared" si="8"/>
        <v>6000000</v>
      </c>
      <c r="K154" s="2">
        <f t="shared" si="9"/>
        <v>6000000</v>
      </c>
      <c r="L154" s="15">
        <v>6000000</v>
      </c>
      <c r="M154" s="2"/>
    </row>
    <row r="155" spans="1:13" hidden="1" outlineLevel="1" x14ac:dyDescent="0.25">
      <c r="A155" s="19" t="s">
        <v>179</v>
      </c>
      <c r="B155" s="19" t="s">
        <v>3212</v>
      </c>
      <c r="C155" s="19" t="s">
        <v>2916</v>
      </c>
      <c r="D155" s="19" t="s">
        <v>2917</v>
      </c>
      <c r="E155" s="2">
        <f t="shared" si="8"/>
        <v>6000000</v>
      </c>
      <c r="K155" s="2">
        <f t="shared" si="9"/>
        <v>6000000</v>
      </c>
      <c r="L155" s="15">
        <v>6000000</v>
      </c>
      <c r="M155" s="2"/>
    </row>
    <row r="156" spans="1:13" hidden="1" outlineLevel="1" x14ac:dyDescent="0.25">
      <c r="A156" s="19" t="s">
        <v>179</v>
      </c>
      <c r="B156" s="19" t="s">
        <v>3212</v>
      </c>
      <c r="C156" s="19" t="s">
        <v>1562</v>
      </c>
      <c r="D156" s="19" t="s">
        <v>496</v>
      </c>
      <c r="E156" s="2">
        <f t="shared" si="8"/>
        <v>4675000</v>
      </c>
      <c r="K156" s="2">
        <f t="shared" si="9"/>
        <v>4675000</v>
      </c>
      <c r="L156" s="15">
        <v>4675000</v>
      </c>
      <c r="M156" s="2"/>
    </row>
    <row r="157" spans="1:13" hidden="1" outlineLevel="1" x14ac:dyDescent="0.25">
      <c r="A157" s="19" t="s">
        <v>179</v>
      </c>
      <c r="B157" s="19" t="s">
        <v>3212</v>
      </c>
      <c r="C157" s="19" t="s">
        <v>3140</v>
      </c>
      <c r="D157" s="19" t="s">
        <v>3141</v>
      </c>
      <c r="E157" s="2">
        <f t="shared" si="8"/>
        <v>4675000</v>
      </c>
      <c r="K157" s="2">
        <f t="shared" si="9"/>
        <v>4675000</v>
      </c>
      <c r="L157" s="15">
        <v>4675000</v>
      </c>
      <c r="M157" s="2"/>
    </row>
    <row r="158" spans="1:13" hidden="1" outlineLevel="1" x14ac:dyDescent="0.25">
      <c r="A158" s="19" t="s">
        <v>179</v>
      </c>
      <c r="B158" s="19" t="s">
        <v>3212</v>
      </c>
      <c r="C158" s="19" t="s">
        <v>3142</v>
      </c>
      <c r="D158" s="19" t="s">
        <v>3143</v>
      </c>
      <c r="E158" s="2">
        <f t="shared" si="8"/>
        <v>4675000</v>
      </c>
      <c r="K158" s="2">
        <f t="shared" si="9"/>
        <v>4675000</v>
      </c>
      <c r="L158" s="15">
        <v>4675000</v>
      </c>
      <c r="M158" s="2"/>
    </row>
    <row r="159" spans="1:13" hidden="1" outlineLevel="1" x14ac:dyDescent="0.25">
      <c r="A159" s="19" t="s">
        <v>179</v>
      </c>
      <c r="B159" s="19" t="s">
        <v>3212</v>
      </c>
      <c r="C159" s="19" t="s">
        <v>3144</v>
      </c>
      <c r="D159" s="19" t="s">
        <v>3777</v>
      </c>
      <c r="E159" s="2">
        <f t="shared" si="8"/>
        <v>4675000</v>
      </c>
      <c r="K159" s="2">
        <f t="shared" si="9"/>
        <v>4675000</v>
      </c>
      <c r="L159" s="15">
        <v>4675000</v>
      </c>
      <c r="M159" s="2"/>
    </row>
    <row r="160" spans="1:13" hidden="1" outlineLevel="1" x14ac:dyDescent="0.25">
      <c r="A160" s="19" t="s">
        <v>179</v>
      </c>
      <c r="B160" s="19" t="s">
        <v>3212</v>
      </c>
      <c r="C160" s="19" t="s">
        <v>3145</v>
      </c>
      <c r="D160" s="19" t="s">
        <v>3146</v>
      </c>
      <c r="E160" s="2">
        <f t="shared" si="8"/>
        <v>4675000</v>
      </c>
      <c r="K160" s="2">
        <f t="shared" si="9"/>
        <v>4675000</v>
      </c>
      <c r="L160" s="15">
        <v>4675000</v>
      </c>
      <c r="M160" s="2"/>
    </row>
    <row r="161" spans="1:13" hidden="1" outlineLevel="1" x14ac:dyDescent="0.25">
      <c r="A161" s="19" t="s">
        <v>179</v>
      </c>
      <c r="B161" s="19" t="s">
        <v>3212</v>
      </c>
      <c r="C161" s="19" t="s">
        <v>3147</v>
      </c>
      <c r="D161" s="19" t="s">
        <v>3148</v>
      </c>
      <c r="E161" s="2">
        <f t="shared" si="8"/>
        <v>4675000</v>
      </c>
      <c r="K161" s="2">
        <f t="shared" si="9"/>
        <v>4675000</v>
      </c>
      <c r="L161" s="15">
        <v>4675000</v>
      </c>
      <c r="M161" s="2"/>
    </row>
    <row r="162" spans="1:13" hidden="1" outlineLevel="1" x14ac:dyDescent="0.25">
      <c r="A162" s="19" t="s">
        <v>179</v>
      </c>
      <c r="B162" s="19" t="s">
        <v>3212</v>
      </c>
      <c r="C162" s="19" t="s">
        <v>3149</v>
      </c>
      <c r="D162" s="19" t="s">
        <v>3150</v>
      </c>
      <c r="E162" s="2">
        <f t="shared" si="8"/>
        <v>4675000</v>
      </c>
      <c r="K162" s="2">
        <f t="shared" si="9"/>
        <v>4675000</v>
      </c>
      <c r="L162" s="15">
        <v>4675000</v>
      </c>
      <c r="M162" s="2"/>
    </row>
    <row r="163" spans="1:13" hidden="1" outlineLevel="1" x14ac:dyDescent="0.25">
      <c r="A163" s="19" t="s">
        <v>179</v>
      </c>
      <c r="B163" s="19" t="s">
        <v>3212</v>
      </c>
      <c r="C163" s="19" t="s">
        <v>3151</v>
      </c>
      <c r="D163" s="19" t="s">
        <v>3152</v>
      </c>
      <c r="E163" s="2">
        <f t="shared" si="8"/>
        <v>4675000</v>
      </c>
      <c r="K163" s="2">
        <f t="shared" si="9"/>
        <v>4675000</v>
      </c>
      <c r="L163" s="15">
        <v>4675000</v>
      </c>
      <c r="M163" s="2"/>
    </row>
    <row r="164" spans="1:13" hidden="1" outlineLevel="1" x14ac:dyDescent="0.25">
      <c r="A164" s="19" t="s">
        <v>179</v>
      </c>
      <c r="B164" s="19" t="s">
        <v>3212</v>
      </c>
      <c r="C164" s="19" t="s">
        <v>3153</v>
      </c>
      <c r="D164" s="19" t="s">
        <v>3154</v>
      </c>
      <c r="E164" s="2">
        <f t="shared" si="8"/>
        <v>4675000</v>
      </c>
      <c r="K164" s="2">
        <f t="shared" si="9"/>
        <v>4675000</v>
      </c>
      <c r="L164" s="15">
        <v>4675000</v>
      </c>
      <c r="M164" s="2"/>
    </row>
    <row r="165" spans="1:13" hidden="1" outlineLevel="1" x14ac:dyDescent="0.25">
      <c r="A165" s="19" t="s">
        <v>179</v>
      </c>
      <c r="B165" s="19" t="s">
        <v>3212</v>
      </c>
      <c r="C165" s="19" t="s">
        <v>3155</v>
      </c>
      <c r="D165" s="19" t="s">
        <v>3156</v>
      </c>
      <c r="E165" s="2">
        <f t="shared" si="8"/>
        <v>4675000</v>
      </c>
      <c r="K165" s="2">
        <f t="shared" si="9"/>
        <v>4675000</v>
      </c>
      <c r="L165" s="15">
        <v>4675000</v>
      </c>
      <c r="M165" s="2"/>
    </row>
    <row r="166" spans="1:13" hidden="1" outlineLevel="1" x14ac:dyDescent="0.25">
      <c r="A166" s="19" t="s">
        <v>179</v>
      </c>
      <c r="B166" s="19" t="s">
        <v>3212</v>
      </c>
      <c r="C166" s="19" t="s">
        <v>3157</v>
      </c>
      <c r="D166" s="19" t="s">
        <v>3158</v>
      </c>
      <c r="E166" s="2">
        <f t="shared" si="8"/>
        <v>6000000</v>
      </c>
      <c r="K166" s="2">
        <f t="shared" si="9"/>
        <v>6000000</v>
      </c>
      <c r="L166" s="15">
        <v>6000000</v>
      </c>
      <c r="M166" s="2"/>
    </row>
    <row r="167" spans="1:13" hidden="1" outlineLevel="1" x14ac:dyDescent="0.25">
      <c r="A167" s="19" t="s">
        <v>179</v>
      </c>
      <c r="B167" s="19" t="s">
        <v>3212</v>
      </c>
      <c r="C167" s="19" t="s">
        <v>1530</v>
      </c>
      <c r="D167" s="19" t="s">
        <v>41</v>
      </c>
      <c r="E167" s="2">
        <f t="shared" si="8"/>
        <v>6000000</v>
      </c>
      <c r="K167" s="2">
        <f t="shared" si="9"/>
        <v>6000000</v>
      </c>
      <c r="L167" s="15">
        <v>6000000</v>
      </c>
      <c r="M167" s="2"/>
    </row>
    <row r="168" spans="1:13" hidden="1" outlineLevel="1" x14ac:dyDescent="0.25">
      <c r="A168" s="19" t="s">
        <v>179</v>
      </c>
      <c r="B168" s="19" t="s">
        <v>3212</v>
      </c>
      <c r="C168" s="19" t="s">
        <v>3159</v>
      </c>
      <c r="D168" s="19" t="s">
        <v>156</v>
      </c>
      <c r="E168" s="2">
        <f t="shared" si="8"/>
        <v>4675000</v>
      </c>
      <c r="K168" s="2">
        <f t="shared" si="9"/>
        <v>4675000</v>
      </c>
      <c r="L168" s="15">
        <v>4675000</v>
      </c>
      <c r="M168" s="2"/>
    </row>
    <row r="169" spans="1:13" hidden="1" outlineLevel="1" x14ac:dyDescent="0.25">
      <c r="A169" s="19" t="s">
        <v>179</v>
      </c>
      <c r="B169" s="19" t="s">
        <v>3212</v>
      </c>
      <c r="C169" s="19" t="s">
        <v>3160</v>
      </c>
      <c r="D169" s="19" t="s">
        <v>3161</v>
      </c>
      <c r="E169" s="2">
        <f t="shared" si="8"/>
        <v>4675000</v>
      </c>
      <c r="K169" s="2">
        <f t="shared" si="9"/>
        <v>4675000</v>
      </c>
      <c r="L169" s="15">
        <v>4675000</v>
      </c>
      <c r="M169" s="2"/>
    </row>
    <row r="170" spans="1:13" hidden="1" outlineLevel="1" x14ac:dyDescent="0.25">
      <c r="A170" s="19" t="s">
        <v>179</v>
      </c>
      <c r="B170" s="19" t="s">
        <v>3212</v>
      </c>
      <c r="C170" s="19" t="s">
        <v>3162</v>
      </c>
      <c r="D170" s="19" t="s">
        <v>3163</v>
      </c>
      <c r="E170" s="2">
        <f t="shared" si="8"/>
        <v>6000000</v>
      </c>
      <c r="K170" s="2">
        <f t="shared" si="9"/>
        <v>6000000</v>
      </c>
      <c r="L170" s="15">
        <v>6000000</v>
      </c>
      <c r="M170" s="2"/>
    </row>
    <row r="171" spans="1:13" hidden="1" outlineLevel="1" x14ac:dyDescent="0.25">
      <c r="A171" s="19" t="s">
        <v>179</v>
      </c>
      <c r="B171" s="19" t="s">
        <v>3212</v>
      </c>
      <c r="C171" s="19" t="s">
        <v>3164</v>
      </c>
      <c r="D171" s="19" t="s">
        <v>3165</v>
      </c>
      <c r="E171" s="2">
        <f t="shared" si="8"/>
        <v>4675000</v>
      </c>
      <c r="K171" s="2">
        <f t="shared" si="9"/>
        <v>4675000</v>
      </c>
      <c r="L171" s="15">
        <v>4675000</v>
      </c>
      <c r="M171" s="2"/>
    </row>
    <row r="172" spans="1:13" hidden="1" outlineLevel="1" x14ac:dyDescent="0.25">
      <c r="A172" s="19" t="s">
        <v>180</v>
      </c>
      <c r="B172" s="19" t="s">
        <v>3212</v>
      </c>
      <c r="C172" s="19" t="s">
        <v>1618</v>
      </c>
      <c r="D172" s="19" t="s">
        <v>448</v>
      </c>
      <c r="E172" s="2">
        <f t="shared" si="8"/>
        <v>5650000</v>
      </c>
      <c r="K172" s="2">
        <f t="shared" si="9"/>
        <v>5650000</v>
      </c>
      <c r="L172" s="15">
        <v>5650000</v>
      </c>
      <c r="M172" s="2"/>
    </row>
    <row r="173" spans="1:13" hidden="1" outlineLevel="1" x14ac:dyDescent="0.25">
      <c r="A173" s="19" t="s">
        <v>180</v>
      </c>
      <c r="B173" s="19" t="s">
        <v>3212</v>
      </c>
      <c r="C173" s="19" t="s">
        <v>3166</v>
      </c>
      <c r="D173" s="19" t="s">
        <v>3167</v>
      </c>
      <c r="E173" s="2">
        <f t="shared" si="8"/>
        <v>5650000</v>
      </c>
      <c r="K173" s="2">
        <f t="shared" si="9"/>
        <v>5650000</v>
      </c>
      <c r="L173" s="15">
        <v>5650000</v>
      </c>
      <c r="M173" s="2"/>
    </row>
    <row r="174" spans="1:13" hidden="1" outlineLevel="1" x14ac:dyDescent="0.25">
      <c r="A174" s="19" t="s">
        <v>180</v>
      </c>
      <c r="B174" s="19" t="s">
        <v>3212</v>
      </c>
      <c r="C174" s="19" t="s">
        <v>3168</v>
      </c>
      <c r="D174" s="19" t="s">
        <v>3169</v>
      </c>
      <c r="E174" s="2">
        <f t="shared" si="8"/>
        <v>5650000</v>
      </c>
      <c r="K174" s="2">
        <f t="shared" si="9"/>
        <v>5650000</v>
      </c>
      <c r="L174" s="15">
        <v>5650000</v>
      </c>
      <c r="M174" s="2"/>
    </row>
    <row r="175" spans="1:13" hidden="1" outlineLevel="1" x14ac:dyDescent="0.25">
      <c r="A175" s="19" t="s">
        <v>180</v>
      </c>
      <c r="B175" s="19" t="s">
        <v>3212</v>
      </c>
      <c r="C175" s="19" t="s">
        <v>3206</v>
      </c>
      <c r="D175" s="19" t="s">
        <v>3207</v>
      </c>
      <c r="E175" s="2">
        <f t="shared" si="8"/>
        <v>4525000</v>
      </c>
      <c r="K175" s="2">
        <f t="shared" si="9"/>
        <v>4525000</v>
      </c>
      <c r="L175" s="15">
        <v>4525000</v>
      </c>
      <c r="M175" s="2"/>
    </row>
    <row r="176" spans="1:13" hidden="1" outlineLevel="1" x14ac:dyDescent="0.25">
      <c r="A176" s="19" t="s">
        <v>180</v>
      </c>
      <c r="B176" s="19" t="s">
        <v>3212</v>
      </c>
      <c r="C176" s="19" t="s">
        <v>3208</v>
      </c>
      <c r="D176" s="19" t="s">
        <v>3209</v>
      </c>
      <c r="E176" s="2">
        <f t="shared" si="8"/>
        <v>4525000</v>
      </c>
      <c r="K176" s="2">
        <f t="shared" si="9"/>
        <v>4525000</v>
      </c>
      <c r="L176" s="15">
        <v>4525000</v>
      </c>
      <c r="M176" s="2"/>
    </row>
    <row r="177" spans="1:13" hidden="1" outlineLevel="1" x14ac:dyDescent="0.25">
      <c r="A177" s="19" t="s">
        <v>180</v>
      </c>
      <c r="B177" s="19" t="s">
        <v>3212</v>
      </c>
      <c r="C177" s="19" t="s">
        <v>3778</v>
      </c>
      <c r="D177" s="19" t="s">
        <v>3779</v>
      </c>
      <c r="E177" s="2">
        <f t="shared" si="8"/>
        <v>4675000</v>
      </c>
      <c r="K177" s="2">
        <f t="shared" si="9"/>
        <v>4675000</v>
      </c>
      <c r="L177" s="15">
        <v>4675000</v>
      </c>
      <c r="M177" s="2"/>
    </row>
    <row r="178" spans="1:13" hidden="1" outlineLevel="1" x14ac:dyDescent="0.25">
      <c r="A178" s="19" t="s">
        <v>180</v>
      </c>
      <c r="B178" s="19" t="s">
        <v>3212</v>
      </c>
      <c r="C178" s="19" t="s">
        <v>3170</v>
      </c>
      <c r="D178" s="19" t="s">
        <v>3171</v>
      </c>
      <c r="E178" s="2">
        <f t="shared" ref="E178:E231" si="10">+L178-F178-J178-I178</f>
        <v>6000000</v>
      </c>
      <c r="K178" s="2">
        <f t="shared" ref="K178:K231" si="11">SUM(E178:G178)-H178+I178+J178</f>
        <v>6000000</v>
      </c>
      <c r="L178" s="15">
        <v>6000000</v>
      </c>
      <c r="M178" s="2"/>
    </row>
    <row r="179" spans="1:13" hidden="1" outlineLevel="1" x14ac:dyDescent="0.25">
      <c r="A179" s="19" t="s">
        <v>180</v>
      </c>
      <c r="B179" s="19" t="s">
        <v>3212</v>
      </c>
      <c r="C179" s="19" t="s">
        <v>3172</v>
      </c>
      <c r="D179" s="19" t="s">
        <v>3173</v>
      </c>
      <c r="E179" s="2">
        <f t="shared" si="10"/>
        <v>5650000</v>
      </c>
      <c r="K179" s="2">
        <f t="shared" si="11"/>
        <v>5650000</v>
      </c>
      <c r="L179" s="15">
        <v>5650000</v>
      </c>
      <c r="M179" s="2"/>
    </row>
    <row r="180" spans="1:13" hidden="1" outlineLevel="1" x14ac:dyDescent="0.25">
      <c r="A180" s="19" t="s">
        <v>180</v>
      </c>
      <c r="B180" s="19" t="s">
        <v>3212</v>
      </c>
      <c r="C180" s="19" t="s">
        <v>3174</v>
      </c>
      <c r="D180" s="19" t="s">
        <v>3780</v>
      </c>
      <c r="E180" s="2">
        <f t="shared" si="10"/>
        <v>5650000</v>
      </c>
      <c r="K180" s="2">
        <f t="shared" si="11"/>
        <v>5650000</v>
      </c>
      <c r="L180" s="15">
        <v>5650000</v>
      </c>
      <c r="M180" s="2"/>
    </row>
    <row r="181" spans="1:13" hidden="1" outlineLevel="1" x14ac:dyDescent="0.25">
      <c r="A181" s="19" t="s">
        <v>180</v>
      </c>
      <c r="B181" s="19" t="s">
        <v>3212</v>
      </c>
      <c r="C181" s="19" t="s">
        <v>3175</v>
      </c>
      <c r="D181" s="19" t="s">
        <v>3176</v>
      </c>
      <c r="E181" s="2">
        <f t="shared" si="10"/>
        <v>6000000</v>
      </c>
      <c r="K181" s="2">
        <f t="shared" si="11"/>
        <v>6000000</v>
      </c>
      <c r="L181" s="15">
        <v>6000000</v>
      </c>
      <c r="M181" s="2"/>
    </row>
    <row r="182" spans="1:13" hidden="1" outlineLevel="1" x14ac:dyDescent="0.25">
      <c r="A182" s="19" t="s">
        <v>180</v>
      </c>
      <c r="B182" s="19" t="s">
        <v>3212</v>
      </c>
      <c r="C182" s="19" t="s">
        <v>1611</v>
      </c>
      <c r="D182" s="19" t="s">
        <v>397</v>
      </c>
      <c r="E182" s="2">
        <f t="shared" si="10"/>
        <v>6000000</v>
      </c>
      <c r="K182" s="2">
        <f t="shared" si="11"/>
        <v>6000000</v>
      </c>
      <c r="L182" s="15">
        <v>6000000</v>
      </c>
      <c r="M182" s="2"/>
    </row>
    <row r="183" spans="1:13" hidden="1" outlineLevel="1" x14ac:dyDescent="0.25">
      <c r="A183" s="19" t="s">
        <v>180</v>
      </c>
      <c r="B183" s="19" t="s">
        <v>3212</v>
      </c>
      <c r="C183" s="19" t="s">
        <v>1610</v>
      </c>
      <c r="D183" s="19" t="s">
        <v>167</v>
      </c>
      <c r="E183" s="2">
        <f t="shared" si="10"/>
        <v>6000000</v>
      </c>
      <c r="K183" s="2">
        <f t="shared" si="11"/>
        <v>6000000</v>
      </c>
      <c r="L183" s="15">
        <v>6000000</v>
      </c>
      <c r="M183" s="2"/>
    </row>
    <row r="184" spans="1:13" hidden="1" outlineLevel="1" x14ac:dyDescent="0.25">
      <c r="A184" s="19" t="s">
        <v>180</v>
      </c>
      <c r="B184" s="19" t="s">
        <v>3212</v>
      </c>
      <c r="C184" s="19" t="s">
        <v>1614</v>
      </c>
      <c r="D184" s="19" t="s">
        <v>396</v>
      </c>
      <c r="E184" s="2">
        <f t="shared" si="10"/>
        <v>6000000</v>
      </c>
      <c r="K184" s="2">
        <f t="shared" si="11"/>
        <v>6000000</v>
      </c>
      <c r="L184" s="15">
        <v>6000000</v>
      </c>
      <c r="M184" s="2"/>
    </row>
    <row r="185" spans="1:13" s="22" customFormat="1" hidden="1" outlineLevel="1" x14ac:dyDescent="0.25">
      <c r="A185" s="19" t="s">
        <v>180</v>
      </c>
      <c r="B185" s="19" t="s">
        <v>3212</v>
      </c>
      <c r="C185" s="19" t="s">
        <v>3781</v>
      </c>
      <c r="D185" s="19" t="s">
        <v>3782</v>
      </c>
      <c r="E185" s="2">
        <f t="shared" si="10"/>
        <v>6000000</v>
      </c>
      <c r="F185" s="2"/>
      <c r="G185" s="15"/>
      <c r="H185" s="2"/>
      <c r="I185" s="2"/>
      <c r="J185" s="2"/>
      <c r="K185" s="2">
        <f t="shared" si="11"/>
        <v>6000000</v>
      </c>
      <c r="L185" s="15">
        <v>6000000</v>
      </c>
      <c r="M185" s="2"/>
    </row>
    <row r="186" spans="1:13" s="22" customFormat="1" hidden="1" outlineLevel="1" x14ac:dyDescent="0.25">
      <c r="A186" s="19" t="s">
        <v>180</v>
      </c>
      <c r="B186" s="19" t="s">
        <v>3212</v>
      </c>
      <c r="C186" s="19" t="s">
        <v>3177</v>
      </c>
      <c r="D186" s="19" t="s">
        <v>395</v>
      </c>
      <c r="E186" s="2">
        <f t="shared" si="10"/>
        <v>6000000</v>
      </c>
      <c r="F186" s="2"/>
      <c r="G186" s="15"/>
      <c r="H186" s="2"/>
      <c r="I186" s="2"/>
      <c r="J186" s="2"/>
      <c r="K186" s="2">
        <f t="shared" si="11"/>
        <v>6000000</v>
      </c>
      <c r="L186" s="15">
        <v>6000000</v>
      </c>
      <c r="M186" s="2"/>
    </row>
    <row r="187" spans="1:13" s="22" customFormat="1" hidden="1" outlineLevel="1" x14ac:dyDescent="0.25">
      <c r="A187" s="19" t="s">
        <v>180</v>
      </c>
      <c r="B187" s="19" t="s">
        <v>3212</v>
      </c>
      <c r="C187" s="19" t="s">
        <v>2651</v>
      </c>
      <c r="D187" s="19" t="s">
        <v>2652</v>
      </c>
      <c r="E187" s="2">
        <f t="shared" si="10"/>
        <v>6000000</v>
      </c>
      <c r="F187" s="2"/>
      <c r="G187" s="15"/>
      <c r="H187" s="2"/>
      <c r="I187" s="2"/>
      <c r="J187" s="2"/>
      <c r="K187" s="2">
        <f t="shared" si="11"/>
        <v>6000000</v>
      </c>
      <c r="L187" s="15">
        <v>6000000</v>
      </c>
      <c r="M187" s="2"/>
    </row>
    <row r="188" spans="1:13" s="22" customFormat="1" hidden="1" outlineLevel="1" x14ac:dyDescent="0.25">
      <c r="A188" s="19" t="s">
        <v>180</v>
      </c>
      <c r="B188" s="19" t="s">
        <v>3212</v>
      </c>
      <c r="C188" s="19" t="s">
        <v>3178</v>
      </c>
      <c r="D188" s="19" t="s">
        <v>3179</v>
      </c>
      <c r="E188" s="2">
        <f t="shared" si="10"/>
        <v>6000000</v>
      </c>
      <c r="F188" s="2"/>
      <c r="G188" s="15"/>
      <c r="H188" s="2"/>
      <c r="I188" s="2"/>
      <c r="J188" s="2"/>
      <c r="K188" s="2">
        <f t="shared" si="11"/>
        <v>6000000</v>
      </c>
      <c r="L188" s="15">
        <v>6000000</v>
      </c>
      <c r="M188" s="2"/>
    </row>
    <row r="189" spans="1:13" s="22" customFormat="1" hidden="1" outlineLevel="1" x14ac:dyDescent="0.25">
      <c r="A189" s="19" t="s">
        <v>180</v>
      </c>
      <c r="B189" s="19" t="s">
        <v>3212</v>
      </c>
      <c r="C189" s="19" t="s">
        <v>3180</v>
      </c>
      <c r="D189" s="19" t="s">
        <v>1798</v>
      </c>
      <c r="E189" s="2">
        <f t="shared" si="10"/>
        <v>6000000</v>
      </c>
      <c r="F189" s="2"/>
      <c r="G189" s="15"/>
      <c r="H189" s="2"/>
      <c r="I189" s="2"/>
      <c r="J189" s="2"/>
      <c r="K189" s="2">
        <f t="shared" si="11"/>
        <v>6000000</v>
      </c>
      <c r="L189" s="15">
        <v>6000000</v>
      </c>
      <c r="M189" s="2"/>
    </row>
    <row r="190" spans="1:13" s="22" customFormat="1" hidden="1" outlineLevel="1" x14ac:dyDescent="0.25">
      <c r="A190" s="19" t="s">
        <v>180</v>
      </c>
      <c r="B190" s="19" t="s">
        <v>3212</v>
      </c>
      <c r="C190" s="19" t="s">
        <v>3181</v>
      </c>
      <c r="D190" s="19" t="s">
        <v>3182</v>
      </c>
      <c r="E190" s="2">
        <f t="shared" si="10"/>
        <v>6000000</v>
      </c>
      <c r="F190" s="2"/>
      <c r="G190" s="15"/>
      <c r="H190" s="2"/>
      <c r="I190" s="2"/>
      <c r="J190" s="2"/>
      <c r="K190" s="2">
        <f t="shared" si="11"/>
        <v>6000000</v>
      </c>
      <c r="L190" s="15">
        <v>6000000</v>
      </c>
      <c r="M190" s="2"/>
    </row>
    <row r="191" spans="1:13" s="22" customFormat="1" hidden="1" outlineLevel="1" x14ac:dyDescent="0.25">
      <c r="A191" s="19" t="s">
        <v>180</v>
      </c>
      <c r="B191" s="19" t="s">
        <v>3212</v>
      </c>
      <c r="C191" s="19" t="s">
        <v>3185</v>
      </c>
      <c r="D191" s="19" t="s">
        <v>3186</v>
      </c>
      <c r="E191" s="2">
        <f t="shared" si="10"/>
        <v>0</v>
      </c>
      <c r="F191" s="2"/>
      <c r="G191" s="15"/>
      <c r="H191" s="2"/>
      <c r="I191" s="2"/>
      <c r="J191" s="2"/>
      <c r="K191" s="2">
        <f t="shared" si="11"/>
        <v>0</v>
      </c>
      <c r="L191" s="15">
        <v>0</v>
      </c>
      <c r="M191" s="2"/>
    </row>
    <row r="192" spans="1:13" s="22" customFormat="1" hidden="1" outlineLevel="1" x14ac:dyDescent="0.25">
      <c r="A192" s="19" t="s">
        <v>180</v>
      </c>
      <c r="B192" s="19" t="s">
        <v>3212</v>
      </c>
      <c r="C192" s="19" t="s">
        <v>3183</v>
      </c>
      <c r="D192" s="19" t="s">
        <v>3184</v>
      </c>
      <c r="E192" s="2">
        <f t="shared" si="10"/>
        <v>6000000</v>
      </c>
      <c r="F192" s="2"/>
      <c r="G192" s="15"/>
      <c r="H192" s="2"/>
      <c r="I192" s="2"/>
      <c r="J192" s="2"/>
      <c r="K192" s="2">
        <f t="shared" si="11"/>
        <v>6000000</v>
      </c>
      <c r="L192" s="15">
        <v>6000000</v>
      </c>
      <c r="M192" s="2"/>
    </row>
    <row r="193" spans="1:13" s="22" customFormat="1" hidden="1" outlineLevel="1" x14ac:dyDescent="0.25">
      <c r="A193" s="19" t="s">
        <v>180</v>
      </c>
      <c r="B193" s="19" t="s">
        <v>3212</v>
      </c>
      <c r="C193" s="19" t="s">
        <v>3783</v>
      </c>
      <c r="D193" s="19" t="s">
        <v>3784</v>
      </c>
      <c r="E193" s="2">
        <f t="shared" si="10"/>
        <v>6000000</v>
      </c>
      <c r="F193" s="2"/>
      <c r="G193" s="15"/>
      <c r="H193" s="2"/>
      <c r="I193" s="2"/>
      <c r="J193" s="2"/>
      <c r="K193" s="2">
        <f t="shared" si="11"/>
        <v>6000000</v>
      </c>
      <c r="L193" s="15">
        <v>6000000</v>
      </c>
      <c r="M193" s="2"/>
    </row>
    <row r="194" spans="1:13" s="22" customFormat="1" hidden="1" outlineLevel="1" x14ac:dyDescent="0.25">
      <c r="A194" s="19" t="s">
        <v>180</v>
      </c>
      <c r="B194" s="19" t="s">
        <v>3212</v>
      </c>
      <c r="C194" s="19" t="s">
        <v>3187</v>
      </c>
      <c r="D194" s="19" t="s">
        <v>3188</v>
      </c>
      <c r="E194" s="2">
        <f t="shared" si="10"/>
        <v>6000000</v>
      </c>
      <c r="F194" s="2"/>
      <c r="G194" s="15"/>
      <c r="H194" s="2"/>
      <c r="I194" s="2"/>
      <c r="J194" s="2"/>
      <c r="K194" s="2">
        <f t="shared" si="11"/>
        <v>6000000</v>
      </c>
      <c r="L194" s="15">
        <v>6000000</v>
      </c>
      <c r="M194" s="2"/>
    </row>
    <row r="195" spans="1:13" s="22" customFormat="1" hidden="1" outlineLevel="1" x14ac:dyDescent="0.25">
      <c r="A195" s="19" t="s">
        <v>180</v>
      </c>
      <c r="B195" s="19" t="s">
        <v>3212</v>
      </c>
      <c r="C195" s="19" t="s">
        <v>2475</v>
      </c>
      <c r="D195" s="19" t="s">
        <v>855</v>
      </c>
      <c r="E195" s="2">
        <f t="shared" si="10"/>
        <v>6000000</v>
      </c>
      <c r="F195" s="2"/>
      <c r="G195" s="15"/>
      <c r="H195" s="2"/>
      <c r="I195" s="2"/>
      <c r="J195" s="2"/>
      <c r="K195" s="2">
        <f t="shared" si="11"/>
        <v>6000000</v>
      </c>
      <c r="L195" s="15">
        <v>6000000</v>
      </c>
      <c r="M195" s="2"/>
    </row>
    <row r="196" spans="1:13" s="22" customFormat="1" hidden="1" outlineLevel="1" x14ac:dyDescent="0.25">
      <c r="A196" s="19" t="s">
        <v>180</v>
      </c>
      <c r="B196" s="19" t="s">
        <v>3212</v>
      </c>
      <c r="C196" s="19" t="s">
        <v>2908</v>
      </c>
      <c r="D196" s="19" t="s">
        <v>2909</v>
      </c>
      <c r="E196" s="2">
        <f t="shared" si="10"/>
        <v>6000000</v>
      </c>
      <c r="F196" s="2"/>
      <c r="G196" s="15"/>
      <c r="H196" s="2"/>
      <c r="I196" s="2"/>
      <c r="J196" s="2"/>
      <c r="K196" s="2">
        <f t="shared" si="11"/>
        <v>6000000</v>
      </c>
      <c r="L196" s="15">
        <v>6000000</v>
      </c>
      <c r="M196" s="2"/>
    </row>
    <row r="197" spans="1:13" s="22" customFormat="1" hidden="1" outlineLevel="1" x14ac:dyDescent="0.25">
      <c r="A197" s="19" t="s">
        <v>180</v>
      </c>
      <c r="B197" s="19" t="s">
        <v>3212</v>
      </c>
      <c r="C197" s="19" t="s">
        <v>1602</v>
      </c>
      <c r="D197" s="19" t="s">
        <v>502</v>
      </c>
      <c r="E197" s="2">
        <f t="shared" si="10"/>
        <v>6000000</v>
      </c>
      <c r="F197" s="2"/>
      <c r="G197" s="15"/>
      <c r="H197" s="2"/>
      <c r="I197" s="2"/>
      <c r="J197" s="2"/>
      <c r="K197" s="2">
        <f t="shared" si="11"/>
        <v>6000000</v>
      </c>
      <c r="L197" s="15">
        <v>6000000</v>
      </c>
      <c r="M197" s="2"/>
    </row>
    <row r="198" spans="1:13" s="22" customFormat="1" hidden="1" outlineLevel="1" x14ac:dyDescent="0.25">
      <c r="A198" s="19" t="s">
        <v>180</v>
      </c>
      <c r="B198" s="19" t="s">
        <v>3212</v>
      </c>
      <c r="C198" s="19" t="s">
        <v>3189</v>
      </c>
      <c r="D198" s="19" t="s">
        <v>3190</v>
      </c>
      <c r="E198" s="2">
        <f t="shared" si="10"/>
        <v>3775000</v>
      </c>
      <c r="F198" s="2"/>
      <c r="G198" s="15"/>
      <c r="H198" s="2"/>
      <c r="I198" s="2"/>
      <c r="J198" s="2"/>
      <c r="K198" s="2">
        <f t="shared" si="11"/>
        <v>3775000</v>
      </c>
      <c r="L198" s="15">
        <v>3775000</v>
      </c>
      <c r="M198" s="2"/>
    </row>
    <row r="199" spans="1:13" s="22" customFormat="1" hidden="1" outlineLevel="1" x14ac:dyDescent="0.25">
      <c r="A199" s="19" t="s">
        <v>180</v>
      </c>
      <c r="B199" s="19" t="s">
        <v>3212</v>
      </c>
      <c r="C199" s="19" t="s">
        <v>3191</v>
      </c>
      <c r="D199" s="19" t="s">
        <v>3192</v>
      </c>
      <c r="E199" s="2">
        <f t="shared" si="10"/>
        <v>6000000</v>
      </c>
      <c r="F199" s="2"/>
      <c r="G199" s="15"/>
      <c r="H199" s="2"/>
      <c r="I199" s="2"/>
      <c r="J199" s="2"/>
      <c r="K199" s="2">
        <f t="shared" si="11"/>
        <v>6000000</v>
      </c>
      <c r="L199" s="15">
        <v>6000000</v>
      </c>
      <c r="M199" s="2"/>
    </row>
    <row r="200" spans="1:13" s="22" customFormat="1" hidden="1" outlineLevel="1" x14ac:dyDescent="0.25">
      <c r="A200" s="19" t="s">
        <v>180</v>
      </c>
      <c r="B200" s="19" t="s">
        <v>3212</v>
      </c>
      <c r="C200" s="19" t="s">
        <v>2476</v>
      </c>
      <c r="D200" s="19" t="s">
        <v>2477</v>
      </c>
      <c r="E200" s="2">
        <f t="shared" si="10"/>
        <v>5700000</v>
      </c>
      <c r="F200" s="2"/>
      <c r="G200" s="15"/>
      <c r="H200" s="2"/>
      <c r="I200" s="2"/>
      <c r="J200" s="2"/>
      <c r="K200" s="2">
        <f t="shared" si="11"/>
        <v>5700000</v>
      </c>
      <c r="L200" s="15">
        <v>5700000</v>
      </c>
      <c r="M200" s="2"/>
    </row>
    <row r="201" spans="1:13" s="22" customFormat="1" hidden="1" outlineLevel="1" x14ac:dyDescent="0.25">
      <c r="A201" s="19" t="s">
        <v>180</v>
      </c>
      <c r="B201" s="19" t="s">
        <v>3212</v>
      </c>
      <c r="C201" s="19" t="s">
        <v>1625</v>
      </c>
      <c r="D201" s="19" t="s">
        <v>168</v>
      </c>
      <c r="E201" s="2">
        <f t="shared" si="10"/>
        <v>5375000</v>
      </c>
      <c r="F201" s="2"/>
      <c r="G201" s="15"/>
      <c r="H201" s="2"/>
      <c r="I201" s="2"/>
      <c r="J201" s="2"/>
      <c r="K201" s="2">
        <f t="shared" si="11"/>
        <v>5375000</v>
      </c>
      <c r="L201" s="15">
        <v>5375000</v>
      </c>
      <c r="M201" s="2"/>
    </row>
    <row r="202" spans="1:13" hidden="1" outlineLevel="1" x14ac:dyDescent="0.25">
      <c r="A202" s="19" t="s">
        <v>180</v>
      </c>
      <c r="B202" s="19" t="s">
        <v>3212</v>
      </c>
      <c r="C202" s="19" t="s">
        <v>3210</v>
      </c>
      <c r="D202" s="19" t="s">
        <v>3211</v>
      </c>
      <c r="E202" s="2">
        <f t="shared" si="10"/>
        <v>5375000</v>
      </c>
      <c r="K202" s="2">
        <f t="shared" si="11"/>
        <v>5375000</v>
      </c>
      <c r="L202" s="15">
        <v>5375000</v>
      </c>
      <c r="M202" s="2"/>
    </row>
    <row r="203" spans="1:13" hidden="1" outlineLevel="1" x14ac:dyDescent="0.25">
      <c r="A203" s="19" t="s">
        <v>180</v>
      </c>
      <c r="B203" s="19" t="s">
        <v>3212</v>
      </c>
      <c r="C203" s="19" t="s">
        <v>1856</v>
      </c>
      <c r="D203" s="19" t="s">
        <v>1857</v>
      </c>
      <c r="E203" s="2">
        <f t="shared" si="10"/>
        <v>5650000</v>
      </c>
      <c r="K203" s="2">
        <f t="shared" si="11"/>
        <v>5650000</v>
      </c>
      <c r="L203" s="15">
        <v>5650000</v>
      </c>
      <c r="M203" s="2"/>
    </row>
    <row r="204" spans="1:13" hidden="1" outlineLevel="1" x14ac:dyDescent="0.25">
      <c r="A204" s="19" t="s">
        <v>180</v>
      </c>
      <c r="B204" s="19" t="s">
        <v>3212</v>
      </c>
      <c r="C204" s="19" t="s">
        <v>1637</v>
      </c>
      <c r="D204" s="19" t="s">
        <v>596</v>
      </c>
      <c r="E204" s="2">
        <f t="shared" si="10"/>
        <v>5650000</v>
      </c>
      <c r="K204" s="2">
        <f t="shared" si="11"/>
        <v>5650000</v>
      </c>
      <c r="L204" s="15">
        <v>5650000</v>
      </c>
      <c r="M204" s="2"/>
    </row>
    <row r="205" spans="1:13" hidden="1" outlineLevel="1" x14ac:dyDescent="0.25">
      <c r="A205" s="19" t="s">
        <v>180</v>
      </c>
      <c r="B205" s="19" t="s">
        <v>3212</v>
      </c>
      <c r="C205" s="19" t="s">
        <v>3193</v>
      </c>
      <c r="D205" s="19" t="s">
        <v>3194</v>
      </c>
      <c r="E205" s="2">
        <f t="shared" si="10"/>
        <v>6000000</v>
      </c>
      <c r="K205" s="2">
        <f t="shared" si="11"/>
        <v>6000000</v>
      </c>
      <c r="L205" s="15">
        <v>6000000</v>
      </c>
      <c r="M205" s="2"/>
    </row>
    <row r="206" spans="1:13" hidden="1" outlineLevel="1" x14ac:dyDescent="0.25">
      <c r="A206" s="19" t="s">
        <v>180</v>
      </c>
      <c r="B206" s="19" t="s">
        <v>3212</v>
      </c>
      <c r="C206" s="19" t="s">
        <v>3195</v>
      </c>
      <c r="D206" s="19" t="s">
        <v>3196</v>
      </c>
      <c r="E206" s="2">
        <f t="shared" si="10"/>
        <v>6000000</v>
      </c>
      <c r="K206" s="2">
        <f t="shared" si="11"/>
        <v>6000000</v>
      </c>
      <c r="L206" s="15">
        <v>6000000</v>
      </c>
      <c r="M206" s="2"/>
    </row>
    <row r="207" spans="1:13" hidden="1" outlineLevel="1" x14ac:dyDescent="0.25">
      <c r="A207" s="19" t="s">
        <v>180</v>
      </c>
      <c r="B207" s="19" t="s">
        <v>3212</v>
      </c>
      <c r="C207" s="19" t="s">
        <v>3197</v>
      </c>
      <c r="D207" s="19" t="s">
        <v>3198</v>
      </c>
      <c r="E207" s="2">
        <f t="shared" si="10"/>
        <v>4675000</v>
      </c>
      <c r="K207" s="2">
        <f t="shared" si="11"/>
        <v>4675000</v>
      </c>
      <c r="L207" s="15">
        <v>4675000</v>
      </c>
      <c r="M207" s="2"/>
    </row>
    <row r="208" spans="1:13" hidden="1" outlineLevel="1" x14ac:dyDescent="0.25">
      <c r="A208" s="19" t="s">
        <v>180</v>
      </c>
      <c r="B208" s="19" t="s">
        <v>3212</v>
      </c>
      <c r="C208" s="19" t="s">
        <v>3199</v>
      </c>
      <c r="D208" s="19" t="s">
        <v>3200</v>
      </c>
      <c r="E208" s="2">
        <f t="shared" si="10"/>
        <v>3725000</v>
      </c>
      <c r="K208" s="2">
        <f t="shared" si="11"/>
        <v>3725000</v>
      </c>
      <c r="L208" s="15">
        <v>3725000</v>
      </c>
      <c r="M208" s="2"/>
    </row>
    <row r="209" spans="1:13" hidden="1" outlineLevel="1" x14ac:dyDescent="0.25">
      <c r="A209" s="19" t="s">
        <v>180</v>
      </c>
      <c r="B209" s="19" t="s">
        <v>3212</v>
      </c>
      <c r="C209" s="19" t="s">
        <v>3201</v>
      </c>
      <c r="D209" s="19" t="s">
        <v>2140</v>
      </c>
      <c r="E209" s="2">
        <f t="shared" si="10"/>
        <v>3725000</v>
      </c>
      <c r="K209" s="2">
        <f t="shared" si="11"/>
        <v>3725000</v>
      </c>
      <c r="L209" s="15">
        <v>3725000</v>
      </c>
      <c r="M209" s="2"/>
    </row>
    <row r="210" spans="1:13" hidden="1" outlineLevel="1" x14ac:dyDescent="0.25">
      <c r="A210" s="19" t="s">
        <v>180</v>
      </c>
      <c r="B210" s="19" t="s">
        <v>3212</v>
      </c>
      <c r="C210" s="19" t="s">
        <v>1636</v>
      </c>
      <c r="D210" s="19" t="s">
        <v>415</v>
      </c>
      <c r="E210" s="2">
        <f t="shared" si="10"/>
        <v>6000000</v>
      </c>
      <c r="K210" s="2">
        <f t="shared" si="11"/>
        <v>6000000</v>
      </c>
      <c r="L210" s="15">
        <v>6000000</v>
      </c>
      <c r="M210" s="2"/>
    </row>
    <row r="211" spans="1:13" hidden="1" outlineLevel="1" x14ac:dyDescent="0.25">
      <c r="A211" s="19" t="s">
        <v>180</v>
      </c>
      <c r="B211" s="19" t="s">
        <v>3212</v>
      </c>
      <c r="C211" s="19" t="s">
        <v>3202</v>
      </c>
      <c r="D211" s="19" t="s">
        <v>3203</v>
      </c>
      <c r="E211" s="2">
        <f t="shared" si="10"/>
        <v>6000000</v>
      </c>
      <c r="K211" s="2">
        <f t="shared" si="11"/>
        <v>6000000</v>
      </c>
      <c r="L211" s="15">
        <v>6000000</v>
      </c>
      <c r="M211" s="2"/>
    </row>
    <row r="212" spans="1:13" hidden="1" outlineLevel="1" x14ac:dyDescent="0.25">
      <c r="A212" s="19" t="s">
        <v>180</v>
      </c>
      <c r="B212" s="19" t="s">
        <v>3212</v>
      </c>
      <c r="C212" s="19" t="s">
        <v>3204</v>
      </c>
      <c r="D212" s="19" t="s">
        <v>3205</v>
      </c>
      <c r="E212" s="2">
        <f t="shared" si="10"/>
        <v>6000000</v>
      </c>
      <c r="K212" s="2">
        <f t="shared" si="11"/>
        <v>6000000</v>
      </c>
      <c r="L212" s="15">
        <v>6000000</v>
      </c>
      <c r="M212" s="2"/>
    </row>
    <row r="213" spans="1:13" hidden="1" outlineLevel="1" x14ac:dyDescent="0.25">
      <c r="A213" s="19" t="s">
        <v>179</v>
      </c>
      <c r="B213" s="19" t="s">
        <v>37</v>
      </c>
      <c r="C213" s="19" t="s">
        <v>1340</v>
      </c>
      <c r="D213" s="19" t="s">
        <v>138</v>
      </c>
      <c r="E213" s="2">
        <f t="shared" si="10"/>
        <v>7300000</v>
      </c>
      <c r="K213" s="2">
        <f t="shared" si="11"/>
        <v>7300000</v>
      </c>
      <c r="L213" s="15">
        <v>7300000</v>
      </c>
      <c r="M213" s="2"/>
    </row>
    <row r="214" spans="1:13" hidden="1" outlineLevel="1" x14ac:dyDescent="0.25">
      <c r="A214" s="19" t="s">
        <v>179</v>
      </c>
      <c r="B214" s="19" t="s">
        <v>37</v>
      </c>
      <c r="C214" s="19" t="s">
        <v>3213</v>
      </c>
      <c r="D214" s="19" t="s">
        <v>3214</v>
      </c>
      <c r="E214" s="2">
        <f t="shared" si="10"/>
        <v>5750000</v>
      </c>
      <c r="K214" s="2">
        <f t="shared" si="11"/>
        <v>5750000</v>
      </c>
      <c r="L214" s="15">
        <v>5750000</v>
      </c>
      <c r="M214" s="2"/>
    </row>
    <row r="215" spans="1:13" hidden="1" outlineLevel="1" x14ac:dyDescent="0.25">
      <c r="A215" s="19" t="s">
        <v>179</v>
      </c>
      <c r="B215" s="19" t="s">
        <v>37</v>
      </c>
      <c r="C215" s="19" t="s">
        <v>1589</v>
      </c>
      <c r="D215" s="19" t="s">
        <v>1000</v>
      </c>
      <c r="E215" s="2">
        <f t="shared" si="10"/>
        <v>7300000</v>
      </c>
      <c r="K215" s="2">
        <f t="shared" si="11"/>
        <v>7300000</v>
      </c>
      <c r="L215" s="15">
        <v>7300000</v>
      </c>
      <c r="M215" s="2"/>
    </row>
    <row r="216" spans="1:13" hidden="1" outlineLevel="1" x14ac:dyDescent="0.25">
      <c r="A216" s="19" t="s">
        <v>179</v>
      </c>
      <c r="B216" s="19" t="s">
        <v>37</v>
      </c>
      <c r="C216" s="19" t="s">
        <v>1648</v>
      </c>
      <c r="D216" s="19" t="s">
        <v>175</v>
      </c>
      <c r="E216" s="2">
        <f t="shared" ref="E216:E230" si="12">+L216-F216-J216-I216</f>
        <v>5750000</v>
      </c>
      <c r="K216" s="2">
        <f t="shared" ref="K216:K230" si="13">SUM(E216:G216)-H216+I216+J216</f>
        <v>5750000</v>
      </c>
      <c r="L216" s="15">
        <v>5750000</v>
      </c>
      <c r="M216" s="2"/>
    </row>
    <row r="217" spans="1:13" hidden="1" outlineLevel="1" x14ac:dyDescent="0.25">
      <c r="A217" s="19" t="s">
        <v>179</v>
      </c>
      <c r="B217" s="19" t="s">
        <v>37</v>
      </c>
      <c r="C217" s="19" t="s">
        <v>2069</v>
      </c>
      <c r="D217" s="19" t="s">
        <v>2067</v>
      </c>
      <c r="E217" s="2">
        <f t="shared" si="12"/>
        <v>7300000</v>
      </c>
      <c r="K217" s="2">
        <f t="shared" si="13"/>
        <v>7300000</v>
      </c>
      <c r="L217" s="15">
        <v>7300000</v>
      </c>
      <c r="M217" s="2"/>
    </row>
    <row r="218" spans="1:13" hidden="1" outlineLevel="1" x14ac:dyDescent="0.25">
      <c r="A218" s="19" t="s">
        <v>179</v>
      </c>
      <c r="B218" s="19" t="s">
        <v>37</v>
      </c>
      <c r="C218" s="19" t="s">
        <v>3785</v>
      </c>
      <c r="D218" s="19" t="s">
        <v>3786</v>
      </c>
      <c r="E218" s="2">
        <f t="shared" si="12"/>
        <v>7300000</v>
      </c>
      <c r="K218" s="2">
        <f t="shared" si="13"/>
        <v>7300000</v>
      </c>
      <c r="L218" s="15">
        <v>7300000</v>
      </c>
      <c r="M218" s="2"/>
    </row>
    <row r="219" spans="1:13" hidden="1" outlineLevel="1" x14ac:dyDescent="0.25">
      <c r="A219" s="19" t="s">
        <v>179</v>
      </c>
      <c r="B219" s="19" t="s">
        <v>37</v>
      </c>
      <c r="C219" s="19" t="s">
        <v>3215</v>
      </c>
      <c r="D219" s="19" t="s">
        <v>3216</v>
      </c>
      <c r="E219" s="2">
        <f t="shared" si="12"/>
        <v>5750000</v>
      </c>
      <c r="K219" s="2">
        <f t="shared" si="13"/>
        <v>5750000</v>
      </c>
      <c r="L219" s="15">
        <v>5750000</v>
      </c>
      <c r="M219" s="2"/>
    </row>
    <row r="220" spans="1:13" hidden="1" outlineLevel="1" x14ac:dyDescent="0.25">
      <c r="A220" s="19" t="s">
        <v>179</v>
      </c>
      <c r="B220" s="19" t="s">
        <v>37</v>
      </c>
      <c r="C220" s="19" t="s">
        <v>2484</v>
      </c>
      <c r="D220" s="19" t="s">
        <v>2483</v>
      </c>
      <c r="E220" s="2">
        <f t="shared" si="12"/>
        <v>5750000</v>
      </c>
      <c r="K220" s="2">
        <f t="shared" si="13"/>
        <v>5750000</v>
      </c>
      <c r="L220" s="15">
        <v>5750000</v>
      </c>
      <c r="M220" s="2"/>
    </row>
    <row r="221" spans="1:13" hidden="1" outlineLevel="1" x14ac:dyDescent="0.25">
      <c r="A221" s="19" t="s">
        <v>179</v>
      </c>
      <c r="B221" s="19" t="s">
        <v>37</v>
      </c>
      <c r="C221" s="19" t="s">
        <v>3217</v>
      </c>
      <c r="D221" s="19" t="s">
        <v>3218</v>
      </c>
      <c r="E221" s="2">
        <f t="shared" si="12"/>
        <v>5750000</v>
      </c>
      <c r="K221" s="2">
        <f t="shared" si="13"/>
        <v>5750000</v>
      </c>
      <c r="L221" s="15">
        <v>5750000</v>
      </c>
      <c r="M221" s="2"/>
    </row>
    <row r="222" spans="1:13" hidden="1" outlineLevel="1" x14ac:dyDescent="0.25">
      <c r="A222" s="19" t="s">
        <v>180</v>
      </c>
      <c r="B222" s="19" t="s">
        <v>37</v>
      </c>
      <c r="C222" s="19" t="s">
        <v>2653</v>
      </c>
      <c r="D222" s="19" t="s">
        <v>2807</v>
      </c>
      <c r="E222" s="2">
        <f t="shared" si="12"/>
        <v>6400000</v>
      </c>
      <c r="K222" s="2">
        <f t="shared" si="13"/>
        <v>6400000</v>
      </c>
      <c r="L222" s="15">
        <v>6400000</v>
      </c>
      <c r="M222" s="2"/>
    </row>
    <row r="223" spans="1:13" hidden="1" outlineLevel="1" x14ac:dyDescent="0.25">
      <c r="A223" s="19" t="s">
        <v>180</v>
      </c>
      <c r="B223" s="19" t="s">
        <v>37</v>
      </c>
      <c r="C223" s="19" t="s">
        <v>3219</v>
      </c>
      <c r="D223" s="19" t="s">
        <v>3220</v>
      </c>
      <c r="E223" s="2">
        <f t="shared" si="12"/>
        <v>7300000</v>
      </c>
      <c r="K223" s="2">
        <f t="shared" si="13"/>
        <v>7300000</v>
      </c>
      <c r="L223" s="15">
        <v>7300000</v>
      </c>
      <c r="M223" s="2"/>
    </row>
    <row r="224" spans="1:13" hidden="1" outlineLevel="1" x14ac:dyDescent="0.25">
      <c r="A224" s="19" t="s">
        <v>180</v>
      </c>
      <c r="B224" s="19" t="s">
        <v>37</v>
      </c>
      <c r="C224" s="19" t="s">
        <v>1605</v>
      </c>
      <c r="D224" s="19" t="s">
        <v>50</v>
      </c>
      <c r="E224" s="2">
        <f t="shared" si="12"/>
        <v>7300000</v>
      </c>
      <c r="K224" s="2">
        <f t="shared" si="13"/>
        <v>7300000</v>
      </c>
      <c r="L224" s="15">
        <v>7300000</v>
      </c>
      <c r="M224" s="2"/>
    </row>
    <row r="225" spans="1:13" hidden="1" outlineLevel="1" x14ac:dyDescent="0.25">
      <c r="A225" s="19" t="s">
        <v>180</v>
      </c>
      <c r="B225" s="19" t="s">
        <v>37</v>
      </c>
      <c r="C225" s="19" t="s">
        <v>3221</v>
      </c>
      <c r="D225" s="19" t="s">
        <v>3222</v>
      </c>
      <c r="E225" s="2">
        <f t="shared" si="12"/>
        <v>6900000</v>
      </c>
      <c r="K225" s="2">
        <f t="shared" si="13"/>
        <v>6900000</v>
      </c>
      <c r="L225" s="15">
        <v>6900000</v>
      </c>
      <c r="M225" s="2"/>
    </row>
    <row r="226" spans="1:13" hidden="1" outlineLevel="1" x14ac:dyDescent="0.25">
      <c r="A226" s="19" t="s">
        <v>180</v>
      </c>
      <c r="B226" s="19" t="s">
        <v>37</v>
      </c>
      <c r="C226" s="19" t="s">
        <v>3223</v>
      </c>
      <c r="D226" s="19" t="s">
        <v>3224</v>
      </c>
      <c r="E226" s="2">
        <f t="shared" si="12"/>
        <v>5550000</v>
      </c>
      <c r="K226" s="2">
        <f t="shared" si="13"/>
        <v>5550000</v>
      </c>
      <c r="L226" s="15">
        <v>5550000</v>
      </c>
      <c r="M226" s="2"/>
    </row>
    <row r="227" spans="1:13" hidden="1" outlineLevel="1" x14ac:dyDescent="0.25">
      <c r="A227" s="19" t="s">
        <v>180</v>
      </c>
      <c r="B227" s="19" t="s">
        <v>37</v>
      </c>
      <c r="C227" s="19" t="s">
        <v>3225</v>
      </c>
      <c r="D227" s="19" t="s">
        <v>3226</v>
      </c>
      <c r="E227" s="2">
        <f t="shared" si="12"/>
        <v>6900000</v>
      </c>
      <c r="K227" s="2">
        <f t="shared" si="13"/>
        <v>6900000</v>
      </c>
      <c r="L227" s="15">
        <v>6900000</v>
      </c>
      <c r="M227" s="2"/>
    </row>
    <row r="228" spans="1:13" hidden="1" outlineLevel="1" x14ac:dyDescent="0.25">
      <c r="A228" s="19" t="s">
        <v>180</v>
      </c>
      <c r="B228" s="19" t="s">
        <v>37</v>
      </c>
      <c r="C228" s="19" t="s">
        <v>1634</v>
      </c>
      <c r="D228" s="19" t="s">
        <v>51</v>
      </c>
      <c r="E228" s="2">
        <f t="shared" si="12"/>
        <v>7300000</v>
      </c>
      <c r="K228" s="2">
        <f t="shared" si="13"/>
        <v>7300000</v>
      </c>
      <c r="L228" s="15">
        <v>7300000</v>
      </c>
      <c r="M228" s="2"/>
    </row>
    <row r="229" spans="1:13" hidden="1" outlineLevel="1" x14ac:dyDescent="0.25">
      <c r="A229" s="19" t="s">
        <v>179</v>
      </c>
      <c r="B229" s="19" t="s">
        <v>39</v>
      </c>
      <c r="C229" s="19" t="s">
        <v>2656</v>
      </c>
      <c r="D229" s="19" t="s">
        <v>927</v>
      </c>
      <c r="E229" s="2">
        <f t="shared" si="12"/>
        <v>8000000</v>
      </c>
      <c r="K229" s="2">
        <f t="shared" si="13"/>
        <v>8000000</v>
      </c>
      <c r="L229" s="15">
        <v>8000000</v>
      </c>
      <c r="M229" s="2"/>
    </row>
    <row r="230" spans="1:13" hidden="1" outlineLevel="1" x14ac:dyDescent="0.25">
      <c r="A230" s="19" t="s">
        <v>180</v>
      </c>
      <c r="B230" s="19" t="s">
        <v>39</v>
      </c>
      <c r="C230" s="19" t="s">
        <v>1657</v>
      </c>
      <c r="D230" s="19" t="s">
        <v>177</v>
      </c>
      <c r="E230" s="2">
        <f t="shared" si="12"/>
        <v>9500000</v>
      </c>
      <c r="K230" s="2">
        <f t="shared" si="13"/>
        <v>9500000</v>
      </c>
      <c r="L230" s="15">
        <v>9500000</v>
      </c>
      <c r="M230" s="2"/>
    </row>
    <row r="231" spans="1:13" hidden="1" outlineLevel="1" x14ac:dyDescent="0.25">
      <c r="C231" s="19"/>
      <c r="E231" s="2">
        <f t="shared" si="10"/>
        <v>0</v>
      </c>
      <c r="K231" s="2">
        <f t="shared" si="11"/>
        <v>0</v>
      </c>
      <c r="L231" s="15">
        <v>0</v>
      </c>
      <c r="M231" s="2"/>
    </row>
    <row r="232" spans="1:13" s="35" customFormat="1" collapsed="1" x14ac:dyDescent="0.25">
      <c r="A232" s="4"/>
      <c r="B232" s="4"/>
      <c r="C232" s="50"/>
      <c r="D232" s="4" t="s">
        <v>84</v>
      </c>
      <c r="E232" s="4">
        <f t="shared" ref="E232:J232" si="14">SUM(E114:E231)</f>
        <v>660125000</v>
      </c>
      <c r="F232" s="4">
        <f t="shared" si="14"/>
        <v>0</v>
      </c>
      <c r="G232" s="53">
        <f t="shared" si="14"/>
        <v>0</v>
      </c>
      <c r="H232" s="4">
        <f t="shared" si="14"/>
        <v>0</v>
      </c>
      <c r="I232" s="4">
        <f t="shared" si="14"/>
        <v>0</v>
      </c>
      <c r="J232" s="4">
        <f t="shared" si="14"/>
        <v>0</v>
      </c>
      <c r="K232" s="4">
        <f t="shared" ref="K232" si="15">SUM(E232:G232)-H232+I232+J232</f>
        <v>660125000</v>
      </c>
      <c r="L232" s="53">
        <f>SUM(L114:L231)</f>
        <v>660125000</v>
      </c>
      <c r="M232" s="41">
        <v>660125000</v>
      </c>
    </row>
    <row r="233" spans="1:13" hidden="1" outlineLevel="1" x14ac:dyDescent="0.25">
      <c r="A233" s="19" t="s">
        <v>3480</v>
      </c>
      <c r="B233" s="19" t="s">
        <v>3212</v>
      </c>
      <c r="C233" s="19" t="s">
        <v>3485</v>
      </c>
      <c r="D233" s="19" t="s">
        <v>3486</v>
      </c>
      <c r="E233" s="2">
        <f t="shared" ref="E233:E296" si="16">+L233-F233-J233-I233</f>
        <v>0</v>
      </c>
      <c r="K233" s="2">
        <f t="shared" ref="K233:K296" si="17">SUM(E233:G233)-H233+I233+J233</f>
        <v>0</v>
      </c>
      <c r="L233" s="15">
        <v>0</v>
      </c>
      <c r="M233" s="2"/>
    </row>
    <row r="234" spans="1:13" hidden="1" outlineLevel="1" x14ac:dyDescent="0.25">
      <c r="A234" s="19" t="s">
        <v>3480</v>
      </c>
      <c r="B234" s="19" t="s">
        <v>3212</v>
      </c>
      <c r="C234" s="19" t="s">
        <v>1915</v>
      </c>
      <c r="D234" s="19" t="s">
        <v>2978</v>
      </c>
      <c r="E234" s="2">
        <f t="shared" si="16"/>
        <v>2225000</v>
      </c>
      <c r="K234" s="2">
        <f t="shared" si="17"/>
        <v>2225000</v>
      </c>
      <c r="L234" s="15">
        <v>2225000</v>
      </c>
      <c r="M234" s="2"/>
    </row>
    <row r="235" spans="1:13" hidden="1" outlineLevel="1" x14ac:dyDescent="0.25">
      <c r="A235" s="19" t="s">
        <v>3480</v>
      </c>
      <c r="B235" s="19" t="s">
        <v>3212</v>
      </c>
      <c r="C235" s="19" t="s">
        <v>3487</v>
      </c>
      <c r="D235" s="19" t="s">
        <v>3488</v>
      </c>
      <c r="E235" s="2">
        <f t="shared" si="16"/>
        <v>2225000</v>
      </c>
      <c r="K235" s="2">
        <f t="shared" si="17"/>
        <v>2225000</v>
      </c>
      <c r="L235" s="15">
        <v>2225000</v>
      </c>
      <c r="M235" s="2"/>
    </row>
    <row r="236" spans="1:13" hidden="1" outlineLevel="1" x14ac:dyDescent="0.25">
      <c r="A236" s="19" t="s">
        <v>3480</v>
      </c>
      <c r="B236" s="19" t="s">
        <v>3212</v>
      </c>
      <c r="C236" s="19" t="s">
        <v>1173</v>
      </c>
      <c r="D236" s="19" t="s">
        <v>296</v>
      </c>
      <c r="E236" s="2">
        <f t="shared" si="16"/>
        <v>2225000</v>
      </c>
      <c r="K236" s="2">
        <f t="shared" si="17"/>
        <v>2225000</v>
      </c>
      <c r="L236" s="15">
        <v>2225000</v>
      </c>
      <c r="M236" s="2"/>
    </row>
    <row r="237" spans="1:13" hidden="1" outlineLevel="1" x14ac:dyDescent="0.25">
      <c r="A237" s="19" t="s">
        <v>3480</v>
      </c>
      <c r="B237" s="19" t="s">
        <v>3212</v>
      </c>
      <c r="C237" s="19" t="s">
        <v>3489</v>
      </c>
      <c r="D237" s="19" t="s">
        <v>3490</v>
      </c>
      <c r="E237" s="2">
        <f t="shared" si="16"/>
        <v>2225000</v>
      </c>
      <c r="K237" s="2">
        <f t="shared" si="17"/>
        <v>2225000</v>
      </c>
      <c r="L237" s="15">
        <v>2225000</v>
      </c>
      <c r="M237" s="2"/>
    </row>
    <row r="238" spans="1:13" hidden="1" outlineLevel="1" x14ac:dyDescent="0.25">
      <c r="A238" s="19" t="s">
        <v>3480</v>
      </c>
      <c r="B238" s="19" t="s">
        <v>3212</v>
      </c>
      <c r="C238" s="19" t="s">
        <v>3491</v>
      </c>
      <c r="D238" s="19" t="s">
        <v>3492</v>
      </c>
      <c r="E238" s="2">
        <f t="shared" si="16"/>
        <v>2225000</v>
      </c>
      <c r="K238" s="2">
        <f t="shared" si="17"/>
        <v>2225000</v>
      </c>
      <c r="L238" s="15">
        <v>2225000</v>
      </c>
      <c r="M238" s="2"/>
    </row>
    <row r="239" spans="1:13" hidden="1" outlineLevel="1" x14ac:dyDescent="0.25">
      <c r="A239" s="19" t="s">
        <v>3480</v>
      </c>
      <c r="B239" s="19" t="s">
        <v>3212</v>
      </c>
      <c r="C239" s="19"/>
      <c r="D239" s="19" t="s">
        <v>1</v>
      </c>
      <c r="E239" s="2">
        <f t="shared" si="16"/>
        <v>0</v>
      </c>
      <c r="K239" s="2">
        <f t="shared" si="17"/>
        <v>0</v>
      </c>
      <c r="L239" s="15">
        <v>0</v>
      </c>
      <c r="M239" s="2"/>
    </row>
    <row r="240" spans="1:13" hidden="1" outlineLevel="1" x14ac:dyDescent="0.25">
      <c r="A240" s="19" t="s">
        <v>3480</v>
      </c>
      <c r="B240" s="19" t="s">
        <v>3212</v>
      </c>
      <c r="C240" s="19" t="s">
        <v>3493</v>
      </c>
      <c r="D240" s="19" t="s">
        <v>3494</v>
      </c>
      <c r="E240" s="2">
        <f t="shared" si="16"/>
        <v>2225000</v>
      </c>
      <c r="K240" s="2">
        <f t="shared" si="17"/>
        <v>2225000</v>
      </c>
      <c r="L240" s="15">
        <v>2225000</v>
      </c>
      <c r="M240" s="2"/>
    </row>
    <row r="241" spans="1:13" hidden="1" outlineLevel="1" x14ac:dyDescent="0.25">
      <c r="A241" s="19" t="s">
        <v>3495</v>
      </c>
      <c r="B241" s="19" t="s">
        <v>3212</v>
      </c>
      <c r="C241" s="19" t="s">
        <v>3787</v>
      </c>
      <c r="D241" s="19" t="s">
        <v>3788</v>
      </c>
      <c r="E241" s="2">
        <f t="shared" si="16"/>
        <v>6000000</v>
      </c>
      <c r="K241" s="2">
        <f t="shared" si="17"/>
        <v>6000000</v>
      </c>
      <c r="L241" s="15">
        <v>6000000</v>
      </c>
      <c r="M241" s="2"/>
    </row>
    <row r="242" spans="1:13" hidden="1" outlineLevel="1" x14ac:dyDescent="0.25">
      <c r="A242" s="19" t="s">
        <v>3495</v>
      </c>
      <c r="B242" s="19" t="s">
        <v>3212</v>
      </c>
      <c r="C242" s="19" t="s">
        <v>1396</v>
      </c>
      <c r="D242" s="19" t="s">
        <v>1079</v>
      </c>
      <c r="E242" s="2">
        <f t="shared" si="16"/>
        <v>6000000</v>
      </c>
      <c r="K242" s="2">
        <f t="shared" si="17"/>
        <v>6000000</v>
      </c>
      <c r="L242" s="15">
        <v>6000000</v>
      </c>
      <c r="M242" s="2"/>
    </row>
    <row r="243" spans="1:13" hidden="1" outlineLevel="1" x14ac:dyDescent="0.25">
      <c r="A243" s="19" t="s">
        <v>3495</v>
      </c>
      <c r="B243" s="19" t="s">
        <v>3212</v>
      </c>
      <c r="C243" s="19" t="s">
        <v>1406</v>
      </c>
      <c r="D243" s="19" t="s">
        <v>1936</v>
      </c>
      <c r="E243" s="2">
        <f t="shared" si="16"/>
        <v>6000000</v>
      </c>
      <c r="K243" s="2">
        <f t="shared" si="17"/>
        <v>6000000</v>
      </c>
      <c r="L243" s="15">
        <v>6000000</v>
      </c>
      <c r="M243" s="2"/>
    </row>
    <row r="244" spans="1:13" hidden="1" outlineLevel="1" x14ac:dyDescent="0.25">
      <c r="A244" s="19" t="s">
        <v>3495</v>
      </c>
      <c r="B244" s="19" t="s">
        <v>3212</v>
      </c>
      <c r="C244" s="19" t="s">
        <v>3789</v>
      </c>
      <c r="D244" s="19" t="s">
        <v>2002</v>
      </c>
      <c r="E244" s="2">
        <f t="shared" si="16"/>
        <v>5925000</v>
      </c>
      <c r="K244" s="2">
        <f t="shared" si="17"/>
        <v>5925000</v>
      </c>
      <c r="L244" s="15">
        <v>5925000</v>
      </c>
      <c r="M244" s="2"/>
    </row>
    <row r="245" spans="1:13" hidden="1" outlineLevel="1" x14ac:dyDescent="0.25">
      <c r="A245" s="19" t="s">
        <v>3495</v>
      </c>
      <c r="B245" s="19" t="s">
        <v>3212</v>
      </c>
      <c r="C245" s="19" t="s">
        <v>3496</v>
      </c>
      <c r="D245" s="19" t="s">
        <v>425</v>
      </c>
      <c r="E245" s="2">
        <f t="shared" si="16"/>
        <v>6000000</v>
      </c>
      <c r="K245" s="2">
        <f t="shared" si="17"/>
        <v>6000000</v>
      </c>
      <c r="L245" s="15">
        <v>6000000</v>
      </c>
      <c r="M245" s="2"/>
    </row>
    <row r="246" spans="1:13" hidden="1" outlineLevel="1" x14ac:dyDescent="0.25">
      <c r="A246" s="19" t="s">
        <v>3495</v>
      </c>
      <c r="B246" s="19" t="s">
        <v>3212</v>
      </c>
      <c r="C246" s="19" t="s">
        <v>3497</v>
      </c>
      <c r="D246" s="19" t="s">
        <v>3498</v>
      </c>
      <c r="E246" s="2">
        <f t="shared" si="16"/>
        <v>6000000</v>
      </c>
      <c r="K246" s="2">
        <f t="shared" si="17"/>
        <v>6000000</v>
      </c>
      <c r="L246" s="15">
        <v>6000000</v>
      </c>
      <c r="M246" s="2"/>
    </row>
    <row r="247" spans="1:13" hidden="1" outlineLevel="1" x14ac:dyDescent="0.25">
      <c r="A247" s="19" t="s">
        <v>3495</v>
      </c>
      <c r="B247" s="19" t="s">
        <v>3212</v>
      </c>
      <c r="C247" s="19" t="s">
        <v>3499</v>
      </c>
      <c r="D247" s="19" t="s">
        <v>3500</v>
      </c>
      <c r="E247" s="2">
        <f t="shared" si="16"/>
        <v>6000000</v>
      </c>
      <c r="K247" s="2">
        <f t="shared" si="17"/>
        <v>6000000</v>
      </c>
      <c r="L247" s="15">
        <v>6000000</v>
      </c>
      <c r="M247" s="2"/>
    </row>
    <row r="248" spans="1:13" hidden="1" outlineLevel="1" x14ac:dyDescent="0.25">
      <c r="A248" s="19" t="s">
        <v>3495</v>
      </c>
      <c r="B248" s="19" t="s">
        <v>3212</v>
      </c>
      <c r="C248" s="19" t="s">
        <v>1421</v>
      </c>
      <c r="D248" s="19" t="s">
        <v>686</v>
      </c>
      <c r="E248" s="2">
        <f t="shared" si="16"/>
        <v>6000000</v>
      </c>
      <c r="K248" s="2">
        <f t="shared" si="17"/>
        <v>6000000</v>
      </c>
      <c r="L248" s="15">
        <v>6000000</v>
      </c>
      <c r="M248" s="2"/>
    </row>
    <row r="249" spans="1:13" hidden="1" outlineLevel="1" x14ac:dyDescent="0.25">
      <c r="A249" s="19" t="s">
        <v>3495</v>
      </c>
      <c r="B249" s="19" t="s">
        <v>3212</v>
      </c>
      <c r="C249" s="19" t="s">
        <v>3790</v>
      </c>
      <c r="D249" s="19" t="s">
        <v>3791</v>
      </c>
      <c r="E249" s="2">
        <f t="shared" si="16"/>
        <v>6000000</v>
      </c>
      <c r="K249" s="2">
        <f t="shared" si="17"/>
        <v>6000000</v>
      </c>
      <c r="L249" s="15">
        <v>6000000</v>
      </c>
      <c r="M249" s="2"/>
    </row>
    <row r="250" spans="1:13" hidden="1" outlineLevel="1" x14ac:dyDescent="0.25">
      <c r="A250" s="19" t="s">
        <v>3495</v>
      </c>
      <c r="B250" s="19" t="s">
        <v>3212</v>
      </c>
      <c r="C250" s="19" t="s">
        <v>3792</v>
      </c>
      <c r="D250" s="19" t="s">
        <v>3386</v>
      </c>
      <c r="E250" s="2">
        <f t="shared" si="16"/>
        <v>6000000</v>
      </c>
      <c r="K250" s="2">
        <f t="shared" si="17"/>
        <v>6000000</v>
      </c>
      <c r="L250" s="15">
        <v>6000000</v>
      </c>
      <c r="M250" s="2"/>
    </row>
    <row r="251" spans="1:13" hidden="1" outlineLevel="1" x14ac:dyDescent="0.25">
      <c r="A251" s="19" t="s">
        <v>3501</v>
      </c>
      <c r="B251" s="19" t="s">
        <v>250</v>
      </c>
      <c r="C251" s="19" t="s">
        <v>3793</v>
      </c>
      <c r="D251" s="19" t="s">
        <v>3794</v>
      </c>
      <c r="E251" s="2">
        <f t="shared" si="16"/>
        <v>0</v>
      </c>
      <c r="K251" s="2">
        <f t="shared" si="17"/>
        <v>0</v>
      </c>
      <c r="L251" s="15">
        <v>0</v>
      </c>
      <c r="M251" s="2"/>
    </row>
    <row r="252" spans="1:13" hidden="1" outlineLevel="1" x14ac:dyDescent="0.25">
      <c r="A252" s="19" t="s">
        <v>3501</v>
      </c>
      <c r="B252" s="19" t="s">
        <v>250</v>
      </c>
      <c r="C252" s="19" t="s">
        <v>3502</v>
      </c>
      <c r="D252" s="19" t="s">
        <v>3503</v>
      </c>
      <c r="E252" s="2">
        <f t="shared" si="16"/>
        <v>5575000</v>
      </c>
      <c r="K252" s="2">
        <f t="shared" si="17"/>
        <v>5575000</v>
      </c>
      <c r="L252" s="15">
        <v>5575000</v>
      </c>
      <c r="M252" s="2"/>
    </row>
    <row r="253" spans="1:13" hidden="1" outlineLevel="1" x14ac:dyDescent="0.25">
      <c r="A253" s="19" t="s">
        <v>3501</v>
      </c>
      <c r="B253" s="19" t="s">
        <v>250</v>
      </c>
      <c r="C253" s="19" t="s">
        <v>3504</v>
      </c>
      <c r="D253" s="19" t="s">
        <v>3505</v>
      </c>
      <c r="E253" s="2">
        <f t="shared" si="16"/>
        <v>6550000</v>
      </c>
      <c r="K253" s="2">
        <f t="shared" si="17"/>
        <v>6550000</v>
      </c>
      <c r="L253" s="15">
        <v>6550000</v>
      </c>
      <c r="M253" s="2"/>
    </row>
    <row r="254" spans="1:13" hidden="1" outlineLevel="1" x14ac:dyDescent="0.25">
      <c r="A254" s="19" t="s">
        <v>3501</v>
      </c>
      <c r="B254" s="19" t="s">
        <v>250</v>
      </c>
      <c r="C254" s="19" t="s">
        <v>3506</v>
      </c>
      <c r="D254" s="19" t="s">
        <v>3507</v>
      </c>
      <c r="E254" s="2">
        <f t="shared" si="16"/>
        <v>7800000</v>
      </c>
      <c r="K254" s="2">
        <f t="shared" si="17"/>
        <v>7800000</v>
      </c>
      <c r="L254" s="15">
        <v>7800000</v>
      </c>
      <c r="M254" s="2"/>
    </row>
    <row r="255" spans="1:13" hidden="1" outlineLevel="1" x14ac:dyDescent="0.25">
      <c r="A255" s="19" t="s">
        <v>3501</v>
      </c>
      <c r="B255" s="19" t="s">
        <v>250</v>
      </c>
      <c r="C255" s="19" t="s">
        <v>3508</v>
      </c>
      <c r="D255" s="19" t="s">
        <v>3509</v>
      </c>
      <c r="E255" s="2">
        <f t="shared" si="16"/>
        <v>7600000</v>
      </c>
      <c r="K255" s="2">
        <f t="shared" si="17"/>
        <v>7600000</v>
      </c>
      <c r="L255" s="15">
        <v>7600000</v>
      </c>
      <c r="M255" s="2"/>
    </row>
    <row r="256" spans="1:13" hidden="1" outlineLevel="1" x14ac:dyDescent="0.25">
      <c r="A256" s="19" t="s">
        <v>3501</v>
      </c>
      <c r="B256" s="19" t="s">
        <v>251</v>
      </c>
      <c r="C256" s="19" t="s">
        <v>3510</v>
      </c>
      <c r="D256" s="19" t="s">
        <v>3511</v>
      </c>
      <c r="E256" s="2">
        <f t="shared" si="16"/>
        <v>4950000</v>
      </c>
      <c r="K256" s="2">
        <f t="shared" si="17"/>
        <v>4950000</v>
      </c>
      <c r="L256" s="15">
        <v>4950000</v>
      </c>
      <c r="M256" s="2"/>
    </row>
    <row r="257" spans="1:13" hidden="1" outlineLevel="1" x14ac:dyDescent="0.25">
      <c r="A257" s="19" t="s">
        <v>3501</v>
      </c>
      <c r="B257" s="19" t="s">
        <v>251</v>
      </c>
      <c r="C257" s="19" t="s">
        <v>3512</v>
      </c>
      <c r="D257" s="19" t="s">
        <v>3513</v>
      </c>
      <c r="E257" s="2">
        <f t="shared" si="16"/>
        <v>8650000</v>
      </c>
      <c r="K257" s="2">
        <f t="shared" si="17"/>
        <v>8650000</v>
      </c>
      <c r="L257" s="15">
        <v>8650000</v>
      </c>
      <c r="M257" s="2"/>
    </row>
    <row r="258" spans="1:13" hidden="1" outlineLevel="1" x14ac:dyDescent="0.25">
      <c r="A258" s="19" t="s">
        <v>3501</v>
      </c>
      <c r="B258" s="19" t="s">
        <v>251</v>
      </c>
      <c r="C258" s="19" t="s">
        <v>3514</v>
      </c>
      <c r="D258" s="19" t="s">
        <v>3515</v>
      </c>
      <c r="E258" s="2">
        <f t="shared" si="16"/>
        <v>4375000</v>
      </c>
      <c r="K258" s="2">
        <f t="shared" si="17"/>
        <v>4375000</v>
      </c>
      <c r="L258" s="15">
        <v>4375000</v>
      </c>
      <c r="M258" s="2"/>
    </row>
    <row r="259" spans="1:13" hidden="1" outlineLevel="1" x14ac:dyDescent="0.25">
      <c r="A259" s="19" t="s">
        <v>3501</v>
      </c>
      <c r="B259" s="19" t="s">
        <v>251</v>
      </c>
      <c r="C259" s="19" t="s">
        <v>3516</v>
      </c>
      <c r="D259" s="19" t="s">
        <v>3517</v>
      </c>
      <c r="E259" s="2">
        <f t="shared" si="16"/>
        <v>5875000</v>
      </c>
      <c r="K259" s="2">
        <f t="shared" si="17"/>
        <v>5875000</v>
      </c>
      <c r="L259" s="15">
        <v>5875000</v>
      </c>
      <c r="M259" s="2"/>
    </row>
    <row r="260" spans="1:13" hidden="1" outlineLevel="1" x14ac:dyDescent="0.25">
      <c r="A260" s="19" t="s">
        <v>3501</v>
      </c>
      <c r="B260" s="19" t="s">
        <v>251</v>
      </c>
      <c r="C260" s="19" t="s">
        <v>3518</v>
      </c>
      <c r="D260" s="19" t="s">
        <v>3519</v>
      </c>
      <c r="E260" s="2">
        <f t="shared" si="16"/>
        <v>7375000</v>
      </c>
      <c r="K260" s="2">
        <f t="shared" si="17"/>
        <v>7375000</v>
      </c>
      <c r="L260" s="15">
        <v>7375000</v>
      </c>
      <c r="M260" s="2"/>
    </row>
    <row r="261" spans="1:13" hidden="1" outlineLevel="1" x14ac:dyDescent="0.25">
      <c r="A261" s="19" t="s">
        <v>3501</v>
      </c>
      <c r="B261" s="19" t="s">
        <v>251</v>
      </c>
      <c r="C261" s="19" t="s">
        <v>3520</v>
      </c>
      <c r="D261" s="19" t="s">
        <v>3521</v>
      </c>
      <c r="E261" s="2">
        <f t="shared" si="16"/>
        <v>6675000</v>
      </c>
      <c r="K261" s="2">
        <f t="shared" si="17"/>
        <v>6675000</v>
      </c>
      <c r="L261" s="15">
        <v>6675000</v>
      </c>
      <c r="M261" s="2"/>
    </row>
    <row r="262" spans="1:13" hidden="1" outlineLevel="1" x14ac:dyDescent="0.25">
      <c r="A262" s="19" t="s">
        <v>3501</v>
      </c>
      <c r="B262" s="19" t="s">
        <v>250</v>
      </c>
      <c r="C262" s="19" t="s">
        <v>3795</v>
      </c>
      <c r="D262" s="19" t="s">
        <v>3796</v>
      </c>
      <c r="E262" s="2">
        <f t="shared" si="16"/>
        <v>8000000</v>
      </c>
      <c r="K262" s="2">
        <f t="shared" si="17"/>
        <v>8000000</v>
      </c>
      <c r="L262" s="15">
        <v>8000000</v>
      </c>
      <c r="M262" s="2"/>
    </row>
    <row r="263" spans="1:13" hidden="1" outlineLevel="1" x14ac:dyDescent="0.25">
      <c r="A263" s="19" t="s">
        <v>3501</v>
      </c>
      <c r="B263" s="19" t="s">
        <v>250</v>
      </c>
      <c r="C263" s="19" t="s">
        <v>3561</v>
      </c>
      <c r="D263" s="19" t="s">
        <v>2232</v>
      </c>
      <c r="E263" s="2">
        <f t="shared" si="16"/>
        <v>8000000</v>
      </c>
      <c r="K263" s="2">
        <f t="shared" si="17"/>
        <v>8000000</v>
      </c>
      <c r="L263" s="15">
        <v>8000000</v>
      </c>
      <c r="M263" s="2"/>
    </row>
    <row r="264" spans="1:13" hidden="1" outlineLevel="1" x14ac:dyDescent="0.25">
      <c r="A264" s="19" t="s">
        <v>3501</v>
      </c>
      <c r="B264" s="19" t="s">
        <v>250</v>
      </c>
      <c r="C264" s="19" t="s">
        <v>3562</v>
      </c>
      <c r="D264" s="19" t="s">
        <v>3563</v>
      </c>
      <c r="E264" s="2">
        <f t="shared" si="16"/>
        <v>8000000</v>
      </c>
      <c r="K264" s="2">
        <f t="shared" si="17"/>
        <v>8000000</v>
      </c>
      <c r="L264" s="15">
        <v>8000000</v>
      </c>
      <c r="M264" s="2"/>
    </row>
    <row r="265" spans="1:13" hidden="1" outlineLevel="1" x14ac:dyDescent="0.25">
      <c r="A265" s="19" t="s">
        <v>3501</v>
      </c>
      <c r="B265" s="19" t="s">
        <v>250</v>
      </c>
      <c r="C265" s="19" t="s">
        <v>3564</v>
      </c>
      <c r="D265" s="19" t="s">
        <v>3565</v>
      </c>
      <c r="E265" s="2">
        <f t="shared" si="16"/>
        <v>8000000</v>
      </c>
      <c r="K265" s="2">
        <f t="shared" si="17"/>
        <v>8000000</v>
      </c>
      <c r="L265" s="15">
        <v>8000000</v>
      </c>
      <c r="M265" s="2"/>
    </row>
    <row r="266" spans="1:13" hidden="1" outlineLevel="1" x14ac:dyDescent="0.25">
      <c r="A266" s="19" t="s">
        <v>3501</v>
      </c>
      <c r="B266" s="19" t="s">
        <v>250</v>
      </c>
      <c r="C266" s="19" t="s">
        <v>3566</v>
      </c>
      <c r="D266" s="19" t="s">
        <v>3567</v>
      </c>
      <c r="E266" s="2">
        <f t="shared" si="16"/>
        <v>8000000</v>
      </c>
      <c r="K266" s="2">
        <f t="shared" si="17"/>
        <v>8000000</v>
      </c>
      <c r="L266" s="15">
        <v>8000000</v>
      </c>
      <c r="M266" s="2"/>
    </row>
    <row r="267" spans="1:13" hidden="1" outlineLevel="1" x14ac:dyDescent="0.25">
      <c r="A267" s="19" t="s">
        <v>3501</v>
      </c>
      <c r="B267" s="19" t="s">
        <v>250</v>
      </c>
      <c r="C267" s="19" t="s">
        <v>3797</v>
      </c>
      <c r="D267" s="19" t="s">
        <v>495</v>
      </c>
      <c r="E267" s="2">
        <f t="shared" si="16"/>
        <v>8000000</v>
      </c>
      <c r="K267" s="2">
        <f t="shared" si="17"/>
        <v>8000000</v>
      </c>
      <c r="L267" s="15">
        <v>8000000</v>
      </c>
      <c r="M267" s="2"/>
    </row>
    <row r="268" spans="1:13" hidden="1" outlineLevel="1" x14ac:dyDescent="0.25">
      <c r="A268" s="19" t="s">
        <v>3501</v>
      </c>
      <c r="B268" s="19" t="s">
        <v>251</v>
      </c>
      <c r="C268" s="19" t="s">
        <v>2873</v>
      </c>
      <c r="D268" s="19" t="s">
        <v>103</v>
      </c>
      <c r="E268" s="2">
        <f t="shared" si="16"/>
        <v>8650000</v>
      </c>
      <c r="K268" s="2">
        <f t="shared" si="17"/>
        <v>8650000</v>
      </c>
      <c r="L268" s="15">
        <v>8650000</v>
      </c>
      <c r="M268" s="2"/>
    </row>
    <row r="269" spans="1:13" hidden="1" outlineLevel="1" x14ac:dyDescent="0.25">
      <c r="A269" s="19" t="s">
        <v>3501</v>
      </c>
      <c r="B269" s="19" t="s">
        <v>251</v>
      </c>
      <c r="C269" s="19" t="s">
        <v>3559</v>
      </c>
      <c r="D269" s="19" t="s">
        <v>3560</v>
      </c>
      <c r="E269" s="2">
        <f t="shared" si="16"/>
        <v>8650000</v>
      </c>
      <c r="K269" s="2">
        <f t="shared" si="17"/>
        <v>8650000</v>
      </c>
      <c r="L269" s="15">
        <v>8650000</v>
      </c>
      <c r="M269" s="2"/>
    </row>
    <row r="270" spans="1:13" hidden="1" outlineLevel="1" x14ac:dyDescent="0.25">
      <c r="A270" s="19" t="s">
        <v>3501</v>
      </c>
      <c r="B270" s="19" t="s">
        <v>251</v>
      </c>
      <c r="C270" s="19" t="s">
        <v>3570</v>
      </c>
      <c r="D270" s="19" t="s">
        <v>3571</v>
      </c>
      <c r="E270" s="2">
        <f t="shared" si="16"/>
        <v>8650000</v>
      </c>
      <c r="K270" s="2">
        <f t="shared" si="17"/>
        <v>8650000</v>
      </c>
      <c r="L270" s="15">
        <v>8650000</v>
      </c>
      <c r="M270" s="2"/>
    </row>
    <row r="271" spans="1:13" hidden="1" outlineLevel="1" x14ac:dyDescent="0.25">
      <c r="A271" s="19" t="s">
        <v>3501</v>
      </c>
      <c r="B271" s="19" t="s">
        <v>251</v>
      </c>
      <c r="C271" s="19" t="s">
        <v>3572</v>
      </c>
      <c r="D271" s="19" t="s">
        <v>3573</v>
      </c>
      <c r="E271" s="2">
        <f t="shared" si="16"/>
        <v>8650000</v>
      </c>
      <c r="K271" s="2">
        <f t="shared" si="17"/>
        <v>8650000</v>
      </c>
      <c r="L271" s="15">
        <v>8650000</v>
      </c>
      <c r="M271" s="2"/>
    </row>
    <row r="272" spans="1:13" hidden="1" outlineLevel="1" x14ac:dyDescent="0.25">
      <c r="A272" s="19" t="s">
        <v>3543</v>
      </c>
      <c r="B272" s="19" t="s">
        <v>251</v>
      </c>
      <c r="C272" s="19" t="s">
        <v>3544</v>
      </c>
      <c r="D272" s="19" t="s">
        <v>3545</v>
      </c>
      <c r="E272" s="2">
        <f t="shared" si="16"/>
        <v>8650000</v>
      </c>
      <c r="K272" s="2">
        <f t="shared" si="17"/>
        <v>8650000</v>
      </c>
      <c r="L272" s="15">
        <v>8650000</v>
      </c>
      <c r="M272" s="2"/>
    </row>
    <row r="273" spans="1:13" hidden="1" outlineLevel="1" x14ac:dyDescent="0.25">
      <c r="A273" s="19" t="s">
        <v>3543</v>
      </c>
      <c r="B273" s="19" t="s">
        <v>251</v>
      </c>
      <c r="C273" s="19" t="s">
        <v>3546</v>
      </c>
      <c r="D273" s="19" t="s">
        <v>929</v>
      </c>
      <c r="E273" s="2">
        <f t="shared" si="16"/>
        <v>8450000</v>
      </c>
      <c r="K273" s="2">
        <f t="shared" si="17"/>
        <v>8450000</v>
      </c>
      <c r="L273" s="15">
        <v>8450000</v>
      </c>
      <c r="M273" s="2"/>
    </row>
    <row r="274" spans="1:13" hidden="1" outlineLevel="1" x14ac:dyDescent="0.25">
      <c r="A274" s="19" t="s">
        <v>3543</v>
      </c>
      <c r="B274" s="19" t="s">
        <v>251</v>
      </c>
      <c r="C274" s="19" t="s">
        <v>1237</v>
      </c>
      <c r="D274" s="19" t="s">
        <v>3</v>
      </c>
      <c r="E274" s="2">
        <f t="shared" si="16"/>
        <v>8650000</v>
      </c>
      <c r="K274" s="2">
        <f t="shared" si="17"/>
        <v>8650000</v>
      </c>
      <c r="L274" s="15">
        <v>8650000</v>
      </c>
      <c r="M274" s="2"/>
    </row>
    <row r="275" spans="1:13" hidden="1" outlineLevel="1" x14ac:dyDescent="0.25">
      <c r="A275" s="19" t="s">
        <v>3543</v>
      </c>
      <c r="B275" s="19" t="s">
        <v>251</v>
      </c>
      <c r="C275" s="19" t="s">
        <v>3547</v>
      </c>
      <c r="D275" s="19" t="s">
        <v>2</v>
      </c>
      <c r="E275" s="2">
        <f t="shared" si="16"/>
        <v>4950000</v>
      </c>
      <c r="K275" s="2">
        <f t="shared" si="17"/>
        <v>4950000</v>
      </c>
      <c r="L275" s="15">
        <v>4950000</v>
      </c>
      <c r="M275" s="2"/>
    </row>
    <row r="276" spans="1:13" hidden="1" outlineLevel="1" x14ac:dyDescent="0.25">
      <c r="A276" s="19" t="s">
        <v>3543</v>
      </c>
      <c r="B276" s="19" t="s">
        <v>251</v>
      </c>
      <c r="C276" s="19" t="s">
        <v>3548</v>
      </c>
      <c r="D276" s="19" t="s">
        <v>0</v>
      </c>
      <c r="E276" s="2">
        <f t="shared" si="16"/>
        <v>8250000</v>
      </c>
      <c r="K276" s="2">
        <f t="shared" si="17"/>
        <v>8250000</v>
      </c>
      <c r="L276" s="15">
        <v>8250000</v>
      </c>
      <c r="M276" s="2"/>
    </row>
    <row r="277" spans="1:13" hidden="1" outlineLevel="1" x14ac:dyDescent="0.25">
      <c r="A277" s="19" t="s">
        <v>3543</v>
      </c>
      <c r="B277" s="19" t="s">
        <v>250</v>
      </c>
      <c r="C277" s="19" t="s">
        <v>3549</v>
      </c>
      <c r="D277" s="19" t="s">
        <v>3550</v>
      </c>
      <c r="E277" s="2">
        <f t="shared" si="16"/>
        <v>8000000</v>
      </c>
      <c r="K277" s="2">
        <f t="shared" si="17"/>
        <v>8000000</v>
      </c>
      <c r="L277" s="15">
        <v>8000000</v>
      </c>
      <c r="M277" s="2"/>
    </row>
    <row r="278" spans="1:13" hidden="1" outlineLevel="1" x14ac:dyDescent="0.25">
      <c r="A278" s="19" t="s">
        <v>3543</v>
      </c>
      <c r="B278" s="19" t="s">
        <v>250</v>
      </c>
      <c r="C278" s="19" t="s">
        <v>3551</v>
      </c>
      <c r="D278" s="19" t="s">
        <v>2466</v>
      </c>
      <c r="E278" s="2">
        <f t="shared" si="16"/>
        <v>8000000</v>
      </c>
      <c r="K278" s="2">
        <f t="shared" si="17"/>
        <v>8000000</v>
      </c>
      <c r="L278" s="15">
        <v>8000000</v>
      </c>
      <c r="M278" s="2"/>
    </row>
    <row r="279" spans="1:13" hidden="1" outlineLevel="1" x14ac:dyDescent="0.25">
      <c r="A279" s="19" t="s">
        <v>3543</v>
      </c>
      <c r="B279" s="19" t="s">
        <v>250</v>
      </c>
      <c r="C279" s="19" t="s">
        <v>3798</v>
      </c>
      <c r="D279" s="19" t="s">
        <v>3799</v>
      </c>
      <c r="E279" s="2">
        <f t="shared" si="16"/>
        <v>8000000</v>
      </c>
      <c r="K279" s="2">
        <f t="shared" si="17"/>
        <v>8000000</v>
      </c>
      <c r="L279" s="15">
        <v>8000000</v>
      </c>
      <c r="M279" s="2"/>
    </row>
    <row r="280" spans="1:13" hidden="1" outlineLevel="1" x14ac:dyDescent="0.25">
      <c r="A280" s="19" t="s">
        <v>3543</v>
      </c>
      <c r="B280" s="19" t="s">
        <v>250</v>
      </c>
      <c r="C280" s="19" t="s">
        <v>3552</v>
      </c>
      <c r="D280" s="19" t="s">
        <v>3553</v>
      </c>
      <c r="E280" s="2">
        <f t="shared" si="16"/>
        <v>8000000</v>
      </c>
      <c r="K280" s="2">
        <f t="shared" si="17"/>
        <v>8000000</v>
      </c>
      <c r="L280" s="15">
        <v>8000000</v>
      </c>
      <c r="M280" s="2"/>
    </row>
    <row r="281" spans="1:13" ht="15.75" hidden="1" customHeight="1" outlineLevel="1" x14ac:dyDescent="0.25">
      <c r="A281" s="19" t="s">
        <v>3543</v>
      </c>
      <c r="B281" s="19" t="s">
        <v>250</v>
      </c>
      <c r="C281" s="19" t="s">
        <v>3554</v>
      </c>
      <c r="D281" s="19" t="s">
        <v>3555</v>
      </c>
      <c r="E281" s="2">
        <f t="shared" si="16"/>
        <v>8000000</v>
      </c>
      <c r="K281" s="2">
        <f t="shared" si="17"/>
        <v>8000000</v>
      </c>
      <c r="L281" s="15">
        <v>8000000</v>
      </c>
      <c r="M281" s="2"/>
    </row>
    <row r="282" spans="1:13" hidden="1" outlineLevel="1" x14ac:dyDescent="0.25">
      <c r="A282" s="19" t="s">
        <v>3543</v>
      </c>
      <c r="B282" s="19" t="s">
        <v>250</v>
      </c>
      <c r="C282" s="19" t="s">
        <v>3556</v>
      </c>
      <c r="D282" s="19" t="s">
        <v>3557</v>
      </c>
      <c r="E282" s="2">
        <f t="shared" si="16"/>
        <v>8000000</v>
      </c>
      <c r="K282" s="2">
        <f t="shared" si="17"/>
        <v>8000000</v>
      </c>
      <c r="L282" s="15">
        <v>8000000</v>
      </c>
      <c r="M282" s="2"/>
    </row>
    <row r="283" spans="1:13" hidden="1" outlineLevel="1" x14ac:dyDescent="0.25">
      <c r="A283" s="19" t="s">
        <v>3543</v>
      </c>
      <c r="B283" s="19" t="s">
        <v>251</v>
      </c>
      <c r="C283" s="19" t="s">
        <v>3592</v>
      </c>
      <c r="D283" s="19" t="s">
        <v>3593</v>
      </c>
      <c r="E283" s="2">
        <f t="shared" si="16"/>
        <v>4950000</v>
      </c>
      <c r="K283" s="2">
        <f t="shared" si="17"/>
        <v>4950000</v>
      </c>
      <c r="L283" s="15">
        <v>4950000</v>
      </c>
      <c r="M283" s="2"/>
    </row>
    <row r="284" spans="1:13" hidden="1" outlineLevel="1" x14ac:dyDescent="0.25">
      <c r="A284" s="19" t="s">
        <v>3543</v>
      </c>
      <c r="B284" s="19" t="s">
        <v>251</v>
      </c>
      <c r="C284" s="19" t="s">
        <v>3594</v>
      </c>
      <c r="D284" s="19" t="s">
        <v>3595</v>
      </c>
      <c r="E284" s="2">
        <f t="shared" si="16"/>
        <v>4950000</v>
      </c>
      <c r="K284" s="2">
        <f t="shared" si="17"/>
        <v>4950000</v>
      </c>
      <c r="L284" s="15">
        <v>4950000</v>
      </c>
      <c r="M284" s="2"/>
    </row>
    <row r="285" spans="1:13" hidden="1" outlineLevel="1" x14ac:dyDescent="0.25">
      <c r="A285" s="19" t="s">
        <v>3543</v>
      </c>
      <c r="B285" s="19" t="s">
        <v>251</v>
      </c>
      <c r="C285" s="19" t="s">
        <v>1264</v>
      </c>
      <c r="D285" s="19" t="s">
        <v>107</v>
      </c>
      <c r="E285" s="2">
        <f t="shared" si="16"/>
        <v>8450000</v>
      </c>
      <c r="K285" s="2">
        <f t="shared" si="17"/>
        <v>8450000</v>
      </c>
      <c r="L285" s="15">
        <v>8450000</v>
      </c>
      <c r="M285" s="2"/>
    </row>
    <row r="286" spans="1:13" hidden="1" outlineLevel="1" x14ac:dyDescent="0.25">
      <c r="A286" s="19" t="s">
        <v>3543</v>
      </c>
      <c r="B286" s="19" t="s">
        <v>251</v>
      </c>
      <c r="C286" s="19" t="s">
        <v>3596</v>
      </c>
      <c r="D286" s="19" t="s">
        <v>3597</v>
      </c>
      <c r="E286" s="2">
        <f t="shared" si="16"/>
        <v>4950000</v>
      </c>
      <c r="K286" s="2">
        <f t="shared" si="17"/>
        <v>4950000</v>
      </c>
      <c r="L286" s="15">
        <v>4950000</v>
      </c>
      <c r="M286" s="2"/>
    </row>
    <row r="287" spans="1:13" hidden="1" outlineLevel="1" x14ac:dyDescent="0.25">
      <c r="A287" s="19" t="s">
        <v>3543</v>
      </c>
      <c r="B287" s="19" t="s">
        <v>251</v>
      </c>
      <c r="C287" s="19" t="s">
        <v>3598</v>
      </c>
      <c r="D287" s="19" t="s">
        <v>2626</v>
      </c>
      <c r="E287" s="2">
        <f t="shared" si="16"/>
        <v>4950000</v>
      </c>
      <c r="K287" s="2">
        <f t="shared" si="17"/>
        <v>4950000</v>
      </c>
      <c r="L287" s="15">
        <v>4950000</v>
      </c>
      <c r="M287" s="2"/>
    </row>
    <row r="288" spans="1:13" hidden="1" outlineLevel="1" x14ac:dyDescent="0.25">
      <c r="A288" s="19" t="s">
        <v>3543</v>
      </c>
      <c r="B288" s="19" t="s">
        <v>250</v>
      </c>
      <c r="C288" s="19" t="s">
        <v>3599</v>
      </c>
      <c r="D288" s="19" t="s">
        <v>3600</v>
      </c>
      <c r="E288" s="2">
        <f t="shared" si="16"/>
        <v>7500000</v>
      </c>
      <c r="K288" s="2">
        <f t="shared" si="17"/>
        <v>7500000</v>
      </c>
      <c r="L288" s="15">
        <v>7500000</v>
      </c>
      <c r="M288" s="2"/>
    </row>
    <row r="289" spans="1:13" hidden="1" outlineLevel="1" x14ac:dyDescent="0.25">
      <c r="A289" s="19" t="s">
        <v>3543</v>
      </c>
      <c r="B289" s="19" t="s">
        <v>250</v>
      </c>
      <c r="C289" s="19" t="s">
        <v>3601</v>
      </c>
      <c r="D289" s="19" t="s">
        <v>3602</v>
      </c>
      <c r="E289" s="2">
        <f t="shared" si="16"/>
        <v>7500000</v>
      </c>
      <c r="K289" s="2">
        <f t="shared" si="17"/>
        <v>7500000</v>
      </c>
      <c r="L289" s="15">
        <v>7500000</v>
      </c>
      <c r="M289" s="2"/>
    </row>
    <row r="290" spans="1:13" hidden="1" outlineLevel="1" x14ac:dyDescent="0.25">
      <c r="A290" s="19" t="s">
        <v>3543</v>
      </c>
      <c r="B290" s="19" t="s">
        <v>250</v>
      </c>
      <c r="C290" s="19" t="s">
        <v>3603</v>
      </c>
      <c r="D290" s="19" t="s">
        <v>466</v>
      </c>
      <c r="E290" s="2">
        <f t="shared" si="16"/>
        <v>7500000</v>
      </c>
      <c r="K290" s="2">
        <f t="shared" si="17"/>
        <v>7500000</v>
      </c>
      <c r="L290" s="15">
        <v>7500000</v>
      </c>
      <c r="M290" s="2"/>
    </row>
    <row r="291" spans="1:13" hidden="1" outlineLevel="1" x14ac:dyDescent="0.25">
      <c r="A291" s="19" t="s">
        <v>3543</v>
      </c>
      <c r="B291" s="19" t="s">
        <v>250</v>
      </c>
      <c r="C291" s="19" t="s">
        <v>3604</v>
      </c>
      <c r="D291" s="19" t="s">
        <v>3605</v>
      </c>
      <c r="E291" s="2">
        <f t="shared" si="16"/>
        <v>7500000</v>
      </c>
      <c r="K291" s="2">
        <f t="shared" si="17"/>
        <v>7500000</v>
      </c>
      <c r="L291" s="15">
        <v>7500000</v>
      </c>
      <c r="M291" s="2"/>
    </row>
    <row r="292" spans="1:13" hidden="1" outlineLevel="1" x14ac:dyDescent="0.25">
      <c r="A292" s="19" t="s">
        <v>3543</v>
      </c>
      <c r="B292" s="19" t="s">
        <v>250</v>
      </c>
      <c r="C292" s="19" t="s">
        <v>3800</v>
      </c>
      <c r="D292" s="19" t="s">
        <v>3801</v>
      </c>
      <c r="E292" s="2">
        <f t="shared" si="16"/>
        <v>7600000</v>
      </c>
      <c r="K292" s="2">
        <f t="shared" si="17"/>
        <v>7600000</v>
      </c>
      <c r="L292" s="15">
        <v>7600000</v>
      </c>
      <c r="M292" s="2"/>
    </row>
    <row r="293" spans="1:13" hidden="1" outlineLevel="1" x14ac:dyDescent="0.25">
      <c r="A293" s="19" t="s">
        <v>3543</v>
      </c>
      <c r="B293" s="19" t="s">
        <v>250</v>
      </c>
      <c r="C293" s="19" t="s">
        <v>3802</v>
      </c>
      <c r="D293" s="19" t="s">
        <v>1823</v>
      </c>
      <c r="E293" s="2">
        <f t="shared" si="16"/>
        <v>7100000</v>
      </c>
      <c r="K293" s="2">
        <f t="shared" si="17"/>
        <v>7100000</v>
      </c>
      <c r="L293" s="15">
        <v>7100000</v>
      </c>
      <c r="M293" s="2"/>
    </row>
    <row r="294" spans="1:13" hidden="1" outlineLevel="1" x14ac:dyDescent="0.25">
      <c r="A294" s="19" t="s">
        <v>3574</v>
      </c>
      <c r="B294" s="19" t="s">
        <v>250</v>
      </c>
      <c r="C294" s="19" t="s">
        <v>3575</v>
      </c>
      <c r="D294" s="19" t="s">
        <v>3576</v>
      </c>
      <c r="E294" s="2">
        <f t="shared" si="16"/>
        <v>5775000</v>
      </c>
      <c r="K294" s="2">
        <f t="shared" si="17"/>
        <v>5775000</v>
      </c>
      <c r="L294" s="15">
        <v>5775000</v>
      </c>
      <c r="M294" s="2"/>
    </row>
    <row r="295" spans="1:13" hidden="1" outlineLevel="1" x14ac:dyDescent="0.25">
      <c r="A295" s="19" t="s">
        <v>3574</v>
      </c>
      <c r="B295" s="19" t="s">
        <v>250</v>
      </c>
      <c r="C295" s="19" t="s">
        <v>3577</v>
      </c>
      <c r="D295" s="19" t="s">
        <v>3578</v>
      </c>
      <c r="E295" s="2">
        <f t="shared" si="16"/>
        <v>6275000</v>
      </c>
      <c r="K295" s="2">
        <f t="shared" si="17"/>
        <v>6275000</v>
      </c>
      <c r="L295" s="15">
        <v>6275000</v>
      </c>
      <c r="M295" s="2"/>
    </row>
    <row r="296" spans="1:13" hidden="1" outlineLevel="1" x14ac:dyDescent="0.25">
      <c r="A296" s="19" t="s">
        <v>3574</v>
      </c>
      <c r="B296" s="19" t="s">
        <v>250</v>
      </c>
      <c r="C296" s="19" t="s">
        <v>3579</v>
      </c>
      <c r="D296" s="19" t="s">
        <v>3580</v>
      </c>
      <c r="E296" s="2">
        <f t="shared" si="16"/>
        <v>5775000</v>
      </c>
      <c r="K296" s="2">
        <f t="shared" si="17"/>
        <v>5775000</v>
      </c>
      <c r="L296" s="15">
        <v>5775000</v>
      </c>
      <c r="M296" s="2"/>
    </row>
    <row r="297" spans="1:13" hidden="1" outlineLevel="1" x14ac:dyDescent="0.25">
      <c r="A297" s="19" t="s">
        <v>3574</v>
      </c>
      <c r="B297" s="19" t="s">
        <v>250</v>
      </c>
      <c r="C297" s="19" t="s">
        <v>3581</v>
      </c>
      <c r="D297" s="19" t="s">
        <v>3582</v>
      </c>
      <c r="E297" s="2">
        <f t="shared" ref="E297:E332" si="18">+L297-F297-J297-I297</f>
        <v>7800000</v>
      </c>
      <c r="K297" s="2">
        <f t="shared" ref="K297:K332" si="19">SUM(E297:G297)-H297+I297+J297</f>
        <v>7800000</v>
      </c>
      <c r="L297" s="15">
        <v>7800000</v>
      </c>
      <c r="M297" s="2"/>
    </row>
    <row r="298" spans="1:13" hidden="1" outlineLevel="1" x14ac:dyDescent="0.25">
      <c r="A298" s="19" t="s">
        <v>3574</v>
      </c>
      <c r="B298" s="19" t="s">
        <v>250</v>
      </c>
      <c r="C298" s="19" t="s">
        <v>3803</v>
      </c>
      <c r="D298" s="19" t="s">
        <v>3804</v>
      </c>
      <c r="E298" s="2">
        <f t="shared" si="18"/>
        <v>6750000</v>
      </c>
      <c r="K298" s="2">
        <f t="shared" si="19"/>
        <v>6750000</v>
      </c>
      <c r="L298" s="15">
        <v>6750000</v>
      </c>
      <c r="M298" s="2"/>
    </row>
    <row r="299" spans="1:13" hidden="1" outlineLevel="1" x14ac:dyDescent="0.25">
      <c r="A299" s="19" t="s">
        <v>3574</v>
      </c>
      <c r="B299" s="19" t="s">
        <v>251</v>
      </c>
      <c r="C299" s="19" t="s">
        <v>3583</v>
      </c>
      <c r="D299" s="19" t="s">
        <v>3584</v>
      </c>
      <c r="E299" s="2">
        <f t="shared" si="18"/>
        <v>4950000</v>
      </c>
      <c r="K299" s="2">
        <f t="shared" si="19"/>
        <v>4950000</v>
      </c>
      <c r="L299" s="15">
        <v>4950000</v>
      </c>
      <c r="M299" s="2"/>
    </row>
    <row r="300" spans="1:13" hidden="1" outlineLevel="1" x14ac:dyDescent="0.25">
      <c r="A300" s="19" t="s">
        <v>3574</v>
      </c>
      <c r="B300" s="19" t="s">
        <v>251</v>
      </c>
      <c r="C300" s="19" t="s">
        <v>3585</v>
      </c>
      <c r="D300" s="19" t="s">
        <v>3586</v>
      </c>
      <c r="E300" s="2">
        <f t="shared" si="18"/>
        <v>4950000</v>
      </c>
      <c r="K300" s="2">
        <f t="shared" si="19"/>
        <v>4950000</v>
      </c>
      <c r="L300" s="15">
        <v>4950000</v>
      </c>
      <c r="M300" s="2"/>
    </row>
    <row r="301" spans="1:13" hidden="1" outlineLevel="1" x14ac:dyDescent="0.25">
      <c r="A301" s="19" t="s">
        <v>3574</v>
      </c>
      <c r="B301" s="19" t="s">
        <v>251</v>
      </c>
      <c r="C301" s="19" t="s">
        <v>3587</v>
      </c>
      <c r="D301" s="19" t="s">
        <v>3588</v>
      </c>
      <c r="E301" s="2">
        <f t="shared" si="18"/>
        <v>4950000</v>
      </c>
      <c r="K301" s="2">
        <f t="shared" si="19"/>
        <v>4950000</v>
      </c>
      <c r="L301" s="15">
        <v>4950000</v>
      </c>
      <c r="M301" s="2"/>
    </row>
    <row r="302" spans="1:13" hidden="1" outlineLevel="1" x14ac:dyDescent="0.25">
      <c r="A302" s="19" t="s">
        <v>3574</v>
      </c>
      <c r="B302" s="19" t="s">
        <v>251</v>
      </c>
      <c r="C302" s="19" t="s">
        <v>3589</v>
      </c>
      <c r="D302" s="19" t="s">
        <v>3590</v>
      </c>
      <c r="E302" s="2">
        <f t="shared" si="18"/>
        <v>4950000</v>
      </c>
      <c r="K302" s="2">
        <f t="shared" si="19"/>
        <v>4950000</v>
      </c>
      <c r="L302" s="15">
        <v>4950000</v>
      </c>
      <c r="M302" s="2"/>
    </row>
    <row r="303" spans="1:13" hidden="1" outlineLevel="1" x14ac:dyDescent="0.25">
      <c r="A303" s="19" t="s">
        <v>3574</v>
      </c>
      <c r="B303" s="19" t="s">
        <v>250</v>
      </c>
      <c r="C303" s="19" t="s">
        <v>3805</v>
      </c>
      <c r="D303" s="19" t="s">
        <v>3806</v>
      </c>
      <c r="E303" s="2">
        <f t="shared" si="18"/>
        <v>5050000</v>
      </c>
      <c r="K303" s="2">
        <f t="shared" si="19"/>
        <v>5050000</v>
      </c>
      <c r="L303" s="15">
        <v>5050000</v>
      </c>
      <c r="M303" s="2"/>
    </row>
    <row r="304" spans="1:13" hidden="1" outlineLevel="1" x14ac:dyDescent="0.25">
      <c r="A304" s="19" t="s">
        <v>3574</v>
      </c>
      <c r="B304" s="19" t="s">
        <v>250</v>
      </c>
      <c r="C304" s="19" t="s">
        <v>3523</v>
      </c>
      <c r="D304" s="19" t="s">
        <v>3524</v>
      </c>
      <c r="E304" s="2">
        <f t="shared" si="18"/>
        <v>7300000</v>
      </c>
      <c r="K304" s="2">
        <f t="shared" si="19"/>
        <v>7300000</v>
      </c>
      <c r="L304" s="15">
        <v>7300000</v>
      </c>
      <c r="M304" s="2"/>
    </row>
    <row r="305" spans="1:13" hidden="1" outlineLevel="1" x14ac:dyDescent="0.25">
      <c r="A305" s="19" t="s">
        <v>3574</v>
      </c>
      <c r="B305" s="19" t="s">
        <v>250</v>
      </c>
      <c r="C305" s="19" t="s">
        <v>3525</v>
      </c>
      <c r="D305" s="19" t="s">
        <v>3526</v>
      </c>
      <c r="E305" s="2">
        <f t="shared" si="18"/>
        <v>4000000</v>
      </c>
      <c r="K305" s="2">
        <f t="shared" si="19"/>
        <v>4000000</v>
      </c>
      <c r="L305" s="15">
        <v>4000000</v>
      </c>
      <c r="M305" s="2"/>
    </row>
    <row r="306" spans="1:13" hidden="1" outlineLevel="1" x14ac:dyDescent="0.25">
      <c r="A306" s="19" t="s">
        <v>3574</v>
      </c>
      <c r="B306" s="19" t="s">
        <v>250</v>
      </c>
      <c r="C306" s="19" t="s">
        <v>3527</v>
      </c>
      <c r="D306" s="19" t="s">
        <v>3528</v>
      </c>
      <c r="E306" s="2">
        <f t="shared" si="18"/>
        <v>0</v>
      </c>
      <c r="K306" s="2">
        <f t="shared" si="19"/>
        <v>0</v>
      </c>
      <c r="L306" s="15">
        <v>0</v>
      </c>
      <c r="M306" s="2"/>
    </row>
    <row r="307" spans="1:13" hidden="1" outlineLevel="1" x14ac:dyDescent="0.25">
      <c r="A307" s="19" t="s">
        <v>3574</v>
      </c>
      <c r="B307" s="19" t="s">
        <v>250</v>
      </c>
      <c r="C307" s="19" t="s">
        <v>3529</v>
      </c>
      <c r="D307" s="19" t="s">
        <v>3530</v>
      </c>
      <c r="E307" s="2">
        <f t="shared" si="18"/>
        <v>0</v>
      </c>
      <c r="K307" s="2">
        <f t="shared" si="19"/>
        <v>0</v>
      </c>
      <c r="L307" s="15">
        <v>0</v>
      </c>
      <c r="M307" s="2"/>
    </row>
    <row r="308" spans="1:13" hidden="1" outlineLevel="1" x14ac:dyDescent="0.25">
      <c r="A308" s="19" t="s">
        <v>3574</v>
      </c>
      <c r="B308" s="19" t="s">
        <v>250</v>
      </c>
      <c r="C308" s="19" t="s">
        <v>3531</v>
      </c>
      <c r="D308" s="19" t="s">
        <v>3532</v>
      </c>
      <c r="E308" s="2">
        <f t="shared" si="18"/>
        <v>6750000</v>
      </c>
      <c r="K308" s="2">
        <f t="shared" si="19"/>
        <v>6750000</v>
      </c>
      <c r="L308" s="15">
        <v>6750000</v>
      </c>
      <c r="M308" s="2"/>
    </row>
    <row r="309" spans="1:13" hidden="1" outlineLevel="1" x14ac:dyDescent="0.25">
      <c r="A309" s="19" t="s">
        <v>3574</v>
      </c>
      <c r="B309" s="19" t="s">
        <v>250</v>
      </c>
      <c r="C309" s="19" t="s">
        <v>3533</v>
      </c>
      <c r="D309" s="19" t="s">
        <v>3534</v>
      </c>
      <c r="E309" s="2">
        <f t="shared" si="18"/>
        <v>0</v>
      </c>
      <c r="K309" s="2">
        <f t="shared" si="19"/>
        <v>0</v>
      </c>
      <c r="L309" s="15">
        <v>0</v>
      </c>
      <c r="M309" s="2"/>
    </row>
    <row r="310" spans="1:13" hidden="1" outlineLevel="1" x14ac:dyDescent="0.25">
      <c r="A310" s="19" t="s">
        <v>3574</v>
      </c>
      <c r="B310" s="19" t="s">
        <v>251</v>
      </c>
      <c r="C310" s="19" t="s">
        <v>3535</v>
      </c>
      <c r="D310" s="19" t="s">
        <v>3536</v>
      </c>
      <c r="E310" s="2">
        <f t="shared" si="18"/>
        <v>8250000</v>
      </c>
      <c r="K310" s="2">
        <f t="shared" si="19"/>
        <v>8250000</v>
      </c>
      <c r="L310" s="15">
        <v>8250000</v>
      </c>
      <c r="M310" s="2"/>
    </row>
    <row r="311" spans="1:13" hidden="1" outlineLevel="1" x14ac:dyDescent="0.25">
      <c r="A311" s="19" t="s">
        <v>3574</v>
      </c>
      <c r="B311" s="19" t="s">
        <v>251</v>
      </c>
      <c r="C311" s="19" t="s">
        <v>3537</v>
      </c>
      <c r="D311" s="19" t="s">
        <v>836</v>
      </c>
      <c r="E311" s="2">
        <f t="shared" si="18"/>
        <v>8250000</v>
      </c>
      <c r="K311" s="2">
        <f t="shared" si="19"/>
        <v>8250000</v>
      </c>
      <c r="L311" s="15">
        <v>8250000</v>
      </c>
      <c r="M311" s="2"/>
    </row>
    <row r="312" spans="1:13" hidden="1" outlineLevel="1" x14ac:dyDescent="0.25">
      <c r="A312" s="19" t="s">
        <v>3574</v>
      </c>
      <c r="B312" s="19" t="s">
        <v>251</v>
      </c>
      <c r="C312" s="19" t="s">
        <v>3538</v>
      </c>
      <c r="D312" s="19" t="s">
        <v>3539</v>
      </c>
      <c r="E312" s="2">
        <f t="shared" si="18"/>
        <v>8250000</v>
      </c>
      <c r="K312" s="2">
        <f t="shared" si="19"/>
        <v>8250000</v>
      </c>
      <c r="L312" s="15">
        <v>8250000</v>
      </c>
      <c r="M312" s="2"/>
    </row>
    <row r="313" spans="1:13" hidden="1" outlineLevel="1" x14ac:dyDescent="0.25">
      <c r="A313" s="19" t="s">
        <v>3574</v>
      </c>
      <c r="B313" s="19" t="s">
        <v>251</v>
      </c>
      <c r="C313" s="19" t="s">
        <v>3540</v>
      </c>
      <c r="D313" s="19" t="s">
        <v>582</v>
      </c>
      <c r="E313" s="2">
        <f t="shared" si="18"/>
        <v>8250000</v>
      </c>
      <c r="K313" s="2">
        <f t="shared" si="19"/>
        <v>8250000</v>
      </c>
      <c r="L313" s="15">
        <v>8250000</v>
      </c>
      <c r="M313" s="2"/>
    </row>
    <row r="314" spans="1:13" hidden="1" outlineLevel="1" x14ac:dyDescent="0.25">
      <c r="A314" s="19" t="s">
        <v>3574</v>
      </c>
      <c r="B314" s="19" t="s">
        <v>251</v>
      </c>
      <c r="C314" s="19" t="s">
        <v>3541</v>
      </c>
      <c r="D314" s="19" t="s">
        <v>3542</v>
      </c>
      <c r="E314" s="2">
        <f t="shared" si="18"/>
        <v>8250000</v>
      </c>
      <c r="K314" s="2">
        <f t="shared" si="19"/>
        <v>8250000</v>
      </c>
      <c r="L314" s="15">
        <v>8250000</v>
      </c>
      <c r="M314" s="2"/>
    </row>
    <row r="315" spans="1:13" hidden="1" outlineLevel="1" x14ac:dyDescent="0.25">
      <c r="A315" s="19" t="s">
        <v>3480</v>
      </c>
      <c r="B315" s="19" t="s">
        <v>37</v>
      </c>
      <c r="C315" s="19" t="s">
        <v>3807</v>
      </c>
      <c r="D315" s="19" t="s">
        <v>3808</v>
      </c>
      <c r="E315" s="2">
        <f t="shared" si="18"/>
        <v>1575000</v>
      </c>
      <c r="K315" s="2">
        <f t="shared" si="19"/>
        <v>1575000</v>
      </c>
      <c r="L315" s="15">
        <v>1575000</v>
      </c>
      <c r="M315" s="2"/>
    </row>
    <row r="316" spans="1:13" hidden="1" outlineLevel="1" x14ac:dyDescent="0.25">
      <c r="A316" s="19" t="s">
        <v>3522</v>
      </c>
      <c r="B316" s="19" t="s">
        <v>37</v>
      </c>
      <c r="C316" s="19" t="s">
        <v>3606</v>
      </c>
      <c r="D316" s="19" t="s">
        <v>3607</v>
      </c>
      <c r="E316" s="2">
        <f t="shared" si="18"/>
        <v>375000</v>
      </c>
      <c r="K316" s="2">
        <f t="shared" si="19"/>
        <v>375000</v>
      </c>
      <c r="L316" s="15">
        <v>375000</v>
      </c>
      <c r="M316" s="2"/>
    </row>
    <row r="317" spans="1:13" hidden="1" outlineLevel="1" x14ac:dyDescent="0.25">
      <c r="A317" s="19" t="s">
        <v>3522</v>
      </c>
      <c r="B317" s="19" t="s">
        <v>37</v>
      </c>
      <c r="C317" s="19" t="s">
        <v>1296</v>
      </c>
      <c r="D317" s="19" t="s">
        <v>9</v>
      </c>
      <c r="E317" s="2">
        <f t="shared" si="18"/>
        <v>6500000</v>
      </c>
      <c r="K317" s="2">
        <f t="shared" si="19"/>
        <v>6500000</v>
      </c>
      <c r="L317" s="15">
        <v>6500000</v>
      </c>
      <c r="M317" s="2"/>
    </row>
    <row r="318" spans="1:13" hidden="1" outlineLevel="1" x14ac:dyDescent="0.25">
      <c r="A318" s="19" t="s">
        <v>3558</v>
      </c>
      <c r="B318" s="19" t="s">
        <v>37</v>
      </c>
      <c r="C318" s="19" t="s">
        <v>3568</v>
      </c>
      <c r="D318" s="19" t="s">
        <v>3569</v>
      </c>
      <c r="E318" s="2">
        <f t="shared" si="18"/>
        <v>7300000</v>
      </c>
      <c r="K318" s="2">
        <f t="shared" si="19"/>
        <v>7300000</v>
      </c>
      <c r="L318" s="15">
        <v>7300000</v>
      </c>
      <c r="M318" s="2"/>
    </row>
    <row r="319" spans="1:13" hidden="1" outlineLevel="1" x14ac:dyDescent="0.25">
      <c r="A319" s="19" t="s">
        <v>3558</v>
      </c>
      <c r="B319" s="19" t="s">
        <v>37</v>
      </c>
      <c r="C319" s="19" t="s">
        <v>3608</v>
      </c>
      <c r="D319" s="19" t="s">
        <v>3609</v>
      </c>
      <c r="E319" s="2">
        <f t="shared" si="18"/>
        <v>6800000</v>
      </c>
      <c r="K319" s="2">
        <f t="shared" si="19"/>
        <v>6800000</v>
      </c>
      <c r="L319" s="15">
        <v>6800000</v>
      </c>
      <c r="M319" s="2"/>
    </row>
    <row r="320" spans="1:13" hidden="1" outlineLevel="1" x14ac:dyDescent="0.25">
      <c r="A320" s="19" t="s">
        <v>3591</v>
      </c>
      <c r="B320" s="19" t="s">
        <v>37</v>
      </c>
      <c r="C320" s="19" t="s">
        <v>1350</v>
      </c>
      <c r="D320" s="19" t="s">
        <v>141</v>
      </c>
      <c r="E320" s="2">
        <f t="shared" si="18"/>
        <v>4825000</v>
      </c>
      <c r="K320" s="2">
        <f t="shared" si="19"/>
        <v>4825000</v>
      </c>
      <c r="L320" s="15">
        <v>4825000</v>
      </c>
      <c r="M320" s="2"/>
    </row>
    <row r="321" spans="1:13" hidden="1" outlineLevel="1" x14ac:dyDescent="0.25">
      <c r="A321" s="19" t="s">
        <v>3591</v>
      </c>
      <c r="B321" s="19" t="s">
        <v>37</v>
      </c>
      <c r="C321" s="19" t="s">
        <v>3809</v>
      </c>
      <c r="D321" s="19" t="s">
        <v>3810</v>
      </c>
      <c r="E321" s="2">
        <f t="shared" si="18"/>
        <v>2109375</v>
      </c>
      <c r="K321" s="2">
        <f t="shared" si="19"/>
        <v>2109375</v>
      </c>
      <c r="L321" s="15">
        <v>2109375</v>
      </c>
      <c r="M321" s="2"/>
    </row>
    <row r="322" spans="1:13" hidden="1" outlineLevel="1" x14ac:dyDescent="0.25">
      <c r="A322" s="19" t="s">
        <v>3543</v>
      </c>
      <c r="B322" s="19" t="s">
        <v>37</v>
      </c>
      <c r="C322" s="19" t="s">
        <v>3610</v>
      </c>
      <c r="D322" s="19" t="s">
        <v>133</v>
      </c>
      <c r="E322" s="2">
        <f t="shared" si="18"/>
        <v>6700000</v>
      </c>
      <c r="K322" s="2">
        <f t="shared" si="19"/>
        <v>6700000</v>
      </c>
      <c r="L322" s="15">
        <v>6700000</v>
      </c>
      <c r="M322" s="2"/>
    </row>
    <row r="323" spans="1:13" hidden="1" outlineLevel="1" x14ac:dyDescent="0.25">
      <c r="A323" s="19" t="s">
        <v>3543</v>
      </c>
      <c r="B323" s="19" t="s">
        <v>37</v>
      </c>
      <c r="C323" s="19" t="s">
        <v>1278</v>
      </c>
      <c r="D323" s="19" t="s">
        <v>100</v>
      </c>
      <c r="E323" s="2">
        <f t="shared" si="18"/>
        <v>7300000</v>
      </c>
      <c r="K323" s="2">
        <f t="shared" si="19"/>
        <v>7300000</v>
      </c>
      <c r="L323" s="15">
        <v>7300000</v>
      </c>
      <c r="M323" s="2"/>
    </row>
    <row r="324" spans="1:13" hidden="1" outlineLevel="1" x14ac:dyDescent="0.25">
      <c r="A324" s="19" t="s">
        <v>3501</v>
      </c>
      <c r="B324" s="19" t="s">
        <v>37</v>
      </c>
      <c r="C324" s="19" t="s">
        <v>3611</v>
      </c>
      <c r="D324" s="19" t="s">
        <v>3612</v>
      </c>
      <c r="E324" s="2">
        <f t="shared" si="18"/>
        <v>2175000</v>
      </c>
      <c r="K324" s="2">
        <f t="shared" si="19"/>
        <v>2175000</v>
      </c>
      <c r="L324" s="15">
        <v>2175000</v>
      </c>
      <c r="M324" s="2"/>
    </row>
    <row r="325" spans="1:13" hidden="1" outlineLevel="1" x14ac:dyDescent="0.25">
      <c r="A325" s="19" t="s">
        <v>3501</v>
      </c>
      <c r="B325" s="19" t="s">
        <v>37</v>
      </c>
      <c r="C325" s="19" t="s">
        <v>3613</v>
      </c>
      <c r="D325" s="19" t="s">
        <v>3614</v>
      </c>
      <c r="E325" s="2">
        <f t="shared" si="18"/>
        <v>4400000</v>
      </c>
      <c r="K325" s="2">
        <f t="shared" si="19"/>
        <v>4400000</v>
      </c>
      <c r="L325" s="15">
        <v>4400000</v>
      </c>
      <c r="M325" s="2"/>
    </row>
    <row r="326" spans="1:13" hidden="1" outlineLevel="1" x14ac:dyDescent="0.25">
      <c r="A326" s="19" t="s">
        <v>3495</v>
      </c>
      <c r="B326" s="19" t="s">
        <v>37</v>
      </c>
      <c r="C326" s="19" t="s">
        <v>3811</v>
      </c>
      <c r="D326" s="19" t="s">
        <v>3812</v>
      </c>
      <c r="E326" s="2">
        <f t="shared" si="18"/>
        <v>5725000</v>
      </c>
      <c r="K326" s="2">
        <f t="shared" si="19"/>
        <v>5725000</v>
      </c>
      <c r="L326" s="15">
        <v>5725000</v>
      </c>
      <c r="M326" s="2"/>
    </row>
    <row r="327" spans="1:13" hidden="1" outlineLevel="1" x14ac:dyDescent="0.25">
      <c r="A327" s="19" t="s">
        <v>3574</v>
      </c>
      <c r="B327" s="19" t="s">
        <v>37</v>
      </c>
      <c r="C327" s="19" t="s">
        <v>1277</v>
      </c>
      <c r="D327" s="19" t="s">
        <v>6</v>
      </c>
      <c r="E327" s="2">
        <f t="shared" si="18"/>
        <v>4950000</v>
      </c>
      <c r="K327" s="2">
        <f t="shared" si="19"/>
        <v>4950000</v>
      </c>
      <c r="L327" s="15">
        <v>4950000</v>
      </c>
      <c r="M327" s="2"/>
    </row>
    <row r="328" spans="1:13" hidden="1" outlineLevel="1" x14ac:dyDescent="0.25">
      <c r="A328" s="19" t="s">
        <v>3574</v>
      </c>
      <c r="B328" s="19" t="s">
        <v>37</v>
      </c>
      <c r="C328" s="19" t="s">
        <v>3615</v>
      </c>
      <c r="D328" s="19" t="s">
        <v>454</v>
      </c>
      <c r="E328" s="2">
        <f t="shared" si="18"/>
        <v>4825000</v>
      </c>
      <c r="K328" s="2">
        <f t="shared" si="19"/>
        <v>4825000</v>
      </c>
      <c r="L328" s="15">
        <v>4825000</v>
      </c>
      <c r="M328" s="2"/>
    </row>
    <row r="329" spans="1:13" hidden="1" outlineLevel="1" x14ac:dyDescent="0.25">
      <c r="A329" s="19" t="s">
        <v>3616</v>
      </c>
      <c r="B329" s="19" t="s">
        <v>39</v>
      </c>
      <c r="C329" s="19" t="s">
        <v>3617</v>
      </c>
      <c r="D329" s="19" t="s">
        <v>3618</v>
      </c>
      <c r="E329" s="2">
        <f t="shared" si="18"/>
        <v>4800000</v>
      </c>
      <c r="K329" s="2">
        <f t="shared" si="19"/>
        <v>4800000</v>
      </c>
      <c r="L329" s="15">
        <v>4800000</v>
      </c>
      <c r="M329" s="2"/>
    </row>
    <row r="330" spans="1:13" hidden="1" outlineLevel="1" x14ac:dyDescent="0.25">
      <c r="A330" s="19" t="s">
        <v>3619</v>
      </c>
      <c r="B330" s="19" t="s">
        <v>39</v>
      </c>
      <c r="C330" s="19" t="s">
        <v>3620</v>
      </c>
      <c r="D330" s="19" t="s">
        <v>3621</v>
      </c>
      <c r="E330" s="2">
        <f t="shared" si="18"/>
        <v>9750000</v>
      </c>
      <c r="K330" s="2">
        <f t="shared" si="19"/>
        <v>9750000</v>
      </c>
      <c r="L330" s="15">
        <v>9750000</v>
      </c>
      <c r="M330" s="2"/>
    </row>
    <row r="331" spans="1:13" hidden="1" outlineLevel="1" x14ac:dyDescent="0.25">
      <c r="A331" s="19" t="s">
        <v>3622</v>
      </c>
      <c r="B331" s="19" t="s">
        <v>39</v>
      </c>
      <c r="C331" s="19" t="s">
        <v>3623</v>
      </c>
      <c r="D331" s="19" t="s">
        <v>3624</v>
      </c>
      <c r="E331" s="2">
        <f t="shared" si="18"/>
        <v>8900000</v>
      </c>
      <c r="K331" s="2">
        <f t="shared" si="19"/>
        <v>8900000</v>
      </c>
      <c r="L331" s="15">
        <v>8900000</v>
      </c>
      <c r="M331" s="2"/>
    </row>
    <row r="332" spans="1:13" hidden="1" outlineLevel="1" x14ac:dyDescent="0.25">
      <c r="C332" s="19"/>
      <c r="E332" s="2">
        <f t="shared" si="18"/>
        <v>0</v>
      </c>
      <c r="K332" s="2">
        <f t="shared" si="19"/>
        <v>0</v>
      </c>
      <c r="L332" s="15">
        <v>0</v>
      </c>
      <c r="M332" s="2"/>
    </row>
    <row r="333" spans="1:13" s="35" customFormat="1" collapsed="1" x14ac:dyDescent="0.25">
      <c r="A333" s="4"/>
      <c r="B333" s="4"/>
      <c r="C333" s="50"/>
      <c r="D333" s="4" t="s">
        <v>83</v>
      </c>
      <c r="E333" s="4">
        <f t="shared" ref="E333:J333" si="20">SUM(E233:E332)</f>
        <v>586734375</v>
      </c>
      <c r="F333" s="4">
        <f t="shared" si="20"/>
        <v>0</v>
      </c>
      <c r="G333" s="53">
        <f t="shared" si="20"/>
        <v>0</v>
      </c>
      <c r="H333" s="4">
        <f t="shared" si="20"/>
        <v>0</v>
      </c>
      <c r="I333" s="4">
        <f t="shared" si="20"/>
        <v>0</v>
      </c>
      <c r="J333" s="4">
        <f t="shared" si="20"/>
        <v>0</v>
      </c>
      <c r="K333" s="4">
        <f t="shared" ref="K333" si="21">SUM(E333:G333)-H333+I333+J333</f>
        <v>586734375</v>
      </c>
      <c r="L333" s="53">
        <f>SUM(L233:L332)</f>
        <v>586734375</v>
      </c>
      <c r="M333" s="41">
        <v>586734375</v>
      </c>
    </row>
    <row r="334" spans="1:13" hidden="1" outlineLevel="1" x14ac:dyDescent="0.25">
      <c r="A334" s="19" t="s">
        <v>249</v>
      </c>
      <c r="B334" s="19" t="s">
        <v>3212</v>
      </c>
      <c r="C334" s="19" t="s">
        <v>3363</v>
      </c>
      <c r="D334" s="19" t="s">
        <v>3364</v>
      </c>
      <c r="E334" s="2">
        <f t="shared" ref="E334:E397" si="22">+L334-F334-J334-I334</f>
        <v>4675000</v>
      </c>
      <c r="K334" s="2">
        <f t="shared" ref="K334:K397" si="23">SUM(E334:G334)-H334+I334+J334</f>
        <v>4675000</v>
      </c>
      <c r="L334" s="15">
        <v>4675000</v>
      </c>
      <c r="M334" s="2"/>
    </row>
    <row r="335" spans="1:13" hidden="1" outlineLevel="1" x14ac:dyDescent="0.25">
      <c r="A335" s="19" t="s">
        <v>249</v>
      </c>
      <c r="B335" s="19" t="s">
        <v>3212</v>
      </c>
      <c r="C335" s="19" t="s">
        <v>1202</v>
      </c>
      <c r="D335" s="19" t="s">
        <v>1079</v>
      </c>
      <c r="E335" s="2">
        <f t="shared" si="22"/>
        <v>3725000</v>
      </c>
      <c r="K335" s="2">
        <f t="shared" si="23"/>
        <v>3725000</v>
      </c>
      <c r="L335" s="15">
        <v>3725000</v>
      </c>
      <c r="M335" s="2"/>
    </row>
    <row r="336" spans="1:13" hidden="1" outlineLevel="1" x14ac:dyDescent="0.25">
      <c r="A336" s="19" t="s">
        <v>249</v>
      </c>
      <c r="B336" s="19" t="s">
        <v>3212</v>
      </c>
      <c r="C336" s="19" t="s">
        <v>1108</v>
      </c>
      <c r="D336" s="19" t="s">
        <v>243</v>
      </c>
      <c r="E336" s="2">
        <f t="shared" si="22"/>
        <v>6000000</v>
      </c>
      <c r="K336" s="2">
        <f t="shared" si="23"/>
        <v>6000000</v>
      </c>
      <c r="L336" s="15">
        <v>6000000</v>
      </c>
      <c r="M336" s="2"/>
    </row>
    <row r="337" spans="1:13" hidden="1" outlineLevel="1" x14ac:dyDescent="0.25">
      <c r="A337" s="19" t="s">
        <v>249</v>
      </c>
      <c r="B337" s="19" t="s">
        <v>3212</v>
      </c>
      <c r="C337" s="19" t="s">
        <v>1110</v>
      </c>
      <c r="D337" s="19" t="s">
        <v>875</v>
      </c>
      <c r="E337" s="2">
        <f t="shared" si="22"/>
        <v>6000000</v>
      </c>
      <c r="K337" s="2">
        <f t="shared" si="23"/>
        <v>6000000</v>
      </c>
      <c r="L337" s="15">
        <v>6000000</v>
      </c>
      <c r="M337" s="2"/>
    </row>
    <row r="338" spans="1:13" hidden="1" outlineLevel="1" x14ac:dyDescent="0.25">
      <c r="A338" s="19" t="s">
        <v>249</v>
      </c>
      <c r="B338" s="19" t="s">
        <v>3212</v>
      </c>
      <c r="C338" s="19" t="s">
        <v>2097</v>
      </c>
      <c r="D338" s="19" t="s">
        <v>3365</v>
      </c>
      <c r="E338" s="2">
        <f t="shared" si="22"/>
        <v>6000000</v>
      </c>
      <c r="K338" s="2">
        <f t="shared" si="23"/>
        <v>6000000</v>
      </c>
      <c r="L338" s="15">
        <v>6000000</v>
      </c>
      <c r="M338" s="2"/>
    </row>
    <row r="339" spans="1:13" hidden="1" outlineLevel="1" x14ac:dyDescent="0.25">
      <c r="A339" s="19" t="s">
        <v>249</v>
      </c>
      <c r="B339" s="19" t="s">
        <v>3212</v>
      </c>
      <c r="C339" s="19" t="s">
        <v>1119</v>
      </c>
      <c r="D339" s="19" t="s">
        <v>247</v>
      </c>
      <c r="E339" s="2">
        <f t="shared" si="22"/>
        <v>6000000</v>
      </c>
      <c r="K339" s="2">
        <f t="shared" si="23"/>
        <v>6000000</v>
      </c>
      <c r="L339" s="15">
        <v>6000000</v>
      </c>
      <c r="M339" s="2"/>
    </row>
    <row r="340" spans="1:13" hidden="1" outlineLevel="1" x14ac:dyDescent="0.25">
      <c r="A340" s="19" t="s">
        <v>249</v>
      </c>
      <c r="B340" s="19" t="s">
        <v>3212</v>
      </c>
      <c r="C340" s="19" t="s">
        <v>1090</v>
      </c>
      <c r="D340" s="19" t="s">
        <v>1899</v>
      </c>
      <c r="E340" s="2">
        <f t="shared" si="22"/>
        <v>6000000</v>
      </c>
      <c r="K340" s="2">
        <f t="shared" si="23"/>
        <v>6000000</v>
      </c>
      <c r="L340" s="15">
        <v>6000000</v>
      </c>
      <c r="M340" s="2"/>
    </row>
    <row r="341" spans="1:13" hidden="1" outlineLevel="1" x14ac:dyDescent="0.25">
      <c r="A341" s="19" t="s">
        <v>249</v>
      </c>
      <c r="B341" s="19" t="s">
        <v>3212</v>
      </c>
      <c r="C341" s="19" t="s">
        <v>3824</v>
      </c>
      <c r="D341" s="19" t="s">
        <v>3825</v>
      </c>
      <c r="E341" s="2">
        <f t="shared" si="22"/>
        <v>6000000</v>
      </c>
      <c r="K341" s="2">
        <f t="shared" si="23"/>
        <v>6000000</v>
      </c>
      <c r="L341" s="15">
        <v>6000000</v>
      </c>
      <c r="M341" s="2"/>
    </row>
    <row r="342" spans="1:13" hidden="1" outlineLevel="1" x14ac:dyDescent="0.25">
      <c r="A342" s="19" t="s">
        <v>249</v>
      </c>
      <c r="B342" s="19" t="s">
        <v>3212</v>
      </c>
      <c r="C342" s="19" t="s">
        <v>1095</v>
      </c>
      <c r="D342" s="19" t="s">
        <v>402</v>
      </c>
      <c r="E342" s="2">
        <f t="shared" si="22"/>
        <v>6000000</v>
      </c>
      <c r="K342" s="2">
        <f t="shared" si="23"/>
        <v>6000000</v>
      </c>
      <c r="L342" s="15">
        <v>6000000</v>
      </c>
      <c r="M342" s="2"/>
    </row>
    <row r="343" spans="1:13" hidden="1" outlineLevel="1" x14ac:dyDescent="0.25">
      <c r="A343" s="19" t="s">
        <v>249</v>
      </c>
      <c r="B343" s="19" t="s">
        <v>3212</v>
      </c>
      <c r="C343" s="19" t="s">
        <v>1103</v>
      </c>
      <c r="D343" s="19" t="s">
        <v>238</v>
      </c>
      <c r="E343" s="2">
        <f t="shared" si="22"/>
        <v>6000000</v>
      </c>
      <c r="K343" s="2">
        <f t="shared" si="23"/>
        <v>6000000</v>
      </c>
      <c r="L343" s="15">
        <v>6000000</v>
      </c>
      <c r="M343" s="2"/>
    </row>
    <row r="344" spans="1:13" hidden="1" outlineLevel="1" x14ac:dyDescent="0.25">
      <c r="A344" s="19" t="s">
        <v>249</v>
      </c>
      <c r="B344" s="19" t="s">
        <v>3212</v>
      </c>
      <c r="C344" s="19" t="s">
        <v>1085</v>
      </c>
      <c r="D344" s="19" t="s">
        <v>236</v>
      </c>
      <c r="E344" s="2">
        <f t="shared" si="22"/>
        <v>6000000</v>
      </c>
      <c r="K344" s="2">
        <f t="shared" si="23"/>
        <v>6000000</v>
      </c>
      <c r="L344" s="15">
        <v>6000000</v>
      </c>
      <c r="M344" s="2"/>
    </row>
    <row r="345" spans="1:13" hidden="1" outlineLevel="1" x14ac:dyDescent="0.25">
      <c r="A345" s="19" t="s">
        <v>249</v>
      </c>
      <c r="B345" s="19" t="s">
        <v>3212</v>
      </c>
      <c r="C345" s="19" t="s">
        <v>1086</v>
      </c>
      <c r="D345" s="19" t="s">
        <v>522</v>
      </c>
      <c r="E345" s="2">
        <f t="shared" si="22"/>
        <v>6000000</v>
      </c>
      <c r="K345" s="2">
        <f t="shared" si="23"/>
        <v>6000000</v>
      </c>
      <c r="L345" s="15">
        <v>6000000</v>
      </c>
      <c r="M345" s="2"/>
    </row>
    <row r="346" spans="1:13" hidden="1" outlineLevel="1" x14ac:dyDescent="0.25">
      <c r="A346" s="19" t="s">
        <v>249</v>
      </c>
      <c r="B346" s="19" t="s">
        <v>3212</v>
      </c>
      <c r="C346" s="19" t="s">
        <v>3366</v>
      </c>
      <c r="D346" s="19" t="s">
        <v>365</v>
      </c>
      <c r="E346" s="2">
        <f t="shared" si="22"/>
        <v>6000000</v>
      </c>
      <c r="K346" s="2">
        <f t="shared" si="23"/>
        <v>6000000</v>
      </c>
      <c r="L346" s="15">
        <v>6000000</v>
      </c>
      <c r="M346" s="2"/>
    </row>
    <row r="347" spans="1:13" hidden="1" outlineLevel="1" x14ac:dyDescent="0.25">
      <c r="A347" s="19" t="s">
        <v>249</v>
      </c>
      <c r="B347" s="19" t="s">
        <v>3212</v>
      </c>
      <c r="C347" s="19" t="s">
        <v>2721</v>
      </c>
      <c r="D347" s="19" t="s">
        <v>2722</v>
      </c>
      <c r="E347" s="2">
        <f t="shared" si="22"/>
        <v>6000000</v>
      </c>
      <c r="K347" s="2">
        <f t="shared" si="23"/>
        <v>6000000</v>
      </c>
      <c r="L347" s="15">
        <v>6000000</v>
      </c>
      <c r="M347" s="2"/>
    </row>
    <row r="348" spans="1:13" hidden="1" outlineLevel="1" x14ac:dyDescent="0.25">
      <c r="A348" s="19" t="s">
        <v>249</v>
      </c>
      <c r="B348" s="19" t="s">
        <v>3212</v>
      </c>
      <c r="C348" s="19" t="s">
        <v>3826</v>
      </c>
      <c r="D348" s="19" t="s">
        <v>3827</v>
      </c>
      <c r="E348" s="2">
        <f t="shared" si="22"/>
        <v>6000000</v>
      </c>
      <c r="K348" s="2">
        <f t="shared" si="23"/>
        <v>6000000</v>
      </c>
      <c r="L348" s="15">
        <v>6000000</v>
      </c>
      <c r="M348" s="2"/>
    </row>
    <row r="349" spans="1:13" hidden="1" outlineLevel="1" x14ac:dyDescent="0.25">
      <c r="A349" s="19" t="s">
        <v>249</v>
      </c>
      <c r="B349" s="19" t="s">
        <v>3212</v>
      </c>
      <c r="C349" s="19" t="s">
        <v>1092</v>
      </c>
      <c r="D349" s="19" t="s">
        <v>1031</v>
      </c>
      <c r="E349" s="2">
        <f t="shared" si="22"/>
        <v>6000000</v>
      </c>
      <c r="K349" s="2">
        <f t="shared" si="23"/>
        <v>6000000</v>
      </c>
      <c r="L349" s="15">
        <v>6000000</v>
      </c>
      <c r="M349" s="2"/>
    </row>
    <row r="350" spans="1:13" hidden="1" outlineLevel="1" x14ac:dyDescent="0.25">
      <c r="A350" s="19" t="s">
        <v>249</v>
      </c>
      <c r="B350" s="19" t="s">
        <v>3212</v>
      </c>
      <c r="C350" s="19" t="s">
        <v>1082</v>
      </c>
      <c r="D350" s="19" t="s">
        <v>234</v>
      </c>
      <c r="E350" s="2">
        <f t="shared" si="22"/>
        <v>6000000</v>
      </c>
      <c r="K350" s="2">
        <f t="shared" si="23"/>
        <v>6000000</v>
      </c>
      <c r="L350" s="15">
        <v>6000000</v>
      </c>
      <c r="M350" s="2"/>
    </row>
    <row r="351" spans="1:13" hidden="1" outlineLevel="1" x14ac:dyDescent="0.25">
      <c r="A351" s="19" t="s">
        <v>249</v>
      </c>
      <c r="B351" s="19" t="s">
        <v>3212</v>
      </c>
      <c r="C351" s="19" t="s">
        <v>1084</v>
      </c>
      <c r="D351" s="19" t="s">
        <v>919</v>
      </c>
      <c r="E351" s="2">
        <f t="shared" si="22"/>
        <v>6000000</v>
      </c>
      <c r="K351" s="2">
        <f t="shared" si="23"/>
        <v>6000000</v>
      </c>
      <c r="L351" s="15">
        <v>6000000</v>
      </c>
      <c r="M351" s="2"/>
    </row>
    <row r="352" spans="1:13" hidden="1" outlineLevel="1" x14ac:dyDescent="0.25">
      <c r="A352" s="19" t="s">
        <v>249</v>
      </c>
      <c r="B352" s="19" t="s">
        <v>3212</v>
      </c>
      <c r="C352" s="19" t="s">
        <v>3367</v>
      </c>
      <c r="D352" s="19" t="s">
        <v>523</v>
      </c>
      <c r="E352" s="2">
        <f t="shared" si="22"/>
        <v>6000000</v>
      </c>
      <c r="K352" s="2">
        <f t="shared" si="23"/>
        <v>6000000</v>
      </c>
      <c r="L352" s="15">
        <v>6000000</v>
      </c>
      <c r="M352" s="2"/>
    </row>
    <row r="353" spans="1:13" hidden="1" outlineLevel="1" x14ac:dyDescent="0.25">
      <c r="A353" s="19" t="s">
        <v>249</v>
      </c>
      <c r="B353" s="19" t="s">
        <v>3212</v>
      </c>
      <c r="C353" s="19" t="s">
        <v>1902</v>
      </c>
      <c r="D353" s="19" t="s">
        <v>2681</v>
      </c>
      <c r="E353" s="2">
        <f t="shared" si="22"/>
        <v>6000000</v>
      </c>
      <c r="K353" s="2">
        <f t="shared" si="23"/>
        <v>6000000</v>
      </c>
      <c r="L353" s="15">
        <v>6000000</v>
      </c>
      <c r="M353" s="2"/>
    </row>
    <row r="354" spans="1:13" hidden="1" outlineLevel="1" x14ac:dyDescent="0.25">
      <c r="A354" s="19" t="s">
        <v>249</v>
      </c>
      <c r="B354" s="19" t="s">
        <v>3212</v>
      </c>
      <c r="C354" s="19" t="s">
        <v>3368</v>
      </c>
      <c r="D354" s="19" t="s">
        <v>3369</v>
      </c>
      <c r="E354" s="2">
        <f t="shared" si="22"/>
        <v>6000000</v>
      </c>
      <c r="K354" s="2">
        <f t="shared" si="23"/>
        <v>6000000</v>
      </c>
      <c r="L354" s="15">
        <v>6000000</v>
      </c>
      <c r="M354" s="2"/>
    </row>
    <row r="355" spans="1:13" hidden="1" outlineLevel="1" x14ac:dyDescent="0.25">
      <c r="A355" s="19" t="s">
        <v>249</v>
      </c>
      <c r="B355" s="19" t="s">
        <v>3212</v>
      </c>
      <c r="C355" s="19" t="s">
        <v>3370</v>
      </c>
      <c r="D355" s="19" t="s">
        <v>3371</v>
      </c>
      <c r="E355" s="2">
        <f t="shared" si="22"/>
        <v>6000000</v>
      </c>
      <c r="K355" s="2">
        <f t="shared" si="23"/>
        <v>6000000</v>
      </c>
      <c r="L355" s="15">
        <v>6000000</v>
      </c>
      <c r="M355" s="2"/>
    </row>
    <row r="356" spans="1:13" hidden="1" outlineLevel="1" x14ac:dyDescent="0.25">
      <c r="A356" s="19" t="s">
        <v>249</v>
      </c>
      <c r="B356" s="19" t="s">
        <v>3212</v>
      </c>
      <c r="C356" s="19" t="s">
        <v>3372</v>
      </c>
      <c r="D356" s="19" t="s">
        <v>3373</v>
      </c>
      <c r="E356" s="2">
        <f t="shared" si="22"/>
        <v>6000000</v>
      </c>
      <c r="K356" s="2">
        <f t="shared" si="23"/>
        <v>6000000</v>
      </c>
      <c r="L356" s="15">
        <v>6000000</v>
      </c>
      <c r="M356" s="2"/>
    </row>
    <row r="357" spans="1:13" hidden="1" outlineLevel="1" x14ac:dyDescent="0.25">
      <c r="A357" s="19" t="s">
        <v>249</v>
      </c>
      <c r="B357" s="19" t="s">
        <v>3212</v>
      </c>
      <c r="C357" s="19" t="s">
        <v>1097</v>
      </c>
      <c r="D357" s="19" t="s">
        <v>920</v>
      </c>
      <c r="E357" s="2">
        <f t="shared" si="22"/>
        <v>6000000</v>
      </c>
      <c r="K357" s="2">
        <f t="shared" si="23"/>
        <v>6000000</v>
      </c>
      <c r="L357" s="15">
        <v>6000000</v>
      </c>
      <c r="M357" s="2"/>
    </row>
    <row r="358" spans="1:13" hidden="1" outlineLevel="1" x14ac:dyDescent="0.25">
      <c r="A358" s="19" t="s">
        <v>249</v>
      </c>
      <c r="B358" s="19" t="s">
        <v>3212</v>
      </c>
      <c r="C358" s="19" t="s">
        <v>2724</v>
      </c>
      <c r="D358" s="19" t="s">
        <v>2725</v>
      </c>
      <c r="E358" s="2">
        <f t="shared" si="22"/>
        <v>6000000</v>
      </c>
      <c r="K358" s="2">
        <f t="shared" si="23"/>
        <v>6000000</v>
      </c>
      <c r="L358" s="15">
        <v>6000000</v>
      </c>
      <c r="M358" s="2"/>
    </row>
    <row r="359" spans="1:13" hidden="1" outlineLevel="1" x14ac:dyDescent="0.25">
      <c r="A359" s="19" t="s">
        <v>249</v>
      </c>
      <c r="B359" s="19" t="s">
        <v>3212</v>
      </c>
      <c r="C359" s="19" t="s">
        <v>3374</v>
      </c>
      <c r="D359" s="19" t="s">
        <v>3375</v>
      </c>
      <c r="E359" s="2">
        <f t="shared" si="22"/>
        <v>6000000</v>
      </c>
      <c r="K359" s="2">
        <f t="shared" si="23"/>
        <v>6000000</v>
      </c>
      <c r="L359" s="15">
        <v>6000000</v>
      </c>
      <c r="M359" s="2"/>
    </row>
    <row r="360" spans="1:13" hidden="1" outlineLevel="1" x14ac:dyDescent="0.25">
      <c r="A360" s="19" t="s">
        <v>249</v>
      </c>
      <c r="B360" s="19" t="s">
        <v>3212</v>
      </c>
      <c r="C360" s="19" t="s">
        <v>2983</v>
      </c>
      <c r="D360" s="19" t="s">
        <v>2984</v>
      </c>
      <c r="E360" s="2">
        <f t="shared" si="22"/>
        <v>4675000</v>
      </c>
      <c r="K360" s="2">
        <f t="shared" si="23"/>
        <v>4675000</v>
      </c>
      <c r="L360" s="15">
        <v>4675000</v>
      </c>
      <c r="M360" s="2"/>
    </row>
    <row r="361" spans="1:13" hidden="1" outlineLevel="1" x14ac:dyDescent="0.25">
      <c r="A361" s="19" t="s">
        <v>249</v>
      </c>
      <c r="B361" s="19" t="s">
        <v>3212</v>
      </c>
      <c r="C361" s="19" t="s">
        <v>3376</v>
      </c>
      <c r="D361" s="19" t="s">
        <v>3377</v>
      </c>
      <c r="E361" s="2">
        <f t="shared" si="22"/>
        <v>3725000</v>
      </c>
      <c r="K361" s="2">
        <f t="shared" si="23"/>
        <v>3725000</v>
      </c>
      <c r="L361" s="15">
        <v>3725000</v>
      </c>
      <c r="M361" s="2"/>
    </row>
    <row r="362" spans="1:13" hidden="1" outlineLevel="1" x14ac:dyDescent="0.25">
      <c r="A362" s="19" t="s">
        <v>249</v>
      </c>
      <c r="B362" s="19" t="s">
        <v>3212</v>
      </c>
      <c r="C362" s="19" t="s">
        <v>1113</v>
      </c>
      <c r="D362" s="19" t="s">
        <v>1037</v>
      </c>
      <c r="E362" s="2">
        <f t="shared" si="22"/>
        <v>4675000</v>
      </c>
      <c r="K362" s="2">
        <f t="shared" si="23"/>
        <v>4675000</v>
      </c>
      <c r="L362" s="15">
        <v>4675000</v>
      </c>
      <c r="M362" s="2"/>
    </row>
    <row r="363" spans="1:13" hidden="1" outlineLevel="1" x14ac:dyDescent="0.25">
      <c r="A363" s="19" t="s">
        <v>249</v>
      </c>
      <c r="B363" s="19" t="s">
        <v>3212</v>
      </c>
      <c r="C363" s="19" t="s">
        <v>2968</v>
      </c>
      <c r="D363" s="19" t="s">
        <v>3378</v>
      </c>
      <c r="E363" s="2">
        <f t="shared" si="22"/>
        <v>4675000</v>
      </c>
      <c r="K363" s="2">
        <f t="shared" si="23"/>
        <v>4675000</v>
      </c>
      <c r="L363" s="15">
        <v>4675000</v>
      </c>
      <c r="M363" s="2"/>
    </row>
    <row r="364" spans="1:13" hidden="1" outlineLevel="1" x14ac:dyDescent="0.25">
      <c r="A364" s="19" t="s">
        <v>249</v>
      </c>
      <c r="B364" s="19" t="s">
        <v>3212</v>
      </c>
      <c r="C364" s="19" t="s">
        <v>2099</v>
      </c>
      <c r="D364" s="19" t="s">
        <v>3379</v>
      </c>
      <c r="E364" s="2">
        <f t="shared" si="22"/>
        <v>4675000</v>
      </c>
      <c r="K364" s="2">
        <f t="shared" si="23"/>
        <v>4675000</v>
      </c>
      <c r="L364" s="15">
        <v>4675000</v>
      </c>
      <c r="M364" s="2"/>
    </row>
    <row r="365" spans="1:13" hidden="1" outlineLevel="1" x14ac:dyDescent="0.25">
      <c r="A365" s="19" t="s">
        <v>249</v>
      </c>
      <c r="B365" s="19" t="s">
        <v>3212</v>
      </c>
      <c r="C365" s="19" t="s">
        <v>2101</v>
      </c>
      <c r="D365" s="19" t="s">
        <v>2102</v>
      </c>
      <c r="E365" s="2">
        <f t="shared" si="22"/>
        <v>6000000</v>
      </c>
      <c r="K365" s="2">
        <f t="shared" si="23"/>
        <v>6000000</v>
      </c>
      <c r="L365" s="15">
        <v>6000000</v>
      </c>
      <c r="M365" s="2"/>
    </row>
    <row r="366" spans="1:13" hidden="1" outlineLevel="1" x14ac:dyDescent="0.25">
      <c r="A366" s="19" t="s">
        <v>265</v>
      </c>
      <c r="B366" s="19" t="s">
        <v>3212</v>
      </c>
      <c r="C366" s="19" t="s">
        <v>1910</v>
      </c>
      <c r="D366" s="19" t="s">
        <v>1911</v>
      </c>
      <c r="E366" s="2">
        <f t="shared" si="22"/>
        <v>6000000</v>
      </c>
      <c r="K366" s="2">
        <f t="shared" si="23"/>
        <v>6000000</v>
      </c>
      <c r="L366" s="15">
        <v>6000000</v>
      </c>
      <c r="M366" s="2"/>
    </row>
    <row r="367" spans="1:13" hidden="1" outlineLevel="1" x14ac:dyDescent="0.25">
      <c r="A367" s="19" t="s">
        <v>265</v>
      </c>
      <c r="B367" s="19" t="s">
        <v>3212</v>
      </c>
      <c r="C367" s="19" t="s">
        <v>3380</v>
      </c>
      <c r="D367" s="19" t="s">
        <v>3381</v>
      </c>
      <c r="E367" s="2">
        <f t="shared" si="22"/>
        <v>6000000</v>
      </c>
      <c r="K367" s="2">
        <f t="shared" si="23"/>
        <v>6000000</v>
      </c>
      <c r="L367" s="15">
        <v>6000000</v>
      </c>
      <c r="M367" s="2"/>
    </row>
    <row r="368" spans="1:13" hidden="1" outlineLevel="1" x14ac:dyDescent="0.25">
      <c r="A368" s="19" t="s">
        <v>265</v>
      </c>
      <c r="B368" s="19" t="s">
        <v>3212</v>
      </c>
      <c r="C368" s="19" t="s">
        <v>1145</v>
      </c>
      <c r="D368" s="19" t="s">
        <v>258</v>
      </c>
      <c r="E368" s="2">
        <f t="shared" si="22"/>
        <v>6000000</v>
      </c>
      <c r="K368" s="2">
        <f t="shared" si="23"/>
        <v>6000000</v>
      </c>
      <c r="L368" s="15">
        <v>6000000</v>
      </c>
      <c r="M368" s="2"/>
    </row>
    <row r="369" spans="1:13" hidden="1" outlineLevel="1" x14ac:dyDescent="0.25">
      <c r="A369" s="19" t="s">
        <v>265</v>
      </c>
      <c r="B369" s="19" t="s">
        <v>3212</v>
      </c>
      <c r="C369" s="19" t="s">
        <v>1146</v>
      </c>
      <c r="D369" s="19" t="s">
        <v>3382</v>
      </c>
      <c r="E369" s="2">
        <f t="shared" si="22"/>
        <v>6000000</v>
      </c>
      <c r="K369" s="2">
        <f t="shared" si="23"/>
        <v>6000000</v>
      </c>
      <c r="L369" s="15">
        <v>6000000</v>
      </c>
      <c r="M369" s="2"/>
    </row>
    <row r="370" spans="1:13" hidden="1" outlineLevel="1" x14ac:dyDescent="0.25">
      <c r="A370" s="19" t="s">
        <v>265</v>
      </c>
      <c r="B370" s="19" t="s">
        <v>3212</v>
      </c>
      <c r="C370" s="19" t="s">
        <v>3398</v>
      </c>
      <c r="D370" s="19" t="s">
        <v>3399</v>
      </c>
      <c r="E370" s="2">
        <f t="shared" si="22"/>
        <v>6000000</v>
      </c>
      <c r="K370" s="2">
        <f t="shared" si="23"/>
        <v>6000000</v>
      </c>
      <c r="L370" s="15">
        <v>6000000</v>
      </c>
      <c r="M370" s="2"/>
    </row>
    <row r="371" spans="1:13" hidden="1" outlineLevel="1" x14ac:dyDescent="0.25">
      <c r="A371" s="19" t="s">
        <v>265</v>
      </c>
      <c r="B371" s="19" t="s">
        <v>3212</v>
      </c>
      <c r="C371" s="19" t="s">
        <v>3389</v>
      </c>
      <c r="D371" s="19" t="s">
        <v>3390</v>
      </c>
      <c r="E371" s="2">
        <f t="shared" si="22"/>
        <v>6000000</v>
      </c>
      <c r="K371" s="2">
        <f t="shared" si="23"/>
        <v>6000000</v>
      </c>
      <c r="L371" s="15">
        <v>6000000</v>
      </c>
      <c r="M371" s="2"/>
    </row>
    <row r="372" spans="1:13" hidden="1" outlineLevel="1" x14ac:dyDescent="0.25">
      <c r="A372" s="19" t="s">
        <v>265</v>
      </c>
      <c r="B372" s="19" t="s">
        <v>3212</v>
      </c>
      <c r="C372" s="19" t="s">
        <v>3391</v>
      </c>
      <c r="D372" s="19" t="s">
        <v>3392</v>
      </c>
      <c r="E372" s="2">
        <f t="shared" si="22"/>
        <v>6000000</v>
      </c>
      <c r="K372" s="2">
        <f t="shared" si="23"/>
        <v>6000000</v>
      </c>
      <c r="L372" s="15">
        <v>6000000</v>
      </c>
      <c r="M372" s="2"/>
    </row>
    <row r="373" spans="1:13" hidden="1" outlineLevel="1" x14ac:dyDescent="0.25">
      <c r="A373" s="19" t="s">
        <v>265</v>
      </c>
      <c r="B373" s="19" t="s">
        <v>3212</v>
      </c>
      <c r="C373" s="19" t="s">
        <v>2110</v>
      </c>
      <c r="D373" s="19" t="s">
        <v>2974</v>
      </c>
      <c r="E373" s="2">
        <f t="shared" si="22"/>
        <v>6000000</v>
      </c>
      <c r="K373" s="2">
        <f t="shared" si="23"/>
        <v>6000000</v>
      </c>
      <c r="L373" s="15">
        <v>6000000</v>
      </c>
      <c r="M373" s="2"/>
    </row>
    <row r="374" spans="1:13" hidden="1" outlineLevel="1" x14ac:dyDescent="0.25">
      <c r="A374" s="19" t="s">
        <v>265</v>
      </c>
      <c r="B374" s="19" t="s">
        <v>3212</v>
      </c>
      <c r="C374" s="19" t="s">
        <v>1140</v>
      </c>
      <c r="D374" s="19" t="s">
        <v>1909</v>
      </c>
      <c r="E374" s="2">
        <f t="shared" si="22"/>
        <v>6000000</v>
      </c>
      <c r="K374" s="2">
        <f t="shared" si="23"/>
        <v>6000000</v>
      </c>
      <c r="L374" s="15">
        <v>6000000</v>
      </c>
      <c r="M374" s="2"/>
    </row>
    <row r="375" spans="1:13" hidden="1" outlineLevel="1" x14ac:dyDescent="0.25">
      <c r="A375" s="19" t="s">
        <v>265</v>
      </c>
      <c r="B375" s="19" t="s">
        <v>3212</v>
      </c>
      <c r="C375" s="19" t="s">
        <v>3393</v>
      </c>
      <c r="D375" s="19" t="s">
        <v>556</v>
      </c>
      <c r="E375" s="2">
        <f t="shared" si="22"/>
        <v>6000000</v>
      </c>
      <c r="K375" s="2">
        <f t="shared" si="23"/>
        <v>6000000</v>
      </c>
      <c r="L375" s="15">
        <v>6000000</v>
      </c>
      <c r="M375" s="2"/>
    </row>
    <row r="376" spans="1:13" hidden="1" outlineLevel="1" x14ac:dyDescent="0.25">
      <c r="A376" s="19" t="s">
        <v>265</v>
      </c>
      <c r="B376" s="19" t="s">
        <v>3212</v>
      </c>
      <c r="C376" s="19" t="s">
        <v>3394</v>
      </c>
      <c r="D376" s="19" t="s">
        <v>3395</v>
      </c>
      <c r="E376" s="2">
        <f t="shared" si="22"/>
        <v>6000000</v>
      </c>
      <c r="K376" s="2">
        <f t="shared" si="23"/>
        <v>6000000</v>
      </c>
      <c r="L376" s="15">
        <v>6000000</v>
      </c>
      <c r="M376" s="2"/>
    </row>
    <row r="377" spans="1:13" hidden="1" outlineLevel="1" x14ac:dyDescent="0.25">
      <c r="A377" s="19" t="s">
        <v>265</v>
      </c>
      <c r="B377" s="19" t="s">
        <v>3212</v>
      </c>
      <c r="C377" s="19" t="s">
        <v>3396</v>
      </c>
      <c r="D377" s="19" t="s">
        <v>3397</v>
      </c>
      <c r="E377" s="2">
        <f t="shared" si="22"/>
        <v>6000000</v>
      </c>
      <c r="K377" s="2">
        <f t="shared" si="23"/>
        <v>6000000</v>
      </c>
      <c r="L377" s="15">
        <v>6000000</v>
      </c>
      <c r="M377" s="2"/>
    </row>
    <row r="378" spans="1:13" hidden="1" outlineLevel="1" x14ac:dyDescent="0.25">
      <c r="A378" s="19" t="s">
        <v>265</v>
      </c>
      <c r="B378" s="19" t="s">
        <v>3212</v>
      </c>
      <c r="C378" s="19" t="s">
        <v>1151</v>
      </c>
      <c r="D378" s="19" t="s">
        <v>260</v>
      </c>
      <c r="E378" s="2">
        <f t="shared" si="22"/>
        <v>6000000</v>
      </c>
      <c r="K378" s="2">
        <f t="shared" si="23"/>
        <v>6000000</v>
      </c>
      <c r="L378" s="15">
        <v>6000000</v>
      </c>
      <c r="M378" s="2"/>
    </row>
    <row r="379" spans="1:13" hidden="1" outlineLevel="1" x14ac:dyDescent="0.25">
      <c r="A379" s="19" t="s">
        <v>265</v>
      </c>
      <c r="B379" s="19" t="s">
        <v>3212</v>
      </c>
      <c r="C379" s="19" t="s">
        <v>3383</v>
      </c>
      <c r="D379" s="19" t="s">
        <v>3384</v>
      </c>
      <c r="E379" s="2">
        <f t="shared" si="22"/>
        <v>4675000</v>
      </c>
      <c r="K379" s="2">
        <f t="shared" si="23"/>
        <v>4675000</v>
      </c>
      <c r="L379" s="15">
        <v>4675000</v>
      </c>
      <c r="M379" s="2"/>
    </row>
    <row r="380" spans="1:13" hidden="1" outlineLevel="1" x14ac:dyDescent="0.25">
      <c r="A380" s="19" t="s">
        <v>265</v>
      </c>
      <c r="B380" s="19" t="s">
        <v>3212</v>
      </c>
      <c r="C380" s="19" t="s">
        <v>3387</v>
      </c>
      <c r="D380" s="19" t="s">
        <v>3388</v>
      </c>
      <c r="E380" s="2">
        <f t="shared" si="22"/>
        <v>4675000</v>
      </c>
      <c r="K380" s="2">
        <f t="shared" si="23"/>
        <v>4675000</v>
      </c>
      <c r="L380" s="15">
        <v>4675000</v>
      </c>
      <c r="M380" s="2"/>
    </row>
    <row r="381" spans="1:13" hidden="1" outlineLevel="1" x14ac:dyDescent="0.25">
      <c r="A381" s="19" t="s">
        <v>265</v>
      </c>
      <c r="B381" s="19" t="s">
        <v>3212</v>
      </c>
      <c r="C381" s="19" t="s">
        <v>3385</v>
      </c>
      <c r="D381" s="19" t="s">
        <v>3386</v>
      </c>
      <c r="E381" s="2">
        <f t="shared" si="22"/>
        <v>4675000</v>
      </c>
      <c r="K381" s="2">
        <f t="shared" si="23"/>
        <v>4675000</v>
      </c>
      <c r="L381" s="15">
        <v>4675000</v>
      </c>
      <c r="M381" s="2"/>
    </row>
    <row r="382" spans="1:13" hidden="1" outlineLevel="1" x14ac:dyDescent="0.25">
      <c r="A382" s="19" t="s">
        <v>265</v>
      </c>
      <c r="B382" s="19" t="s">
        <v>3212</v>
      </c>
      <c r="C382" s="19" t="s">
        <v>3400</v>
      </c>
      <c r="D382" s="19" t="s">
        <v>3401</v>
      </c>
      <c r="E382" s="2">
        <f t="shared" si="22"/>
        <v>6000000</v>
      </c>
      <c r="K382" s="2">
        <f t="shared" si="23"/>
        <v>6000000</v>
      </c>
      <c r="L382" s="15">
        <v>6000000</v>
      </c>
      <c r="M382" s="2"/>
    </row>
    <row r="383" spans="1:13" hidden="1" outlineLevel="1" x14ac:dyDescent="0.25">
      <c r="A383" s="19" t="s">
        <v>265</v>
      </c>
      <c r="B383" s="19" t="s">
        <v>3212</v>
      </c>
      <c r="C383" s="19" t="s">
        <v>3402</v>
      </c>
      <c r="D383" s="19" t="s">
        <v>3403</v>
      </c>
      <c r="E383" s="2">
        <f t="shared" si="22"/>
        <v>6000000</v>
      </c>
      <c r="K383" s="2">
        <f t="shared" si="23"/>
        <v>6000000</v>
      </c>
      <c r="L383" s="15">
        <v>6000000</v>
      </c>
      <c r="M383" s="2"/>
    </row>
    <row r="384" spans="1:13" hidden="1" outlineLevel="1" x14ac:dyDescent="0.25">
      <c r="A384" s="19" t="s">
        <v>265</v>
      </c>
      <c r="B384" s="19" t="s">
        <v>3212</v>
      </c>
      <c r="C384" s="19" t="s">
        <v>1162</v>
      </c>
      <c r="D384" s="19" t="s">
        <v>883</v>
      </c>
      <c r="E384" s="2">
        <f t="shared" si="22"/>
        <v>6000000</v>
      </c>
      <c r="K384" s="2">
        <f t="shared" si="23"/>
        <v>6000000</v>
      </c>
      <c r="L384" s="15">
        <v>6000000</v>
      </c>
      <c r="M384" s="2"/>
    </row>
    <row r="385" spans="1:13" hidden="1" outlineLevel="1" x14ac:dyDescent="0.25">
      <c r="A385" s="19" t="s">
        <v>265</v>
      </c>
      <c r="B385" s="19" t="s">
        <v>3212</v>
      </c>
      <c r="C385" s="19" t="s">
        <v>3404</v>
      </c>
      <c r="D385" s="19" t="s">
        <v>3405</v>
      </c>
      <c r="E385" s="2">
        <f t="shared" si="22"/>
        <v>6000000</v>
      </c>
      <c r="K385" s="2">
        <f t="shared" si="23"/>
        <v>6000000</v>
      </c>
      <c r="L385" s="15">
        <v>6000000</v>
      </c>
      <c r="M385" s="2"/>
    </row>
    <row r="386" spans="1:13" hidden="1" outlineLevel="1" x14ac:dyDescent="0.25">
      <c r="A386" s="19" t="s">
        <v>265</v>
      </c>
      <c r="B386" s="19" t="s">
        <v>3212</v>
      </c>
      <c r="C386" s="19" t="s">
        <v>3406</v>
      </c>
      <c r="D386" s="19" t="s">
        <v>3407</v>
      </c>
      <c r="E386" s="2">
        <f t="shared" si="22"/>
        <v>6000000</v>
      </c>
      <c r="K386" s="2">
        <f t="shared" si="23"/>
        <v>6000000</v>
      </c>
      <c r="L386" s="15">
        <v>6000000</v>
      </c>
      <c r="M386" s="2"/>
    </row>
    <row r="387" spans="1:13" hidden="1" outlineLevel="1" x14ac:dyDescent="0.25">
      <c r="A387" s="19" t="s">
        <v>265</v>
      </c>
      <c r="B387" s="19" t="s">
        <v>3212</v>
      </c>
      <c r="C387" s="19" t="s">
        <v>3828</v>
      </c>
      <c r="D387" s="19" t="s">
        <v>3829</v>
      </c>
      <c r="E387" s="2">
        <f t="shared" si="22"/>
        <v>6000000</v>
      </c>
      <c r="K387" s="2">
        <f t="shared" si="23"/>
        <v>6000000</v>
      </c>
      <c r="L387" s="15">
        <v>6000000</v>
      </c>
      <c r="M387" s="2"/>
    </row>
    <row r="388" spans="1:13" hidden="1" outlineLevel="1" x14ac:dyDescent="0.25">
      <c r="A388" s="19" t="s">
        <v>265</v>
      </c>
      <c r="B388" s="19" t="s">
        <v>3212</v>
      </c>
      <c r="C388" s="19" t="s">
        <v>1147</v>
      </c>
      <c r="D388" s="19" t="s">
        <v>259</v>
      </c>
      <c r="E388" s="2">
        <f t="shared" si="22"/>
        <v>4675000</v>
      </c>
      <c r="K388" s="2">
        <f t="shared" si="23"/>
        <v>4675000</v>
      </c>
      <c r="L388" s="15">
        <v>4675000</v>
      </c>
      <c r="M388" s="2"/>
    </row>
    <row r="389" spans="1:13" hidden="1" outlineLevel="1" x14ac:dyDescent="0.25">
      <c r="A389" s="19" t="s">
        <v>265</v>
      </c>
      <c r="B389" s="19" t="s">
        <v>3212</v>
      </c>
      <c r="C389" s="19" t="s">
        <v>3408</v>
      </c>
      <c r="D389" s="19" t="s">
        <v>3409</v>
      </c>
      <c r="E389" s="2">
        <f t="shared" si="22"/>
        <v>4675000</v>
      </c>
      <c r="K389" s="2">
        <f t="shared" si="23"/>
        <v>4675000</v>
      </c>
      <c r="L389" s="15">
        <v>4675000</v>
      </c>
      <c r="M389" s="2"/>
    </row>
    <row r="390" spans="1:13" hidden="1" outlineLevel="1" x14ac:dyDescent="0.25">
      <c r="A390" s="19" t="s">
        <v>265</v>
      </c>
      <c r="B390" s="19" t="s">
        <v>3212</v>
      </c>
      <c r="C390" s="19" t="s">
        <v>3410</v>
      </c>
      <c r="D390" s="19" t="s">
        <v>3411</v>
      </c>
      <c r="E390" s="2">
        <f t="shared" si="22"/>
        <v>6000000</v>
      </c>
      <c r="K390" s="2">
        <f t="shared" si="23"/>
        <v>6000000</v>
      </c>
      <c r="L390" s="15">
        <v>6000000</v>
      </c>
      <c r="M390" s="2"/>
    </row>
    <row r="391" spans="1:13" hidden="1" outlineLevel="1" x14ac:dyDescent="0.25">
      <c r="A391" s="19" t="s">
        <v>265</v>
      </c>
      <c r="B391" s="19" t="s">
        <v>3212</v>
      </c>
      <c r="C391" s="19" t="s">
        <v>3412</v>
      </c>
      <c r="D391" s="19" t="s">
        <v>3413</v>
      </c>
      <c r="E391" s="2">
        <f t="shared" si="22"/>
        <v>6000000</v>
      </c>
      <c r="K391" s="2">
        <f t="shared" si="23"/>
        <v>6000000</v>
      </c>
      <c r="L391" s="15">
        <v>6000000</v>
      </c>
      <c r="M391" s="2"/>
    </row>
    <row r="392" spans="1:13" hidden="1" outlineLevel="1" x14ac:dyDescent="0.25">
      <c r="A392" s="19" t="s">
        <v>265</v>
      </c>
      <c r="B392" s="19" t="s">
        <v>3212</v>
      </c>
      <c r="C392" s="19" t="s">
        <v>3414</v>
      </c>
      <c r="D392" s="19" t="s">
        <v>3415</v>
      </c>
      <c r="E392" s="2">
        <f t="shared" si="22"/>
        <v>6000000</v>
      </c>
      <c r="K392" s="2">
        <f t="shared" si="23"/>
        <v>6000000</v>
      </c>
      <c r="L392" s="15">
        <v>6000000</v>
      </c>
      <c r="M392" s="2"/>
    </row>
    <row r="393" spans="1:13" hidden="1" outlineLevel="1" x14ac:dyDescent="0.25">
      <c r="A393" s="19" t="s">
        <v>265</v>
      </c>
      <c r="B393" s="19" t="s">
        <v>3212</v>
      </c>
      <c r="C393" s="19" t="s">
        <v>1157</v>
      </c>
      <c r="D393" s="19" t="s">
        <v>927</v>
      </c>
      <c r="E393" s="2">
        <f t="shared" si="22"/>
        <v>6000000</v>
      </c>
      <c r="K393" s="2">
        <f t="shared" si="23"/>
        <v>6000000</v>
      </c>
      <c r="L393" s="15">
        <v>6000000</v>
      </c>
      <c r="M393" s="2"/>
    </row>
    <row r="394" spans="1:13" hidden="1" outlineLevel="1" x14ac:dyDescent="0.25">
      <c r="A394" s="19" t="s">
        <v>265</v>
      </c>
      <c r="B394" s="19" t="s">
        <v>3212</v>
      </c>
      <c r="C394" s="19" t="s">
        <v>1912</v>
      </c>
      <c r="D394" s="19" t="s">
        <v>1913</v>
      </c>
      <c r="E394" s="2">
        <f t="shared" si="22"/>
        <v>6000000</v>
      </c>
      <c r="K394" s="2">
        <f t="shared" si="23"/>
        <v>6000000</v>
      </c>
      <c r="L394" s="15">
        <v>6000000</v>
      </c>
      <c r="M394" s="2"/>
    </row>
    <row r="395" spans="1:13" hidden="1" outlineLevel="1" x14ac:dyDescent="0.25">
      <c r="A395" s="19" t="s">
        <v>265</v>
      </c>
      <c r="B395" s="19" t="s">
        <v>3212</v>
      </c>
      <c r="C395" s="19" t="s">
        <v>3416</v>
      </c>
      <c r="D395" s="19" t="s">
        <v>3417</v>
      </c>
      <c r="E395" s="2">
        <f t="shared" si="22"/>
        <v>6000000</v>
      </c>
      <c r="K395" s="2">
        <f t="shared" si="23"/>
        <v>6000000</v>
      </c>
      <c r="L395" s="15">
        <v>6000000</v>
      </c>
      <c r="M395" s="2"/>
    </row>
    <row r="396" spans="1:13" hidden="1" outlineLevel="1" x14ac:dyDescent="0.25">
      <c r="A396" s="19" t="s">
        <v>265</v>
      </c>
      <c r="B396" s="19" t="s">
        <v>3212</v>
      </c>
      <c r="C396" s="19" t="s">
        <v>3418</v>
      </c>
      <c r="D396" s="19" t="s">
        <v>3419</v>
      </c>
      <c r="E396" s="2">
        <f t="shared" si="22"/>
        <v>6000000</v>
      </c>
      <c r="K396" s="2">
        <f t="shared" si="23"/>
        <v>6000000</v>
      </c>
      <c r="L396" s="15">
        <v>6000000</v>
      </c>
      <c r="M396" s="2"/>
    </row>
    <row r="397" spans="1:13" hidden="1" outlineLevel="1" x14ac:dyDescent="0.25">
      <c r="A397" s="19" t="s">
        <v>265</v>
      </c>
      <c r="B397" s="19" t="s">
        <v>3212</v>
      </c>
      <c r="C397" s="19" t="s">
        <v>3830</v>
      </c>
      <c r="D397" s="19" t="s">
        <v>3831</v>
      </c>
      <c r="E397" s="2">
        <f t="shared" si="22"/>
        <v>6000000</v>
      </c>
      <c r="K397" s="2">
        <f t="shared" si="23"/>
        <v>6000000</v>
      </c>
      <c r="L397" s="15">
        <v>6000000</v>
      </c>
      <c r="M397" s="2"/>
    </row>
    <row r="398" spans="1:13" hidden="1" outlineLevel="1" x14ac:dyDescent="0.25">
      <c r="A398" s="19" t="s">
        <v>265</v>
      </c>
      <c r="B398" s="19" t="s">
        <v>3212</v>
      </c>
      <c r="C398" s="19" t="s">
        <v>3420</v>
      </c>
      <c r="D398" s="19" t="s">
        <v>463</v>
      </c>
      <c r="E398" s="2">
        <f t="shared" ref="E398:E464" si="24">+L398-F398-J398-I398</f>
        <v>6000000</v>
      </c>
      <c r="K398" s="2">
        <f t="shared" ref="K398:K464" si="25">SUM(E398:G398)-H398+I398+J398</f>
        <v>6000000</v>
      </c>
      <c r="L398" s="15">
        <v>6000000</v>
      </c>
      <c r="M398" s="2"/>
    </row>
    <row r="399" spans="1:13" hidden="1" outlineLevel="1" x14ac:dyDescent="0.25">
      <c r="A399" s="19" t="s">
        <v>265</v>
      </c>
      <c r="B399" s="19" t="s">
        <v>3212</v>
      </c>
      <c r="C399" s="19" t="s">
        <v>3421</v>
      </c>
      <c r="D399" s="19" t="s">
        <v>3422</v>
      </c>
      <c r="E399" s="2">
        <f t="shared" si="24"/>
        <v>6000000</v>
      </c>
      <c r="K399" s="2">
        <f t="shared" si="25"/>
        <v>6000000</v>
      </c>
      <c r="L399" s="15">
        <v>6000000</v>
      </c>
      <c r="M399" s="2"/>
    </row>
    <row r="400" spans="1:13" hidden="1" outlineLevel="1" x14ac:dyDescent="0.25">
      <c r="A400" s="19" t="s">
        <v>265</v>
      </c>
      <c r="B400" s="19" t="s">
        <v>3212</v>
      </c>
      <c r="C400" s="19" t="s">
        <v>3423</v>
      </c>
      <c r="D400" s="19" t="s">
        <v>3424</v>
      </c>
      <c r="E400" s="2">
        <f t="shared" si="24"/>
        <v>6000000</v>
      </c>
      <c r="K400" s="2">
        <f t="shared" si="25"/>
        <v>6000000</v>
      </c>
      <c r="L400" s="15">
        <v>6000000</v>
      </c>
      <c r="M400" s="2"/>
    </row>
    <row r="401" spans="1:13" hidden="1" outlineLevel="1" x14ac:dyDescent="0.25">
      <c r="A401" s="19" t="s">
        <v>265</v>
      </c>
      <c r="B401" s="19" t="s">
        <v>3212</v>
      </c>
      <c r="C401" s="19" t="s">
        <v>1115</v>
      </c>
      <c r="D401" s="19" t="s">
        <v>242</v>
      </c>
      <c r="E401" s="2">
        <f t="shared" si="24"/>
        <v>6000000</v>
      </c>
      <c r="K401" s="2">
        <f t="shared" si="25"/>
        <v>6000000</v>
      </c>
      <c r="L401" s="15">
        <v>6000000</v>
      </c>
      <c r="M401" s="2"/>
    </row>
    <row r="402" spans="1:13" hidden="1" outlineLevel="1" x14ac:dyDescent="0.25">
      <c r="A402" s="19" t="s">
        <v>265</v>
      </c>
      <c r="B402" s="19" t="s">
        <v>3212</v>
      </c>
      <c r="C402" s="19" t="s">
        <v>1116</v>
      </c>
      <c r="D402" s="19" t="s">
        <v>878</v>
      </c>
      <c r="E402" s="2">
        <f t="shared" si="24"/>
        <v>6000000</v>
      </c>
      <c r="K402" s="2">
        <f t="shared" si="25"/>
        <v>6000000</v>
      </c>
      <c r="L402" s="15">
        <v>6000000</v>
      </c>
      <c r="M402" s="2"/>
    </row>
    <row r="403" spans="1:13" hidden="1" outlineLevel="1" x14ac:dyDescent="0.25">
      <c r="A403" s="19" t="s">
        <v>265</v>
      </c>
      <c r="B403" s="19" t="s">
        <v>3212</v>
      </c>
      <c r="C403" s="19" t="s">
        <v>1123</v>
      </c>
      <c r="D403" s="19" t="s">
        <v>525</v>
      </c>
      <c r="E403" s="2">
        <f t="shared" si="24"/>
        <v>6000000</v>
      </c>
      <c r="K403" s="2">
        <f t="shared" si="25"/>
        <v>6000000</v>
      </c>
      <c r="L403" s="15">
        <v>6000000</v>
      </c>
      <c r="M403" s="2"/>
    </row>
    <row r="404" spans="1:13" hidden="1" outlineLevel="1" x14ac:dyDescent="0.25">
      <c r="A404" s="19" t="s">
        <v>265</v>
      </c>
      <c r="B404" s="19" t="s">
        <v>3212</v>
      </c>
      <c r="C404" s="19" t="s">
        <v>2106</v>
      </c>
      <c r="D404" s="19" t="s">
        <v>2107</v>
      </c>
      <c r="E404" s="2">
        <f t="shared" si="24"/>
        <v>6000000</v>
      </c>
      <c r="K404" s="2">
        <f t="shared" si="25"/>
        <v>6000000</v>
      </c>
      <c r="L404" s="15">
        <v>6000000</v>
      </c>
      <c r="M404" s="2"/>
    </row>
    <row r="405" spans="1:13" hidden="1" outlineLevel="1" x14ac:dyDescent="0.25">
      <c r="A405" s="19" t="s">
        <v>265</v>
      </c>
      <c r="B405" s="19" t="s">
        <v>3212</v>
      </c>
      <c r="C405" s="19" t="s">
        <v>1134</v>
      </c>
      <c r="D405" s="19" t="s">
        <v>63</v>
      </c>
      <c r="E405" s="2">
        <f t="shared" si="24"/>
        <v>6000000</v>
      </c>
      <c r="K405" s="2">
        <f t="shared" si="25"/>
        <v>6000000</v>
      </c>
      <c r="L405" s="15">
        <v>6000000</v>
      </c>
      <c r="M405" s="2"/>
    </row>
    <row r="406" spans="1:13" hidden="1" outlineLevel="1" x14ac:dyDescent="0.25">
      <c r="A406" s="19" t="s">
        <v>265</v>
      </c>
      <c r="B406" s="19" t="s">
        <v>3212</v>
      </c>
      <c r="C406" s="19" t="s">
        <v>3425</v>
      </c>
      <c r="D406" s="19" t="s">
        <v>3426</v>
      </c>
      <c r="E406" s="2">
        <f t="shared" si="24"/>
        <v>6000000</v>
      </c>
      <c r="K406" s="2">
        <f t="shared" si="25"/>
        <v>6000000</v>
      </c>
      <c r="L406" s="15">
        <v>6000000</v>
      </c>
      <c r="M406" s="2"/>
    </row>
    <row r="407" spans="1:13" hidden="1" outlineLevel="1" x14ac:dyDescent="0.25">
      <c r="A407" s="19" t="s">
        <v>1204</v>
      </c>
      <c r="B407" s="19" t="s">
        <v>3212</v>
      </c>
      <c r="C407" s="19" t="s">
        <v>3431</v>
      </c>
      <c r="D407" s="19" t="s">
        <v>3432</v>
      </c>
      <c r="E407" s="2">
        <f t="shared" si="24"/>
        <v>2450000</v>
      </c>
      <c r="K407" s="2">
        <f t="shared" si="25"/>
        <v>2450000</v>
      </c>
      <c r="L407" s="15">
        <v>2450000</v>
      </c>
      <c r="M407" s="2"/>
    </row>
    <row r="408" spans="1:13" hidden="1" outlineLevel="1" x14ac:dyDescent="0.25">
      <c r="A408" s="19" t="s">
        <v>1204</v>
      </c>
      <c r="B408" s="19" t="s">
        <v>3212</v>
      </c>
      <c r="C408" s="19" t="s">
        <v>3832</v>
      </c>
      <c r="D408" s="19" t="s">
        <v>3833</v>
      </c>
      <c r="E408" s="2">
        <f t="shared" si="24"/>
        <v>4675000</v>
      </c>
      <c r="K408" s="2">
        <f t="shared" si="25"/>
        <v>4675000</v>
      </c>
      <c r="L408" s="15">
        <v>4675000</v>
      </c>
      <c r="M408" s="2"/>
    </row>
    <row r="409" spans="1:13" ht="12" hidden="1" customHeight="1" outlineLevel="1" x14ac:dyDescent="0.25">
      <c r="A409" s="19" t="s">
        <v>1204</v>
      </c>
      <c r="B409" s="19" t="s">
        <v>3212</v>
      </c>
      <c r="C409" s="19" t="s">
        <v>3834</v>
      </c>
      <c r="D409" s="19" t="s">
        <v>3835</v>
      </c>
      <c r="E409" s="2">
        <f t="shared" si="24"/>
        <v>4675000</v>
      </c>
      <c r="K409" s="2">
        <f t="shared" si="25"/>
        <v>4675000</v>
      </c>
      <c r="L409" s="15">
        <v>4675000</v>
      </c>
      <c r="M409" s="2"/>
    </row>
    <row r="410" spans="1:13" hidden="1" outlineLevel="1" x14ac:dyDescent="0.25">
      <c r="A410" s="19" t="s">
        <v>1204</v>
      </c>
      <c r="B410" s="19" t="s">
        <v>3212</v>
      </c>
      <c r="C410" s="19" t="s">
        <v>3427</v>
      </c>
      <c r="D410" s="19" t="s">
        <v>687</v>
      </c>
      <c r="E410" s="2">
        <f t="shared" si="24"/>
        <v>2450000</v>
      </c>
      <c r="K410" s="2">
        <f t="shared" si="25"/>
        <v>2450000</v>
      </c>
      <c r="L410" s="15">
        <v>2450000</v>
      </c>
      <c r="M410" s="2"/>
    </row>
    <row r="411" spans="1:13" hidden="1" outlineLevel="1" x14ac:dyDescent="0.25">
      <c r="A411" s="19" t="s">
        <v>1204</v>
      </c>
      <c r="B411" s="19" t="s">
        <v>3212</v>
      </c>
      <c r="C411" s="19" t="s">
        <v>3428</v>
      </c>
      <c r="D411" s="19" t="s">
        <v>3429</v>
      </c>
      <c r="E411" s="2">
        <f t="shared" si="24"/>
        <v>4675000</v>
      </c>
      <c r="K411" s="2">
        <f t="shared" si="25"/>
        <v>4675000</v>
      </c>
      <c r="L411" s="15">
        <v>4675000</v>
      </c>
      <c r="M411" s="2"/>
    </row>
    <row r="412" spans="1:13" hidden="1" outlineLevel="1" x14ac:dyDescent="0.25">
      <c r="A412" s="19" t="s">
        <v>1204</v>
      </c>
      <c r="B412" s="19" t="s">
        <v>3212</v>
      </c>
      <c r="C412" s="19" t="s">
        <v>3430</v>
      </c>
      <c r="D412" s="19" t="s">
        <v>438</v>
      </c>
      <c r="E412" s="2">
        <f t="shared" si="24"/>
        <v>4675000</v>
      </c>
      <c r="K412" s="2">
        <f t="shared" si="25"/>
        <v>4675000</v>
      </c>
      <c r="L412" s="15">
        <v>4675000</v>
      </c>
      <c r="M412" s="2"/>
    </row>
    <row r="413" spans="1:13" hidden="1" outlineLevel="1" x14ac:dyDescent="0.25">
      <c r="A413" s="19" t="s">
        <v>1204</v>
      </c>
      <c r="B413" s="19" t="s">
        <v>3212</v>
      </c>
      <c r="C413" s="19" t="s">
        <v>3460</v>
      </c>
      <c r="D413" s="19" t="s">
        <v>3461</v>
      </c>
      <c r="E413" s="2">
        <f t="shared" si="24"/>
        <v>6000000</v>
      </c>
      <c r="K413" s="2">
        <f t="shared" si="25"/>
        <v>6000000</v>
      </c>
      <c r="L413" s="15">
        <v>6000000</v>
      </c>
      <c r="M413" s="2"/>
    </row>
    <row r="414" spans="1:13" hidden="1" outlineLevel="1" x14ac:dyDescent="0.25">
      <c r="A414" s="19" t="s">
        <v>1204</v>
      </c>
      <c r="B414" s="19" t="s">
        <v>3212</v>
      </c>
      <c r="C414" s="19" t="s">
        <v>3456</v>
      </c>
      <c r="D414" s="19" t="s">
        <v>3457</v>
      </c>
      <c r="E414" s="2">
        <f t="shared" si="24"/>
        <v>6000000</v>
      </c>
      <c r="K414" s="2">
        <f t="shared" si="25"/>
        <v>6000000</v>
      </c>
      <c r="L414" s="15">
        <v>6000000</v>
      </c>
      <c r="M414" s="2"/>
    </row>
    <row r="415" spans="1:13" hidden="1" outlineLevel="1" x14ac:dyDescent="0.25">
      <c r="A415" s="19" t="s">
        <v>1204</v>
      </c>
      <c r="B415" s="19" t="s">
        <v>3212</v>
      </c>
      <c r="C415" s="19" t="s">
        <v>3458</v>
      </c>
      <c r="D415" s="19" t="s">
        <v>3459</v>
      </c>
      <c r="E415" s="2">
        <f t="shared" si="24"/>
        <v>4675000</v>
      </c>
      <c r="K415" s="2">
        <f t="shared" si="25"/>
        <v>4675000</v>
      </c>
      <c r="L415" s="15">
        <v>4675000</v>
      </c>
      <c r="M415" s="2"/>
    </row>
    <row r="416" spans="1:13" hidden="1" outlineLevel="1" x14ac:dyDescent="0.25">
      <c r="A416" s="19" t="s">
        <v>1204</v>
      </c>
      <c r="B416" s="19" t="s">
        <v>3212</v>
      </c>
      <c r="C416" s="19" t="s">
        <v>3451</v>
      </c>
      <c r="D416" s="19" t="s">
        <v>3836</v>
      </c>
      <c r="E416" s="2">
        <f t="shared" si="24"/>
        <v>4675000</v>
      </c>
      <c r="K416" s="2">
        <f t="shared" si="25"/>
        <v>4675000</v>
      </c>
      <c r="L416" s="15">
        <v>4675000</v>
      </c>
      <c r="M416" s="2"/>
    </row>
    <row r="417" spans="1:13" hidden="1" outlineLevel="1" x14ac:dyDescent="0.25">
      <c r="A417" s="19" t="s">
        <v>1204</v>
      </c>
      <c r="B417" s="19" t="s">
        <v>3212</v>
      </c>
      <c r="C417" s="19" t="s">
        <v>3837</v>
      </c>
      <c r="D417" s="19" t="s">
        <v>3838</v>
      </c>
      <c r="E417" s="2">
        <f t="shared" si="24"/>
        <v>4325000</v>
      </c>
      <c r="K417" s="2">
        <f t="shared" si="25"/>
        <v>4325000</v>
      </c>
      <c r="L417" s="15">
        <v>4325000</v>
      </c>
      <c r="M417" s="2"/>
    </row>
    <row r="418" spans="1:13" hidden="1" outlineLevel="1" x14ac:dyDescent="0.25">
      <c r="A418" s="19" t="s">
        <v>1204</v>
      </c>
      <c r="B418" s="19" t="s">
        <v>3212</v>
      </c>
      <c r="C418" s="19" t="s">
        <v>3435</v>
      </c>
      <c r="D418" s="19" t="s">
        <v>3436</v>
      </c>
      <c r="E418" s="2">
        <f t="shared" si="24"/>
        <v>4675000</v>
      </c>
      <c r="K418" s="2">
        <f t="shared" si="25"/>
        <v>4675000</v>
      </c>
      <c r="L418" s="15">
        <v>4675000</v>
      </c>
      <c r="M418" s="2"/>
    </row>
    <row r="419" spans="1:13" hidden="1" outlineLevel="1" x14ac:dyDescent="0.25">
      <c r="A419" s="19" t="s">
        <v>1204</v>
      </c>
      <c r="B419" s="19" t="s">
        <v>3212</v>
      </c>
      <c r="C419" s="19" t="s">
        <v>3437</v>
      </c>
      <c r="D419" s="19" t="s">
        <v>3438</v>
      </c>
      <c r="E419" s="2">
        <f t="shared" si="24"/>
        <v>6000000</v>
      </c>
      <c r="K419" s="2">
        <f t="shared" si="25"/>
        <v>6000000</v>
      </c>
      <c r="L419" s="15">
        <v>6000000</v>
      </c>
      <c r="M419" s="2"/>
    </row>
    <row r="420" spans="1:13" hidden="1" outlineLevel="1" x14ac:dyDescent="0.25">
      <c r="A420" s="19" t="s">
        <v>1204</v>
      </c>
      <c r="B420" s="19" t="s">
        <v>3212</v>
      </c>
      <c r="C420" s="19" t="s">
        <v>1189</v>
      </c>
      <c r="D420" s="19" t="s">
        <v>294</v>
      </c>
      <c r="E420" s="2">
        <f t="shared" si="24"/>
        <v>4675000</v>
      </c>
      <c r="K420" s="2">
        <f t="shared" si="25"/>
        <v>4675000</v>
      </c>
      <c r="L420" s="15">
        <v>4675000</v>
      </c>
      <c r="M420" s="2"/>
    </row>
    <row r="421" spans="1:13" hidden="1" outlineLevel="1" x14ac:dyDescent="0.25">
      <c r="A421" s="19" t="s">
        <v>1204</v>
      </c>
      <c r="B421" s="19" t="s">
        <v>3212</v>
      </c>
      <c r="C421" s="19" t="s">
        <v>3439</v>
      </c>
      <c r="D421" s="19" t="s">
        <v>3440</v>
      </c>
      <c r="E421" s="2">
        <f t="shared" si="24"/>
        <v>4675000</v>
      </c>
      <c r="K421" s="2">
        <f t="shared" si="25"/>
        <v>4675000</v>
      </c>
      <c r="L421" s="15">
        <v>4675000</v>
      </c>
      <c r="M421" s="2"/>
    </row>
    <row r="422" spans="1:13" hidden="1" outlineLevel="1" x14ac:dyDescent="0.25">
      <c r="A422" s="19" t="s">
        <v>1204</v>
      </c>
      <c r="B422" s="19" t="s">
        <v>3212</v>
      </c>
      <c r="C422" s="19" t="s">
        <v>3441</v>
      </c>
      <c r="D422" s="19" t="s">
        <v>3442</v>
      </c>
      <c r="E422" s="2">
        <f t="shared" si="24"/>
        <v>6000000</v>
      </c>
      <c r="K422" s="2">
        <f t="shared" si="25"/>
        <v>6000000</v>
      </c>
      <c r="L422" s="15">
        <v>6000000</v>
      </c>
      <c r="M422" s="2"/>
    </row>
    <row r="423" spans="1:13" hidden="1" outlineLevel="1" x14ac:dyDescent="0.25">
      <c r="A423" s="19" t="s">
        <v>1204</v>
      </c>
      <c r="B423" s="19" t="s">
        <v>3212</v>
      </c>
      <c r="C423" s="19" t="s">
        <v>3443</v>
      </c>
      <c r="D423" s="19" t="s">
        <v>3444</v>
      </c>
      <c r="E423" s="2">
        <f t="shared" si="24"/>
        <v>4675000</v>
      </c>
      <c r="K423" s="2">
        <f t="shared" si="25"/>
        <v>4675000</v>
      </c>
      <c r="L423" s="15">
        <v>4675000</v>
      </c>
      <c r="M423" s="2"/>
    </row>
    <row r="424" spans="1:13" hidden="1" outlineLevel="1" x14ac:dyDescent="0.25">
      <c r="A424" s="19" t="s">
        <v>1204</v>
      </c>
      <c r="B424" s="19" t="s">
        <v>3212</v>
      </c>
      <c r="C424" s="19" t="s">
        <v>3445</v>
      </c>
      <c r="D424" s="19" t="s">
        <v>3446</v>
      </c>
      <c r="E424" s="2">
        <f t="shared" si="24"/>
        <v>4675000</v>
      </c>
      <c r="K424" s="2">
        <f t="shared" si="25"/>
        <v>4675000</v>
      </c>
      <c r="L424" s="15">
        <v>4675000</v>
      </c>
      <c r="M424" s="2"/>
    </row>
    <row r="425" spans="1:13" hidden="1" outlineLevel="1" x14ac:dyDescent="0.25">
      <c r="A425" s="19" t="s">
        <v>1204</v>
      </c>
      <c r="B425" s="19" t="s">
        <v>3212</v>
      </c>
      <c r="C425" s="19" t="s">
        <v>3447</v>
      </c>
      <c r="D425" s="19" t="s">
        <v>3448</v>
      </c>
      <c r="E425" s="2">
        <f t="shared" ref="E425:E463" si="26">+L425-F425-J425-I425</f>
        <v>4675000</v>
      </c>
      <c r="K425" s="2">
        <f t="shared" ref="K425:K463" si="27">SUM(E425:G425)-H425+I425+J425</f>
        <v>4675000</v>
      </c>
      <c r="L425" s="15">
        <v>4675000</v>
      </c>
      <c r="M425" s="2"/>
    </row>
    <row r="426" spans="1:13" hidden="1" outlineLevel="1" x14ac:dyDescent="0.25">
      <c r="A426" s="19" t="s">
        <v>1204</v>
      </c>
      <c r="B426" s="19" t="s">
        <v>3212</v>
      </c>
      <c r="C426" s="19" t="s">
        <v>3433</v>
      </c>
      <c r="D426" s="19" t="s">
        <v>3434</v>
      </c>
      <c r="E426" s="2">
        <f t="shared" si="26"/>
        <v>4675000</v>
      </c>
      <c r="K426" s="2">
        <f t="shared" si="27"/>
        <v>4675000</v>
      </c>
      <c r="L426" s="15">
        <v>4675000</v>
      </c>
      <c r="M426" s="2"/>
    </row>
    <row r="427" spans="1:13" hidden="1" outlineLevel="1" x14ac:dyDescent="0.25">
      <c r="A427" s="19" t="s">
        <v>1204</v>
      </c>
      <c r="B427" s="19" t="s">
        <v>3212</v>
      </c>
      <c r="C427" s="19" t="s">
        <v>3449</v>
      </c>
      <c r="D427" s="19" t="s">
        <v>3450</v>
      </c>
      <c r="E427" s="2">
        <f t="shared" si="26"/>
        <v>4675000</v>
      </c>
      <c r="K427" s="2">
        <f t="shared" si="27"/>
        <v>4675000</v>
      </c>
      <c r="L427" s="15">
        <v>4675000</v>
      </c>
      <c r="M427" s="2"/>
    </row>
    <row r="428" spans="1:13" hidden="1" outlineLevel="1" x14ac:dyDescent="0.25">
      <c r="A428" s="19" t="s">
        <v>1204</v>
      </c>
      <c r="B428" s="19" t="s">
        <v>3212</v>
      </c>
      <c r="C428" s="19" t="s">
        <v>3839</v>
      </c>
      <c r="D428" s="19" t="s">
        <v>3840</v>
      </c>
      <c r="E428" s="2">
        <f t="shared" si="26"/>
        <v>4675000</v>
      </c>
      <c r="K428" s="2">
        <f t="shared" si="27"/>
        <v>4675000</v>
      </c>
      <c r="L428" s="15">
        <v>4675000</v>
      </c>
      <c r="M428" s="2"/>
    </row>
    <row r="429" spans="1:13" hidden="1" outlineLevel="1" x14ac:dyDescent="0.25">
      <c r="A429" s="19" t="s">
        <v>1204</v>
      </c>
      <c r="B429" s="19" t="s">
        <v>3212</v>
      </c>
      <c r="C429" s="19" t="s">
        <v>2989</v>
      </c>
      <c r="D429" s="19" t="s">
        <v>3452</v>
      </c>
      <c r="E429" s="2">
        <f t="shared" si="26"/>
        <v>4675000</v>
      </c>
      <c r="K429" s="2">
        <f t="shared" si="27"/>
        <v>4675000</v>
      </c>
      <c r="L429" s="15">
        <v>4675000</v>
      </c>
      <c r="M429" s="2"/>
    </row>
    <row r="430" spans="1:13" hidden="1" outlineLevel="1" x14ac:dyDescent="0.25">
      <c r="A430" s="19" t="s">
        <v>1204</v>
      </c>
      <c r="B430" s="19" t="s">
        <v>3212</v>
      </c>
      <c r="C430" s="19" t="s">
        <v>1194</v>
      </c>
      <c r="D430" s="19" t="s">
        <v>654</v>
      </c>
      <c r="E430" s="2">
        <f t="shared" si="26"/>
        <v>4675000</v>
      </c>
      <c r="K430" s="2">
        <f t="shared" si="27"/>
        <v>4675000</v>
      </c>
      <c r="L430" s="15">
        <v>4675000</v>
      </c>
      <c r="M430" s="2"/>
    </row>
    <row r="431" spans="1:13" hidden="1" outlineLevel="1" x14ac:dyDescent="0.25">
      <c r="A431" s="19" t="s">
        <v>1204</v>
      </c>
      <c r="B431" s="19" t="s">
        <v>3212</v>
      </c>
      <c r="C431" s="19" t="s">
        <v>1163</v>
      </c>
      <c r="D431" s="19" t="s">
        <v>292</v>
      </c>
      <c r="E431" s="2">
        <f t="shared" si="26"/>
        <v>6000000</v>
      </c>
      <c r="K431" s="2">
        <f t="shared" si="27"/>
        <v>6000000</v>
      </c>
      <c r="L431" s="15">
        <v>6000000</v>
      </c>
      <c r="M431" s="2"/>
    </row>
    <row r="432" spans="1:13" hidden="1" outlineLevel="1" x14ac:dyDescent="0.25">
      <c r="A432" s="19" t="s">
        <v>1204</v>
      </c>
      <c r="B432" s="19" t="s">
        <v>3212</v>
      </c>
      <c r="C432" s="19" t="s">
        <v>3453</v>
      </c>
      <c r="D432" s="19" t="s">
        <v>3454</v>
      </c>
      <c r="E432" s="2">
        <f t="shared" si="26"/>
        <v>4675000</v>
      </c>
      <c r="K432" s="2">
        <f t="shared" si="27"/>
        <v>4675000</v>
      </c>
      <c r="L432" s="15">
        <v>4675000</v>
      </c>
      <c r="M432" s="2"/>
    </row>
    <row r="433" spans="1:13" hidden="1" outlineLevel="1" x14ac:dyDescent="0.25">
      <c r="A433" s="19" t="s">
        <v>1204</v>
      </c>
      <c r="B433" s="19" t="s">
        <v>3212</v>
      </c>
      <c r="C433" s="19" t="s">
        <v>1165</v>
      </c>
      <c r="D433" s="19" t="s">
        <v>3455</v>
      </c>
      <c r="E433" s="2">
        <f t="shared" si="26"/>
        <v>4675000</v>
      </c>
      <c r="K433" s="2">
        <f t="shared" si="27"/>
        <v>4675000</v>
      </c>
      <c r="L433" s="15">
        <v>4675000</v>
      </c>
      <c r="M433" s="2"/>
    </row>
    <row r="434" spans="1:13" hidden="1" outlineLevel="1" x14ac:dyDescent="0.25">
      <c r="A434" s="19" t="s">
        <v>1204</v>
      </c>
      <c r="B434" s="19" t="s">
        <v>3212</v>
      </c>
      <c r="C434" s="19" t="s">
        <v>1166</v>
      </c>
      <c r="D434" s="19" t="s">
        <v>304</v>
      </c>
      <c r="E434" s="2">
        <f t="shared" si="26"/>
        <v>6000000</v>
      </c>
      <c r="K434" s="2">
        <f t="shared" si="27"/>
        <v>6000000</v>
      </c>
      <c r="L434" s="15">
        <v>6000000</v>
      </c>
      <c r="M434" s="2"/>
    </row>
    <row r="435" spans="1:13" hidden="1" outlineLevel="1" x14ac:dyDescent="0.25">
      <c r="A435" s="19" t="s">
        <v>1204</v>
      </c>
      <c r="B435" s="19" t="s">
        <v>3212</v>
      </c>
      <c r="C435" s="19" t="s">
        <v>1167</v>
      </c>
      <c r="D435" s="19" t="s">
        <v>805</v>
      </c>
      <c r="E435" s="2">
        <f t="shared" si="26"/>
        <v>6000000</v>
      </c>
      <c r="K435" s="2">
        <f t="shared" si="27"/>
        <v>6000000</v>
      </c>
      <c r="L435" s="15">
        <v>6000000</v>
      </c>
      <c r="M435" s="2"/>
    </row>
    <row r="436" spans="1:13" hidden="1" outlineLevel="1" x14ac:dyDescent="0.25">
      <c r="A436" s="19" t="s">
        <v>1204</v>
      </c>
      <c r="B436" s="19" t="s">
        <v>3212</v>
      </c>
      <c r="C436" s="19" t="s">
        <v>1179</v>
      </c>
      <c r="D436" s="19" t="s">
        <v>472</v>
      </c>
      <c r="E436" s="2">
        <f t="shared" si="26"/>
        <v>6000000</v>
      </c>
      <c r="K436" s="2">
        <f t="shared" si="27"/>
        <v>6000000</v>
      </c>
      <c r="L436" s="15">
        <v>6000000</v>
      </c>
      <c r="M436" s="2"/>
    </row>
    <row r="437" spans="1:13" hidden="1" outlineLevel="1" x14ac:dyDescent="0.25">
      <c r="A437" s="19" t="s">
        <v>1204</v>
      </c>
      <c r="B437" s="19" t="s">
        <v>3212</v>
      </c>
      <c r="C437" s="19" t="s">
        <v>3462</v>
      </c>
      <c r="D437" s="19" t="s">
        <v>3841</v>
      </c>
      <c r="E437" s="2">
        <f t="shared" si="26"/>
        <v>6000000</v>
      </c>
      <c r="K437" s="2">
        <f t="shared" si="27"/>
        <v>6000000</v>
      </c>
      <c r="L437" s="15">
        <v>6000000</v>
      </c>
      <c r="M437" s="2"/>
    </row>
    <row r="438" spans="1:13" hidden="1" outlineLevel="1" x14ac:dyDescent="0.25">
      <c r="A438" s="19" t="s">
        <v>1204</v>
      </c>
      <c r="B438" s="19" t="s">
        <v>3212</v>
      </c>
      <c r="C438" s="19" t="s">
        <v>1181</v>
      </c>
      <c r="D438" s="19" t="s">
        <v>690</v>
      </c>
      <c r="E438" s="2">
        <f t="shared" si="26"/>
        <v>6000000</v>
      </c>
      <c r="K438" s="2">
        <f t="shared" si="27"/>
        <v>6000000</v>
      </c>
      <c r="L438" s="15">
        <v>6000000</v>
      </c>
      <c r="M438" s="2"/>
    </row>
    <row r="439" spans="1:13" hidden="1" outlineLevel="1" x14ac:dyDescent="0.25">
      <c r="A439" s="19" t="s">
        <v>1204</v>
      </c>
      <c r="B439" s="19" t="s">
        <v>3212</v>
      </c>
      <c r="C439" s="19" t="s">
        <v>3068</v>
      </c>
      <c r="D439" s="19" t="s">
        <v>3069</v>
      </c>
      <c r="E439" s="2">
        <f t="shared" si="26"/>
        <v>6000000</v>
      </c>
      <c r="K439" s="2">
        <f t="shared" si="27"/>
        <v>6000000</v>
      </c>
      <c r="L439" s="15">
        <v>6000000</v>
      </c>
      <c r="M439" s="2"/>
    </row>
    <row r="440" spans="1:13" hidden="1" outlineLevel="1" x14ac:dyDescent="0.25">
      <c r="A440" s="19" t="s">
        <v>1204</v>
      </c>
      <c r="B440" s="19" t="s">
        <v>3212</v>
      </c>
      <c r="C440" s="19" t="s">
        <v>3842</v>
      </c>
      <c r="D440" s="19" t="s">
        <v>3843</v>
      </c>
      <c r="E440" s="2">
        <f t="shared" si="26"/>
        <v>6000000</v>
      </c>
      <c r="K440" s="2">
        <f t="shared" si="27"/>
        <v>6000000</v>
      </c>
      <c r="L440" s="15">
        <v>6000000</v>
      </c>
      <c r="M440" s="2"/>
    </row>
    <row r="441" spans="1:13" hidden="1" outlineLevel="1" x14ac:dyDescent="0.25">
      <c r="A441" s="19" t="s">
        <v>1204</v>
      </c>
      <c r="B441" s="19" t="s">
        <v>3212</v>
      </c>
      <c r="C441" s="19" t="s">
        <v>3463</v>
      </c>
      <c r="D441" s="19" t="s">
        <v>3464</v>
      </c>
      <c r="E441" s="2">
        <f t="shared" si="26"/>
        <v>6000000</v>
      </c>
      <c r="K441" s="2">
        <f t="shared" si="27"/>
        <v>6000000</v>
      </c>
      <c r="L441" s="15">
        <v>6000000</v>
      </c>
      <c r="M441" s="2"/>
    </row>
    <row r="442" spans="1:13" hidden="1" outlineLevel="1" x14ac:dyDescent="0.25">
      <c r="A442" s="19" t="s">
        <v>249</v>
      </c>
      <c r="B442" s="19" t="s">
        <v>37</v>
      </c>
      <c r="C442" s="19" t="s">
        <v>1208</v>
      </c>
      <c r="D442" s="19" t="s">
        <v>267</v>
      </c>
      <c r="E442" s="2">
        <f t="shared" si="26"/>
        <v>7300000</v>
      </c>
      <c r="K442" s="2">
        <f t="shared" si="27"/>
        <v>7300000</v>
      </c>
      <c r="L442" s="15">
        <v>7300000</v>
      </c>
      <c r="M442" s="2"/>
    </row>
    <row r="443" spans="1:13" hidden="1" outlineLevel="1" x14ac:dyDescent="0.25">
      <c r="A443" s="19" t="s">
        <v>249</v>
      </c>
      <c r="B443" s="19" t="s">
        <v>37</v>
      </c>
      <c r="C443" s="19" t="s">
        <v>3465</v>
      </c>
      <c r="D443" s="19" t="s">
        <v>3466</v>
      </c>
      <c r="E443" s="2">
        <f t="shared" si="26"/>
        <v>5350000</v>
      </c>
      <c r="K443" s="2">
        <f t="shared" si="27"/>
        <v>5350000</v>
      </c>
      <c r="L443" s="15">
        <v>5350000</v>
      </c>
      <c r="M443" s="2"/>
    </row>
    <row r="444" spans="1:13" hidden="1" outlineLevel="1" x14ac:dyDescent="0.25">
      <c r="A444" s="19" t="s">
        <v>249</v>
      </c>
      <c r="B444" s="19" t="s">
        <v>37</v>
      </c>
      <c r="C444" s="19" t="s">
        <v>1209</v>
      </c>
      <c r="D444" s="19" t="s">
        <v>268</v>
      </c>
      <c r="E444" s="2">
        <f t="shared" si="26"/>
        <v>7300000</v>
      </c>
      <c r="K444" s="2">
        <f t="shared" si="27"/>
        <v>7300000</v>
      </c>
      <c r="L444" s="15">
        <v>7300000</v>
      </c>
      <c r="M444" s="2"/>
    </row>
    <row r="445" spans="1:13" hidden="1" outlineLevel="1" x14ac:dyDescent="0.25">
      <c r="A445" s="19" t="s">
        <v>249</v>
      </c>
      <c r="B445" s="19" t="s">
        <v>37</v>
      </c>
      <c r="C445" s="19" t="s">
        <v>3467</v>
      </c>
      <c r="D445" s="19" t="s">
        <v>3468</v>
      </c>
      <c r="E445" s="2">
        <f t="shared" si="26"/>
        <v>7300000</v>
      </c>
      <c r="K445" s="2">
        <f t="shared" si="27"/>
        <v>7300000</v>
      </c>
      <c r="L445" s="15">
        <v>7300000</v>
      </c>
      <c r="M445" s="2"/>
    </row>
    <row r="446" spans="1:13" hidden="1" outlineLevel="1" x14ac:dyDescent="0.25">
      <c r="A446" s="19" t="s">
        <v>249</v>
      </c>
      <c r="B446" s="19" t="s">
        <v>37</v>
      </c>
      <c r="C446" s="19" t="s">
        <v>1207</v>
      </c>
      <c r="D446" s="19" t="s">
        <v>266</v>
      </c>
      <c r="E446" s="2">
        <f t="shared" si="26"/>
        <v>7300000</v>
      </c>
      <c r="K446" s="2">
        <f t="shared" si="27"/>
        <v>7300000</v>
      </c>
      <c r="L446" s="15">
        <v>7300000</v>
      </c>
      <c r="M446" s="2"/>
    </row>
    <row r="447" spans="1:13" hidden="1" outlineLevel="1" x14ac:dyDescent="0.25">
      <c r="A447" s="19" t="s">
        <v>249</v>
      </c>
      <c r="B447" s="19" t="s">
        <v>37</v>
      </c>
      <c r="C447" s="19" t="s">
        <v>1213</v>
      </c>
      <c r="D447" s="19" t="s">
        <v>271</v>
      </c>
      <c r="E447" s="2">
        <f t="shared" si="26"/>
        <v>7300000</v>
      </c>
      <c r="K447" s="2">
        <f t="shared" si="27"/>
        <v>7300000</v>
      </c>
      <c r="L447" s="15">
        <v>7300000</v>
      </c>
      <c r="M447" s="2"/>
    </row>
    <row r="448" spans="1:13" hidden="1" outlineLevel="1" x14ac:dyDescent="0.25">
      <c r="A448" s="19" t="s">
        <v>249</v>
      </c>
      <c r="B448" s="19" t="s">
        <v>37</v>
      </c>
      <c r="C448" s="19" t="s">
        <v>1211</v>
      </c>
      <c r="D448" s="19" t="s">
        <v>526</v>
      </c>
      <c r="E448" s="2">
        <f t="shared" si="26"/>
        <v>6800000</v>
      </c>
      <c r="K448" s="2">
        <f t="shared" si="27"/>
        <v>6800000</v>
      </c>
      <c r="L448" s="15">
        <v>6800000</v>
      </c>
      <c r="M448" s="2"/>
    </row>
    <row r="449" spans="1:13" hidden="1" outlineLevel="1" x14ac:dyDescent="0.25">
      <c r="A449" s="19" t="s">
        <v>265</v>
      </c>
      <c r="B449" s="19" t="s">
        <v>37</v>
      </c>
      <c r="C449" s="19" t="s">
        <v>3469</v>
      </c>
      <c r="D449" s="19" t="s">
        <v>3470</v>
      </c>
      <c r="E449" s="2">
        <f t="shared" si="26"/>
        <v>7300000</v>
      </c>
      <c r="K449" s="2">
        <f t="shared" si="27"/>
        <v>7300000</v>
      </c>
      <c r="L449" s="15">
        <v>7300000</v>
      </c>
      <c r="M449" s="2"/>
    </row>
    <row r="450" spans="1:13" hidden="1" outlineLevel="1" x14ac:dyDescent="0.25">
      <c r="A450" s="19" t="s">
        <v>265</v>
      </c>
      <c r="B450" s="19" t="s">
        <v>37</v>
      </c>
      <c r="C450" s="19" t="s">
        <v>3471</v>
      </c>
      <c r="D450" s="19" t="s">
        <v>3472</v>
      </c>
      <c r="E450" s="2">
        <f t="shared" si="26"/>
        <v>7300000</v>
      </c>
      <c r="K450" s="2">
        <f t="shared" si="27"/>
        <v>7300000</v>
      </c>
      <c r="L450" s="15">
        <v>7300000</v>
      </c>
      <c r="M450" s="2"/>
    </row>
    <row r="451" spans="1:13" hidden="1" outlineLevel="1" x14ac:dyDescent="0.25">
      <c r="A451" s="19" t="s">
        <v>265</v>
      </c>
      <c r="B451" s="19" t="s">
        <v>37</v>
      </c>
      <c r="C451" s="19" t="s">
        <v>3473</v>
      </c>
      <c r="D451" s="19" t="s">
        <v>263</v>
      </c>
      <c r="E451" s="2">
        <f t="shared" si="26"/>
        <v>5750000</v>
      </c>
      <c r="K451" s="2">
        <f t="shared" si="27"/>
        <v>5750000</v>
      </c>
      <c r="L451" s="15">
        <v>5750000</v>
      </c>
      <c r="M451" s="2"/>
    </row>
    <row r="452" spans="1:13" hidden="1" outlineLevel="1" x14ac:dyDescent="0.25">
      <c r="A452" s="19" t="s">
        <v>265</v>
      </c>
      <c r="B452" s="19" t="s">
        <v>37</v>
      </c>
      <c r="C452" s="19" t="s">
        <v>1126</v>
      </c>
      <c r="D452" s="19" t="s">
        <v>559</v>
      </c>
      <c r="E452" s="2">
        <f t="shared" si="26"/>
        <v>7300000</v>
      </c>
      <c r="K452" s="2">
        <f t="shared" si="27"/>
        <v>7300000</v>
      </c>
      <c r="L452" s="15">
        <v>7300000</v>
      </c>
      <c r="M452" s="2"/>
    </row>
    <row r="453" spans="1:13" hidden="1" outlineLevel="1" x14ac:dyDescent="0.25">
      <c r="A453" s="19" t="s">
        <v>265</v>
      </c>
      <c r="B453" s="19" t="s">
        <v>37</v>
      </c>
      <c r="C453" s="19" t="s">
        <v>3474</v>
      </c>
      <c r="D453" s="19" t="s">
        <v>3475</v>
      </c>
      <c r="E453" s="2">
        <f t="shared" si="26"/>
        <v>7300000</v>
      </c>
      <c r="K453" s="2">
        <f t="shared" si="27"/>
        <v>7300000</v>
      </c>
      <c r="L453" s="15">
        <v>7300000</v>
      </c>
      <c r="M453" s="2"/>
    </row>
    <row r="454" spans="1:13" hidden="1" outlineLevel="1" x14ac:dyDescent="0.25">
      <c r="A454" s="19" t="s">
        <v>265</v>
      </c>
      <c r="B454" s="19" t="s">
        <v>37</v>
      </c>
      <c r="C454" s="19" t="s">
        <v>1210</v>
      </c>
      <c r="D454" s="19" t="s">
        <v>269</v>
      </c>
      <c r="E454" s="2">
        <f t="shared" si="26"/>
        <v>7300000</v>
      </c>
      <c r="K454" s="2">
        <f t="shared" si="27"/>
        <v>7300000</v>
      </c>
      <c r="L454" s="15">
        <v>7300000</v>
      </c>
      <c r="M454" s="2"/>
    </row>
    <row r="455" spans="1:13" hidden="1" outlineLevel="1" x14ac:dyDescent="0.25">
      <c r="A455" s="19" t="s">
        <v>265</v>
      </c>
      <c r="B455" s="19" t="s">
        <v>37</v>
      </c>
      <c r="C455" s="19" t="s">
        <v>3476</v>
      </c>
      <c r="D455" s="19" t="s">
        <v>3477</v>
      </c>
      <c r="E455" s="2">
        <f t="shared" si="26"/>
        <v>7300000</v>
      </c>
      <c r="K455" s="2">
        <f t="shared" si="27"/>
        <v>7300000</v>
      </c>
      <c r="L455" s="15">
        <v>7300000</v>
      </c>
      <c r="M455" s="2"/>
    </row>
    <row r="456" spans="1:13" hidden="1" outlineLevel="1" x14ac:dyDescent="0.25">
      <c r="A456" s="19" t="s">
        <v>1204</v>
      </c>
      <c r="B456" s="19" t="s">
        <v>37</v>
      </c>
      <c r="C456" s="19" t="s">
        <v>1226</v>
      </c>
      <c r="D456" s="19" t="s">
        <v>659</v>
      </c>
      <c r="E456" s="2">
        <f t="shared" si="26"/>
        <v>3075000</v>
      </c>
      <c r="K456" s="2">
        <f t="shared" si="27"/>
        <v>3075000</v>
      </c>
      <c r="L456" s="15">
        <v>3075000</v>
      </c>
      <c r="M456" s="2"/>
    </row>
    <row r="457" spans="1:13" hidden="1" outlineLevel="1" x14ac:dyDescent="0.25">
      <c r="A457" s="19" t="s">
        <v>1204</v>
      </c>
      <c r="B457" s="19" t="s">
        <v>37</v>
      </c>
      <c r="C457" s="19" t="s">
        <v>1221</v>
      </c>
      <c r="D457" s="19" t="s">
        <v>608</v>
      </c>
      <c r="E457" s="2">
        <f t="shared" si="26"/>
        <v>6700000</v>
      </c>
      <c r="K457" s="2">
        <f t="shared" si="27"/>
        <v>6700000</v>
      </c>
      <c r="L457" s="15">
        <v>6700000</v>
      </c>
      <c r="M457" s="2"/>
    </row>
    <row r="458" spans="1:13" hidden="1" outlineLevel="1" x14ac:dyDescent="0.25">
      <c r="A458" s="19" t="s">
        <v>1204</v>
      </c>
      <c r="B458" s="19" t="s">
        <v>37</v>
      </c>
      <c r="C458" s="19" t="s">
        <v>3478</v>
      </c>
      <c r="D458" s="19" t="s">
        <v>3479</v>
      </c>
      <c r="E458" s="2">
        <f t="shared" si="26"/>
        <v>5350000</v>
      </c>
      <c r="K458" s="2">
        <f t="shared" si="27"/>
        <v>5350000</v>
      </c>
      <c r="L458" s="15">
        <v>5350000</v>
      </c>
      <c r="M458" s="2"/>
    </row>
    <row r="459" spans="1:13" hidden="1" outlineLevel="1" x14ac:dyDescent="0.25">
      <c r="A459" s="19" t="s">
        <v>1204</v>
      </c>
      <c r="B459" s="19" t="s">
        <v>37</v>
      </c>
      <c r="C459" s="19" t="s">
        <v>1225</v>
      </c>
      <c r="D459" s="19" t="s">
        <v>638</v>
      </c>
      <c r="E459" s="2">
        <f t="shared" si="26"/>
        <v>6900000</v>
      </c>
      <c r="K459" s="2">
        <f t="shared" si="27"/>
        <v>6900000</v>
      </c>
      <c r="L459" s="15">
        <v>6900000</v>
      </c>
      <c r="M459" s="2"/>
    </row>
    <row r="460" spans="1:13" hidden="1" outlineLevel="1" x14ac:dyDescent="0.25">
      <c r="A460" s="19" t="s">
        <v>1204</v>
      </c>
      <c r="B460" s="19" t="s">
        <v>37</v>
      </c>
      <c r="C460" s="19" t="s">
        <v>1176</v>
      </c>
      <c r="D460" s="19" t="s">
        <v>360</v>
      </c>
      <c r="E460" s="2">
        <f t="shared" si="26"/>
        <v>4650000</v>
      </c>
      <c r="K460" s="2">
        <f t="shared" si="27"/>
        <v>4650000</v>
      </c>
      <c r="L460" s="15">
        <v>4650000</v>
      </c>
      <c r="M460" s="2"/>
    </row>
    <row r="461" spans="1:13" hidden="1" outlineLevel="1" x14ac:dyDescent="0.25">
      <c r="A461" s="19" t="s">
        <v>249</v>
      </c>
      <c r="B461" s="19" t="s">
        <v>39</v>
      </c>
      <c r="C461" s="19" t="s">
        <v>3481</v>
      </c>
      <c r="D461" s="19" t="s">
        <v>3482</v>
      </c>
      <c r="E461" s="2">
        <f t="shared" si="26"/>
        <v>10300000</v>
      </c>
      <c r="K461" s="2">
        <f t="shared" si="27"/>
        <v>10300000</v>
      </c>
      <c r="L461" s="15">
        <v>10300000</v>
      </c>
      <c r="M461" s="2"/>
    </row>
    <row r="462" spans="1:13" hidden="1" outlineLevel="1" x14ac:dyDescent="0.25">
      <c r="A462" s="19" t="s">
        <v>265</v>
      </c>
      <c r="B462" s="19" t="s">
        <v>39</v>
      </c>
      <c r="C462" s="19" t="s">
        <v>3483</v>
      </c>
      <c r="D462" s="19" t="s">
        <v>3484</v>
      </c>
      <c r="E462" s="2">
        <f t="shared" si="26"/>
        <v>10300000</v>
      </c>
      <c r="K462" s="2">
        <f t="shared" si="27"/>
        <v>10300000</v>
      </c>
      <c r="L462" s="15">
        <v>10300000</v>
      </c>
      <c r="M462" s="2"/>
    </row>
    <row r="463" spans="1:13" hidden="1" outlineLevel="1" x14ac:dyDescent="0.25">
      <c r="A463" s="19" t="s">
        <v>1204</v>
      </c>
      <c r="B463" s="19" t="s">
        <v>39</v>
      </c>
      <c r="C463" s="19" t="s">
        <v>2128</v>
      </c>
      <c r="D463" s="19" t="s">
        <v>311</v>
      </c>
      <c r="E463" s="2">
        <f t="shared" si="26"/>
        <v>5850000</v>
      </c>
      <c r="K463" s="2">
        <f t="shared" si="27"/>
        <v>5850000</v>
      </c>
      <c r="L463" s="15">
        <v>5850000</v>
      </c>
      <c r="M463" s="2"/>
    </row>
    <row r="464" spans="1:13" hidden="1" outlineLevel="1" x14ac:dyDescent="0.25">
      <c r="C464" s="19"/>
      <c r="E464" s="2">
        <f t="shared" si="24"/>
        <v>0</v>
      </c>
      <c r="K464" s="2">
        <f t="shared" si="25"/>
        <v>0</v>
      </c>
      <c r="L464" s="15">
        <v>0</v>
      </c>
      <c r="M464" s="2"/>
    </row>
    <row r="465" spans="1:13" s="35" customFormat="1" collapsed="1" x14ac:dyDescent="0.25">
      <c r="A465" s="4"/>
      <c r="B465" s="4"/>
      <c r="C465" s="50"/>
      <c r="D465" s="4" t="s">
        <v>86</v>
      </c>
      <c r="E465" s="4">
        <f t="shared" ref="E465:J465" si="28">SUM(E334:E464)</f>
        <v>747575000</v>
      </c>
      <c r="F465" s="4">
        <f t="shared" si="28"/>
        <v>0</v>
      </c>
      <c r="G465" s="53">
        <f t="shared" si="28"/>
        <v>0</v>
      </c>
      <c r="H465" s="4">
        <f t="shared" si="28"/>
        <v>0</v>
      </c>
      <c r="I465" s="4">
        <f t="shared" si="28"/>
        <v>0</v>
      </c>
      <c r="J465" s="4">
        <f t="shared" si="28"/>
        <v>0</v>
      </c>
      <c r="K465" s="4">
        <f>SUM(E465:G465)-H465-I465+J465</f>
        <v>747575000</v>
      </c>
      <c r="L465" s="53">
        <f>SUM(L334:L464)</f>
        <v>747575000</v>
      </c>
      <c r="M465" s="41">
        <v>747575000</v>
      </c>
    </row>
    <row r="466" spans="1:13" s="22" customFormat="1" hidden="1" outlineLevel="1" x14ac:dyDescent="0.25">
      <c r="A466" s="19" t="s">
        <v>2995</v>
      </c>
      <c r="B466" s="19" t="s">
        <v>3212</v>
      </c>
      <c r="C466" s="19" t="s">
        <v>2854</v>
      </c>
      <c r="D466" s="19" t="s">
        <v>2138</v>
      </c>
      <c r="E466" s="2">
        <f t="shared" ref="E466:E529" si="29">+L466-F466-J466-I466</f>
        <v>6000000</v>
      </c>
      <c r="F466" s="2"/>
      <c r="G466" s="15"/>
      <c r="H466" s="2"/>
      <c r="I466" s="2"/>
      <c r="J466" s="2"/>
      <c r="K466" s="2">
        <f t="shared" ref="K466:K529" si="30">SUM(E466:G466)-H466+I466+J466</f>
        <v>6000000</v>
      </c>
      <c r="L466" s="15">
        <v>6000000</v>
      </c>
      <c r="M466" s="2"/>
    </row>
    <row r="467" spans="1:13" s="22" customFormat="1" hidden="1" outlineLevel="1" x14ac:dyDescent="0.25">
      <c r="A467" s="19" t="s">
        <v>2995</v>
      </c>
      <c r="B467" s="19" t="s">
        <v>3212</v>
      </c>
      <c r="C467" s="19" t="s">
        <v>3625</v>
      </c>
      <c r="D467" s="19" t="s">
        <v>2140</v>
      </c>
      <c r="E467" s="2">
        <f t="shared" si="29"/>
        <v>5850000</v>
      </c>
      <c r="F467" s="2"/>
      <c r="G467" s="15"/>
      <c r="H467" s="2"/>
      <c r="I467" s="2"/>
      <c r="J467" s="2"/>
      <c r="K467" s="2">
        <f t="shared" si="30"/>
        <v>5850000</v>
      </c>
      <c r="L467" s="15">
        <v>5850000</v>
      </c>
      <c r="M467" s="2"/>
    </row>
    <row r="468" spans="1:13" s="22" customFormat="1" hidden="1" outlineLevel="1" x14ac:dyDescent="0.25">
      <c r="A468" s="19" t="s">
        <v>2995</v>
      </c>
      <c r="B468" s="19" t="s">
        <v>3212</v>
      </c>
      <c r="C468" s="19" t="s">
        <v>1397</v>
      </c>
      <c r="D468" s="19" t="s">
        <v>535</v>
      </c>
      <c r="E468" s="2">
        <f t="shared" si="29"/>
        <v>6000000</v>
      </c>
      <c r="F468" s="2"/>
      <c r="G468" s="15"/>
      <c r="H468" s="2"/>
      <c r="I468" s="2"/>
      <c r="J468" s="2"/>
      <c r="K468" s="2">
        <f t="shared" si="30"/>
        <v>6000000</v>
      </c>
      <c r="L468" s="15">
        <v>6000000</v>
      </c>
      <c r="M468" s="2"/>
    </row>
    <row r="469" spans="1:13" s="22" customFormat="1" hidden="1" outlineLevel="1" x14ac:dyDescent="0.25">
      <c r="A469" s="19" t="s">
        <v>2995</v>
      </c>
      <c r="B469" s="19" t="s">
        <v>3212</v>
      </c>
      <c r="C469" s="19" t="s">
        <v>3626</v>
      </c>
      <c r="D469" s="19" t="s">
        <v>2220</v>
      </c>
      <c r="E469" s="2">
        <f t="shared" si="29"/>
        <v>6000000</v>
      </c>
      <c r="F469" s="2"/>
      <c r="G469" s="15"/>
      <c r="H469" s="2"/>
      <c r="I469" s="2"/>
      <c r="J469" s="2"/>
      <c r="K469" s="2">
        <f t="shared" si="30"/>
        <v>6000000</v>
      </c>
      <c r="L469" s="15">
        <v>6000000</v>
      </c>
      <c r="M469" s="2"/>
    </row>
    <row r="470" spans="1:13" s="22" customFormat="1" hidden="1" outlineLevel="1" x14ac:dyDescent="0.25">
      <c r="A470" s="19" t="s">
        <v>2995</v>
      </c>
      <c r="B470" s="19" t="s">
        <v>3212</v>
      </c>
      <c r="C470" s="19" t="s">
        <v>1424</v>
      </c>
      <c r="D470" s="19" t="s">
        <v>563</v>
      </c>
      <c r="E470" s="2">
        <f t="shared" si="29"/>
        <v>6000000</v>
      </c>
      <c r="F470" s="2"/>
      <c r="G470" s="15"/>
      <c r="H470" s="2"/>
      <c r="I470" s="2"/>
      <c r="J470" s="2"/>
      <c r="K470" s="2">
        <f t="shared" si="30"/>
        <v>6000000</v>
      </c>
      <c r="L470" s="15">
        <v>6000000</v>
      </c>
      <c r="M470" s="2"/>
    </row>
    <row r="471" spans="1:13" s="22" customFormat="1" hidden="1" outlineLevel="1" x14ac:dyDescent="0.25">
      <c r="A471" s="19" t="s">
        <v>2995</v>
      </c>
      <c r="B471" s="19" t="s">
        <v>3212</v>
      </c>
      <c r="C471" s="19" t="s">
        <v>3627</v>
      </c>
      <c r="D471" s="19" t="s">
        <v>3628</v>
      </c>
      <c r="E471" s="2">
        <f t="shared" si="29"/>
        <v>5525000</v>
      </c>
      <c r="F471" s="2"/>
      <c r="G471" s="15"/>
      <c r="H471" s="2"/>
      <c r="I471" s="2"/>
      <c r="J471" s="2"/>
      <c r="K471" s="2">
        <f t="shared" si="30"/>
        <v>5525000</v>
      </c>
      <c r="L471" s="15">
        <v>5525000</v>
      </c>
      <c r="M471" s="2"/>
    </row>
    <row r="472" spans="1:13" s="22" customFormat="1" hidden="1" outlineLevel="1" x14ac:dyDescent="0.25">
      <c r="A472" s="19" t="s">
        <v>2995</v>
      </c>
      <c r="B472" s="19" t="s">
        <v>3212</v>
      </c>
      <c r="C472" s="19" t="s">
        <v>3629</v>
      </c>
      <c r="D472" s="19" t="s">
        <v>3630</v>
      </c>
      <c r="E472" s="2">
        <f t="shared" si="29"/>
        <v>5525000</v>
      </c>
      <c r="F472" s="2"/>
      <c r="G472" s="15"/>
      <c r="H472" s="2"/>
      <c r="I472" s="2"/>
      <c r="J472" s="2"/>
      <c r="K472" s="2">
        <f t="shared" si="30"/>
        <v>5525000</v>
      </c>
      <c r="L472" s="15">
        <v>5525000</v>
      </c>
      <c r="M472" s="2"/>
    </row>
    <row r="473" spans="1:13" s="22" customFormat="1" hidden="1" outlineLevel="1" x14ac:dyDescent="0.25">
      <c r="A473" s="19" t="s">
        <v>2995</v>
      </c>
      <c r="B473" s="19" t="s">
        <v>3212</v>
      </c>
      <c r="C473" s="19" t="s">
        <v>3631</v>
      </c>
      <c r="D473" s="19" t="s">
        <v>941</v>
      </c>
      <c r="E473" s="2">
        <f t="shared" si="29"/>
        <v>5525000</v>
      </c>
      <c r="F473" s="2"/>
      <c r="G473" s="15"/>
      <c r="H473" s="2"/>
      <c r="I473" s="2"/>
      <c r="J473" s="2"/>
      <c r="K473" s="2">
        <f t="shared" si="30"/>
        <v>5525000</v>
      </c>
      <c r="L473" s="15">
        <v>5525000</v>
      </c>
      <c r="M473" s="2"/>
    </row>
    <row r="474" spans="1:13" s="22" customFormat="1" hidden="1" outlineLevel="1" x14ac:dyDescent="0.25">
      <c r="A474" s="19" t="s">
        <v>2995</v>
      </c>
      <c r="B474" s="19" t="s">
        <v>3212</v>
      </c>
      <c r="C474" s="19" t="s">
        <v>3632</v>
      </c>
      <c r="D474" s="19" t="s">
        <v>3633</v>
      </c>
      <c r="E474" s="2">
        <f t="shared" si="29"/>
        <v>5525000</v>
      </c>
      <c r="F474" s="2"/>
      <c r="G474" s="15"/>
      <c r="H474" s="2"/>
      <c r="I474" s="2"/>
      <c r="J474" s="2"/>
      <c r="K474" s="2">
        <f t="shared" si="30"/>
        <v>5525000</v>
      </c>
      <c r="L474" s="15">
        <v>5525000</v>
      </c>
      <c r="M474" s="2"/>
    </row>
    <row r="475" spans="1:13" s="22" customFormat="1" hidden="1" outlineLevel="1" x14ac:dyDescent="0.25">
      <c r="A475" s="19" t="s">
        <v>2995</v>
      </c>
      <c r="B475" s="19" t="s">
        <v>3212</v>
      </c>
      <c r="C475" s="19" t="s">
        <v>1387</v>
      </c>
      <c r="D475" s="19" t="s">
        <v>2685</v>
      </c>
      <c r="E475" s="2">
        <f t="shared" si="29"/>
        <v>5525000</v>
      </c>
      <c r="F475" s="2"/>
      <c r="G475" s="15"/>
      <c r="H475" s="2"/>
      <c r="I475" s="2"/>
      <c r="J475" s="2"/>
      <c r="K475" s="2">
        <f t="shared" si="30"/>
        <v>5525000</v>
      </c>
      <c r="L475" s="15">
        <v>5525000</v>
      </c>
      <c r="M475" s="2"/>
    </row>
    <row r="476" spans="1:13" s="22" customFormat="1" hidden="1" outlineLevel="1" x14ac:dyDescent="0.25">
      <c r="A476" s="19" t="s">
        <v>2995</v>
      </c>
      <c r="B476" s="19" t="s">
        <v>3212</v>
      </c>
      <c r="C476" s="19" t="s">
        <v>1392</v>
      </c>
      <c r="D476" s="19" t="s">
        <v>722</v>
      </c>
      <c r="E476" s="2">
        <f t="shared" si="29"/>
        <v>4675000</v>
      </c>
      <c r="F476" s="2"/>
      <c r="G476" s="15"/>
      <c r="H476" s="2"/>
      <c r="I476" s="2"/>
      <c r="J476" s="2"/>
      <c r="K476" s="2">
        <f t="shared" si="30"/>
        <v>4675000</v>
      </c>
      <c r="L476" s="15">
        <v>4675000</v>
      </c>
      <c r="M476" s="2"/>
    </row>
    <row r="477" spans="1:13" s="22" customFormat="1" hidden="1" outlineLevel="1" x14ac:dyDescent="0.25">
      <c r="A477" s="19" t="s">
        <v>2995</v>
      </c>
      <c r="B477" s="19" t="s">
        <v>3212</v>
      </c>
      <c r="C477" s="19" t="s">
        <v>1932</v>
      </c>
      <c r="D477" s="19" t="s">
        <v>1933</v>
      </c>
      <c r="E477" s="2">
        <f t="shared" si="29"/>
        <v>4675000</v>
      </c>
      <c r="F477" s="2"/>
      <c r="G477" s="15"/>
      <c r="H477" s="2"/>
      <c r="I477" s="2"/>
      <c r="J477" s="2"/>
      <c r="K477" s="2">
        <f t="shared" si="30"/>
        <v>4675000</v>
      </c>
      <c r="L477" s="15">
        <v>4675000</v>
      </c>
      <c r="M477" s="2"/>
    </row>
    <row r="478" spans="1:13" s="22" customFormat="1" hidden="1" outlineLevel="1" x14ac:dyDescent="0.25">
      <c r="A478" s="19" t="s">
        <v>2995</v>
      </c>
      <c r="B478" s="19" t="s">
        <v>3212</v>
      </c>
      <c r="C478" s="19" t="s">
        <v>3634</v>
      </c>
      <c r="D478" s="19" t="s">
        <v>3635</v>
      </c>
      <c r="E478" s="2">
        <f t="shared" si="29"/>
        <v>6000000</v>
      </c>
      <c r="F478" s="2"/>
      <c r="G478" s="15"/>
      <c r="H478" s="2"/>
      <c r="I478" s="2"/>
      <c r="J478" s="2"/>
      <c r="K478" s="2">
        <f t="shared" si="30"/>
        <v>6000000</v>
      </c>
      <c r="L478" s="15">
        <v>6000000</v>
      </c>
      <c r="M478" s="2"/>
    </row>
    <row r="479" spans="1:13" s="22" customFormat="1" hidden="1" outlineLevel="1" x14ac:dyDescent="0.25">
      <c r="A479" s="19" t="s">
        <v>2995</v>
      </c>
      <c r="B479" s="19" t="s">
        <v>3212</v>
      </c>
      <c r="C479" s="19" t="s">
        <v>1393</v>
      </c>
      <c r="D479" s="19" t="s">
        <v>2686</v>
      </c>
      <c r="E479" s="2">
        <f t="shared" si="29"/>
        <v>6000000</v>
      </c>
      <c r="F479" s="2"/>
      <c r="G479" s="15"/>
      <c r="H479" s="2"/>
      <c r="I479" s="2"/>
      <c r="J479" s="2"/>
      <c r="K479" s="2">
        <f t="shared" si="30"/>
        <v>6000000</v>
      </c>
      <c r="L479" s="15">
        <v>6000000</v>
      </c>
      <c r="M479" s="2"/>
    </row>
    <row r="480" spans="1:13" s="22" customFormat="1" hidden="1" outlineLevel="1" x14ac:dyDescent="0.25">
      <c r="A480" s="19" t="s">
        <v>2995</v>
      </c>
      <c r="B480" s="19" t="s">
        <v>3212</v>
      </c>
      <c r="C480" s="19" t="s">
        <v>3636</v>
      </c>
      <c r="D480" s="19" t="s">
        <v>374</v>
      </c>
      <c r="E480" s="2">
        <f t="shared" si="29"/>
        <v>4675000</v>
      </c>
      <c r="F480" s="2"/>
      <c r="G480" s="15"/>
      <c r="H480" s="2"/>
      <c r="I480" s="2"/>
      <c r="J480" s="2"/>
      <c r="K480" s="2">
        <f t="shared" si="30"/>
        <v>4675000</v>
      </c>
      <c r="L480" s="15">
        <v>4675000</v>
      </c>
      <c r="M480" s="2"/>
    </row>
    <row r="481" spans="1:13" s="22" customFormat="1" hidden="1" outlineLevel="1" x14ac:dyDescent="0.25">
      <c r="A481" s="19" t="s">
        <v>2995</v>
      </c>
      <c r="B481" s="19" t="s">
        <v>3212</v>
      </c>
      <c r="C481" s="19" t="s">
        <v>1413</v>
      </c>
      <c r="D481" s="19" t="s">
        <v>389</v>
      </c>
      <c r="E481" s="2">
        <f t="shared" si="29"/>
        <v>4675000</v>
      </c>
      <c r="F481" s="2"/>
      <c r="G481" s="15"/>
      <c r="H481" s="2"/>
      <c r="I481" s="2"/>
      <c r="J481" s="2"/>
      <c r="K481" s="2">
        <f t="shared" si="30"/>
        <v>4675000</v>
      </c>
      <c r="L481" s="15">
        <v>4675000</v>
      </c>
      <c r="M481" s="2"/>
    </row>
    <row r="482" spans="1:13" s="22" customFormat="1" hidden="1" outlineLevel="1" x14ac:dyDescent="0.25">
      <c r="A482" s="19" t="s">
        <v>2995</v>
      </c>
      <c r="B482" s="19" t="s">
        <v>3212</v>
      </c>
      <c r="C482" s="19" t="s">
        <v>1414</v>
      </c>
      <c r="D482" s="19" t="s">
        <v>284</v>
      </c>
      <c r="E482" s="2">
        <f t="shared" si="29"/>
        <v>4675000</v>
      </c>
      <c r="F482" s="2"/>
      <c r="G482" s="15"/>
      <c r="H482" s="2"/>
      <c r="I482" s="2"/>
      <c r="J482" s="2"/>
      <c r="K482" s="2">
        <f t="shared" si="30"/>
        <v>4675000</v>
      </c>
      <c r="L482" s="15">
        <v>4675000</v>
      </c>
      <c r="M482" s="2"/>
    </row>
    <row r="483" spans="1:13" s="22" customFormat="1" hidden="1" outlineLevel="1" x14ac:dyDescent="0.25">
      <c r="A483" s="19" t="s">
        <v>2995</v>
      </c>
      <c r="B483" s="19" t="s">
        <v>3212</v>
      </c>
      <c r="C483" s="19" t="s">
        <v>1415</v>
      </c>
      <c r="D483" s="19" t="s">
        <v>283</v>
      </c>
      <c r="E483" s="2">
        <f t="shared" si="29"/>
        <v>4675000</v>
      </c>
      <c r="F483" s="2"/>
      <c r="G483" s="15"/>
      <c r="H483" s="2"/>
      <c r="I483" s="2"/>
      <c r="J483" s="2"/>
      <c r="K483" s="2">
        <f t="shared" si="30"/>
        <v>4675000</v>
      </c>
      <c r="L483" s="15">
        <v>4675000</v>
      </c>
      <c r="M483" s="2"/>
    </row>
    <row r="484" spans="1:13" s="22" customFormat="1" hidden="1" outlineLevel="1" x14ac:dyDescent="0.25">
      <c r="A484" s="19" t="s">
        <v>2995</v>
      </c>
      <c r="B484" s="19" t="s">
        <v>3212</v>
      </c>
      <c r="C484" s="19" t="s">
        <v>3637</v>
      </c>
      <c r="D484" s="19" t="s">
        <v>3638</v>
      </c>
      <c r="E484" s="2">
        <f t="shared" si="29"/>
        <v>4675000</v>
      </c>
      <c r="F484" s="2"/>
      <c r="G484" s="15"/>
      <c r="H484" s="2"/>
      <c r="I484" s="2"/>
      <c r="J484" s="2"/>
      <c r="K484" s="2">
        <f t="shared" si="30"/>
        <v>4675000</v>
      </c>
      <c r="L484" s="15">
        <v>4675000</v>
      </c>
      <c r="M484" s="2"/>
    </row>
    <row r="485" spans="1:13" s="22" customFormat="1" hidden="1" outlineLevel="1" x14ac:dyDescent="0.25">
      <c r="A485" s="19" t="s">
        <v>2995</v>
      </c>
      <c r="B485" s="19" t="s">
        <v>3212</v>
      </c>
      <c r="C485" s="19" t="s">
        <v>3639</v>
      </c>
      <c r="D485" s="19" t="s">
        <v>3640</v>
      </c>
      <c r="E485" s="2">
        <f t="shared" si="29"/>
        <v>4675000</v>
      </c>
      <c r="F485" s="2"/>
      <c r="G485" s="15"/>
      <c r="H485" s="2"/>
      <c r="I485" s="2"/>
      <c r="J485" s="2"/>
      <c r="K485" s="2">
        <f t="shared" si="30"/>
        <v>4675000</v>
      </c>
      <c r="L485" s="15">
        <v>4675000</v>
      </c>
      <c r="M485" s="2"/>
    </row>
    <row r="486" spans="1:13" s="22" customFormat="1" hidden="1" outlineLevel="1" x14ac:dyDescent="0.25">
      <c r="A486" s="19" t="s">
        <v>2995</v>
      </c>
      <c r="B486" s="19" t="s">
        <v>3212</v>
      </c>
      <c r="C486" s="19" t="s">
        <v>3641</v>
      </c>
      <c r="D486" s="19" t="s">
        <v>2966</v>
      </c>
      <c r="E486" s="2">
        <f t="shared" si="29"/>
        <v>4675000</v>
      </c>
      <c r="F486" s="2"/>
      <c r="G486" s="15"/>
      <c r="H486" s="2"/>
      <c r="I486" s="2"/>
      <c r="J486" s="2"/>
      <c r="K486" s="2">
        <f t="shared" si="30"/>
        <v>4675000</v>
      </c>
      <c r="L486" s="15">
        <v>4675000</v>
      </c>
      <c r="M486" s="2"/>
    </row>
    <row r="487" spans="1:13" s="22" customFormat="1" hidden="1" outlineLevel="1" x14ac:dyDescent="0.25">
      <c r="A487" s="19" t="s">
        <v>2995</v>
      </c>
      <c r="B487" s="19" t="s">
        <v>3212</v>
      </c>
      <c r="C487" s="19" t="s">
        <v>1422</v>
      </c>
      <c r="D487" s="19" t="s">
        <v>470</v>
      </c>
      <c r="E487" s="2">
        <f t="shared" si="29"/>
        <v>4675000</v>
      </c>
      <c r="F487" s="2"/>
      <c r="G487" s="15"/>
      <c r="H487" s="2"/>
      <c r="I487" s="2"/>
      <c r="J487" s="2"/>
      <c r="K487" s="2">
        <f t="shared" si="30"/>
        <v>4675000</v>
      </c>
      <c r="L487" s="15">
        <v>4675000</v>
      </c>
      <c r="M487" s="2"/>
    </row>
    <row r="488" spans="1:13" s="22" customFormat="1" hidden="1" outlineLevel="1" x14ac:dyDescent="0.25">
      <c r="A488" s="19" t="s">
        <v>2995</v>
      </c>
      <c r="B488" s="19" t="s">
        <v>3212</v>
      </c>
      <c r="C488" s="19" t="s">
        <v>3642</v>
      </c>
      <c r="D488" s="19" t="s">
        <v>688</v>
      </c>
      <c r="E488" s="2">
        <f t="shared" si="29"/>
        <v>4675000</v>
      </c>
      <c r="F488" s="2"/>
      <c r="G488" s="15"/>
      <c r="H488" s="2"/>
      <c r="I488" s="2"/>
      <c r="J488" s="2"/>
      <c r="K488" s="2">
        <f t="shared" si="30"/>
        <v>4675000</v>
      </c>
      <c r="L488" s="15">
        <v>4675000</v>
      </c>
      <c r="M488" s="2"/>
    </row>
    <row r="489" spans="1:13" s="22" customFormat="1" hidden="1" outlineLevel="1" x14ac:dyDescent="0.25">
      <c r="A489" s="19" t="s">
        <v>2995</v>
      </c>
      <c r="B489" s="19" t="s">
        <v>3212</v>
      </c>
      <c r="C489" s="19" t="s">
        <v>3844</v>
      </c>
      <c r="D489" s="19" t="s">
        <v>3845</v>
      </c>
      <c r="E489" s="2">
        <f t="shared" si="29"/>
        <v>5850000</v>
      </c>
      <c r="F489" s="2"/>
      <c r="G489" s="15"/>
      <c r="H489" s="2"/>
      <c r="I489" s="2"/>
      <c r="J489" s="2"/>
      <c r="K489" s="2">
        <f t="shared" si="30"/>
        <v>5850000</v>
      </c>
      <c r="L489" s="15">
        <v>5850000</v>
      </c>
      <c r="M489" s="2"/>
    </row>
    <row r="490" spans="1:13" s="22" customFormat="1" hidden="1" outlineLevel="1" x14ac:dyDescent="0.25">
      <c r="A490" s="19" t="s">
        <v>2995</v>
      </c>
      <c r="B490" s="19" t="s">
        <v>3212</v>
      </c>
      <c r="C490" s="19" t="s">
        <v>3846</v>
      </c>
      <c r="D490" s="19" t="s">
        <v>888</v>
      </c>
      <c r="E490" s="2">
        <f t="shared" si="29"/>
        <v>6000000</v>
      </c>
      <c r="F490" s="2"/>
      <c r="G490" s="15"/>
      <c r="H490" s="2"/>
      <c r="I490" s="2"/>
      <c r="J490" s="2"/>
      <c r="K490" s="2">
        <f t="shared" si="30"/>
        <v>6000000</v>
      </c>
      <c r="L490" s="15">
        <v>6000000</v>
      </c>
      <c r="M490" s="2"/>
    </row>
    <row r="491" spans="1:13" s="22" customFormat="1" hidden="1" outlineLevel="1" x14ac:dyDescent="0.25">
      <c r="A491" s="19" t="s">
        <v>2995</v>
      </c>
      <c r="B491" s="19" t="s">
        <v>3212</v>
      </c>
      <c r="C491" s="19" t="s">
        <v>3643</v>
      </c>
      <c r="D491" s="19" t="s">
        <v>3644</v>
      </c>
      <c r="E491" s="2">
        <f t="shared" si="29"/>
        <v>6000000</v>
      </c>
      <c r="F491" s="2"/>
      <c r="G491" s="15"/>
      <c r="H491" s="2"/>
      <c r="I491" s="2"/>
      <c r="J491" s="2"/>
      <c r="K491" s="2">
        <f t="shared" si="30"/>
        <v>6000000</v>
      </c>
      <c r="L491" s="15">
        <v>6000000</v>
      </c>
      <c r="M491" s="2"/>
    </row>
    <row r="492" spans="1:13" s="22" customFormat="1" hidden="1" outlineLevel="1" x14ac:dyDescent="0.25">
      <c r="A492" s="19" t="s">
        <v>2995</v>
      </c>
      <c r="B492" s="19" t="s">
        <v>3212</v>
      </c>
      <c r="C492" s="19" t="s">
        <v>2149</v>
      </c>
      <c r="D492" s="19" t="s">
        <v>2150</v>
      </c>
      <c r="E492" s="2">
        <f t="shared" si="29"/>
        <v>6000000</v>
      </c>
      <c r="F492" s="2"/>
      <c r="G492" s="15"/>
      <c r="H492" s="2"/>
      <c r="I492" s="2"/>
      <c r="J492" s="2"/>
      <c r="K492" s="2">
        <f t="shared" si="30"/>
        <v>6000000</v>
      </c>
      <c r="L492" s="15">
        <v>6000000</v>
      </c>
      <c r="M492" s="2"/>
    </row>
    <row r="493" spans="1:13" s="22" customFormat="1" ht="15.75" hidden="1" customHeight="1" outlineLevel="1" x14ac:dyDescent="0.25">
      <c r="A493" s="19" t="s">
        <v>2995</v>
      </c>
      <c r="B493" s="19" t="s">
        <v>3212</v>
      </c>
      <c r="C493" s="19" t="s">
        <v>3645</v>
      </c>
      <c r="D493" s="19" t="s">
        <v>3646</v>
      </c>
      <c r="E493" s="2">
        <f t="shared" si="29"/>
        <v>3725000</v>
      </c>
      <c r="F493" s="2"/>
      <c r="G493" s="15"/>
      <c r="H493" s="2"/>
      <c r="I493" s="2"/>
      <c r="J493" s="2"/>
      <c r="K493" s="2">
        <f t="shared" si="30"/>
        <v>3725000</v>
      </c>
      <c r="L493" s="15">
        <v>3725000</v>
      </c>
      <c r="M493" s="2"/>
    </row>
    <row r="494" spans="1:13" s="22" customFormat="1" hidden="1" outlineLevel="1" x14ac:dyDescent="0.25">
      <c r="A494" s="19" t="s">
        <v>2995</v>
      </c>
      <c r="B494" s="19" t="s">
        <v>3212</v>
      </c>
      <c r="C494" s="19" t="s">
        <v>2863</v>
      </c>
      <c r="D494" s="19" t="s">
        <v>2864</v>
      </c>
      <c r="E494" s="2">
        <f t="shared" si="29"/>
        <v>3725000</v>
      </c>
      <c r="F494" s="2"/>
      <c r="G494" s="15"/>
      <c r="H494" s="2"/>
      <c r="I494" s="2"/>
      <c r="J494" s="2"/>
      <c r="K494" s="2">
        <f t="shared" si="30"/>
        <v>3725000</v>
      </c>
      <c r="L494" s="15">
        <v>3725000</v>
      </c>
      <c r="M494" s="2"/>
    </row>
    <row r="495" spans="1:13" s="22" customFormat="1" hidden="1" outlineLevel="1" x14ac:dyDescent="0.25">
      <c r="A495" s="19" t="s">
        <v>2995</v>
      </c>
      <c r="B495" s="19" t="s">
        <v>3212</v>
      </c>
      <c r="C495" s="19" t="s">
        <v>3647</v>
      </c>
      <c r="D495" s="19" t="s">
        <v>3648</v>
      </c>
      <c r="E495" s="2">
        <f t="shared" si="29"/>
        <v>4675000</v>
      </c>
      <c r="F495" s="2"/>
      <c r="G495" s="15"/>
      <c r="H495" s="2"/>
      <c r="I495" s="2"/>
      <c r="J495" s="2"/>
      <c r="K495" s="2">
        <f t="shared" si="30"/>
        <v>4675000</v>
      </c>
      <c r="L495" s="15">
        <v>4675000</v>
      </c>
      <c r="M495" s="2"/>
    </row>
    <row r="496" spans="1:13" s="22" customFormat="1" hidden="1" outlineLevel="1" x14ac:dyDescent="0.25">
      <c r="A496" s="19" t="s">
        <v>2995</v>
      </c>
      <c r="B496" s="19" t="s">
        <v>3212</v>
      </c>
      <c r="C496" s="19" t="s">
        <v>2539</v>
      </c>
      <c r="D496" s="19" t="s">
        <v>2540</v>
      </c>
      <c r="E496" s="2">
        <f t="shared" si="29"/>
        <v>3725000</v>
      </c>
      <c r="F496" s="2"/>
      <c r="G496" s="15"/>
      <c r="H496" s="2"/>
      <c r="I496" s="2"/>
      <c r="J496" s="2"/>
      <c r="K496" s="2">
        <f t="shared" si="30"/>
        <v>3725000</v>
      </c>
      <c r="L496" s="15">
        <v>3725000</v>
      </c>
      <c r="M496" s="2"/>
    </row>
    <row r="497" spans="1:13" s="22" customFormat="1" hidden="1" outlineLevel="1" x14ac:dyDescent="0.25">
      <c r="A497" s="19" t="s">
        <v>2995</v>
      </c>
      <c r="B497" s="19" t="s">
        <v>3212</v>
      </c>
      <c r="C497" s="19" t="s">
        <v>3649</v>
      </c>
      <c r="D497" s="19" t="s">
        <v>3650</v>
      </c>
      <c r="E497" s="2">
        <f t="shared" si="29"/>
        <v>4675000</v>
      </c>
      <c r="F497" s="2"/>
      <c r="G497" s="15"/>
      <c r="H497" s="2"/>
      <c r="I497" s="2"/>
      <c r="J497" s="2"/>
      <c r="K497" s="2">
        <f t="shared" si="30"/>
        <v>4675000</v>
      </c>
      <c r="L497" s="15">
        <v>4675000</v>
      </c>
      <c r="M497" s="2"/>
    </row>
    <row r="498" spans="1:13" s="22" customFormat="1" hidden="1" outlineLevel="1" x14ac:dyDescent="0.25">
      <c r="A498" s="19" t="s">
        <v>2995</v>
      </c>
      <c r="B498" s="19" t="s">
        <v>3212</v>
      </c>
      <c r="C498" s="19" t="s">
        <v>3651</v>
      </c>
      <c r="D498" s="19" t="s">
        <v>3652</v>
      </c>
      <c r="E498" s="2">
        <f t="shared" si="29"/>
        <v>4675000</v>
      </c>
      <c r="F498" s="2"/>
      <c r="G498" s="15"/>
      <c r="H498" s="2"/>
      <c r="I498" s="2"/>
      <c r="J498" s="2"/>
      <c r="K498" s="2">
        <f t="shared" si="30"/>
        <v>4675000</v>
      </c>
      <c r="L498" s="15">
        <v>4675000</v>
      </c>
      <c r="M498" s="2"/>
    </row>
    <row r="499" spans="1:13" s="22" customFormat="1" hidden="1" outlineLevel="1" x14ac:dyDescent="0.25">
      <c r="A499" s="19" t="s">
        <v>2995</v>
      </c>
      <c r="B499" s="19" t="s">
        <v>3212</v>
      </c>
      <c r="C499" s="19" t="s">
        <v>3847</v>
      </c>
      <c r="D499" s="19" t="s">
        <v>3848</v>
      </c>
      <c r="E499" s="2">
        <f t="shared" si="29"/>
        <v>6000000</v>
      </c>
      <c r="F499" s="2"/>
      <c r="G499" s="15"/>
      <c r="H499" s="2"/>
      <c r="I499" s="2"/>
      <c r="J499" s="2"/>
      <c r="K499" s="2">
        <f t="shared" si="30"/>
        <v>6000000</v>
      </c>
      <c r="L499" s="15">
        <v>6000000</v>
      </c>
      <c r="M499" s="2"/>
    </row>
    <row r="500" spans="1:13" s="22" customFormat="1" hidden="1" outlineLevel="1" x14ac:dyDescent="0.25">
      <c r="A500" s="19" t="s">
        <v>2995</v>
      </c>
      <c r="B500" s="19" t="s">
        <v>3212</v>
      </c>
      <c r="C500" s="19" t="s">
        <v>3653</v>
      </c>
      <c r="D500" s="19" t="s">
        <v>3654</v>
      </c>
      <c r="E500" s="2">
        <f t="shared" si="29"/>
        <v>6000000</v>
      </c>
      <c r="F500" s="2"/>
      <c r="G500" s="15"/>
      <c r="H500" s="2"/>
      <c r="I500" s="2"/>
      <c r="J500" s="2"/>
      <c r="K500" s="2">
        <f t="shared" si="30"/>
        <v>6000000</v>
      </c>
      <c r="L500" s="15">
        <v>6000000</v>
      </c>
      <c r="M500" s="2"/>
    </row>
    <row r="501" spans="1:13" s="22" customFormat="1" hidden="1" outlineLevel="1" x14ac:dyDescent="0.25">
      <c r="A501" s="19" t="s">
        <v>2997</v>
      </c>
      <c r="B501" s="19" t="s">
        <v>3212</v>
      </c>
      <c r="C501" s="19" t="s">
        <v>1457</v>
      </c>
      <c r="D501" s="19" t="s">
        <v>903</v>
      </c>
      <c r="E501" s="2">
        <f t="shared" si="29"/>
        <v>6000000</v>
      </c>
      <c r="F501" s="2"/>
      <c r="G501" s="15"/>
      <c r="H501" s="2"/>
      <c r="I501" s="2"/>
      <c r="J501" s="2"/>
      <c r="K501" s="2">
        <f t="shared" si="30"/>
        <v>6000000</v>
      </c>
      <c r="L501" s="15">
        <v>6000000</v>
      </c>
      <c r="M501" s="2"/>
    </row>
    <row r="502" spans="1:13" s="22" customFormat="1" hidden="1" outlineLevel="1" x14ac:dyDescent="0.25">
      <c r="A502" s="19" t="s">
        <v>2997</v>
      </c>
      <c r="B502" s="19" t="s">
        <v>3212</v>
      </c>
      <c r="C502" s="19" t="s">
        <v>1456</v>
      </c>
      <c r="D502" s="19" t="s">
        <v>327</v>
      </c>
      <c r="E502" s="2">
        <f t="shared" si="29"/>
        <v>5850000</v>
      </c>
      <c r="F502" s="2"/>
      <c r="G502" s="15"/>
      <c r="H502" s="2"/>
      <c r="I502" s="2"/>
      <c r="J502" s="2"/>
      <c r="K502" s="2">
        <f t="shared" si="30"/>
        <v>5850000</v>
      </c>
      <c r="L502" s="15">
        <v>5850000</v>
      </c>
      <c r="M502" s="2"/>
    </row>
    <row r="503" spans="1:13" s="22" customFormat="1" hidden="1" outlineLevel="1" x14ac:dyDescent="0.25">
      <c r="A503" s="19" t="s">
        <v>2997</v>
      </c>
      <c r="B503" s="19" t="s">
        <v>3212</v>
      </c>
      <c r="C503" s="19" t="s">
        <v>1460</v>
      </c>
      <c r="D503" s="19" t="s">
        <v>1461</v>
      </c>
      <c r="E503" s="2">
        <f t="shared" si="29"/>
        <v>3775000</v>
      </c>
      <c r="F503" s="2"/>
      <c r="G503" s="15"/>
      <c r="H503" s="2"/>
      <c r="I503" s="2"/>
      <c r="J503" s="2"/>
      <c r="K503" s="2">
        <f t="shared" si="30"/>
        <v>3775000</v>
      </c>
      <c r="L503" s="15">
        <v>3775000</v>
      </c>
      <c r="M503" s="2"/>
    </row>
    <row r="504" spans="1:13" s="22" customFormat="1" hidden="1" outlineLevel="1" x14ac:dyDescent="0.25">
      <c r="A504" s="19" t="s">
        <v>2997</v>
      </c>
      <c r="B504" s="19" t="s">
        <v>3212</v>
      </c>
      <c r="C504" s="19" t="s">
        <v>3849</v>
      </c>
      <c r="D504" s="19" t="s">
        <v>3850</v>
      </c>
      <c r="E504" s="2">
        <f t="shared" si="29"/>
        <v>6000000</v>
      </c>
      <c r="F504" s="2"/>
      <c r="G504" s="15"/>
      <c r="H504" s="2"/>
      <c r="I504" s="2"/>
      <c r="J504" s="2"/>
      <c r="K504" s="2">
        <f t="shared" si="30"/>
        <v>6000000</v>
      </c>
      <c r="L504" s="15">
        <v>6000000</v>
      </c>
      <c r="M504" s="2"/>
    </row>
    <row r="505" spans="1:13" s="22" customFormat="1" hidden="1" outlineLevel="1" x14ac:dyDescent="0.25">
      <c r="A505" s="19" t="s">
        <v>2997</v>
      </c>
      <c r="B505" s="19" t="s">
        <v>3212</v>
      </c>
      <c r="C505" s="19" t="s">
        <v>3655</v>
      </c>
      <c r="D505" s="19" t="s">
        <v>3656</v>
      </c>
      <c r="E505" s="2">
        <f t="shared" si="29"/>
        <v>4675000</v>
      </c>
      <c r="F505" s="2"/>
      <c r="G505" s="15"/>
      <c r="H505" s="2"/>
      <c r="I505" s="2"/>
      <c r="J505" s="2"/>
      <c r="K505" s="2">
        <f t="shared" si="30"/>
        <v>4675000</v>
      </c>
      <c r="L505" s="15">
        <v>4675000</v>
      </c>
      <c r="M505" s="2"/>
    </row>
    <row r="506" spans="1:13" s="22" customFormat="1" hidden="1" outlineLevel="1" x14ac:dyDescent="0.25">
      <c r="A506" s="19" t="s">
        <v>2997</v>
      </c>
      <c r="B506" s="19" t="s">
        <v>3212</v>
      </c>
      <c r="C506" s="19" t="s">
        <v>1441</v>
      </c>
      <c r="D506" s="19" t="s">
        <v>959</v>
      </c>
      <c r="E506" s="2">
        <f t="shared" si="29"/>
        <v>4675000</v>
      </c>
      <c r="F506" s="2"/>
      <c r="G506" s="15"/>
      <c r="H506" s="2"/>
      <c r="I506" s="2"/>
      <c r="J506" s="2"/>
      <c r="K506" s="2">
        <f t="shared" si="30"/>
        <v>4675000</v>
      </c>
      <c r="L506" s="15">
        <v>4675000</v>
      </c>
      <c r="M506" s="2"/>
    </row>
    <row r="507" spans="1:13" s="22" customFormat="1" hidden="1" outlineLevel="1" x14ac:dyDescent="0.25">
      <c r="A507" s="19" t="s">
        <v>2997</v>
      </c>
      <c r="B507" s="19" t="s">
        <v>3212</v>
      </c>
      <c r="C507" s="19" t="s">
        <v>1443</v>
      </c>
      <c r="D507" s="19" t="s">
        <v>1444</v>
      </c>
      <c r="E507" s="2">
        <f t="shared" si="29"/>
        <v>4675000</v>
      </c>
      <c r="F507" s="2"/>
      <c r="G507" s="15"/>
      <c r="H507" s="2"/>
      <c r="I507" s="2"/>
      <c r="J507" s="2"/>
      <c r="K507" s="2">
        <f t="shared" si="30"/>
        <v>4675000</v>
      </c>
      <c r="L507" s="15">
        <v>4675000</v>
      </c>
      <c r="M507" s="2"/>
    </row>
    <row r="508" spans="1:13" s="22" customFormat="1" hidden="1" outlineLevel="1" x14ac:dyDescent="0.25">
      <c r="A508" s="19" t="s">
        <v>2997</v>
      </c>
      <c r="B508" s="19" t="s">
        <v>3212</v>
      </c>
      <c r="C508" s="19" t="s">
        <v>1445</v>
      </c>
      <c r="D508" s="19" t="s">
        <v>2690</v>
      </c>
      <c r="E508" s="2">
        <f t="shared" si="29"/>
        <v>4675000</v>
      </c>
      <c r="F508" s="2"/>
      <c r="G508" s="15"/>
      <c r="H508" s="2"/>
      <c r="I508" s="2"/>
      <c r="J508" s="2"/>
      <c r="K508" s="2">
        <f t="shared" si="30"/>
        <v>4675000</v>
      </c>
      <c r="L508" s="15">
        <v>4675000</v>
      </c>
      <c r="M508" s="2"/>
    </row>
    <row r="509" spans="1:13" s="22" customFormat="1" hidden="1" outlineLevel="1" x14ac:dyDescent="0.25">
      <c r="A509" s="19" t="s">
        <v>2997</v>
      </c>
      <c r="B509" s="19" t="s">
        <v>3212</v>
      </c>
      <c r="C509" s="19" t="s">
        <v>3657</v>
      </c>
      <c r="D509" s="19" t="s">
        <v>3658</v>
      </c>
      <c r="E509" s="2">
        <f t="shared" si="29"/>
        <v>4675000</v>
      </c>
      <c r="F509" s="2"/>
      <c r="G509" s="15"/>
      <c r="H509" s="2"/>
      <c r="I509" s="2"/>
      <c r="J509" s="2"/>
      <c r="K509" s="2">
        <f t="shared" si="30"/>
        <v>4675000</v>
      </c>
      <c r="L509" s="15">
        <v>4675000</v>
      </c>
      <c r="M509" s="2"/>
    </row>
    <row r="510" spans="1:13" s="22" customFormat="1" hidden="1" outlineLevel="1" x14ac:dyDescent="0.25">
      <c r="A510" s="19" t="s">
        <v>2997</v>
      </c>
      <c r="B510" s="19" t="s">
        <v>3212</v>
      </c>
      <c r="C510" s="19" t="s">
        <v>3659</v>
      </c>
      <c r="D510" s="19" t="s">
        <v>3660</v>
      </c>
      <c r="E510" s="2">
        <f t="shared" si="29"/>
        <v>4675000</v>
      </c>
      <c r="F510" s="2"/>
      <c r="G510" s="15"/>
      <c r="H510" s="2"/>
      <c r="I510" s="2"/>
      <c r="J510" s="2"/>
      <c r="K510" s="2">
        <f t="shared" si="30"/>
        <v>4675000</v>
      </c>
      <c r="L510" s="15">
        <v>4675000</v>
      </c>
      <c r="M510" s="2"/>
    </row>
    <row r="511" spans="1:13" s="22" customFormat="1" hidden="1" outlineLevel="1" x14ac:dyDescent="0.25">
      <c r="A511" s="19" t="s">
        <v>2997</v>
      </c>
      <c r="B511" s="19" t="s">
        <v>3212</v>
      </c>
      <c r="C511" s="19" t="s">
        <v>3661</v>
      </c>
      <c r="D511" s="19" t="s">
        <v>2867</v>
      </c>
      <c r="E511" s="2">
        <f t="shared" si="29"/>
        <v>4675000</v>
      </c>
      <c r="F511" s="2"/>
      <c r="G511" s="15"/>
      <c r="H511" s="2"/>
      <c r="I511" s="2"/>
      <c r="J511" s="2"/>
      <c r="K511" s="2">
        <f t="shared" si="30"/>
        <v>4675000</v>
      </c>
      <c r="L511" s="15">
        <v>4675000</v>
      </c>
      <c r="M511" s="2"/>
    </row>
    <row r="512" spans="1:13" s="22" customFormat="1" hidden="1" outlineLevel="1" x14ac:dyDescent="0.25">
      <c r="A512" s="19" t="s">
        <v>2997</v>
      </c>
      <c r="B512" s="19" t="s">
        <v>3212</v>
      </c>
      <c r="C512" s="19" t="s">
        <v>1958</v>
      </c>
      <c r="D512" s="19" t="s">
        <v>1959</v>
      </c>
      <c r="E512" s="2">
        <f t="shared" si="29"/>
        <v>6000000</v>
      </c>
      <c r="F512" s="2"/>
      <c r="G512" s="15"/>
      <c r="H512" s="2"/>
      <c r="I512" s="2"/>
      <c r="J512" s="2"/>
      <c r="K512" s="2">
        <f t="shared" si="30"/>
        <v>6000000</v>
      </c>
      <c r="L512" s="15">
        <v>6000000</v>
      </c>
      <c r="M512" s="2"/>
    </row>
    <row r="513" spans="1:13" s="22" customFormat="1" hidden="1" outlineLevel="1" x14ac:dyDescent="0.25">
      <c r="A513" s="19" t="s">
        <v>2997</v>
      </c>
      <c r="B513" s="19" t="s">
        <v>3212</v>
      </c>
      <c r="C513" s="19" t="s">
        <v>3662</v>
      </c>
      <c r="D513" s="19" t="s">
        <v>3663</v>
      </c>
      <c r="E513" s="2">
        <f t="shared" si="29"/>
        <v>6000000</v>
      </c>
      <c r="F513" s="2"/>
      <c r="G513" s="15"/>
      <c r="H513" s="2"/>
      <c r="I513" s="2"/>
      <c r="J513" s="2"/>
      <c r="K513" s="2">
        <f t="shared" si="30"/>
        <v>6000000</v>
      </c>
      <c r="L513" s="15">
        <v>6000000</v>
      </c>
      <c r="M513" s="2"/>
    </row>
    <row r="514" spans="1:13" s="22" customFormat="1" hidden="1" outlineLevel="1" x14ac:dyDescent="0.25">
      <c r="A514" s="19" t="s">
        <v>2997</v>
      </c>
      <c r="B514" s="19" t="s">
        <v>3212</v>
      </c>
      <c r="C514" s="19" t="s">
        <v>3664</v>
      </c>
      <c r="D514" s="19" t="s">
        <v>351</v>
      </c>
      <c r="E514" s="2">
        <f t="shared" si="29"/>
        <v>6000000</v>
      </c>
      <c r="F514" s="2"/>
      <c r="G514" s="15"/>
      <c r="H514" s="2"/>
      <c r="I514" s="2"/>
      <c r="J514" s="2"/>
      <c r="K514" s="2">
        <f t="shared" si="30"/>
        <v>6000000</v>
      </c>
      <c r="L514" s="15">
        <v>6000000</v>
      </c>
      <c r="M514" s="2"/>
    </row>
    <row r="515" spans="1:13" s="22" customFormat="1" hidden="1" outlineLevel="1" x14ac:dyDescent="0.25">
      <c r="A515" s="19" t="s">
        <v>2997</v>
      </c>
      <c r="B515" s="19" t="s">
        <v>3212</v>
      </c>
      <c r="C515" s="19" t="s">
        <v>3665</v>
      </c>
      <c r="D515" s="19" t="s">
        <v>3666</v>
      </c>
      <c r="E515" s="2">
        <f t="shared" si="29"/>
        <v>6000000</v>
      </c>
      <c r="F515" s="2"/>
      <c r="G515" s="15"/>
      <c r="H515" s="2"/>
      <c r="I515" s="2"/>
      <c r="J515" s="2"/>
      <c r="K515" s="2">
        <f t="shared" si="30"/>
        <v>6000000</v>
      </c>
      <c r="L515" s="15">
        <v>6000000</v>
      </c>
      <c r="M515" s="2"/>
    </row>
    <row r="516" spans="1:13" s="22" customFormat="1" hidden="1" outlineLevel="1" x14ac:dyDescent="0.25">
      <c r="A516" s="19" t="s">
        <v>2997</v>
      </c>
      <c r="B516" s="19" t="s">
        <v>3212</v>
      </c>
      <c r="C516" s="19" t="s">
        <v>1433</v>
      </c>
      <c r="D516" s="19" t="s">
        <v>898</v>
      </c>
      <c r="E516" s="2">
        <f t="shared" si="29"/>
        <v>4900000</v>
      </c>
      <c r="F516" s="2"/>
      <c r="G516" s="15"/>
      <c r="H516" s="2"/>
      <c r="I516" s="2"/>
      <c r="J516" s="2"/>
      <c r="K516" s="2">
        <f t="shared" si="30"/>
        <v>4900000</v>
      </c>
      <c r="L516" s="15">
        <v>4900000</v>
      </c>
      <c r="M516" s="2"/>
    </row>
    <row r="517" spans="1:13" s="22" customFormat="1" hidden="1" outlineLevel="1" x14ac:dyDescent="0.25">
      <c r="A517" s="19" t="s">
        <v>2997</v>
      </c>
      <c r="B517" s="19" t="s">
        <v>3212</v>
      </c>
      <c r="C517" s="19" t="s">
        <v>1955</v>
      </c>
      <c r="D517" s="19" t="s">
        <v>944</v>
      </c>
      <c r="E517" s="2">
        <f t="shared" si="29"/>
        <v>4900000</v>
      </c>
      <c r="F517" s="2"/>
      <c r="G517" s="15"/>
      <c r="H517" s="2"/>
      <c r="I517" s="2"/>
      <c r="J517" s="2"/>
      <c r="K517" s="2">
        <f t="shared" si="30"/>
        <v>4900000</v>
      </c>
      <c r="L517" s="15">
        <v>4900000</v>
      </c>
      <c r="M517" s="2"/>
    </row>
    <row r="518" spans="1:13" s="22" customFormat="1" hidden="1" outlineLevel="1" x14ac:dyDescent="0.25">
      <c r="A518" s="19" t="s">
        <v>2997</v>
      </c>
      <c r="B518" s="19" t="s">
        <v>3212</v>
      </c>
      <c r="C518" s="19" t="s">
        <v>3667</v>
      </c>
      <c r="D518" s="19" t="s">
        <v>3668</v>
      </c>
      <c r="E518" s="2">
        <f t="shared" si="29"/>
        <v>4900000</v>
      </c>
      <c r="F518" s="2"/>
      <c r="G518" s="15"/>
      <c r="H518" s="2"/>
      <c r="I518" s="2"/>
      <c r="J518" s="2"/>
      <c r="K518" s="2">
        <f t="shared" si="30"/>
        <v>4900000</v>
      </c>
      <c r="L518" s="15">
        <v>4900000</v>
      </c>
      <c r="M518" s="2"/>
    </row>
    <row r="519" spans="1:13" s="22" customFormat="1" hidden="1" outlineLevel="1" x14ac:dyDescent="0.25">
      <c r="A519" s="19" t="s">
        <v>2997</v>
      </c>
      <c r="B519" s="19" t="s">
        <v>3212</v>
      </c>
      <c r="C519" s="19" t="s">
        <v>1436</v>
      </c>
      <c r="D519" s="19" t="s">
        <v>403</v>
      </c>
      <c r="E519" s="2">
        <f t="shared" si="29"/>
        <v>4900000</v>
      </c>
      <c r="F519" s="2"/>
      <c r="G519" s="15"/>
      <c r="H519" s="2"/>
      <c r="I519" s="2"/>
      <c r="J519" s="2"/>
      <c r="K519" s="2">
        <f t="shared" si="30"/>
        <v>4900000</v>
      </c>
      <c r="L519" s="15">
        <v>4900000</v>
      </c>
      <c r="M519" s="2"/>
    </row>
    <row r="520" spans="1:13" s="22" customFormat="1" hidden="1" outlineLevel="1" x14ac:dyDescent="0.25">
      <c r="A520" s="19" t="s">
        <v>2997</v>
      </c>
      <c r="B520" s="19" t="s">
        <v>3212</v>
      </c>
      <c r="C520" s="19" t="s">
        <v>3669</v>
      </c>
      <c r="D520" s="19" t="s">
        <v>3670</v>
      </c>
      <c r="E520" s="2">
        <f t="shared" si="29"/>
        <v>4900000</v>
      </c>
      <c r="F520" s="2"/>
      <c r="G520" s="15"/>
      <c r="H520" s="2"/>
      <c r="I520" s="2"/>
      <c r="J520" s="2"/>
      <c r="K520" s="2">
        <f t="shared" si="30"/>
        <v>4900000</v>
      </c>
      <c r="L520" s="15">
        <v>4900000</v>
      </c>
      <c r="M520" s="2"/>
    </row>
    <row r="521" spans="1:13" s="22" customFormat="1" hidden="1" outlineLevel="1" x14ac:dyDescent="0.25">
      <c r="A521" s="19" t="s">
        <v>2997</v>
      </c>
      <c r="B521" s="19" t="s">
        <v>3212</v>
      </c>
      <c r="C521" s="19" t="s">
        <v>3851</v>
      </c>
      <c r="D521" s="19" t="s">
        <v>3852</v>
      </c>
      <c r="E521" s="2">
        <f t="shared" si="29"/>
        <v>4900000</v>
      </c>
      <c r="F521" s="2"/>
      <c r="G521" s="15"/>
      <c r="H521" s="2"/>
      <c r="I521" s="2"/>
      <c r="J521" s="2"/>
      <c r="K521" s="2">
        <f t="shared" si="30"/>
        <v>4900000</v>
      </c>
      <c r="L521" s="15">
        <v>4900000</v>
      </c>
      <c r="M521" s="2"/>
    </row>
    <row r="522" spans="1:13" s="22" customFormat="1" hidden="1" outlineLevel="1" x14ac:dyDescent="0.25">
      <c r="A522" s="19" t="s">
        <v>2997</v>
      </c>
      <c r="B522" s="19" t="s">
        <v>3212</v>
      </c>
      <c r="C522" s="19" t="s">
        <v>1439</v>
      </c>
      <c r="D522" s="19" t="s">
        <v>333</v>
      </c>
      <c r="E522" s="2">
        <f t="shared" si="29"/>
        <v>5050000</v>
      </c>
      <c r="F522" s="2"/>
      <c r="G522" s="15"/>
      <c r="H522" s="2"/>
      <c r="I522" s="2"/>
      <c r="J522" s="2"/>
      <c r="K522" s="2">
        <f t="shared" si="30"/>
        <v>5050000</v>
      </c>
      <c r="L522" s="15">
        <v>5050000</v>
      </c>
      <c r="M522" s="2"/>
    </row>
    <row r="523" spans="1:13" s="22" customFormat="1" hidden="1" outlineLevel="1" x14ac:dyDescent="0.25">
      <c r="A523" s="19" t="s">
        <v>2997</v>
      </c>
      <c r="B523" s="19" t="s">
        <v>3212</v>
      </c>
      <c r="C523" s="19" t="s">
        <v>3671</v>
      </c>
      <c r="D523" s="19" t="s">
        <v>3672</v>
      </c>
      <c r="E523" s="2">
        <f t="shared" si="29"/>
        <v>2450000</v>
      </c>
      <c r="F523" s="2"/>
      <c r="G523" s="15"/>
      <c r="H523" s="2"/>
      <c r="I523" s="2"/>
      <c r="J523" s="2"/>
      <c r="K523" s="2">
        <f t="shared" si="30"/>
        <v>2450000</v>
      </c>
      <c r="L523" s="15">
        <v>2450000</v>
      </c>
      <c r="M523" s="2"/>
    </row>
    <row r="524" spans="1:13" s="22" customFormat="1" hidden="1" outlineLevel="1" x14ac:dyDescent="0.25">
      <c r="A524" s="19" t="s">
        <v>2997</v>
      </c>
      <c r="B524" s="19" t="s">
        <v>3212</v>
      </c>
      <c r="C524" s="19" t="s">
        <v>3853</v>
      </c>
      <c r="D524" s="19" t="s">
        <v>3854</v>
      </c>
      <c r="E524" s="2">
        <f t="shared" si="29"/>
        <v>6000000</v>
      </c>
      <c r="F524" s="2"/>
      <c r="G524" s="15"/>
      <c r="H524" s="2"/>
      <c r="I524" s="2"/>
      <c r="J524" s="2"/>
      <c r="K524" s="2">
        <f t="shared" si="30"/>
        <v>6000000</v>
      </c>
      <c r="L524" s="15">
        <v>6000000</v>
      </c>
      <c r="M524" s="2"/>
    </row>
    <row r="525" spans="1:13" s="22" customFormat="1" hidden="1" outlineLevel="1" x14ac:dyDescent="0.25">
      <c r="A525" s="19" t="s">
        <v>2997</v>
      </c>
      <c r="B525" s="19" t="s">
        <v>3212</v>
      </c>
      <c r="C525" s="19" t="s">
        <v>1453</v>
      </c>
      <c r="D525" s="19" t="s">
        <v>325</v>
      </c>
      <c r="E525" s="2">
        <f t="shared" si="29"/>
        <v>6000000</v>
      </c>
      <c r="F525" s="2"/>
      <c r="G525" s="15"/>
      <c r="H525" s="2"/>
      <c r="I525" s="2"/>
      <c r="J525" s="2"/>
      <c r="K525" s="2">
        <f t="shared" si="30"/>
        <v>6000000</v>
      </c>
      <c r="L525" s="15">
        <v>6000000</v>
      </c>
      <c r="M525" s="2"/>
    </row>
    <row r="526" spans="1:13" s="22" customFormat="1" hidden="1" outlineLevel="1" x14ac:dyDescent="0.25">
      <c r="A526" s="19" t="s">
        <v>2997</v>
      </c>
      <c r="B526" s="19" t="s">
        <v>3212</v>
      </c>
      <c r="C526" s="19" t="s">
        <v>1454</v>
      </c>
      <c r="D526" s="19" t="s">
        <v>478</v>
      </c>
      <c r="E526" s="2">
        <f t="shared" si="29"/>
        <v>6000000</v>
      </c>
      <c r="F526" s="2"/>
      <c r="G526" s="15"/>
      <c r="H526" s="2"/>
      <c r="I526" s="2"/>
      <c r="J526" s="2"/>
      <c r="K526" s="2">
        <f t="shared" si="30"/>
        <v>6000000</v>
      </c>
      <c r="L526" s="15">
        <v>6000000</v>
      </c>
      <c r="M526" s="2"/>
    </row>
    <row r="527" spans="1:13" s="22" customFormat="1" hidden="1" outlineLevel="1" x14ac:dyDescent="0.25">
      <c r="A527" s="19" t="s">
        <v>2997</v>
      </c>
      <c r="B527" s="19" t="s">
        <v>3212</v>
      </c>
      <c r="C527" s="19" t="s">
        <v>1455</v>
      </c>
      <c r="D527" s="19" t="s">
        <v>545</v>
      </c>
      <c r="E527" s="2">
        <f t="shared" si="29"/>
        <v>6000000</v>
      </c>
      <c r="F527" s="2"/>
      <c r="G527" s="15"/>
      <c r="H527" s="2"/>
      <c r="I527" s="2"/>
      <c r="J527" s="2"/>
      <c r="K527" s="2">
        <f t="shared" si="30"/>
        <v>6000000</v>
      </c>
      <c r="L527" s="15">
        <v>6000000</v>
      </c>
      <c r="M527" s="2"/>
    </row>
    <row r="528" spans="1:13" s="22" customFormat="1" hidden="1" outlineLevel="1" x14ac:dyDescent="0.25">
      <c r="A528" s="19" t="s">
        <v>3002</v>
      </c>
      <c r="B528" s="19" t="s">
        <v>3212</v>
      </c>
      <c r="C528" s="19" t="s">
        <v>1408</v>
      </c>
      <c r="D528" s="19" t="s">
        <v>281</v>
      </c>
      <c r="E528" s="2">
        <f t="shared" si="29"/>
        <v>4675000</v>
      </c>
      <c r="F528" s="2"/>
      <c r="G528" s="15"/>
      <c r="H528" s="2"/>
      <c r="I528" s="2"/>
      <c r="J528" s="2"/>
      <c r="K528" s="2">
        <f t="shared" si="30"/>
        <v>4675000</v>
      </c>
      <c r="L528" s="15">
        <v>4675000</v>
      </c>
      <c r="M528" s="2"/>
    </row>
    <row r="529" spans="1:13" s="22" customFormat="1" hidden="1" outlineLevel="1" x14ac:dyDescent="0.25">
      <c r="A529" s="19" t="s">
        <v>3002</v>
      </c>
      <c r="B529" s="19" t="s">
        <v>3212</v>
      </c>
      <c r="C529" s="19" t="s">
        <v>1409</v>
      </c>
      <c r="D529" s="19" t="s">
        <v>282</v>
      </c>
      <c r="E529" s="2">
        <f t="shared" si="29"/>
        <v>4675000</v>
      </c>
      <c r="F529" s="2"/>
      <c r="G529" s="15"/>
      <c r="H529" s="2"/>
      <c r="I529" s="2"/>
      <c r="J529" s="2"/>
      <c r="K529" s="2">
        <f t="shared" si="30"/>
        <v>4675000</v>
      </c>
      <c r="L529" s="15">
        <v>4675000</v>
      </c>
      <c r="M529" s="2"/>
    </row>
    <row r="530" spans="1:13" s="22" customFormat="1" hidden="1" outlineLevel="1" x14ac:dyDescent="0.25">
      <c r="A530" s="19" t="s">
        <v>3002</v>
      </c>
      <c r="B530" s="19" t="s">
        <v>3212</v>
      </c>
      <c r="C530" s="19" t="s">
        <v>3673</v>
      </c>
      <c r="D530" s="19" t="s">
        <v>3674</v>
      </c>
      <c r="E530" s="2">
        <f t="shared" ref="E530:E585" si="31">+L530-F530-J530-I530</f>
        <v>4675000</v>
      </c>
      <c r="F530" s="2"/>
      <c r="G530" s="15"/>
      <c r="H530" s="2"/>
      <c r="I530" s="2"/>
      <c r="J530" s="2"/>
      <c r="K530" s="2">
        <f t="shared" ref="K530:K585" si="32">SUM(E530:G530)-H530+I530+J530</f>
        <v>4675000</v>
      </c>
      <c r="L530" s="15">
        <v>4675000</v>
      </c>
      <c r="M530" s="2"/>
    </row>
    <row r="531" spans="1:13" s="22" customFormat="1" hidden="1" outlineLevel="1" x14ac:dyDescent="0.25">
      <c r="A531" s="19" t="s">
        <v>3002</v>
      </c>
      <c r="B531" s="19" t="s">
        <v>3212</v>
      </c>
      <c r="C531" s="19" t="s">
        <v>1416</v>
      </c>
      <c r="D531" s="19" t="s">
        <v>626</v>
      </c>
      <c r="E531" s="2">
        <f t="shared" si="31"/>
        <v>4675000</v>
      </c>
      <c r="F531" s="2"/>
      <c r="G531" s="15"/>
      <c r="H531" s="2"/>
      <c r="I531" s="2"/>
      <c r="J531" s="2"/>
      <c r="K531" s="2">
        <f t="shared" si="32"/>
        <v>4675000</v>
      </c>
      <c r="L531" s="15">
        <v>4675000</v>
      </c>
      <c r="M531" s="2"/>
    </row>
    <row r="532" spans="1:13" s="22" customFormat="1" hidden="1" outlineLevel="1" x14ac:dyDescent="0.25">
      <c r="A532" s="19" t="s">
        <v>3002</v>
      </c>
      <c r="B532" s="19" t="s">
        <v>3212</v>
      </c>
      <c r="C532" s="19"/>
      <c r="D532" s="19" t="s">
        <v>1039</v>
      </c>
      <c r="E532" s="2">
        <f t="shared" si="31"/>
        <v>0</v>
      </c>
      <c r="F532" s="2"/>
      <c r="G532" s="15"/>
      <c r="H532" s="2"/>
      <c r="I532" s="2"/>
      <c r="J532" s="2"/>
      <c r="K532" s="2">
        <f t="shared" si="32"/>
        <v>0</v>
      </c>
      <c r="L532" s="15">
        <v>0</v>
      </c>
      <c r="M532" s="2"/>
    </row>
    <row r="533" spans="1:13" s="22" customFormat="1" hidden="1" outlineLevel="1" x14ac:dyDescent="0.25">
      <c r="A533" s="19" t="s">
        <v>3002</v>
      </c>
      <c r="B533" s="19" t="s">
        <v>3212</v>
      </c>
      <c r="C533" s="19" t="s">
        <v>2859</v>
      </c>
      <c r="D533" s="19" t="s">
        <v>2860</v>
      </c>
      <c r="E533" s="2">
        <f t="shared" si="31"/>
        <v>4675000</v>
      </c>
      <c r="F533" s="2"/>
      <c r="G533" s="15"/>
      <c r="H533" s="2"/>
      <c r="I533" s="2"/>
      <c r="J533" s="2"/>
      <c r="K533" s="2">
        <f t="shared" si="32"/>
        <v>4675000</v>
      </c>
      <c r="L533" s="15">
        <v>4675000</v>
      </c>
      <c r="M533" s="2"/>
    </row>
    <row r="534" spans="1:13" s="22" customFormat="1" hidden="1" outlineLevel="1" x14ac:dyDescent="0.25">
      <c r="A534" s="19" t="s">
        <v>3002</v>
      </c>
      <c r="B534" s="19" t="s">
        <v>3212</v>
      </c>
      <c r="C534" s="19" t="s">
        <v>3675</v>
      </c>
      <c r="D534" s="19" t="s">
        <v>3676</v>
      </c>
      <c r="E534" s="2">
        <f t="shared" si="31"/>
        <v>4675000</v>
      </c>
      <c r="F534" s="2"/>
      <c r="G534" s="15"/>
      <c r="H534" s="2"/>
      <c r="I534" s="2"/>
      <c r="J534" s="2"/>
      <c r="K534" s="2">
        <f t="shared" si="32"/>
        <v>4675000</v>
      </c>
      <c r="L534" s="15">
        <v>4675000</v>
      </c>
      <c r="M534" s="2"/>
    </row>
    <row r="535" spans="1:13" s="22" customFormat="1" hidden="1" outlineLevel="1" x14ac:dyDescent="0.25">
      <c r="A535" s="19" t="s">
        <v>3002</v>
      </c>
      <c r="B535" s="19" t="s">
        <v>3212</v>
      </c>
      <c r="C535" s="19" t="s">
        <v>3677</v>
      </c>
      <c r="D535" s="19" t="s">
        <v>3678</v>
      </c>
      <c r="E535" s="2">
        <f t="shared" si="31"/>
        <v>4675000</v>
      </c>
      <c r="F535" s="2"/>
      <c r="G535" s="15"/>
      <c r="H535" s="2"/>
      <c r="I535" s="2"/>
      <c r="J535" s="2"/>
      <c r="K535" s="2">
        <f t="shared" si="32"/>
        <v>4675000</v>
      </c>
      <c r="L535" s="15">
        <v>4675000</v>
      </c>
      <c r="M535" s="2"/>
    </row>
    <row r="536" spans="1:13" s="22" customFormat="1" hidden="1" outlineLevel="1" x14ac:dyDescent="0.25">
      <c r="A536" s="19" t="s">
        <v>3002</v>
      </c>
      <c r="B536" s="19" t="s">
        <v>3212</v>
      </c>
      <c r="C536" s="19" t="s">
        <v>3679</v>
      </c>
      <c r="D536" s="19" t="s">
        <v>3680</v>
      </c>
      <c r="E536" s="2">
        <f t="shared" si="31"/>
        <v>4675000</v>
      </c>
      <c r="F536" s="2"/>
      <c r="G536" s="15"/>
      <c r="H536" s="2"/>
      <c r="I536" s="2"/>
      <c r="J536" s="2"/>
      <c r="K536" s="2">
        <f t="shared" si="32"/>
        <v>4675000</v>
      </c>
      <c r="L536" s="15">
        <v>4675000</v>
      </c>
      <c r="M536" s="2"/>
    </row>
    <row r="537" spans="1:13" s="22" customFormat="1" hidden="1" outlineLevel="1" x14ac:dyDescent="0.25">
      <c r="A537" s="19" t="s">
        <v>3002</v>
      </c>
      <c r="B537" s="19" t="s">
        <v>3212</v>
      </c>
      <c r="C537" s="19" t="s">
        <v>3681</v>
      </c>
      <c r="D537" s="19" t="s">
        <v>3682</v>
      </c>
      <c r="E537" s="2">
        <f t="shared" si="31"/>
        <v>4675000</v>
      </c>
      <c r="F537" s="2"/>
      <c r="G537" s="15"/>
      <c r="H537" s="2"/>
      <c r="I537" s="2"/>
      <c r="J537" s="2"/>
      <c r="K537" s="2">
        <f t="shared" si="32"/>
        <v>4675000</v>
      </c>
      <c r="L537" s="15">
        <v>4675000</v>
      </c>
      <c r="M537" s="2"/>
    </row>
    <row r="538" spans="1:13" s="22" customFormat="1" hidden="1" outlineLevel="1" x14ac:dyDescent="0.25">
      <c r="A538" s="19" t="s">
        <v>3002</v>
      </c>
      <c r="B538" s="19" t="s">
        <v>3212</v>
      </c>
      <c r="C538" s="19" t="s">
        <v>3683</v>
      </c>
      <c r="D538" s="19" t="s">
        <v>3684</v>
      </c>
      <c r="E538" s="2">
        <f t="shared" si="31"/>
        <v>4675000</v>
      </c>
      <c r="F538" s="2"/>
      <c r="G538" s="15"/>
      <c r="H538" s="2"/>
      <c r="I538" s="2"/>
      <c r="J538" s="2"/>
      <c r="K538" s="2">
        <f t="shared" si="32"/>
        <v>4675000</v>
      </c>
      <c r="L538" s="15">
        <v>4675000</v>
      </c>
      <c r="M538" s="2"/>
    </row>
    <row r="539" spans="1:13" s="22" customFormat="1" hidden="1" outlineLevel="1" x14ac:dyDescent="0.25">
      <c r="A539" s="19" t="s">
        <v>3002</v>
      </c>
      <c r="B539" s="19" t="s">
        <v>3212</v>
      </c>
      <c r="C539" s="19" t="s">
        <v>3685</v>
      </c>
      <c r="D539" s="19" t="s">
        <v>3686</v>
      </c>
      <c r="E539" s="2">
        <f t="shared" si="31"/>
        <v>2100000</v>
      </c>
      <c r="F539" s="2"/>
      <c r="G539" s="15"/>
      <c r="H539" s="2"/>
      <c r="I539" s="2"/>
      <c r="J539" s="2"/>
      <c r="K539" s="2">
        <f t="shared" si="32"/>
        <v>2100000</v>
      </c>
      <c r="L539" s="15">
        <v>2100000</v>
      </c>
      <c r="M539" s="2"/>
    </row>
    <row r="540" spans="1:13" s="22" customFormat="1" hidden="1" outlineLevel="1" x14ac:dyDescent="0.25">
      <c r="A540" s="19" t="s">
        <v>3002</v>
      </c>
      <c r="B540" s="19" t="s">
        <v>3212</v>
      </c>
      <c r="C540" s="19" t="s">
        <v>3687</v>
      </c>
      <c r="D540" s="19" t="s">
        <v>3688</v>
      </c>
      <c r="E540" s="2">
        <f t="shared" si="31"/>
        <v>2300000</v>
      </c>
      <c r="F540" s="2"/>
      <c r="G540" s="15"/>
      <c r="H540" s="2"/>
      <c r="I540" s="2"/>
      <c r="J540" s="2"/>
      <c r="K540" s="2">
        <f t="shared" si="32"/>
        <v>2300000</v>
      </c>
      <c r="L540" s="15">
        <v>2300000</v>
      </c>
      <c r="M540" s="2"/>
    </row>
    <row r="541" spans="1:13" s="22" customFormat="1" hidden="1" outlineLevel="1" x14ac:dyDescent="0.25">
      <c r="A541" s="19" t="s">
        <v>3002</v>
      </c>
      <c r="B541" s="19" t="s">
        <v>3212</v>
      </c>
      <c r="C541" s="19" t="s">
        <v>3855</v>
      </c>
      <c r="D541" s="19" t="s">
        <v>3856</v>
      </c>
      <c r="E541" s="2">
        <f t="shared" si="31"/>
        <v>2450000</v>
      </c>
      <c r="F541" s="2"/>
      <c r="G541" s="15"/>
      <c r="H541" s="2"/>
      <c r="I541" s="2"/>
      <c r="J541" s="2"/>
      <c r="K541" s="2">
        <f t="shared" si="32"/>
        <v>2450000</v>
      </c>
      <c r="L541" s="15">
        <v>2450000</v>
      </c>
      <c r="M541" s="2"/>
    </row>
    <row r="542" spans="1:13" s="22" customFormat="1" hidden="1" outlineLevel="1" x14ac:dyDescent="0.25">
      <c r="A542" s="19" t="s">
        <v>3002</v>
      </c>
      <c r="B542" s="19" t="s">
        <v>3212</v>
      </c>
      <c r="C542" s="19" t="s">
        <v>3689</v>
      </c>
      <c r="D542" s="19" t="s">
        <v>3690</v>
      </c>
      <c r="E542" s="2">
        <f t="shared" si="31"/>
        <v>4675000</v>
      </c>
      <c r="F542" s="2"/>
      <c r="G542" s="15"/>
      <c r="H542" s="2"/>
      <c r="I542" s="2"/>
      <c r="J542" s="2"/>
      <c r="K542" s="2">
        <f t="shared" si="32"/>
        <v>4675000</v>
      </c>
      <c r="L542" s="15">
        <v>4675000</v>
      </c>
      <c r="M542" s="2"/>
    </row>
    <row r="543" spans="1:13" s="22" customFormat="1" hidden="1" outlineLevel="1" x14ac:dyDescent="0.25">
      <c r="A543" s="19" t="s">
        <v>3002</v>
      </c>
      <c r="B543" s="19" t="s">
        <v>3212</v>
      </c>
      <c r="C543" s="19" t="s">
        <v>3857</v>
      </c>
      <c r="D543" s="19" t="s">
        <v>3858</v>
      </c>
      <c r="E543" s="2">
        <f t="shared" si="31"/>
        <v>4675000</v>
      </c>
      <c r="F543" s="2"/>
      <c r="G543" s="15"/>
      <c r="H543" s="2"/>
      <c r="I543" s="2"/>
      <c r="J543" s="2"/>
      <c r="K543" s="2">
        <f t="shared" si="32"/>
        <v>4675000</v>
      </c>
      <c r="L543" s="15">
        <v>4675000</v>
      </c>
      <c r="M543" s="2"/>
    </row>
    <row r="544" spans="1:13" s="22" customFormat="1" hidden="1" outlineLevel="1" x14ac:dyDescent="0.25">
      <c r="A544" s="19" t="s">
        <v>3002</v>
      </c>
      <c r="B544" s="19" t="s">
        <v>3212</v>
      </c>
      <c r="C544" s="19" t="s">
        <v>3691</v>
      </c>
      <c r="D544" s="19" t="s">
        <v>3692</v>
      </c>
      <c r="E544" s="2">
        <f t="shared" si="31"/>
        <v>4675000</v>
      </c>
      <c r="F544" s="2"/>
      <c r="G544" s="15"/>
      <c r="H544" s="2"/>
      <c r="I544" s="2"/>
      <c r="J544" s="2"/>
      <c r="K544" s="2">
        <f t="shared" si="32"/>
        <v>4675000</v>
      </c>
      <c r="L544" s="15">
        <v>4675000</v>
      </c>
      <c r="M544" s="2"/>
    </row>
    <row r="545" spans="1:13" s="22" customFormat="1" hidden="1" outlineLevel="1" x14ac:dyDescent="0.25">
      <c r="A545" s="19" t="s">
        <v>3002</v>
      </c>
      <c r="B545" s="19" t="s">
        <v>3212</v>
      </c>
      <c r="C545" s="19" t="s">
        <v>3693</v>
      </c>
      <c r="D545" s="19" t="s">
        <v>3694</v>
      </c>
      <c r="E545" s="2">
        <f t="shared" si="31"/>
        <v>4675000</v>
      </c>
      <c r="F545" s="2"/>
      <c r="G545" s="15"/>
      <c r="H545" s="2"/>
      <c r="I545" s="2"/>
      <c r="J545" s="2"/>
      <c r="K545" s="2">
        <f t="shared" si="32"/>
        <v>4675000</v>
      </c>
      <c r="L545" s="15">
        <v>4675000</v>
      </c>
      <c r="M545" s="2"/>
    </row>
    <row r="546" spans="1:13" s="22" customFormat="1" ht="15.75" hidden="1" customHeight="1" outlineLevel="1" x14ac:dyDescent="0.25">
      <c r="A546" s="19" t="s">
        <v>3002</v>
      </c>
      <c r="B546" s="19" t="s">
        <v>3212</v>
      </c>
      <c r="C546" s="19" t="s">
        <v>3695</v>
      </c>
      <c r="D546" s="19" t="s">
        <v>3696</v>
      </c>
      <c r="E546" s="2">
        <f t="shared" si="31"/>
        <v>4675000</v>
      </c>
      <c r="F546" s="2"/>
      <c r="G546" s="15"/>
      <c r="H546" s="2"/>
      <c r="I546" s="2"/>
      <c r="J546" s="2"/>
      <c r="K546" s="2">
        <f t="shared" si="32"/>
        <v>4675000</v>
      </c>
      <c r="L546" s="15">
        <v>4675000</v>
      </c>
      <c r="M546" s="2"/>
    </row>
    <row r="547" spans="1:13" s="22" customFormat="1" hidden="1" outlineLevel="1" x14ac:dyDescent="0.25">
      <c r="A547" s="19" t="s">
        <v>3002</v>
      </c>
      <c r="B547" s="19" t="s">
        <v>3212</v>
      </c>
      <c r="C547" s="19" t="s">
        <v>3697</v>
      </c>
      <c r="D547" s="19" t="s">
        <v>3698</v>
      </c>
      <c r="E547" s="2">
        <f t="shared" si="31"/>
        <v>4675000</v>
      </c>
      <c r="F547" s="2"/>
      <c r="G547" s="15"/>
      <c r="H547" s="2"/>
      <c r="I547" s="2"/>
      <c r="J547" s="2"/>
      <c r="K547" s="2">
        <f t="shared" si="32"/>
        <v>4675000</v>
      </c>
      <c r="L547" s="15">
        <v>4675000</v>
      </c>
      <c r="M547" s="2"/>
    </row>
    <row r="548" spans="1:13" s="22" customFormat="1" hidden="1" outlineLevel="1" x14ac:dyDescent="0.25">
      <c r="A548" s="19" t="s">
        <v>3002</v>
      </c>
      <c r="B548" s="19" t="s">
        <v>3212</v>
      </c>
      <c r="C548" s="19" t="s">
        <v>3699</v>
      </c>
      <c r="D548" s="19" t="s">
        <v>3700</v>
      </c>
      <c r="E548" s="2">
        <f t="shared" si="31"/>
        <v>4675000</v>
      </c>
      <c r="F548" s="2"/>
      <c r="G548" s="15"/>
      <c r="H548" s="2"/>
      <c r="I548" s="2"/>
      <c r="J548" s="2"/>
      <c r="K548" s="2">
        <f t="shared" si="32"/>
        <v>4675000</v>
      </c>
      <c r="L548" s="15">
        <v>4675000</v>
      </c>
      <c r="M548" s="2"/>
    </row>
    <row r="549" spans="1:13" s="22" customFormat="1" hidden="1" outlineLevel="1" x14ac:dyDescent="0.25">
      <c r="A549" s="19" t="s">
        <v>3002</v>
      </c>
      <c r="B549" s="19" t="s">
        <v>3212</v>
      </c>
      <c r="C549" s="19" t="s">
        <v>1969</v>
      </c>
      <c r="D549" s="19" t="s">
        <v>1970</v>
      </c>
      <c r="E549" s="2">
        <f t="shared" si="31"/>
        <v>4675000</v>
      </c>
      <c r="F549" s="2"/>
      <c r="G549" s="15"/>
      <c r="H549" s="2"/>
      <c r="I549" s="2"/>
      <c r="J549" s="2"/>
      <c r="K549" s="2">
        <f t="shared" si="32"/>
        <v>4675000</v>
      </c>
      <c r="L549" s="15">
        <v>4675000</v>
      </c>
      <c r="M549" s="2"/>
    </row>
    <row r="550" spans="1:13" s="22" customFormat="1" hidden="1" outlineLevel="1" x14ac:dyDescent="0.25">
      <c r="A550" s="19" t="s">
        <v>3002</v>
      </c>
      <c r="B550" s="19" t="s">
        <v>3212</v>
      </c>
      <c r="C550" s="19" t="s">
        <v>3701</v>
      </c>
      <c r="D550" s="19" t="s">
        <v>3539</v>
      </c>
      <c r="E550" s="2">
        <f t="shared" si="31"/>
        <v>4675000</v>
      </c>
      <c r="F550" s="2"/>
      <c r="G550" s="15"/>
      <c r="H550" s="2"/>
      <c r="I550" s="2"/>
      <c r="J550" s="2"/>
      <c r="K550" s="2">
        <f t="shared" si="32"/>
        <v>4675000</v>
      </c>
      <c r="L550" s="15">
        <v>4675000</v>
      </c>
      <c r="M550" s="2"/>
    </row>
    <row r="551" spans="1:13" s="22" customFormat="1" hidden="1" outlineLevel="1" x14ac:dyDescent="0.25">
      <c r="A551" s="19" t="s">
        <v>3002</v>
      </c>
      <c r="B551" s="19" t="s">
        <v>3212</v>
      </c>
      <c r="C551" s="19" t="s">
        <v>3702</v>
      </c>
      <c r="D551" s="19" t="s">
        <v>567</v>
      </c>
      <c r="E551" s="2">
        <f t="shared" si="31"/>
        <v>5850000</v>
      </c>
      <c r="F551" s="2"/>
      <c r="G551" s="15"/>
      <c r="H551" s="2"/>
      <c r="I551" s="2"/>
      <c r="J551" s="2"/>
      <c r="K551" s="2">
        <f t="shared" si="32"/>
        <v>5850000</v>
      </c>
      <c r="L551" s="15">
        <v>5850000</v>
      </c>
      <c r="M551" s="2"/>
    </row>
    <row r="552" spans="1:13" s="22" customFormat="1" hidden="1" outlineLevel="1" x14ac:dyDescent="0.25">
      <c r="A552" s="19" t="s">
        <v>3002</v>
      </c>
      <c r="B552" s="19" t="s">
        <v>3212</v>
      </c>
      <c r="C552" s="19" t="s">
        <v>3703</v>
      </c>
      <c r="D552" s="19" t="s">
        <v>3704</v>
      </c>
      <c r="E552" s="2">
        <f t="shared" si="31"/>
        <v>4675000</v>
      </c>
      <c r="F552" s="2"/>
      <c r="G552" s="15"/>
      <c r="H552" s="2"/>
      <c r="I552" s="2"/>
      <c r="J552" s="2"/>
      <c r="K552" s="2">
        <f t="shared" si="32"/>
        <v>4675000</v>
      </c>
      <c r="L552" s="15">
        <v>4675000</v>
      </c>
      <c r="M552" s="2"/>
    </row>
    <row r="553" spans="1:13" s="22" customFormat="1" hidden="1" outlineLevel="1" x14ac:dyDescent="0.25">
      <c r="A553" s="19" t="s">
        <v>3002</v>
      </c>
      <c r="B553" s="19" t="s">
        <v>3212</v>
      </c>
      <c r="C553" s="19" t="s">
        <v>3705</v>
      </c>
      <c r="D553" s="19" t="s">
        <v>3706</v>
      </c>
      <c r="E553" s="2">
        <f t="shared" si="31"/>
        <v>4675000</v>
      </c>
      <c r="F553" s="2"/>
      <c r="G553" s="15"/>
      <c r="H553" s="2"/>
      <c r="I553" s="2"/>
      <c r="J553" s="2"/>
      <c r="K553" s="2">
        <f t="shared" si="32"/>
        <v>4675000</v>
      </c>
      <c r="L553" s="15">
        <v>4675000</v>
      </c>
      <c r="M553" s="2"/>
    </row>
    <row r="554" spans="1:13" s="22" customFormat="1" hidden="1" outlineLevel="1" x14ac:dyDescent="0.25">
      <c r="A554" s="19" t="s">
        <v>3002</v>
      </c>
      <c r="B554" s="19" t="s">
        <v>3212</v>
      </c>
      <c r="C554" s="19" t="s">
        <v>3707</v>
      </c>
      <c r="D554" s="19" t="s">
        <v>3708</v>
      </c>
      <c r="E554" s="2">
        <f t="shared" si="31"/>
        <v>4675000</v>
      </c>
      <c r="F554" s="2"/>
      <c r="G554" s="15"/>
      <c r="H554" s="2"/>
      <c r="I554" s="2"/>
      <c r="J554" s="2"/>
      <c r="K554" s="2">
        <f t="shared" si="32"/>
        <v>4675000</v>
      </c>
      <c r="L554" s="15">
        <v>4675000</v>
      </c>
      <c r="M554" s="2"/>
    </row>
    <row r="555" spans="1:13" s="22" customFormat="1" hidden="1" outlineLevel="1" x14ac:dyDescent="0.25">
      <c r="A555" s="19" t="s">
        <v>3002</v>
      </c>
      <c r="B555" s="19" t="s">
        <v>3212</v>
      </c>
      <c r="C555" s="19" t="s">
        <v>3709</v>
      </c>
      <c r="D555" s="19" t="s">
        <v>2181</v>
      </c>
      <c r="E555" s="2">
        <f t="shared" si="31"/>
        <v>4675000</v>
      </c>
      <c r="F555" s="2"/>
      <c r="G555" s="15"/>
      <c r="H555" s="2"/>
      <c r="I555" s="2"/>
      <c r="J555" s="2"/>
      <c r="K555" s="2">
        <f t="shared" si="32"/>
        <v>4675000</v>
      </c>
      <c r="L555" s="15">
        <v>4675000</v>
      </c>
      <c r="M555" s="2"/>
    </row>
    <row r="556" spans="1:13" s="22" customFormat="1" hidden="1" outlineLevel="1" x14ac:dyDescent="0.25">
      <c r="A556" s="19" t="s">
        <v>3002</v>
      </c>
      <c r="B556" s="19" t="s">
        <v>3212</v>
      </c>
      <c r="C556" s="19" t="s">
        <v>3710</v>
      </c>
      <c r="D556" s="19" t="s">
        <v>3711</v>
      </c>
      <c r="E556" s="2">
        <f t="shared" si="31"/>
        <v>4675000</v>
      </c>
      <c r="F556" s="2"/>
      <c r="G556" s="15"/>
      <c r="H556" s="2"/>
      <c r="I556" s="2"/>
      <c r="J556" s="2"/>
      <c r="K556" s="2">
        <f t="shared" si="32"/>
        <v>4675000</v>
      </c>
      <c r="L556" s="15">
        <v>4675000</v>
      </c>
      <c r="M556" s="2"/>
    </row>
    <row r="557" spans="1:13" s="22" customFormat="1" hidden="1" outlineLevel="1" x14ac:dyDescent="0.25">
      <c r="A557" s="19" t="s">
        <v>3002</v>
      </c>
      <c r="B557" s="19" t="s">
        <v>3212</v>
      </c>
      <c r="C557" s="19" t="s">
        <v>3712</v>
      </c>
      <c r="D557" s="19" t="s">
        <v>3713</v>
      </c>
      <c r="E557" s="2">
        <f t="shared" si="31"/>
        <v>4675000</v>
      </c>
      <c r="F557" s="2"/>
      <c r="G557" s="15"/>
      <c r="H557" s="2"/>
      <c r="I557" s="2"/>
      <c r="J557" s="2"/>
      <c r="K557" s="2">
        <f t="shared" si="32"/>
        <v>4675000</v>
      </c>
      <c r="L557" s="15">
        <v>4675000</v>
      </c>
      <c r="M557" s="2"/>
    </row>
    <row r="558" spans="1:13" s="22" customFormat="1" hidden="1" outlineLevel="1" x14ac:dyDescent="0.25">
      <c r="A558" s="19" t="s">
        <v>3002</v>
      </c>
      <c r="B558" s="19" t="s">
        <v>3212</v>
      </c>
      <c r="C558" s="19" t="s">
        <v>3859</v>
      </c>
      <c r="D558" s="19" t="s">
        <v>656</v>
      </c>
      <c r="E558" s="2">
        <f t="shared" si="31"/>
        <v>4675000</v>
      </c>
      <c r="F558" s="2"/>
      <c r="G558" s="15"/>
      <c r="H558" s="2"/>
      <c r="I558" s="2"/>
      <c r="J558" s="2"/>
      <c r="K558" s="2">
        <f t="shared" si="32"/>
        <v>4675000</v>
      </c>
      <c r="L558" s="15">
        <v>4675000</v>
      </c>
      <c r="M558" s="2"/>
    </row>
    <row r="559" spans="1:13" s="22" customFormat="1" hidden="1" outlineLevel="1" x14ac:dyDescent="0.25">
      <c r="A559" s="19" t="s">
        <v>3002</v>
      </c>
      <c r="B559" s="19" t="s">
        <v>3212</v>
      </c>
      <c r="C559" s="19" t="s">
        <v>3714</v>
      </c>
      <c r="D559" s="19" t="s">
        <v>3715</v>
      </c>
      <c r="E559" s="2">
        <f t="shared" si="31"/>
        <v>4675000</v>
      </c>
      <c r="F559" s="2"/>
      <c r="G559" s="15"/>
      <c r="H559" s="2"/>
      <c r="I559" s="2"/>
      <c r="J559" s="2"/>
      <c r="K559" s="2">
        <f t="shared" si="32"/>
        <v>4675000</v>
      </c>
      <c r="L559" s="15">
        <v>4675000</v>
      </c>
      <c r="M559" s="2"/>
    </row>
    <row r="560" spans="1:13" s="22" customFormat="1" hidden="1" outlineLevel="1" x14ac:dyDescent="0.25">
      <c r="A560" s="19" t="s">
        <v>3002</v>
      </c>
      <c r="B560" s="19" t="s">
        <v>3212</v>
      </c>
      <c r="C560" s="19" t="s">
        <v>3716</v>
      </c>
      <c r="D560" s="19" t="s">
        <v>3717</v>
      </c>
      <c r="E560" s="2">
        <f t="shared" si="31"/>
        <v>4675000</v>
      </c>
      <c r="F560" s="2"/>
      <c r="G560" s="15"/>
      <c r="H560" s="2"/>
      <c r="I560" s="2"/>
      <c r="J560" s="2"/>
      <c r="K560" s="2">
        <f t="shared" si="32"/>
        <v>4675000</v>
      </c>
      <c r="L560" s="15">
        <v>4675000</v>
      </c>
      <c r="M560" s="2"/>
    </row>
    <row r="561" spans="1:13" s="22" customFormat="1" hidden="1" outlineLevel="1" x14ac:dyDescent="0.25">
      <c r="A561" s="19" t="s">
        <v>3002</v>
      </c>
      <c r="B561" s="19" t="s">
        <v>3212</v>
      </c>
      <c r="C561" s="19" t="s">
        <v>3860</v>
      </c>
      <c r="D561" s="19" t="s">
        <v>3861</v>
      </c>
      <c r="E561" s="2">
        <f t="shared" si="31"/>
        <v>2450000</v>
      </c>
      <c r="F561" s="2"/>
      <c r="G561" s="15"/>
      <c r="H561" s="2"/>
      <c r="I561" s="2"/>
      <c r="J561" s="2"/>
      <c r="K561" s="2">
        <f t="shared" si="32"/>
        <v>2450000</v>
      </c>
      <c r="L561" s="15">
        <v>2450000</v>
      </c>
      <c r="M561" s="2"/>
    </row>
    <row r="562" spans="1:13" s="22" customFormat="1" hidden="1" outlineLevel="1" x14ac:dyDescent="0.25">
      <c r="A562" s="19" t="s">
        <v>3002</v>
      </c>
      <c r="B562" s="19" t="s">
        <v>3212</v>
      </c>
      <c r="C562" s="19" t="s">
        <v>3862</v>
      </c>
      <c r="D562" s="19" t="s">
        <v>3863</v>
      </c>
      <c r="E562" s="2">
        <f t="shared" si="31"/>
        <v>2450000</v>
      </c>
      <c r="F562" s="2"/>
      <c r="G562" s="15"/>
      <c r="H562" s="2"/>
      <c r="I562" s="2"/>
      <c r="J562" s="2"/>
      <c r="K562" s="2">
        <f t="shared" si="32"/>
        <v>2450000</v>
      </c>
      <c r="L562" s="15">
        <v>2450000</v>
      </c>
      <c r="M562" s="2"/>
    </row>
    <row r="563" spans="1:13" s="22" customFormat="1" hidden="1" outlineLevel="1" x14ac:dyDescent="0.25">
      <c r="A563" s="19" t="s">
        <v>3002</v>
      </c>
      <c r="B563" s="19" t="s">
        <v>3212</v>
      </c>
      <c r="C563" s="19" t="s">
        <v>3718</v>
      </c>
      <c r="D563" s="19" t="s">
        <v>3719</v>
      </c>
      <c r="E563" s="2">
        <f t="shared" si="31"/>
        <v>4675000</v>
      </c>
      <c r="F563" s="2"/>
      <c r="G563" s="15"/>
      <c r="H563" s="2"/>
      <c r="I563" s="2"/>
      <c r="J563" s="2"/>
      <c r="K563" s="2">
        <f t="shared" si="32"/>
        <v>4675000</v>
      </c>
      <c r="L563" s="15">
        <v>4675000</v>
      </c>
      <c r="M563" s="2"/>
    </row>
    <row r="564" spans="1:13" s="22" customFormat="1" hidden="1" outlineLevel="1" x14ac:dyDescent="0.25">
      <c r="A564" s="19" t="s">
        <v>3002</v>
      </c>
      <c r="B564" s="19" t="s">
        <v>3212</v>
      </c>
      <c r="C564" s="19" t="s">
        <v>3720</v>
      </c>
      <c r="D564" s="19" t="s">
        <v>3721</v>
      </c>
      <c r="E564" s="2">
        <f t="shared" si="31"/>
        <v>4675000</v>
      </c>
      <c r="F564" s="2"/>
      <c r="G564" s="15"/>
      <c r="H564" s="2"/>
      <c r="I564" s="2"/>
      <c r="J564" s="2"/>
      <c r="K564" s="2">
        <f t="shared" si="32"/>
        <v>4675000</v>
      </c>
      <c r="L564" s="15">
        <v>4675000</v>
      </c>
      <c r="M564" s="2"/>
    </row>
    <row r="565" spans="1:13" s="22" customFormat="1" hidden="1" outlineLevel="1" x14ac:dyDescent="0.25">
      <c r="A565" s="19" t="s">
        <v>2995</v>
      </c>
      <c r="B565" s="19" t="s">
        <v>37</v>
      </c>
      <c r="C565" s="19" t="s">
        <v>1507</v>
      </c>
      <c r="D565" s="19" t="s">
        <v>277</v>
      </c>
      <c r="E565" s="2">
        <f t="shared" si="31"/>
        <v>5750000</v>
      </c>
      <c r="F565" s="2"/>
      <c r="G565" s="15"/>
      <c r="H565" s="2"/>
      <c r="I565" s="2"/>
      <c r="J565" s="2"/>
      <c r="K565" s="2">
        <f t="shared" si="32"/>
        <v>5750000</v>
      </c>
      <c r="L565" s="15">
        <v>5750000</v>
      </c>
      <c r="M565" s="2"/>
    </row>
    <row r="566" spans="1:13" s="22" customFormat="1" hidden="1" outlineLevel="1" x14ac:dyDescent="0.25">
      <c r="A566" s="19" t="s">
        <v>2995</v>
      </c>
      <c r="B566" s="19" t="s">
        <v>37</v>
      </c>
      <c r="C566" s="19" t="s">
        <v>3722</v>
      </c>
      <c r="D566" s="19" t="s">
        <v>3723</v>
      </c>
      <c r="E566" s="2">
        <f t="shared" si="31"/>
        <v>5350000</v>
      </c>
      <c r="F566" s="2"/>
      <c r="G566" s="15"/>
      <c r="H566" s="2"/>
      <c r="I566" s="2"/>
      <c r="J566" s="2"/>
      <c r="K566" s="2">
        <f t="shared" si="32"/>
        <v>5350000</v>
      </c>
      <c r="L566" s="15">
        <v>5350000</v>
      </c>
      <c r="M566" s="2"/>
    </row>
    <row r="567" spans="1:13" s="22" customFormat="1" hidden="1" outlineLevel="1" x14ac:dyDescent="0.25">
      <c r="A567" s="19" t="s">
        <v>2995</v>
      </c>
      <c r="B567" s="19" t="s">
        <v>37</v>
      </c>
      <c r="C567" s="19" t="s">
        <v>3724</v>
      </c>
      <c r="D567" s="19" t="s">
        <v>3725</v>
      </c>
      <c r="E567" s="2">
        <f t="shared" si="31"/>
        <v>5750000</v>
      </c>
      <c r="F567" s="2"/>
      <c r="G567" s="15"/>
      <c r="H567" s="2"/>
      <c r="I567" s="2"/>
      <c r="J567" s="2"/>
      <c r="K567" s="2">
        <f t="shared" si="32"/>
        <v>5750000</v>
      </c>
      <c r="L567" s="15">
        <v>5750000</v>
      </c>
      <c r="M567" s="2"/>
    </row>
    <row r="568" spans="1:13" s="22" customFormat="1" hidden="1" outlineLevel="1" x14ac:dyDescent="0.25">
      <c r="A568" s="19" t="s">
        <v>2995</v>
      </c>
      <c r="B568" s="19" t="s">
        <v>37</v>
      </c>
      <c r="C568" s="19" t="s">
        <v>1503</v>
      </c>
      <c r="D568" s="19" t="s">
        <v>657</v>
      </c>
      <c r="E568" s="2">
        <f t="shared" si="31"/>
        <v>7300000</v>
      </c>
      <c r="F568" s="2"/>
      <c r="G568" s="15"/>
      <c r="H568" s="2"/>
      <c r="I568" s="2"/>
      <c r="J568" s="2"/>
      <c r="K568" s="2">
        <f t="shared" si="32"/>
        <v>7300000</v>
      </c>
      <c r="L568" s="15">
        <v>7300000</v>
      </c>
      <c r="M568" s="2"/>
    </row>
    <row r="569" spans="1:13" s="22" customFormat="1" hidden="1" outlineLevel="1" x14ac:dyDescent="0.25">
      <c r="A569" s="19" t="s">
        <v>2995</v>
      </c>
      <c r="B569" s="19" t="s">
        <v>37</v>
      </c>
      <c r="C569" s="19" t="s">
        <v>1506</v>
      </c>
      <c r="D569" s="19" t="s">
        <v>287</v>
      </c>
      <c r="E569" s="2">
        <f t="shared" si="31"/>
        <v>5750000</v>
      </c>
      <c r="F569" s="2"/>
      <c r="G569" s="15"/>
      <c r="H569" s="2"/>
      <c r="I569" s="2"/>
      <c r="J569" s="2"/>
      <c r="K569" s="2">
        <f t="shared" si="32"/>
        <v>5750000</v>
      </c>
      <c r="L569" s="15">
        <v>5750000</v>
      </c>
      <c r="M569" s="2"/>
    </row>
    <row r="570" spans="1:13" s="22" customFormat="1" hidden="1" outlineLevel="1" x14ac:dyDescent="0.25">
      <c r="A570" s="19" t="s">
        <v>2995</v>
      </c>
      <c r="B570" s="19" t="s">
        <v>37</v>
      </c>
      <c r="C570" s="19" t="s">
        <v>1504</v>
      </c>
      <c r="D570" s="19" t="s">
        <v>1505</v>
      </c>
      <c r="E570" s="2">
        <f t="shared" si="31"/>
        <v>6900000</v>
      </c>
      <c r="F570" s="2"/>
      <c r="G570" s="15"/>
      <c r="H570" s="2"/>
      <c r="I570" s="2"/>
      <c r="J570" s="2"/>
      <c r="K570" s="2">
        <f t="shared" si="32"/>
        <v>6900000</v>
      </c>
      <c r="L570" s="15">
        <v>6900000</v>
      </c>
      <c r="M570" s="2"/>
    </row>
    <row r="571" spans="1:13" s="22" customFormat="1" hidden="1" outlineLevel="1" x14ac:dyDescent="0.25">
      <c r="A571" s="19" t="s">
        <v>2997</v>
      </c>
      <c r="B571" s="19" t="s">
        <v>37</v>
      </c>
      <c r="C571" s="19" t="s">
        <v>1510</v>
      </c>
      <c r="D571" s="19" t="s">
        <v>3003</v>
      </c>
      <c r="E571" s="2">
        <f t="shared" si="31"/>
        <v>4650000</v>
      </c>
      <c r="F571" s="2"/>
      <c r="G571" s="15"/>
      <c r="H571" s="2"/>
      <c r="I571" s="2"/>
      <c r="J571" s="2"/>
      <c r="K571" s="2">
        <f t="shared" si="32"/>
        <v>4650000</v>
      </c>
      <c r="L571" s="15">
        <v>4650000</v>
      </c>
      <c r="M571" s="2"/>
    </row>
    <row r="572" spans="1:13" s="22" customFormat="1" hidden="1" outlineLevel="1" x14ac:dyDescent="0.25">
      <c r="A572" s="19" t="s">
        <v>2997</v>
      </c>
      <c r="B572" s="19" t="s">
        <v>37</v>
      </c>
      <c r="C572" s="19" t="s">
        <v>3726</v>
      </c>
      <c r="D572" s="19" t="s">
        <v>3727</v>
      </c>
      <c r="E572" s="2">
        <f t="shared" si="31"/>
        <v>5350000</v>
      </c>
      <c r="F572" s="2"/>
      <c r="G572" s="15"/>
      <c r="H572" s="2"/>
      <c r="I572" s="2"/>
      <c r="J572" s="2"/>
      <c r="K572" s="2">
        <f t="shared" si="32"/>
        <v>5350000</v>
      </c>
      <c r="L572" s="15">
        <v>5350000</v>
      </c>
      <c r="M572" s="2"/>
    </row>
    <row r="573" spans="1:13" s="22" customFormat="1" hidden="1" outlineLevel="1" x14ac:dyDescent="0.25">
      <c r="A573" s="19" t="s">
        <v>2997</v>
      </c>
      <c r="B573" s="19" t="s">
        <v>37</v>
      </c>
      <c r="C573" s="19" t="s">
        <v>1513</v>
      </c>
      <c r="D573" s="19" t="s">
        <v>1514</v>
      </c>
      <c r="E573" s="2">
        <f t="shared" si="31"/>
        <v>4125000</v>
      </c>
      <c r="F573" s="2"/>
      <c r="G573" s="15"/>
      <c r="H573" s="2"/>
      <c r="I573" s="2"/>
      <c r="J573" s="2"/>
      <c r="K573" s="2">
        <f t="shared" si="32"/>
        <v>4125000</v>
      </c>
      <c r="L573" s="15">
        <v>4125000</v>
      </c>
      <c r="M573" s="2"/>
    </row>
    <row r="574" spans="1:13" s="22" customFormat="1" hidden="1" outlineLevel="1" x14ac:dyDescent="0.25">
      <c r="A574" s="19" t="s">
        <v>2997</v>
      </c>
      <c r="B574" s="19" t="s">
        <v>37</v>
      </c>
      <c r="C574" s="19" t="s">
        <v>3728</v>
      </c>
      <c r="D574" s="19" t="s">
        <v>3729</v>
      </c>
      <c r="E574" s="2">
        <f t="shared" si="31"/>
        <v>6000000</v>
      </c>
      <c r="F574" s="2"/>
      <c r="G574" s="15"/>
      <c r="H574" s="2"/>
      <c r="I574" s="2"/>
      <c r="J574" s="2"/>
      <c r="K574" s="2">
        <f t="shared" si="32"/>
        <v>6000000</v>
      </c>
      <c r="L574" s="15">
        <v>6000000</v>
      </c>
      <c r="M574" s="2"/>
    </row>
    <row r="575" spans="1:13" s="22" customFormat="1" hidden="1" outlineLevel="1" x14ac:dyDescent="0.25">
      <c r="A575" s="19" t="s">
        <v>3002</v>
      </c>
      <c r="B575" s="19" t="s">
        <v>37</v>
      </c>
      <c r="C575" s="19" t="s">
        <v>3730</v>
      </c>
      <c r="D575" s="19" t="s">
        <v>570</v>
      </c>
      <c r="E575" s="2">
        <f t="shared" si="31"/>
        <v>3075000</v>
      </c>
      <c r="F575" s="2"/>
      <c r="G575" s="15"/>
      <c r="H575" s="2"/>
      <c r="I575" s="2"/>
      <c r="J575" s="2"/>
      <c r="K575" s="2">
        <f t="shared" si="32"/>
        <v>3075000</v>
      </c>
      <c r="L575" s="15">
        <v>3075000</v>
      </c>
      <c r="M575" s="2"/>
    </row>
    <row r="576" spans="1:13" s="22" customFormat="1" hidden="1" outlineLevel="1" x14ac:dyDescent="0.25">
      <c r="A576" s="19" t="s">
        <v>3002</v>
      </c>
      <c r="B576" s="19" t="s">
        <v>37</v>
      </c>
      <c r="C576" s="19" t="s">
        <v>1502</v>
      </c>
      <c r="D576" s="19" t="s">
        <v>289</v>
      </c>
      <c r="E576" s="2">
        <f t="shared" si="31"/>
        <v>4100000</v>
      </c>
      <c r="F576" s="2"/>
      <c r="G576" s="15"/>
      <c r="H576" s="2"/>
      <c r="I576" s="2"/>
      <c r="J576" s="2"/>
      <c r="K576" s="2">
        <f t="shared" si="32"/>
        <v>4100000</v>
      </c>
      <c r="L576" s="15">
        <v>4100000</v>
      </c>
      <c r="M576" s="2"/>
    </row>
    <row r="577" spans="1:13" s="22" customFormat="1" hidden="1" outlineLevel="1" x14ac:dyDescent="0.25">
      <c r="A577" s="19" t="s">
        <v>3002</v>
      </c>
      <c r="B577" s="19" t="s">
        <v>37</v>
      </c>
      <c r="C577" s="19" t="s">
        <v>2870</v>
      </c>
      <c r="D577" s="19" t="s">
        <v>646</v>
      </c>
      <c r="E577" s="2">
        <f t="shared" si="31"/>
        <v>3075000</v>
      </c>
      <c r="F577" s="2"/>
      <c r="G577" s="15"/>
      <c r="H577" s="2"/>
      <c r="I577" s="2"/>
      <c r="J577" s="2"/>
      <c r="K577" s="2">
        <f t="shared" si="32"/>
        <v>3075000</v>
      </c>
      <c r="L577" s="15">
        <v>3075000</v>
      </c>
      <c r="M577" s="2"/>
    </row>
    <row r="578" spans="1:13" s="22" customFormat="1" hidden="1" outlineLevel="1" x14ac:dyDescent="0.25">
      <c r="A578" s="19" t="s">
        <v>3002</v>
      </c>
      <c r="B578" s="19" t="s">
        <v>37</v>
      </c>
      <c r="C578" s="19" t="s">
        <v>2186</v>
      </c>
      <c r="D578" s="19" t="s">
        <v>2187</v>
      </c>
      <c r="E578" s="2">
        <f t="shared" si="31"/>
        <v>4650000</v>
      </c>
      <c r="F578" s="2"/>
      <c r="G578" s="15"/>
      <c r="H578" s="2"/>
      <c r="I578" s="2"/>
      <c r="J578" s="2"/>
      <c r="K578" s="2">
        <f t="shared" si="32"/>
        <v>4650000</v>
      </c>
      <c r="L578" s="15">
        <v>4650000</v>
      </c>
      <c r="M578" s="2"/>
    </row>
    <row r="579" spans="1:13" s="22" customFormat="1" hidden="1" outlineLevel="1" x14ac:dyDescent="0.25">
      <c r="A579" s="19" t="s">
        <v>3002</v>
      </c>
      <c r="B579" s="19" t="s">
        <v>37</v>
      </c>
      <c r="C579" s="19" t="s">
        <v>3731</v>
      </c>
      <c r="D579" s="19" t="s">
        <v>3732</v>
      </c>
      <c r="E579" s="2">
        <f t="shared" si="31"/>
        <v>5350000</v>
      </c>
      <c r="F579" s="2"/>
      <c r="G579" s="15"/>
      <c r="H579" s="2"/>
      <c r="I579" s="2"/>
      <c r="J579" s="2"/>
      <c r="K579" s="2">
        <f t="shared" si="32"/>
        <v>5350000</v>
      </c>
      <c r="L579" s="15">
        <v>5350000</v>
      </c>
      <c r="M579" s="2"/>
    </row>
    <row r="580" spans="1:13" s="22" customFormat="1" hidden="1" outlineLevel="1" x14ac:dyDescent="0.25">
      <c r="A580" s="19" t="s">
        <v>3002</v>
      </c>
      <c r="B580" s="19" t="s">
        <v>37</v>
      </c>
      <c r="C580" s="19" t="s">
        <v>3733</v>
      </c>
      <c r="D580" s="19" t="s">
        <v>3734</v>
      </c>
      <c r="E580" s="2">
        <f t="shared" si="31"/>
        <v>4650000</v>
      </c>
      <c r="F580" s="2"/>
      <c r="G580" s="15"/>
      <c r="H580" s="2"/>
      <c r="I580" s="2"/>
      <c r="J580" s="2"/>
      <c r="K580" s="2">
        <f t="shared" si="32"/>
        <v>4650000</v>
      </c>
      <c r="L580" s="15">
        <v>4650000</v>
      </c>
      <c r="M580" s="2"/>
    </row>
    <row r="581" spans="1:13" s="22" customFormat="1" hidden="1" outlineLevel="1" x14ac:dyDescent="0.25">
      <c r="A581" s="19" t="s">
        <v>3735</v>
      </c>
      <c r="B581" s="19" t="s">
        <v>39</v>
      </c>
      <c r="C581" s="19" t="s">
        <v>3736</v>
      </c>
      <c r="D581" s="19" t="s">
        <v>1526</v>
      </c>
      <c r="E581" s="2">
        <f t="shared" si="31"/>
        <v>7550000</v>
      </c>
      <c r="F581" s="2"/>
      <c r="G581" s="15"/>
      <c r="H581" s="2"/>
      <c r="I581" s="2"/>
      <c r="J581" s="2"/>
      <c r="K581" s="2">
        <f t="shared" si="32"/>
        <v>7550000</v>
      </c>
      <c r="L581" s="15">
        <v>7550000</v>
      </c>
      <c r="M581" s="2"/>
    </row>
    <row r="582" spans="1:13" s="22" customFormat="1" hidden="1" outlineLevel="1" x14ac:dyDescent="0.25">
      <c r="A582" s="19" t="s">
        <v>3737</v>
      </c>
      <c r="B582" s="19" t="s">
        <v>39</v>
      </c>
      <c r="C582" s="19" t="s">
        <v>3738</v>
      </c>
      <c r="D582" s="19" t="s">
        <v>3739</v>
      </c>
      <c r="E582" s="2">
        <f t="shared" si="31"/>
        <v>6550000</v>
      </c>
      <c r="F582" s="2"/>
      <c r="G582" s="15"/>
      <c r="H582" s="2"/>
      <c r="I582" s="2"/>
      <c r="J582" s="2"/>
      <c r="K582" s="2">
        <f t="shared" si="32"/>
        <v>6550000</v>
      </c>
      <c r="L582" s="15">
        <v>6550000</v>
      </c>
      <c r="M582" s="2"/>
    </row>
    <row r="583" spans="1:13" s="22" customFormat="1" hidden="1" outlineLevel="1" x14ac:dyDescent="0.25">
      <c r="A583" s="19" t="s">
        <v>3740</v>
      </c>
      <c r="B583" s="19" t="s">
        <v>39</v>
      </c>
      <c r="C583" s="19" t="s">
        <v>1527</v>
      </c>
      <c r="D583" s="19" t="s">
        <v>341</v>
      </c>
      <c r="E583" s="2">
        <f t="shared" si="31"/>
        <v>4375000</v>
      </c>
      <c r="F583" s="2"/>
      <c r="G583" s="15"/>
      <c r="H583" s="2"/>
      <c r="I583" s="2"/>
      <c r="J583" s="2"/>
      <c r="K583" s="2">
        <f t="shared" si="32"/>
        <v>4375000</v>
      </c>
      <c r="L583" s="15">
        <v>4375000</v>
      </c>
      <c r="M583" s="2"/>
    </row>
    <row r="584" spans="1:13" s="22" customFormat="1" hidden="1" outlineLevel="1" x14ac:dyDescent="0.25">
      <c r="A584" s="19"/>
      <c r="B584" s="19"/>
      <c r="C584" s="19"/>
      <c r="D584" s="19"/>
      <c r="E584" s="2">
        <f t="shared" si="31"/>
        <v>0</v>
      </c>
      <c r="F584" s="2"/>
      <c r="G584" s="15"/>
      <c r="H584" s="2"/>
      <c r="I584" s="2"/>
      <c r="J584" s="2"/>
      <c r="K584" s="2">
        <f t="shared" si="32"/>
        <v>0</v>
      </c>
      <c r="L584" s="15">
        <v>0</v>
      </c>
      <c r="M584" s="2"/>
    </row>
    <row r="585" spans="1:13" s="22" customFormat="1" hidden="1" outlineLevel="1" x14ac:dyDescent="0.25">
      <c r="A585" s="19"/>
      <c r="B585" s="19"/>
      <c r="C585" s="19"/>
      <c r="D585" s="19"/>
      <c r="E585" s="2">
        <f t="shared" si="31"/>
        <v>0</v>
      </c>
      <c r="F585" s="2"/>
      <c r="G585" s="15"/>
      <c r="H585" s="2"/>
      <c r="I585" s="2"/>
      <c r="J585" s="2"/>
      <c r="K585" s="2">
        <f t="shared" si="32"/>
        <v>0</v>
      </c>
      <c r="L585" s="15">
        <v>0</v>
      </c>
      <c r="M585" s="2"/>
    </row>
    <row r="586" spans="1:13" s="35" customFormat="1" collapsed="1" x14ac:dyDescent="0.25">
      <c r="A586" s="4"/>
      <c r="B586" s="4"/>
      <c r="C586" s="50"/>
      <c r="D586" s="4" t="s">
        <v>275</v>
      </c>
      <c r="E586" s="4">
        <f t="shared" ref="E586:J586" si="33">SUM(E466:E585)</f>
        <v>579350000</v>
      </c>
      <c r="F586" s="4">
        <f t="shared" si="33"/>
        <v>0</v>
      </c>
      <c r="G586" s="53">
        <f t="shared" si="33"/>
        <v>0</v>
      </c>
      <c r="H586" s="4">
        <f t="shared" si="33"/>
        <v>0</v>
      </c>
      <c r="I586" s="4">
        <f t="shared" si="33"/>
        <v>0</v>
      </c>
      <c r="J586" s="4">
        <f t="shared" si="33"/>
        <v>0</v>
      </c>
      <c r="K586" s="4">
        <f>SUM(E586:G586)-H586-I586+J586</f>
        <v>579350000</v>
      </c>
      <c r="L586" s="53">
        <f>SUM(L466:L585)</f>
        <v>579350000</v>
      </c>
      <c r="M586" s="41">
        <v>579350000</v>
      </c>
    </row>
    <row r="587" spans="1:13" outlineLevel="1" x14ac:dyDescent="0.25">
      <c r="A587" s="19" t="s">
        <v>71</v>
      </c>
      <c r="B587" s="19" t="s">
        <v>70</v>
      </c>
      <c r="C587" s="19" t="s">
        <v>3741</v>
      </c>
      <c r="D587" s="19" t="s">
        <v>3742</v>
      </c>
      <c r="E587" s="2">
        <f t="shared" ref="E587:E614" si="34">+L587-F587-J587-I587</f>
        <v>3000000</v>
      </c>
      <c r="K587" s="2">
        <f t="shared" ref="K587:K614" si="35">SUM(E587:G587)-H587+I587+J587</f>
        <v>3000000</v>
      </c>
      <c r="L587" s="15">
        <v>3000000</v>
      </c>
      <c r="M587" s="2"/>
    </row>
    <row r="588" spans="1:13" outlineLevel="1" x14ac:dyDescent="0.25">
      <c r="A588" s="19" t="s">
        <v>71</v>
      </c>
      <c r="B588" s="19" t="s">
        <v>70</v>
      </c>
      <c r="C588" s="19" t="s">
        <v>3743</v>
      </c>
      <c r="D588" s="19" t="s">
        <v>3744</v>
      </c>
      <c r="E588" s="2">
        <f t="shared" si="34"/>
        <v>6000000</v>
      </c>
      <c r="K588" s="2">
        <f t="shared" si="35"/>
        <v>6000000</v>
      </c>
      <c r="L588" s="15">
        <v>6000000</v>
      </c>
      <c r="M588" s="2"/>
    </row>
    <row r="589" spans="1:13" outlineLevel="1" x14ac:dyDescent="0.25">
      <c r="A589" s="19" t="s">
        <v>71</v>
      </c>
      <c r="B589" s="19" t="s">
        <v>70</v>
      </c>
      <c r="C589" s="19" t="s">
        <v>3745</v>
      </c>
      <c r="D589" s="19" t="s">
        <v>3746</v>
      </c>
      <c r="E589" s="2">
        <f t="shared" si="34"/>
        <v>3000000</v>
      </c>
      <c r="K589" s="2">
        <f t="shared" si="35"/>
        <v>3000000</v>
      </c>
      <c r="L589" s="15">
        <v>3000000</v>
      </c>
      <c r="M589" s="2"/>
    </row>
    <row r="590" spans="1:13" outlineLevel="1" x14ac:dyDescent="0.25">
      <c r="A590" s="19" t="s">
        <v>71</v>
      </c>
      <c r="B590" s="19" t="s">
        <v>70</v>
      </c>
      <c r="C590" s="19" t="s">
        <v>3747</v>
      </c>
      <c r="D590" s="19" t="s">
        <v>3748</v>
      </c>
      <c r="E590" s="2">
        <f t="shared" si="34"/>
        <v>6000000</v>
      </c>
      <c r="K590" s="2">
        <f t="shared" si="35"/>
        <v>6000000</v>
      </c>
      <c r="L590" s="15">
        <v>6000000</v>
      </c>
      <c r="M590" s="2"/>
    </row>
    <row r="591" spans="1:13" outlineLevel="1" x14ac:dyDescent="0.25">
      <c r="A591" s="19" t="s">
        <v>71</v>
      </c>
      <c r="B591" s="19" t="s">
        <v>70</v>
      </c>
      <c r="C591" s="19" t="s">
        <v>1358</v>
      </c>
      <c r="D591" s="19" t="s">
        <v>146</v>
      </c>
      <c r="E591" s="2">
        <f t="shared" si="34"/>
        <v>4800000</v>
      </c>
      <c r="K591" s="2">
        <f t="shared" si="35"/>
        <v>4800000</v>
      </c>
      <c r="L591" s="15">
        <v>4800000</v>
      </c>
      <c r="M591" s="2"/>
    </row>
    <row r="592" spans="1:13" outlineLevel="1" x14ac:dyDescent="0.25">
      <c r="A592" s="19" t="s">
        <v>71</v>
      </c>
      <c r="B592" s="19" t="s">
        <v>70</v>
      </c>
      <c r="C592" s="19" t="s">
        <v>3749</v>
      </c>
      <c r="D592" s="19" t="s">
        <v>144</v>
      </c>
      <c r="E592" s="2">
        <f t="shared" si="34"/>
        <v>6000000</v>
      </c>
      <c r="K592" s="2">
        <f t="shared" si="35"/>
        <v>6000000</v>
      </c>
      <c r="L592" s="15">
        <v>6000000</v>
      </c>
      <c r="M592" s="2"/>
    </row>
    <row r="593" spans="1:13" outlineLevel="1" x14ac:dyDescent="0.25">
      <c r="A593" s="19" t="s">
        <v>71</v>
      </c>
      <c r="B593" s="19" t="s">
        <v>70</v>
      </c>
      <c r="C593" s="19" t="s">
        <v>1360</v>
      </c>
      <c r="D593" s="19" t="s">
        <v>574</v>
      </c>
      <c r="E593" s="2">
        <f t="shared" si="34"/>
        <v>3000000</v>
      </c>
      <c r="K593" s="2">
        <f t="shared" si="35"/>
        <v>3000000</v>
      </c>
      <c r="L593" s="15">
        <v>3000000</v>
      </c>
      <c r="M593" s="2"/>
    </row>
    <row r="594" spans="1:13" outlineLevel="1" x14ac:dyDescent="0.25">
      <c r="A594" s="19" t="s">
        <v>71</v>
      </c>
      <c r="B594" s="19" t="s">
        <v>70</v>
      </c>
      <c r="C594" s="19" t="s">
        <v>3750</v>
      </c>
      <c r="D594" s="19" t="s">
        <v>3751</v>
      </c>
      <c r="E594" s="2">
        <f t="shared" si="34"/>
        <v>3000000</v>
      </c>
      <c r="K594" s="2">
        <f t="shared" si="35"/>
        <v>3000000</v>
      </c>
      <c r="L594" s="15">
        <v>3000000</v>
      </c>
      <c r="M594" s="2"/>
    </row>
    <row r="595" spans="1:13" outlineLevel="1" x14ac:dyDescent="0.25">
      <c r="A595" s="19" t="s">
        <v>71</v>
      </c>
      <c r="B595" s="19" t="s">
        <v>70</v>
      </c>
      <c r="C595" s="19"/>
      <c r="D595" s="19" t="s">
        <v>779</v>
      </c>
      <c r="E595" s="2">
        <f t="shared" si="34"/>
        <v>0</v>
      </c>
      <c r="K595" s="2">
        <f t="shared" si="35"/>
        <v>0</v>
      </c>
      <c r="L595" s="15">
        <v>0</v>
      </c>
      <c r="M595" s="2"/>
    </row>
    <row r="596" spans="1:13" outlineLevel="1" x14ac:dyDescent="0.25">
      <c r="A596" s="19" t="s">
        <v>71</v>
      </c>
      <c r="B596" s="19" t="s">
        <v>70</v>
      </c>
      <c r="C596" s="19"/>
      <c r="D596" s="19" t="s">
        <v>780</v>
      </c>
      <c r="E596" s="2">
        <f t="shared" si="34"/>
        <v>0</v>
      </c>
      <c r="K596" s="2">
        <f t="shared" si="35"/>
        <v>0</v>
      </c>
      <c r="L596" s="15">
        <v>0</v>
      </c>
      <c r="M596" s="2"/>
    </row>
    <row r="597" spans="1:13" outlineLevel="1" x14ac:dyDescent="0.25">
      <c r="A597" s="19" t="s">
        <v>71</v>
      </c>
      <c r="B597" s="19" t="s">
        <v>70</v>
      </c>
      <c r="C597" s="19" t="s">
        <v>3752</v>
      </c>
      <c r="D597" s="19" t="s">
        <v>481</v>
      </c>
      <c r="E597" s="2">
        <f t="shared" si="34"/>
        <v>4300000</v>
      </c>
      <c r="K597" s="2">
        <f t="shared" si="35"/>
        <v>4300000</v>
      </c>
      <c r="L597" s="15">
        <v>4300000</v>
      </c>
      <c r="M597" s="2"/>
    </row>
    <row r="598" spans="1:13" outlineLevel="1" x14ac:dyDescent="0.25">
      <c r="A598" s="19" t="s">
        <v>71</v>
      </c>
      <c r="B598" s="19" t="s">
        <v>70</v>
      </c>
      <c r="C598" s="19" t="s">
        <v>3753</v>
      </c>
      <c r="D598" s="19" t="s">
        <v>3754</v>
      </c>
      <c r="E598" s="2">
        <f t="shared" si="34"/>
        <v>4300000</v>
      </c>
      <c r="K598" s="2">
        <f t="shared" si="35"/>
        <v>4300000</v>
      </c>
      <c r="L598" s="15">
        <v>4300000</v>
      </c>
      <c r="M598" s="2"/>
    </row>
    <row r="599" spans="1:13" outlineLevel="1" x14ac:dyDescent="0.25">
      <c r="A599" s="19" t="s">
        <v>71</v>
      </c>
      <c r="B599" s="19" t="s">
        <v>70</v>
      </c>
      <c r="C599" s="19" t="s">
        <v>3755</v>
      </c>
      <c r="D599" s="19" t="s">
        <v>3756</v>
      </c>
      <c r="E599" s="2">
        <f t="shared" si="34"/>
        <v>6000000</v>
      </c>
      <c r="K599" s="2">
        <f t="shared" si="35"/>
        <v>6000000</v>
      </c>
      <c r="L599" s="15">
        <v>6000000</v>
      </c>
      <c r="M599" s="2"/>
    </row>
    <row r="600" spans="1:13" outlineLevel="1" x14ac:dyDescent="0.25">
      <c r="A600" s="19" t="s">
        <v>71</v>
      </c>
      <c r="B600" s="19" t="s">
        <v>70</v>
      </c>
      <c r="C600" s="19" t="s">
        <v>3757</v>
      </c>
      <c r="D600" s="19" t="s">
        <v>3758</v>
      </c>
      <c r="E600" s="2">
        <f t="shared" si="34"/>
        <v>6000000</v>
      </c>
      <c r="K600" s="2">
        <f t="shared" si="35"/>
        <v>6000000</v>
      </c>
      <c r="L600" s="15">
        <v>6000000</v>
      </c>
      <c r="M600" s="2"/>
    </row>
    <row r="601" spans="1:13" outlineLevel="1" x14ac:dyDescent="0.25">
      <c r="A601" s="19" t="s">
        <v>71</v>
      </c>
      <c r="B601" s="19" t="s">
        <v>70</v>
      </c>
      <c r="C601" s="19" t="s">
        <v>3864</v>
      </c>
      <c r="D601" s="19" t="s">
        <v>3865</v>
      </c>
      <c r="E601" s="2">
        <f t="shared" si="34"/>
        <v>6000000</v>
      </c>
      <c r="K601" s="2">
        <f t="shared" si="35"/>
        <v>6000000</v>
      </c>
      <c r="L601" s="15">
        <v>6000000</v>
      </c>
      <c r="M601" s="2"/>
    </row>
    <row r="602" spans="1:13" outlineLevel="1" x14ac:dyDescent="0.25">
      <c r="A602" s="19" t="s">
        <v>71</v>
      </c>
      <c r="B602" s="19" t="s">
        <v>70</v>
      </c>
      <c r="C602" s="19" t="s">
        <v>3759</v>
      </c>
      <c r="D602" s="19" t="s">
        <v>3760</v>
      </c>
      <c r="E602" s="2">
        <f t="shared" si="34"/>
        <v>6000000</v>
      </c>
      <c r="K602" s="2">
        <f t="shared" si="35"/>
        <v>6000000</v>
      </c>
      <c r="L602" s="15">
        <v>6000000</v>
      </c>
      <c r="M602" s="2"/>
    </row>
    <row r="603" spans="1:13" outlineLevel="1" x14ac:dyDescent="0.25">
      <c r="A603" s="19" t="s">
        <v>71</v>
      </c>
      <c r="B603" s="19" t="s">
        <v>70</v>
      </c>
      <c r="C603" s="19" t="s">
        <v>3761</v>
      </c>
      <c r="D603" s="19" t="s">
        <v>3762</v>
      </c>
      <c r="E603" s="2">
        <f t="shared" si="34"/>
        <v>6000000</v>
      </c>
      <c r="K603" s="2">
        <f t="shared" si="35"/>
        <v>6000000</v>
      </c>
      <c r="L603" s="15">
        <v>6000000</v>
      </c>
      <c r="M603" s="2"/>
    </row>
    <row r="604" spans="1:13" outlineLevel="1" x14ac:dyDescent="0.25">
      <c r="A604" s="19" t="s">
        <v>71</v>
      </c>
      <c r="B604" s="19" t="s">
        <v>70</v>
      </c>
      <c r="C604" s="19" t="s">
        <v>3866</v>
      </c>
      <c r="D604" s="19" t="s">
        <v>3867</v>
      </c>
      <c r="E604" s="2">
        <f t="shared" si="34"/>
        <v>4800000</v>
      </c>
      <c r="K604" s="2">
        <f t="shared" si="35"/>
        <v>4800000</v>
      </c>
      <c r="L604" s="15">
        <v>4800000</v>
      </c>
      <c r="M604" s="2"/>
    </row>
    <row r="605" spans="1:13" outlineLevel="1" x14ac:dyDescent="0.25">
      <c r="A605" s="19" t="s">
        <v>71</v>
      </c>
      <c r="B605" s="19" t="s">
        <v>70</v>
      </c>
      <c r="C605" s="19" t="s">
        <v>3763</v>
      </c>
      <c r="D605" s="19" t="s">
        <v>3764</v>
      </c>
      <c r="E605" s="2">
        <f t="shared" si="34"/>
        <v>6000000</v>
      </c>
      <c r="K605" s="2">
        <f t="shared" si="35"/>
        <v>6000000</v>
      </c>
      <c r="L605" s="15">
        <v>6000000</v>
      </c>
      <c r="M605" s="2"/>
    </row>
    <row r="606" spans="1:13" outlineLevel="1" x14ac:dyDescent="0.25">
      <c r="A606" s="19" t="s">
        <v>71</v>
      </c>
      <c r="B606" s="19" t="s">
        <v>70</v>
      </c>
      <c r="C606" s="19" t="s">
        <v>3765</v>
      </c>
      <c r="D606" s="19" t="s">
        <v>3766</v>
      </c>
      <c r="E606" s="2">
        <f t="shared" si="34"/>
        <v>3000000</v>
      </c>
      <c r="K606" s="2">
        <f t="shared" si="35"/>
        <v>3000000</v>
      </c>
      <c r="L606" s="15">
        <v>3000000</v>
      </c>
      <c r="M606" s="2"/>
    </row>
    <row r="607" spans="1:13" outlineLevel="1" x14ac:dyDescent="0.25">
      <c r="A607" s="19" t="s">
        <v>71</v>
      </c>
      <c r="B607" s="19" t="s">
        <v>70</v>
      </c>
      <c r="C607" s="19" t="s">
        <v>1372</v>
      </c>
      <c r="D607" s="19" t="s">
        <v>153</v>
      </c>
      <c r="E607" s="2">
        <f t="shared" si="34"/>
        <v>3000000</v>
      </c>
      <c r="K607" s="2">
        <f t="shared" si="35"/>
        <v>3000000</v>
      </c>
      <c r="L607" s="15">
        <v>3000000</v>
      </c>
      <c r="M607" s="2"/>
    </row>
    <row r="608" spans="1:13" outlineLevel="1" x14ac:dyDescent="0.25">
      <c r="A608" s="19" t="s">
        <v>71</v>
      </c>
      <c r="B608" s="19" t="s">
        <v>70</v>
      </c>
      <c r="C608" s="19" t="s">
        <v>2719</v>
      </c>
      <c r="D608" s="19" t="s">
        <v>2720</v>
      </c>
      <c r="E608" s="2">
        <f t="shared" si="34"/>
        <v>6000000</v>
      </c>
      <c r="K608" s="2">
        <f t="shared" si="35"/>
        <v>6000000</v>
      </c>
      <c r="L608" s="15">
        <v>6000000</v>
      </c>
      <c r="M608" s="2"/>
    </row>
    <row r="609" spans="1:13" outlineLevel="1" x14ac:dyDescent="0.25">
      <c r="A609" s="19" t="s">
        <v>71</v>
      </c>
      <c r="B609" s="19" t="s">
        <v>70</v>
      </c>
      <c r="C609" s="19"/>
      <c r="D609" s="19" t="s">
        <v>1</v>
      </c>
      <c r="E609" s="2">
        <f t="shared" si="34"/>
        <v>0</v>
      </c>
      <c r="K609" s="2">
        <f t="shared" si="35"/>
        <v>0</v>
      </c>
      <c r="L609" s="15">
        <v>0</v>
      </c>
      <c r="M609" s="2"/>
    </row>
    <row r="610" spans="1:13" outlineLevel="1" x14ac:dyDescent="0.25">
      <c r="A610" s="19" t="s">
        <v>71</v>
      </c>
      <c r="B610" s="19" t="s">
        <v>70</v>
      </c>
      <c r="C610" s="19" t="s">
        <v>3767</v>
      </c>
      <c r="D610" s="19" t="s">
        <v>3768</v>
      </c>
      <c r="E610" s="2">
        <f t="shared" si="34"/>
        <v>4800000</v>
      </c>
      <c r="K610" s="2">
        <f t="shared" si="35"/>
        <v>4800000</v>
      </c>
      <c r="L610" s="15">
        <v>4800000</v>
      </c>
      <c r="M610" s="2"/>
    </row>
    <row r="611" spans="1:13" outlineLevel="1" x14ac:dyDescent="0.25">
      <c r="A611" s="19" t="s">
        <v>71</v>
      </c>
      <c r="B611" s="19" t="s">
        <v>70</v>
      </c>
      <c r="C611" s="19" t="s">
        <v>3769</v>
      </c>
      <c r="D611" s="19" t="s">
        <v>2122</v>
      </c>
      <c r="E611" s="2">
        <f t="shared" si="34"/>
        <v>6000000</v>
      </c>
      <c r="K611" s="2">
        <f t="shared" si="35"/>
        <v>6000000</v>
      </c>
      <c r="L611" s="15">
        <v>6000000</v>
      </c>
      <c r="M611" s="2"/>
    </row>
    <row r="612" spans="1:13" outlineLevel="1" x14ac:dyDescent="0.25">
      <c r="A612" s="19" t="s">
        <v>71</v>
      </c>
      <c r="B612" s="19" t="s">
        <v>70</v>
      </c>
      <c r="C612" s="19" t="s">
        <v>1370</v>
      </c>
      <c r="D612" s="19" t="s">
        <v>575</v>
      </c>
      <c r="E612" s="2">
        <f t="shared" si="34"/>
        <v>4300000</v>
      </c>
      <c r="K612" s="2">
        <f t="shared" si="35"/>
        <v>4300000</v>
      </c>
      <c r="L612" s="15">
        <v>4300000</v>
      </c>
      <c r="M612" s="2"/>
    </row>
    <row r="613" spans="1:13" outlineLevel="1" x14ac:dyDescent="0.25">
      <c r="A613" s="19" t="s">
        <v>71</v>
      </c>
      <c r="B613" s="19" t="s">
        <v>70</v>
      </c>
      <c r="C613" s="19" t="s">
        <v>1377</v>
      </c>
      <c r="D613" s="19" t="s">
        <v>394</v>
      </c>
      <c r="E613" s="2">
        <f t="shared" si="34"/>
        <v>6000000</v>
      </c>
      <c r="K613" s="2">
        <f t="shared" si="35"/>
        <v>6000000</v>
      </c>
      <c r="L613" s="15">
        <v>6000000</v>
      </c>
      <c r="M613" s="2"/>
    </row>
    <row r="614" spans="1:13" outlineLevel="1" x14ac:dyDescent="0.25">
      <c r="A614" s="19" t="s">
        <v>71</v>
      </c>
      <c r="B614" s="19" t="s">
        <v>74</v>
      </c>
      <c r="C614" s="19" t="s">
        <v>3770</v>
      </c>
      <c r="D614" s="19" t="s">
        <v>2236</v>
      </c>
      <c r="E614" s="2">
        <f t="shared" si="34"/>
        <v>3800000</v>
      </c>
      <c r="K614" s="2">
        <f t="shared" si="35"/>
        <v>3800000</v>
      </c>
      <c r="L614" s="15">
        <v>3800000</v>
      </c>
      <c r="M614" s="2"/>
    </row>
    <row r="615" spans="1:13" outlineLevel="1" x14ac:dyDescent="0.25">
      <c r="A615" s="19" t="s">
        <v>71</v>
      </c>
      <c r="B615" s="19" t="s">
        <v>74</v>
      </c>
      <c r="C615" s="19" t="s">
        <v>1356</v>
      </c>
      <c r="D615" s="19" t="s">
        <v>144</v>
      </c>
      <c r="E615" s="2">
        <f t="shared" ref="E615:E619" si="36">+L615-F615-J615-I615</f>
        <v>1500000</v>
      </c>
      <c r="K615" s="2">
        <f t="shared" ref="K615:K619" si="37">SUM(E615:G615)-H615+I615+J615</f>
        <v>1500000</v>
      </c>
      <c r="L615" s="15">
        <v>1500000</v>
      </c>
      <c r="M615" s="2"/>
    </row>
    <row r="616" spans="1:13" outlineLevel="1" x14ac:dyDescent="0.25">
      <c r="A616" s="19" t="s">
        <v>71</v>
      </c>
      <c r="B616" s="19" t="s">
        <v>74</v>
      </c>
      <c r="C616" s="19" t="s">
        <v>1365</v>
      </c>
      <c r="D616" s="19" t="s">
        <v>149</v>
      </c>
      <c r="E616" s="2">
        <f t="shared" si="36"/>
        <v>5800000</v>
      </c>
      <c r="K616" s="2">
        <f t="shared" si="37"/>
        <v>5800000</v>
      </c>
      <c r="L616" s="15">
        <v>5800000</v>
      </c>
      <c r="M616" s="2"/>
    </row>
    <row r="617" spans="1:13" outlineLevel="1" x14ac:dyDescent="0.25">
      <c r="A617" s="19" t="s">
        <v>71</v>
      </c>
      <c r="B617" s="19" t="s">
        <v>74</v>
      </c>
      <c r="C617" s="19" t="s">
        <v>1381</v>
      </c>
      <c r="D617" s="19" t="s">
        <v>152</v>
      </c>
      <c r="E617" s="2">
        <f t="shared" si="36"/>
        <v>2600000</v>
      </c>
      <c r="K617" s="2">
        <f t="shared" si="37"/>
        <v>2600000</v>
      </c>
      <c r="L617" s="15">
        <v>2600000</v>
      </c>
      <c r="M617" s="2"/>
    </row>
    <row r="618" spans="1:13" outlineLevel="1" x14ac:dyDescent="0.25">
      <c r="A618" s="19" t="s">
        <v>71</v>
      </c>
      <c r="B618" s="19" t="s">
        <v>75</v>
      </c>
      <c r="C618" s="19" t="s">
        <v>3771</v>
      </c>
      <c r="D618" s="19" t="s">
        <v>339</v>
      </c>
      <c r="E618" s="2">
        <f t="shared" si="36"/>
        <v>1100000</v>
      </c>
      <c r="K618" s="2">
        <f t="shared" si="37"/>
        <v>1100000</v>
      </c>
      <c r="L618" s="15">
        <v>1100000</v>
      </c>
      <c r="M618" s="2"/>
    </row>
    <row r="619" spans="1:13" outlineLevel="1" x14ac:dyDescent="0.25">
      <c r="A619" s="19" t="s">
        <v>71</v>
      </c>
      <c r="B619" s="19" t="s">
        <v>75</v>
      </c>
      <c r="C619" s="19"/>
      <c r="D619" s="19" t="s">
        <v>1</v>
      </c>
      <c r="E619" s="2">
        <f t="shared" si="36"/>
        <v>0</v>
      </c>
      <c r="K619" s="2">
        <f t="shared" si="37"/>
        <v>0</v>
      </c>
      <c r="L619" s="15">
        <v>0</v>
      </c>
      <c r="M619" s="2"/>
    </row>
    <row r="620" spans="1:13" outlineLevel="1" x14ac:dyDescent="0.25">
      <c r="C620" s="19"/>
      <c r="E620" s="2">
        <f t="shared" ref="E620" si="38">+L620-F620-J620-I620</f>
        <v>0</v>
      </c>
      <c r="K620" s="2">
        <f t="shared" ref="K620" si="39">SUM(E620:G620)-H620+I620+J620</f>
        <v>0</v>
      </c>
      <c r="M620" s="19"/>
    </row>
    <row r="621" spans="1:13" s="35" customFormat="1" x14ac:dyDescent="0.25">
      <c r="A621" s="4"/>
      <c r="B621" s="4"/>
      <c r="C621" s="50"/>
      <c r="D621" s="4" t="s">
        <v>87</v>
      </c>
      <c r="E621" s="4">
        <f t="shared" ref="E621:J621" si="40">SUM(E587:E620)</f>
        <v>132100000</v>
      </c>
      <c r="F621" s="4">
        <f t="shared" si="40"/>
        <v>0</v>
      </c>
      <c r="G621" s="53">
        <f t="shared" si="40"/>
        <v>0</v>
      </c>
      <c r="H621" s="4">
        <f t="shared" si="40"/>
        <v>0</v>
      </c>
      <c r="I621" s="4">
        <f t="shared" si="40"/>
        <v>0</v>
      </c>
      <c r="J621" s="4">
        <f t="shared" si="40"/>
        <v>0</v>
      </c>
      <c r="K621" s="4">
        <f t="shared" ref="K621:K622" si="41">SUM(E621:G621)-H621+I621+J621</f>
        <v>132100000</v>
      </c>
      <c r="L621" s="53">
        <f>SUM(L587:L620)</f>
        <v>132100000</v>
      </c>
      <c r="M621" s="41">
        <v>132100000</v>
      </c>
    </row>
    <row r="622" spans="1:13" x14ac:dyDescent="0.25">
      <c r="E622" s="2">
        <f t="shared" ref="E622:J622" si="42">SUM(E113,E232,E333,E465,E586,E621)</f>
        <v>3297734375</v>
      </c>
      <c r="F622" s="2">
        <f t="shared" si="42"/>
        <v>0</v>
      </c>
      <c r="G622" s="15">
        <f t="shared" si="42"/>
        <v>0</v>
      </c>
      <c r="H622" s="2">
        <f t="shared" si="42"/>
        <v>0</v>
      </c>
      <c r="I622" s="2">
        <f t="shared" si="42"/>
        <v>0</v>
      </c>
      <c r="J622" s="2">
        <f t="shared" si="42"/>
        <v>0</v>
      </c>
      <c r="K622" s="2">
        <f t="shared" si="41"/>
        <v>3297734375</v>
      </c>
      <c r="L622" s="15">
        <f>SUM(L113,L232,L333,L465,L586,L621)</f>
        <v>3297734375</v>
      </c>
      <c r="M622" s="15">
        <f>M621+M586+M465+M333+M232+M113</f>
        <v>3297734375</v>
      </c>
    </row>
    <row r="623" spans="1:13" x14ac:dyDescent="0.25">
      <c r="D623" s="2"/>
      <c r="K623" s="2">
        <f>+SUM(E623:G623)-H623</f>
        <v>0</v>
      </c>
      <c r="M623" s="39">
        <f>M622-L622</f>
        <v>0</v>
      </c>
    </row>
    <row r="624" spans="1:13" x14ac:dyDescent="0.25">
      <c r="D624" s="2"/>
      <c r="K624" s="2">
        <f>+SUM(E624:G624)-H624</f>
        <v>0</v>
      </c>
      <c r="M624" s="39"/>
    </row>
    <row r="625" spans="1:13" x14ac:dyDescent="0.25">
      <c r="K625" s="2">
        <f>SUM(K622:K624)</f>
        <v>3297734375</v>
      </c>
      <c r="M625" s="39"/>
    </row>
    <row r="626" spans="1:13" x14ac:dyDescent="0.25">
      <c r="I626" s="19">
        <f>+IFERROR(VLOOKUP($C626,[2]SM!$B$6:$N$744,13,0),0)</f>
        <v>0</v>
      </c>
    </row>
    <row r="627" spans="1:13" s="2" customFormat="1" x14ac:dyDescent="0.25">
      <c r="A627" s="19"/>
      <c r="B627" s="19" t="s">
        <v>20</v>
      </c>
      <c r="C627" s="47"/>
      <c r="D627" s="19"/>
      <c r="E627" s="2">
        <f t="shared" ref="E627:H632" si="43">SUMIF($B$4:$B$620,$B627,E$4:E$620)</f>
        <v>0</v>
      </c>
      <c r="F627" s="2">
        <f t="shared" si="43"/>
        <v>0</v>
      </c>
      <c r="G627" s="15">
        <f t="shared" si="43"/>
        <v>0</v>
      </c>
      <c r="H627" s="2">
        <f t="shared" si="43"/>
        <v>0</v>
      </c>
      <c r="K627" s="2">
        <f t="shared" ref="K627:L632" si="44">SUMIF($B$4:$B$620,$B627,K$4:K$620)</f>
        <v>0</v>
      </c>
      <c r="L627" s="15">
        <f t="shared" si="44"/>
        <v>0</v>
      </c>
      <c r="M627" s="37"/>
    </row>
    <row r="628" spans="1:13" s="2" customFormat="1" x14ac:dyDescent="0.25">
      <c r="A628" s="19"/>
      <c r="B628" s="19" t="s">
        <v>37</v>
      </c>
      <c r="C628" s="47"/>
      <c r="D628" s="19"/>
      <c r="E628" s="2">
        <f t="shared" si="43"/>
        <v>473459375</v>
      </c>
      <c r="F628" s="2">
        <f t="shared" si="43"/>
        <v>0</v>
      </c>
      <c r="G628" s="15">
        <f t="shared" si="43"/>
        <v>0</v>
      </c>
      <c r="H628" s="2">
        <f t="shared" si="43"/>
        <v>0</v>
      </c>
      <c r="K628" s="2">
        <f t="shared" si="44"/>
        <v>473459375</v>
      </c>
      <c r="L628" s="15">
        <f t="shared" si="44"/>
        <v>473459375</v>
      </c>
      <c r="M628" s="37"/>
    </row>
    <row r="629" spans="1:13" s="2" customFormat="1" x14ac:dyDescent="0.25">
      <c r="A629" s="19"/>
      <c r="B629" s="19" t="s">
        <v>39</v>
      </c>
      <c r="C629" s="47"/>
      <c r="D629" s="19"/>
      <c r="E629" s="2">
        <f t="shared" si="43"/>
        <v>103325000</v>
      </c>
      <c r="F629" s="2">
        <f t="shared" si="43"/>
        <v>0</v>
      </c>
      <c r="G629" s="15">
        <f t="shared" si="43"/>
        <v>0</v>
      </c>
      <c r="H629" s="2">
        <f t="shared" si="43"/>
        <v>0</v>
      </c>
      <c r="K629" s="2">
        <f t="shared" si="44"/>
        <v>103325000</v>
      </c>
      <c r="L629" s="15">
        <f t="shared" si="44"/>
        <v>103325000</v>
      </c>
      <c r="M629" s="37"/>
    </row>
    <row r="630" spans="1:13" s="2" customFormat="1" x14ac:dyDescent="0.25">
      <c r="A630" s="19"/>
      <c r="B630" s="19" t="s">
        <v>75</v>
      </c>
      <c r="C630" s="47"/>
      <c r="D630" s="19"/>
      <c r="E630" s="2">
        <f t="shared" si="43"/>
        <v>1100000</v>
      </c>
      <c r="F630" s="2">
        <f t="shared" si="43"/>
        <v>0</v>
      </c>
      <c r="G630" s="15">
        <f t="shared" si="43"/>
        <v>0</v>
      </c>
      <c r="H630" s="2">
        <f t="shared" si="43"/>
        <v>0</v>
      </c>
      <c r="K630" s="2">
        <f t="shared" si="44"/>
        <v>1100000</v>
      </c>
      <c r="L630" s="15">
        <f t="shared" si="44"/>
        <v>1100000</v>
      </c>
      <c r="M630" s="37"/>
    </row>
    <row r="631" spans="1:13" s="2" customFormat="1" x14ac:dyDescent="0.25">
      <c r="A631" s="19"/>
      <c r="B631" s="19" t="s">
        <v>70</v>
      </c>
      <c r="C631" s="47"/>
      <c r="D631" s="19"/>
      <c r="E631" s="2">
        <f t="shared" si="43"/>
        <v>117300000</v>
      </c>
      <c r="F631" s="2">
        <f t="shared" si="43"/>
        <v>0</v>
      </c>
      <c r="G631" s="15">
        <f t="shared" si="43"/>
        <v>0</v>
      </c>
      <c r="H631" s="2">
        <f t="shared" si="43"/>
        <v>0</v>
      </c>
      <c r="K631" s="2">
        <f t="shared" si="44"/>
        <v>117300000</v>
      </c>
      <c r="L631" s="15">
        <f t="shared" si="44"/>
        <v>117300000</v>
      </c>
      <c r="M631" s="37"/>
    </row>
    <row r="632" spans="1:13" s="2" customFormat="1" x14ac:dyDescent="0.25">
      <c r="A632" s="19"/>
      <c r="B632" s="19" t="s">
        <v>74</v>
      </c>
      <c r="C632" s="47"/>
      <c r="D632" s="19"/>
      <c r="E632" s="2">
        <f t="shared" si="43"/>
        <v>13700000</v>
      </c>
      <c r="F632" s="2">
        <f t="shared" si="43"/>
        <v>0</v>
      </c>
      <c r="G632" s="15">
        <f t="shared" si="43"/>
        <v>0</v>
      </c>
      <c r="H632" s="2">
        <f t="shared" si="43"/>
        <v>0</v>
      </c>
      <c r="K632" s="2">
        <f t="shared" si="44"/>
        <v>13700000</v>
      </c>
      <c r="L632" s="15">
        <f t="shared" si="44"/>
        <v>13700000</v>
      </c>
      <c r="M632" s="37"/>
    </row>
    <row r="633" spans="1:13" s="2" customFormat="1" hidden="1" x14ac:dyDescent="0.25">
      <c r="A633" s="19"/>
      <c r="B633" s="19"/>
      <c r="C633" s="47"/>
      <c r="D633" s="19"/>
      <c r="G633" s="15"/>
      <c r="L633" s="15"/>
      <c r="M633" s="37"/>
    </row>
    <row r="634" spans="1:13" s="2" customFormat="1" hidden="1" x14ac:dyDescent="0.25">
      <c r="A634" s="19"/>
      <c r="B634" s="19" t="s">
        <v>20</v>
      </c>
      <c r="C634" s="47"/>
      <c r="D634" s="19"/>
      <c r="E634" s="2">
        <f t="shared" ref="E634:H635" si="45">+E631+E627</f>
        <v>117300000</v>
      </c>
      <c r="F634" s="2">
        <f t="shared" si="45"/>
        <v>0</v>
      </c>
      <c r="G634" s="15">
        <f t="shared" si="45"/>
        <v>0</v>
      </c>
      <c r="H634" s="2">
        <f t="shared" si="45"/>
        <v>0</v>
      </c>
      <c r="K634" s="2">
        <f>+K631+K627</f>
        <v>117300000</v>
      </c>
      <c r="L634" s="15">
        <f>+L631+L627</f>
        <v>117300000</v>
      </c>
      <c r="M634" s="37"/>
    </row>
    <row r="635" spans="1:13" s="2" customFormat="1" hidden="1" x14ac:dyDescent="0.25">
      <c r="A635" s="19"/>
      <c r="B635" s="19" t="s">
        <v>37</v>
      </c>
      <c r="C635" s="47"/>
      <c r="D635" s="19"/>
      <c r="E635" s="2">
        <f t="shared" si="45"/>
        <v>487159375</v>
      </c>
      <c r="F635" s="2">
        <f t="shared" si="45"/>
        <v>0</v>
      </c>
      <c r="G635" s="15">
        <f t="shared" si="45"/>
        <v>0</v>
      </c>
      <c r="H635" s="2">
        <f t="shared" si="45"/>
        <v>0</v>
      </c>
      <c r="K635" s="2">
        <f>+K632+K628</f>
        <v>487159375</v>
      </c>
      <c r="L635" s="15">
        <f>+L632+L628</f>
        <v>487159375</v>
      </c>
      <c r="M635" s="37"/>
    </row>
    <row r="636" spans="1:13" s="2" customFormat="1" hidden="1" x14ac:dyDescent="0.25">
      <c r="A636" s="19"/>
      <c r="B636" s="19" t="s">
        <v>38</v>
      </c>
      <c r="C636" s="47"/>
      <c r="D636" s="19"/>
      <c r="E636" s="2" t="e">
        <f>+#REF!</f>
        <v>#REF!</v>
      </c>
      <c r="F636" s="2" t="e">
        <f>+#REF!</f>
        <v>#REF!</v>
      </c>
      <c r="G636" s="15" t="e">
        <f>+#REF!</f>
        <v>#REF!</v>
      </c>
      <c r="H636" s="2" t="e">
        <f>+#REF!</f>
        <v>#REF!</v>
      </c>
      <c r="K636" s="2" t="e">
        <f>+#REF!</f>
        <v>#REF!</v>
      </c>
      <c r="L636" s="15" t="e">
        <f>+#REF!</f>
        <v>#REF!</v>
      </c>
      <c r="M636" s="37"/>
    </row>
    <row r="637" spans="1:13" s="2" customFormat="1" hidden="1" x14ac:dyDescent="0.25">
      <c r="A637" s="19"/>
      <c r="B637" s="19" t="s">
        <v>39</v>
      </c>
      <c r="C637" s="47"/>
      <c r="D637" s="19"/>
      <c r="E637" s="2">
        <f t="shared" ref="E637:L637" si="46">+E630+E629</f>
        <v>104425000</v>
      </c>
      <c r="F637" s="2">
        <f t="shared" si="46"/>
        <v>0</v>
      </c>
      <c r="G637" s="15">
        <f t="shared" si="46"/>
        <v>0</v>
      </c>
      <c r="H637" s="2">
        <f t="shared" si="46"/>
        <v>0</v>
      </c>
      <c r="K637" s="2">
        <f t="shared" si="46"/>
        <v>104425000</v>
      </c>
      <c r="L637" s="15">
        <f t="shared" si="46"/>
        <v>104425000</v>
      </c>
      <c r="M637" s="37"/>
    </row>
    <row r="638" spans="1:13" s="2" customFormat="1" hidden="1" x14ac:dyDescent="0.25">
      <c r="A638" s="19"/>
      <c r="B638" s="19"/>
      <c r="C638" s="47"/>
      <c r="D638" s="19"/>
      <c r="E638" s="15" t="e">
        <f t="shared" ref="E638:L638" si="47">SUM(E634:E637)</f>
        <v>#REF!</v>
      </c>
      <c r="F638" s="15" t="e">
        <f t="shared" si="47"/>
        <v>#REF!</v>
      </c>
      <c r="G638" s="15" t="e">
        <f t="shared" si="47"/>
        <v>#REF!</v>
      </c>
      <c r="H638" s="15" t="e">
        <f t="shared" si="47"/>
        <v>#REF!</v>
      </c>
      <c r="I638" s="15"/>
      <c r="J638" s="15"/>
      <c r="K638" s="15" t="e">
        <f t="shared" si="47"/>
        <v>#REF!</v>
      </c>
      <c r="L638" s="15" t="e">
        <f t="shared" si="47"/>
        <v>#REF!</v>
      </c>
      <c r="M638" s="37"/>
    </row>
    <row r="639" spans="1:13" s="2" customFormat="1" hidden="1" x14ac:dyDescent="0.25">
      <c r="A639" s="19"/>
      <c r="B639" s="19"/>
      <c r="C639" s="47"/>
      <c r="D639" s="19"/>
      <c r="G639" s="15"/>
      <c r="L639" s="15"/>
      <c r="M639" s="37"/>
    </row>
    <row r="640" spans="1:13" s="2" customFormat="1" hidden="1" x14ac:dyDescent="0.25">
      <c r="A640" s="19"/>
      <c r="B640" s="19" t="s">
        <v>20</v>
      </c>
      <c r="C640" s="47" t="s">
        <v>28</v>
      </c>
      <c r="D640" s="19"/>
      <c r="E640" s="2">
        <f t="shared" ref="E640:H666" si="48">SUMPRODUCT(($A$4:$A$621=$C640)*($B$4:$B$621=$B640)*(E$4:E$621))</f>
        <v>0</v>
      </c>
      <c r="F640" s="2">
        <f t="shared" si="48"/>
        <v>0</v>
      </c>
      <c r="G640" s="15">
        <f t="shared" si="48"/>
        <v>0</v>
      </c>
      <c r="H640" s="2">
        <f t="shared" si="48"/>
        <v>0</v>
      </c>
      <c r="K640" s="2">
        <f t="shared" ref="K640:K666" si="49">SUMPRODUCT(($A$4:$A$621=$C640)*($B$4:$B$621=$B640)*(K$4:K$621))</f>
        <v>0</v>
      </c>
      <c r="L640" s="15">
        <f t="shared" ref="L640:L666" si="50">SUMPRODUCT(($A$4:$A$621=$C640)*($B$4:$B$621=$B640)*($L$4:$L$621))</f>
        <v>0</v>
      </c>
      <c r="M640" s="37"/>
    </row>
    <row r="641" spans="1:13" s="2" customFormat="1" hidden="1" x14ac:dyDescent="0.25">
      <c r="A641" s="19"/>
      <c r="B641" s="19" t="s">
        <v>37</v>
      </c>
      <c r="C641" s="47" t="s">
        <v>28</v>
      </c>
      <c r="D641" s="19"/>
      <c r="E641" s="2">
        <f t="shared" si="48"/>
        <v>0</v>
      </c>
      <c r="F641" s="2">
        <f t="shared" si="48"/>
        <v>0</v>
      </c>
      <c r="G641" s="15">
        <f t="shared" si="48"/>
        <v>0</v>
      </c>
      <c r="H641" s="2">
        <f t="shared" si="48"/>
        <v>0</v>
      </c>
      <c r="K641" s="2">
        <f t="shared" si="49"/>
        <v>0</v>
      </c>
      <c r="L641" s="15">
        <f t="shared" si="50"/>
        <v>0</v>
      </c>
      <c r="M641" s="37"/>
    </row>
    <row r="642" spans="1:13" s="2" customFormat="1" hidden="1" x14ac:dyDescent="0.25">
      <c r="A642" s="19"/>
      <c r="B642" s="19" t="s">
        <v>38</v>
      </c>
      <c r="C642" s="47" t="s">
        <v>28</v>
      </c>
      <c r="D642" s="19"/>
      <c r="E642" s="2">
        <f t="shared" si="48"/>
        <v>0</v>
      </c>
      <c r="F642" s="2">
        <f t="shared" si="48"/>
        <v>0</v>
      </c>
      <c r="G642" s="15">
        <f t="shared" si="48"/>
        <v>0</v>
      </c>
      <c r="H642" s="2">
        <f t="shared" si="48"/>
        <v>0</v>
      </c>
      <c r="K642" s="2">
        <f t="shared" si="49"/>
        <v>0</v>
      </c>
      <c r="L642" s="15">
        <f t="shared" si="50"/>
        <v>0</v>
      </c>
      <c r="M642" s="37"/>
    </row>
    <row r="643" spans="1:13" s="2" customFormat="1" hidden="1" x14ac:dyDescent="0.25">
      <c r="A643" s="19"/>
      <c r="B643" s="19" t="s">
        <v>39</v>
      </c>
      <c r="C643" s="47" t="s">
        <v>28</v>
      </c>
      <c r="D643" s="19"/>
      <c r="E643" s="2">
        <f t="shared" si="48"/>
        <v>0</v>
      </c>
      <c r="F643" s="2">
        <f t="shared" si="48"/>
        <v>0</v>
      </c>
      <c r="G643" s="15">
        <f t="shared" si="48"/>
        <v>0</v>
      </c>
      <c r="H643" s="2">
        <f t="shared" si="48"/>
        <v>0</v>
      </c>
      <c r="K643" s="2">
        <f t="shared" si="49"/>
        <v>0</v>
      </c>
      <c r="L643" s="15">
        <f t="shared" si="50"/>
        <v>0</v>
      </c>
      <c r="M643" s="37"/>
    </row>
    <row r="644" spans="1:13" s="2" customFormat="1" hidden="1" x14ac:dyDescent="0.25">
      <c r="A644" s="19"/>
      <c r="B644" s="19" t="s">
        <v>20</v>
      </c>
      <c r="C644" s="47" t="s">
        <v>64</v>
      </c>
      <c r="D644" s="19"/>
      <c r="E644" s="2">
        <f t="shared" si="48"/>
        <v>0</v>
      </c>
      <c r="F644" s="2">
        <f t="shared" si="48"/>
        <v>0</v>
      </c>
      <c r="G644" s="15">
        <f t="shared" si="48"/>
        <v>0</v>
      </c>
      <c r="H644" s="2">
        <f t="shared" si="48"/>
        <v>0</v>
      </c>
      <c r="K644" s="2">
        <f t="shared" si="49"/>
        <v>0</v>
      </c>
      <c r="L644" s="15">
        <f t="shared" si="50"/>
        <v>0</v>
      </c>
      <c r="M644" s="37"/>
    </row>
    <row r="645" spans="1:13" s="2" customFormat="1" hidden="1" x14ac:dyDescent="0.25">
      <c r="A645" s="19"/>
      <c r="B645" s="19" t="s">
        <v>37</v>
      </c>
      <c r="C645" s="47" t="s">
        <v>64</v>
      </c>
      <c r="D645" s="19"/>
      <c r="E645" s="2">
        <f t="shared" si="48"/>
        <v>0</v>
      </c>
      <c r="F645" s="2">
        <f t="shared" si="48"/>
        <v>0</v>
      </c>
      <c r="G645" s="15">
        <f t="shared" si="48"/>
        <v>0</v>
      </c>
      <c r="H645" s="2">
        <f t="shared" si="48"/>
        <v>0</v>
      </c>
      <c r="K645" s="2">
        <f t="shared" si="49"/>
        <v>0</v>
      </c>
      <c r="L645" s="15">
        <f t="shared" si="50"/>
        <v>0</v>
      </c>
      <c r="M645" s="37"/>
    </row>
    <row r="646" spans="1:13" s="2" customFormat="1" hidden="1" x14ac:dyDescent="0.25">
      <c r="A646" s="19"/>
      <c r="B646" s="19" t="s">
        <v>38</v>
      </c>
      <c r="C646" s="47" t="s">
        <v>64</v>
      </c>
      <c r="D646" s="19"/>
      <c r="E646" s="2">
        <f t="shared" si="48"/>
        <v>0</v>
      </c>
      <c r="F646" s="2">
        <f t="shared" si="48"/>
        <v>0</v>
      </c>
      <c r="G646" s="15">
        <f t="shared" si="48"/>
        <v>0</v>
      </c>
      <c r="H646" s="2">
        <f t="shared" si="48"/>
        <v>0</v>
      </c>
      <c r="K646" s="2">
        <f t="shared" si="49"/>
        <v>0</v>
      </c>
      <c r="L646" s="15">
        <f t="shared" si="50"/>
        <v>0</v>
      </c>
      <c r="M646" s="37"/>
    </row>
    <row r="647" spans="1:13" s="2" customFormat="1" hidden="1" x14ac:dyDescent="0.25">
      <c r="A647" s="19"/>
      <c r="B647" s="19" t="s">
        <v>39</v>
      </c>
      <c r="C647" s="47" t="s">
        <v>64</v>
      </c>
      <c r="D647" s="19"/>
      <c r="E647" s="2">
        <f t="shared" si="48"/>
        <v>0</v>
      </c>
      <c r="F647" s="2">
        <f t="shared" si="48"/>
        <v>0</v>
      </c>
      <c r="G647" s="15">
        <f t="shared" si="48"/>
        <v>0</v>
      </c>
      <c r="H647" s="2">
        <f t="shared" si="48"/>
        <v>0</v>
      </c>
      <c r="K647" s="2">
        <f t="shared" si="49"/>
        <v>0</v>
      </c>
      <c r="L647" s="15">
        <f t="shared" si="50"/>
        <v>0</v>
      </c>
      <c r="M647" s="37"/>
    </row>
    <row r="648" spans="1:13" s="2" customFormat="1" hidden="1" x14ac:dyDescent="0.25">
      <c r="A648" s="19"/>
      <c r="B648" s="19" t="s">
        <v>20</v>
      </c>
      <c r="C648" s="47" t="s">
        <v>40</v>
      </c>
      <c r="D648" s="19"/>
      <c r="E648" s="2">
        <f t="shared" si="48"/>
        <v>0</v>
      </c>
      <c r="F648" s="2">
        <f t="shared" si="48"/>
        <v>0</v>
      </c>
      <c r="G648" s="15">
        <f t="shared" si="48"/>
        <v>0</v>
      </c>
      <c r="H648" s="2">
        <f t="shared" si="48"/>
        <v>0</v>
      </c>
      <c r="K648" s="2">
        <f t="shared" si="49"/>
        <v>0</v>
      </c>
      <c r="L648" s="15">
        <f t="shared" si="50"/>
        <v>0</v>
      </c>
      <c r="M648" s="37"/>
    </row>
    <row r="649" spans="1:13" s="2" customFormat="1" hidden="1" x14ac:dyDescent="0.25">
      <c r="A649" s="19"/>
      <c r="B649" s="19" t="s">
        <v>37</v>
      </c>
      <c r="C649" s="47" t="s">
        <v>40</v>
      </c>
      <c r="D649" s="19"/>
      <c r="E649" s="2">
        <f t="shared" si="48"/>
        <v>0</v>
      </c>
      <c r="F649" s="2">
        <f t="shared" si="48"/>
        <v>0</v>
      </c>
      <c r="G649" s="15">
        <f t="shared" si="48"/>
        <v>0</v>
      </c>
      <c r="H649" s="2">
        <f t="shared" si="48"/>
        <v>0</v>
      </c>
      <c r="K649" s="2">
        <f t="shared" si="49"/>
        <v>0</v>
      </c>
      <c r="L649" s="15">
        <f t="shared" si="50"/>
        <v>0</v>
      </c>
      <c r="M649" s="37"/>
    </row>
    <row r="650" spans="1:13" s="2" customFormat="1" hidden="1" x14ac:dyDescent="0.25">
      <c r="A650" s="19"/>
      <c r="B650" s="19" t="s">
        <v>38</v>
      </c>
      <c r="C650" s="47" t="s">
        <v>40</v>
      </c>
      <c r="D650" s="19"/>
      <c r="E650" s="2">
        <f t="shared" si="48"/>
        <v>0</v>
      </c>
      <c r="F650" s="2">
        <f t="shared" si="48"/>
        <v>0</v>
      </c>
      <c r="G650" s="15">
        <f t="shared" si="48"/>
        <v>0</v>
      </c>
      <c r="H650" s="2">
        <f t="shared" si="48"/>
        <v>0</v>
      </c>
      <c r="K650" s="2">
        <f t="shared" si="49"/>
        <v>0</v>
      </c>
      <c r="L650" s="15">
        <f t="shared" si="50"/>
        <v>0</v>
      </c>
      <c r="M650" s="37"/>
    </row>
    <row r="651" spans="1:13" s="2" customFormat="1" hidden="1" x14ac:dyDescent="0.25">
      <c r="A651" s="19"/>
      <c r="B651" s="19" t="s">
        <v>39</v>
      </c>
      <c r="C651" s="47" t="s">
        <v>40</v>
      </c>
      <c r="D651" s="19"/>
      <c r="E651" s="2">
        <f t="shared" si="48"/>
        <v>0</v>
      </c>
      <c r="F651" s="2">
        <f t="shared" si="48"/>
        <v>0</v>
      </c>
      <c r="G651" s="15">
        <f t="shared" si="48"/>
        <v>0</v>
      </c>
      <c r="H651" s="2">
        <f t="shared" si="48"/>
        <v>0</v>
      </c>
      <c r="K651" s="2">
        <f t="shared" si="49"/>
        <v>0</v>
      </c>
      <c r="L651" s="15">
        <f t="shared" si="50"/>
        <v>0</v>
      </c>
      <c r="M651" s="37"/>
    </row>
    <row r="652" spans="1:13" s="2" customFormat="1" hidden="1" x14ac:dyDescent="0.25">
      <c r="A652" s="19"/>
      <c r="B652" s="19" t="s">
        <v>20</v>
      </c>
      <c r="C652" s="47" t="s">
        <v>61</v>
      </c>
      <c r="D652" s="19"/>
      <c r="E652" s="2">
        <f t="shared" si="48"/>
        <v>0</v>
      </c>
      <c r="F652" s="2">
        <f t="shared" si="48"/>
        <v>0</v>
      </c>
      <c r="G652" s="15">
        <f t="shared" si="48"/>
        <v>0</v>
      </c>
      <c r="H652" s="2">
        <f t="shared" si="48"/>
        <v>0</v>
      </c>
      <c r="K652" s="2">
        <f t="shared" si="49"/>
        <v>0</v>
      </c>
      <c r="L652" s="15">
        <f t="shared" si="50"/>
        <v>0</v>
      </c>
      <c r="M652" s="37"/>
    </row>
    <row r="653" spans="1:13" s="2" customFormat="1" hidden="1" x14ac:dyDescent="0.25">
      <c r="A653" s="19"/>
      <c r="B653" s="19" t="s">
        <v>37</v>
      </c>
      <c r="C653" s="47" t="s">
        <v>61</v>
      </c>
      <c r="D653" s="19"/>
      <c r="E653" s="2">
        <f t="shared" si="48"/>
        <v>0</v>
      </c>
      <c r="F653" s="2">
        <f t="shared" si="48"/>
        <v>0</v>
      </c>
      <c r="G653" s="15">
        <f t="shared" si="48"/>
        <v>0</v>
      </c>
      <c r="H653" s="2">
        <f t="shared" si="48"/>
        <v>0</v>
      </c>
      <c r="K653" s="2">
        <f t="shared" si="49"/>
        <v>0</v>
      </c>
      <c r="L653" s="15">
        <f t="shared" si="50"/>
        <v>0</v>
      </c>
      <c r="M653" s="37"/>
    </row>
    <row r="654" spans="1:13" s="2" customFormat="1" hidden="1" x14ac:dyDescent="0.25">
      <c r="A654" s="19"/>
      <c r="B654" s="19" t="s">
        <v>38</v>
      </c>
      <c r="C654" s="47" t="s">
        <v>61</v>
      </c>
      <c r="D654" s="19"/>
      <c r="E654" s="2">
        <f t="shared" si="48"/>
        <v>0</v>
      </c>
      <c r="F654" s="2">
        <f t="shared" si="48"/>
        <v>0</v>
      </c>
      <c r="G654" s="15">
        <f t="shared" si="48"/>
        <v>0</v>
      </c>
      <c r="H654" s="2">
        <f t="shared" si="48"/>
        <v>0</v>
      </c>
      <c r="K654" s="2">
        <f t="shared" si="49"/>
        <v>0</v>
      </c>
      <c r="L654" s="15">
        <f t="shared" si="50"/>
        <v>0</v>
      </c>
      <c r="M654" s="37"/>
    </row>
    <row r="655" spans="1:13" s="2" customFormat="1" hidden="1" x14ac:dyDescent="0.25">
      <c r="A655" s="19"/>
      <c r="B655" s="19" t="s">
        <v>39</v>
      </c>
      <c r="C655" s="47" t="s">
        <v>61</v>
      </c>
      <c r="D655" s="19"/>
      <c r="E655" s="2">
        <f t="shared" si="48"/>
        <v>0</v>
      </c>
      <c r="F655" s="2">
        <f t="shared" si="48"/>
        <v>0</v>
      </c>
      <c r="G655" s="15">
        <f t="shared" si="48"/>
        <v>0</v>
      </c>
      <c r="H655" s="2">
        <f t="shared" si="48"/>
        <v>0</v>
      </c>
      <c r="K655" s="2">
        <f t="shared" si="49"/>
        <v>0</v>
      </c>
      <c r="L655" s="15">
        <f t="shared" si="50"/>
        <v>0</v>
      </c>
      <c r="M655" s="37"/>
    </row>
    <row r="656" spans="1:13" s="2" customFormat="1" hidden="1" x14ac:dyDescent="0.25">
      <c r="A656" s="19"/>
      <c r="B656" s="19" t="s">
        <v>20</v>
      </c>
      <c r="C656" s="47" t="s">
        <v>67</v>
      </c>
      <c r="D656" s="19"/>
      <c r="E656" s="2">
        <f t="shared" si="48"/>
        <v>0</v>
      </c>
      <c r="F656" s="2">
        <f t="shared" si="48"/>
        <v>0</v>
      </c>
      <c r="G656" s="15">
        <f t="shared" si="48"/>
        <v>0</v>
      </c>
      <c r="H656" s="2">
        <f t="shared" si="48"/>
        <v>0</v>
      </c>
      <c r="K656" s="2">
        <f t="shared" si="49"/>
        <v>0</v>
      </c>
      <c r="L656" s="15">
        <f t="shared" si="50"/>
        <v>0</v>
      </c>
      <c r="M656" s="37"/>
    </row>
    <row r="657" spans="1:13" s="2" customFormat="1" hidden="1" x14ac:dyDescent="0.25">
      <c r="A657" s="19"/>
      <c r="B657" s="19" t="s">
        <v>37</v>
      </c>
      <c r="C657" s="47" t="s">
        <v>67</v>
      </c>
      <c r="D657" s="19"/>
      <c r="E657" s="2">
        <f t="shared" si="48"/>
        <v>0</v>
      </c>
      <c r="F657" s="2">
        <f t="shared" si="48"/>
        <v>0</v>
      </c>
      <c r="G657" s="15">
        <f t="shared" si="48"/>
        <v>0</v>
      </c>
      <c r="H657" s="2">
        <f t="shared" si="48"/>
        <v>0</v>
      </c>
      <c r="K657" s="2">
        <f t="shared" si="49"/>
        <v>0</v>
      </c>
      <c r="L657" s="15">
        <f t="shared" si="50"/>
        <v>0</v>
      </c>
      <c r="M657" s="37"/>
    </row>
    <row r="658" spans="1:13" s="2" customFormat="1" hidden="1" x14ac:dyDescent="0.25">
      <c r="A658" s="19"/>
      <c r="B658" s="19" t="s">
        <v>38</v>
      </c>
      <c r="C658" s="47" t="s">
        <v>67</v>
      </c>
      <c r="D658" s="19"/>
      <c r="E658" s="2">
        <f t="shared" si="48"/>
        <v>0</v>
      </c>
      <c r="F658" s="2">
        <f t="shared" si="48"/>
        <v>0</v>
      </c>
      <c r="G658" s="15">
        <f t="shared" si="48"/>
        <v>0</v>
      </c>
      <c r="H658" s="2">
        <f t="shared" si="48"/>
        <v>0</v>
      </c>
      <c r="K658" s="2">
        <f t="shared" si="49"/>
        <v>0</v>
      </c>
      <c r="L658" s="15">
        <f t="shared" si="50"/>
        <v>0</v>
      </c>
      <c r="M658" s="37"/>
    </row>
    <row r="659" spans="1:13" s="2" customFormat="1" hidden="1" x14ac:dyDescent="0.25">
      <c r="A659" s="19"/>
      <c r="B659" s="19" t="s">
        <v>39</v>
      </c>
      <c r="C659" s="47" t="s">
        <v>67</v>
      </c>
      <c r="D659" s="19"/>
      <c r="E659" s="2">
        <f t="shared" si="48"/>
        <v>0</v>
      </c>
      <c r="F659" s="2">
        <f t="shared" si="48"/>
        <v>0</v>
      </c>
      <c r="G659" s="15">
        <f t="shared" si="48"/>
        <v>0</v>
      </c>
      <c r="H659" s="2">
        <f t="shared" si="48"/>
        <v>0</v>
      </c>
      <c r="K659" s="2">
        <f t="shared" si="49"/>
        <v>0</v>
      </c>
      <c r="L659" s="15">
        <f t="shared" si="50"/>
        <v>0</v>
      </c>
      <c r="M659" s="37"/>
    </row>
    <row r="660" spans="1:13" s="2" customFormat="1" hidden="1" x14ac:dyDescent="0.25">
      <c r="A660" s="19"/>
      <c r="B660" s="19" t="s">
        <v>20</v>
      </c>
      <c r="C660" s="47" t="s">
        <v>66</v>
      </c>
      <c r="D660" s="19"/>
      <c r="E660" s="2">
        <f t="shared" si="48"/>
        <v>0</v>
      </c>
      <c r="F660" s="2">
        <f t="shared" si="48"/>
        <v>0</v>
      </c>
      <c r="G660" s="15">
        <f t="shared" si="48"/>
        <v>0</v>
      </c>
      <c r="H660" s="2">
        <f t="shared" si="48"/>
        <v>0</v>
      </c>
      <c r="K660" s="2">
        <f t="shared" si="49"/>
        <v>0</v>
      </c>
      <c r="L660" s="15">
        <f t="shared" si="50"/>
        <v>0</v>
      </c>
      <c r="M660" s="37"/>
    </row>
    <row r="661" spans="1:13" s="2" customFormat="1" hidden="1" x14ac:dyDescent="0.25">
      <c r="A661" s="19"/>
      <c r="B661" s="19" t="s">
        <v>37</v>
      </c>
      <c r="C661" s="47" t="s">
        <v>66</v>
      </c>
      <c r="D661" s="19"/>
      <c r="E661" s="2">
        <f t="shared" si="48"/>
        <v>0</v>
      </c>
      <c r="F661" s="2">
        <f t="shared" si="48"/>
        <v>0</v>
      </c>
      <c r="G661" s="15">
        <f t="shared" si="48"/>
        <v>0</v>
      </c>
      <c r="H661" s="2">
        <f t="shared" si="48"/>
        <v>0</v>
      </c>
      <c r="K661" s="2">
        <f t="shared" si="49"/>
        <v>0</v>
      </c>
      <c r="L661" s="15">
        <f t="shared" si="50"/>
        <v>0</v>
      </c>
      <c r="M661" s="37"/>
    </row>
    <row r="662" spans="1:13" s="2" customFormat="1" hidden="1" x14ac:dyDescent="0.25">
      <c r="A662" s="19"/>
      <c r="B662" s="19" t="s">
        <v>38</v>
      </c>
      <c r="C662" s="47" t="s">
        <v>66</v>
      </c>
      <c r="D662" s="19"/>
      <c r="E662" s="2">
        <f t="shared" si="48"/>
        <v>0</v>
      </c>
      <c r="F662" s="2">
        <f t="shared" si="48"/>
        <v>0</v>
      </c>
      <c r="G662" s="15">
        <f t="shared" si="48"/>
        <v>0</v>
      </c>
      <c r="H662" s="2">
        <f t="shared" si="48"/>
        <v>0</v>
      </c>
      <c r="K662" s="2">
        <f t="shared" si="49"/>
        <v>0</v>
      </c>
      <c r="L662" s="15">
        <f t="shared" si="50"/>
        <v>0</v>
      </c>
      <c r="M662" s="37"/>
    </row>
    <row r="663" spans="1:13" s="2" customFormat="1" hidden="1" x14ac:dyDescent="0.25">
      <c r="A663" s="19"/>
      <c r="B663" s="19" t="s">
        <v>39</v>
      </c>
      <c r="C663" s="47" t="s">
        <v>66</v>
      </c>
      <c r="D663" s="19"/>
      <c r="E663" s="2">
        <f t="shared" si="48"/>
        <v>0</v>
      </c>
      <c r="F663" s="2">
        <f t="shared" si="48"/>
        <v>0</v>
      </c>
      <c r="G663" s="15">
        <f t="shared" si="48"/>
        <v>0</v>
      </c>
      <c r="H663" s="2">
        <f t="shared" si="48"/>
        <v>0</v>
      </c>
      <c r="K663" s="2">
        <f t="shared" si="49"/>
        <v>0</v>
      </c>
      <c r="L663" s="15">
        <f t="shared" si="50"/>
        <v>0</v>
      </c>
      <c r="M663" s="37"/>
    </row>
    <row r="664" spans="1:13" s="2" customFormat="1" hidden="1" x14ac:dyDescent="0.25">
      <c r="A664" s="19"/>
      <c r="B664" s="19" t="s">
        <v>70</v>
      </c>
      <c r="C664" s="47" t="s">
        <v>71</v>
      </c>
      <c r="D664" s="19"/>
      <c r="E664" s="2">
        <f t="shared" si="48"/>
        <v>117300000</v>
      </c>
      <c r="F664" s="2">
        <f t="shared" si="48"/>
        <v>0</v>
      </c>
      <c r="G664" s="15">
        <f t="shared" si="48"/>
        <v>0</v>
      </c>
      <c r="H664" s="2">
        <f t="shared" si="48"/>
        <v>0</v>
      </c>
      <c r="K664" s="2">
        <f t="shared" si="49"/>
        <v>117300000</v>
      </c>
      <c r="L664" s="15">
        <f t="shared" si="50"/>
        <v>117300000</v>
      </c>
      <c r="M664" s="37"/>
    </row>
    <row r="665" spans="1:13" s="2" customFormat="1" hidden="1" x14ac:dyDescent="0.25">
      <c r="A665" s="19"/>
      <c r="B665" s="19" t="s">
        <v>74</v>
      </c>
      <c r="C665" s="47" t="s">
        <v>71</v>
      </c>
      <c r="D665" s="19"/>
      <c r="E665" s="2">
        <f t="shared" si="48"/>
        <v>13700000</v>
      </c>
      <c r="F665" s="2">
        <f t="shared" si="48"/>
        <v>0</v>
      </c>
      <c r="G665" s="15">
        <f t="shared" si="48"/>
        <v>0</v>
      </c>
      <c r="H665" s="2">
        <f t="shared" si="48"/>
        <v>0</v>
      </c>
      <c r="K665" s="2">
        <f t="shared" si="49"/>
        <v>13700000</v>
      </c>
      <c r="L665" s="15">
        <f t="shared" si="50"/>
        <v>13700000</v>
      </c>
      <c r="M665" s="37"/>
    </row>
    <row r="666" spans="1:13" s="2" customFormat="1" hidden="1" x14ac:dyDescent="0.25">
      <c r="A666" s="19"/>
      <c r="B666" s="19" t="s">
        <v>75</v>
      </c>
      <c r="C666" s="47" t="s">
        <v>71</v>
      </c>
      <c r="D666" s="19"/>
      <c r="E666" s="2">
        <f t="shared" si="48"/>
        <v>1100000</v>
      </c>
      <c r="F666" s="2">
        <f t="shared" si="48"/>
        <v>0</v>
      </c>
      <c r="G666" s="15">
        <f t="shared" si="48"/>
        <v>0</v>
      </c>
      <c r="H666" s="2">
        <f t="shared" si="48"/>
        <v>0</v>
      </c>
      <c r="K666" s="2">
        <f t="shared" si="49"/>
        <v>1100000</v>
      </c>
      <c r="L666" s="15">
        <f t="shared" si="50"/>
        <v>1100000</v>
      </c>
      <c r="M666" s="37"/>
    </row>
    <row r="667" spans="1:13" hidden="1" x14ac:dyDescent="0.25"/>
    <row r="668" spans="1:13" hidden="1" x14ac:dyDescent="0.25">
      <c r="B668" s="19" t="s">
        <v>20</v>
      </c>
      <c r="C668" s="47" t="s">
        <v>110</v>
      </c>
      <c r="D668" s="19" t="s">
        <v>111</v>
      </c>
      <c r="E668" s="2" t="s">
        <v>115</v>
      </c>
      <c r="F668" s="19"/>
      <c r="M668" s="39"/>
    </row>
    <row r="669" spans="1:13" hidden="1" x14ac:dyDescent="0.25">
      <c r="D669" s="19" t="s">
        <v>112</v>
      </c>
      <c r="E669" s="2" t="s">
        <v>124</v>
      </c>
      <c r="F669" s="19"/>
      <c r="M669" s="39"/>
    </row>
    <row r="670" spans="1:13" s="2" customFormat="1" hidden="1" x14ac:dyDescent="0.25">
      <c r="A670" s="19"/>
      <c r="B670" s="19"/>
      <c r="C670" s="47"/>
      <c r="D670" s="19" t="s">
        <v>113</v>
      </c>
      <c r="E670" s="2" t="s">
        <v>114</v>
      </c>
      <c r="F670" s="19"/>
      <c r="G670" s="15"/>
      <c r="L670" s="15"/>
      <c r="M670" s="37"/>
    </row>
    <row r="671" spans="1:13" hidden="1" x14ac:dyDescent="0.25">
      <c r="F671" s="19"/>
    </row>
    <row r="672" spans="1:13" s="2" customFormat="1" hidden="1" x14ac:dyDescent="0.25">
      <c r="A672" s="19"/>
      <c r="B672" s="19" t="s">
        <v>37</v>
      </c>
      <c r="C672" s="47"/>
      <c r="D672" s="19" t="s">
        <v>111</v>
      </c>
      <c r="E672" s="2" t="s">
        <v>116</v>
      </c>
      <c r="F672" s="19"/>
      <c r="G672" s="15"/>
      <c r="L672" s="15"/>
      <c r="M672" s="37"/>
    </row>
    <row r="673" spans="1:13" s="2" customFormat="1" hidden="1" x14ac:dyDescent="0.25">
      <c r="A673" s="19"/>
      <c r="B673" s="19"/>
      <c r="C673" s="47"/>
      <c r="D673" s="19" t="s">
        <v>112</v>
      </c>
      <c r="E673" s="2" t="s">
        <v>123</v>
      </c>
      <c r="F673" s="19"/>
      <c r="G673" s="15"/>
      <c r="L673" s="15"/>
      <c r="M673" s="37"/>
    </row>
    <row r="674" spans="1:13" s="2" customFormat="1" hidden="1" x14ac:dyDescent="0.25">
      <c r="A674" s="19"/>
      <c r="B674" s="19"/>
      <c r="C674" s="47"/>
      <c r="D674" s="19" t="s">
        <v>113</v>
      </c>
      <c r="E674" s="2" t="s">
        <v>117</v>
      </c>
      <c r="F674" s="19"/>
      <c r="G674" s="15"/>
      <c r="L674" s="15"/>
      <c r="M674" s="37"/>
    </row>
    <row r="675" spans="1:13" hidden="1" x14ac:dyDescent="0.25">
      <c r="F675" s="19"/>
    </row>
    <row r="676" spans="1:13" s="2" customFormat="1" hidden="1" x14ac:dyDescent="0.25">
      <c r="A676" s="19"/>
      <c r="B676" s="19" t="s">
        <v>38</v>
      </c>
      <c r="C676" s="47"/>
      <c r="D676" s="19" t="s">
        <v>111</v>
      </c>
      <c r="E676" s="2" t="s">
        <v>120</v>
      </c>
      <c r="F676" s="19"/>
      <c r="G676" s="15"/>
      <c r="L676" s="15"/>
      <c r="M676" s="37"/>
    </row>
    <row r="677" spans="1:13" s="2" customFormat="1" hidden="1" x14ac:dyDescent="0.25">
      <c r="A677" s="19"/>
      <c r="B677" s="19"/>
      <c r="C677" s="47"/>
      <c r="D677" s="19" t="s">
        <v>112</v>
      </c>
      <c r="E677" s="2" t="s">
        <v>122</v>
      </c>
      <c r="F677" s="19"/>
      <c r="G677" s="15"/>
      <c r="L677" s="15"/>
      <c r="M677" s="37"/>
    </row>
    <row r="678" spans="1:13" s="2" customFormat="1" hidden="1" x14ac:dyDescent="0.25">
      <c r="A678" s="19"/>
      <c r="B678" s="19"/>
      <c r="C678" s="47"/>
      <c r="D678" s="19" t="s">
        <v>113</v>
      </c>
      <c r="E678" s="2" t="s">
        <v>121</v>
      </c>
      <c r="F678" s="19"/>
      <c r="G678" s="15"/>
      <c r="L678" s="15"/>
      <c r="M678" s="37"/>
    </row>
    <row r="679" spans="1:13" hidden="1" x14ac:dyDescent="0.25">
      <c r="F679" s="19"/>
    </row>
    <row r="680" spans="1:13" s="2" customFormat="1" hidden="1" x14ac:dyDescent="0.25">
      <c r="A680" s="19"/>
      <c r="B680" s="19" t="s">
        <v>39</v>
      </c>
      <c r="C680" s="47"/>
      <c r="D680" s="19" t="s">
        <v>111</v>
      </c>
      <c r="F680" s="19"/>
      <c r="G680" s="15"/>
      <c r="L680" s="15"/>
      <c r="M680" s="37"/>
    </row>
    <row r="681" spans="1:13" s="2" customFormat="1" hidden="1" x14ac:dyDescent="0.25">
      <c r="A681" s="19"/>
      <c r="B681" s="19"/>
      <c r="C681" s="47"/>
      <c r="D681" s="19" t="s">
        <v>112</v>
      </c>
      <c r="E681" s="2" t="s">
        <v>119</v>
      </c>
      <c r="F681" s="19"/>
      <c r="G681" s="15"/>
      <c r="L681" s="15"/>
      <c r="M681" s="37"/>
    </row>
    <row r="682" spans="1:13" s="2" customFormat="1" hidden="1" x14ac:dyDescent="0.25">
      <c r="A682" s="19"/>
      <c r="B682" s="19"/>
      <c r="C682" s="47"/>
      <c r="D682" s="19" t="s">
        <v>113</v>
      </c>
      <c r="E682" s="2" t="s">
        <v>118</v>
      </c>
      <c r="F682" s="19"/>
      <c r="G682" s="15"/>
      <c r="L682" s="15"/>
      <c r="M682" s="37"/>
    </row>
    <row r="683" spans="1:13" hidden="1" x14ac:dyDescent="0.25"/>
  </sheetData>
  <autoFilter ref="A3:M632"/>
  <conditionalFormatting sqref="C621:C1048576 C1:C3 C113 C232 C333 C465 C586">
    <cfRule type="duplicateValues" dxfId="46" priority="1473"/>
  </conditionalFormatting>
  <conditionalFormatting sqref="C1:C1048576">
    <cfRule type="duplicateValues" dxfId="45" priority="397"/>
  </conditionalFormatting>
  <conditionalFormatting sqref="D4:D46">
    <cfRule type="duplicateValues" dxfId="44" priority="41"/>
  </conditionalFormatting>
  <conditionalFormatting sqref="D4:D46">
    <cfRule type="duplicateValues" dxfId="43" priority="42"/>
  </conditionalFormatting>
  <conditionalFormatting sqref="D47:D53">
    <cfRule type="duplicateValues" dxfId="42" priority="39"/>
  </conditionalFormatting>
  <conditionalFormatting sqref="D47:D53">
    <cfRule type="duplicateValues" dxfId="41" priority="40"/>
  </conditionalFormatting>
  <conditionalFormatting sqref="D54">
    <cfRule type="duplicateValues" dxfId="40" priority="37"/>
  </conditionalFormatting>
  <conditionalFormatting sqref="D54">
    <cfRule type="duplicateValues" dxfId="39" priority="38"/>
  </conditionalFormatting>
  <conditionalFormatting sqref="D114:D212">
    <cfRule type="duplicateValues" dxfId="38" priority="35"/>
  </conditionalFormatting>
  <conditionalFormatting sqref="D114:D212">
    <cfRule type="duplicateValues" dxfId="37" priority="36"/>
  </conditionalFormatting>
  <conditionalFormatting sqref="D213:D228">
    <cfRule type="duplicateValues" dxfId="36" priority="33"/>
  </conditionalFormatting>
  <conditionalFormatting sqref="D213:D228">
    <cfRule type="duplicateValues" dxfId="35" priority="34"/>
  </conditionalFormatting>
  <conditionalFormatting sqref="D229:D230">
    <cfRule type="duplicateValues" dxfId="34" priority="31"/>
  </conditionalFormatting>
  <conditionalFormatting sqref="D229:D230">
    <cfRule type="duplicateValues" dxfId="33" priority="32"/>
  </conditionalFormatting>
  <conditionalFormatting sqref="D233:D314">
    <cfRule type="duplicateValues" dxfId="32" priority="29"/>
  </conditionalFormatting>
  <conditionalFormatting sqref="D233:D314">
    <cfRule type="duplicateValues" dxfId="31" priority="30"/>
  </conditionalFormatting>
  <conditionalFormatting sqref="D315:D328">
    <cfRule type="duplicateValues" dxfId="30" priority="27"/>
  </conditionalFormatting>
  <conditionalFormatting sqref="D315:D328">
    <cfRule type="duplicateValues" dxfId="29" priority="28"/>
  </conditionalFormatting>
  <conditionalFormatting sqref="D329:D331">
    <cfRule type="duplicateValues" dxfId="28" priority="25"/>
  </conditionalFormatting>
  <conditionalFormatting sqref="D329:D331">
    <cfRule type="duplicateValues" dxfId="27" priority="26"/>
  </conditionalFormatting>
  <conditionalFormatting sqref="D55:D102">
    <cfRule type="duplicateValues" dxfId="26" priority="23"/>
  </conditionalFormatting>
  <conditionalFormatting sqref="D55:D102">
    <cfRule type="duplicateValues" dxfId="25" priority="24"/>
  </conditionalFormatting>
  <conditionalFormatting sqref="D103:D110">
    <cfRule type="duplicateValues" dxfId="24" priority="21"/>
  </conditionalFormatting>
  <conditionalFormatting sqref="D103:D110">
    <cfRule type="duplicateValues" dxfId="23" priority="22"/>
  </conditionalFormatting>
  <conditionalFormatting sqref="D111">
    <cfRule type="duplicateValues" dxfId="22" priority="19"/>
  </conditionalFormatting>
  <conditionalFormatting sqref="D111">
    <cfRule type="duplicateValues" dxfId="21" priority="20"/>
  </conditionalFormatting>
  <conditionalFormatting sqref="D4:D112">
    <cfRule type="duplicateValues" dxfId="20" priority="3302"/>
  </conditionalFormatting>
  <conditionalFormatting sqref="D334:D441">
    <cfRule type="duplicateValues" dxfId="19" priority="17"/>
  </conditionalFormatting>
  <conditionalFormatting sqref="D334:D441">
    <cfRule type="duplicateValues" dxfId="18" priority="18"/>
  </conditionalFormatting>
  <conditionalFormatting sqref="D442:D448">
    <cfRule type="duplicateValues" dxfId="17" priority="15"/>
  </conditionalFormatting>
  <conditionalFormatting sqref="D442:D448">
    <cfRule type="duplicateValues" dxfId="16" priority="16"/>
  </conditionalFormatting>
  <conditionalFormatting sqref="D449:D455">
    <cfRule type="duplicateValues" dxfId="15" priority="13"/>
  </conditionalFormatting>
  <conditionalFormatting sqref="D449:D455">
    <cfRule type="duplicateValues" dxfId="14" priority="14"/>
  </conditionalFormatting>
  <conditionalFormatting sqref="D461:D463">
    <cfRule type="duplicateValues" dxfId="13" priority="9"/>
  </conditionalFormatting>
  <conditionalFormatting sqref="D461:D463">
    <cfRule type="duplicateValues" dxfId="12" priority="10"/>
  </conditionalFormatting>
  <conditionalFormatting sqref="D466:D531">
    <cfRule type="duplicateValues" dxfId="11" priority="7"/>
  </conditionalFormatting>
  <conditionalFormatting sqref="D466:D531">
    <cfRule type="duplicateValues" dxfId="10" priority="8"/>
  </conditionalFormatting>
  <conditionalFormatting sqref="D532:D564">
    <cfRule type="duplicateValues" dxfId="9" priority="5"/>
  </conditionalFormatting>
  <conditionalFormatting sqref="D532:D564">
    <cfRule type="duplicateValues" dxfId="8" priority="6"/>
  </conditionalFormatting>
  <conditionalFormatting sqref="D581:D583">
    <cfRule type="duplicateValues" dxfId="7" priority="3"/>
  </conditionalFormatting>
  <conditionalFormatting sqref="D581:D583">
    <cfRule type="duplicateValues" dxfId="6" priority="4"/>
  </conditionalFormatting>
  <conditionalFormatting sqref="D614:D619">
    <cfRule type="duplicateValues" dxfId="5" priority="1"/>
  </conditionalFormatting>
  <conditionalFormatting sqref="D614:D619">
    <cfRule type="duplicateValues" dxfId="4" priority="2"/>
  </conditionalFormatting>
  <conditionalFormatting sqref="D587:D619 D466:D585 D233:D332 D4:D112 D114:D231 D334:D464">
    <cfRule type="duplicateValues" dxfId="3" priority="3312"/>
  </conditionalFormatting>
  <conditionalFormatting sqref="D587:D620 D466:D585 D233:D332 D4:D112 D114:D231 D334:D464">
    <cfRule type="duplicateValues" dxfId="2" priority="3318"/>
  </conditionalFormatting>
  <conditionalFormatting sqref="C587:C620 C466:C585 C233:C332 C4:C112 C114:C231 C334:C464">
    <cfRule type="duplicateValues" dxfId="1" priority="3325"/>
  </conditionalFormatting>
  <conditionalFormatting sqref="D456:D460">
    <cfRule type="duplicateValues" dxfId="0" priority="3335"/>
  </conditionalFormatting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105"/>
  <sheetViews>
    <sheetView workbookViewId="0">
      <pane xSplit="3" ySplit="5" topLeftCell="G21" activePane="bottomRight" state="frozen"/>
      <selection activeCell="O53" sqref="O53"/>
      <selection pane="topRight" activeCell="O53" sqref="O53"/>
      <selection pane="bottomLeft" activeCell="O53" sqref="O53"/>
      <selection pane="bottomRight" activeCell="O53" sqref="O53"/>
    </sheetView>
  </sheetViews>
  <sheetFormatPr defaultRowHeight="15" x14ac:dyDescent="0.25"/>
  <cols>
    <col min="2" max="2" width="10.85546875" customWidth="1"/>
    <col min="3" max="3" width="21" bestFit="1" customWidth="1"/>
    <col min="7" max="7" width="16.140625" style="2" bestFit="1" customWidth="1"/>
    <col min="8" max="8" width="22" customWidth="1"/>
    <col min="11" max="11" width="19" customWidth="1"/>
    <col min="14" max="14" width="16.140625" bestFit="1" customWidth="1"/>
    <col min="15" max="15" width="10.5703125" bestFit="1" customWidth="1"/>
  </cols>
  <sheetData>
    <row r="1" spans="1:15" x14ac:dyDescent="0.25">
      <c r="A1" t="s">
        <v>93</v>
      </c>
      <c r="J1" t="s">
        <v>125</v>
      </c>
    </row>
    <row r="2" spans="1:15" x14ac:dyDescent="0.25">
      <c r="G2" s="2">
        <v>145000</v>
      </c>
    </row>
    <row r="3" spans="1:15" x14ac:dyDescent="0.25">
      <c r="A3" s="10" t="s">
        <v>92</v>
      </c>
      <c r="B3" s="10" t="s">
        <v>88</v>
      </c>
      <c r="C3" s="10" t="s">
        <v>95</v>
      </c>
      <c r="D3" s="10" t="s">
        <v>23</v>
      </c>
      <c r="E3" s="10" t="s">
        <v>96</v>
      </c>
      <c r="F3" s="10" t="s">
        <v>97</v>
      </c>
      <c r="G3" s="11" t="s">
        <v>98</v>
      </c>
      <c r="H3" s="10" t="s">
        <v>99</v>
      </c>
      <c r="J3" s="10" t="s">
        <v>92</v>
      </c>
      <c r="K3" s="10" t="s">
        <v>23</v>
      </c>
      <c r="L3" s="10" t="s">
        <v>96</v>
      </c>
      <c r="M3" s="10" t="s">
        <v>97</v>
      </c>
      <c r="N3" s="11" t="s">
        <v>98</v>
      </c>
    </row>
    <row r="4" spans="1:15" x14ac:dyDescent="0.25">
      <c r="A4" s="26" t="s">
        <v>695</v>
      </c>
      <c r="B4" s="12" t="s">
        <v>611</v>
      </c>
      <c r="C4" s="12" t="s">
        <v>345</v>
      </c>
      <c r="D4" s="12" t="s">
        <v>39</v>
      </c>
      <c r="E4" s="12" t="s">
        <v>347</v>
      </c>
      <c r="F4" s="12">
        <v>10</v>
      </c>
      <c r="G4" s="13">
        <f>+F4*$G$2</f>
        <v>1450000</v>
      </c>
      <c r="H4" s="12" t="str">
        <f>+"Shipment plan "&amp;A4</f>
        <v>Shipment plan 01.2017</v>
      </c>
      <c r="J4" s="12" t="str">
        <f>+A4</f>
        <v>01.2017</v>
      </c>
      <c r="K4" s="12" t="s">
        <v>342</v>
      </c>
      <c r="L4" s="12" t="s">
        <v>347</v>
      </c>
      <c r="M4" s="12">
        <v>10</v>
      </c>
      <c r="N4" s="13">
        <f t="shared" ref="N4:N10" si="0">+M4*$G$2</f>
        <v>1450000</v>
      </c>
    </row>
    <row r="5" spans="1:15" x14ac:dyDescent="0.25">
      <c r="A5" s="26" t="s">
        <v>695</v>
      </c>
      <c r="B5" s="12" t="s">
        <v>483</v>
      </c>
      <c r="C5" s="12" t="s">
        <v>72</v>
      </c>
      <c r="D5" s="12" t="s">
        <v>39</v>
      </c>
      <c r="E5" s="12" t="s">
        <v>347</v>
      </c>
      <c r="F5" s="12">
        <v>2</v>
      </c>
      <c r="G5" s="13">
        <f t="shared" ref="G5:G14" si="1">+F5*$G$2</f>
        <v>290000</v>
      </c>
      <c r="H5" s="12" t="str">
        <f t="shared" ref="H5:H14" si="2">+"Shipment plan "&amp;A5</f>
        <v>Shipment plan 01.2017</v>
      </c>
      <c r="J5" s="12" t="s">
        <v>695</v>
      </c>
      <c r="K5" s="12" t="s">
        <v>343</v>
      </c>
      <c r="L5" s="12" t="s">
        <v>347</v>
      </c>
      <c r="M5" s="12">
        <v>10</v>
      </c>
      <c r="N5" s="13">
        <f t="shared" si="0"/>
        <v>1450000</v>
      </c>
    </row>
    <row r="6" spans="1:15" x14ac:dyDescent="0.25">
      <c r="A6" s="26" t="s">
        <v>738</v>
      </c>
      <c r="B6" s="12" t="s">
        <v>28</v>
      </c>
      <c r="C6" s="12" t="s">
        <v>142</v>
      </c>
      <c r="D6" s="12" t="s">
        <v>39</v>
      </c>
      <c r="E6" s="12" t="s">
        <v>347</v>
      </c>
      <c r="F6" s="12">
        <v>2</v>
      </c>
      <c r="G6" s="13">
        <f t="shared" si="1"/>
        <v>290000</v>
      </c>
      <c r="H6" s="12" t="str">
        <f t="shared" si="2"/>
        <v>Shipment plan 02.2017</v>
      </c>
      <c r="J6" s="12" t="s">
        <v>695</v>
      </c>
      <c r="K6" s="12" t="s">
        <v>346</v>
      </c>
      <c r="L6" s="12" t="s">
        <v>347</v>
      </c>
      <c r="M6" s="12">
        <v>10</v>
      </c>
      <c r="N6" s="13">
        <f t="shared" si="0"/>
        <v>1450000</v>
      </c>
    </row>
    <row r="7" spans="1:15" x14ac:dyDescent="0.25">
      <c r="A7" s="26" t="s">
        <v>738</v>
      </c>
      <c r="B7" s="12" t="s">
        <v>180</v>
      </c>
      <c r="C7" s="12" t="s">
        <v>379</v>
      </c>
      <c r="D7" s="12" t="s">
        <v>39</v>
      </c>
      <c r="E7" s="12" t="s">
        <v>347</v>
      </c>
      <c r="F7" s="12">
        <v>6</v>
      </c>
      <c r="G7" s="13">
        <f t="shared" si="1"/>
        <v>870000</v>
      </c>
      <c r="H7" s="12" t="str">
        <f t="shared" si="2"/>
        <v>Shipment plan 02.2017</v>
      </c>
      <c r="J7" s="26" t="s">
        <v>738</v>
      </c>
      <c r="K7" s="12" t="s">
        <v>342</v>
      </c>
      <c r="L7" s="12" t="s">
        <v>347</v>
      </c>
      <c r="M7" s="12">
        <v>2</v>
      </c>
      <c r="N7" s="13">
        <f t="shared" si="0"/>
        <v>290000</v>
      </c>
      <c r="O7" s="28"/>
    </row>
    <row r="8" spans="1:15" x14ac:dyDescent="0.25">
      <c r="A8" s="26" t="s">
        <v>738</v>
      </c>
      <c r="B8" s="12" t="s">
        <v>229</v>
      </c>
      <c r="C8" s="12" t="s">
        <v>356</v>
      </c>
      <c r="D8" s="12" t="s">
        <v>39</v>
      </c>
      <c r="E8" s="12" t="s">
        <v>347</v>
      </c>
      <c r="F8" s="12">
        <v>6</v>
      </c>
      <c r="G8" s="13">
        <f t="shared" si="1"/>
        <v>870000</v>
      </c>
      <c r="H8" s="12" t="str">
        <f t="shared" si="2"/>
        <v>Shipment plan 02.2017</v>
      </c>
      <c r="J8" s="26" t="s">
        <v>826</v>
      </c>
      <c r="K8" s="12" t="s">
        <v>342</v>
      </c>
      <c r="L8" s="12" t="s">
        <v>347</v>
      </c>
      <c r="M8" s="12">
        <v>2</v>
      </c>
      <c r="N8" s="13">
        <f t="shared" si="0"/>
        <v>290000</v>
      </c>
    </row>
    <row r="9" spans="1:15" x14ac:dyDescent="0.25">
      <c r="A9" s="26" t="s">
        <v>738</v>
      </c>
      <c r="B9" s="12" t="s">
        <v>230</v>
      </c>
      <c r="C9" s="12" t="s">
        <v>344</v>
      </c>
      <c r="D9" s="12" t="s">
        <v>39</v>
      </c>
      <c r="E9" s="12" t="s">
        <v>347</v>
      </c>
      <c r="F9" s="12">
        <v>2</v>
      </c>
      <c r="G9" s="13">
        <f t="shared" si="1"/>
        <v>290000</v>
      </c>
      <c r="H9" s="12" t="str">
        <f t="shared" si="2"/>
        <v>Shipment plan 02.2017</v>
      </c>
      <c r="J9" s="26" t="s">
        <v>826</v>
      </c>
      <c r="K9" s="12" t="s">
        <v>343</v>
      </c>
      <c r="L9" s="12" t="s">
        <v>347</v>
      </c>
      <c r="M9" s="12">
        <v>2</v>
      </c>
      <c r="N9" s="13">
        <f t="shared" si="0"/>
        <v>290000</v>
      </c>
    </row>
    <row r="10" spans="1:15" x14ac:dyDescent="0.25">
      <c r="A10" s="26" t="s">
        <v>738</v>
      </c>
      <c r="B10" s="12" t="s">
        <v>66</v>
      </c>
      <c r="C10" s="12" t="s">
        <v>341</v>
      </c>
      <c r="D10" s="12" t="s">
        <v>39</v>
      </c>
      <c r="E10" s="12" t="s">
        <v>347</v>
      </c>
      <c r="F10" s="12">
        <v>10</v>
      </c>
      <c r="G10" s="13">
        <f t="shared" si="1"/>
        <v>1450000</v>
      </c>
      <c r="H10" s="12" t="str">
        <f t="shared" si="2"/>
        <v>Shipment plan 02.2017</v>
      </c>
      <c r="J10" s="26" t="s">
        <v>915</v>
      </c>
      <c r="K10" s="12" t="s">
        <v>342</v>
      </c>
      <c r="L10" s="12" t="s">
        <v>347</v>
      </c>
      <c r="M10" s="12">
        <v>10</v>
      </c>
      <c r="N10" s="13">
        <f t="shared" si="0"/>
        <v>1450000</v>
      </c>
    </row>
    <row r="11" spans="1:15" x14ac:dyDescent="0.25">
      <c r="A11" s="26" t="s">
        <v>738</v>
      </c>
      <c r="B11" s="12" t="s">
        <v>67</v>
      </c>
      <c r="C11" s="12" t="s">
        <v>311</v>
      </c>
      <c r="D11" s="12" t="s">
        <v>39</v>
      </c>
      <c r="E11" s="12" t="s">
        <v>347</v>
      </c>
      <c r="F11" s="12">
        <v>6</v>
      </c>
      <c r="G11" s="13">
        <f t="shared" si="1"/>
        <v>870000</v>
      </c>
      <c r="H11" s="12" t="str">
        <f t="shared" si="2"/>
        <v>Shipment plan 02.2017</v>
      </c>
      <c r="J11" s="26" t="s">
        <v>915</v>
      </c>
      <c r="K11" s="12" t="s">
        <v>343</v>
      </c>
      <c r="L11" s="12" t="s">
        <v>347</v>
      </c>
      <c r="M11" s="12">
        <v>6</v>
      </c>
      <c r="N11" s="13">
        <f t="shared" ref="N11:N13" si="3">+M11*$G$2</f>
        <v>870000</v>
      </c>
    </row>
    <row r="12" spans="1:15" x14ac:dyDescent="0.25">
      <c r="A12" s="26" t="s">
        <v>738</v>
      </c>
      <c r="B12" s="12" t="s">
        <v>249</v>
      </c>
      <c r="C12" s="12" t="s">
        <v>274</v>
      </c>
      <c r="D12" s="12" t="s">
        <v>39</v>
      </c>
      <c r="E12" s="12" t="s">
        <v>347</v>
      </c>
      <c r="F12" s="12">
        <v>6</v>
      </c>
      <c r="G12" s="13">
        <f t="shared" si="1"/>
        <v>870000</v>
      </c>
      <c r="H12" s="12" t="str">
        <f t="shared" si="2"/>
        <v>Shipment plan 02.2017</v>
      </c>
      <c r="J12" s="26" t="s">
        <v>915</v>
      </c>
      <c r="K12" s="12" t="s">
        <v>346</v>
      </c>
      <c r="L12" s="12" t="s">
        <v>347</v>
      </c>
      <c r="M12" s="12">
        <v>10</v>
      </c>
      <c r="N12" s="13">
        <f t="shared" si="3"/>
        <v>1450000</v>
      </c>
    </row>
    <row r="13" spans="1:15" x14ac:dyDescent="0.25">
      <c r="A13" s="26" t="s">
        <v>738</v>
      </c>
      <c r="B13" s="12" t="s">
        <v>265</v>
      </c>
      <c r="C13" s="12" t="s">
        <v>80</v>
      </c>
      <c r="D13" s="12" t="s">
        <v>39</v>
      </c>
      <c r="E13" s="12" t="s">
        <v>347</v>
      </c>
      <c r="F13" s="12">
        <v>10</v>
      </c>
      <c r="G13" s="13">
        <f t="shared" si="1"/>
        <v>1450000</v>
      </c>
      <c r="H13" s="12" t="str">
        <f t="shared" si="2"/>
        <v>Shipment plan 02.2017</v>
      </c>
      <c r="J13" s="26" t="s">
        <v>1028</v>
      </c>
      <c r="K13" s="12" t="s">
        <v>343</v>
      </c>
      <c r="L13" s="12" t="s">
        <v>347</v>
      </c>
      <c r="M13" s="12">
        <v>6</v>
      </c>
      <c r="N13" s="13">
        <f t="shared" si="3"/>
        <v>870000</v>
      </c>
    </row>
    <row r="14" spans="1:15" x14ac:dyDescent="0.25">
      <c r="A14" s="26" t="s">
        <v>738</v>
      </c>
      <c r="B14" s="12" t="s">
        <v>743</v>
      </c>
      <c r="C14" s="12" t="s">
        <v>739</v>
      </c>
      <c r="D14" s="12" t="s">
        <v>742</v>
      </c>
      <c r="E14" s="12" t="s">
        <v>347</v>
      </c>
      <c r="F14" s="12">
        <v>2</v>
      </c>
      <c r="G14" s="13">
        <f t="shared" si="1"/>
        <v>290000</v>
      </c>
      <c r="H14" s="12" t="str">
        <f t="shared" si="2"/>
        <v>Shipment plan 02.2017</v>
      </c>
      <c r="J14" s="26" t="s">
        <v>1028</v>
      </c>
      <c r="K14" s="12" t="s">
        <v>346</v>
      </c>
      <c r="L14" s="12" t="s">
        <v>347</v>
      </c>
      <c r="M14" s="12">
        <v>6</v>
      </c>
      <c r="N14" s="13">
        <f t="shared" ref="N14:N24" si="4">+M14*$G$2</f>
        <v>870000</v>
      </c>
    </row>
    <row r="15" spans="1:15" x14ac:dyDescent="0.25">
      <c r="A15" s="26" t="s">
        <v>738</v>
      </c>
      <c r="B15" s="12" t="s">
        <v>483</v>
      </c>
      <c r="C15" s="12" t="s">
        <v>72</v>
      </c>
      <c r="D15" s="12" t="s">
        <v>75</v>
      </c>
      <c r="E15" s="12" t="s">
        <v>347</v>
      </c>
      <c r="F15" s="12">
        <v>2</v>
      </c>
      <c r="G15" s="13">
        <f t="shared" ref="G15" si="5">+F15*$G$2</f>
        <v>290000</v>
      </c>
      <c r="H15" s="12" t="str">
        <f t="shared" ref="H15" si="6">+"Shipment plan "&amp;A15</f>
        <v>Shipment plan 02.2017</v>
      </c>
      <c r="J15" s="26" t="s">
        <v>1805</v>
      </c>
      <c r="K15" s="12" t="s">
        <v>342</v>
      </c>
      <c r="L15" s="12" t="s">
        <v>347</v>
      </c>
      <c r="M15" s="12">
        <v>2</v>
      </c>
      <c r="N15" s="13">
        <f t="shared" si="4"/>
        <v>290000</v>
      </c>
    </row>
    <row r="16" spans="1:15" x14ac:dyDescent="0.25">
      <c r="A16" s="26" t="s">
        <v>738</v>
      </c>
      <c r="B16" s="12" t="s">
        <v>741</v>
      </c>
      <c r="C16" s="12" t="s">
        <v>740</v>
      </c>
      <c r="D16" s="12" t="s">
        <v>346</v>
      </c>
      <c r="E16" s="12" t="s">
        <v>347</v>
      </c>
      <c r="F16" s="12">
        <v>2</v>
      </c>
      <c r="G16" s="13">
        <f t="shared" ref="G16:G27" si="7">+F16*$G$2</f>
        <v>290000</v>
      </c>
      <c r="H16" s="12" t="str">
        <f t="shared" ref="H16:H27" si="8">+"Shipment plan "&amp;A16</f>
        <v>Shipment plan 02.2017</v>
      </c>
      <c r="J16" s="26" t="s">
        <v>1805</v>
      </c>
      <c r="K16" s="12" t="s">
        <v>343</v>
      </c>
      <c r="L16" s="12" t="s">
        <v>347</v>
      </c>
      <c r="M16" s="12">
        <v>10</v>
      </c>
      <c r="N16" s="13">
        <f t="shared" si="4"/>
        <v>1450000</v>
      </c>
    </row>
    <row r="17" spans="1:15" x14ac:dyDescent="0.25">
      <c r="A17" s="26" t="s">
        <v>826</v>
      </c>
      <c r="B17" s="12" t="s">
        <v>28</v>
      </c>
      <c r="C17" s="12" t="s">
        <v>142</v>
      </c>
      <c r="D17" s="12" t="s">
        <v>39</v>
      </c>
      <c r="E17" s="12" t="s">
        <v>347</v>
      </c>
      <c r="F17" s="12">
        <v>12</v>
      </c>
      <c r="G17" s="13">
        <f t="shared" si="7"/>
        <v>1740000</v>
      </c>
      <c r="H17" s="12" t="str">
        <f t="shared" si="8"/>
        <v>Shipment plan 03.2017</v>
      </c>
      <c r="J17" s="26" t="s">
        <v>1805</v>
      </c>
      <c r="K17" s="12" t="s">
        <v>346</v>
      </c>
      <c r="L17" s="12" t="s">
        <v>347</v>
      </c>
      <c r="M17" s="12">
        <v>2</v>
      </c>
      <c r="N17" s="13">
        <f t="shared" si="4"/>
        <v>290000</v>
      </c>
    </row>
    <row r="18" spans="1:15" x14ac:dyDescent="0.25">
      <c r="A18" s="26" t="s">
        <v>826</v>
      </c>
      <c r="B18" s="12" t="s">
        <v>179</v>
      </c>
      <c r="C18" s="12" t="s">
        <v>766</v>
      </c>
      <c r="D18" s="12" t="s">
        <v>39</v>
      </c>
      <c r="E18" s="12" t="s">
        <v>347</v>
      </c>
      <c r="F18" s="12">
        <v>2</v>
      </c>
      <c r="G18" s="13">
        <f t="shared" si="7"/>
        <v>290000</v>
      </c>
      <c r="H18" s="12" t="str">
        <f t="shared" si="8"/>
        <v>Shipment plan 03.2017</v>
      </c>
      <c r="J18" s="26" t="s">
        <v>2005</v>
      </c>
      <c r="K18" s="12" t="s">
        <v>342</v>
      </c>
      <c r="L18" s="12" t="s">
        <v>347</v>
      </c>
      <c r="M18" s="12">
        <v>6</v>
      </c>
      <c r="N18" s="13">
        <f t="shared" si="4"/>
        <v>870000</v>
      </c>
    </row>
    <row r="19" spans="1:15" x14ac:dyDescent="0.25">
      <c r="A19" s="26" t="s">
        <v>826</v>
      </c>
      <c r="B19" s="12" t="s">
        <v>180</v>
      </c>
      <c r="C19" s="12" t="s">
        <v>379</v>
      </c>
      <c r="D19" s="12" t="s">
        <v>39</v>
      </c>
      <c r="E19" s="12" t="s">
        <v>347</v>
      </c>
      <c r="F19" s="12">
        <v>6</v>
      </c>
      <c r="G19" s="13">
        <f t="shared" si="7"/>
        <v>870000</v>
      </c>
      <c r="H19" s="12" t="str">
        <f t="shared" si="8"/>
        <v>Shipment plan 03.2017</v>
      </c>
      <c r="J19" s="26" t="s">
        <v>2005</v>
      </c>
      <c r="K19" s="12" t="s">
        <v>343</v>
      </c>
      <c r="L19" s="12" t="s">
        <v>347</v>
      </c>
      <c r="M19" s="12">
        <v>6</v>
      </c>
      <c r="N19" s="13">
        <f t="shared" si="4"/>
        <v>870000</v>
      </c>
    </row>
    <row r="20" spans="1:15" x14ac:dyDescent="0.25">
      <c r="A20" s="26" t="s">
        <v>826</v>
      </c>
      <c r="B20" s="12" t="s">
        <v>229</v>
      </c>
      <c r="C20" s="12" t="s">
        <v>222</v>
      </c>
      <c r="D20" s="12" t="s">
        <v>39</v>
      </c>
      <c r="E20" s="12" t="s">
        <v>347</v>
      </c>
      <c r="F20" s="12">
        <v>6</v>
      </c>
      <c r="G20" s="13">
        <f t="shared" si="7"/>
        <v>870000</v>
      </c>
      <c r="H20" s="12" t="str">
        <f t="shared" si="8"/>
        <v>Shipment plan 03.2017</v>
      </c>
      <c r="J20" s="26" t="s">
        <v>2005</v>
      </c>
      <c r="K20" s="12" t="s">
        <v>1806</v>
      </c>
      <c r="L20" s="12" t="s">
        <v>347</v>
      </c>
      <c r="M20" s="12">
        <v>6</v>
      </c>
      <c r="N20" s="13">
        <f t="shared" si="4"/>
        <v>870000</v>
      </c>
    </row>
    <row r="21" spans="1:15" x14ac:dyDescent="0.25">
      <c r="A21" s="26" t="s">
        <v>826</v>
      </c>
      <c r="B21" s="12" t="s">
        <v>230</v>
      </c>
      <c r="C21" s="12" t="s">
        <v>344</v>
      </c>
      <c r="D21" s="12" t="s">
        <v>39</v>
      </c>
      <c r="E21" s="12" t="s">
        <v>347</v>
      </c>
      <c r="F21" s="12">
        <v>0</v>
      </c>
      <c r="G21" s="13">
        <f t="shared" si="7"/>
        <v>0</v>
      </c>
      <c r="H21" s="12" t="str">
        <f t="shared" si="8"/>
        <v>Shipment plan 03.2017</v>
      </c>
      <c r="J21" s="26" t="s">
        <v>2005</v>
      </c>
      <c r="K21" s="12" t="s">
        <v>346</v>
      </c>
      <c r="L21" s="12" t="s">
        <v>347</v>
      </c>
      <c r="M21" s="12">
        <v>6</v>
      </c>
      <c r="N21" s="13">
        <f t="shared" si="4"/>
        <v>870000</v>
      </c>
    </row>
    <row r="22" spans="1:15" x14ac:dyDescent="0.25">
      <c r="A22" s="26" t="s">
        <v>826</v>
      </c>
      <c r="B22" s="12" t="s">
        <v>66</v>
      </c>
      <c r="C22" s="12" t="s">
        <v>341</v>
      </c>
      <c r="D22" s="12" t="s">
        <v>39</v>
      </c>
      <c r="E22" s="12" t="s">
        <v>347</v>
      </c>
      <c r="F22" s="12">
        <v>0</v>
      </c>
      <c r="G22" s="13">
        <f t="shared" si="7"/>
        <v>0</v>
      </c>
      <c r="H22" s="12" t="str">
        <f t="shared" si="8"/>
        <v>Shipment plan 03.2017</v>
      </c>
      <c r="J22" s="26" t="s">
        <v>2193</v>
      </c>
      <c r="K22" s="12" t="s">
        <v>342</v>
      </c>
      <c r="L22" s="12" t="s">
        <v>347</v>
      </c>
      <c r="M22" s="12">
        <v>2</v>
      </c>
      <c r="N22" s="13">
        <f t="shared" si="4"/>
        <v>290000</v>
      </c>
    </row>
    <row r="23" spans="1:15" x14ac:dyDescent="0.25">
      <c r="A23" s="26" t="s">
        <v>826</v>
      </c>
      <c r="B23" s="12" t="s">
        <v>67</v>
      </c>
      <c r="C23" s="12" t="s">
        <v>311</v>
      </c>
      <c r="D23" s="12" t="s">
        <v>39</v>
      </c>
      <c r="E23" s="12" t="s">
        <v>347</v>
      </c>
      <c r="F23" s="12">
        <v>0</v>
      </c>
      <c r="G23" s="13">
        <f t="shared" si="7"/>
        <v>0</v>
      </c>
      <c r="H23" s="12" t="str">
        <f t="shared" si="8"/>
        <v>Shipment plan 03.2017</v>
      </c>
      <c r="J23" s="26" t="s">
        <v>2193</v>
      </c>
      <c r="K23" s="12" t="s">
        <v>343</v>
      </c>
      <c r="L23" s="12" t="s">
        <v>347</v>
      </c>
      <c r="M23" s="12">
        <v>2</v>
      </c>
      <c r="N23" s="13">
        <f t="shared" si="4"/>
        <v>290000</v>
      </c>
      <c r="O23" t="s">
        <v>362</v>
      </c>
    </row>
    <row r="24" spans="1:15" x14ac:dyDescent="0.25">
      <c r="A24" s="26" t="s">
        <v>826</v>
      </c>
      <c r="B24" s="12" t="s">
        <v>128</v>
      </c>
      <c r="C24" s="12" t="s">
        <v>336</v>
      </c>
      <c r="D24" s="12" t="s">
        <v>39</v>
      </c>
      <c r="E24" s="12" t="s">
        <v>347</v>
      </c>
      <c r="F24" s="12">
        <v>0</v>
      </c>
      <c r="G24" s="13">
        <f t="shared" si="7"/>
        <v>0</v>
      </c>
      <c r="H24" s="12" t="str">
        <f t="shared" si="8"/>
        <v>Shipment plan 03.2017</v>
      </c>
      <c r="J24" s="26" t="s">
        <v>2193</v>
      </c>
      <c r="K24" s="12" t="s">
        <v>346</v>
      </c>
      <c r="L24" s="12" t="s">
        <v>347</v>
      </c>
      <c r="M24" s="12">
        <v>2</v>
      </c>
      <c r="N24" s="13">
        <f t="shared" si="4"/>
        <v>290000</v>
      </c>
    </row>
    <row r="25" spans="1:15" x14ac:dyDescent="0.25">
      <c r="A25" s="26" t="s">
        <v>826</v>
      </c>
      <c r="B25" s="12" t="s">
        <v>249</v>
      </c>
      <c r="C25" s="12" t="s">
        <v>274</v>
      </c>
      <c r="D25" s="12" t="s">
        <v>39</v>
      </c>
      <c r="E25" s="12" t="s">
        <v>347</v>
      </c>
      <c r="F25" s="12">
        <v>0</v>
      </c>
      <c r="G25" s="13">
        <f t="shared" si="7"/>
        <v>0</v>
      </c>
      <c r="H25" s="12" t="str">
        <f t="shared" si="8"/>
        <v>Shipment plan 03.2017</v>
      </c>
      <c r="J25" s="26" t="s">
        <v>2339</v>
      </c>
      <c r="K25" s="12" t="s">
        <v>346</v>
      </c>
      <c r="L25" s="12"/>
      <c r="M25" s="12"/>
      <c r="N25" s="13">
        <v>10423926.143115759</v>
      </c>
    </row>
    <row r="26" spans="1:15" x14ac:dyDescent="0.25">
      <c r="A26" s="26" t="s">
        <v>826</v>
      </c>
      <c r="B26" s="12" t="s">
        <v>265</v>
      </c>
      <c r="C26" s="12" t="s">
        <v>80</v>
      </c>
      <c r="D26" s="12" t="s">
        <v>39</v>
      </c>
      <c r="E26" s="12" t="s">
        <v>347</v>
      </c>
      <c r="F26" s="12">
        <v>0</v>
      </c>
      <c r="G26" s="13">
        <f t="shared" si="7"/>
        <v>0</v>
      </c>
      <c r="H26" s="12" t="str">
        <f t="shared" si="8"/>
        <v>Shipment plan 03.2017</v>
      </c>
      <c r="J26" s="26" t="s">
        <v>2339</v>
      </c>
      <c r="K26" s="12" t="s">
        <v>342</v>
      </c>
      <c r="L26" s="12"/>
      <c r="M26" s="12"/>
      <c r="N26" s="13">
        <v>19367362.676195465</v>
      </c>
    </row>
    <row r="27" spans="1:15" x14ac:dyDescent="0.25">
      <c r="A27" s="26" t="s">
        <v>826</v>
      </c>
      <c r="B27" s="12" t="s">
        <v>483</v>
      </c>
      <c r="C27" s="12" t="s">
        <v>72</v>
      </c>
      <c r="D27" s="12" t="s">
        <v>75</v>
      </c>
      <c r="E27" s="12" t="s">
        <v>347</v>
      </c>
      <c r="F27" s="12">
        <v>2</v>
      </c>
      <c r="G27" s="13">
        <f t="shared" si="7"/>
        <v>290000</v>
      </c>
      <c r="H27" s="12" t="str">
        <f t="shared" si="8"/>
        <v>Shipment plan 03.2017</v>
      </c>
      <c r="J27" s="26" t="s">
        <v>2339</v>
      </c>
      <c r="K27" s="12" t="s">
        <v>343</v>
      </c>
      <c r="L27" s="12"/>
      <c r="M27" s="12"/>
      <c r="N27" s="13">
        <v>1480489.6100360546</v>
      </c>
    </row>
    <row r="28" spans="1:15" x14ac:dyDescent="0.25">
      <c r="A28" s="26" t="s">
        <v>915</v>
      </c>
      <c r="B28" s="12" t="s">
        <v>483</v>
      </c>
      <c r="C28" s="12" t="s">
        <v>914</v>
      </c>
      <c r="D28" s="12" t="s">
        <v>75</v>
      </c>
      <c r="E28" s="12" t="s">
        <v>347</v>
      </c>
      <c r="F28" s="12">
        <v>2</v>
      </c>
      <c r="G28" s="13">
        <f t="shared" ref="G28:G32" si="9">+F28*$G$2</f>
        <v>290000</v>
      </c>
      <c r="H28" s="12" t="str">
        <f t="shared" ref="H28:H32" si="10">+"Shipment plan "&amp;A28</f>
        <v>Shipment plan 04.2017</v>
      </c>
      <c r="J28" s="26" t="s">
        <v>2585</v>
      </c>
      <c r="K28" s="12" t="s">
        <v>346</v>
      </c>
      <c r="L28" s="12"/>
      <c r="M28" s="12"/>
      <c r="N28" s="13">
        <v>4970887.2594567882</v>
      </c>
    </row>
    <row r="29" spans="1:15" x14ac:dyDescent="0.25">
      <c r="A29" s="26" t="s">
        <v>1028</v>
      </c>
      <c r="B29" s="12" t="s">
        <v>126</v>
      </c>
      <c r="C29" s="12" t="s">
        <v>142</v>
      </c>
      <c r="D29" s="12" t="s">
        <v>39</v>
      </c>
      <c r="E29" s="12" t="s">
        <v>347</v>
      </c>
      <c r="F29" s="12">
        <v>10</v>
      </c>
      <c r="G29" s="13">
        <f t="shared" si="9"/>
        <v>1450000</v>
      </c>
      <c r="H29" s="12" t="str">
        <f t="shared" si="10"/>
        <v>Shipment plan 05.2017</v>
      </c>
      <c r="J29" s="26" t="s">
        <v>2585</v>
      </c>
      <c r="K29" s="12" t="s">
        <v>342</v>
      </c>
      <c r="L29" s="12"/>
      <c r="M29" s="12"/>
      <c r="N29" s="13">
        <v>6137391.8080573678</v>
      </c>
    </row>
    <row r="30" spans="1:15" x14ac:dyDescent="0.25">
      <c r="A30" s="26" t="s">
        <v>1028</v>
      </c>
      <c r="B30" s="12" t="s">
        <v>179</v>
      </c>
      <c r="C30" s="12" t="s">
        <v>859</v>
      </c>
      <c r="D30" s="12" t="s">
        <v>39</v>
      </c>
      <c r="E30" s="12" t="s">
        <v>347</v>
      </c>
      <c r="F30" s="12">
        <v>6</v>
      </c>
      <c r="G30" s="13">
        <f t="shared" si="9"/>
        <v>870000</v>
      </c>
      <c r="H30" s="12" t="str">
        <f t="shared" si="10"/>
        <v>Shipment plan 05.2017</v>
      </c>
      <c r="J30" s="26" t="s">
        <v>2585</v>
      </c>
      <c r="K30" s="12" t="s">
        <v>343</v>
      </c>
      <c r="L30" s="12"/>
      <c r="M30" s="12"/>
      <c r="N30" s="13">
        <v>3804382.7108562081</v>
      </c>
    </row>
    <row r="31" spans="1:15" x14ac:dyDescent="0.25">
      <c r="A31" s="26" t="s">
        <v>1028</v>
      </c>
      <c r="B31" s="12" t="s">
        <v>180</v>
      </c>
      <c r="C31" s="12" t="s">
        <v>379</v>
      </c>
      <c r="D31" s="12" t="s">
        <v>39</v>
      </c>
      <c r="E31" s="12" t="s">
        <v>347</v>
      </c>
      <c r="F31" s="12">
        <v>2</v>
      </c>
      <c r="G31" s="13">
        <f t="shared" si="9"/>
        <v>290000</v>
      </c>
      <c r="H31" s="12" t="str">
        <f t="shared" si="10"/>
        <v>Shipment plan 05.2017</v>
      </c>
      <c r="J31" s="26"/>
      <c r="K31" s="12"/>
      <c r="L31" s="12"/>
      <c r="M31" s="12"/>
      <c r="N31" s="13"/>
    </row>
    <row r="32" spans="1:15" x14ac:dyDescent="0.25">
      <c r="A32" s="26" t="s">
        <v>1028</v>
      </c>
      <c r="B32" s="12" t="s">
        <v>230</v>
      </c>
      <c r="C32" s="12" t="s">
        <v>344</v>
      </c>
      <c r="D32" s="12" t="s">
        <v>39</v>
      </c>
      <c r="E32" s="12" t="s">
        <v>347</v>
      </c>
      <c r="F32" s="12">
        <v>10</v>
      </c>
      <c r="G32" s="13">
        <f t="shared" si="9"/>
        <v>1450000</v>
      </c>
      <c r="H32" s="12" t="str">
        <f t="shared" si="10"/>
        <v>Shipment plan 05.2017</v>
      </c>
      <c r="J32" s="26"/>
      <c r="K32" s="12"/>
      <c r="L32" s="12"/>
      <c r="M32" s="12"/>
      <c r="N32" s="13"/>
    </row>
    <row r="33" spans="1:14" x14ac:dyDescent="0.25">
      <c r="A33" s="26" t="s">
        <v>1028</v>
      </c>
      <c r="B33" s="12" t="s">
        <v>342</v>
      </c>
      <c r="C33" s="12" t="s">
        <v>1029</v>
      </c>
      <c r="D33" s="12" t="s">
        <v>742</v>
      </c>
      <c r="E33" s="12" t="s">
        <v>347</v>
      </c>
      <c r="F33" s="12">
        <v>10</v>
      </c>
      <c r="G33" s="13">
        <f t="shared" ref="G33:G45" si="11">+F33*$G$2</f>
        <v>1450000</v>
      </c>
      <c r="H33" s="12" t="str">
        <f t="shared" ref="H33:H45" si="12">+"Shipment plan "&amp;A33</f>
        <v>Shipment plan 05.2017</v>
      </c>
      <c r="J33" s="26"/>
      <c r="K33" s="12"/>
      <c r="L33" s="12"/>
      <c r="M33" s="12"/>
      <c r="N33" s="13"/>
    </row>
    <row r="34" spans="1:14" x14ac:dyDescent="0.25">
      <c r="A34" s="12" t="s">
        <v>1805</v>
      </c>
      <c r="B34" s="12" t="s">
        <v>126</v>
      </c>
      <c r="C34" s="12" t="s">
        <v>142</v>
      </c>
      <c r="D34" s="12" t="s">
        <v>39</v>
      </c>
      <c r="E34" s="12" t="s">
        <v>347</v>
      </c>
      <c r="F34" s="12">
        <v>2</v>
      </c>
      <c r="G34" s="13">
        <f t="shared" si="11"/>
        <v>290000</v>
      </c>
      <c r="H34" s="12" t="str">
        <f t="shared" si="12"/>
        <v>Shipment plan 06.2017</v>
      </c>
      <c r="J34" s="26"/>
      <c r="K34" s="12"/>
      <c r="L34" s="12"/>
      <c r="M34" s="12"/>
      <c r="N34" s="13"/>
    </row>
    <row r="35" spans="1:14" x14ac:dyDescent="0.25">
      <c r="A35" s="12" t="s">
        <v>1805</v>
      </c>
      <c r="B35" s="12" t="s">
        <v>229</v>
      </c>
      <c r="C35" s="12" t="s">
        <v>1026</v>
      </c>
      <c r="D35" s="12" t="s">
        <v>39</v>
      </c>
      <c r="E35" s="12" t="s">
        <v>347</v>
      </c>
      <c r="F35" s="12">
        <v>6</v>
      </c>
      <c r="G35" s="13">
        <f t="shared" si="11"/>
        <v>870000</v>
      </c>
      <c r="H35" s="12" t="str">
        <f t="shared" si="12"/>
        <v>Shipment plan 06.2017</v>
      </c>
      <c r="J35" s="26"/>
      <c r="K35" s="12"/>
      <c r="L35" s="12"/>
      <c r="M35" s="12"/>
      <c r="N35" s="13"/>
    </row>
    <row r="36" spans="1:14" x14ac:dyDescent="0.25">
      <c r="A36" s="12" t="s">
        <v>1805</v>
      </c>
      <c r="B36" s="12" t="s">
        <v>230</v>
      </c>
      <c r="C36" s="12" t="s">
        <v>274</v>
      </c>
      <c r="D36" s="12" t="s">
        <v>39</v>
      </c>
      <c r="E36" s="12" t="s">
        <v>347</v>
      </c>
      <c r="F36" s="12">
        <v>2</v>
      </c>
      <c r="G36" s="13">
        <f t="shared" si="11"/>
        <v>290000</v>
      </c>
      <c r="H36" s="12" t="str">
        <f t="shared" si="12"/>
        <v>Shipment plan 06.2017</v>
      </c>
      <c r="J36" s="26"/>
      <c r="K36" s="12"/>
      <c r="L36" s="12"/>
      <c r="M36" s="12"/>
      <c r="N36" s="13"/>
    </row>
    <row r="37" spans="1:14" x14ac:dyDescent="0.25">
      <c r="A37" s="12" t="s">
        <v>1805</v>
      </c>
      <c r="B37" s="12" t="s">
        <v>128</v>
      </c>
      <c r="C37" s="12" t="s">
        <v>981</v>
      </c>
      <c r="D37" s="12" t="s">
        <v>39</v>
      </c>
      <c r="E37" s="12" t="s">
        <v>347</v>
      </c>
      <c r="F37" s="12">
        <v>6</v>
      </c>
      <c r="G37" s="13">
        <f t="shared" si="11"/>
        <v>870000</v>
      </c>
      <c r="H37" s="12" t="str">
        <f t="shared" si="12"/>
        <v>Shipment plan 06.2017</v>
      </c>
      <c r="J37" s="26"/>
      <c r="K37" s="12"/>
      <c r="L37" s="12"/>
      <c r="M37" s="12"/>
      <c r="N37" s="13"/>
    </row>
    <row r="38" spans="1:14" x14ac:dyDescent="0.25">
      <c r="A38" s="12" t="s">
        <v>1805</v>
      </c>
      <c r="B38" s="12" t="s">
        <v>249</v>
      </c>
      <c r="C38" s="12" t="s">
        <v>1807</v>
      </c>
      <c r="D38" s="12" t="s">
        <v>39</v>
      </c>
      <c r="E38" s="12" t="s">
        <v>347</v>
      </c>
      <c r="F38" s="12">
        <v>2</v>
      </c>
      <c r="G38" s="13">
        <f t="shared" si="11"/>
        <v>290000</v>
      </c>
      <c r="H38" s="12" t="str">
        <f t="shared" si="12"/>
        <v>Shipment plan 06.2017</v>
      </c>
      <c r="J38" s="26"/>
      <c r="K38" s="12"/>
      <c r="L38" s="12"/>
      <c r="M38" s="12"/>
      <c r="N38" s="13"/>
    </row>
    <row r="39" spans="1:14" x14ac:dyDescent="0.25">
      <c r="A39" s="12" t="s">
        <v>1805</v>
      </c>
      <c r="B39" s="12" t="s">
        <v>265</v>
      </c>
      <c r="C39" s="12" t="s">
        <v>80</v>
      </c>
      <c r="D39" s="12" t="s">
        <v>39</v>
      </c>
      <c r="E39" s="12" t="s">
        <v>347</v>
      </c>
      <c r="F39" s="12">
        <v>2</v>
      </c>
      <c r="G39" s="13">
        <f t="shared" si="11"/>
        <v>290000</v>
      </c>
      <c r="H39" s="12" t="str">
        <f t="shared" si="12"/>
        <v>Shipment plan 06.2017</v>
      </c>
      <c r="J39" s="26"/>
      <c r="K39" s="12"/>
      <c r="L39" s="12"/>
      <c r="M39" s="12"/>
      <c r="N39" s="13"/>
    </row>
    <row r="40" spans="1:14" x14ac:dyDescent="0.25">
      <c r="A40" s="12" t="s">
        <v>1805</v>
      </c>
      <c r="B40" s="12" t="s">
        <v>1806</v>
      </c>
      <c r="C40" s="12" t="s">
        <v>739</v>
      </c>
      <c r="D40" s="12" t="s">
        <v>742</v>
      </c>
      <c r="E40" s="12" t="s">
        <v>347</v>
      </c>
      <c r="F40" s="12">
        <v>2</v>
      </c>
      <c r="G40" s="13">
        <f t="shared" si="11"/>
        <v>290000</v>
      </c>
      <c r="H40" s="12" t="str">
        <f t="shared" si="12"/>
        <v>Shipment plan 06.2017</v>
      </c>
      <c r="J40" s="26"/>
      <c r="K40" s="12"/>
      <c r="L40" s="12"/>
      <c r="M40" s="12"/>
      <c r="N40" s="13"/>
    </row>
    <row r="41" spans="1:14" x14ac:dyDescent="0.25">
      <c r="A41" s="12" t="s">
        <v>1805</v>
      </c>
      <c r="B41" s="12" t="s">
        <v>611</v>
      </c>
      <c r="C41" s="12" t="s">
        <v>914</v>
      </c>
      <c r="D41" s="12" t="s">
        <v>39</v>
      </c>
      <c r="E41" s="12" t="s">
        <v>347</v>
      </c>
      <c r="F41" s="12">
        <v>6</v>
      </c>
      <c r="G41" s="13">
        <f t="shared" si="11"/>
        <v>870000</v>
      </c>
      <c r="H41" s="12" t="str">
        <f t="shared" si="12"/>
        <v>Shipment plan 06.2017</v>
      </c>
      <c r="J41" s="26"/>
      <c r="K41" s="12"/>
      <c r="L41" s="12"/>
      <c r="M41" s="12"/>
      <c r="N41" s="13"/>
    </row>
    <row r="42" spans="1:14" x14ac:dyDescent="0.25">
      <c r="A42" s="12" t="s">
        <v>1805</v>
      </c>
      <c r="B42" s="12" t="s">
        <v>483</v>
      </c>
      <c r="C42" s="12" t="s">
        <v>72</v>
      </c>
      <c r="D42" s="12" t="s">
        <v>39</v>
      </c>
      <c r="E42" s="12" t="s">
        <v>347</v>
      </c>
      <c r="F42" s="12">
        <v>2</v>
      </c>
      <c r="G42" s="13">
        <f t="shared" si="11"/>
        <v>290000</v>
      </c>
      <c r="H42" s="12" t="str">
        <f t="shared" si="12"/>
        <v>Shipment plan 06.2017</v>
      </c>
      <c r="J42" s="26"/>
      <c r="K42" s="12"/>
      <c r="L42" s="12"/>
      <c r="M42" s="12"/>
      <c r="N42" s="13"/>
    </row>
    <row r="43" spans="1:14" x14ac:dyDescent="0.25">
      <c r="A43" s="12">
        <v>7.2016999999999998</v>
      </c>
      <c r="B43" s="12" t="s">
        <v>126</v>
      </c>
      <c r="C43" s="12" t="s">
        <v>142</v>
      </c>
      <c r="D43" s="12" t="s">
        <v>39</v>
      </c>
      <c r="E43" s="12" t="s">
        <v>347</v>
      </c>
      <c r="F43" s="12">
        <v>2</v>
      </c>
      <c r="G43" s="13">
        <f t="shared" si="11"/>
        <v>290000</v>
      </c>
      <c r="H43" s="12" t="str">
        <f t="shared" si="12"/>
        <v>Shipment plan 7.2017</v>
      </c>
      <c r="J43" s="26"/>
      <c r="K43" s="12"/>
      <c r="L43" s="12"/>
      <c r="M43" s="12"/>
      <c r="N43" s="13"/>
    </row>
    <row r="44" spans="1:14" x14ac:dyDescent="0.25">
      <c r="A44" s="12">
        <v>7.2016999999999998</v>
      </c>
      <c r="B44" s="12" t="s">
        <v>229</v>
      </c>
      <c r="C44" s="12" t="s">
        <v>1026</v>
      </c>
      <c r="D44" s="12" t="s">
        <v>39</v>
      </c>
      <c r="E44" s="12" t="s">
        <v>347</v>
      </c>
      <c r="F44" s="12">
        <v>6</v>
      </c>
      <c r="G44" s="13">
        <f t="shared" si="11"/>
        <v>870000</v>
      </c>
      <c r="H44" s="12" t="str">
        <f t="shared" si="12"/>
        <v>Shipment plan 7.2017</v>
      </c>
      <c r="J44" s="26"/>
      <c r="K44" s="12"/>
      <c r="L44" s="12"/>
      <c r="M44" s="12"/>
      <c r="N44" s="13"/>
    </row>
    <row r="45" spans="1:14" x14ac:dyDescent="0.25">
      <c r="A45" s="12">
        <v>7.2016999999999998</v>
      </c>
      <c r="B45" s="12" t="s">
        <v>230</v>
      </c>
      <c r="C45" s="12" t="s">
        <v>274</v>
      </c>
      <c r="D45" s="12" t="s">
        <v>39</v>
      </c>
      <c r="E45" s="12" t="s">
        <v>347</v>
      </c>
      <c r="F45" s="12">
        <v>6</v>
      </c>
      <c r="G45" s="13">
        <f t="shared" si="11"/>
        <v>870000</v>
      </c>
      <c r="H45" s="12" t="str">
        <f t="shared" si="12"/>
        <v>Shipment plan 7.2017</v>
      </c>
      <c r="J45" s="26"/>
      <c r="K45" s="12"/>
      <c r="L45" s="12"/>
      <c r="M45" s="12"/>
      <c r="N45" s="13"/>
    </row>
    <row r="46" spans="1:14" x14ac:dyDescent="0.25">
      <c r="A46" s="12">
        <v>8.2017000000000007</v>
      </c>
      <c r="B46" s="12" t="s">
        <v>229</v>
      </c>
      <c r="C46" s="12" t="s">
        <v>1026</v>
      </c>
      <c r="D46" s="12" t="s">
        <v>39</v>
      </c>
      <c r="E46" s="12" t="s">
        <v>347</v>
      </c>
      <c r="F46" s="12">
        <v>6</v>
      </c>
      <c r="G46" s="13">
        <f t="shared" ref="G46:G52" si="13">+F46*$G$2</f>
        <v>870000</v>
      </c>
      <c r="H46" s="12" t="str">
        <f t="shared" ref="H46:H52" si="14">+"Shipment plan "&amp;A46</f>
        <v>Shipment plan 8.2017</v>
      </c>
      <c r="J46" s="26"/>
      <c r="K46" s="12"/>
      <c r="L46" s="12"/>
      <c r="M46" s="12"/>
      <c r="N46" s="13"/>
    </row>
    <row r="47" spans="1:14" x14ac:dyDescent="0.25">
      <c r="A47" s="12">
        <v>8.2017000000000007</v>
      </c>
      <c r="B47" s="12" t="s">
        <v>66</v>
      </c>
      <c r="C47" s="12" t="s">
        <v>1526</v>
      </c>
      <c r="D47" s="12" t="s">
        <v>39</v>
      </c>
      <c r="E47" s="12" t="s">
        <v>347</v>
      </c>
      <c r="F47" s="12">
        <v>2</v>
      </c>
      <c r="G47" s="13">
        <f t="shared" si="13"/>
        <v>290000</v>
      </c>
      <c r="H47" s="12" t="str">
        <f t="shared" si="14"/>
        <v>Shipment plan 8.2017</v>
      </c>
      <c r="J47" s="26"/>
      <c r="K47" s="12"/>
      <c r="L47" s="12"/>
      <c r="M47" s="12"/>
      <c r="N47" s="13"/>
    </row>
    <row r="48" spans="1:14" x14ac:dyDescent="0.25">
      <c r="A48" s="12">
        <v>8.2017000000000007</v>
      </c>
      <c r="B48" s="12" t="s">
        <v>67</v>
      </c>
      <c r="C48" s="12" t="s">
        <v>341</v>
      </c>
      <c r="D48" s="12" t="s">
        <v>39</v>
      </c>
      <c r="E48" s="12" t="s">
        <v>347</v>
      </c>
      <c r="F48" s="12">
        <v>2</v>
      </c>
      <c r="G48" s="13">
        <f t="shared" si="13"/>
        <v>290000</v>
      </c>
      <c r="H48" s="12" t="str">
        <f t="shared" si="14"/>
        <v>Shipment plan 8.2017</v>
      </c>
      <c r="J48" s="26"/>
      <c r="K48" s="12"/>
      <c r="L48" s="12"/>
      <c r="M48" s="12"/>
      <c r="N48" s="13"/>
    </row>
    <row r="49" spans="1:14" x14ac:dyDescent="0.25">
      <c r="A49" s="12">
        <v>8.2017000000000007</v>
      </c>
      <c r="B49" s="12" t="s">
        <v>249</v>
      </c>
      <c r="C49" s="12" t="s">
        <v>2127</v>
      </c>
      <c r="D49" s="12" t="s">
        <v>39</v>
      </c>
      <c r="E49" s="12" t="s">
        <v>347</v>
      </c>
      <c r="F49" s="12">
        <v>6</v>
      </c>
      <c r="G49" s="13">
        <f t="shared" si="13"/>
        <v>870000</v>
      </c>
      <c r="H49" s="12" t="str">
        <f t="shared" si="14"/>
        <v>Shipment plan 8.2017</v>
      </c>
      <c r="J49" s="26"/>
      <c r="K49" s="12"/>
      <c r="L49" s="12"/>
      <c r="M49" s="12"/>
      <c r="N49" s="13"/>
    </row>
    <row r="50" spans="1:14" x14ac:dyDescent="0.25">
      <c r="A50" s="12">
        <v>8.2017000000000007</v>
      </c>
      <c r="B50" s="12" t="s">
        <v>265</v>
      </c>
      <c r="C50" s="12" t="s">
        <v>80</v>
      </c>
      <c r="D50" s="12" t="s">
        <v>39</v>
      </c>
      <c r="E50" s="12" t="s">
        <v>347</v>
      </c>
      <c r="F50" s="12">
        <v>6</v>
      </c>
      <c r="G50" s="13">
        <f t="shared" si="13"/>
        <v>870000</v>
      </c>
      <c r="H50" s="12" t="str">
        <f t="shared" si="14"/>
        <v>Shipment plan 8.2017</v>
      </c>
      <c r="J50" s="26"/>
      <c r="K50" s="12"/>
      <c r="L50" s="12"/>
      <c r="M50" s="12"/>
      <c r="N50" s="13"/>
    </row>
    <row r="51" spans="1:14" x14ac:dyDescent="0.25">
      <c r="A51" s="12">
        <v>8.2017000000000007</v>
      </c>
      <c r="B51" s="12" t="s">
        <v>1204</v>
      </c>
      <c r="C51" s="12" t="s">
        <v>1229</v>
      </c>
      <c r="D51" s="12" t="s">
        <v>39</v>
      </c>
      <c r="E51" s="12" t="s">
        <v>347</v>
      </c>
      <c r="F51" s="12">
        <v>2</v>
      </c>
      <c r="G51" s="13">
        <f t="shared" si="13"/>
        <v>290000</v>
      </c>
      <c r="H51" s="12" t="str">
        <f t="shared" si="14"/>
        <v>Shipment plan 8.2017</v>
      </c>
      <c r="J51" s="26"/>
      <c r="K51" s="12"/>
      <c r="L51" s="12"/>
      <c r="M51" s="12"/>
      <c r="N51" s="13"/>
    </row>
    <row r="52" spans="1:14" x14ac:dyDescent="0.25">
      <c r="A52" s="12">
        <v>8.2017000000000007</v>
      </c>
      <c r="B52" s="12" t="s">
        <v>611</v>
      </c>
      <c r="C52" s="12" t="s">
        <v>914</v>
      </c>
      <c r="D52" s="12" t="s">
        <v>75</v>
      </c>
      <c r="E52" s="12" t="s">
        <v>347</v>
      </c>
      <c r="F52" s="12">
        <v>2</v>
      </c>
      <c r="G52" s="13">
        <f t="shared" si="13"/>
        <v>290000</v>
      </c>
      <c r="H52" s="12" t="str">
        <f t="shared" si="14"/>
        <v>Shipment plan 8.2017</v>
      </c>
      <c r="J52" s="26"/>
      <c r="K52" s="12"/>
      <c r="L52" s="12"/>
      <c r="M52" s="12"/>
      <c r="N52" s="13"/>
    </row>
    <row r="53" spans="1:14" x14ac:dyDescent="0.25">
      <c r="A53" s="12">
        <v>9.2017000000000007</v>
      </c>
      <c r="B53" s="12"/>
      <c r="C53" s="12"/>
      <c r="D53" s="12"/>
      <c r="E53" s="12"/>
      <c r="F53" s="12"/>
      <c r="G53" s="13"/>
      <c r="H53" s="12"/>
      <c r="J53" s="26"/>
      <c r="K53" s="12"/>
      <c r="L53" s="12"/>
      <c r="M53" s="12"/>
      <c r="N53" s="13"/>
    </row>
    <row r="54" spans="1:14" x14ac:dyDescent="0.25">
      <c r="A54" s="12">
        <v>10.201700000000001</v>
      </c>
      <c r="B54" s="12"/>
      <c r="C54" s="12"/>
      <c r="D54" s="12"/>
      <c r="E54" s="12"/>
      <c r="F54" s="12"/>
      <c r="G54" s="13"/>
      <c r="H54" s="12"/>
      <c r="J54" s="26"/>
      <c r="K54" s="12"/>
      <c r="L54" s="12"/>
      <c r="M54" s="12"/>
      <c r="N54" s="13"/>
    </row>
    <row r="55" spans="1:14" x14ac:dyDescent="0.25">
      <c r="A55" s="12">
        <v>11.201700000000001</v>
      </c>
      <c r="B55" s="12"/>
      <c r="C55" s="12"/>
      <c r="D55" s="12"/>
      <c r="E55" s="12"/>
      <c r="F55" s="12"/>
      <c r="G55" s="13"/>
      <c r="H55" s="12"/>
      <c r="J55" s="26"/>
      <c r="K55" s="12"/>
      <c r="L55" s="12"/>
      <c r="M55" s="12"/>
      <c r="N55" s="13">
        <f t="shared" ref="N55:N82" si="15">+M55*$G$2</f>
        <v>0</v>
      </c>
    </row>
    <row r="56" spans="1:14" x14ac:dyDescent="0.25">
      <c r="A56" s="12">
        <v>12.201700000000001</v>
      </c>
      <c r="B56" s="12"/>
      <c r="C56" s="12"/>
      <c r="D56" s="12"/>
      <c r="E56" s="12"/>
      <c r="F56" s="12"/>
      <c r="G56" s="13"/>
      <c r="H56" s="12"/>
      <c r="J56" s="26"/>
      <c r="K56" s="12"/>
      <c r="L56" s="12"/>
      <c r="M56" s="12"/>
      <c r="N56" s="13">
        <f t="shared" si="15"/>
        <v>0</v>
      </c>
    </row>
    <row r="57" spans="1:14" x14ac:dyDescent="0.25">
      <c r="A57" s="12">
        <v>1.2018</v>
      </c>
      <c r="B57" s="12"/>
      <c r="C57" s="12"/>
      <c r="D57" s="12"/>
      <c r="E57" s="12"/>
      <c r="F57" s="12"/>
      <c r="G57" s="13"/>
      <c r="H57" s="12"/>
      <c r="J57" s="26"/>
      <c r="K57" s="12"/>
      <c r="L57" s="12"/>
      <c r="M57" s="12"/>
      <c r="N57" s="13">
        <f t="shared" si="15"/>
        <v>0</v>
      </c>
    </row>
    <row r="58" spans="1:14" x14ac:dyDescent="0.25">
      <c r="A58" s="12">
        <v>2.2018</v>
      </c>
      <c r="B58" s="12"/>
      <c r="C58" s="12"/>
      <c r="D58" s="12"/>
      <c r="E58" s="12"/>
      <c r="F58" s="12"/>
      <c r="G58" s="13"/>
      <c r="H58" s="12"/>
      <c r="J58" s="26"/>
      <c r="K58" s="12"/>
      <c r="L58" s="12"/>
      <c r="M58" s="12"/>
      <c r="N58" s="13">
        <f t="shared" si="15"/>
        <v>0</v>
      </c>
    </row>
    <row r="59" spans="1:14" x14ac:dyDescent="0.25">
      <c r="A59" s="12"/>
      <c r="B59" s="12"/>
      <c r="C59" s="12"/>
      <c r="D59" s="12"/>
      <c r="E59" s="12"/>
      <c r="F59" s="12"/>
      <c r="G59" s="13"/>
      <c r="H59" s="12"/>
      <c r="J59" s="26"/>
      <c r="K59" s="12"/>
      <c r="L59" s="12"/>
      <c r="M59" s="12"/>
      <c r="N59" s="13">
        <f t="shared" si="15"/>
        <v>0</v>
      </c>
    </row>
    <row r="60" spans="1:14" x14ac:dyDescent="0.25">
      <c r="A60" s="12"/>
      <c r="B60" s="12"/>
      <c r="C60" s="12"/>
      <c r="D60" s="12"/>
      <c r="E60" s="12"/>
      <c r="F60" s="12"/>
      <c r="G60" s="13"/>
      <c r="H60" s="12"/>
      <c r="J60" s="26"/>
      <c r="K60" s="12"/>
      <c r="L60" s="12"/>
      <c r="M60" s="12"/>
      <c r="N60" s="13">
        <f t="shared" si="15"/>
        <v>0</v>
      </c>
    </row>
    <row r="61" spans="1:14" x14ac:dyDescent="0.25">
      <c r="A61" s="12"/>
      <c r="B61" s="12"/>
      <c r="C61" s="12"/>
      <c r="D61" s="12"/>
      <c r="E61" s="12"/>
      <c r="F61" s="12"/>
      <c r="G61" s="13"/>
      <c r="H61" s="12"/>
      <c r="J61" s="26"/>
      <c r="K61" s="12"/>
      <c r="L61" s="12"/>
      <c r="M61" s="12"/>
      <c r="N61" s="13">
        <f t="shared" si="15"/>
        <v>0</v>
      </c>
    </row>
    <row r="62" spans="1:14" x14ac:dyDescent="0.25">
      <c r="A62" s="12"/>
      <c r="B62" s="12"/>
      <c r="C62" s="12"/>
      <c r="D62" s="12"/>
      <c r="E62" s="12"/>
      <c r="F62" s="12"/>
      <c r="G62" s="13"/>
      <c r="H62" s="12"/>
      <c r="J62" s="26"/>
      <c r="K62" s="12"/>
      <c r="L62" s="12"/>
      <c r="M62" s="12"/>
      <c r="N62" s="13">
        <f t="shared" si="15"/>
        <v>0</v>
      </c>
    </row>
    <row r="63" spans="1:14" x14ac:dyDescent="0.25">
      <c r="A63" s="12"/>
      <c r="B63" s="12"/>
      <c r="C63" s="12"/>
      <c r="D63" s="12"/>
      <c r="E63" s="12"/>
      <c r="F63" s="12"/>
      <c r="G63" s="13"/>
      <c r="H63" s="12"/>
      <c r="J63" s="26"/>
      <c r="K63" s="12"/>
      <c r="L63" s="12"/>
      <c r="M63" s="12"/>
      <c r="N63" s="13">
        <f t="shared" si="15"/>
        <v>0</v>
      </c>
    </row>
    <row r="64" spans="1:14" x14ac:dyDescent="0.25">
      <c r="A64" s="12"/>
      <c r="B64" s="12"/>
      <c r="C64" s="12"/>
      <c r="D64" s="12"/>
      <c r="E64" s="12"/>
      <c r="F64" s="12"/>
      <c r="G64" s="13"/>
      <c r="H64" s="12"/>
      <c r="J64" s="26"/>
      <c r="K64" s="12"/>
      <c r="L64" s="12"/>
      <c r="M64" s="12"/>
      <c r="N64" s="13">
        <f t="shared" si="15"/>
        <v>0</v>
      </c>
    </row>
    <row r="65" spans="1:14" x14ac:dyDescent="0.25">
      <c r="A65" s="12"/>
      <c r="B65" s="12"/>
      <c r="C65" s="12"/>
      <c r="D65" s="12"/>
      <c r="E65" s="12"/>
      <c r="F65" s="12"/>
      <c r="G65" s="13"/>
      <c r="H65" s="12"/>
      <c r="J65" s="26"/>
      <c r="K65" s="12"/>
      <c r="L65" s="12"/>
      <c r="M65" s="12"/>
      <c r="N65" s="13">
        <f t="shared" si="15"/>
        <v>0</v>
      </c>
    </row>
    <row r="66" spans="1:14" x14ac:dyDescent="0.25">
      <c r="A66" s="12"/>
      <c r="B66" s="12"/>
      <c r="C66" s="12"/>
      <c r="D66" s="12"/>
      <c r="E66" s="12"/>
      <c r="F66" s="12"/>
      <c r="G66" s="13"/>
      <c r="H66" s="12"/>
      <c r="J66" s="26"/>
      <c r="K66" s="12"/>
      <c r="L66" s="12"/>
      <c r="M66" s="12"/>
      <c r="N66" s="13">
        <f t="shared" si="15"/>
        <v>0</v>
      </c>
    </row>
    <row r="67" spans="1:14" x14ac:dyDescent="0.25">
      <c r="A67" s="12"/>
      <c r="B67" s="12"/>
      <c r="C67" s="12"/>
      <c r="D67" s="12"/>
      <c r="E67" s="12"/>
      <c r="F67" s="12"/>
      <c r="G67" s="13"/>
      <c r="H67" s="12"/>
      <c r="J67" s="26"/>
      <c r="K67" s="12"/>
      <c r="L67" s="12"/>
      <c r="M67" s="12"/>
      <c r="N67" s="13">
        <f t="shared" si="15"/>
        <v>0</v>
      </c>
    </row>
    <row r="68" spans="1:14" x14ac:dyDescent="0.25">
      <c r="A68" s="12"/>
      <c r="B68" s="12"/>
      <c r="C68" s="12"/>
      <c r="D68" s="12"/>
      <c r="E68" s="12"/>
      <c r="F68" s="12"/>
      <c r="G68" s="13"/>
      <c r="H68" s="12"/>
      <c r="J68" s="26"/>
      <c r="K68" s="12"/>
      <c r="L68" s="12"/>
      <c r="M68" s="12"/>
      <c r="N68" s="13">
        <f t="shared" si="15"/>
        <v>0</v>
      </c>
    </row>
    <row r="69" spans="1:14" x14ac:dyDescent="0.25">
      <c r="A69" s="12"/>
      <c r="B69" s="12"/>
      <c r="C69" s="12"/>
      <c r="D69" s="12"/>
      <c r="E69" s="12"/>
      <c r="F69" s="12"/>
      <c r="G69" s="13"/>
      <c r="H69" s="12"/>
      <c r="J69" s="26"/>
      <c r="K69" s="12"/>
      <c r="L69" s="12"/>
      <c r="M69" s="12"/>
      <c r="N69" s="13">
        <f t="shared" si="15"/>
        <v>0</v>
      </c>
    </row>
    <row r="70" spans="1:14" x14ac:dyDescent="0.25">
      <c r="A70" s="12"/>
      <c r="B70" s="12"/>
      <c r="C70" s="12"/>
      <c r="D70" s="12"/>
      <c r="E70" s="12"/>
      <c r="F70" s="12"/>
      <c r="G70" s="13"/>
      <c r="H70" s="12"/>
      <c r="J70" s="26"/>
      <c r="K70" s="12"/>
      <c r="L70" s="12"/>
      <c r="M70" s="12"/>
      <c r="N70" s="13">
        <f t="shared" si="15"/>
        <v>0</v>
      </c>
    </row>
    <row r="71" spans="1:14" x14ac:dyDescent="0.25">
      <c r="A71" s="12"/>
      <c r="B71" s="12"/>
      <c r="C71" s="12"/>
      <c r="D71" s="12"/>
      <c r="E71" s="12"/>
      <c r="F71" s="12"/>
      <c r="G71" s="13"/>
      <c r="H71" s="12"/>
      <c r="J71" s="26"/>
      <c r="K71" s="12"/>
      <c r="L71" s="12"/>
      <c r="M71" s="12"/>
      <c r="N71" s="13">
        <f t="shared" si="15"/>
        <v>0</v>
      </c>
    </row>
    <row r="72" spans="1:14" x14ac:dyDescent="0.25">
      <c r="A72" s="12"/>
      <c r="B72" s="12"/>
      <c r="C72" s="12"/>
      <c r="D72" s="12"/>
      <c r="E72" s="12"/>
      <c r="F72" s="12"/>
      <c r="G72" s="13"/>
      <c r="H72" s="12"/>
      <c r="J72" s="26"/>
      <c r="K72" s="12"/>
      <c r="L72" s="12"/>
      <c r="M72" s="12"/>
      <c r="N72" s="13">
        <f t="shared" si="15"/>
        <v>0</v>
      </c>
    </row>
    <row r="73" spans="1:14" x14ac:dyDescent="0.25">
      <c r="A73" s="12"/>
      <c r="B73" s="12"/>
      <c r="C73" s="12"/>
      <c r="D73" s="12"/>
      <c r="E73" s="12"/>
      <c r="F73" s="12"/>
      <c r="G73" s="13"/>
      <c r="H73" s="12"/>
      <c r="J73" s="26"/>
      <c r="K73" s="12"/>
      <c r="L73" s="12"/>
      <c r="M73" s="12"/>
      <c r="N73" s="13">
        <f t="shared" si="15"/>
        <v>0</v>
      </c>
    </row>
    <row r="74" spans="1:14" x14ac:dyDescent="0.25">
      <c r="A74" s="12"/>
      <c r="B74" s="12"/>
      <c r="C74" s="12"/>
      <c r="D74" s="12"/>
      <c r="E74" s="12"/>
      <c r="F74" s="12"/>
      <c r="G74" s="13"/>
      <c r="H74" s="12"/>
      <c r="J74" s="26"/>
      <c r="K74" s="12"/>
      <c r="L74" s="12"/>
      <c r="M74" s="12"/>
      <c r="N74" s="13">
        <f t="shared" si="15"/>
        <v>0</v>
      </c>
    </row>
    <row r="75" spans="1:14" x14ac:dyDescent="0.25">
      <c r="A75" s="12"/>
      <c r="B75" s="12"/>
      <c r="C75" s="12"/>
      <c r="D75" s="12"/>
      <c r="E75" s="12"/>
      <c r="F75" s="12"/>
      <c r="G75" s="13"/>
      <c r="H75" s="12"/>
      <c r="J75" s="26"/>
      <c r="K75" s="12"/>
      <c r="L75" s="12"/>
      <c r="M75" s="12"/>
      <c r="N75" s="13">
        <f t="shared" si="15"/>
        <v>0</v>
      </c>
    </row>
    <row r="76" spans="1:14" x14ac:dyDescent="0.25">
      <c r="A76" s="12"/>
      <c r="B76" s="12"/>
      <c r="C76" s="12"/>
      <c r="D76" s="12"/>
      <c r="E76" s="12"/>
      <c r="F76" s="12"/>
      <c r="G76" s="13"/>
      <c r="H76" s="12"/>
      <c r="J76" s="26"/>
      <c r="K76" s="12"/>
      <c r="L76" s="12"/>
      <c r="M76" s="12"/>
      <c r="N76" s="13">
        <f t="shared" si="15"/>
        <v>0</v>
      </c>
    </row>
    <row r="77" spans="1:14" x14ac:dyDescent="0.25">
      <c r="A77" s="12"/>
      <c r="B77" s="12"/>
      <c r="C77" s="12"/>
      <c r="D77" s="12"/>
      <c r="E77" s="12"/>
      <c r="F77" s="12"/>
      <c r="G77" s="13"/>
      <c r="H77" s="12"/>
      <c r="J77" s="26"/>
      <c r="K77" s="12"/>
      <c r="L77" s="12"/>
      <c r="M77" s="12"/>
      <c r="N77" s="13">
        <f t="shared" si="15"/>
        <v>0</v>
      </c>
    </row>
    <row r="78" spans="1:14" x14ac:dyDescent="0.25">
      <c r="A78" s="12"/>
      <c r="B78" s="12"/>
      <c r="C78" s="12"/>
      <c r="D78" s="12"/>
      <c r="E78" s="12"/>
      <c r="F78" s="12"/>
      <c r="G78" s="13"/>
      <c r="H78" s="12"/>
      <c r="J78" s="26"/>
      <c r="K78" s="12"/>
      <c r="L78" s="12"/>
      <c r="M78" s="12"/>
      <c r="N78" s="13">
        <f t="shared" si="15"/>
        <v>0</v>
      </c>
    </row>
    <row r="79" spans="1:14" x14ac:dyDescent="0.25">
      <c r="A79" s="12"/>
      <c r="B79" s="12"/>
      <c r="C79" s="12"/>
      <c r="D79" s="12"/>
      <c r="E79" s="12"/>
      <c r="F79" s="12"/>
      <c r="G79" s="13"/>
      <c r="H79" s="12"/>
      <c r="J79" s="26"/>
      <c r="K79" s="12"/>
      <c r="L79" s="12"/>
      <c r="M79" s="12"/>
      <c r="N79" s="13">
        <f t="shared" si="15"/>
        <v>0</v>
      </c>
    </row>
    <row r="80" spans="1:14" x14ac:dyDescent="0.25">
      <c r="A80" s="12"/>
      <c r="B80" s="12"/>
      <c r="C80" s="12"/>
      <c r="D80" s="12"/>
      <c r="E80" s="12"/>
      <c r="F80" s="12"/>
      <c r="G80" s="13"/>
      <c r="H80" s="12"/>
      <c r="J80" s="26"/>
      <c r="K80" s="12"/>
      <c r="L80" s="12"/>
      <c r="M80" s="12"/>
      <c r="N80" s="13">
        <f t="shared" si="15"/>
        <v>0</v>
      </c>
    </row>
    <row r="81" spans="1:14" x14ac:dyDescent="0.25">
      <c r="A81" s="12"/>
      <c r="B81" s="12"/>
      <c r="C81" s="12"/>
      <c r="D81" s="12"/>
      <c r="E81" s="12"/>
      <c r="F81" s="12"/>
      <c r="G81" s="13"/>
      <c r="H81" s="12"/>
      <c r="J81" s="26"/>
      <c r="K81" s="12"/>
      <c r="L81" s="12"/>
      <c r="M81" s="12"/>
      <c r="N81" s="13">
        <f t="shared" si="15"/>
        <v>0</v>
      </c>
    </row>
    <row r="82" spans="1:14" x14ac:dyDescent="0.25">
      <c r="A82" s="12"/>
      <c r="B82" s="12"/>
      <c r="C82" s="12"/>
      <c r="D82" s="12"/>
      <c r="E82" s="12"/>
      <c r="F82" s="12"/>
      <c r="G82" s="13"/>
      <c r="H82" s="12"/>
      <c r="J82" s="26"/>
      <c r="K82" s="12"/>
      <c r="L82" s="12"/>
      <c r="M82" s="12"/>
      <c r="N82" s="13">
        <f t="shared" si="15"/>
        <v>0</v>
      </c>
    </row>
    <row r="83" spans="1:14" x14ac:dyDescent="0.25">
      <c r="A83" s="12"/>
      <c r="B83" s="12"/>
      <c r="C83" s="12"/>
      <c r="D83" s="12"/>
      <c r="E83" s="12"/>
      <c r="F83" s="12"/>
      <c r="G83" s="13"/>
      <c r="H83" s="12"/>
    </row>
    <row r="84" spans="1:14" x14ac:dyDescent="0.25">
      <c r="A84" s="12"/>
      <c r="B84" s="12"/>
      <c r="C84" s="12"/>
      <c r="D84" s="12"/>
      <c r="E84" s="12"/>
      <c r="F84" s="12"/>
      <c r="G84" s="13"/>
      <c r="H84" s="12"/>
    </row>
    <row r="85" spans="1:14" x14ac:dyDescent="0.25">
      <c r="A85" s="12"/>
      <c r="B85" s="12"/>
      <c r="C85" s="12"/>
      <c r="D85" s="12"/>
      <c r="E85" s="12"/>
      <c r="F85" s="12"/>
      <c r="G85" s="13"/>
      <c r="H85" s="12"/>
    </row>
    <row r="86" spans="1:14" x14ac:dyDescent="0.25">
      <c r="A86" s="12"/>
      <c r="B86" s="12"/>
      <c r="C86" s="12"/>
      <c r="D86" s="12"/>
      <c r="E86" s="12"/>
      <c r="F86" s="12"/>
      <c r="G86" s="13"/>
      <c r="H86" s="12"/>
    </row>
    <row r="87" spans="1:14" x14ac:dyDescent="0.25">
      <c r="A87" s="12"/>
      <c r="B87" s="12"/>
      <c r="C87" s="12"/>
      <c r="D87" s="12"/>
      <c r="E87" s="12"/>
      <c r="F87" s="12"/>
      <c r="G87" s="13"/>
      <c r="H87" s="12"/>
    </row>
    <row r="88" spans="1:14" x14ac:dyDescent="0.25">
      <c r="A88" s="12"/>
      <c r="B88" s="12"/>
      <c r="C88" s="12"/>
      <c r="D88" s="12"/>
      <c r="E88" s="12"/>
      <c r="F88" s="12"/>
      <c r="G88" s="13"/>
      <c r="H88" s="12"/>
    </row>
    <row r="89" spans="1:14" x14ac:dyDescent="0.25">
      <c r="A89" s="12"/>
      <c r="B89" s="12"/>
      <c r="C89" s="12"/>
      <c r="D89" s="12"/>
      <c r="E89" s="12"/>
      <c r="F89" s="12"/>
      <c r="G89" s="13"/>
      <c r="H89" s="12"/>
    </row>
    <row r="90" spans="1:14" x14ac:dyDescent="0.25">
      <c r="A90" s="12"/>
      <c r="B90" s="12"/>
      <c r="C90" s="12"/>
      <c r="D90" s="12"/>
      <c r="E90" s="12"/>
      <c r="F90" s="12"/>
      <c r="G90" s="13"/>
      <c r="H90" s="12"/>
    </row>
    <row r="91" spans="1:14" x14ac:dyDescent="0.25">
      <c r="A91" s="12"/>
      <c r="B91" s="12"/>
      <c r="C91" s="12"/>
      <c r="D91" s="12"/>
      <c r="E91" s="12"/>
      <c r="F91" s="12"/>
      <c r="G91" s="13"/>
      <c r="H91" s="12"/>
    </row>
    <row r="92" spans="1:14" x14ac:dyDescent="0.25">
      <c r="A92" s="12"/>
      <c r="B92" s="12"/>
      <c r="C92" s="12"/>
      <c r="D92" s="12"/>
      <c r="E92" s="12"/>
      <c r="F92" s="12"/>
      <c r="G92" s="13"/>
      <c r="H92" s="12"/>
    </row>
    <row r="93" spans="1:14" x14ac:dyDescent="0.25">
      <c r="A93" s="12"/>
      <c r="B93" s="12"/>
      <c r="C93" s="12"/>
      <c r="D93" s="12"/>
      <c r="E93" s="12"/>
      <c r="F93" s="12"/>
      <c r="G93" s="13"/>
      <c r="H93" s="12"/>
    </row>
    <row r="94" spans="1:14" x14ac:dyDescent="0.25">
      <c r="A94" s="12"/>
      <c r="B94" s="12"/>
      <c r="C94" s="12"/>
      <c r="D94" s="12"/>
      <c r="E94" s="12"/>
      <c r="F94" s="12"/>
      <c r="G94" s="13"/>
      <c r="H94" s="12"/>
    </row>
    <row r="95" spans="1:14" x14ac:dyDescent="0.25">
      <c r="A95" s="12"/>
      <c r="B95" s="12"/>
      <c r="C95" s="12"/>
      <c r="D95" s="12"/>
      <c r="E95" s="12"/>
      <c r="F95" s="12"/>
      <c r="G95" s="13"/>
      <c r="H95" s="12"/>
    </row>
    <row r="96" spans="1:14" x14ac:dyDescent="0.25">
      <c r="A96" s="12"/>
      <c r="B96" s="12"/>
      <c r="C96" s="12"/>
      <c r="D96" s="12"/>
      <c r="E96" s="12"/>
      <c r="F96" s="12"/>
      <c r="G96" s="13"/>
      <c r="H96" s="12"/>
    </row>
    <row r="97" spans="1:14" x14ac:dyDescent="0.25">
      <c r="A97" s="12"/>
      <c r="B97" s="12"/>
      <c r="C97" s="12"/>
      <c r="D97" s="12"/>
      <c r="E97" s="12"/>
      <c r="F97" s="12"/>
      <c r="G97" s="13"/>
      <c r="H97" s="12"/>
    </row>
    <row r="98" spans="1:14" x14ac:dyDescent="0.25">
      <c r="A98" s="12"/>
      <c r="B98" s="12"/>
      <c r="C98" s="12"/>
      <c r="D98" s="12"/>
      <c r="E98" s="12"/>
      <c r="F98" s="12"/>
      <c r="G98" s="13"/>
      <c r="H98" s="12"/>
    </row>
    <row r="99" spans="1:14" x14ac:dyDescent="0.25">
      <c r="A99" s="12"/>
      <c r="B99" s="12"/>
      <c r="C99" s="12"/>
      <c r="D99" s="12"/>
      <c r="E99" s="12"/>
      <c r="F99" s="12"/>
      <c r="G99" s="13"/>
      <c r="H99" s="12"/>
    </row>
    <row r="100" spans="1:14" x14ac:dyDescent="0.25">
      <c r="A100" s="12"/>
      <c r="B100" s="12"/>
      <c r="C100" s="12"/>
      <c r="D100" s="12"/>
      <c r="E100" s="12"/>
      <c r="F100" s="12"/>
      <c r="G100" s="13"/>
      <c r="H100" s="12"/>
    </row>
    <row r="101" spans="1:14" x14ac:dyDescent="0.25">
      <c r="A101" s="12"/>
      <c r="B101" s="12"/>
      <c r="C101" s="12"/>
      <c r="D101" s="12"/>
      <c r="E101" s="12"/>
      <c r="F101" s="12"/>
      <c r="G101" s="13"/>
      <c r="H101" s="12"/>
    </row>
    <row r="102" spans="1:14" x14ac:dyDescent="0.25">
      <c r="A102" s="12"/>
      <c r="B102" s="12"/>
      <c r="C102" s="12"/>
      <c r="D102" s="12"/>
      <c r="E102" s="12"/>
      <c r="F102" s="12"/>
      <c r="G102" s="13"/>
      <c r="H102" s="12"/>
    </row>
    <row r="103" spans="1:14" x14ac:dyDescent="0.25">
      <c r="A103" s="12"/>
      <c r="B103" s="12"/>
      <c r="C103" s="12"/>
      <c r="D103" s="12"/>
      <c r="E103" s="12"/>
      <c r="F103" s="12"/>
      <c r="G103" s="13"/>
      <c r="H103" s="12"/>
    </row>
    <row r="104" spans="1:14" x14ac:dyDescent="0.25">
      <c r="A104" s="12"/>
      <c r="B104" s="12"/>
      <c r="C104" s="12"/>
      <c r="D104" s="12"/>
      <c r="E104" s="12"/>
      <c r="F104" s="12"/>
      <c r="G104" s="13"/>
      <c r="H104" s="12"/>
    </row>
    <row r="105" spans="1:14" x14ac:dyDescent="0.25">
      <c r="G105" s="14">
        <f>SUM(G4:G104)</f>
        <v>29580000</v>
      </c>
      <c r="N105" s="14">
        <f>SUM(N4:N80)</f>
        <v>63294440.207717642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16"/>
  <sheetViews>
    <sheetView workbookViewId="0">
      <selection activeCell="O53" sqref="O53"/>
    </sheetView>
  </sheetViews>
  <sheetFormatPr defaultRowHeight="15" x14ac:dyDescent="0.25"/>
  <cols>
    <col min="2" max="2" width="17.28515625" customWidth="1"/>
    <col min="3" max="3" width="11.5703125" bestFit="1" customWidth="1"/>
    <col min="4" max="4" width="12.5703125" bestFit="1" customWidth="1"/>
    <col min="5" max="5" width="12.28515625" bestFit="1" customWidth="1"/>
  </cols>
  <sheetData>
    <row r="1" spans="1:4" ht="21" x14ac:dyDescent="0.35">
      <c r="A1" s="17" t="s">
        <v>696</v>
      </c>
    </row>
    <row r="3" spans="1:4" x14ac:dyDescent="0.25">
      <c r="A3" s="8" t="s">
        <v>92</v>
      </c>
      <c r="B3" s="18" t="s">
        <v>129</v>
      </c>
      <c r="C3" s="9" t="s">
        <v>93</v>
      </c>
      <c r="D3" s="9" t="s">
        <v>94</v>
      </c>
    </row>
    <row r="4" spans="1:4" x14ac:dyDescent="0.25">
      <c r="A4" s="27" t="s">
        <v>695</v>
      </c>
      <c r="B4" s="2">
        <f>+Jan!H623+SUMIF('Shipment plan'!$J$4:$J$254,$A4,'Shipment plan'!$N$4:$N$1254)</f>
        <v>11140000</v>
      </c>
      <c r="C4" s="2">
        <f>SUMIF('Shipment plan'!$A$4:$A$215,'R&amp;P'!$A4,'Shipment plan'!$G$4:$G$215)</f>
        <v>1740000</v>
      </c>
      <c r="D4" s="2">
        <f>+B4-C4</f>
        <v>9400000</v>
      </c>
    </row>
    <row r="5" spans="1:4" x14ac:dyDescent="0.25">
      <c r="A5" s="27" t="s">
        <v>738</v>
      </c>
      <c r="B5" s="2">
        <f>+Feb!H623+SUMIF('Shipment plan'!$J$4:$J$254,$A5,'Shipment plan'!$N$4:$N$1254)</f>
        <v>1450000</v>
      </c>
      <c r="C5" s="2">
        <f>SUMIF('Shipment plan'!$A$4:$A$215,'R&amp;P'!$A5,'Shipment plan'!$G$4:$G$215)</f>
        <v>7830000</v>
      </c>
      <c r="D5" s="2">
        <f t="shared" ref="D5:D12" si="0">+B5-C5</f>
        <v>-6380000</v>
      </c>
    </row>
    <row r="6" spans="1:4" x14ac:dyDescent="0.25">
      <c r="A6" s="27" t="s">
        <v>826</v>
      </c>
      <c r="B6" s="2">
        <f>+Mar!H680+SUMIF('Shipment plan'!$J$4:$J$254,$A6,'Shipment plan'!$N$4:$N$1254)</f>
        <v>2610000</v>
      </c>
      <c r="C6" s="2">
        <f>SUMIF('Shipment plan'!$A$4:$A$215,'R&amp;P'!$A6,'Shipment plan'!$G$4:$G$215)</f>
        <v>4060000</v>
      </c>
      <c r="D6" s="2">
        <f>+B6-C6</f>
        <v>-1450000</v>
      </c>
    </row>
    <row r="7" spans="1:4" x14ac:dyDescent="0.25">
      <c r="A7" s="27" t="s">
        <v>915</v>
      </c>
      <c r="B7" s="2">
        <f>+Apr!H648+SUMIF('Shipment plan'!$J$4:$J$30,'R&amp;P'!$A7,'Shipment plan'!$N$4:$N$30)</f>
        <v>13484000</v>
      </c>
      <c r="C7" s="2">
        <f>SUMIF('Shipment plan'!$A$4:$A$215,'R&amp;P'!$A7,'Shipment plan'!$G$4:$G$215)</f>
        <v>290000</v>
      </c>
      <c r="D7" s="2">
        <f t="shared" si="0"/>
        <v>13194000</v>
      </c>
    </row>
    <row r="8" spans="1:4" x14ac:dyDescent="0.25">
      <c r="A8" s="27" t="s">
        <v>1028</v>
      </c>
      <c r="B8" s="2">
        <f>+SUMIF(May!$L$4:$L$674,"shipment",May!$H$4:$H$674)+SUMIF(May!$L$4:$L$674,"GUI BAO CAO TRE",May!$H$4:$H$674)+SUMIF('Shipment plan'!$J$4:$J$23,'R&amp;P'!$A8,'Shipment plan'!$N$4:$N$23)</f>
        <v>7470000</v>
      </c>
      <c r="C8" s="2">
        <f>SUMIF('Shipment plan'!$A$4:$A$215,'R&amp;P'!$A8,'Shipment plan'!$G$4:$G$215)</f>
        <v>5510000</v>
      </c>
      <c r="D8" s="2">
        <f t="shared" si="0"/>
        <v>1960000</v>
      </c>
    </row>
    <row r="9" spans="1:4" x14ac:dyDescent="0.25">
      <c r="A9" s="27" t="s">
        <v>1805</v>
      </c>
      <c r="B9" s="2">
        <f>+SUMIF(June!$L$4:$L$674,"shipment",June!$H$4:$H$674)+SUMIF(June!$L$4:$L$674,"GUI BAO CAO TRE",June!$H$4:$H$674)+SUMIF('Shipment plan'!$J$4:$J$23,'R&amp;P'!$A9,'Shipment plan'!$N$4:$N$23)</f>
        <v>2610000</v>
      </c>
      <c r="C9" s="2">
        <f>SUMIF('Shipment plan'!$A$4:$A$215,'R&amp;P'!$A9,'Shipment plan'!$G$4:$G$215)</f>
        <v>4350000</v>
      </c>
      <c r="D9" s="2">
        <f t="shared" si="0"/>
        <v>-1740000</v>
      </c>
    </row>
    <row r="10" spans="1:4" x14ac:dyDescent="0.25">
      <c r="A10" s="27" t="s">
        <v>2005</v>
      </c>
      <c r="B10" s="2">
        <f>+SUMIF('Shipment plan'!$J$4:$J$23,'R&amp;P'!$A10,'Shipment plan'!$N$4:$N$23)+July!H710</f>
        <v>8960000</v>
      </c>
      <c r="C10" s="2">
        <f>SUMIF('Shipment plan'!$A$4:$A$215,'R&amp;P'!$A10,'Shipment plan'!$G$4:$G$215)</f>
        <v>2030000</v>
      </c>
      <c r="D10" s="2">
        <f t="shared" si="0"/>
        <v>6930000</v>
      </c>
    </row>
    <row r="11" spans="1:4" x14ac:dyDescent="0.25">
      <c r="A11" s="27" t="s">
        <v>2193</v>
      </c>
      <c r="B11" s="2">
        <f>+SUMIF('Shipment plan'!$J$4:$J$30,'R&amp;P'!$A11,'Shipment plan'!$N$4:$N$30)+Aug!$H$708</f>
        <v>5510000</v>
      </c>
      <c r="C11" s="2">
        <f>SUMIF('Shipment plan'!$A$4:$A$215,'R&amp;P'!$A11,'Shipment plan'!$G$4:$G$215)</f>
        <v>3770000</v>
      </c>
      <c r="D11" s="2">
        <f t="shared" si="0"/>
        <v>1740000</v>
      </c>
    </row>
    <row r="12" spans="1:4" x14ac:dyDescent="0.25">
      <c r="A12" s="27" t="s">
        <v>2339</v>
      </c>
      <c r="B12" s="2">
        <f>+SUMIF('Shipment plan'!$J$4:$J$30,'R&amp;P'!$A12,'Shipment plan'!$N$4:$N$30)+Sep!H703</f>
        <v>190987145.24052849</v>
      </c>
      <c r="C12" s="2">
        <f>SUMIF('Shipment plan'!$A$4:$A$215,'R&amp;P'!$A12,'Shipment plan'!$G$4:$G$215)</f>
        <v>0</v>
      </c>
      <c r="D12" s="2">
        <f t="shared" si="0"/>
        <v>190987145.24052849</v>
      </c>
    </row>
    <row r="13" spans="1:4" x14ac:dyDescent="0.25">
      <c r="A13" s="27" t="s">
        <v>2585</v>
      </c>
      <c r="B13" s="2">
        <f>+SUMIF('Shipment plan'!$J$4:$J$30,'R&amp;P'!$A13,'Shipment plan'!$N$4:$N$30)+Sep!H704</f>
        <v>14912661.778370364</v>
      </c>
      <c r="C13" s="2">
        <f>SUMIF('Shipment plan'!$A$4:$A$215,'R&amp;P'!$A13,'Shipment plan'!$G$4:$G$215)</f>
        <v>0</v>
      </c>
      <c r="D13" s="2">
        <f t="shared" ref="D13:D15" si="1">+B13-C13</f>
        <v>14912661.778370364</v>
      </c>
    </row>
    <row r="14" spans="1:4" x14ac:dyDescent="0.25">
      <c r="A14" s="27" t="s">
        <v>3080</v>
      </c>
      <c r="B14" s="2">
        <f>+SUMIF('Shipment plan'!$J$4:$J$30,'R&amp;P'!$A14,'Shipment plan'!$N$4:$N$30)+Sep!H705</f>
        <v>0</v>
      </c>
      <c r="C14" s="2">
        <f>SUMIF('Shipment plan'!$A$4:$A$215,'R&amp;P'!$A14,'Shipment plan'!$G$4:$G$215)</f>
        <v>0</v>
      </c>
      <c r="D14" s="2">
        <f t="shared" si="1"/>
        <v>0</v>
      </c>
    </row>
    <row r="15" spans="1:4" x14ac:dyDescent="0.25">
      <c r="A15" s="27" t="s">
        <v>3081</v>
      </c>
      <c r="B15" s="2">
        <f>+SUMIF('Shipment plan'!$J$4:$J$30,'R&amp;P'!$A15,'Shipment plan'!$N$4:$N$30)+Sep!H706</f>
        <v>0</v>
      </c>
      <c r="C15" s="2">
        <f>SUMIF('Shipment plan'!$A$4:$A$215,'R&amp;P'!$A15,'Shipment plan'!$G$4:$G$215)</f>
        <v>0</v>
      </c>
      <c r="D15" s="2">
        <f t="shared" si="1"/>
        <v>0</v>
      </c>
    </row>
    <row r="16" spans="1:4" x14ac:dyDescent="0.25">
      <c r="A16" s="8" t="s">
        <v>348</v>
      </c>
      <c r="B16" s="9">
        <f>SUM(B4:B15)</f>
        <v>259133807.01889884</v>
      </c>
      <c r="C16" s="9">
        <f>SUM(C4:C15)</f>
        <v>29580000</v>
      </c>
      <c r="D16" s="9">
        <f>SUM(D4:D15)</f>
        <v>229553807.01889884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84"/>
  <sheetViews>
    <sheetView workbookViewId="0">
      <pane xSplit="4" ySplit="5" topLeftCell="E529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RowHeight="15" x14ac:dyDescent="0.25"/>
  <cols>
    <col min="2" max="2" width="11.85546875" hidden="1" customWidth="1"/>
    <col min="4" max="4" width="26.42578125" customWidth="1"/>
    <col min="5" max="5" width="16.42578125" style="2" bestFit="1" customWidth="1"/>
    <col min="6" max="6" width="19.5703125" style="2" bestFit="1" customWidth="1"/>
    <col min="7" max="7" width="15" style="2" customWidth="1"/>
    <col min="8" max="9" width="18.140625" style="2" customWidth="1"/>
    <col min="10" max="10" width="15.28515625" style="2" hidden="1" customWidth="1"/>
    <col min="11" max="11" width="15.28515625" style="2" customWidth="1"/>
    <col min="12" max="12" width="12.5703125" bestFit="1" customWidth="1"/>
    <col min="13" max="13" width="10.5703125" bestFit="1" customWidth="1"/>
  </cols>
  <sheetData>
    <row r="2" spans="1:11" ht="9" customHeight="1" x14ac:dyDescent="0.25">
      <c r="G2" s="19" t="s">
        <v>671</v>
      </c>
    </row>
    <row r="3" spans="1:11" s="5" customFormat="1" ht="30.75" customHeight="1" x14ac:dyDescent="0.25">
      <c r="A3" s="6" t="s">
        <v>21</v>
      </c>
      <c r="B3" s="6" t="s">
        <v>22</v>
      </c>
      <c r="C3" s="6" t="s">
        <v>23</v>
      </c>
      <c r="D3" s="6" t="s">
        <v>24</v>
      </c>
      <c r="E3" s="7" t="s">
        <v>25</v>
      </c>
      <c r="F3" s="7" t="s">
        <v>132</v>
      </c>
      <c r="G3" s="7" t="s">
        <v>26</v>
      </c>
      <c r="H3" s="7" t="s">
        <v>65</v>
      </c>
      <c r="I3" s="7" t="s">
        <v>27</v>
      </c>
      <c r="J3" s="7" t="s">
        <v>672</v>
      </c>
      <c r="K3" s="7"/>
    </row>
    <row r="4" spans="1:11" x14ac:dyDescent="0.25">
      <c r="A4" t="s">
        <v>130</v>
      </c>
      <c r="C4" t="s">
        <v>20</v>
      </c>
      <c r="D4" t="s">
        <v>349</v>
      </c>
      <c r="E4" s="2">
        <f>+J4-F4</f>
        <v>560000</v>
      </c>
      <c r="F4" s="2">
        <v>0</v>
      </c>
      <c r="I4" s="2">
        <f t="shared" ref="I4:I67" si="0">SUM(E4:G4)-H4</f>
        <v>560000</v>
      </c>
      <c r="J4" s="2">
        <v>560000</v>
      </c>
      <c r="K4" s="2" t="s">
        <v>371</v>
      </c>
    </row>
    <row r="5" spans="1:11" x14ac:dyDescent="0.25">
      <c r="A5" t="s">
        <v>130</v>
      </c>
      <c r="C5" t="s">
        <v>20</v>
      </c>
      <c r="D5" t="s">
        <v>486</v>
      </c>
      <c r="E5" s="2">
        <f t="shared" ref="E5:E68" si="1">+J5-F5</f>
        <v>560000</v>
      </c>
      <c r="F5" s="2">
        <v>0</v>
      </c>
      <c r="I5" s="2">
        <f t="shared" si="0"/>
        <v>560000</v>
      </c>
      <c r="J5" s="2">
        <v>560000</v>
      </c>
      <c r="K5" s="2" t="s">
        <v>371</v>
      </c>
    </row>
    <row r="6" spans="1:11" x14ac:dyDescent="0.25">
      <c r="A6" t="s">
        <v>130</v>
      </c>
      <c r="C6" t="s">
        <v>20</v>
      </c>
      <c r="D6" t="s">
        <v>426</v>
      </c>
      <c r="E6" s="2">
        <f t="shared" si="1"/>
        <v>560000</v>
      </c>
      <c r="F6" s="2">
        <v>0</v>
      </c>
      <c r="I6" s="2">
        <f t="shared" si="0"/>
        <v>560000</v>
      </c>
      <c r="J6" s="2">
        <v>560000</v>
      </c>
      <c r="K6" s="2" t="s">
        <v>371</v>
      </c>
    </row>
    <row r="7" spans="1:11" x14ac:dyDescent="0.25">
      <c r="A7" t="s">
        <v>130</v>
      </c>
      <c r="C7" t="s">
        <v>20</v>
      </c>
      <c r="D7" t="s">
        <v>0</v>
      </c>
      <c r="E7" s="2">
        <f t="shared" si="1"/>
        <v>700000</v>
      </c>
      <c r="F7" s="2">
        <v>0</v>
      </c>
      <c r="I7" s="2">
        <f t="shared" si="0"/>
        <v>700000</v>
      </c>
      <c r="J7" s="2">
        <v>700000</v>
      </c>
      <c r="K7" s="2" t="s">
        <v>371</v>
      </c>
    </row>
    <row r="8" spans="1:11" x14ac:dyDescent="0.25">
      <c r="A8" t="s">
        <v>130</v>
      </c>
      <c r="C8" t="s">
        <v>20</v>
      </c>
      <c r="D8" t="s">
        <v>2</v>
      </c>
      <c r="E8" s="2">
        <f t="shared" si="1"/>
        <v>700000</v>
      </c>
      <c r="F8" s="2">
        <v>0</v>
      </c>
      <c r="I8" s="2">
        <f t="shared" si="0"/>
        <v>700000</v>
      </c>
      <c r="J8" s="2">
        <v>700000</v>
      </c>
      <c r="K8" s="2" t="s">
        <v>371</v>
      </c>
    </row>
    <row r="9" spans="1:11" x14ac:dyDescent="0.25">
      <c r="A9" t="s">
        <v>130</v>
      </c>
      <c r="C9" t="s">
        <v>20</v>
      </c>
      <c r="D9" t="s">
        <v>427</v>
      </c>
      <c r="E9" s="2">
        <f t="shared" si="1"/>
        <v>700000</v>
      </c>
      <c r="F9" s="2">
        <v>0</v>
      </c>
      <c r="I9" s="2">
        <f t="shared" si="0"/>
        <v>700000</v>
      </c>
      <c r="J9" s="2">
        <v>700000</v>
      </c>
      <c r="K9" s="2" t="s">
        <v>371</v>
      </c>
    </row>
    <row r="10" spans="1:11" x14ac:dyDescent="0.25">
      <c r="A10" t="s">
        <v>130</v>
      </c>
      <c r="C10" t="s">
        <v>20</v>
      </c>
      <c r="D10" t="s">
        <v>640</v>
      </c>
      <c r="E10" s="2">
        <f t="shared" si="1"/>
        <v>700000</v>
      </c>
      <c r="F10" s="2">
        <v>0</v>
      </c>
      <c r="I10" s="2">
        <f t="shared" si="0"/>
        <v>700000</v>
      </c>
      <c r="J10" s="2">
        <v>700000</v>
      </c>
      <c r="K10" s="2" t="s">
        <v>371</v>
      </c>
    </row>
    <row r="11" spans="1:11" x14ac:dyDescent="0.25">
      <c r="A11" t="s">
        <v>130</v>
      </c>
      <c r="C11" t="s">
        <v>20</v>
      </c>
      <c r="D11" t="s">
        <v>641</v>
      </c>
      <c r="E11" s="2">
        <f t="shared" si="1"/>
        <v>700000</v>
      </c>
      <c r="F11" s="2">
        <v>0</v>
      </c>
      <c r="I11" s="2">
        <f t="shared" si="0"/>
        <v>700000</v>
      </c>
      <c r="J11" s="2">
        <v>700000</v>
      </c>
      <c r="K11" s="2" t="s">
        <v>371</v>
      </c>
    </row>
    <row r="12" spans="1:11" x14ac:dyDescent="0.25">
      <c r="A12" t="s">
        <v>130</v>
      </c>
      <c r="C12" t="s">
        <v>20</v>
      </c>
      <c r="D12" t="s">
        <v>108</v>
      </c>
      <c r="E12" s="2">
        <f t="shared" si="1"/>
        <v>700000</v>
      </c>
      <c r="F12" s="2">
        <v>0</v>
      </c>
      <c r="I12" s="2">
        <f t="shared" si="0"/>
        <v>700000</v>
      </c>
      <c r="J12" s="2">
        <v>700000</v>
      </c>
      <c r="K12" s="2" t="s">
        <v>371</v>
      </c>
    </row>
    <row r="13" spans="1:11" x14ac:dyDescent="0.25">
      <c r="A13" t="s">
        <v>130</v>
      </c>
      <c r="C13" t="s">
        <v>20</v>
      </c>
      <c r="D13" t="s">
        <v>4</v>
      </c>
      <c r="E13" s="2">
        <f t="shared" si="1"/>
        <v>700000</v>
      </c>
      <c r="F13" s="2">
        <v>0</v>
      </c>
      <c r="I13" s="2">
        <f t="shared" si="0"/>
        <v>700000</v>
      </c>
      <c r="J13" s="2">
        <v>700000</v>
      </c>
      <c r="K13" s="2" t="s">
        <v>371</v>
      </c>
    </row>
    <row r="14" spans="1:11" x14ac:dyDescent="0.25">
      <c r="A14" t="s">
        <v>130</v>
      </c>
      <c r="C14" t="s">
        <v>20</v>
      </c>
      <c r="D14" t="s">
        <v>5</v>
      </c>
      <c r="E14" s="2">
        <f t="shared" si="1"/>
        <v>2600000</v>
      </c>
      <c r="F14" s="2">
        <v>1000000</v>
      </c>
      <c r="I14" s="2">
        <f t="shared" si="0"/>
        <v>3600000</v>
      </c>
      <c r="J14" s="2">
        <v>3600000</v>
      </c>
      <c r="K14" s="2" t="s">
        <v>371</v>
      </c>
    </row>
    <row r="15" spans="1:11" x14ac:dyDescent="0.25">
      <c r="A15" t="s">
        <v>130</v>
      </c>
      <c r="C15" t="s">
        <v>20</v>
      </c>
      <c r="D15" t="s">
        <v>428</v>
      </c>
      <c r="E15" s="2">
        <f t="shared" si="1"/>
        <v>2600000</v>
      </c>
      <c r="F15" s="2">
        <v>1000000</v>
      </c>
      <c r="I15" s="2">
        <f t="shared" si="0"/>
        <v>3600000</v>
      </c>
      <c r="J15" s="2">
        <v>3600000</v>
      </c>
      <c r="K15" s="2" t="s">
        <v>371</v>
      </c>
    </row>
    <row r="16" spans="1:11" x14ac:dyDescent="0.25">
      <c r="A16" t="s">
        <v>130</v>
      </c>
      <c r="C16" t="s">
        <v>20</v>
      </c>
      <c r="D16" t="s">
        <v>350</v>
      </c>
      <c r="E16" s="2">
        <f t="shared" si="1"/>
        <v>2600000</v>
      </c>
      <c r="F16" s="2">
        <v>1000000</v>
      </c>
      <c r="I16" s="2">
        <f t="shared" si="0"/>
        <v>3600000</v>
      </c>
      <c r="J16" s="2">
        <v>3600000</v>
      </c>
      <c r="K16" s="2" t="s">
        <v>371</v>
      </c>
    </row>
    <row r="17" spans="1:11" x14ac:dyDescent="0.25">
      <c r="A17" t="s">
        <v>130</v>
      </c>
      <c r="C17" t="s">
        <v>20</v>
      </c>
      <c r="D17" t="s">
        <v>15</v>
      </c>
      <c r="E17" s="2">
        <f t="shared" si="1"/>
        <v>700000</v>
      </c>
      <c r="F17" s="2">
        <v>0</v>
      </c>
      <c r="I17" s="2">
        <f t="shared" si="0"/>
        <v>700000</v>
      </c>
      <c r="J17" s="2">
        <v>700000</v>
      </c>
      <c r="K17" s="2" t="s">
        <v>371</v>
      </c>
    </row>
    <row r="18" spans="1:11" x14ac:dyDescent="0.25">
      <c r="A18" t="s">
        <v>130</v>
      </c>
      <c r="C18" t="s">
        <v>20</v>
      </c>
      <c r="D18" t="s">
        <v>89</v>
      </c>
      <c r="E18" s="2">
        <f t="shared" si="1"/>
        <v>700000</v>
      </c>
      <c r="F18" s="2">
        <v>0</v>
      </c>
      <c r="I18" s="2">
        <f t="shared" si="0"/>
        <v>700000</v>
      </c>
      <c r="J18" s="2">
        <v>700000</v>
      </c>
      <c r="K18" s="2" t="s">
        <v>371</v>
      </c>
    </row>
    <row r="19" spans="1:11" x14ac:dyDescent="0.25">
      <c r="A19" t="s">
        <v>130</v>
      </c>
      <c r="C19" t="s">
        <v>20</v>
      </c>
      <c r="D19" t="s">
        <v>429</v>
      </c>
      <c r="E19" s="2">
        <f t="shared" si="1"/>
        <v>700000</v>
      </c>
      <c r="F19" s="2">
        <v>0</v>
      </c>
      <c r="I19" s="2">
        <f t="shared" si="0"/>
        <v>700000</v>
      </c>
      <c r="J19" s="2">
        <v>700000</v>
      </c>
      <c r="K19" s="2" t="s">
        <v>371</v>
      </c>
    </row>
    <row r="20" spans="1:11" x14ac:dyDescent="0.25">
      <c r="A20" t="s">
        <v>130</v>
      </c>
      <c r="C20" t="s">
        <v>20</v>
      </c>
      <c r="D20" t="s">
        <v>430</v>
      </c>
      <c r="E20" s="2">
        <f t="shared" si="1"/>
        <v>2100000</v>
      </c>
      <c r="F20" s="2">
        <v>1000000</v>
      </c>
      <c r="I20" s="2">
        <f t="shared" si="0"/>
        <v>3100000</v>
      </c>
      <c r="J20" s="2">
        <v>3100000</v>
      </c>
      <c r="K20" s="2" t="s">
        <v>371</v>
      </c>
    </row>
    <row r="21" spans="1:11" x14ac:dyDescent="0.25">
      <c r="A21" t="s">
        <v>130</v>
      </c>
      <c r="C21" t="s">
        <v>20</v>
      </c>
      <c r="D21" t="s">
        <v>76</v>
      </c>
      <c r="E21" s="2">
        <f t="shared" si="1"/>
        <v>2100000</v>
      </c>
      <c r="F21" s="2">
        <v>1000000</v>
      </c>
      <c r="I21" s="2">
        <f t="shared" si="0"/>
        <v>3100000</v>
      </c>
      <c r="J21" s="2">
        <v>3100000</v>
      </c>
      <c r="K21" s="2" t="s">
        <v>371</v>
      </c>
    </row>
    <row r="22" spans="1:11" x14ac:dyDescent="0.25">
      <c r="A22" t="s">
        <v>130</v>
      </c>
      <c r="C22" t="s">
        <v>20</v>
      </c>
      <c r="D22" t="s">
        <v>102</v>
      </c>
      <c r="E22" s="2">
        <f t="shared" si="1"/>
        <v>2100000</v>
      </c>
      <c r="F22" s="2">
        <v>0</v>
      </c>
      <c r="I22" s="2">
        <f t="shared" si="0"/>
        <v>2100000</v>
      </c>
      <c r="J22" s="2">
        <v>2100000</v>
      </c>
      <c r="K22" s="2" t="s">
        <v>371</v>
      </c>
    </row>
    <row r="23" spans="1:11" x14ac:dyDescent="0.25">
      <c r="A23" t="s">
        <v>130</v>
      </c>
      <c r="C23" t="s">
        <v>20</v>
      </c>
      <c r="D23" t="s">
        <v>668</v>
      </c>
      <c r="E23" s="2">
        <f t="shared" si="1"/>
        <v>2100000</v>
      </c>
      <c r="F23" s="2">
        <v>0</v>
      </c>
      <c r="G23" s="2">
        <v>1000000</v>
      </c>
      <c r="I23" s="2">
        <f t="shared" si="0"/>
        <v>3100000</v>
      </c>
      <c r="J23" s="2">
        <v>2100000</v>
      </c>
      <c r="K23" s="2" t="s">
        <v>371</v>
      </c>
    </row>
    <row r="24" spans="1:11" x14ac:dyDescent="0.25">
      <c r="A24" t="s">
        <v>130</v>
      </c>
      <c r="C24" t="s">
        <v>20</v>
      </c>
      <c r="D24" t="s">
        <v>409</v>
      </c>
      <c r="E24" s="2">
        <f t="shared" si="1"/>
        <v>2600000</v>
      </c>
      <c r="F24" s="2">
        <v>1000000</v>
      </c>
      <c r="I24" s="2">
        <f t="shared" si="0"/>
        <v>3600000</v>
      </c>
      <c r="J24" s="2">
        <v>3600000</v>
      </c>
      <c r="K24" s="2" t="s">
        <v>371</v>
      </c>
    </row>
    <row r="25" spans="1:11" x14ac:dyDescent="0.25">
      <c r="A25" t="s">
        <v>130</v>
      </c>
      <c r="C25" t="s">
        <v>20</v>
      </c>
      <c r="D25" t="s">
        <v>392</v>
      </c>
      <c r="E25" s="2">
        <f t="shared" si="1"/>
        <v>2100000</v>
      </c>
      <c r="F25" s="2">
        <v>1000000</v>
      </c>
      <c r="I25" s="2">
        <f t="shared" si="0"/>
        <v>3100000</v>
      </c>
      <c r="J25" s="2">
        <v>3100000</v>
      </c>
      <c r="K25" s="2" t="s">
        <v>371</v>
      </c>
    </row>
    <row r="26" spans="1:11" x14ac:dyDescent="0.25">
      <c r="A26" t="s">
        <v>130</v>
      </c>
      <c r="C26" t="s">
        <v>20</v>
      </c>
      <c r="D26" t="s">
        <v>29</v>
      </c>
      <c r="E26" s="2">
        <f t="shared" si="1"/>
        <v>2100000</v>
      </c>
      <c r="F26" s="2">
        <v>1000000</v>
      </c>
      <c r="I26" s="2">
        <f t="shared" si="0"/>
        <v>3100000</v>
      </c>
      <c r="J26" s="2">
        <v>3100000</v>
      </c>
      <c r="K26" s="2" t="s">
        <v>371</v>
      </c>
    </row>
    <row r="27" spans="1:11" x14ac:dyDescent="0.25">
      <c r="A27" t="s">
        <v>130</v>
      </c>
      <c r="C27" t="s">
        <v>20</v>
      </c>
      <c r="D27" t="s">
        <v>579</v>
      </c>
      <c r="E27" s="2">
        <f t="shared" si="1"/>
        <v>3100000</v>
      </c>
      <c r="F27" s="2">
        <v>1000000</v>
      </c>
      <c r="I27" s="2">
        <f t="shared" si="0"/>
        <v>4100000</v>
      </c>
      <c r="J27" s="2">
        <v>4100000</v>
      </c>
      <c r="K27" s="2" t="s">
        <v>371</v>
      </c>
    </row>
    <row r="28" spans="1:11" x14ac:dyDescent="0.25">
      <c r="A28" t="s">
        <v>130</v>
      </c>
      <c r="C28" t="s">
        <v>20</v>
      </c>
      <c r="D28" t="s">
        <v>90</v>
      </c>
      <c r="E28" s="2">
        <f t="shared" si="1"/>
        <v>3100000</v>
      </c>
      <c r="F28" s="2">
        <v>1000000</v>
      </c>
      <c r="I28" s="2">
        <f t="shared" si="0"/>
        <v>4100000</v>
      </c>
      <c r="J28" s="2">
        <v>4100000</v>
      </c>
      <c r="K28" s="2" t="s">
        <v>371</v>
      </c>
    </row>
    <row r="29" spans="1:11" x14ac:dyDescent="0.25">
      <c r="A29" t="s">
        <v>130</v>
      </c>
      <c r="C29" t="s">
        <v>20</v>
      </c>
      <c r="D29" t="s">
        <v>127</v>
      </c>
      <c r="E29" s="2">
        <f t="shared" si="1"/>
        <v>700000</v>
      </c>
      <c r="F29" s="2">
        <v>0</v>
      </c>
      <c r="I29" s="2">
        <f t="shared" si="0"/>
        <v>700000</v>
      </c>
      <c r="J29" s="2">
        <v>700000</v>
      </c>
      <c r="K29" s="2" t="s">
        <v>251</v>
      </c>
    </row>
    <row r="30" spans="1:11" x14ac:dyDescent="0.25">
      <c r="A30" t="s">
        <v>130</v>
      </c>
      <c r="C30" t="s">
        <v>20</v>
      </c>
      <c r="D30" t="s">
        <v>374</v>
      </c>
      <c r="E30" s="2">
        <f t="shared" si="1"/>
        <v>700000</v>
      </c>
      <c r="F30" s="2">
        <v>0</v>
      </c>
      <c r="I30" s="2">
        <f t="shared" si="0"/>
        <v>700000</v>
      </c>
      <c r="J30" s="2">
        <v>700000</v>
      </c>
      <c r="K30" s="2" t="s">
        <v>251</v>
      </c>
    </row>
    <row r="31" spans="1:11" x14ac:dyDescent="0.25">
      <c r="A31" t="s">
        <v>130</v>
      </c>
      <c r="C31" t="s">
        <v>20</v>
      </c>
      <c r="D31" t="s">
        <v>107</v>
      </c>
      <c r="E31" s="2">
        <f t="shared" si="1"/>
        <v>700000</v>
      </c>
      <c r="F31" s="2">
        <v>0</v>
      </c>
      <c r="I31" s="2">
        <f t="shared" si="0"/>
        <v>700000</v>
      </c>
      <c r="J31" s="2">
        <v>700000</v>
      </c>
      <c r="K31" s="2" t="s">
        <v>251</v>
      </c>
    </row>
    <row r="32" spans="1:11" x14ac:dyDescent="0.25">
      <c r="A32" t="s">
        <v>130</v>
      </c>
      <c r="C32" t="s">
        <v>20</v>
      </c>
      <c r="D32" t="s">
        <v>548</v>
      </c>
      <c r="E32" s="2">
        <f t="shared" si="1"/>
        <v>700000</v>
      </c>
      <c r="F32" s="2">
        <v>0</v>
      </c>
      <c r="I32" s="2">
        <f t="shared" si="0"/>
        <v>700000</v>
      </c>
      <c r="J32" s="2">
        <v>700000</v>
      </c>
      <c r="K32" s="2" t="s">
        <v>251</v>
      </c>
    </row>
    <row r="33" spans="1:11" x14ac:dyDescent="0.25">
      <c r="A33" t="s">
        <v>130</v>
      </c>
      <c r="C33" t="s">
        <v>20</v>
      </c>
      <c r="D33" t="s">
        <v>484</v>
      </c>
      <c r="E33" s="2">
        <f t="shared" si="1"/>
        <v>700000</v>
      </c>
      <c r="F33" s="2">
        <v>0</v>
      </c>
      <c r="I33" s="2">
        <f t="shared" si="0"/>
        <v>700000</v>
      </c>
      <c r="J33" s="2">
        <v>700000</v>
      </c>
      <c r="K33" s="2" t="s">
        <v>251</v>
      </c>
    </row>
    <row r="34" spans="1:11" x14ac:dyDescent="0.25">
      <c r="A34" t="s">
        <v>130</v>
      </c>
      <c r="C34" t="s">
        <v>20</v>
      </c>
      <c r="D34" t="s">
        <v>547</v>
      </c>
      <c r="E34" s="2">
        <f t="shared" si="1"/>
        <v>700000</v>
      </c>
      <c r="F34" s="2">
        <v>0</v>
      </c>
      <c r="I34" s="2">
        <f t="shared" si="0"/>
        <v>700000</v>
      </c>
      <c r="J34" s="2">
        <v>700000</v>
      </c>
      <c r="K34" s="2" t="s">
        <v>251</v>
      </c>
    </row>
    <row r="35" spans="1:11" x14ac:dyDescent="0.25">
      <c r="A35" t="s">
        <v>130</v>
      </c>
      <c r="C35" t="s">
        <v>20</v>
      </c>
      <c r="D35" t="s">
        <v>485</v>
      </c>
      <c r="E35" s="2">
        <f t="shared" si="1"/>
        <v>700000</v>
      </c>
      <c r="F35" s="2">
        <v>0</v>
      </c>
      <c r="I35" s="2">
        <f t="shared" si="0"/>
        <v>700000</v>
      </c>
      <c r="J35" s="2">
        <v>700000</v>
      </c>
      <c r="K35" s="2" t="s">
        <v>251</v>
      </c>
    </row>
    <row r="36" spans="1:11" x14ac:dyDescent="0.25">
      <c r="A36" t="s">
        <v>130</v>
      </c>
      <c r="C36" t="s">
        <v>20</v>
      </c>
      <c r="D36" t="s">
        <v>550</v>
      </c>
      <c r="E36" s="2">
        <f t="shared" si="1"/>
        <v>700000</v>
      </c>
      <c r="F36" s="2">
        <v>0</v>
      </c>
      <c r="I36" s="2">
        <f t="shared" si="0"/>
        <v>700000</v>
      </c>
      <c r="J36" s="2">
        <v>700000</v>
      </c>
      <c r="K36" s="2" t="s">
        <v>252</v>
      </c>
    </row>
    <row r="37" spans="1:11" x14ac:dyDescent="0.25">
      <c r="A37" t="s">
        <v>130</v>
      </c>
      <c r="C37" t="s">
        <v>20</v>
      </c>
      <c r="D37" t="s">
        <v>363</v>
      </c>
      <c r="E37" s="2">
        <f t="shared" si="1"/>
        <v>0</v>
      </c>
      <c r="F37" s="2">
        <v>0</v>
      </c>
      <c r="I37" s="2">
        <f t="shared" si="0"/>
        <v>0</v>
      </c>
      <c r="J37" s="2">
        <v>0</v>
      </c>
      <c r="K37" s="2" t="s">
        <v>252</v>
      </c>
    </row>
    <row r="38" spans="1:11" x14ac:dyDescent="0.25">
      <c r="A38" t="s">
        <v>130</v>
      </c>
      <c r="C38" t="s">
        <v>20</v>
      </c>
      <c r="D38" t="s">
        <v>549</v>
      </c>
      <c r="E38" s="2">
        <f t="shared" si="1"/>
        <v>700000</v>
      </c>
      <c r="F38" s="2">
        <v>0</v>
      </c>
      <c r="I38" s="2">
        <f t="shared" si="0"/>
        <v>700000</v>
      </c>
      <c r="J38" s="2">
        <v>700000</v>
      </c>
      <c r="K38" s="2" t="s">
        <v>252</v>
      </c>
    </row>
    <row r="39" spans="1:11" x14ac:dyDescent="0.25">
      <c r="A39" t="s">
        <v>130</v>
      </c>
      <c r="C39" t="s">
        <v>20</v>
      </c>
      <c r="D39" t="s">
        <v>413</v>
      </c>
      <c r="E39" s="2">
        <f t="shared" si="1"/>
        <v>700000</v>
      </c>
      <c r="F39" s="2">
        <v>0</v>
      </c>
      <c r="I39" s="2">
        <f t="shared" si="0"/>
        <v>700000</v>
      </c>
      <c r="J39" s="2">
        <v>700000</v>
      </c>
      <c r="K39" s="2" t="s">
        <v>252</v>
      </c>
    </row>
    <row r="40" spans="1:11" x14ac:dyDescent="0.25">
      <c r="A40" t="s">
        <v>130</v>
      </c>
      <c r="C40" t="s">
        <v>20</v>
      </c>
      <c r="D40" t="s">
        <v>580</v>
      </c>
      <c r="E40" s="2">
        <f t="shared" si="1"/>
        <v>1400000</v>
      </c>
      <c r="F40" s="2">
        <v>0</v>
      </c>
      <c r="I40" s="2">
        <f t="shared" si="0"/>
        <v>1400000</v>
      </c>
      <c r="J40" s="2">
        <v>1400000</v>
      </c>
      <c r="K40" s="2" t="s">
        <v>372</v>
      </c>
    </row>
    <row r="41" spans="1:11" x14ac:dyDescent="0.25">
      <c r="A41" t="s">
        <v>130</v>
      </c>
      <c r="C41" t="s">
        <v>20</v>
      </c>
      <c r="D41" t="s">
        <v>697</v>
      </c>
      <c r="E41" s="2">
        <f t="shared" si="1"/>
        <v>665000</v>
      </c>
      <c r="F41" s="2">
        <v>0</v>
      </c>
      <c r="G41" s="2">
        <v>350000</v>
      </c>
      <c r="I41" s="2">
        <f t="shared" si="0"/>
        <v>1015000</v>
      </c>
      <c r="J41" s="2">
        <v>665000</v>
      </c>
      <c r="K41" s="2" t="s">
        <v>372</v>
      </c>
    </row>
    <row r="42" spans="1:11" x14ac:dyDescent="0.25">
      <c r="A42" t="s">
        <v>130</v>
      </c>
      <c r="C42" t="s">
        <v>20</v>
      </c>
      <c r="D42" t="s">
        <v>30</v>
      </c>
      <c r="E42" s="2">
        <f t="shared" si="1"/>
        <v>1900000</v>
      </c>
      <c r="F42" s="2">
        <v>0</v>
      </c>
      <c r="I42" s="2">
        <f t="shared" si="0"/>
        <v>1900000</v>
      </c>
      <c r="J42" s="2">
        <v>1900000</v>
      </c>
      <c r="K42" s="2" t="s">
        <v>372</v>
      </c>
    </row>
    <row r="43" spans="1:11" x14ac:dyDescent="0.25">
      <c r="A43" t="s">
        <v>130</v>
      </c>
      <c r="C43" t="s">
        <v>20</v>
      </c>
      <c r="D43" t="s">
        <v>19</v>
      </c>
      <c r="E43" s="2">
        <f t="shared" si="1"/>
        <v>1200000</v>
      </c>
      <c r="F43" s="2">
        <v>0</v>
      </c>
      <c r="I43" s="2">
        <f t="shared" si="0"/>
        <v>1200000</v>
      </c>
      <c r="J43" s="2">
        <v>1200000</v>
      </c>
      <c r="K43" s="2" t="s">
        <v>372</v>
      </c>
    </row>
    <row r="44" spans="1:11" x14ac:dyDescent="0.25">
      <c r="A44" t="s">
        <v>130</v>
      </c>
      <c r="C44" t="s">
        <v>20</v>
      </c>
      <c r="D44" t="s">
        <v>3</v>
      </c>
      <c r="E44" s="2">
        <f t="shared" si="1"/>
        <v>1900000</v>
      </c>
      <c r="F44" s="2">
        <v>0</v>
      </c>
      <c r="I44" s="2">
        <f t="shared" si="0"/>
        <v>1900000</v>
      </c>
      <c r="J44" s="2">
        <v>1900000</v>
      </c>
      <c r="K44" s="2" t="s">
        <v>372</v>
      </c>
    </row>
    <row r="45" spans="1:11" x14ac:dyDescent="0.25">
      <c r="A45" t="s">
        <v>130</v>
      </c>
      <c r="C45" t="s">
        <v>20</v>
      </c>
      <c r="D45" t="s">
        <v>698</v>
      </c>
      <c r="E45" s="2">
        <f t="shared" si="1"/>
        <v>0</v>
      </c>
      <c r="F45" s="2">
        <v>0</v>
      </c>
      <c r="I45" s="2">
        <f t="shared" si="0"/>
        <v>0</v>
      </c>
      <c r="J45" s="2">
        <v>0</v>
      </c>
      <c r="K45" s="2" t="s">
        <v>372</v>
      </c>
    </row>
    <row r="46" spans="1:11" x14ac:dyDescent="0.25">
      <c r="A46" t="s">
        <v>126</v>
      </c>
      <c r="C46" t="s">
        <v>20</v>
      </c>
      <c r="D46" t="s">
        <v>6</v>
      </c>
      <c r="E46" s="2">
        <f t="shared" si="1"/>
        <v>2100000</v>
      </c>
      <c r="F46" s="2">
        <v>1000000</v>
      </c>
      <c r="I46" s="2">
        <f t="shared" si="0"/>
        <v>3100000</v>
      </c>
      <c r="J46" s="2">
        <v>3100000</v>
      </c>
      <c r="K46" s="2" t="s">
        <v>371</v>
      </c>
    </row>
    <row r="47" spans="1:11" x14ac:dyDescent="0.25">
      <c r="A47" t="s">
        <v>126</v>
      </c>
      <c r="C47" t="s">
        <v>20</v>
      </c>
      <c r="D47" t="s">
        <v>100</v>
      </c>
      <c r="E47" s="2">
        <f t="shared" si="1"/>
        <v>2100000</v>
      </c>
      <c r="F47" s="2">
        <v>1000000</v>
      </c>
      <c r="I47" s="2">
        <f t="shared" si="0"/>
        <v>3100000</v>
      </c>
      <c r="J47" s="2">
        <v>3100000</v>
      </c>
      <c r="K47" s="2" t="s">
        <v>371</v>
      </c>
    </row>
    <row r="48" spans="1:11" x14ac:dyDescent="0.25">
      <c r="A48" t="s">
        <v>126</v>
      </c>
      <c r="C48" t="s">
        <v>20</v>
      </c>
      <c r="D48" t="s">
        <v>7</v>
      </c>
      <c r="E48" s="2">
        <f t="shared" si="1"/>
        <v>2100000</v>
      </c>
      <c r="F48" s="2">
        <v>1000000</v>
      </c>
      <c r="I48" s="2">
        <f t="shared" si="0"/>
        <v>3100000</v>
      </c>
      <c r="J48" s="2">
        <v>3100000</v>
      </c>
      <c r="K48" s="2" t="s">
        <v>371</v>
      </c>
    </row>
    <row r="49" spans="1:11" x14ac:dyDescent="0.25">
      <c r="A49" t="s">
        <v>126</v>
      </c>
      <c r="C49" t="s">
        <v>20</v>
      </c>
      <c r="D49" t="s">
        <v>105</v>
      </c>
      <c r="E49" s="2">
        <f t="shared" si="1"/>
        <v>3100000</v>
      </c>
      <c r="F49" s="2">
        <v>1000000</v>
      </c>
      <c r="I49" s="2">
        <f t="shared" si="0"/>
        <v>4100000</v>
      </c>
      <c r="J49" s="2">
        <v>4100000</v>
      </c>
      <c r="K49" s="2" t="s">
        <v>371</v>
      </c>
    </row>
    <row r="50" spans="1:11" x14ac:dyDescent="0.25">
      <c r="A50" t="s">
        <v>126</v>
      </c>
      <c r="C50" t="s">
        <v>20</v>
      </c>
      <c r="D50" t="s">
        <v>106</v>
      </c>
      <c r="E50" s="2">
        <f t="shared" si="1"/>
        <v>3100000</v>
      </c>
      <c r="F50" s="2">
        <v>1000000</v>
      </c>
      <c r="I50" s="2">
        <f t="shared" si="0"/>
        <v>4100000</v>
      </c>
      <c r="J50" s="2">
        <v>4100000</v>
      </c>
      <c r="K50" s="2" t="s">
        <v>371</v>
      </c>
    </row>
    <row r="51" spans="1:11" x14ac:dyDescent="0.25">
      <c r="A51" t="s">
        <v>126</v>
      </c>
      <c r="C51" t="s">
        <v>20</v>
      </c>
      <c r="D51" t="s">
        <v>104</v>
      </c>
      <c r="E51" s="2">
        <f t="shared" si="1"/>
        <v>3100000</v>
      </c>
      <c r="F51" s="2">
        <v>1000000</v>
      </c>
      <c r="I51" s="2">
        <f t="shared" si="0"/>
        <v>4100000</v>
      </c>
      <c r="J51" s="2">
        <v>4100000</v>
      </c>
      <c r="K51" s="2" t="s">
        <v>371</v>
      </c>
    </row>
    <row r="52" spans="1:11" x14ac:dyDescent="0.25">
      <c r="A52" t="s">
        <v>126</v>
      </c>
      <c r="C52" t="s">
        <v>20</v>
      </c>
      <c r="D52" t="s">
        <v>699</v>
      </c>
      <c r="E52" s="2">
        <f t="shared" si="1"/>
        <v>3100000</v>
      </c>
      <c r="F52" s="2">
        <v>1000000</v>
      </c>
      <c r="G52" s="2">
        <v>1000000</v>
      </c>
      <c r="I52" s="2">
        <f t="shared" si="0"/>
        <v>5100000</v>
      </c>
      <c r="J52" s="2">
        <v>4100000</v>
      </c>
      <c r="K52" s="2" t="s">
        <v>371</v>
      </c>
    </row>
    <row r="53" spans="1:11" x14ac:dyDescent="0.25">
      <c r="A53" t="s">
        <v>126</v>
      </c>
      <c r="C53" t="s">
        <v>20</v>
      </c>
      <c r="D53" t="s">
        <v>700</v>
      </c>
      <c r="E53" s="2">
        <f t="shared" si="1"/>
        <v>3100000</v>
      </c>
      <c r="F53" s="2">
        <v>1000000</v>
      </c>
      <c r="G53" s="2">
        <v>1000000</v>
      </c>
      <c r="I53" s="2">
        <f t="shared" si="0"/>
        <v>5100000</v>
      </c>
      <c r="J53" s="2">
        <v>4100000</v>
      </c>
      <c r="K53" s="2" t="s">
        <v>371</v>
      </c>
    </row>
    <row r="54" spans="1:11" x14ac:dyDescent="0.25">
      <c r="A54" t="s">
        <v>126</v>
      </c>
      <c r="C54" t="s">
        <v>20</v>
      </c>
      <c r="D54" t="s">
        <v>432</v>
      </c>
      <c r="E54" s="2">
        <f t="shared" si="1"/>
        <v>2100000</v>
      </c>
      <c r="F54" s="2">
        <v>1000000</v>
      </c>
      <c r="I54" s="2">
        <f t="shared" si="0"/>
        <v>3100000</v>
      </c>
      <c r="J54" s="2">
        <v>3100000</v>
      </c>
      <c r="K54" s="2" t="s">
        <v>371</v>
      </c>
    </row>
    <row r="55" spans="1:11" x14ac:dyDescent="0.25">
      <c r="A55" t="s">
        <v>126</v>
      </c>
      <c r="C55" t="s">
        <v>20</v>
      </c>
      <c r="D55" t="s">
        <v>109</v>
      </c>
      <c r="E55" s="2">
        <f t="shared" si="1"/>
        <v>2100000</v>
      </c>
      <c r="F55" s="2">
        <v>1000000</v>
      </c>
      <c r="I55" s="2">
        <f t="shared" si="0"/>
        <v>3100000</v>
      </c>
      <c r="J55" s="2">
        <v>3100000</v>
      </c>
      <c r="K55" s="2" t="s">
        <v>371</v>
      </c>
    </row>
    <row r="56" spans="1:11" x14ac:dyDescent="0.25">
      <c r="A56" t="s">
        <v>126</v>
      </c>
      <c r="C56" t="s">
        <v>20</v>
      </c>
      <c r="D56" t="s">
        <v>433</v>
      </c>
      <c r="E56" s="2">
        <f t="shared" si="1"/>
        <v>2100000</v>
      </c>
      <c r="F56" s="2">
        <v>1000000</v>
      </c>
      <c r="I56" s="2">
        <f t="shared" si="0"/>
        <v>3100000</v>
      </c>
      <c r="J56" s="2">
        <v>3100000</v>
      </c>
      <c r="K56" s="2" t="s">
        <v>371</v>
      </c>
    </row>
    <row r="57" spans="1:11" x14ac:dyDescent="0.25">
      <c r="A57" t="s">
        <v>126</v>
      </c>
      <c r="C57" t="s">
        <v>20</v>
      </c>
      <c r="D57" t="s">
        <v>101</v>
      </c>
      <c r="E57" s="2">
        <f t="shared" si="1"/>
        <v>2100000</v>
      </c>
      <c r="F57" s="2">
        <v>1000000</v>
      </c>
      <c r="I57" s="2">
        <f t="shared" si="0"/>
        <v>3100000</v>
      </c>
      <c r="J57" s="2">
        <v>3100000</v>
      </c>
      <c r="K57" s="2" t="s">
        <v>371</v>
      </c>
    </row>
    <row r="58" spans="1:11" x14ac:dyDescent="0.25">
      <c r="A58" t="s">
        <v>126</v>
      </c>
      <c r="C58" t="s">
        <v>20</v>
      </c>
      <c r="D58" t="s">
        <v>12</v>
      </c>
      <c r="E58" s="2">
        <f t="shared" si="1"/>
        <v>2100000</v>
      </c>
      <c r="F58" s="2">
        <v>1000000</v>
      </c>
      <c r="I58" s="2">
        <f t="shared" si="0"/>
        <v>3100000</v>
      </c>
      <c r="J58" s="2">
        <v>3100000</v>
      </c>
      <c r="K58" s="2" t="s">
        <v>371</v>
      </c>
    </row>
    <row r="59" spans="1:11" x14ac:dyDescent="0.25">
      <c r="A59" t="s">
        <v>126</v>
      </c>
      <c r="C59" t="s">
        <v>20</v>
      </c>
      <c r="D59" t="s">
        <v>16</v>
      </c>
      <c r="E59" s="2">
        <f t="shared" si="1"/>
        <v>2100000</v>
      </c>
      <c r="F59" s="2">
        <v>1000000</v>
      </c>
      <c r="I59" s="2">
        <f t="shared" si="0"/>
        <v>3100000</v>
      </c>
      <c r="J59" s="2">
        <v>3100000</v>
      </c>
      <c r="K59" s="2" t="s">
        <v>371</v>
      </c>
    </row>
    <row r="60" spans="1:11" x14ac:dyDescent="0.25">
      <c r="A60" t="s">
        <v>126</v>
      </c>
      <c r="C60" t="s">
        <v>20</v>
      </c>
      <c r="D60" t="s">
        <v>434</v>
      </c>
      <c r="E60" s="2">
        <f t="shared" si="1"/>
        <v>2100000</v>
      </c>
      <c r="F60" s="2">
        <v>1000000</v>
      </c>
      <c r="I60" s="2">
        <f t="shared" si="0"/>
        <v>3100000</v>
      </c>
      <c r="J60" s="2">
        <v>3100000</v>
      </c>
      <c r="K60" s="2" t="s">
        <v>371</v>
      </c>
    </row>
    <row r="61" spans="1:11" x14ac:dyDescent="0.25">
      <c r="A61" t="s">
        <v>126</v>
      </c>
      <c r="C61" t="s">
        <v>20</v>
      </c>
      <c r="D61" t="s">
        <v>91</v>
      </c>
      <c r="E61" s="2">
        <f t="shared" si="1"/>
        <v>700000</v>
      </c>
      <c r="F61" s="2">
        <v>0</v>
      </c>
      <c r="I61" s="2">
        <f t="shared" si="0"/>
        <v>700000</v>
      </c>
      <c r="J61" s="2">
        <v>700000</v>
      </c>
      <c r="K61" s="2" t="s">
        <v>371</v>
      </c>
    </row>
    <row r="62" spans="1:11" x14ac:dyDescent="0.25">
      <c r="A62" t="s">
        <v>126</v>
      </c>
      <c r="C62" t="s">
        <v>20</v>
      </c>
      <c r="D62" t="s">
        <v>17</v>
      </c>
      <c r="E62" s="2">
        <f t="shared" si="1"/>
        <v>1680000</v>
      </c>
      <c r="F62" s="2">
        <v>1000000</v>
      </c>
      <c r="I62" s="2">
        <f t="shared" si="0"/>
        <v>2680000</v>
      </c>
      <c r="J62" s="2">
        <v>2680000</v>
      </c>
      <c r="K62" s="2" t="s">
        <v>371</v>
      </c>
    </row>
    <row r="63" spans="1:11" x14ac:dyDescent="0.25">
      <c r="A63" t="s">
        <v>126</v>
      </c>
      <c r="C63" t="s">
        <v>20</v>
      </c>
      <c r="D63" t="s">
        <v>487</v>
      </c>
      <c r="E63" s="2">
        <f t="shared" si="1"/>
        <v>700000</v>
      </c>
      <c r="F63" s="2">
        <v>0</v>
      </c>
      <c r="I63" s="2">
        <f t="shared" si="0"/>
        <v>700000</v>
      </c>
      <c r="J63" s="2">
        <v>700000</v>
      </c>
      <c r="K63" s="2" t="s">
        <v>371</v>
      </c>
    </row>
    <row r="64" spans="1:11" x14ac:dyDescent="0.25">
      <c r="A64" t="s">
        <v>126</v>
      </c>
      <c r="C64" t="s">
        <v>20</v>
      </c>
      <c r="D64" t="s">
        <v>13</v>
      </c>
      <c r="E64" s="2">
        <f t="shared" si="1"/>
        <v>700000</v>
      </c>
      <c r="F64" s="2">
        <v>0</v>
      </c>
      <c r="I64" s="2">
        <f t="shared" si="0"/>
        <v>700000</v>
      </c>
      <c r="J64" s="2">
        <v>700000</v>
      </c>
      <c r="K64" s="2" t="s">
        <v>371</v>
      </c>
    </row>
    <row r="65" spans="1:11" x14ac:dyDescent="0.25">
      <c r="A65" t="s">
        <v>126</v>
      </c>
      <c r="C65" t="s">
        <v>20</v>
      </c>
      <c r="D65" t="s">
        <v>77</v>
      </c>
      <c r="E65" s="2">
        <f t="shared" si="1"/>
        <v>700000</v>
      </c>
      <c r="F65" s="2">
        <v>0</v>
      </c>
      <c r="I65" s="2">
        <f t="shared" si="0"/>
        <v>700000</v>
      </c>
      <c r="J65" s="2">
        <v>700000</v>
      </c>
      <c r="K65" s="2" t="s">
        <v>371</v>
      </c>
    </row>
    <row r="66" spans="1:11" x14ac:dyDescent="0.25">
      <c r="A66" t="s">
        <v>126</v>
      </c>
      <c r="C66" t="s">
        <v>20</v>
      </c>
      <c r="D66" t="s">
        <v>364</v>
      </c>
      <c r="E66" s="2">
        <f t="shared" si="1"/>
        <v>700000</v>
      </c>
      <c r="F66" s="2">
        <v>0</v>
      </c>
      <c r="I66" s="2">
        <f t="shared" si="0"/>
        <v>700000</v>
      </c>
      <c r="J66" s="2">
        <v>700000</v>
      </c>
      <c r="K66" s="2" t="s">
        <v>371</v>
      </c>
    </row>
    <row r="67" spans="1:11" x14ac:dyDescent="0.25">
      <c r="A67" t="s">
        <v>126</v>
      </c>
      <c r="C67" t="s">
        <v>20</v>
      </c>
      <c r="D67" t="s">
        <v>614</v>
      </c>
      <c r="E67" s="2">
        <f t="shared" si="1"/>
        <v>2600000</v>
      </c>
      <c r="F67" s="2">
        <v>1000000</v>
      </c>
      <c r="I67" s="2">
        <f t="shared" si="0"/>
        <v>3600000</v>
      </c>
      <c r="J67" s="2">
        <v>3600000</v>
      </c>
      <c r="K67" s="2" t="s">
        <v>371</v>
      </c>
    </row>
    <row r="68" spans="1:11" x14ac:dyDescent="0.25">
      <c r="A68" t="s">
        <v>126</v>
      </c>
      <c r="C68" t="s">
        <v>20</v>
      </c>
      <c r="D68" t="s">
        <v>11</v>
      </c>
      <c r="E68" s="2">
        <f t="shared" si="1"/>
        <v>2600000</v>
      </c>
      <c r="F68" s="2">
        <v>1000000</v>
      </c>
      <c r="I68" s="2">
        <f t="shared" ref="I68:I133" si="2">SUM(E68:G68)-H68</f>
        <v>3600000</v>
      </c>
      <c r="J68" s="2">
        <v>3600000</v>
      </c>
      <c r="K68" s="2" t="s">
        <v>371</v>
      </c>
    </row>
    <row r="69" spans="1:11" x14ac:dyDescent="0.25">
      <c r="A69" t="s">
        <v>126</v>
      </c>
      <c r="C69" t="s">
        <v>20</v>
      </c>
      <c r="D69" t="s">
        <v>488</v>
      </c>
      <c r="E69" s="2">
        <f t="shared" ref="E69:E132" si="3">+J69-F69</f>
        <v>2600000</v>
      </c>
      <c r="F69" s="2">
        <v>1000000</v>
      </c>
      <c r="I69" s="2">
        <f t="shared" si="2"/>
        <v>3600000</v>
      </c>
      <c r="J69" s="2">
        <v>3600000</v>
      </c>
      <c r="K69" s="2" t="s">
        <v>371</v>
      </c>
    </row>
    <row r="70" spans="1:11" x14ac:dyDescent="0.25">
      <c r="A70" t="s">
        <v>126</v>
      </c>
      <c r="C70" t="s">
        <v>20</v>
      </c>
      <c r="D70" t="s">
        <v>82</v>
      </c>
      <c r="E70" s="2">
        <f t="shared" si="3"/>
        <v>2600000</v>
      </c>
      <c r="F70" s="2">
        <v>1000000</v>
      </c>
      <c r="I70" s="2">
        <f t="shared" si="2"/>
        <v>3600000</v>
      </c>
      <c r="J70" s="2">
        <v>3600000</v>
      </c>
      <c r="K70" s="2" t="s">
        <v>371</v>
      </c>
    </row>
    <row r="71" spans="1:11" x14ac:dyDescent="0.25">
      <c r="A71" t="s">
        <v>126</v>
      </c>
      <c r="C71" t="s">
        <v>20</v>
      </c>
      <c r="D71" t="s">
        <v>14</v>
      </c>
      <c r="E71" s="2">
        <f t="shared" si="3"/>
        <v>2100000</v>
      </c>
      <c r="F71" s="2">
        <v>1000000</v>
      </c>
      <c r="I71" s="2">
        <f t="shared" si="2"/>
        <v>3100000</v>
      </c>
      <c r="J71" s="2">
        <v>3100000</v>
      </c>
      <c r="K71" s="2" t="s">
        <v>371</v>
      </c>
    </row>
    <row r="72" spans="1:11" x14ac:dyDescent="0.25">
      <c r="A72" t="s">
        <v>126</v>
      </c>
      <c r="C72" t="s">
        <v>20</v>
      </c>
      <c r="D72" t="s">
        <v>435</v>
      </c>
      <c r="E72" s="2">
        <f t="shared" si="3"/>
        <v>2100000</v>
      </c>
      <c r="F72" s="2">
        <v>1000000</v>
      </c>
      <c r="I72" s="2">
        <f t="shared" si="2"/>
        <v>3100000</v>
      </c>
      <c r="J72" s="2">
        <v>3100000</v>
      </c>
      <c r="K72" s="2" t="s">
        <v>371</v>
      </c>
    </row>
    <row r="73" spans="1:11" x14ac:dyDescent="0.25">
      <c r="A73" t="s">
        <v>126</v>
      </c>
      <c r="C73" t="s">
        <v>20</v>
      </c>
      <c r="D73" t="s">
        <v>131</v>
      </c>
      <c r="E73" s="2">
        <f t="shared" si="3"/>
        <v>2100000</v>
      </c>
      <c r="F73" s="2">
        <v>1000000</v>
      </c>
      <c r="I73" s="2">
        <f t="shared" si="2"/>
        <v>3100000</v>
      </c>
      <c r="J73" s="2">
        <v>3100000</v>
      </c>
      <c r="K73" s="2" t="s">
        <v>371</v>
      </c>
    </row>
    <row r="74" spans="1:11" x14ac:dyDescent="0.25">
      <c r="A74" t="s">
        <v>126</v>
      </c>
      <c r="C74" t="s">
        <v>20</v>
      </c>
      <c r="D74" t="s">
        <v>103</v>
      </c>
      <c r="E74" s="2">
        <f t="shared" si="3"/>
        <v>2100000</v>
      </c>
      <c r="F74" s="2">
        <v>1000000</v>
      </c>
      <c r="I74" s="2">
        <f t="shared" si="2"/>
        <v>3100000</v>
      </c>
      <c r="J74" s="2">
        <v>3100000</v>
      </c>
      <c r="K74" s="2" t="s">
        <v>371</v>
      </c>
    </row>
    <row r="75" spans="1:11" x14ac:dyDescent="0.25">
      <c r="A75" t="s">
        <v>126</v>
      </c>
      <c r="C75" t="s">
        <v>20</v>
      </c>
      <c r="D75" t="s">
        <v>78</v>
      </c>
      <c r="E75" s="2">
        <f t="shared" si="3"/>
        <v>2100000</v>
      </c>
      <c r="F75" s="2">
        <v>1000000</v>
      </c>
      <c r="I75" s="2">
        <f t="shared" si="2"/>
        <v>3100000</v>
      </c>
      <c r="J75" s="2">
        <v>3100000</v>
      </c>
      <c r="K75" s="2" t="s">
        <v>371</v>
      </c>
    </row>
    <row r="76" spans="1:11" x14ac:dyDescent="0.25">
      <c r="A76" t="s">
        <v>126</v>
      </c>
      <c r="C76" t="s">
        <v>20</v>
      </c>
      <c r="D76" t="s">
        <v>18</v>
      </c>
      <c r="E76" s="2">
        <f t="shared" si="3"/>
        <v>2320000</v>
      </c>
      <c r="F76" s="2">
        <v>1000000</v>
      </c>
      <c r="I76" s="2">
        <f t="shared" si="2"/>
        <v>3320000</v>
      </c>
      <c r="J76" s="2">
        <v>3320000</v>
      </c>
      <c r="K76" s="2" t="s">
        <v>371</v>
      </c>
    </row>
    <row r="77" spans="1:11" x14ac:dyDescent="0.25">
      <c r="A77" t="s">
        <v>126</v>
      </c>
      <c r="C77" t="s">
        <v>20</v>
      </c>
      <c r="D77" t="s">
        <v>581</v>
      </c>
      <c r="E77" s="2">
        <f t="shared" si="3"/>
        <v>2320000</v>
      </c>
      <c r="F77" s="2">
        <v>1000000</v>
      </c>
      <c r="I77" s="2">
        <f t="shared" si="2"/>
        <v>3320000</v>
      </c>
      <c r="J77" s="2">
        <v>3320000</v>
      </c>
      <c r="K77" s="2" t="s">
        <v>371</v>
      </c>
    </row>
    <row r="78" spans="1:11" x14ac:dyDescent="0.25">
      <c r="A78" t="s">
        <v>126</v>
      </c>
      <c r="C78" t="s">
        <v>20</v>
      </c>
      <c r="D78" t="s">
        <v>300</v>
      </c>
      <c r="E78" s="2">
        <f t="shared" si="3"/>
        <v>2320000</v>
      </c>
      <c r="F78" s="2">
        <v>1000000</v>
      </c>
      <c r="I78" s="2">
        <f t="shared" si="2"/>
        <v>3320000</v>
      </c>
      <c r="J78" s="2">
        <v>3320000</v>
      </c>
      <c r="K78" s="2" t="s">
        <v>371</v>
      </c>
    </row>
    <row r="79" spans="1:11" x14ac:dyDescent="0.25">
      <c r="A79" t="s">
        <v>126</v>
      </c>
      <c r="C79" t="s">
        <v>20</v>
      </c>
      <c r="D79" t="s">
        <v>33</v>
      </c>
      <c r="E79" s="2">
        <f t="shared" si="3"/>
        <v>1820000</v>
      </c>
      <c r="F79" s="2">
        <v>1000000</v>
      </c>
      <c r="I79" s="2">
        <f t="shared" si="2"/>
        <v>2820000</v>
      </c>
      <c r="J79" s="2">
        <v>2820000</v>
      </c>
      <c r="K79" s="2" t="s">
        <v>251</v>
      </c>
    </row>
    <row r="80" spans="1:11" x14ac:dyDescent="0.25">
      <c r="A80" t="s">
        <v>126</v>
      </c>
      <c r="C80" t="s">
        <v>20</v>
      </c>
      <c r="D80" t="s">
        <v>404</v>
      </c>
      <c r="E80" s="2">
        <f t="shared" si="3"/>
        <v>700000</v>
      </c>
      <c r="F80" s="2">
        <v>0</v>
      </c>
      <c r="I80" s="2">
        <f t="shared" si="2"/>
        <v>700000</v>
      </c>
      <c r="J80" s="2">
        <v>700000</v>
      </c>
      <c r="K80" s="2" t="s">
        <v>251</v>
      </c>
    </row>
    <row r="81" spans="1:11" x14ac:dyDescent="0.25">
      <c r="A81" t="s">
        <v>126</v>
      </c>
      <c r="C81" t="s">
        <v>20</v>
      </c>
      <c r="D81" t="s">
        <v>31</v>
      </c>
      <c r="E81" s="2">
        <f t="shared" si="3"/>
        <v>1820000</v>
      </c>
      <c r="F81" s="2">
        <v>1000000</v>
      </c>
      <c r="I81" s="2">
        <f t="shared" si="2"/>
        <v>2820000</v>
      </c>
      <c r="J81" s="2">
        <v>2820000</v>
      </c>
      <c r="K81" s="2" t="s">
        <v>251</v>
      </c>
    </row>
    <row r="82" spans="1:11" x14ac:dyDescent="0.25">
      <c r="A82" t="s">
        <v>126</v>
      </c>
      <c r="C82" t="s">
        <v>20</v>
      </c>
      <c r="D82" t="s">
        <v>32</v>
      </c>
      <c r="E82" s="2">
        <f t="shared" si="3"/>
        <v>560000</v>
      </c>
      <c r="F82" s="2">
        <v>0</v>
      </c>
      <c r="I82" s="2">
        <f t="shared" si="2"/>
        <v>560000</v>
      </c>
      <c r="J82" s="2">
        <v>560000</v>
      </c>
      <c r="K82" s="2" t="s">
        <v>251</v>
      </c>
    </row>
    <row r="83" spans="1:11" x14ac:dyDescent="0.25">
      <c r="A83" t="s">
        <v>126</v>
      </c>
      <c r="C83" t="s">
        <v>20</v>
      </c>
      <c r="D83" t="s">
        <v>36</v>
      </c>
      <c r="E83" s="2">
        <f t="shared" si="3"/>
        <v>0</v>
      </c>
      <c r="F83" s="2">
        <v>0</v>
      </c>
      <c r="I83" s="2">
        <f t="shared" si="2"/>
        <v>0</v>
      </c>
      <c r="J83" s="2">
        <v>0</v>
      </c>
      <c r="K83" s="2" t="s">
        <v>251</v>
      </c>
    </row>
    <row r="84" spans="1:11" x14ac:dyDescent="0.25">
      <c r="A84" t="s">
        <v>126</v>
      </c>
      <c r="C84" t="s">
        <v>20</v>
      </c>
      <c r="D84" t="s">
        <v>35</v>
      </c>
      <c r="E84" s="2">
        <f t="shared" si="3"/>
        <v>1820000</v>
      </c>
      <c r="F84" s="2">
        <v>1000000</v>
      </c>
      <c r="I84" s="2">
        <f t="shared" si="2"/>
        <v>2820000</v>
      </c>
      <c r="J84" s="2">
        <v>2820000</v>
      </c>
      <c r="K84" s="2" t="s">
        <v>251</v>
      </c>
    </row>
    <row r="85" spans="1:11" x14ac:dyDescent="0.25">
      <c r="A85" t="s">
        <v>126</v>
      </c>
      <c r="C85" t="s">
        <v>20</v>
      </c>
      <c r="D85" t="s">
        <v>393</v>
      </c>
      <c r="E85" s="2">
        <f t="shared" si="3"/>
        <v>700000</v>
      </c>
      <c r="F85" s="2">
        <v>0</v>
      </c>
      <c r="I85" s="2">
        <f t="shared" si="2"/>
        <v>700000</v>
      </c>
      <c r="J85" s="2">
        <v>700000</v>
      </c>
      <c r="K85" s="2" t="s">
        <v>251</v>
      </c>
    </row>
    <row r="86" spans="1:11" x14ac:dyDescent="0.25">
      <c r="A86" t="s">
        <v>126</v>
      </c>
      <c r="C86" t="s">
        <v>20</v>
      </c>
      <c r="D86" t="s">
        <v>582</v>
      </c>
      <c r="E86" s="2">
        <f t="shared" si="3"/>
        <v>700000</v>
      </c>
      <c r="F86" s="2">
        <v>0</v>
      </c>
      <c r="I86" s="2">
        <f t="shared" si="2"/>
        <v>700000</v>
      </c>
      <c r="J86" s="2">
        <v>700000</v>
      </c>
      <c r="K86" s="2" t="s">
        <v>252</v>
      </c>
    </row>
    <row r="87" spans="1:11" x14ac:dyDescent="0.25">
      <c r="A87" t="s">
        <v>126</v>
      </c>
      <c r="C87" t="s">
        <v>20</v>
      </c>
      <c r="D87" t="s">
        <v>489</v>
      </c>
      <c r="E87" s="2">
        <f t="shared" si="3"/>
        <v>700000</v>
      </c>
      <c r="F87" s="2">
        <v>0</v>
      </c>
      <c r="I87" s="2">
        <f t="shared" si="2"/>
        <v>700000</v>
      </c>
      <c r="J87" s="2">
        <v>700000</v>
      </c>
      <c r="K87" s="2" t="s">
        <v>252</v>
      </c>
    </row>
    <row r="88" spans="1:11" x14ac:dyDescent="0.25">
      <c r="A88" t="s">
        <v>126</v>
      </c>
      <c r="C88" t="s">
        <v>20</v>
      </c>
      <c r="D88" t="s">
        <v>583</v>
      </c>
      <c r="E88" s="2">
        <f t="shared" si="3"/>
        <v>560000</v>
      </c>
      <c r="F88" s="2">
        <v>0</v>
      </c>
      <c r="I88" s="2">
        <f t="shared" si="2"/>
        <v>560000</v>
      </c>
      <c r="J88" s="2">
        <v>560000</v>
      </c>
      <c r="K88" s="2" t="s">
        <v>252</v>
      </c>
    </row>
    <row r="89" spans="1:11" x14ac:dyDescent="0.25">
      <c r="A89" t="s">
        <v>126</v>
      </c>
      <c r="C89" t="s">
        <v>20</v>
      </c>
      <c r="D89" t="s">
        <v>551</v>
      </c>
      <c r="E89" s="2">
        <f t="shared" si="3"/>
        <v>0</v>
      </c>
      <c r="F89" s="2">
        <v>0</v>
      </c>
      <c r="I89" s="2">
        <f t="shared" si="2"/>
        <v>0</v>
      </c>
      <c r="J89" s="2">
        <v>0</v>
      </c>
      <c r="K89" s="2" t="s">
        <v>252</v>
      </c>
    </row>
    <row r="90" spans="1:11" x14ac:dyDescent="0.25">
      <c r="A90" t="s">
        <v>126</v>
      </c>
      <c r="C90" t="s">
        <v>20</v>
      </c>
      <c r="D90" t="s">
        <v>615</v>
      </c>
      <c r="E90" s="2">
        <f t="shared" si="3"/>
        <v>1000000</v>
      </c>
      <c r="F90" s="2">
        <v>0</v>
      </c>
      <c r="I90" s="2">
        <f t="shared" si="2"/>
        <v>1000000</v>
      </c>
      <c r="J90" s="2">
        <v>1000000</v>
      </c>
      <c r="K90" s="2" t="s">
        <v>372</v>
      </c>
    </row>
    <row r="91" spans="1:11" x14ac:dyDescent="0.25">
      <c r="A91" t="s">
        <v>126</v>
      </c>
      <c r="C91" t="s">
        <v>20</v>
      </c>
      <c r="D91" t="s">
        <v>9</v>
      </c>
      <c r="E91" s="2">
        <f t="shared" si="3"/>
        <v>1700000</v>
      </c>
      <c r="F91" s="2">
        <v>0</v>
      </c>
      <c r="I91" s="2">
        <f t="shared" si="2"/>
        <v>1700000</v>
      </c>
      <c r="J91" s="2">
        <v>1700000</v>
      </c>
      <c r="K91" s="2" t="s">
        <v>372</v>
      </c>
    </row>
    <row r="92" spans="1:11" x14ac:dyDescent="0.25">
      <c r="A92" t="s">
        <v>126</v>
      </c>
      <c r="C92" t="s">
        <v>20</v>
      </c>
      <c r="D92" t="s">
        <v>552</v>
      </c>
      <c r="E92" s="2">
        <f t="shared" si="3"/>
        <v>1300000</v>
      </c>
      <c r="F92" s="2">
        <v>0</v>
      </c>
      <c r="I92" s="2">
        <f t="shared" si="2"/>
        <v>1300000</v>
      </c>
      <c r="J92" s="2">
        <v>1300000</v>
      </c>
      <c r="K92" s="2" t="s">
        <v>372</v>
      </c>
    </row>
    <row r="93" spans="1:11" x14ac:dyDescent="0.25">
      <c r="A93" t="s">
        <v>126</v>
      </c>
      <c r="C93" t="s">
        <v>20</v>
      </c>
      <c r="D93" t="s">
        <v>578</v>
      </c>
      <c r="E93" s="2">
        <f t="shared" si="3"/>
        <v>1800000</v>
      </c>
      <c r="F93" s="2">
        <v>0</v>
      </c>
      <c r="I93" s="2">
        <f t="shared" si="2"/>
        <v>1800000</v>
      </c>
      <c r="J93" s="2">
        <v>1800000</v>
      </c>
      <c r="K93" s="2" t="s">
        <v>372</v>
      </c>
    </row>
    <row r="94" spans="1:11" x14ac:dyDescent="0.25">
      <c r="A94" t="s">
        <v>126</v>
      </c>
      <c r="C94" t="s">
        <v>20</v>
      </c>
      <c r="D94" t="s">
        <v>616</v>
      </c>
      <c r="E94" s="2">
        <f t="shared" si="3"/>
        <v>1300000</v>
      </c>
      <c r="F94" s="2">
        <v>0</v>
      </c>
      <c r="I94" s="2">
        <f t="shared" si="2"/>
        <v>1300000</v>
      </c>
      <c r="J94" s="2">
        <v>1300000</v>
      </c>
      <c r="K94" s="2" t="s">
        <v>372</v>
      </c>
    </row>
    <row r="95" spans="1:11" x14ac:dyDescent="0.25">
      <c r="A95" t="s">
        <v>126</v>
      </c>
      <c r="C95" t="s">
        <v>20</v>
      </c>
      <c r="D95" t="s">
        <v>642</v>
      </c>
      <c r="E95" s="2">
        <f t="shared" si="3"/>
        <v>0</v>
      </c>
      <c r="F95" s="2">
        <v>0</v>
      </c>
      <c r="G95" s="2">
        <v>1000000</v>
      </c>
      <c r="I95" s="2">
        <f t="shared" si="2"/>
        <v>1000000</v>
      </c>
      <c r="J95" s="2">
        <v>0</v>
      </c>
      <c r="K95" s="2" t="s">
        <v>372</v>
      </c>
    </row>
    <row r="96" spans="1:11" x14ac:dyDescent="0.25">
      <c r="A96" t="s">
        <v>130</v>
      </c>
      <c r="C96" t="s">
        <v>37</v>
      </c>
      <c r="D96" t="s">
        <v>140</v>
      </c>
      <c r="E96" s="2">
        <f t="shared" si="3"/>
        <v>500000</v>
      </c>
      <c r="F96" s="2">
        <v>0</v>
      </c>
      <c r="I96" s="2">
        <f t="shared" si="2"/>
        <v>500000</v>
      </c>
      <c r="J96" s="2">
        <v>500000</v>
      </c>
    </row>
    <row r="97" spans="1:11" x14ac:dyDescent="0.25">
      <c r="A97" t="s">
        <v>130</v>
      </c>
      <c r="C97" t="s">
        <v>37</v>
      </c>
      <c r="D97" t="s">
        <v>701</v>
      </c>
      <c r="E97" s="2">
        <f t="shared" si="3"/>
        <v>0</v>
      </c>
      <c r="F97" s="2">
        <v>0</v>
      </c>
      <c r="I97" s="2">
        <f t="shared" si="2"/>
        <v>0</v>
      </c>
      <c r="J97" s="19">
        <v>0</v>
      </c>
      <c r="K97"/>
    </row>
    <row r="98" spans="1:11" x14ac:dyDescent="0.25">
      <c r="A98" t="s">
        <v>130</v>
      </c>
      <c r="C98" t="s">
        <v>37</v>
      </c>
      <c r="D98" t="s">
        <v>135</v>
      </c>
      <c r="E98" s="2">
        <f t="shared" si="3"/>
        <v>5000000</v>
      </c>
      <c r="F98" s="2">
        <v>700000</v>
      </c>
      <c r="I98" s="2">
        <f t="shared" si="2"/>
        <v>5700000</v>
      </c>
      <c r="J98" s="19">
        <v>5700000</v>
      </c>
      <c r="K98"/>
    </row>
    <row r="99" spans="1:11" x14ac:dyDescent="0.25">
      <c r="A99" t="s">
        <v>130</v>
      </c>
      <c r="C99" t="s">
        <v>37</v>
      </c>
      <c r="D99" t="s">
        <v>136</v>
      </c>
      <c r="E99" s="2">
        <f t="shared" si="3"/>
        <v>3040000</v>
      </c>
      <c r="F99" s="2">
        <v>0</v>
      </c>
      <c r="I99" s="2">
        <f t="shared" si="2"/>
        <v>3040000</v>
      </c>
      <c r="J99" s="19">
        <v>3040000</v>
      </c>
      <c r="K99"/>
    </row>
    <row r="100" spans="1:11" x14ac:dyDescent="0.25">
      <c r="A100" t="s">
        <v>130</v>
      </c>
      <c r="C100" t="s">
        <v>37</v>
      </c>
      <c r="D100" t="s">
        <v>8</v>
      </c>
      <c r="E100" s="2">
        <f t="shared" si="3"/>
        <v>5000000</v>
      </c>
      <c r="F100" s="2">
        <v>700000</v>
      </c>
      <c r="I100" s="2">
        <f t="shared" si="2"/>
        <v>5700000</v>
      </c>
      <c r="J100" s="19">
        <v>5700000</v>
      </c>
      <c r="K100"/>
    </row>
    <row r="101" spans="1:11" x14ac:dyDescent="0.25">
      <c r="A101" t="s">
        <v>130</v>
      </c>
      <c r="C101" t="s">
        <v>37</v>
      </c>
      <c r="D101" t="s">
        <v>405</v>
      </c>
      <c r="E101" s="2">
        <f t="shared" si="3"/>
        <v>5000000</v>
      </c>
      <c r="F101" s="2">
        <v>700000</v>
      </c>
      <c r="I101" s="2">
        <f t="shared" si="2"/>
        <v>5700000</v>
      </c>
      <c r="J101" s="19">
        <v>5700000</v>
      </c>
      <c r="K101"/>
    </row>
    <row r="102" spans="1:11" x14ac:dyDescent="0.25">
      <c r="A102" t="s">
        <v>130</v>
      </c>
      <c r="C102" t="s">
        <v>37</v>
      </c>
      <c r="D102" t="s">
        <v>138</v>
      </c>
      <c r="E102" s="2">
        <f t="shared" si="3"/>
        <v>900000</v>
      </c>
      <c r="F102" s="2">
        <v>0</v>
      </c>
      <c r="I102" s="2">
        <f t="shared" si="2"/>
        <v>900000</v>
      </c>
      <c r="J102" s="19">
        <v>900000</v>
      </c>
      <c r="K102"/>
    </row>
    <row r="103" spans="1:11" x14ac:dyDescent="0.25">
      <c r="A103" t="s">
        <v>130</v>
      </c>
      <c r="C103" t="s">
        <v>37</v>
      </c>
      <c r="D103" t="s">
        <v>584</v>
      </c>
      <c r="E103" s="2">
        <f t="shared" si="3"/>
        <v>0</v>
      </c>
      <c r="F103" s="2">
        <v>0</v>
      </c>
      <c r="I103" s="2">
        <f t="shared" si="2"/>
        <v>0</v>
      </c>
      <c r="J103" s="19">
        <v>0</v>
      </c>
      <c r="K103"/>
    </row>
    <row r="104" spans="1:11" x14ac:dyDescent="0.25">
      <c r="A104" t="s">
        <v>130</v>
      </c>
      <c r="C104" t="s">
        <v>37</v>
      </c>
      <c r="D104" t="s">
        <v>34</v>
      </c>
      <c r="E104" s="2">
        <f t="shared" si="3"/>
        <v>2400000</v>
      </c>
      <c r="F104" s="2">
        <v>0</v>
      </c>
      <c r="I104" s="2">
        <f t="shared" si="2"/>
        <v>2400000</v>
      </c>
      <c r="J104" s="19">
        <v>2400000</v>
      </c>
      <c r="K104"/>
    </row>
    <row r="105" spans="1:11" x14ac:dyDescent="0.25">
      <c r="A105" t="s">
        <v>126</v>
      </c>
      <c r="C105" t="s">
        <v>37</v>
      </c>
      <c r="D105" t="s">
        <v>133</v>
      </c>
      <c r="E105" s="2">
        <f t="shared" si="3"/>
        <v>3600000</v>
      </c>
      <c r="F105" s="2">
        <v>700000</v>
      </c>
      <c r="I105" s="2">
        <f t="shared" si="2"/>
        <v>4300000</v>
      </c>
      <c r="J105" s="19">
        <v>4300000</v>
      </c>
      <c r="K105"/>
    </row>
    <row r="106" spans="1:11" x14ac:dyDescent="0.25">
      <c r="A106" t="s">
        <v>126</v>
      </c>
      <c r="C106" t="s">
        <v>37</v>
      </c>
      <c r="D106" t="s">
        <v>137</v>
      </c>
      <c r="E106" s="2">
        <f t="shared" si="3"/>
        <v>3600000</v>
      </c>
      <c r="F106" s="2">
        <v>700000</v>
      </c>
      <c r="I106" s="2">
        <f t="shared" si="2"/>
        <v>4300000</v>
      </c>
      <c r="J106" s="19">
        <v>4300000</v>
      </c>
      <c r="K106"/>
    </row>
    <row r="107" spans="1:11" x14ac:dyDescent="0.25">
      <c r="A107" t="s">
        <v>126</v>
      </c>
      <c r="C107" t="s">
        <v>37</v>
      </c>
      <c r="D107" t="s">
        <v>406</v>
      </c>
      <c r="E107" s="2">
        <f t="shared" si="3"/>
        <v>0</v>
      </c>
      <c r="F107" s="2">
        <v>0</v>
      </c>
      <c r="I107" s="2">
        <f t="shared" si="2"/>
        <v>0</v>
      </c>
      <c r="J107" s="19">
        <v>0</v>
      </c>
      <c r="K107"/>
    </row>
    <row r="108" spans="1:11" x14ac:dyDescent="0.25">
      <c r="A108" t="s">
        <v>126</v>
      </c>
      <c r="C108" t="s">
        <v>37</v>
      </c>
      <c r="D108" t="s">
        <v>10</v>
      </c>
      <c r="E108" s="2">
        <f t="shared" si="3"/>
        <v>900000</v>
      </c>
      <c r="F108" s="2">
        <v>0</v>
      </c>
      <c r="I108" s="2">
        <f t="shared" si="2"/>
        <v>900000</v>
      </c>
      <c r="J108" s="19">
        <v>900000</v>
      </c>
      <c r="K108"/>
    </row>
    <row r="109" spans="1:11" x14ac:dyDescent="0.25">
      <c r="A109" t="s">
        <v>126</v>
      </c>
      <c r="C109" t="s">
        <v>37</v>
      </c>
      <c r="D109" t="s">
        <v>407</v>
      </c>
      <c r="E109" s="2">
        <f t="shared" si="3"/>
        <v>3600000</v>
      </c>
      <c r="F109" s="2">
        <v>700000</v>
      </c>
      <c r="I109" s="2">
        <f t="shared" si="2"/>
        <v>4300000</v>
      </c>
      <c r="J109" s="19">
        <v>4300000</v>
      </c>
      <c r="K109"/>
    </row>
    <row r="110" spans="1:11" x14ac:dyDescent="0.25">
      <c r="A110" t="s">
        <v>126</v>
      </c>
      <c r="C110" t="s">
        <v>37</v>
      </c>
      <c r="D110" t="s">
        <v>408</v>
      </c>
      <c r="E110" s="2">
        <f t="shared" si="3"/>
        <v>3600000</v>
      </c>
      <c r="F110" s="2">
        <v>700000</v>
      </c>
      <c r="I110" s="2">
        <f t="shared" si="2"/>
        <v>4300000</v>
      </c>
      <c r="J110" s="19">
        <v>4300000</v>
      </c>
      <c r="K110"/>
    </row>
    <row r="111" spans="1:11" x14ac:dyDescent="0.25">
      <c r="A111" t="s">
        <v>126</v>
      </c>
      <c r="C111" t="s">
        <v>37</v>
      </c>
      <c r="D111" t="s">
        <v>139</v>
      </c>
      <c r="E111" s="2">
        <f t="shared" si="3"/>
        <v>3170000</v>
      </c>
      <c r="F111" s="2">
        <v>700000</v>
      </c>
      <c r="I111" s="2">
        <f t="shared" si="2"/>
        <v>3870000</v>
      </c>
      <c r="J111" s="19">
        <v>3870000</v>
      </c>
      <c r="K111"/>
    </row>
    <row r="112" spans="1:11" x14ac:dyDescent="0.25">
      <c r="A112" t="s">
        <v>126</v>
      </c>
      <c r="C112" t="s">
        <v>37</v>
      </c>
      <c r="D112" t="s">
        <v>141</v>
      </c>
      <c r="E112" s="2">
        <f t="shared" si="3"/>
        <v>500000</v>
      </c>
      <c r="F112" s="2">
        <v>0</v>
      </c>
      <c r="I112" s="2">
        <f t="shared" si="2"/>
        <v>500000</v>
      </c>
      <c r="J112" s="19">
        <v>500000</v>
      </c>
      <c r="K112"/>
    </row>
    <row r="113" spans="1:11" x14ac:dyDescent="0.25">
      <c r="A113" t="s">
        <v>126</v>
      </c>
      <c r="C113" t="s">
        <v>37</v>
      </c>
      <c r="D113" t="s">
        <v>585</v>
      </c>
      <c r="E113" s="2">
        <f t="shared" si="3"/>
        <v>0</v>
      </c>
      <c r="F113" s="2">
        <v>0</v>
      </c>
      <c r="I113" s="2">
        <f t="shared" si="2"/>
        <v>0</v>
      </c>
      <c r="J113" s="19">
        <v>0</v>
      </c>
      <c r="K113"/>
    </row>
    <row r="114" spans="1:11" x14ac:dyDescent="0.25">
      <c r="A114" t="s">
        <v>126</v>
      </c>
      <c r="C114" t="s">
        <v>37</v>
      </c>
      <c r="D114" t="s">
        <v>702</v>
      </c>
      <c r="E114" s="2">
        <f t="shared" si="3"/>
        <v>0</v>
      </c>
      <c r="F114" s="2">
        <v>0</v>
      </c>
      <c r="I114" s="2">
        <f t="shared" si="2"/>
        <v>0</v>
      </c>
      <c r="J114" s="2">
        <v>0</v>
      </c>
    </row>
    <row r="115" spans="1:11" x14ac:dyDescent="0.25">
      <c r="A115" t="s">
        <v>126</v>
      </c>
      <c r="C115" t="s">
        <v>37</v>
      </c>
      <c r="E115" s="2">
        <f t="shared" si="3"/>
        <v>0</v>
      </c>
      <c r="I115" s="2">
        <f t="shared" si="2"/>
        <v>0</v>
      </c>
    </row>
    <row r="116" spans="1:11" x14ac:dyDescent="0.25">
      <c r="A116" s="21" t="s">
        <v>28</v>
      </c>
      <c r="C116" s="23" t="s">
        <v>39</v>
      </c>
      <c r="D116" s="22" t="s">
        <v>142</v>
      </c>
      <c r="E116" s="2">
        <f t="shared" si="3"/>
        <v>900000</v>
      </c>
      <c r="F116" s="22">
        <v>0</v>
      </c>
      <c r="H116" s="22"/>
      <c r="I116" s="19">
        <f t="shared" si="2"/>
        <v>900000</v>
      </c>
      <c r="J116" s="2">
        <v>900000</v>
      </c>
    </row>
    <row r="117" spans="1:11" x14ac:dyDescent="0.25">
      <c r="A117" s="21" t="s">
        <v>28</v>
      </c>
      <c r="C117" s="23" t="s">
        <v>553</v>
      </c>
      <c r="D117" s="19" t="s">
        <v>554</v>
      </c>
      <c r="E117" s="2">
        <f t="shared" si="3"/>
        <v>2030000</v>
      </c>
      <c r="F117" s="22">
        <v>0</v>
      </c>
      <c r="H117" s="19"/>
      <c r="I117" s="19">
        <f t="shared" si="2"/>
        <v>2030000</v>
      </c>
      <c r="J117" s="2">
        <v>2030000</v>
      </c>
    </row>
    <row r="118" spans="1:11" x14ac:dyDescent="0.25">
      <c r="A118" s="21" t="s">
        <v>28</v>
      </c>
      <c r="C118" s="23" t="s">
        <v>667</v>
      </c>
      <c r="D118" s="19"/>
      <c r="E118" s="2">
        <f t="shared" si="3"/>
        <v>0</v>
      </c>
      <c r="F118" s="19"/>
      <c r="H118" s="19"/>
      <c r="I118" s="19">
        <f t="shared" si="2"/>
        <v>0</v>
      </c>
    </row>
    <row r="119" spans="1:11" s="1" customFormat="1" x14ac:dyDescent="0.25">
      <c r="A119" s="3"/>
      <c r="B119" s="3"/>
      <c r="C119" s="3"/>
      <c r="D119" s="3" t="s">
        <v>83</v>
      </c>
      <c r="E119" s="4">
        <f t="shared" ref="E119:H119" si="4">+SUM(E4:E118)</f>
        <v>181705000</v>
      </c>
      <c r="F119" s="4">
        <f t="shared" si="4"/>
        <v>46600000</v>
      </c>
      <c r="G119" s="4">
        <f t="shared" si="4"/>
        <v>4350000</v>
      </c>
      <c r="H119" s="4">
        <f t="shared" si="4"/>
        <v>0</v>
      </c>
      <c r="I119" s="4">
        <f>+SUM(I4:I118)</f>
        <v>232655000</v>
      </c>
      <c r="J119" s="4">
        <f>+SUM(J4:J118)</f>
        <v>228305000</v>
      </c>
      <c r="K119" s="4"/>
    </row>
    <row r="120" spans="1:11" x14ac:dyDescent="0.25">
      <c r="A120" t="s">
        <v>179</v>
      </c>
      <c r="C120" t="s">
        <v>20</v>
      </c>
      <c r="D120" t="s">
        <v>41</v>
      </c>
      <c r="E120" s="2">
        <f t="shared" si="3"/>
        <v>2100000</v>
      </c>
      <c r="F120" s="2">
        <v>1000000</v>
      </c>
      <c r="I120" s="2">
        <f t="shared" si="2"/>
        <v>3100000</v>
      </c>
      <c r="J120" s="2">
        <v>3100000</v>
      </c>
      <c r="K120" s="2" t="s">
        <v>250</v>
      </c>
    </row>
    <row r="121" spans="1:11" x14ac:dyDescent="0.25">
      <c r="A121" t="s">
        <v>179</v>
      </c>
      <c r="C121" t="s">
        <v>20</v>
      </c>
      <c r="D121" t="s">
        <v>375</v>
      </c>
      <c r="E121" s="2">
        <f t="shared" si="3"/>
        <v>700000</v>
      </c>
      <c r="F121" s="2">
        <v>0</v>
      </c>
      <c r="I121" s="2">
        <f t="shared" si="2"/>
        <v>700000</v>
      </c>
      <c r="J121" s="2">
        <v>700000</v>
      </c>
      <c r="K121" s="2" t="s">
        <v>250</v>
      </c>
    </row>
    <row r="122" spans="1:11" x14ac:dyDescent="0.25">
      <c r="A122" t="s">
        <v>179</v>
      </c>
      <c r="C122" t="s">
        <v>20</v>
      </c>
      <c r="D122" t="s">
        <v>156</v>
      </c>
      <c r="E122" s="2">
        <f t="shared" si="3"/>
        <v>1700000</v>
      </c>
      <c r="F122" s="2">
        <v>1000000</v>
      </c>
      <c r="I122" s="2">
        <f t="shared" si="2"/>
        <v>2700000</v>
      </c>
      <c r="J122" s="2">
        <v>2700000</v>
      </c>
      <c r="K122" s="2" t="s">
        <v>366</v>
      </c>
    </row>
    <row r="123" spans="1:11" x14ac:dyDescent="0.25">
      <c r="A123" t="s">
        <v>179</v>
      </c>
      <c r="C123" t="s">
        <v>20</v>
      </c>
      <c r="D123" t="s">
        <v>42</v>
      </c>
      <c r="E123" s="2">
        <f t="shared" si="3"/>
        <v>1680000</v>
      </c>
      <c r="F123" s="2">
        <v>850000</v>
      </c>
      <c r="I123" s="2">
        <f t="shared" si="2"/>
        <v>2530000</v>
      </c>
      <c r="J123" s="2">
        <v>2530000</v>
      </c>
      <c r="K123" s="2" t="s">
        <v>250</v>
      </c>
    </row>
    <row r="124" spans="1:11" x14ac:dyDescent="0.25">
      <c r="A124" t="s">
        <v>179</v>
      </c>
      <c r="C124" t="s">
        <v>20</v>
      </c>
      <c r="D124" t="s">
        <v>490</v>
      </c>
      <c r="E124" s="2">
        <f t="shared" si="3"/>
        <v>1680000</v>
      </c>
      <c r="F124" s="2">
        <v>0</v>
      </c>
      <c r="I124" s="2">
        <f t="shared" si="2"/>
        <v>1680000</v>
      </c>
      <c r="J124" s="2">
        <v>1680000</v>
      </c>
      <c r="K124" s="2" t="s">
        <v>250</v>
      </c>
    </row>
    <row r="125" spans="1:11" x14ac:dyDescent="0.25">
      <c r="A125" t="s">
        <v>179</v>
      </c>
      <c r="C125" t="s">
        <v>20</v>
      </c>
      <c r="D125" t="s">
        <v>491</v>
      </c>
      <c r="E125" s="2">
        <f t="shared" si="3"/>
        <v>2100000</v>
      </c>
      <c r="F125" s="2">
        <v>1000000</v>
      </c>
      <c r="I125" s="2">
        <f t="shared" si="2"/>
        <v>3100000</v>
      </c>
      <c r="J125" s="2">
        <v>3100000</v>
      </c>
      <c r="K125" s="2" t="s">
        <v>252</v>
      </c>
    </row>
    <row r="126" spans="1:11" x14ac:dyDescent="0.25">
      <c r="A126" t="s">
        <v>179</v>
      </c>
      <c r="C126" t="s">
        <v>20</v>
      </c>
      <c r="D126" t="s">
        <v>492</v>
      </c>
      <c r="E126" s="2">
        <f t="shared" si="3"/>
        <v>1680000</v>
      </c>
      <c r="F126" s="2">
        <v>0</v>
      </c>
      <c r="I126" s="2">
        <f t="shared" si="2"/>
        <v>1680000</v>
      </c>
      <c r="J126" s="2">
        <v>1680000</v>
      </c>
      <c r="K126" s="2" t="s">
        <v>251</v>
      </c>
    </row>
    <row r="127" spans="1:11" x14ac:dyDescent="0.25">
      <c r="A127" t="s">
        <v>179</v>
      </c>
      <c r="C127" t="s">
        <v>20</v>
      </c>
      <c r="D127" t="s">
        <v>587</v>
      </c>
      <c r="E127" s="2">
        <f t="shared" si="3"/>
        <v>560000</v>
      </c>
      <c r="F127" s="2">
        <v>0</v>
      </c>
      <c r="I127" s="2">
        <f t="shared" si="2"/>
        <v>560000</v>
      </c>
      <c r="J127" s="2">
        <v>560000</v>
      </c>
      <c r="K127" s="2" t="s">
        <v>366</v>
      </c>
    </row>
    <row r="128" spans="1:11" x14ac:dyDescent="0.25">
      <c r="A128" t="s">
        <v>179</v>
      </c>
      <c r="C128" t="s">
        <v>20</v>
      </c>
      <c r="D128" t="s">
        <v>436</v>
      </c>
      <c r="E128" s="2">
        <f t="shared" si="3"/>
        <v>2100000</v>
      </c>
      <c r="F128" s="2">
        <v>1000000</v>
      </c>
      <c r="I128" s="2">
        <f t="shared" si="2"/>
        <v>3100000</v>
      </c>
      <c r="J128" s="2">
        <v>3100000</v>
      </c>
      <c r="K128" s="2" t="s">
        <v>250</v>
      </c>
    </row>
    <row r="129" spans="1:11" x14ac:dyDescent="0.25">
      <c r="A129" t="s">
        <v>179</v>
      </c>
      <c r="C129" t="s">
        <v>20</v>
      </c>
      <c r="D129" t="s">
        <v>662</v>
      </c>
      <c r="E129" s="2">
        <f t="shared" si="3"/>
        <v>700000</v>
      </c>
      <c r="F129" s="2">
        <v>0</v>
      </c>
      <c r="I129" s="2">
        <f t="shared" si="2"/>
        <v>700000</v>
      </c>
      <c r="J129" s="2">
        <v>700000</v>
      </c>
      <c r="K129" s="2" t="s">
        <v>250</v>
      </c>
    </row>
    <row r="130" spans="1:11" x14ac:dyDescent="0.25">
      <c r="A130" t="s">
        <v>179</v>
      </c>
      <c r="C130" t="s">
        <v>20</v>
      </c>
      <c r="D130" t="s">
        <v>437</v>
      </c>
      <c r="E130" s="2">
        <f t="shared" si="3"/>
        <v>560000</v>
      </c>
      <c r="F130" s="2">
        <v>0</v>
      </c>
      <c r="G130" s="2">
        <v>1000000</v>
      </c>
      <c r="I130" s="2">
        <f t="shared" si="2"/>
        <v>1560000</v>
      </c>
      <c r="J130" s="2">
        <v>560000</v>
      </c>
      <c r="K130" s="2" t="s">
        <v>366</v>
      </c>
    </row>
    <row r="131" spans="1:11" x14ac:dyDescent="0.25">
      <c r="A131" t="s">
        <v>179</v>
      </c>
      <c r="C131" t="s">
        <v>20</v>
      </c>
      <c r="D131" t="s">
        <v>351</v>
      </c>
      <c r="E131" s="2">
        <f t="shared" si="3"/>
        <v>2100000</v>
      </c>
      <c r="F131" s="2">
        <v>1000000</v>
      </c>
      <c r="I131" s="2">
        <f t="shared" si="2"/>
        <v>3100000</v>
      </c>
      <c r="J131" s="2">
        <v>3100000</v>
      </c>
      <c r="K131" s="2" t="s">
        <v>250</v>
      </c>
    </row>
    <row r="132" spans="1:11" x14ac:dyDescent="0.25">
      <c r="A132" t="s">
        <v>179</v>
      </c>
      <c r="C132" t="s">
        <v>20</v>
      </c>
      <c r="D132" t="s">
        <v>589</v>
      </c>
      <c r="E132" s="2">
        <f t="shared" si="3"/>
        <v>1960000</v>
      </c>
      <c r="F132" s="2">
        <v>1000000</v>
      </c>
      <c r="I132" s="2">
        <f t="shared" si="2"/>
        <v>2960000</v>
      </c>
      <c r="J132" s="2">
        <v>2960000</v>
      </c>
      <c r="K132" s="2" t="s">
        <v>250</v>
      </c>
    </row>
    <row r="133" spans="1:11" x14ac:dyDescent="0.25">
      <c r="A133" t="s">
        <v>179</v>
      </c>
      <c r="C133" t="s">
        <v>20</v>
      </c>
      <c r="D133" t="s">
        <v>590</v>
      </c>
      <c r="E133" s="2">
        <f t="shared" ref="E133:E196" si="5">+J133-F133</f>
        <v>1960000</v>
      </c>
      <c r="F133" s="2">
        <v>1000000</v>
      </c>
      <c r="I133" s="2">
        <f t="shared" si="2"/>
        <v>2960000</v>
      </c>
      <c r="J133" s="2">
        <v>2960000</v>
      </c>
      <c r="K133" s="2" t="s">
        <v>250</v>
      </c>
    </row>
    <row r="134" spans="1:11" x14ac:dyDescent="0.25">
      <c r="A134" t="s">
        <v>179</v>
      </c>
      <c r="C134" t="s">
        <v>20</v>
      </c>
      <c r="D134" t="s">
        <v>158</v>
      </c>
      <c r="E134" s="2">
        <f t="shared" si="5"/>
        <v>1560000</v>
      </c>
      <c r="F134" s="2">
        <v>1000000</v>
      </c>
      <c r="I134" s="2">
        <f t="shared" ref="I134:I200" si="6">SUM(E134:G134)-H134</f>
        <v>2560000</v>
      </c>
      <c r="J134" s="2">
        <v>2560000</v>
      </c>
      <c r="K134" s="2" t="s">
        <v>366</v>
      </c>
    </row>
    <row r="135" spans="1:11" x14ac:dyDescent="0.25">
      <c r="A135" t="s">
        <v>179</v>
      </c>
      <c r="C135" t="s">
        <v>20</v>
      </c>
      <c r="D135" t="s">
        <v>446</v>
      </c>
      <c r="E135" s="2">
        <f t="shared" si="5"/>
        <v>2100000</v>
      </c>
      <c r="F135" s="2">
        <v>1000000</v>
      </c>
      <c r="I135" s="2">
        <f t="shared" si="6"/>
        <v>3100000</v>
      </c>
      <c r="J135" s="2">
        <v>3100000</v>
      </c>
      <c r="K135" s="2" t="s">
        <v>252</v>
      </c>
    </row>
    <row r="136" spans="1:11" x14ac:dyDescent="0.25">
      <c r="A136" t="s">
        <v>179</v>
      </c>
      <c r="C136" t="s">
        <v>20</v>
      </c>
      <c r="D136" t="s">
        <v>44</v>
      </c>
      <c r="E136" s="2">
        <f t="shared" si="5"/>
        <v>2100000</v>
      </c>
      <c r="F136" s="2">
        <v>1000000</v>
      </c>
      <c r="I136" s="2">
        <f t="shared" si="6"/>
        <v>3100000</v>
      </c>
      <c r="J136" s="2">
        <v>3100000</v>
      </c>
      <c r="K136" s="2" t="s">
        <v>250</v>
      </c>
    </row>
    <row r="137" spans="1:11" x14ac:dyDescent="0.25">
      <c r="A137" t="s">
        <v>179</v>
      </c>
      <c r="C137" t="s">
        <v>20</v>
      </c>
      <c r="D137" t="s">
        <v>45</v>
      </c>
      <c r="E137" s="2">
        <f t="shared" si="5"/>
        <v>2100000</v>
      </c>
      <c r="F137" s="2">
        <v>1000000</v>
      </c>
      <c r="I137" s="2">
        <f t="shared" si="6"/>
        <v>3100000</v>
      </c>
      <c r="J137" s="2">
        <v>3100000</v>
      </c>
      <c r="K137" s="2" t="s">
        <v>250</v>
      </c>
    </row>
    <row r="138" spans="1:11" x14ac:dyDescent="0.25">
      <c r="A138" t="s">
        <v>179</v>
      </c>
      <c r="C138" t="s">
        <v>20</v>
      </c>
      <c r="D138" t="s">
        <v>703</v>
      </c>
      <c r="E138" s="2">
        <f t="shared" si="5"/>
        <v>490000</v>
      </c>
      <c r="F138" s="2">
        <v>0</v>
      </c>
      <c r="G138" s="2">
        <v>700000</v>
      </c>
      <c r="I138" s="2">
        <f t="shared" si="6"/>
        <v>1190000</v>
      </c>
      <c r="J138" s="2">
        <v>490000</v>
      </c>
      <c r="K138" s="2" t="s">
        <v>366</v>
      </c>
    </row>
    <row r="139" spans="1:11" x14ac:dyDescent="0.25">
      <c r="A139" t="s">
        <v>179</v>
      </c>
      <c r="C139" t="s">
        <v>20</v>
      </c>
      <c r="D139" t="s">
        <v>411</v>
      </c>
      <c r="E139" s="2">
        <f t="shared" si="5"/>
        <v>1540000</v>
      </c>
      <c r="F139" s="2">
        <v>0</v>
      </c>
      <c r="I139" s="2">
        <f t="shared" si="6"/>
        <v>1540000</v>
      </c>
      <c r="J139" s="2">
        <v>1540000</v>
      </c>
      <c r="K139" s="2" t="s">
        <v>250</v>
      </c>
    </row>
    <row r="140" spans="1:11" x14ac:dyDescent="0.25">
      <c r="A140" t="s">
        <v>179</v>
      </c>
      <c r="C140" t="s">
        <v>20</v>
      </c>
      <c r="D140" t="s">
        <v>438</v>
      </c>
      <c r="E140" s="2">
        <f t="shared" si="5"/>
        <v>0</v>
      </c>
      <c r="F140" s="2">
        <v>0</v>
      </c>
      <c r="I140" s="2">
        <f t="shared" si="6"/>
        <v>0</v>
      </c>
      <c r="J140" s="2">
        <v>0</v>
      </c>
      <c r="K140" s="2" t="s">
        <v>250</v>
      </c>
    </row>
    <row r="141" spans="1:11" x14ac:dyDescent="0.25">
      <c r="A141" t="s">
        <v>179</v>
      </c>
      <c r="C141" t="s">
        <v>20</v>
      </c>
      <c r="D141" t="s">
        <v>79</v>
      </c>
      <c r="E141" s="2">
        <f t="shared" si="5"/>
        <v>1820000</v>
      </c>
      <c r="F141" s="2">
        <v>0</v>
      </c>
      <c r="I141" s="2">
        <f t="shared" si="6"/>
        <v>1820000</v>
      </c>
      <c r="J141" s="2">
        <v>1820000</v>
      </c>
      <c r="K141" s="2" t="s">
        <v>251</v>
      </c>
    </row>
    <row r="142" spans="1:11" x14ac:dyDescent="0.25">
      <c r="A142" t="s">
        <v>179</v>
      </c>
      <c r="C142" t="s">
        <v>20</v>
      </c>
      <c r="D142" t="s">
        <v>1</v>
      </c>
      <c r="E142" s="2">
        <f t="shared" si="5"/>
        <v>0</v>
      </c>
      <c r="F142" s="2">
        <v>0</v>
      </c>
      <c r="I142" s="2">
        <f t="shared" si="6"/>
        <v>0</v>
      </c>
      <c r="J142" s="2">
        <v>0</v>
      </c>
      <c r="K142" s="2" t="s">
        <v>250</v>
      </c>
    </row>
    <row r="143" spans="1:11" x14ac:dyDescent="0.25">
      <c r="A143" t="s">
        <v>179</v>
      </c>
      <c r="C143" t="s">
        <v>20</v>
      </c>
      <c r="D143" t="s">
        <v>157</v>
      </c>
      <c r="E143" s="2">
        <f t="shared" si="5"/>
        <v>2240000</v>
      </c>
      <c r="F143" s="2">
        <v>1000000</v>
      </c>
      <c r="I143" s="2">
        <f t="shared" si="6"/>
        <v>3240000</v>
      </c>
      <c r="J143" s="2">
        <v>3240000</v>
      </c>
      <c r="K143" s="2" t="s">
        <v>252</v>
      </c>
    </row>
    <row r="144" spans="1:11" x14ac:dyDescent="0.25">
      <c r="A144" t="s">
        <v>179</v>
      </c>
      <c r="C144" t="s">
        <v>20</v>
      </c>
      <c r="D144" t="s">
        <v>1</v>
      </c>
      <c r="E144" s="2">
        <f t="shared" si="5"/>
        <v>0</v>
      </c>
      <c r="F144" s="2">
        <v>0</v>
      </c>
      <c r="I144" s="2">
        <f t="shared" si="6"/>
        <v>0</v>
      </c>
      <c r="J144" s="2">
        <v>0</v>
      </c>
      <c r="K144" s="2" t="s">
        <v>366</v>
      </c>
    </row>
    <row r="145" spans="1:11" x14ac:dyDescent="0.25">
      <c r="A145" t="s">
        <v>179</v>
      </c>
      <c r="C145" t="s">
        <v>20</v>
      </c>
      <c r="D145" t="s">
        <v>1</v>
      </c>
      <c r="E145" s="2">
        <f t="shared" si="5"/>
        <v>0</v>
      </c>
      <c r="F145" s="2">
        <v>0</v>
      </c>
      <c r="I145" s="2">
        <f t="shared" si="6"/>
        <v>0</v>
      </c>
      <c r="J145" s="2">
        <v>0</v>
      </c>
      <c r="K145" s="2" t="s">
        <v>250</v>
      </c>
    </row>
    <row r="146" spans="1:11" x14ac:dyDescent="0.25">
      <c r="A146" t="s">
        <v>179</v>
      </c>
      <c r="C146" t="s">
        <v>20</v>
      </c>
      <c r="D146" t="s">
        <v>493</v>
      </c>
      <c r="E146" s="2">
        <f t="shared" si="5"/>
        <v>700000</v>
      </c>
      <c r="F146" s="2">
        <v>0</v>
      </c>
      <c r="I146" s="2">
        <f t="shared" si="6"/>
        <v>700000</v>
      </c>
      <c r="J146" s="2">
        <v>700000</v>
      </c>
      <c r="K146" s="2" t="s">
        <v>251</v>
      </c>
    </row>
    <row r="147" spans="1:11" x14ac:dyDescent="0.25">
      <c r="A147" t="s">
        <v>179</v>
      </c>
      <c r="C147" t="s">
        <v>20</v>
      </c>
      <c r="D147" t="s">
        <v>494</v>
      </c>
      <c r="E147" s="2">
        <f t="shared" si="5"/>
        <v>560000</v>
      </c>
      <c r="F147" s="2">
        <v>0</v>
      </c>
      <c r="I147" s="2">
        <f t="shared" si="6"/>
        <v>560000</v>
      </c>
      <c r="J147" s="2">
        <v>560000</v>
      </c>
      <c r="K147" s="2" t="s">
        <v>250</v>
      </c>
    </row>
    <row r="148" spans="1:11" x14ac:dyDescent="0.25">
      <c r="A148" t="s">
        <v>179</v>
      </c>
      <c r="C148" t="s">
        <v>20</v>
      </c>
      <c r="D148" t="s">
        <v>495</v>
      </c>
      <c r="E148" s="2">
        <f t="shared" si="5"/>
        <v>1960000</v>
      </c>
      <c r="F148" s="2">
        <v>1000000</v>
      </c>
      <c r="I148" s="2">
        <f t="shared" si="6"/>
        <v>2960000</v>
      </c>
      <c r="J148" s="2">
        <v>2960000</v>
      </c>
      <c r="K148" s="2" t="s">
        <v>250</v>
      </c>
    </row>
    <row r="149" spans="1:11" x14ac:dyDescent="0.25">
      <c r="A149" t="s">
        <v>179</v>
      </c>
      <c r="C149" t="s">
        <v>20</v>
      </c>
      <c r="D149" t="s">
        <v>633</v>
      </c>
      <c r="E149" s="2">
        <f t="shared" si="5"/>
        <v>1680000</v>
      </c>
      <c r="F149" s="2">
        <v>0</v>
      </c>
      <c r="G149" s="2">
        <v>1000000</v>
      </c>
      <c r="I149" s="2">
        <f t="shared" si="6"/>
        <v>2680000</v>
      </c>
      <c r="J149" s="2">
        <v>1680000</v>
      </c>
      <c r="K149" s="2" t="s">
        <v>250</v>
      </c>
    </row>
    <row r="150" spans="1:11" x14ac:dyDescent="0.25">
      <c r="A150" t="s">
        <v>179</v>
      </c>
      <c r="C150" t="s">
        <v>20</v>
      </c>
      <c r="D150" t="s">
        <v>663</v>
      </c>
      <c r="E150" s="2">
        <f t="shared" si="5"/>
        <v>0</v>
      </c>
      <c r="F150" s="2">
        <v>0</v>
      </c>
      <c r="I150" s="2">
        <f t="shared" si="6"/>
        <v>0</v>
      </c>
      <c r="J150" s="2">
        <v>0</v>
      </c>
      <c r="K150" s="2" t="s">
        <v>366</v>
      </c>
    </row>
    <row r="151" spans="1:11" x14ac:dyDescent="0.25">
      <c r="A151" t="s">
        <v>179</v>
      </c>
      <c r="C151" t="s">
        <v>20</v>
      </c>
      <c r="D151" t="s">
        <v>441</v>
      </c>
      <c r="E151" s="2">
        <f t="shared" si="5"/>
        <v>3300000</v>
      </c>
      <c r="F151" s="2">
        <v>1000000</v>
      </c>
      <c r="I151" s="2">
        <f t="shared" si="6"/>
        <v>4300000</v>
      </c>
      <c r="J151" s="2">
        <v>4300000</v>
      </c>
      <c r="K151" s="2" t="s">
        <v>250</v>
      </c>
    </row>
    <row r="152" spans="1:11" x14ac:dyDescent="0.25">
      <c r="A152" t="s">
        <v>179</v>
      </c>
      <c r="C152" t="s">
        <v>20</v>
      </c>
      <c r="D152" t="s">
        <v>496</v>
      </c>
      <c r="E152" s="2">
        <f t="shared" si="5"/>
        <v>3300000</v>
      </c>
      <c r="F152" s="2">
        <v>1000000</v>
      </c>
      <c r="I152" s="2">
        <f t="shared" si="6"/>
        <v>4300000</v>
      </c>
      <c r="J152" s="2">
        <v>4300000</v>
      </c>
      <c r="K152" s="2" t="s">
        <v>250</v>
      </c>
    </row>
    <row r="153" spans="1:11" x14ac:dyDescent="0.25">
      <c r="A153" t="s">
        <v>179</v>
      </c>
      <c r="C153" t="s">
        <v>20</v>
      </c>
      <c r="D153" t="s">
        <v>592</v>
      </c>
      <c r="E153" s="2">
        <f t="shared" si="5"/>
        <v>560000</v>
      </c>
      <c r="F153" s="2">
        <v>0</v>
      </c>
      <c r="I153" s="2">
        <f t="shared" si="6"/>
        <v>560000</v>
      </c>
      <c r="J153" s="2">
        <v>560000</v>
      </c>
      <c r="K153" s="2" t="s">
        <v>251</v>
      </c>
    </row>
    <row r="154" spans="1:11" x14ac:dyDescent="0.25">
      <c r="A154" t="s">
        <v>179</v>
      </c>
      <c r="C154" t="s">
        <v>20</v>
      </c>
      <c r="D154" t="s">
        <v>664</v>
      </c>
      <c r="E154" s="2">
        <f t="shared" si="5"/>
        <v>1560000</v>
      </c>
      <c r="F154" s="2">
        <v>1000000</v>
      </c>
      <c r="I154" s="2">
        <f t="shared" si="6"/>
        <v>2560000</v>
      </c>
      <c r="J154" s="2">
        <v>2560000</v>
      </c>
      <c r="K154" s="2" t="s">
        <v>366</v>
      </c>
    </row>
    <row r="155" spans="1:11" x14ac:dyDescent="0.25">
      <c r="A155" t="s">
        <v>179</v>
      </c>
      <c r="C155" t="s">
        <v>20</v>
      </c>
      <c r="D155" t="s">
        <v>410</v>
      </c>
      <c r="E155" s="2">
        <f t="shared" si="5"/>
        <v>560000</v>
      </c>
      <c r="F155" s="2">
        <v>0</v>
      </c>
      <c r="I155" s="2">
        <f t="shared" si="6"/>
        <v>560000</v>
      </c>
      <c r="J155" s="2">
        <v>560000</v>
      </c>
      <c r="K155" s="2" t="s">
        <v>250</v>
      </c>
    </row>
    <row r="156" spans="1:11" x14ac:dyDescent="0.25">
      <c r="A156" t="s">
        <v>179</v>
      </c>
      <c r="C156" t="s">
        <v>20</v>
      </c>
      <c r="D156" t="s">
        <v>52</v>
      </c>
      <c r="E156" s="2">
        <f t="shared" si="5"/>
        <v>2800000</v>
      </c>
      <c r="F156" s="2">
        <v>1000000</v>
      </c>
      <c r="I156" s="2">
        <f t="shared" si="6"/>
        <v>3800000</v>
      </c>
      <c r="J156" s="2">
        <v>3800000</v>
      </c>
      <c r="K156" s="2" t="s">
        <v>250</v>
      </c>
    </row>
    <row r="157" spans="1:11" x14ac:dyDescent="0.25">
      <c r="A157" t="s">
        <v>179</v>
      </c>
      <c r="C157" t="s">
        <v>20</v>
      </c>
      <c r="D157" t="s">
        <v>673</v>
      </c>
      <c r="E157" s="2">
        <f t="shared" si="5"/>
        <v>2100000</v>
      </c>
      <c r="F157" s="2">
        <v>1000000</v>
      </c>
      <c r="G157" s="2">
        <v>1000000</v>
      </c>
      <c r="I157" s="2">
        <f t="shared" si="6"/>
        <v>4100000</v>
      </c>
      <c r="J157" s="2">
        <v>3100000</v>
      </c>
      <c r="K157" s="2" t="s">
        <v>250</v>
      </c>
    </row>
    <row r="158" spans="1:11" x14ac:dyDescent="0.25">
      <c r="A158" t="s">
        <v>179</v>
      </c>
      <c r="C158" t="s">
        <v>20</v>
      </c>
      <c r="D158" t="s">
        <v>497</v>
      </c>
      <c r="E158" s="2">
        <f t="shared" si="5"/>
        <v>700000</v>
      </c>
      <c r="F158" s="2">
        <v>0</v>
      </c>
      <c r="I158" s="2">
        <f t="shared" si="6"/>
        <v>700000</v>
      </c>
      <c r="J158" s="2">
        <v>700000</v>
      </c>
      <c r="K158" s="2" t="s">
        <v>252</v>
      </c>
    </row>
    <row r="159" spans="1:11" x14ac:dyDescent="0.25">
      <c r="A159" t="s">
        <v>179</v>
      </c>
      <c r="C159" t="s">
        <v>20</v>
      </c>
      <c r="D159" t="s">
        <v>49</v>
      </c>
      <c r="E159" s="2">
        <f t="shared" si="5"/>
        <v>0</v>
      </c>
      <c r="F159" s="2">
        <v>0</v>
      </c>
      <c r="I159" s="2">
        <f t="shared" si="6"/>
        <v>0</v>
      </c>
      <c r="J159" s="2">
        <v>0</v>
      </c>
      <c r="K159" s="2" t="s">
        <v>250</v>
      </c>
    </row>
    <row r="160" spans="1:11" x14ac:dyDescent="0.25">
      <c r="A160" t="s">
        <v>179</v>
      </c>
      <c r="C160" t="s">
        <v>20</v>
      </c>
      <c r="D160" t="s">
        <v>367</v>
      </c>
      <c r="E160" s="2">
        <f t="shared" si="5"/>
        <v>0</v>
      </c>
      <c r="F160" s="2">
        <v>0</v>
      </c>
      <c r="I160" s="2">
        <f t="shared" si="6"/>
        <v>0</v>
      </c>
      <c r="J160" s="2">
        <v>0</v>
      </c>
      <c r="K160" s="2" t="s">
        <v>250</v>
      </c>
    </row>
    <row r="161" spans="1:11" x14ac:dyDescent="0.25">
      <c r="A161" t="s">
        <v>179</v>
      </c>
      <c r="C161" t="s">
        <v>20</v>
      </c>
      <c r="D161" t="s">
        <v>160</v>
      </c>
      <c r="E161" s="2">
        <f t="shared" si="5"/>
        <v>0</v>
      </c>
      <c r="F161" s="2">
        <v>0</v>
      </c>
      <c r="I161" s="2">
        <f t="shared" si="6"/>
        <v>0</v>
      </c>
      <c r="J161" s="2">
        <v>0</v>
      </c>
      <c r="K161" s="2" t="s">
        <v>366</v>
      </c>
    </row>
    <row r="162" spans="1:11" x14ac:dyDescent="0.25">
      <c r="A162" t="s">
        <v>179</v>
      </c>
      <c r="C162" t="s">
        <v>20</v>
      </c>
      <c r="D162" t="s">
        <v>593</v>
      </c>
      <c r="E162" s="2">
        <f t="shared" si="5"/>
        <v>0</v>
      </c>
      <c r="F162" s="2">
        <v>0</v>
      </c>
      <c r="I162" s="2">
        <f t="shared" si="6"/>
        <v>0</v>
      </c>
      <c r="J162" s="2">
        <v>0</v>
      </c>
      <c r="K162" s="2" t="s">
        <v>253</v>
      </c>
    </row>
    <row r="163" spans="1:11" x14ac:dyDescent="0.25">
      <c r="A163" t="s">
        <v>179</v>
      </c>
      <c r="C163" t="s">
        <v>20</v>
      </c>
      <c r="D163" t="s">
        <v>161</v>
      </c>
      <c r="E163" s="2">
        <f t="shared" si="5"/>
        <v>560000</v>
      </c>
      <c r="F163" s="2">
        <v>0</v>
      </c>
      <c r="I163" s="2">
        <f t="shared" si="6"/>
        <v>560000</v>
      </c>
      <c r="J163" s="2">
        <v>560000</v>
      </c>
      <c r="K163" s="2" t="s">
        <v>250</v>
      </c>
    </row>
    <row r="164" spans="1:11" x14ac:dyDescent="0.25">
      <c r="A164" t="s">
        <v>179</v>
      </c>
      <c r="C164" t="s">
        <v>20</v>
      </c>
      <c r="D164" t="s">
        <v>376</v>
      </c>
      <c r="E164" s="2">
        <f t="shared" si="5"/>
        <v>1700000</v>
      </c>
      <c r="F164" s="2">
        <v>1000000</v>
      </c>
      <c r="I164" s="2">
        <f t="shared" si="6"/>
        <v>2700000</v>
      </c>
      <c r="J164" s="2">
        <v>2700000</v>
      </c>
      <c r="K164" s="2" t="s">
        <v>366</v>
      </c>
    </row>
    <row r="165" spans="1:11" x14ac:dyDescent="0.25">
      <c r="A165" t="s">
        <v>179</v>
      </c>
      <c r="C165" t="s">
        <v>20</v>
      </c>
      <c r="D165" t="s">
        <v>412</v>
      </c>
      <c r="E165" s="2">
        <f t="shared" si="5"/>
        <v>700000</v>
      </c>
      <c r="F165" s="2">
        <v>0</v>
      </c>
      <c r="I165" s="2">
        <f t="shared" si="6"/>
        <v>700000</v>
      </c>
      <c r="J165" s="2">
        <v>700000</v>
      </c>
      <c r="K165" s="2" t="s">
        <v>253</v>
      </c>
    </row>
    <row r="166" spans="1:11" x14ac:dyDescent="0.25">
      <c r="A166" t="s">
        <v>179</v>
      </c>
      <c r="C166" t="s">
        <v>20</v>
      </c>
      <c r="D166" t="s">
        <v>413</v>
      </c>
      <c r="E166" s="2">
        <f t="shared" si="5"/>
        <v>700000</v>
      </c>
      <c r="F166" s="2">
        <v>0</v>
      </c>
      <c r="I166" s="2">
        <f t="shared" si="6"/>
        <v>700000</v>
      </c>
      <c r="J166" s="2">
        <v>700000</v>
      </c>
      <c r="K166" s="2" t="s">
        <v>253</v>
      </c>
    </row>
    <row r="167" spans="1:11" x14ac:dyDescent="0.25">
      <c r="A167" t="s">
        <v>179</v>
      </c>
      <c r="C167" t="s">
        <v>20</v>
      </c>
      <c r="D167" t="s">
        <v>498</v>
      </c>
      <c r="E167" s="2">
        <f t="shared" si="5"/>
        <v>0</v>
      </c>
      <c r="F167" s="2">
        <v>0</v>
      </c>
      <c r="I167" s="2">
        <f t="shared" si="6"/>
        <v>0</v>
      </c>
      <c r="J167" s="2">
        <v>0</v>
      </c>
      <c r="K167" s="2" t="s">
        <v>253</v>
      </c>
    </row>
    <row r="168" spans="1:11" x14ac:dyDescent="0.25">
      <c r="A168" t="s">
        <v>179</v>
      </c>
      <c r="C168" t="s">
        <v>20</v>
      </c>
      <c r="D168" t="s">
        <v>674</v>
      </c>
      <c r="E168" s="2">
        <f t="shared" si="5"/>
        <v>700000</v>
      </c>
      <c r="F168" s="2">
        <v>0</v>
      </c>
      <c r="G168" s="2">
        <v>1000000</v>
      </c>
      <c r="I168" s="2">
        <f t="shared" si="6"/>
        <v>1700000</v>
      </c>
      <c r="J168" s="2">
        <v>700000</v>
      </c>
      <c r="K168" s="2" t="s">
        <v>253</v>
      </c>
    </row>
    <row r="169" spans="1:11" x14ac:dyDescent="0.25">
      <c r="A169" t="s">
        <v>179</v>
      </c>
      <c r="C169" t="s">
        <v>20</v>
      </c>
      <c r="D169" t="s">
        <v>499</v>
      </c>
      <c r="E169" s="2">
        <f t="shared" si="5"/>
        <v>1680000</v>
      </c>
      <c r="F169" s="2">
        <v>850000</v>
      </c>
      <c r="I169" s="2">
        <f t="shared" si="6"/>
        <v>2530000</v>
      </c>
      <c r="J169" s="2">
        <v>2530000</v>
      </c>
      <c r="K169" s="2" t="s">
        <v>253</v>
      </c>
    </row>
    <row r="170" spans="1:11" x14ac:dyDescent="0.25">
      <c r="A170" t="s">
        <v>180</v>
      </c>
      <c r="C170" t="s">
        <v>20</v>
      </c>
      <c r="D170" t="s">
        <v>704</v>
      </c>
      <c r="E170" s="2">
        <f t="shared" si="5"/>
        <v>1400000</v>
      </c>
      <c r="F170" s="2">
        <v>0</v>
      </c>
      <c r="G170" s="2">
        <v>1000000</v>
      </c>
      <c r="I170" s="2">
        <f t="shared" si="6"/>
        <v>2400000</v>
      </c>
      <c r="J170" s="2">
        <v>1400000</v>
      </c>
      <c r="K170" s="2" t="s">
        <v>250</v>
      </c>
    </row>
    <row r="171" spans="1:11" x14ac:dyDescent="0.25">
      <c r="A171" t="s">
        <v>180</v>
      </c>
      <c r="C171" t="s">
        <v>20</v>
      </c>
      <c r="D171" t="s">
        <v>500</v>
      </c>
      <c r="E171" s="2">
        <f t="shared" si="5"/>
        <v>2800000</v>
      </c>
      <c r="F171" s="2">
        <v>1000000</v>
      </c>
      <c r="I171" s="2">
        <f t="shared" si="6"/>
        <v>3800000</v>
      </c>
      <c r="J171" s="2">
        <v>3800000</v>
      </c>
      <c r="K171" s="2" t="s">
        <v>250</v>
      </c>
    </row>
    <row r="172" spans="1:11" x14ac:dyDescent="0.25">
      <c r="A172" t="s">
        <v>180</v>
      </c>
      <c r="C172" t="s">
        <v>20</v>
      </c>
      <c r="D172" t="s">
        <v>46</v>
      </c>
      <c r="E172" s="2">
        <f t="shared" si="5"/>
        <v>2100000</v>
      </c>
      <c r="F172" s="2">
        <v>850000</v>
      </c>
      <c r="I172" s="2">
        <f t="shared" si="6"/>
        <v>2950000</v>
      </c>
      <c r="J172" s="2">
        <v>2950000</v>
      </c>
      <c r="K172" s="2" t="s">
        <v>251</v>
      </c>
    </row>
    <row r="173" spans="1:11" x14ac:dyDescent="0.25">
      <c r="A173" t="s">
        <v>180</v>
      </c>
      <c r="C173" t="s">
        <v>20</v>
      </c>
      <c r="D173" t="s">
        <v>163</v>
      </c>
      <c r="E173" s="2">
        <f t="shared" si="5"/>
        <v>2600000</v>
      </c>
      <c r="F173" s="2">
        <v>1000000</v>
      </c>
      <c r="I173" s="2">
        <f t="shared" si="6"/>
        <v>3600000</v>
      </c>
      <c r="J173" s="2">
        <v>3600000</v>
      </c>
      <c r="K173" s="2" t="s">
        <v>366</v>
      </c>
    </row>
    <row r="174" spans="1:11" x14ac:dyDescent="0.25">
      <c r="A174" t="s">
        <v>180</v>
      </c>
      <c r="C174" t="s">
        <v>20</v>
      </c>
      <c r="D174" t="s">
        <v>414</v>
      </c>
      <c r="E174" s="2">
        <f t="shared" si="5"/>
        <v>2600000</v>
      </c>
      <c r="F174" s="2">
        <v>1000000</v>
      </c>
      <c r="I174" s="2">
        <f t="shared" si="6"/>
        <v>3600000</v>
      </c>
      <c r="J174" s="2">
        <v>3600000</v>
      </c>
      <c r="K174" s="2" t="s">
        <v>366</v>
      </c>
    </row>
    <row r="175" spans="1:11" x14ac:dyDescent="0.25">
      <c r="A175" t="s">
        <v>180</v>
      </c>
      <c r="C175" t="s">
        <v>20</v>
      </c>
      <c r="D175" t="s">
        <v>705</v>
      </c>
      <c r="E175" s="2">
        <f t="shared" si="5"/>
        <v>2230000</v>
      </c>
      <c r="F175" s="2">
        <v>1000000</v>
      </c>
      <c r="G175" s="2">
        <v>850000</v>
      </c>
      <c r="I175" s="2">
        <f t="shared" si="6"/>
        <v>4080000</v>
      </c>
      <c r="J175" s="2">
        <v>3230000</v>
      </c>
      <c r="K175" s="2" t="s">
        <v>250</v>
      </c>
    </row>
    <row r="176" spans="1:11" x14ac:dyDescent="0.25">
      <c r="A176" t="s">
        <v>180</v>
      </c>
      <c r="C176" t="s">
        <v>20</v>
      </c>
      <c r="D176" t="s">
        <v>675</v>
      </c>
      <c r="E176" s="2">
        <f t="shared" si="5"/>
        <v>2800000</v>
      </c>
      <c r="F176" s="2">
        <v>1000000</v>
      </c>
      <c r="G176" s="2">
        <v>1000000</v>
      </c>
      <c r="I176" s="2">
        <f t="shared" si="6"/>
        <v>4800000</v>
      </c>
      <c r="J176" s="2">
        <v>3800000</v>
      </c>
      <c r="K176" s="2" t="s">
        <v>250</v>
      </c>
    </row>
    <row r="177" spans="1:11" x14ac:dyDescent="0.25">
      <c r="A177" t="s">
        <v>180</v>
      </c>
      <c r="C177" t="s">
        <v>20</v>
      </c>
      <c r="D177" t="s">
        <v>442</v>
      </c>
      <c r="E177" s="2">
        <f t="shared" si="5"/>
        <v>2800000</v>
      </c>
      <c r="F177" s="2">
        <v>1000000</v>
      </c>
      <c r="I177" s="2">
        <f t="shared" si="6"/>
        <v>3800000</v>
      </c>
      <c r="J177" s="2">
        <v>3800000</v>
      </c>
      <c r="K177" s="2" t="s">
        <v>250</v>
      </c>
    </row>
    <row r="178" spans="1:11" x14ac:dyDescent="0.25">
      <c r="A178" t="s">
        <v>180</v>
      </c>
      <c r="C178" t="s">
        <v>20</v>
      </c>
      <c r="D178" t="s">
        <v>501</v>
      </c>
      <c r="E178" s="2">
        <f t="shared" si="5"/>
        <v>2800000</v>
      </c>
      <c r="F178" s="2">
        <v>1000000</v>
      </c>
      <c r="I178" s="2">
        <f t="shared" si="6"/>
        <v>3800000</v>
      </c>
      <c r="J178" s="2">
        <v>3800000</v>
      </c>
      <c r="K178" s="2" t="s">
        <v>252</v>
      </c>
    </row>
    <row r="179" spans="1:11" x14ac:dyDescent="0.25">
      <c r="A179" t="s">
        <v>180</v>
      </c>
      <c r="C179" t="s">
        <v>20</v>
      </c>
      <c r="D179" t="s">
        <v>502</v>
      </c>
      <c r="E179" s="2">
        <f t="shared" si="5"/>
        <v>2600000</v>
      </c>
      <c r="F179" s="2">
        <v>1000000</v>
      </c>
      <c r="I179" s="2">
        <f t="shared" si="6"/>
        <v>3600000</v>
      </c>
      <c r="J179" s="2">
        <v>3600000</v>
      </c>
      <c r="K179" s="2" t="s">
        <v>366</v>
      </c>
    </row>
    <row r="180" spans="1:11" x14ac:dyDescent="0.25">
      <c r="A180" t="s">
        <v>180</v>
      </c>
      <c r="C180" t="s">
        <v>20</v>
      </c>
      <c r="D180" t="s">
        <v>594</v>
      </c>
      <c r="E180" s="2">
        <f t="shared" si="5"/>
        <v>2600000</v>
      </c>
      <c r="F180" s="2">
        <v>1000000</v>
      </c>
      <c r="I180" s="2">
        <f t="shared" si="6"/>
        <v>3600000</v>
      </c>
      <c r="J180" s="2">
        <v>3600000</v>
      </c>
      <c r="K180" s="2" t="s">
        <v>250</v>
      </c>
    </row>
    <row r="181" spans="1:11" x14ac:dyDescent="0.25">
      <c r="A181" t="s">
        <v>180</v>
      </c>
      <c r="C181" t="s">
        <v>20</v>
      </c>
      <c r="D181" t="s">
        <v>50</v>
      </c>
      <c r="E181" s="2">
        <f t="shared" si="5"/>
        <v>2100000</v>
      </c>
      <c r="F181" s="2">
        <v>1000000</v>
      </c>
      <c r="I181" s="2">
        <f t="shared" si="6"/>
        <v>3100000</v>
      </c>
      <c r="J181" s="2">
        <v>3100000</v>
      </c>
      <c r="K181" s="2" t="s">
        <v>250</v>
      </c>
    </row>
    <row r="182" spans="1:11" x14ac:dyDescent="0.25">
      <c r="A182" t="s">
        <v>180</v>
      </c>
      <c r="C182" t="s">
        <v>20</v>
      </c>
      <c r="D182" t="s">
        <v>395</v>
      </c>
      <c r="E182" s="2">
        <f t="shared" si="5"/>
        <v>2380000</v>
      </c>
      <c r="F182" s="2">
        <v>0</v>
      </c>
      <c r="I182" s="2">
        <f t="shared" si="6"/>
        <v>2380000</v>
      </c>
      <c r="J182" s="2">
        <v>2380000</v>
      </c>
      <c r="K182" s="2" t="s">
        <v>250</v>
      </c>
    </row>
    <row r="183" spans="1:11" x14ac:dyDescent="0.25">
      <c r="A183" t="s">
        <v>180</v>
      </c>
      <c r="C183" t="s">
        <v>20</v>
      </c>
      <c r="D183" t="s">
        <v>503</v>
      </c>
      <c r="E183" s="2">
        <f t="shared" si="5"/>
        <v>2380000</v>
      </c>
      <c r="F183" s="2">
        <v>0</v>
      </c>
      <c r="I183" s="2">
        <f t="shared" si="6"/>
        <v>2380000</v>
      </c>
      <c r="J183" s="2">
        <v>2380000</v>
      </c>
      <c r="K183" s="2" t="s">
        <v>250</v>
      </c>
    </row>
    <row r="184" spans="1:11" x14ac:dyDescent="0.25">
      <c r="A184" t="s">
        <v>180</v>
      </c>
      <c r="C184" t="s">
        <v>20</v>
      </c>
      <c r="D184" t="s">
        <v>166</v>
      </c>
      <c r="E184" s="2">
        <f t="shared" si="5"/>
        <v>3100000</v>
      </c>
      <c r="F184" s="2">
        <v>1000000</v>
      </c>
      <c r="I184" s="2">
        <f t="shared" si="6"/>
        <v>4100000</v>
      </c>
      <c r="J184" s="2">
        <v>4100000</v>
      </c>
      <c r="K184" s="2" t="s">
        <v>366</v>
      </c>
    </row>
    <row r="185" spans="1:11" x14ac:dyDescent="0.25">
      <c r="A185" t="s">
        <v>180</v>
      </c>
      <c r="C185" t="s">
        <v>20</v>
      </c>
      <c r="D185" t="s">
        <v>47</v>
      </c>
      <c r="E185" s="2">
        <f t="shared" si="5"/>
        <v>2100000</v>
      </c>
      <c r="F185" s="2">
        <v>1000000</v>
      </c>
      <c r="I185" s="2">
        <f t="shared" si="6"/>
        <v>3100000</v>
      </c>
      <c r="J185" s="2">
        <v>3100000</v>
      </c>
      <c r="K185" s="2" t="s">
        <v>250</v>
      </c>
    </row>
    <row r="186" spans="1:11" x14ac:dyDescent="0.25">
      <c r="A186" t="s">
        <v>180</v>
      </c>
      <c r="C186" t="s">
        <v>20</v>
      </c>
      <c r="D186" t="s">
        <v>167</v>
      </c>
      <c r="E186" s="2">
        <f t="shared" si="5"/>
        <v>2100000</v>
      </c>
      <c r="F186" s="2">
        <v>1000000</v>
      </c>
      <c r="I186" s="2">
        <f t="shared" si="6"/>
        <v>3100000</v>
      </c>
      <c r="J186" s="2">
        <v>3100000</v>
      </c>
      <c r="K186" s="2" t="s">
        <v>250</v>
      </c>
    </row>
    <row r="187" spans="1:11" x14ac:dyDescent="0.25">
      <c r="A187" t="s">
        <v>180</v>
      </c>
      <c r="C187" t="s">
        <v>20</v>
      </c>
      <c r="D187" t="s">
        <v>595</v>
      </c>
      <c r="E187" s="2">
        <f t="shared" si="5"/>
        <v>700000</v>
      </c>
      <c r="F187" s="2">
        <v>0</v>
      </c>
      <c r="I187" s="2">
        <f t="shared" si="6"/>
        <v>700000</v>
      </c>
      <c r="J187" s="2">
        <v>700000</v>
      </c>
      <c r="K187" s="2" t="s">
        <v>250</v>
      </c>
    </row>
    <row r="188" spans="1:11" x14ac:dyDescent="0.25">
      <c r="A188" t="s">
        <v>180</v>
      </c>
      <c r="C188" t="s">
        <v>20</v>
      </c>
      <c r="D188" t="s">
        <v>397</v>
      </c>
      <c r="E188" s="2">
        <f t="shared" si="5"/>
        <v>1700000</v>
      </c>
      <c r="F188" s="2">
        <v>1000000</v>
      </c>
      <c r="I188" s="2">
        <f t="shared" si="6"/>
        <v>2700000</v>
      </c>
      <c r="J188" s="2">
        <v>2700000</v>
      </c>
      <c r="K188" s="2" t="s">
        <v>366</v>
      </c>
    </row>
    <row r="189" spans="1:11" x14ac:dyDescent="0.25">
      <c r="A189" t="s">
        <v>180</v>
      </c>
      <c r="C189" t="s">
        <v>20</v>
      </c>
      <c r="D189" t="s">
        <v>396</v>
      </c>
      <c r="E189" s="2">
        <f t="shared" si="5"/>
        <v>2200000</v>
      </c>
      <c r="F189" s="2">
        <v>1000000</v>
      </c>
      <c r="I189" s="2">
        <f t="shared" si="6"/>
        <v>3200000</v>
      </c>
      <c r="J189" s="2">
        <v>3200000</v>
      </c>
      <c r="K189" s="2" t="s">
        <v>366</v>
      </c>
    </row>
    <row r="190" spans="1:11" x14ac:dyDescent="0.25">
      <c r="A190" t="s">
        <v>180</v>
      </c>
      <c r="C190" t="s">
        <v>20</v>
      </c>
      <c r="D190" t="s">
        <v>368</v>
      </c>
      <c r="E190" s="2">
        <f t="shared" si="5"/>
        <v>700000</v>
      </c>
      <c r="F190" s="2">
        <v>0</v>
      </c>
      <c r="I190" s="2">
        <f t="shared" si="6"/>
        <v>700000</v>
      </c>
      <c r="J190" s="2">
        <v>700000</v>
      </c>
      <c r="K190" s="2" t="s">
        <v>250</v>
      </c>
    </row>
    <row r="191" spans="1:11" x14ac:dyDescent="0.25">
      <c r="A191" t="s">
        <v>180</v>
      </c>
      <c r="C191" t="s">
        <v>20</v>
      </c>
      <c r="D191" t="s">
        <v>48</v>
      </c>
      <c r="E191" s="2">
        <f t="shared" si="5"/>
        <v>3100000</v>
      </c>
      <c r="F191" s="2">
        <v>1000000</v>
      </c>
      <c r="I191" s="2">
        <f t="shared" si="6"/>
        <v>4100000</v>
      </c>
      <c r="J191" s="2">
        <v>4100000</v>
      </c>
      <c r="K191" s="2" t="s">
        <v>366</v>
      </c>
    </row>
    <row r="192" spans="1:11" x14ac:dyDescent="0.25">
      <c r="A192" t="s">
        <v>180</v>
      </c>
      <c r="C192" t="s">
        <v>20</v>
      </c>
      <c r="D192" t="s">
        <v>53</v>
      </c>
      <c r="E192" s="2">
        <f t="shared" si="5"/>
        <v>2800000</v>
      </c>
      <c r="F192" s="2">
        <v>1000000</v>
      </c>
      <c r="I192" s="2">
        <f t="shared" si="6"/>
        <v>3800000</v>
      </c>
      <c r="J192" s="2">
        <v>3800000</v>
      </c>
      <c r="K192" s="2" t="s">
        <v>250</v>
      </c>
    </row>
    <row r="193" spans="1:11" x14ac:dyDescent="0.25">
      <c r="A193" t="s">
        <v>180</v>
      </c>
      <c r="C193" t="s">
        <v>20</v>
      </c>
      <c r="D193" t="s">
        <v>665</v>
      </c>
      <c r="E193" s="2">
        <f t="shared" si="5"/>
        <v>3300000</v>
      </c>
      <c r="F193" s="2">
        <v>1000000</v>
      </c>
      <c r="I193" s="2">
        <f t="shared" si="6"/>
        <v>4300000</v>
      </c>
      <c r="J193" s="2">
        <v>4300000</v>
      </c>
      <c r="K193" s="2" t="s">
        <v>250</v>
      </c>
    </row>
    <row r="194" spans="1:11" x14ac:dyDescent="0.25">
      <c r="A194" t="s">
        <v>180</v>
      </c>
      <c r="C194" t="s">
        <v>20</v>
      </c>
      <c r="D194" t="s">
        <v>448</v>
      </c>
      <c r="E194" s="2">
        <f t="shared" si="5"/>
        <v>3300000</v>
      </c>
      <c r="F194" s="2">
        <v>1000000</v>
      </c>
      <c r="I194" s="2">
        <f t="shared" si="6"/>
        <v>4300000</v>
      </c>
      <c r="J194" s="2">
        <v>4300000</v>
      </c>
      <c r="K194" s="2" t="s">
        <v>252</v>
      </c>
    </row>
    <row r="195" spans="1:11" x14ac:dyDescent="0.25">
      <c r="A195" t="s">
        <v>180</v>
      </c>
      <c r="C195" t="s">
        <v>20</v>
      </c>
      <c r="D195" t="s">
        <v>706</v>
      </c>
      <c r="E195" s="2">
        <f t="shared" si="5"/>
        <v>0</v>
      </c>
      <c r="F195" s="2">
        <v>0</v>
      </c>
      <c r="G195" s="2">
        <v>850000</v>
      </c>
      <c r="I195" s="2">
        <f t="shared" si="6"/>
        <v>850000</v>
      </c>
      <c r="J195" s="2">
        <v>0</v>
      </c>
      <c r="K195" s="2" t="s">
        <v>250</v>
      </c>
    </row>
    <row r="196" spans="1:11" x14ac:dyDescent="0.25">
      <c r="A196" t="s">
        <v>180</v>
      </c>
      <c r="C196" t="s">
        <v>20</v>
      </c>
      <c r="D196" t="s">
        <v>707</v>
      </c>
      <c r="E196" s="2">
        <f t="shared" si="5"/>
        <v>0</v>
      </c>
      <c r="F196" s="2">
        <v>0</v>
      </c>
      <c r="G196" s="2">
        <v>850000</v>
      </c>
      <c r="I196" s="2">
        <f t="shared" si="6"/>
        <v>850000</v>
      </c>
      <c r="J196" s="2">
        <v>0</v>
      </c>
      <c r="K196" s="2" t="s">
        <v>250</v>
      </c>
    </row>
    <row r="197" spans="1:11" x14ac:dyDescent="0.25">
      <c r="A197" t="s">
        <v>180</v>
      </c>
      <c r="C197" t="s">
        <v>20</v>
      </c>
      <c r="D197" t="s">
        <v>443</v>
      </c>
      <c r="E197" s="2">
        <f t="shared" ref="E197:E238" si="7">+J197-F197</f>
        <v>2200000</v>
      </c>
      <c r="F197" s="2">
        <v>1000000</v>
      </c>
      <c r="I197" s="2">
        <f t="shared" si="6"/>
        <v>3200000</v>
      </c>
      <c r="J197" s="2">
        <v>3200000</v>
      </c>
      <c r="K197" s="2" t="s">
        <v>366</v>
      </c>
    </row>
    <row r="198" spans="1:11" x14ac:dyDescent="0.25">
      <c r="A198" t="s">
        <v>180</v>
      </c>
      <c r="C198" t="s">
        <v>20</v>
      </c>
      <c r="D198" t="s">
        <v>168</v>
      </c>
      <c r="E198" s="2">
        <f t="shared" si="7"/>
        <v>2600000</v>
      </c>
      <c r="F198" s="2">
        <v>1000000</v>
      </c>
      <c r="I198" s="2">
        <f t="shared" si="6"/>
        <v>3600000</v>
      </c>
      <c r="J198" s="2">
        <v>3600000</v>
      </c>
      <c r="K198" s="2" t="s">
        <v>250</v>
      </c>
    </row>
    <row r="199" spans="1:11" x14ac:dyDescent="0.25">
      <c r="A199" t="s">
        <v>180</v>
      </c>
      <c r="C199" t="s">
        <v>20</v>
      </c>
      <c r="D199" t="s">
        <v>169</v>
      </c>
      <c r="E199" s="2">
        <f t="shared" si="7"/>
        <v>2800000</v>
      </c>
      <c r="F199" s="2">
        <v>1000000</v>
      </c>
      <c r="I199" s="2">
        <f t="shared" si="6"/>
        <v>3800000</v>
      </c>
      <c r="J199" s="2">
        <v>3800000</v>
      </c>
      <c r="K199" s="2" t="s">
        <v>250</v>
      </c>
    </row>
    <row r="200" spans="1:11" x14ac:dyDescent="0.25">
      <c r="A200" t="s">
        <v>180</v>
      </c>
      <c r="C200" t="s">
        <v>20</v>
      </c>
      <c r="D200" t="s">
        <v>170</v>
      </c>
      <c r="E200" s="2">
        <f t="shared" si="7"/>
        <v>2800000</v>
      </c>
      <c r="F200" s="2">
        <v>1000000</v>
      </c>
      <c r="I200" s="2">
        <f t="shared" si="6"/>
        <v>3800000</v>
      </c>
      <c r="J200" s="2">
        <v>3800000</v>
      </c>
      <c r="K200" s="2" t="s">
        <v>250</v>
      </c>
    </row>
    <row r="201" spans="1:11" x14ac:dyDescent="0.25">
      <c r="A201" t="s">
        <v>180</v>
      </c>
      <c r="C201" t="s">
        <v>20</v>
      </c>
      <c r="D201" t="s">
        <v>708</v>
      </c>
      <c r="E201" s="2">
        <f t="shared" si="7"/>
        <v>525000</v>
      </c>
      <c r="F201" s="2">
        <v>0</v>
      </c>
      <c r="G201" s="2">
        <v>750000</v>
      </c>
      <c r="I201" s="2">
        <f t="shared" ref="I201:I238" si="8">SUM(E201:G201)-H201</f>
        <v>1275000</v>
      </c>
      <c r="J201" s="2">
        <v>525000</v>
      </c>
      <c r="K201" s="2" t="s">
        <v>250</v>
      </c>
    </row>
    <row r="202" spans="1:11" x14ac:dyDescent="0.25">
      <c r="A202" t="s">
        <v>180</v>
      </c>
      <c r="C202" t="s">
        <v>20</v>
      </c>
      <c r="D202" t="s">
        <v>709</v>
      </c>
      <c r="E202" s="2">
        <f t="shared" si="7"/>
        <v>280000</v>
      </c>
      <c r="F202" s="2">
        <v>0</v>
      </c>
      <c r="G202" s="2">
        <v>400000</v>
      </c>
      <c r="I202" s="2">
        <f t="shared" si="8"/>
        <v>680000</v>
      </c>
      <c r="J202" s="2">
        <v>280000</v>
      </c>
      <c r="K202" s="2" t="s">
        <v>250</v>
      </c>
    </row>
    <row r="203" spans="1:11" x14ac:dyDescent="0.25">
      <c r="A203" t="s">
        <v>180</v>
      </c>
      <c r="C203" t="s">
        <v>20</v>
      </c>
      <c r="D203" t="s">
        <v>171</v>
      </c>
      <c r="E203" s="2">
        <f t="shared" si="7"/>
        <v>700000</v>
      </c>
      <c r="F203" s="2">
        <v>0</v>
      </c>
      <c r="I203" s="2">
        <f t="shared" si="8"/>
        <v>700000</v>
      </c>
      <c r="J203" s="2">
        <v>700000</v>
      </c>
      <c r="K203" s="2" t="s">
        <v>250</v>
      </c>
    </row>
    <row r="204" spans="1:11" x14ac:dyDescent="0.25">
      <c r="A204" t="s">
        <v>180</v>
      </c>
      <c r="C204" t="s">
        <v>20</v>
      </c>
      <c r="D204" t="s">
        <v>172</v>
      </c>
      <c r="E204" s="2">
        <f t="shared" si="7"/>
        <v>1700000</v>
      </c>
      <c r="F204" s="2">
        <v>1000000</v>
      </c>
      <c r="I204" s="2">
        <f t="shared" si="8"/>
        <v>2700000</v>
      </c>
      <c r="J204" s="2">
        <v>2700000</v>
      </c>
      <c r="K204" s="2" t="s">
        <v>366</v>
      </c>
    </row>
    <row r="205" spans="1:11" x14ac:dyDescent="0.25">
      <c r="A205" t="s">
        <v>180</v>
      </c>
      <c r="C205" t="s">
        <v>20</v>
      </c>
      <c r="D205" t="s">
        <v>617</v>
      </c>
      <c r="E205" s="2">
        <f t="shared" si="7"/>
        <v>2100000</v>
      </c>
      <c r="F205" s="2">
        <v>0</v>
      </c>
      <c r="I205" s="2">
        <f t="shared" si="8"/>
        <v>2100000</v>
      </c>
      <c r="J205" s="2">
        <v>2100000</v>
      </c>
      <c r="K205" s="2" t="s">
        <v>250</v>
      </c>
    </row>
    <row r="206" spans="1:11" x14ac:dyDescent="0.25">
      <c r="A206" t="s">
        <v>180</v>
      </c>
      <c r="C206" t="s">
        <v>20</v>
      </c>
      <c r="D206" t="s">
        <v>710</v>
      </c>
      <c r="E206" s="2">
        <f t="shared" si="7"/>
        <v>1470000</v>
      </c>
      <c r="F206" s="2">
        <v>0</v>
      </c>
      <c r="G206" s="2">
        <v>700000</v>
      </c>
      <c r="I206" s="2">
        <f t="shared" si="8"/>
        <v>2170000</v>
      </c>
      <c r="J206" s="2">
        <v>1470000</v>
      </c>
      <c r="K206" s="2" t="s">
        <v>250</v>
      </c>
    </row>
    <row r="207" spans="1:11" x14ac:dyDescent="0.25">
      <c r="A207" t="s">
        <v>180</v>
      </c>
      <c r="C207" t="s">
        <v>20</v>
      </c>
      <c r="D207" t="s">
        <v>51</v>
      </c>
      <c r="E207" s="2">
        <f t="shared" si="7"/>
        <v>2800000</v>
      </c>
      <c r="F207" s="2">
        <v>850000</v>
      </c>
      <c r="I207" s="2">
        <f t="shared" si="8"/>
        <v>3650000</v>
      </c>
      <c r="J207" s="2">
        <v>3650000</v>
      </c>
      <c r="K207" s="2" t="s">
        <v>250</v>
      </c>
    </row>
    <row r="208" spans="1:11" x14ac:dyDescent="0.25">
      <c r="A208" t="s">
        <v>180</v>
      </c>
      <c r="C208" t="s">
        <v>20</v>
      </c>
      <c r="D208" t="s">
        <v>173</v>
      </c>
      <c r="E208" s="2">
        <f t="shared" si="7"/>
        <v>2800000</v>
      </c>
      <c r="F208" s="2">
        <v>850000</v>
      </c>
      <c r="I208" s="2">
        <f t="shared" si="8"/>
        <v>3650000</v>
      </c>
      <c r="J208" s="2">
        <v>3650000</v>
      </c>
      <c r="K208" s="2" t="s">
        <v>250</v>
      </c>
    </row>
    <row r="209" spans="1:11" x14ac:dyDescent="0.25">
      <c r="A209" t="s">
        <v>180</v>
      </c>
      <c r="C209" t="s">
        <v>20</v>
      </c>
      <c r="D209" t="s">
        <v>415</v>
      </c>
      <c r="E209" s="2">
        <f t="shared" si="7"/>
        <v>2600000</v>
      </c>
      <c r="F209" s="2">
        <v>850000</v>
      </c>
      <c r="I209" s="2">
        <f t="shared" si="8"/>
        <v>3450000</v>
      </c>
      <c r="J209" s="2">
        <v>3450000</v>
      </c>
      <c r="K209" s="2" t="s">
        <v>366</v>
      </c>
    </row>
    <row r="210" spans="1:11" x14ac:dyDescent="0.25">
      <c r="A210" t="s">
        <v>180</v>
      </c>
      <c r="C210" t="s">
        <v>20</v>
      </c>
      <c r="D210" t="s">
        <v>596</v>
      </c>
      <c r="E210" s="2">
        <f t="shared" si="7"/>
        <v>2520000</v>
      </c>
      <c r="F210" s="2">
        <v>0</v>
      </c>
      <c r="I210" s="2">
        <f t="shared" si="8"/>
        <v>2520000</v>
      </c>
      <c r="J210" s="2">
        <v>2520000</v>
      </c>
      <c r="K210" s="2" t="s">
        <v>250</v>
      </c>
    </row>
    <row r="211" spans="1:11" x14ac:dyDescent="0.25">
      <c r="A211" t="s">
        <v>180</v>
      </c>
      <c r="C211" t="s">
        <v>20</v>
      </c>
      <c r="D211" t="s">
        <v>597</v>
      </c>
      <c r="E211" s="2">
        <f t="shared" si="7"/>
        <v>2800000</v>
      </c>
      <c r="F211" s="2">
        <v>1000000</v>
      </c>
      <c r="I211" s="2">
        <f t="shared" si="8"/>
        <v>3800000</v>
      </c>
      <c r="J211" s="2">
        <v>3800000</v>
      </c>
      <c r="K211" s="2" t="s">
        <v>253</v>
      </c>
    </row>
    <row r="212" spans="1:11" x14ac:dyDescent="0.25">
      <c r="A212" t="s">
        <v>180</v>
      </c>
      <c r="C212" t="s">
        <v>20</v>
      </c>
      <c r="D212" t="s">
        <v>447</v>
      </c>
      <c r="E212" s="2">
        <f t="shared" si="7"/>
        <v>2100000</v>
      </c>
      <c r="F212" s="2">
        <v>1000000</v>
      </c>
      <c r="I212" s="2">
        <f t="shared" si="8"/>
        <v>3100000</v>
      </c>
      <c r="J212" s="2">
        <v>3100000</v>
      </c>
      <c r="K212" s="2" t="s">
        <v>253</v>
      </c>
    </row>
    <row r="213" spans="1:11" x14ac:dyDescent="0.25">
      <c r="A213" t="s">
        <v>180</v>
      </c>
      <c r="C213" t="s">
        <v>20</v>
      </c>
      <c r="D213" t="s">
        <v>400</v>
      </c>
      <c r="E213" s="2">
        <f t="shared" si="7"/>
        <v>1700000</v>
      </c>
      <c r="F213" s="2">
        <v>1000000</v>
      </c>
      <c r="I213" s="2">
        <f t="shared" si="8"/>
        <v>2700000</v>
      </c>
      <c r="J213" s="2">
        <v>2700000</v>
      </c>
      <c r="K213" s="2" t="s">
        <v>366</v>
      </c>
    </row>
    <row r="214" spans="1:11" x14ac:dyDescent="0.25">
      <c r="A214" t="s">
        <v>180</v>
      </c>
      <c r="C214" t="s">
        <v>20</v>
      </c>
      <c r="D214" t="s">
        <v>174</v>
      </c>
      <c r="E214" s="2">
        <f t="shared" si="7"/>
        <v>1400000</v>
      </c>
      <c r="F214" s="2">
        <v>0</v>
      </c>
      <c r="I214" s="2">
        <f t="shared" si="8"/>
        <v>1400000</v>
      </c>
      <c r="J214" s="2">
        <v>1400000</v>
      </c>
      <c r="K214" s="2" t="s">
        <v>253</v>
      </c>
    </row>
    <row r="215" spans="1:11" x14ac:dyDescent="0.25">
      <c r="A215" t="s">
        <v>180</v>
      </c>
      <c r="C215" t="s">
        <v>20</v>
      </c>
      <c r="D215" t="s">
        <v>444</v>
      </c>
      <c r="E215" s="2">
        <f t="shared" si="7"/>
        <v>2800000</v>
      </c>
      <c r="F215" s="2">
        <v>1000000</v>
      </c>
      <c r="I215" s="2">
        <f t="shared" si="8"/>
        <v>3800000</v>
      </c>
      <c r="J215" s="2">
        <v>3800000</v>
      </c>
      <c r="K215" s="2" t="s">
        <v>253</v>
      </c>
    </row>
    <row r="216" spans="1:11" x14ac:dyDescent="0.25">
      <c r="A216" t="s">
        <v>180</v>
      </c>
      <c r="C216" t="s">
        <v>20</v>
      </c>
      <c r="D216" t="s">
        <v>504</v>
      </c>
      <c r="E216" s="2">
        <f t="shared" si="7"/>
        <v>2180000</v>
      </c>
      <c r="F216" s="2">
        <v>0</v>
      </c>
      <c r="I216" s="2">
        <f t="shared" si="8"/>
        <v>2180000</v>
      </c>
      <c r="J216" s="2">
        <v>2180000</v>
      </c>
      <c r="K216" s="2" t="s">
        <v>253</v>
      </c>
    </row>
    <row r="217" spans="1:11" x14ac:dyDescent="0.25">
      <c r="A217" t="s">
        <v>180</v>
      </c>
      <c r="C217" t="s">
        <v>20</v>
      </c>
      <c r="D217" t="s">
        <v>711</v>
      </c>
      <c r="E217" s="2">
        <f t="shared" si="7"/>
        <v>2520000</v>
      </c>
      <c r="F217" s="2">
        <v>850000</v>
      </c>
      <c r="G217" s="2">
        <v>1000000</v>
      </c>
      <c r="I217" s="2">
        <f t="shared" si="8"/>
        <v>4370000</v>
      </c>
      <c r="J217" s="2">
        <v>3370000</v>
      </c>
      <c r="K217" s="2" t="s">
        <v>253</v>
      </c>
    </row>
    <row r="218" spans="1:11" x14ac:dyDescent="0.25">
      <c r="A218" t="s">
        <v>180</v>
      </c>
      <c r="C218" t="s">
        <v>20</v>
      </c>
      <c r="E218" s="2">
        <f t="shared" si="7"/>
        <v>0</v>
      </c>
      <c r="I218" s="2">
        <f t="shared" si="8"/>
        <v>0</v>
      </c>
    </row>
    <row r="219" spans="1:11" x14ac:dyDescent="0.25">
      <c r="A219" t="s">
        <v>180</v>
      </c>
      <c r="C219" t="s">
        <v>20</v>
      </c>
      <c r="E219" s="2">
        <f t="shared" si="7"/>
        <v>0</v>
      </c>
      <c r="I219" s="2">
        <f t="shared" si="8"/>
        <v>0</v>
      </c>
    </row>
    <row r="220" spans="1:11" x14ac:dyDescent="0.25">
      <c r="A220" t="s">
        <v>180</v>
      </c>
      <c r="C220" t="s">
        <v>20</v>
      </c>
      <c r="E220" s="2">
        <f t="shared" si="7"/>
        <v>0</v>
      </c>
      <c r="I220" s="2">
        <f t="shared" si="8"/>
        <v>0</v>
      </c>
    </row>
    <row r="221" spans="1:11" x14ac:dyDescent="0.25">
      <c r="A221" t="s">
        <v>179</v>
      </c>
      <c r="C221" t="s">
        <v>37</v>
      </c>
      <c r="D221" t="s">
        <v>445</v>
      </c>
      <c r="E221" s="2">
        <f t="shared" si="7"/>
        <v>3040000</v>
      </c>
      <c r="F221" s="2">
        <v>0</v>
      </c>
      <c r="I221" s="2">
        <f t="shared" si="8"/>
        <v>3040000</v>
      </c>
      <c r="J221" s="2">
        <v>3040000</v>
      </c>
    </row>
    <row r="222" spans="1:11" x14ac:dyDescent="0.25">
      <c r="A222" t="s">
        <v>179</v>
      </c>
      <c r="C222" t="s">
        <v>37</v>
      </c>
      <c r="D222" t="s">
        <v>175</v>
      </c>
      <c r="E222" s="2">
        <f t="shared" si="7"/>
        <v>3040000</v>
      </c>
      <c r="F222" s="2">
        <v>0</v>
      </c>
      <c r="I222" s="2">
        <f t="shared" si="8"/>
        <v>3040000</v>
      </c>
      <c r="J222" s="2">
        <v>3040000</v>
      </c>
    </row>
    <row r="223" spans="1:11" x14ac:dyDescent="0.25">
      <c r="A223" t="s">
        <v>179</v>
      </c>
      <c r="C223" t="s">
        <v>37</v>
      </c>
      <c r="D223" t="s">
        <v>505</v>
      </c>
      <c r="E223" s="2">
        <f t="shared" si="7"/>
        <v>1720000</v>
      </c>
      <c r="F223" s="2">
        <v>0</v>
      </c>
      <c r="I223" s="2">
        <f t="shared" si="8"/>
        <v>1720000</v>
      </c>
      <c r="J223" s="2">
        <v>1720000</v>
      </c>
    </row>
    <row r="224" spans="1:11" x14ac:dyDescent="0.25">
      <c r="A224" t="s">
        <v>179</v>
      </c>
      <c r="C224" t="s">
        <v>37</v>
      </c>
      <c r="D224" t="s">
        <v>43</v>
      </c>
      <c r="E224" s="2">
        <f t="shared" si="7"/>
        <v>1320000</v>
      </c>
      <c r="F224" s="2">
        <v>0</v>
      </c>
      <c r="I224" s="2">
        <f t="shared" si="8"/>
        <v>1320000</v>
      </c>
      <c r="J224" s="2">
        <v>1320000</v>
      </c>
    </row>
    <row r="225" spans="1:11" x14ac:dyDescent="0.25">
      <c r="A225" t="s">
        <v>179</v>
      </c>
      <c r="C225" t="s">
        <v>37</v>
      </c>
      <c r="D225" t="s">
        <v>712</v>
      </c>
      <c r="E225" s="2">
        <f t="shared" si="7"/>
        <v>0</v>
      </c>
      <c r="F225" s="2">
        <v>0</v>
      </c>
      <c r="I225" s="2">
        <f t="shared" si="8"/>
        <v>0</v>
      </c>
      <c r="J225" s="2">
        <v>0</v>
      </c>
    </row>
    <row r="226" spans="1:11" x14ac:dyDescent="0.25">
      <c r="A226" t="s">
        <v>179</v>
      </c>
      <c r="C226" t="s">
        <v>37</v>
      </c>
      <c r="D226" t="s">
        <v>377</v>
      </c>
      <c r="E226" s="2">
        <f t="shared" si="7"/>
        <v>0</v>
      </c>
      <c r="F226" s="2">
        <v>0</v>
      </c>
      <c r="I226" s="2">
        <f t="shared" si="8"/>
        <v>0</v>
      </c>
      <c r="J226" s="2">
        <v>0</v>
      </c>
    </row>
    <row r="227" spans="1:11" x14ac:dyDescent="0.25">
      <c r="A227" t="s">
        <v>179</v>
      </c>
      <c r="C227" t="s">
        <v>37</v>
      </c>
      <c r="D227" t="s">
        <v>506</v>
      </c>
      <c r="E227" s="2">
        <f t="shared" si="7"/>
        <v>500000</v>
      </c>
      <c r="F227" s="2">
        <v>0</v>
      </c>
      <c r="I227" s="2">
        <f t="shared" si="8"/>
        <v>500000</v>
      </c>
      <c r="J227" s="2">
        <v>500000</v>
      </c>
    </row>
    <row r="228" spans="1:11" x14ac:dyDescent="0.25">
      <c r="A228" t="s">
        <v>179</v>
      </c>
      <c r="C228" t="s">
        <v>37</v>
      </c>
      <c r="D228" t="s">
        <v>416</v>
      </c>
      <c r="E228" s="2">
        <f t="shared" si="7"/>
        <v>2640000</v>
      </c>
      <c r="F228" s="2">
        <v>0</v>
      </c>
      <c r="I228" s="2">
        <f t="shared" si="8"/>
        <v>2640000</v>
      </c>
      <c r="J228" s="2">
        <v>2640000</v>
      </c>
    </row>
    <row r="229" spans="1:11" x14ac:dyDescent="0.25">
      <c r="A229" t="s">
        <v>180</v>
      </c>
      <c r="C229" t="s">
        <v>37</v>
      </c>
      <c r="D229" t="s">
        <v>401</v>
      </c>
      <c r="E229" s="2">
        <f t="shared" si="7"/>
        <v>3170000</v>
      </c>
      <c r="F229" s="2">
        <v>0</v>
      </c>
      <c r="I229" s="2">
        <f t="shared" si="8"/>
        <v>3170000</v>
      </c>
      <c r="J229" s="2">
        <v>3170000</v>
      </c>
    </row>
    <row r="230" spans="1:11" x14ac:dyDescent="0.25">
      <c r="A230" t="s">
        <v>180</v>
      </c>
      <c r="C230" t="s">
        <v>37</v>
      </c>
      <c r="D230" t="s">
        <v>164</v>
      </c>
      <c r="E230" s="2">
        <f t="shared" si="7"/>
        <v>3600000</v>
      </c>
      <c r="F230" s="2">
        <v>600000</v>
      </c>
      <c r="I230" s="2">
        <f t="shared" si="8"/>
        <v>4200000</v>
      </c>
      <c r="J230" s="2">
        <v>4200000</v>
      </c>
    </row>
    <row r="231" spans="1:11" x14ac:dyDescent="0.25">
      <c r="A231" t="s">
        <v>180</v>
      </c>
      <c r="C231" t="s">
        <v>37</v>
      </c>
      <c r="D231" t="s">
        <v>507</v>
      </c>
      <c r="E231" s="2">
        <f t="shared" si="7"/>
        <v>3170000</v>
      </c>
      <c r="F231" s="2">
        <v>600000</v>
      </c>
      <c r="I231" s="2">
        <f t="shared" si="8"/>
        <v>3770000</v>
      </c>
      <c r="J231" s="2">
        <v>3770000</v>
      </c>
    </row>
    <row r="232" spans="1:11" x14ac:dyDescent="0.25">
      <c r="A232" t="s">
        <v>180</v>
      </c>
      <c r="C232" t="s">
        <v>37</v>
      </c>
      <c r="D232" t="s">
        <v>378</v>
      </c>
      <c r="E232" s="2">
        <f t="shared" si="7"/>
        <v>3600000</v>
      </c>
      <c r="F232" s="2">
        <v>600000</v>
      </c>
      <c r="I232" s="2">
        <f t="shared" si="8"/>
        <v>4200000</v>
      </c>
      <c r="J232" s="2">
        <v>4200000</v>
      </c>
    </row>
    <row r="233" spans="1:11" x14ac:dyDescent="0.25">
      <c r="A233" t="s">
        <v>180</v>
      </c>
      <c r="C233" t="s">
        <v>37</v>
      </c>
      <c r="D233" t="s">
        <v>369</v>
      </c>
      <c r="E233" s="2">
        <f t="shared" si="7"/>
        <v>3170000</v>
      </c>
      <c r="F233" s="2">
        <v>600000</v>
      </c>
      <c r="I233" s="2">
        <f t="shared" si="8"/>
        <v>3770000</v>
      </c>
      <c r="J233" s="2">
        <v>3770000</v>
      </c>
    </row>
    <row r="234" spans="1:11" x14ac:dyDescent="0.25">
      <c r="A234" t="s">
        <v>180</v>
      </c>
      <c r="C234" t="s">
        <v>37</v>
      </c>
      <c r="D234" t="s">
        <v>178</v>
      </c>
      <c r="E234" s="2">
        <f t="shared" si="7"/>
        <v>3200000</v>
      </c>
      <c r="F234" s="2">
        <v>600000</v>
      </c>
      <c r="I234" s="2">
        <f t="shared" si="8"/>
        <v>3800000</v>
      </c>
      <c r="J234" s="2">
        <v>3800000</v>
      </c>
    </row>
    <row r="235" spans="1:11" x14ac:dyDescent="0.25">
      <c r="A235" t="s">
        <v>180</v>
      </c>
      <c r="C235" t="s">
        <v>37</v>
      </c>
      <c r="D235" t="s">
        <v>177</v>
      </c>
      <c r="E235" s="2">
        <f t="shared" si="7"/>
        <v>2220000</v>
      </c>
      <c r="F235" s="2">
        <v>0</v>
      </c>
      <c r="I235" s="2">
        <f t="shared" si="8"/>
        <v>2220000</v>
      </c>
      <c r="J235" s="2">
        <v>2220000</v>
      </c>
    </row>
    <row r="236" spans="1:11" x14ac:dyDescent="0.25">
      <c r="A236" t="s">
        <v>180</v>
      </c>
      <c r="C236" t="s">
        <v>37</v>
      </c>
      <c r="D236" t="s">
        <v>162</v>
      </c>
      <c r="E236" s="2">
        <f t="shared" si="7"/>
        <v>900000</v>
      </c>
      <c r="F236" s="2">
        <v>0</v>
      </c>
      <c r="I236" s="2">
        <f t="shared" si="8"/>
        <v>900000</v>
      </c>
      <c r="J236" s="2">
        <v>900000</v>
      </c>
    </row>
    <row r="237" spans="1:11" x14ac:dyDescent="0.25">
      <c r="A237" t="s">
        <v>179</v>
      </c>
      <c r="C237" t="s">
        <v>39</v>
      </c>
      <c r="D237" t="s">
        <v>417</v>
      </c>
      <c r="E237" s="2">
        <f t="shared" si="7"/>
        <v>3990000</v>
      </c>
      <c r="F237" s="2">
        <v>0</v>
      </c>
      <c r="H237" s="2">
        <v>290000</v>
      </c>
      <c r="I237" s="2">
        <f t="shared" si="8"/>
        <v>3700000</v>
      </c>
      <c r="J237" s="2">
        <v>3990000</v>
      </c>
      <c r="K237" s="19" t="s">
        <v>737</v>
      </c>
    </row>
    <row r="238" spans="1:11" x14ac:dyDescent="0.25">
      <c r="A238" t="s">
        <v>180</v>
      </c>
      <c r="C238" t="s">
        <v>39</v>
      </c>
      <c r="D238" t="s">
        <v>379</v>
      </c>
      <c r="E238" s="2">
        <f t="shared" si="7"/>
        <v>5400000</v>
      </c>
      <c r="F238" s="2">
        <v>0</v>
      </c>
      <c r="I238" s="2">
        <f t="shared" si="8"/>
        <v>5400000</v>
      </c>
      <c r="J238" s="2">
        <v>5400000</v>
      </c>
      <c r="K238" s="19"/>
    </row>
    <row r="239" spans="1:11" s="1" customFormat="1" x14ac:dyDescent="0.25">
      <c r="A239" s="3"/>
      <c r="B239" s="3"/>
      <c r="C239" s="3"/>
      <c r="D239" s="3" t="s">
        <v>84</v>
      </c>
      <c r="E239" s="4">
        <f t="shared" ref="E239:H239" si="9">SUM(E120:E238)</f>
        <v>208715000</v>
      </c>
      <c r="F239" s="4">
        <f t="shared" si="9"/>
        <v>55950000</v>
      </c>
      <c r="G239" s="4">
        <f t="shared" si="9"/>
        <v>12100000</v>
      </c>
      <c r="H239" s="4">
        <f t="shared" si="9"/>
        <v>290000</v>
      </c>
      <c r="I239" s="4">
        <f>SUM(I120:I238)</f>
        <v>276475000</v>
      </c>
      <c r="J239" s="4">
        <f>SUM(J120:J238)</f>
        <v>264665000</v>
      </c>
      <c r="K239" s="4"/>
    </row>
    <row r="240" spans="1:11" x14ac:dyDescent="0.25">
      <c r="A240" t="s">
        <v>229</v>
      </c>
      <c r="C240" t="s">
        <v>20</v>
      </c>
      <c r="D240" t="s">
        <v>181</v>
      </c>
      <c r="E240" s="2">
        <f t="shared" ref="E240:E303" si="10">+J240-F240</f>
        <v>3100000</v>
      </c>
      <c r="F240" s="2">
        <v>1000000</v>
      </c>
      <c r="I240" s="2">
        <f t="shared" ref="I240:I303" si="11">SUM(E240:G240)-H240</f>
        <v>4100000</v>
      </c>
      <c r="J240" s="2">
        <v>4100000</v>
      </c>
      <c r="K240" s="2" t="s">
        <v>250</v>
      </c>
    </row>
    <row r="241" spans="1:11" x14ac:dyDescent="0.25">
      <c r="A241" t="s">
        <v>229</v>
      </c>
      <c r="C241" t="s">
        <v>20</v>
      </c>
      <c r="D241" t="s">
        <v>183</v>
      </c>
      <c r="E241" s="2">
        <f t="shared" si="10"/>
        <v>700000</v>
      </c>
      <c r="F241" s="2">
        <v>0</v>
      </c>
      <c r="I241" s="2">
        <f t="shared" si="11"/>
        <v>700000</v>
      </c>
      <c r="J241" s="2">
        <v>700000</v>
      </c>
      <c r="K241" s="2" t="s">
        <v>251</v>
      </c>
    </row>
    <row r="242" spans="1:11" x14ac:dyDescent="0.25">
      <c r="A242" t="s">
        <v>229</v>
      </c>
      <c r="C242" t="s">
        <v>20</v>
      </c>
      <c r="D242" t="s">
        <v>184</v>
      </c>
      <c r="E242" s="2">
        <f t="shared" si="10"/>
        <v>2200000</v>
      </c>
      <c r="F242" s="2">
        <v>1000000</v>
      </c>
      <c r="I242" s="2">
        <f t="shared" si="11"/>
        <v>3200000</v>
      </c>
      <c r="J242" s="2">
        <v>3200000</v>
      </c>
      <c r="K242" s="2" t="s">
        <v>366</v>
      </c>
    </row>
    <row r="243" spans="1:11" x14ac:dyDescent="0.25">
      <c r="A243" t="s">
        <v>229</v>
      </c>
      <c r="C243" t="s">
        <v>20</v>
      </c>
      <c r="D243" t="s">
        <v>189</v>
      </c>
      <c r="E243" s="2">
        <f t="shared" si="10"/>
        <v>2100000</v>
      </c>
      <c r="F243" s="2">
        <v>1000000</v>
      </c>
      <c r="I243" s="2">
        <f t="shared" si="11"/>
        <v>3100000</v>
      </c>
      <c r="J243" s="2">
        <v>3100000</v>
      </c>
      <c r="K243" s="2" t="s">
        <v>250</v>
      </c>
    </row>
    <row r="244" spans="1:11" x14ac:dyDescent="0.25">
      <c r="A244" t="s">
        <v>229</v>
      </c>
      <c r="C244" t="s">
        <v>20</v>
      </c>
      <c r="D244" t="s">
        <v>713</v>
      </c>
      <c r="E244" s="2">
        <f t="shared" si="10"/>
        <v>2100000</v>
      </c>
      <c r="F244" s="2">
        <v>1000000</v>
      </c>
      <c r="G244" s="2">
        <v>1000000</v>
      </c>
      <c r="I244" s="2">
        <f t="shared" si="11"/>
        <v>4100000</v>
      </c>
      <c r="J244" s="2">
        <v>3100000</v>
      </c>
      <c r="K244" s="2" t="s">
        <v>250</v>
      </c>
    </row>
    <row r="245" spans="1:11" x14ac:dyDescent="0.25">
      <c r="A245" t="s">
        <v>229</v>
      </c>
      <c r="C245" t="s">
        <v>20</v>
      </c>
      <c r="D245" t="s">
        <v>676</v>
      </c>
      <c r="E245" s="2">
        <f t="shared" si="10"/>
        <v>1700000</v>
      </c>
      <c r="F245" s="2">
        <v>1000000</v>
      </c>
      <c r="G245" s="2">
        <v>1000000</v>
      </c>
      <c r="I245" s="2">
        <f t="shared" si="11"/>
        <v>3700000</v>
      </c>
      <c r="J245" s="2">
        <v>2700000</v>
      </c>
      <c r="K245" s="2" t="s">
        <v>366</v>
      </c>
    </row>
    <row r="246" spans="1:11" x14ac:dyDescent="0.25">
      <c r="A246" t="s">
        <v>229</v>
      </c>
      <c r="C246" t="s">
        <v>20</v>
      </c>
      <c r="D246" t="s">
        <v>185</v>
      </c>
      <c r="E246" s="2">
        <f t="shared" si="10"/>
        <v>2600000</v>
      </c>
      <c r="F246" s="2">
        <v>1000000</v>
      </c>
      <c r="I246" s="2">
        <f t="shared" si="11"/>
        <v>3600000</v>
      </c>
      <c r="J246" s="2">
        <v>3600000</v>
      </c>
      <c r="K246" s="2" t="s">
        <v>251</v>
      </c>
    </row>
    <row r="247" spans="1:11" x14ac:dyDescent="0.25">
      <c r="A247" t="s">
        <v>229</v>
      </c>
      <c r="C247" t="s">
        <v>20</v>
      </c>
      <c r="D247" t="s">
        <v>508</v>
      </c>
      <c r="E247" s="2">
        <f t="shared" si="10"/>
        <v>1960000</v>
      </c>
      <c r="F247" s="2">
        <v>1000000</v>
      </c>
      <c r="I247" s="2">
        <f t="shared" si="11"/>
        <v>2960000</v>
      </c>
      <c r="J247" s="2">
        <v>2960000</v>
      </c>
      <c r="K247" s="2" t="s">
        <v>252</v>
      </c>
    </row>
    <row r="248" spans="1:11" x14ac:dyDescent="0.25">
      <c r="A248" t="s">
        <v>229</v>
      </c>
      <c r="C248" t="s">
        <v>20</v>
      </c>
      <c r="D248" t="s">
        <v>450</v>
      </c>
      <c r="E248" s="2">
        <f t="shared" si="10"/>
        <v>2100000</v>
      </c>
      <c r="F248" s="2">
        <v>1000000</v>
      </c>
      <c r="I248" s="2">
        <f t="shared" si="11"/>
        <v>3100000</v>
      </c>
      <c r="J248" s="2">
        <v>3100000</v>
      </c>
      <c r="K248" s="2" t="s">
        <v>250</v>
      </c>
    </row>
    <row r="249" spans="1:11" x14ac:dyDescent="0.25">
      <c r="A249" t="s">
        <v>229</v>
      </c>
      <c r="C249" t="s">
        <v>20</v>
      </c>
      <c r="D249" t="s">
        <v>521</v>
      </c>
      <c r="E249" s="2">
        <f t="shared" si="10"/>
        <v>2200000</v>
      </c>
      <c r="F249" s="2">
        <v>1000000</v>
      </c>
      <c r="I249" s="2">
        <f t="shared" si="11"/>
        <v>3200000</v>
      </c>
      <c r="J249" s="2">
        <v>3200000</v>
      </c>
      <c r="K249" s="2" t="s">
        <v>366</v>
      </c>
    </row>
    <row r="250" spans="1:11" x14ac:dyDescent="0.25">
      <c r="A250" t="s">
        <v>229</v>
      </c>
      <c r="C250" t="s">
        <v>20</v>
      </c>
      <c r="D250" t="s">
        <v>187</v>
      </c>
      <c r="E250" s="2">
        <f t="shared" si="10"/>
        <v>700000</v>
      </c>
      <c r="F250" s="2">
        <v>0</v>
      </c>
      <c r="I250" s="2">
        <f t="shared" si="11"/>
        <v>700000</v>
      </c>
      <c r="J250" s="2">
        <v>700000</v>
      </c>
      <c r="K250" s="2" t="s">
        <v>250</v>
      </c>
    </row>
    <row r="251" spans="1:11" x14ac:dyDescent="0.25">
      <c r="A251" t="s">
        <v>229</v>
      </c>
      <c r="C251" t="s">
        <v>20</v>
      </c>
      <c r="D251" t="s">
        <v>451</v>
      </c>
      <c r="E251" s="2">
        <f t="shared" si="10"/>
        <v>700000</v>
      </c>
      <c r="F251" s="2">
        <v>0</v>
      </c>
      <c r="I251" s="2">
        <f t="shared" si="11"/>
        <v>700000</v>
      </c>
      <c r="J251" s="2">
        <v>700000</v>
      </c>
      <c r="K251" s="2" t="s">
        <v>250</v>
      </c>
    </row>
    <row r="252" spans="1:11" x14ac:dyDescent="0.25">
      <c r="A252" t="s">
        <v>229</v>
      </c>
      <c r="C252" t="s">
        <v>20</v>
      </c>
      <c r="D252" t="s">
        <v>352</v>
      </c>
      <c r="E252" s="2">
        <f t="shared" si="10"/>
        <v>2100000</v>
      </c>
      <c r="F252" s="2">
        <v>1000000</v>
      </c>
      <c r="I252" s="2">
        <f t="shared" si="11"/>
        <v>3100000</v>
      </c>
      <c r="J252" s="2">
        <v>3100000</v>
      </c>
      <c r="K252" s="2" t="s">
        <v>250</v>
      </c>
    </row>
    <row r="253" spans="1:11" x14ac:dyDescent="0.25">
      <c r="A253" t="s">
        <v>229</v>
      </c>
      <c r="C253" t="s">
        <v>20</v>
      </c>
      <c r="D253" t="s">
        <v>452</v>
      </c>
      <c r="E253" s="2">
        <f t="shared" si="10"/>
        <v>2100000</v>
      </c>
      <c r="F253" s="2">
        <v>1000000</v>
      </c>
      <c r="I253" s="2">
        <f t="shared" si="11"/>
        <v>3100000</v>
      </c>
      <c r="J253" s="2">
        <v>3100000</v>
      </c>
      <c r="K253" s="2" t="s">
        <v>250</v>
      </c>
    </row>
    <row r="254" spans="1:11" x14ac:dyDescent="0.25">
      <c r="A254" t="s">
        <v>229</v>
      </c>
      <c r="C254" t="s">
        <v>20</v>
      </c>
      <c r="D254" t="s">
        <v>57</v>
      </c>
      <c r="E254" s="2">
        <f t="shared" si="10"/>
        <v>700000</v>
      </c>
      <c r="F254" s="2">
        <v>0</v>
      </c>
      <c r="I254" s="2">
        <f t="shared" si="11"/>
        <v>700000</v>
      </c>
      <c r="J254" s="2">
        <v>700000</v>
      </c>
      <c r="K254" s="2" t="s">
        <v>251</v>
      </c>
    </row>
    <row r="255" spans="1:11" x14ac:dyDescent="0.25">
      <c r="A255" t="s">
        <v>229</v>
      </c>
      <c r="C255" t="s">
        <v>20</v>
      </c>
      <c r="D255" t="s">
        <v>190</v>
      </c>
      <c r="E255" s="2">
        <f t="shared" si="10"/>
        <v>1700000</v>
      </c>
      <c r="F255" s="2">
        <v>1000000</v>
      </c>
      <c r="I255" s="2">
        <f t="shared" si="11"/>
        <v>2700000</v>
      </c>
      <c r="J255" s="2">
        <v>2700000</v>
      </c>
      <c r="K255" s="2" t="s">
        <v>366</v>
      </c>
    </row>
    <row r="256" spans="1:11" x14ac:dyDescent="0.25">
      <c r="A256" t="s">
        <v>229</v>
      </c>
      <c r="C256" t="s">
        <v>20</v>
      </c>
      <c r="D256" t="s">
        <v>191</v>
      </c>
      <c r="E256" s="2">
        <f t="shared" si="10"/>
        <v>2600000</v>
      </c>
      <c r="F256" s="2">
        <v>1000000</v>
      </c>
      <c r="I256" s="2">
        <f t="shared" si="11"/>
        <v>3600000</v>
      </c>
      <c r="J256" s="2">
        <v>3600000</v>
      </c>
      <c r="K256" s="2" t="s">
        <v>250</v>
      </c>
    </row>
    <row r="257" spans="1:11" x14ac:dyDescent="0.25">
      <c r="A257" t="s">
        <v>229</v>
      </c>
      <c r="C257" t="s">
        <v>20</v>
      </c>
      <c r="D257" t="s">
        <v>192</v>
      </c>
      <c r="E257" s="2">
        <f t="shared" si="10"/>
        <v>2600000</v>
      </c>
      <c r="F257" s="2">
        <v>1000000</v>
      </c>
      <c r="I257" s="2">
        <f t="shared" si="11"/>
        <v>3600000</v>
      </c>
      <c r="J257" s="2">
        <v>3600000</v>
      </c>
      <c r="K257" s="2" t="s">
        <v>250</v>
      </c>
    </row>
    <row r="258" spans="1:11" x14ac:dyDescent="0.25">
      <c r="A258" t="s">
        <v>229</v>
      </c>
      <c r="C258" t="s">
        <v>20</v>
      </c>
      <c r="D258" t="s">
        <v>353</v>
      </c>
      <c r="E258" s="2">
        <f t="shared" si="10"/>
        <v>2600000</v>
      </c>
      <c r="F258" s="2">
        <v>1000000</v>
      </c>
      <c r="I258" s="2">
        <f t="shared" si="11"/>
        <v>3600000</v>
      </c>
      <c r="J258" s="2">
        <v>3600000</v>
      </c>
      <c r="K258" s="2" t="s">
        <v>251</v>
      </c>
    </row>
    <row r="259" spans="1:11" x14ac:dyDescent="0.25">
      <c r="A259" t="s">
        <v>229</v>
      </c>
      <c r="C259" t="s">
        <v>20</v>
      </c>
      <c r="D259" t="s">
        <v>193</v>
      </c>
      <c r="E259" s="2">
        <f t="shared" si="10"/>
        <v>2200000</v>
      </c>
      <c r="F259" s="2">
        <v>1000000</v>
      </c>
      <c r="I259" s="2">
        <f t="shared" si="11"/>
        <v>3200000</v>
      </c>
      <c r="J259" s="2">
        <v>3200000</v>
      </c>
      <c r="K259" s="2" t="s">
        <v>366</v>
      </c>
    </row>
    <row r="260" spans="1:11" x14ac:dyDescent="0.25">
      <c r="A260" t="s">
        <v>229</v>
      </c>
      <c r="C260" t="s">
        <v>20</v>
      </c>
      <c r="D260" t="s">
        <v>509</v>
      </c>
      <c r="E260" s="2">
        <f t="shared" si="10"/>
        <v>2100000</v>
      </c>
      <c r="F260" s="2">
        <v>1000000</v>
      </c>
      <c r="I260" s="2">
        <f t="shared" si="11"/>
        <v>3100000</v>
      </c>
      <c r="J260" s="2">
        <v>3100000</v>
      </c>
      <c r="K260" s="2" t="s">
        <v>250</v>
      </c>
    </row>
    <row r="261" spans="1:11" x14ac:dyDescent="0.25">
      <c r="A261" t="s">
        <v>229</v>
      </c>
      <c r="C261" t="s">
        <v>20</v>
      </c>
      <c r="D261" t="s">
        <v>453</v>
      </c>
      <c r="E261" s="2">
        <f t="shared" si="10"/>
        <v>700000</v>
      </c>
      <c r="F261" s="2">
        <v>0</v>
      </c>
      <c r="I261" s="2">
        <f t="shared" si="11"/>
        <v>700000</v>
      </c>
      <c r="J261" s="2">
        <v>700000</v>
      </c>
      <c r="K261" s="2" t="s">
        <v>250</v>
      </c>
    </row>
    <row r="262" spans="1:11" x14ac:dyDescent="0.25">
      <c r="A262" t="s">
        <v>229</v>
      </c>
      <c r="C262" t="s">
        <v>20</v>
      </c>
      <c r="D262" t="s">
        <v>194</v>
      </c>
      <c r="E262" s="2">
        <f t="shared" si="10"/>
        <v>2100000</v>
      </c>
      <c r="F262" s="2">
        <v>1000000</v>
      </c>
      <c r="I262" s="2">
        <f t="shared" si="11"/>
        <v>3100000</v>
      </c>
      <c r="J262" s="2">
        <v>3100000</v>
      </c>
      <c r="K262" s="2" t="s">
        <v>250</v>
      </c>
    </row>
    <row r="263" spans="1:11" x14ac:dyDescent="0.25">
      <c r="A263" t="s">
        <v>229</v>
      </c>
      <c r="C263" t="s">
        <v>20</v>
      </c>
      <c r="D263" t="s">
        <v>380</v>
      </c>
      <c r="E263" s="2">
        <f t="shared" si="10"/>
        <v>0</v>
      </c>
      <c r="F263" s="2">
        <v>0</v>
      </c>
      <c r="I263" s="2">
        <f t="shared" si="11"/>
        <v>0</v>
      </c>
      <c r="J263" s="2">
        <v>0</v>
      </c>
      <c r="K263" s="2" t="s">
        <v>252</v>
      </c>
    </row>
    <row r="264" spans="1:11" x14ac:dyDescent="0.25">
      <c r="A264" t="s">
        <v>229</v>
      </c>
      <c r="C264" t="s">
        <v>20</v>
      </c>
      <c r="D264" t="s">
        <v>59</v>
      </c>
      <c r="E264" s="2">
        <f t="shared" si="10"/>
        <v>1680000</v>
      </c>
      <c r="F264" s="2">
        <v>1000000</v>
      </c>
      <c r="I264" s="2">
        <f t="shared" si="11"/>
        <v>2680000</v>
      </c>
      <c r="J264" s="2">
        <v>2680000</v>
      </c>
      <c r="K264" s="2" t="s">
        <v>250</v>
      </c>
    </row>
    <row r="265" spans="1:11" x14ac:dyDescent="0.25">
      <c r="A265" t="s">
        <v>229</v>
      </c>
      <c r="C265" t="s">
        <v>20</v>
      </c>
      <c r="D265" t="s">
        <v>714</v>
      </c>
      <c r="E265" s="2">
        <f t="shared" si="10"/>
        <v>1960000</v>
      </c>
      <c r="F265" s="2">
        <v>1000000</v>
      </c>
      <c r="G265" s="2">
        <v>1000000</v>
      </c>
      <c r="I265" s="2">
        <f t="shared" si="11"/>
        <v>3960000</v>
      </c>
      <c r="J265" s="2">
        <v>2960000</v>
      </c>
      <c r="K265" s="2" t="s">
        <v>250</v>
      </c>
    </row>
    <row r="266" spans="1:11" x14ac:dyDescent="0.25">
      <c r="A266" t="s">
        <v>229</v>
      </c>
      <c r="C266" t="s">
        <v>20</v>
      </c>
      <c r="D266" t="s">
        <v>510</v>
      </c>
      <c r="E266" s="2">
        <f t="shared" si="10"/>
        <v>2600000</v>
      </c>
      <c r="F266" s="2">
        <v>1000000</v>
      </c>
      <c r="I266" s="2">
        <f t="shared" si="11"/>
        <v>3600000</v>
      </c>
      <c r="J266" s="2">
        <v>3600000</v>
      </c>
      <c r="K266" s="2" t="s">
        <v>250</v>
      </c>
    </row>
    <row r="267" spans="1:11" x14ac:dyDescent="0.25">
      <c r="A267" t="s">
        <v>229</v>
      </c>
      <c r="C267" t="s">
        <v>20</v>
      </c>
      <c r="D267" t="s">
        <v>195</v>
      </c>
      <c r="E267" s="2">
        <f t="shared" si="10"/>
        <v>3300000</v>
      </c>
      <c r="F267" s="2">
        <v>1000000</v>
      </c>
      <c r="I267" s="2">
        <f t="shared" si="11"/>
        <v>4300000</v>
      </c>
      <c r="J267" s="2">
        <v>4300000</v>
      </c>
      <c r="K267" s="2" t="s">
        <v>250</v>
      </c>
    </row>
    <row r="268" spans="1:11" x14ac:dyDescent="0.25">
      <c r="A268" t="s">
        <v>229</v>
      </c>
      <c r="C268" t="s">
        <v>20</v>
      </c>
      <c r="D268" t="s">
        <v>196</v>
      </c>
      <c r="E268" s="2">
        <f t="shared" si="10"/>
        <v>3100000</v>
      </c>
      <c r="F268" s="2">
        <v>1000000</v>
      </c>
      <c r="I268" s="2">
        <f t="shared" si="11"/>
        <v>4100000</v>
      </c>
      <c r="J268" s="2">
        <v>4100000</v>
      </c>
      <c r="K268" s="2" t="s">
        <v>366</v>
      </c>
    </row>
    <row r="269" spans="1:11" x14ac:dyDescent="0.25">
      <c r="A269" t="s">
        <v>229</v>
      </c>
      <c r="C269" t="s">
        <v>20</v>
      </c>
      <c r="D269" t="s">
        <v>197</v>
      </c>
      <c r="E269" s="2">
        <f t="shared" si="10"/>
        <v>2200000</v>
      </c>
      <c r="F269" s="2">
        <v>1000000</v>
      </c>
      <c r="I269" s="2">
        <f t="shared" si="11"/>
        <v>3200000</v>
      </c>
      <c r="J269" s="2">
        <v>3200000</v>
      </c>
      <c r="K269" s="2" t="s">
        <v>366</v>
      </c>
    </row>
    <row r="270" spans="1:11" x14ac:dyDescent="0.25">
      <c r="A270" t="s">
        <v>229</v>
      </c>
      <c r="C270" t="s">
        <v>20</v>
      </c>
      <c r="D270" t="s">
        <v>598</v>
      </c>
      <c r="E270" s="2">
        <f t="shared" si="10"/>
        <v>2600000</v>
      </c>
      <c r="F270" s="2">
        <v>1000000</v>
      </c>
      <c r="I270" s="2">
        <f t="shared" si="11"/>
        <v>3600000</v>
      </c>
      <c r="J270" s="2">
        <v>3600000</v>
      </c>
      <c r="K270" s="2" t="s">
        <v>250</v>
      </c>
    </row>
    <row r="271" spans="1:11" x14ac:dyDescent="0.25">
      <c r="A271" t="s">
        <v>229</v>
      </c>
      <c r="C271" t="s">
        <v>20</v>
      </c>
      <c r="D271" t="s">
        <v>715</v>
      </c>
      <c r="E271" s="2">
        <f t="shared" si="10"/>
        <v>700000</v>
      </c>
      <c r="F271" s="2">
        <v>0</v>
      </c>
      <c r="G271" s="2">
        <v>1000000</v>
      </c>
      <c r="I271" s="2">
        <f t="shared" si="11"/>
        <v>1700000</v>
      </c>
      <c r="J271" s="2">
        <v>700000</v>
      </c>
      <c r="K271" s="2" t="s">
        <v>253</v>
      </c>
    </row>
    <row r="272" spans="1:11" x14ac:dyDescent="0.25">
      <c r="A272" t="s">
        <v>229</v>
      </c>
      <c r="C272" t="s">
        <v>20</v>
      </c>
      <c r="D272" t="s">
        <v>370</v>
      </c>
      <c r="E272" s="2">
        <f t="shared" si="10"/>
        <v>1700000</v>
      </c>
      <c r="F272" s="2">
        <v>1000000</v>
      </c>
      <c r="I272" s="2">
        <f t="shared" si="11"/>
        <v>2700000</v>
      </c>
      <c r="J272" s="2">
        <v>2700000</v>
      </c>
      <c r="K272" s="2" t="s">
        <v>366</v>
      </c>
    </row>
    <row r="273" spans="1:11" x14ac:dyDescent="0.25">
      <c r="A273" t="s">
        <v>229</v>
      </c>
      <c r="C273" t="s">
        <v>20</v>
      </c>
      <c r="D273" t="s">
        <v>198</v>
      </c>
      <c r="E273" s="2">
        <f t="shared" si="10"/>
        <v>2600000</v>
      </c>
      <c r="F273" s="2">
        <v>1000000</v>
      </c>
      <c r="I273" s="2">
        <f t="shared" si="11"/>
        <v>3600000</v>
      </c>
      <c r="J273" s="2">
        <v>3600000</v>
      </c>
      <c r="K273" s="2" t="s">
        <v>253</v>
      </c>
    </row>
    <row r="274" spans="1:11" x14ac:dyDescent="0.25">
      <c r="A274" t="s">
        <v>229</v>
      </c>
      <c r="C274" t="s">
        <v>20</v>
      </c>
      <c r="D274" t="s">
        <v>512</v>
      </c>
      <c r="E274" s="2">
        <f t="shared" si="10"/>
        <v>2200000</v>
      </c>
      <c r="F274" s="2">
        <v>1000000</v>
      </c>
      <c r="I274" s="2">
        <f t="shared" si="11"/>
        <v>3200000</v>
      </c>
      <c r="J274" s="2">
        <v>3200000</v>
      </c>
      <c r="K274" s="2" t="s">
        <v>366</v>
      </c>
    </row>
    <row r="275" spans="1:11" x14ac:dyDescent="0.25">
      <c r="A275" t="s">
        <v>229</v>
      </c>
      <c r="C275" t="s">
        <v>20</v>
      </c>
      <c r="D275" t="s">
        <v>200</v>
      </c>
      <c r="E275" s="2">
        <f t="shared" si="10"/>
        <v>2600000</v>
      </c>
      <c r="F275" s="2">
        <v>1000000</v>
      </c>
      <c r="I275" s="2">
        <f t="shared" si="11"/>
        <v>3600000</v>
      </c>
      <c r="J275" s="2">
        <v>3600000</v>
      </c>
      <c r="K275" s="2" t="s">
        <v>253</v>
      </c>
    </row>
    <row r="276" spans="1:11" x14ac:dyDescent="0.25">
      <c r="A276" t="s">
        <v>229</v>
      </c>
      <c r="C276" t="s">
        <v>20</v>
      </c>
      <c r="D276" t="s">
        <v>199</v>
      </c>
      <c r="E276" s="2">
        <f t="shared" si="10"/>
        <v>2460000</v>
      </c>
      <c r="F276" s="2">
        <v>1000000</v>
      </c>
      <c r="I276" s="2">
        <f t="shared" si="11"/>
        <v>3460000</v>
      </c>
      <c r="J276" s="2">
        <v>3460000</v>
      </c>
      <c r="K276" s="2" t="s">
        <v>250</v>
      </c>
    </row>
    <row r="277" spans="1:11" x14ac:dyDescent="0.25">
      <c r="A277" t="s">
        <v>229</v>
      </c>
      <c r="C277" t="s">
        <v>20</v>
      </c>
      <c r="D277" t="s">
        <v>381</v>
      </c>
      <c r="E277" s="2">
        <f t="shared" si="10"/>
        <v>2200000</v>
      </c>
      <c r="F277" s="2">
        <v>1000000</v>
      </c>
      <c r="I277" s="2">
        <f t="shared" si="11"/>
        <v>3200000</v>
      </c>
      <c r="J277" s="2">
        <v>3200000</v>
      </c>
      <c r="K277" s="2" t="s">
        <v>366</v>
      </c>
    </row>
    <row r="278" spans="1:11" x14ac:dyDescent="0.25">
      <c r="A278" t="s">
        <v>229</v>
      </c>
      <c r="C278" t="s">
        <v>20</v>
      </c>
      <c r="D278" t="s">
        <v>556</v>
      </c>
      <c r="E278" s="2">
        <f t="shared" si="10"/>
        <v>2100000</v>
      </c>
      <c r="F278" s="2">
        <v>1000000</v>
      </c>
      <c r="I278" s="2">
        <f t="shared" si="11"/>
        <v>3100000</v>
      </c>
      <c r="J278" s="2">
        <v>3100000</v>
      </c>
      <c r="K278" s="2" t="s">
        <v>253</v>
      </c>
    </row>
    <row r="279" spans="1:11" x14ac:dyDescent="0.25">
      <c r="A279" t="s">
        <v>229</v>
      </c>
      <c r="C279" t="s">
        <v>20</v>
      </c>
      <c r="D279" t="s">
        <v>455</v>
      </c>
      <c r="E279" s="2">
        <f t="shared" si="10"/>
        <v>700000</v>
      </c>
      <c r="F279" s="2">
        <v>0</v>
      </c>
      <c r="I279" s="2">
        <f t="shared" si="11"/>
        <v>700000</v>
      </c>
      <c r="J279" s="2">
        <v>700000</v>
      </c>
      <c r="K279" s="2" t="s">
        <v>250</v>
      </c>
    </row>
    <row r="280" spans="1:11" x14ac:dyDescent="0.25">
      <c r="A280" t="s">
        <v>229</v>
      </c>
      <c r="C280" t="s">
        <v>20</v>
      </c>
      <c r="D280" t="s">
        <v>182</v>
      </c>
      <c r="E280" s="2">
        <f t="shared" si="10"/>
        <v>1820000</v>
      </c>
      <c r="F280" s="2">
        <v>1000000</v>
      </c>
      <c r="I280" s="2">
        <f t="shared" si="11"/>
        <v>2820000</v>
      </c>
      <c r="J280" s="2">
        <v>2820000</v>
      </c>
      <c r="K280" s="2" t="s">
        <v>253</v>
      </c>
    </row>
    <row r="281" spans="1:11" x14ac:dyDescent="0.25">
      <c r="A281" t="s">
        <v>229</v>
      </c>
      <c r="C281" t="s">
        <v>20</v>
      </c>
      <c r="D281" t="s">
        <v>716</v>
      </c>
      <c r="E281" s="2">
        <f t="shared" si="10"/>
        <v>0</v>
      </c>
      <c r="F281" s="2">
        <v>0</v>
      </c>
      <c r="I281" s="2">
        <f t="shared" si="11"/>
        <v>0</v>
      </c>
      <c r="J281" s="2">
        <v>0</v>
      </c>
      <c r="K281" s="2" t="s">
        <v>253</v>
      </c>
    </row>
    <row r="282" spans="1:11" x14ac:dyDescent="0.25">
      <c r="A282" t="s">
        <v>229</v>
      </c>
      <c r="C282" t="s">
        <v>20</v>
      </c>
      <c r="D282" t="s">
        <v>511</v>
      </c>
      <c r="E282" s="2">
        <f t="shared" si="10"/>
        <v>2100000</v>
      </c>
      <c r="F282" s="2">
        <v>1000000</v>
      </c>
      <c r="I282" s="2">
        <f t="shared" si="11"/>
        <v>3100000</v>
      </c>
      <c r="J282" s="2">
        <v>3100000</v>
      </c>
      <c r="K282" s="2" t="s">
        <v>253</v>
      </c>
    </row>
    <row r="283" spans="1:11" x14ac:dyDescent="0.25">
      <c r="A283" t="s">
        <v>230</v>
      </c>
      <c r="C283" t="s">
        <v>20</v>
      </c>
      <c r="D283" t="s">
        <v>201</v>
      </c>
      <c r="E283" s="2">
        <f t="shared" si="10"/>
        <v>2600000</v>
      </c>
      <c r="F283" s="2">
        <v>1000000</v>
      </c>
      <c r="I283" s="2">
        <f t="shared" si="11"/>
        <v>3600000</v>
      </c>
      <c r="J283" s="2">
        <v>3600000</v>
      </c>
      <c r="K283" s="2" t="s">
        <v>250</v>
      </c>
    </row>
    <row r="284" spans="1:11" x14ac:dyDescent="0.25">
      <c r="A284" t="s">
        <v>230</v>
      </c>
      <c r="C284" t="s">
        <v>20</v>
      </c>
      <c r="D284" t="s">
        <v>599</v>
      </c>
      <c r="E284" s="2">
        <f t="shared" si="10"/>
        <v>2600000</v>
      </c>
      <c r="F284" s="2">
        <v>1000000</v>
      </c>
      <c r="I284" s="2">
        <f t="shared" si="11"/>
        <v>3600000</v>
      </c>
      <c r="J284" s="2">
        <v>3600000</v>
      </c>
      <c r="K284" s="2" t="s">
        <v>250</v>
      </c>
    </row>
    <row r="285" spans="1:11" x14ac:dyDescent="0.25">
      <c r="A285" t="s">
        <v>230</v>
      </c>
      <c r="C285" t="s">
        <v>20</v>
      </c>
      <c r="D285" t="s">
        <v>456</v>
      </c>
      <c r="E285" s="2">
        <f t="shared" si="10"/>
        <v>3100000</v>
      </c>
      <c r="F285" s="2">
        <v>1000000</v>
      </c>
      <c r="I285" s="2">
        <f t="shared" si="11"/>
        <v>4100000</v>
      </c>
      <c r="J285" s="2">
        <v>4100000</v>
      </c>
      <c r="K285" s="2" t="s">
        <v>366</v>
      </c>
    </row>
    <row r="286" spans="1:11" x14ac:dyDescent="0.25">
      <c r="A286" t="s">
        <v>230</v>
      </c>
      <c r="C286" t="s">
        <v>20</v>
      </c>
      <c r="D286" t="s">
        <v>419</v>
      </c>
      <c r="E286" s="2">
        <f t="shared" si="10"/>
        <v>2100000</v>
      </c>
      <c r="F286" s="2">
        <v>1000000</v>
      </c>
      <c r="I286" s="2">
        <f t="shared" si="11"/>
        <v>3100000</v>
      </c>
      <c r="J286" s="2">
        <v>3100000</v>
      </c>
      <c r="K286" s="2" t="s">
        <v>250</v>
      </c>
    </row>
    <row r="287" spans="1:11" x14ac:dyDescent="0.25">
      <c r="A287" t="s">
        <v>230</v>
      </c>
      <c r="C287" t="s">
        <v>20</v>
      </c>
      <c r="D287" t="s">
        <v>418</v>
      </c>
      <c r="E287" s="2">
        <f t="shared" si="10"/>
        <v>700000</v>
      </c>
      <c r="F287" s="2">
        <v>0</v>
      </c>
      <c r="I287" s="2">
        <f t="shared" si="11"/>
        <v>700000</v>
      </c>
      <c r="J287" s="2">
        <v>700000</v>
      </c>
      <c r="K287" s="2" t="s">
        <v>250</v>
      </c>
    </row>
    <row r="288" spans="1:11" x14ac:dyDescent="0.25">
      <c r="A288" t="s">
        <v>230</v>
      </c>
      <c r="C288" t="s">
        <v>20</v>
      </c>
      <c r="D288" t="s">
        <v>203</v>
      </c>
      <c r="E288" s="2">
        <f t="shared" si="10"/>
        <v>1700000</v>
      </c>
      <c r="F288" s="2">
        <v>1000000</v>
      </c>
      <c r="I288" s="2">
        <f t="shared" si="11"/>
        <v>2700000</v>
      </c>
      <c r="J288" s="2">
        <v>2700000</v>
      </c>
      <c r="K288" s="2" t="s">
        <v>366</v>
      </c>
    </row>
    <row r="289" spans="1:11" x14ac:dyDescent="0.25">
      <c r="A289" t="s">
        <v>230</v>
      </c>
      <c r="C289" t="s">
        <v>20</v>
      </c>
      <c r="D289" t="s">
        <v>513</v>
      </c>
      <c r="E289" s="2">
        <f t="shared" si="10"/>
        <v>1700000</v>
      </c>
      <c r="F289" s="2">
        <v>1000000</v>
      </c>
      <c r="I289" s="2">
        <f t="shared" si="11"/>
        <v>2700000</v>
      </c>
      <c r="J289" s="2">
        <v>2700000</v>
      </c>
      <c r="K289" s="2" t="s">
        <v>366</v>
      </c>
    </row>
    <row r="290" spans="1:11" x14ac:dyDescent="0.25">
      <c r="A290" t="s">
        <v>230</v>
      </c>
      <c r="C290" t="s">
        <v>20</v>
      </c>
      <c r="D290" t="s">
        <v>204</v>
      </c>
      <c r="E290" s="2">
        <f t="shared" si="10"/>
        <v>700000</v>
      </c>
      <c r="F290" s="2">
        <v>0</v>
      </c>
      <c r="I290" s="2">
        <f t="shared" si="11"/>
        <v>700000</v>
      </c>
      <c r="J290" s="2">
        <v>700000</v>
      </c>
      <c r="K290" s="2" t="s">
        <v>251</v>
      </c>
    </row>
    <row r="291" spans="1:11" x14ac:dyDescent="0.25">
      <c r="A291" t="s">
        <v>230</v>
      </c>
      <c r="C291" t="s">
        <v>20</v>
      </c>
      <c r="D291" t="s">
        <v>205</v>
      </c>
      <c r="E291" s="2">
        <f t="shared" si="10"/>
        <v>700000</v>
      </c>
      <c r="F291" s="2">
        <v>0</v>
      </c>
      <c r="I291" s="2">
        <f t="shared" si="11"/>
        <v>700000</v>
      </c>
      <c r="J291" s="2">
        <v>700000</v>
      </c>
      <c r="K291" s="2" t="s">
        <v>252</v>
      </c>
    </row>
    <row r="292" spans="1:11" x14ac:dyDescent="0.25">
      <c r="A292" t="s">
        <v>230</v>
      </c>
      <c r="C292" t="s">
        <v>20</v>
      </c>
      <c r="D292" t="s">
        <v>206</v>
      </c>
      <c r="E292" s="2">
        <f t="shared" si="10"/>
        <v>700000</v>
      </c>
      <c r="F292" s="2">
        <v>0</v>
      </c>
      <c r="I292" s="2">
        <f t="shared" si="11"/>
        <v>700000</v>
      </c>
      <c r="J292" s="2">
        <v>700000</v>
      </c>
      <c r="K292" s="2" t="s">
        <v>250</v>
      </c>
    </row>
    <row r="293" spans="1:11" x14ac:dyDescent="0.25">
      <c r="A293" t="s">
        <v>230</v>
      </c>
      <c r="C293" t="s">
        <v>20</v>
      </c>
      <c r="D293" t="s">
        <v>208</v>
      </c>
      <c r="E293" s="2">
        <f t="shared" si="10"/>
        <v>560000</v>
      </c>
      <c r="F293" s="2">
        <v>0</v>
      </c>
      <c r="I293" s="2">
        <f t="shared" si="11"/>
        <v>560000</v>
      </c>
      <c r="J293" s="2">
        <v>560000</v>
      </c>
      <c r="K293" s="2" t="s">
        <v>366</v>
      </c>
    </row>
    <row r="294" spans="1:11" x14ac:dyDescent="0.25">
      <c r="A294" t="s">
        <v>230</v>
      </c>
      <c r="C294" t="s">
        <v>20</v>
      </c>
      <c r="D294" t="s">
        <v>207</v>
      </c>
      <c r="E294" s="2">
        <f t="shared" si="10"/>
        <v>1900000</v>
      </c>
      <c r="F294" s="2">
        <v>0</v>
      </c>
      <c r="I294" s="2">
        <f t="shared" si="11"/>
        <v>1900000</v>
      </c>
      <c r="J294" s="2">
        <v>1900000</v>
      </c>
      <c r="K294" s="2" t="s">
        <v>251</v>
      </c>
    </row>
    <row r="295" spans="1:11" x14ac:dyDescent="0.25">
      <c r="A295" t="s">
        <v>230</v>
      </c>
      <c r="C295" t="s">
        <v>20</v>
      </c>
      <c r="D295" t="s">
        <v>56</v>
      </c>
      <c r="E295" s="2">
        <f t="shared" si="10"/>
        <v>1060000</v>
      </c>
      <c r="F295" s="2">
        <v>0</v>
      </c>
      <c r="I295" s="2">
        <f t="shared" si="11"/>
        <v>1060000</v>
      </c>
      <c r="J295" s="2">
        <v>1060000</v>
      </c>
      <c r="K295" s="2" t="s">
        <v>250</v>
      </c>
    </row>
    <row r="296" spans="1:11" x14ac:dyDescent="0.25">
      <c r="A296" t="s">
        <v>230</v>
      </c>
      <c r="C296" t="s">
        <v>20</v>
      </c>
      <c r="D296" t="s">
        <v>420</v>
      </c>
      <c r="E296" s="2">
        <f t="shared" si="10"/>
        <v>1060000</v>
      </c>
      <c r="F296" s="2">
        <v>0</v>
      </c>
      <c r="I296" s="2">
        <f t="shared" si="11"/>
        <v>1060000</v>
      </c>
      <c r="J296" s="2">
        <v>1060000</v>
      </c>
      <c r="K296" s="2" t="s">
        <v>250</v>
      </c>
    </row>
    <row r="297" spans="1:11" x14ac:dyDescent="0.25">
      <c r="A297" t="s">
        <v>230</v>
      </c>
      <c r="C297" t="s">
        <v>20</v>
      </c>
      <c r="D297" t="s">
        <v>355</v>
      </c>
      <c r="E297" s="2">
        <f t="shared" si="10"/>
        <v>3300000</v>
      </c>
      <c r="F297" s="2">
        <v>1000000</v>
      </c>
      <c r="I297" s="2">
        <f t="shared" si="11"/>
        <v>4300000</v>
      </c>
      <c r="J297" s="2">
        <v>4300000</v>
      </c>
      <c r="K297" s="2" t="s">
        <v>250</v>
      </c>
    </row>
    <row r="298" spans="1:11" x14ac:dyDescent="0.25">
      <c r="A298" t="s">
        <v>230</v>
      </c>
      <c r="C298" t="s">
        <v>20</v>
      </c>
      <c r="D298" t="s">
        <v>382</v>
      </c>
      <c r="E298" s="2">
        <f t="shared" si="10"/>
        <v>3300000</v>
      </c>
      <c r="F298" s="2">
        <v>1000000</v>
      </c>
      <c r="I298" s="2">
        <f t="shared" si="11"/>
        <v>4300000</v>
      </c>
      <c r="J298" s="2">
        <v>4300000</v>
      </c>
      <c r="K298" s="2" t="s">
        <v>250</v>
      </c>
    </row>
    <row r="299" spans="1:11" x14ac:dyDescent="0.25">
      <c r="A299" t="s">
        <v>230</v>
      </c>
      <c r="C299" t="s">
        <v>20</v>
      </c>
      <c r="D299" t="s">
        <v>209</v>
      </c>
      <c r="E299" s="2">
        <f t="shared" si="10"/>
        <v>1820000</v>
      </c>
      <c r="F299" s="2">
        <v>1000000</v>
      </c>
      <c r="I299" s="2">
        <f t="shared" si="11"/>
        <v>2820000</v>
      </c>
      <c r="J299" s="2">
        <v>2820000</v>
      </c>
      <c r="K299" s="2" t="s">
        <v>250</v>
      </c>
    </row>
    <row r="300" spans="1:11" x14ac:dyDescent="0.25">
      <c r="A300" t="s">
        <v>230</v>
      </c>
      <c r="C300" t="s">
        <v>20</v>
      </c>
      <c r="D300" t="s">
        <v>210</v>
      </c>
      <c r="E300" s="2">
        <f t="shared" si="10"/>
        <v>1820000</v>
      </c>
      <c r="F300" s="2">
        <v>1000000</v>
      </c>
      <c r="I300" s="2">
        <f t="shared" si="11"/>
        <v>2820000</v>
      </c>
      <c r="J300" s="2">
        <v>2820000</v>
      </c>
      <c r="K300" s="2" t="s">
        <v>250</v>
      </c>
    </row>
    <row r="301" spans="1:11" x14ac:dyDescent="0.25">
      <c r="A301" t="s">
        <v>230</v>
      </c>
      <c r="C301" t="s">
        <v>20</v>
      </c>
      <c r="D301" t="s">
        <v>457</v>
      </c>
      <c r="E301" s="2">
        <f t="shared" si="10"/>
        <v>1820000</v>
      </c>
      <c r="F301" s="2">
        <v>1000000</v>
      </c>
      <c r="I301" s="2">
        <f t="shared" si="11"/>
        <v>2820000</v>
      </c>
      <c r="J301" s="2">
        <v>2820000</v>
      </c>
      <c r="K301" s="2" t="s">
        <v>250</v>
      </c>
    </row>
    <row r="302" spans="1:11" x14ac:dyDescent="0.25">
      <c r="A302" t="s">
        <v>230</v>
      </c>
      <c r="C302" t="s">
        <v>20</v>
      </c>
      <c r="D302" t="s">
        <v>211</v>
      </c>
      <c r="E302" s="2">
        <f t="shared" si="10"/>
        <v>2100000</v>
      </c>
      <c r="F302" s="2">
        <v>1000000</v>
      </c>
      <c r="I302" s="2">
        <f t="shared" si="11"/>
        <v>3100000</v>
      </c>
      <c r="J302" s="2">
        <v>3100000</v>
      </c>
      <c r="K302" s="2" t="s">
        <v>252</v>
      </c>
    </row>
    <row r="303" spans="1:11" x14ac:dyDescent="0.25">
      <c r="A303" t="s">
        <v>230</v>
      </c>
      <c r="C303" t="s">
        <v>20</v>
      </c>
      <c r="D303" t="s">
        <v>212</v>
      </c>
      <c r="E303" s="2">
        <f t="shared" si="10"/>
        <v>2320000</v>
      </c>
      <c r="F303" s="2">
        <v>1000000</v>
      </c>
      <c r="I303" s="2">
        <f t="shared" si="11"/>
        <v>3320000</v>
      </c>
      <c r="J303" s="2">
        <v>3320000</v>
      </c>
      <c r="K303" s="2" t="s">
        <v>251</v>
      </c>
    </row>
    <row r="304" spans="1:11" x14ac:dyDescent="0.25">
      <c r="A304" t="s">
        <v>230</v>
      </c>
      <c r="C304" t="s">
        <v>20</v>
      </c>
      <c r="D304" t="s">
        <v>213</v>
      </c>
      <c r="E304" s="2">
        <f t="shared" ref="E304:E367" si="12">+J304-F304</f>
        <v>1700000</v>
      </c>
      <c r="F304" s="2">
        <v>1000000</v>
      </c>
      <c r="I304" s="2">
        <f t="shared" ref="I304:I345" si="13">SUM(E304:G304)-H304</f>
        <v>2700000</v>
      </c>
      <c r="J304" s="2">
        <v>2700000</v>
      </c>
      <c r="K304" s="2" t="s">
        <v>366</v>
      </c>
    </row>
    <row r="305" spans="1:11" x14ac:dyDescent="0.25">
      <c r="A305" t="s">
        <v>230</v>
      </c>
      <c r="C305" t="s">
        <v>20</v>
      </c>
      <c r="D305" t="s">
        <v>214</v>
      </c>
      <c r="E305" s="2">
        <f t="shared" si="12"/>
        <v>1700000</v>
      </c>
      <c r="F305" s="2">
        <v>1000000</v>
      </c>
      <c r="I305" s="2">
        <f t="shared" si="13"/>
        <v>2700000</v>
      </c>
      <c r="J305" s="2">
        <v>2700000</v>
      </c>
      <c r="K305" s="2" t="s">
        <v>366</v>
      </c>
    </row>
    <row r="306" spans="1:11" x14ac:dyDescent="0.25">
      <c r="A306" t="s">
        <v>230</v>
      </c>
      <c r="C306" t="s">
        <v>20</v>
      </c>
      <c r="D306" t="s">
        <v>514</v>
      </c>
      <c r="E306" s="2">
        <f t="shared" si="12"/>
        <v>1700000</v>
      </c>
      <c r="F306" s="2">
        <v>1000000</v>
      </c>
      <c r="I306" s="2">
        <f t="shared" si="13"/>
        <v>2700000</v>
      </c>
      <c r="J306" s="2">
        <v>2700000</v>
      </c>
      <c r="K306" s="2" t="s">
        <v>366</v>
      </c>
    </row>
    <row r="307" spans="1:11" x14ac:dyDescent="0.25">
      <c r="A307" t="s">
        <v>230</v>
      </c>
      <c r="C307" t="s">
        <v>20</v>
      </c>
      <c r="D307" t="s">
        <v>458</v>
      </c>
      <c r="E307" s="2">
        <f t="shared" si="12"/>
        <v>2100000</v>
      </c>
      <c r="F307" s="2">
        <v>1000000</v>
      </c>
      <c r="I307" s="2">
        <f t="shared" si="13"/>
        <v>3100000</v>
      </c>
      <c r="J307" s="2">
        <v>3100000</v>
      </c>
      <c r="K307" s="2" t="s">
        <v>250</v>
      </c>
    </row>
    <row r="308" spans="1:11" x14ac:dyDescent="0.25">
      <c r="A308" t="s">
        <v>230</v>
      </c>
      <c r="C308" t="s">
        <v>20</v>
      </c>
      <c r="D308" t="s">
        <v>515</v>
      </c>
      <c r="E308" s="2">
        <f t="shared" si="12"/>
        <v>2100000</v>
      </c>
      <c r="F308" s="2">
        <v>1000000</v>
      </c>
      <c r="I308" s="2">
        <f t="shared" si="13"/>
        <v>3100000</v>
      </c>
      <c r="J308" s="2">
        <v>3100000</v>
      </c>
      <c r="K308" s="2" t="s">
        <v>250</v>
      </c>
    </row>
    <row r="309" spans="1:11" x14ac:dyDescent="0.25">
      <c r="A309" t="s">
        <v>230</v>
      </c>
      <c r="C309" t="s">
        <v>20</v>
      </c>
      <c r="D309" t="s">
        <v>677</v>
      </c>
      <c r="E309" s="2">
        <f t="shared" si="12"/>
        <v>2100000</v>
      </c>
      <c r="F309" s="2">
        <v>1000000</v>
      </c>
      <c r="G309" s="2">
        <v>1000000</v>
      </c>
      <c r="I309" s="2">
        <f t="shared" si="13"/>
        <v>4100000</v>
      </c>
      <c r="J309" s="2">
        <v>3100000</v>
      </c>
      <c r="K309" s="2" t="s">
        <v>250</v>
      </c>
    </row>
    <row r="310" spans="1:11" x14ac:dyDescent="0.25">
      <c r="A310" t="s">
        <v>230</v>
      </c>
      <c r="C310" t="s">
        <v>20</v>
      </c>
      <c r="D310" t="s">
        <v>516</v>
      </c>
      <c r="E310" s="2">
        <f t="shared" si="12"/>
        <v>1700000</v>
      </c>
      <c r="F310" s="2">
        <v>1000000</v>
      </c>
      <c r="I310" s="2">
        <f t="shared" si="13"/>
        <v>2700000</v>
      </c>
      <c r="J310" s="2">
        <v>2700000</v>
      </c>
      <c r="K310" s="2" t="s">
        <v>366</v>
      </c>
    </row>
    <row r="311" spans="1:11" x14ac:dyDescent="0.25">
      <c r="A311" t="s">
        <v>230</v>
      </c>
      <c r="C311" t="s">
        <v>20</v>
      </c>
      <c r="D311" t="s">
        <v>601</v>
      </c>
      <c r="E311" s="2">
        <f t="shared" si="12"/>
        <v>2100000</v>
      </c>
      <c r="F311" s="2">
        <v>1000000</v>
      </c>
      <c r="I311" s="2">
        <f t="shared" si="13"/>
        <v>3100000</v>
      </c>
      <c r="J311" s="2">
        <v>3100000</v>
      </c>
      <c r="K311" s="2" t="s">
        <v>250</v>
      </c>
    </row>
    <row r="312" spans="1:11" x14ac:dyDescent="0.25">
      <c r="A312" t="s">
        <v>230</v>
      </c>
      <c r="C312" t="s">
        <v>20</v>
      </c>
      <c r="D312" t="s">
        <v>717</v>
      </c>
      <c r="E312" s="2">
        <f t="shared" si="12"/>
        <v>84000</v>
      </c>
      <c r="F312" s="2">
        <v>0</v>
      </c>
      <c r="G312" s="2">
        <v>150000</v>
      </c>
      <c r="I312" s="2">
        <f t="shared" si="13"/>
        <v>234000</v>
      </c>
      <c r="J312" s="2">
        <v>84000</v>
      </c>
      <c r="K312" s="2" t="s">
        <v>250</v>
      </c>
    </row>
    <row r="313" spans="1:11" x14ac:dyDescent="0.25">
      <c r="A313" t="s">
        <v>230</v>
      </c>
      <c r="C313" t="s">
        <v>20</v>
      </c>
      <c r="D313" t="s">
        <v>718</v>
      </c>
      <c r="E313" s="2">
        <f t="shared" si="12"/>
        <v>0</v>
      </c>
      <c r="F313" s="2">
        <v>0</v>
      </c>
      <c r="G313" s="2">
        <v>450000</v>
      </c>
      <c r="I313" s="2">
        <f t="shared" si="13"/>
        <v>450000</v>
      </c>
      <c r="J313" s="2">
        <v>0</v>
      </c>
      <c r="K313" s="2" t="s">
        <v>252</v>
      </c>
    </row>
    <row r="314" spans="1:11" x14ac:dyDescent="0.25">
      <c r="A314" t="s">
        <v>230</v>
      </c>
      <c r="C314" t="s">
        <v>20</v>
      </c>
      <c r="D314" t="s">
        <v>719</v>
      </c>
      <c r="E314" s="2">
        <f t="shared" si="12"/>
        <v>245000</v>
      </c>
      <c r="F314" s="2">
        <v>0</v>
      </c>
      <c r="G314" s="2">
        <v>350000</v>
      </c>
      <c r="I314" s="2">
        <f t="shared" si="13"/>
        <v>595000</v>
      </c>
      <c r="J314" s="2">
        <v>245000</v>
      </c>
      <c r="K314" s="2" t="s">
        <v>251</v>
      </c>
    </row>
    <row r="315" spans="1:11" x14ac:dyDescent="0.25">
      <c r="A315" t="s">
        <v>230</v>
      </c>
      <c r="C315" t="s">
        <v>20</v>
      </c>
      <c r="D315" t="s">
        <v>215</v>
      </c>
      <c r="E315" s="2">
        <f t="shared" si="12"/>
        <v>1700000</v>
      </c>
      <c r="F315" s="2">
        <v>1000000</v>
      </c>
      <c r="I315" s="2">
        <f t="shared" si="13"/>
        <v>2700000</v>
      </c>
      <c r="J315" s="2">
        <v>2700000</v>
      </c>
      <c r="K315" s="2" t="s">
        <v>366</v>
      </c>
    </row>
    <row r="316" spans="1:11" x14ac:dyDescent="0.25">
      <c r="A316" t="s">
        <v>230</v>
      </c>
      <c r="C316" t="s">
        <v>20</v>
      </c>
      <c r="D316" t="s">
        <v>517</v>
      </c>
      <c r="E316" s="2">
        <f t="shared" si="12"/>
        <v>2100000</v>
      </c>
      <c r="F316" s="2">
        <v>1000000</v>
      </c>
      <c r="I316" s="2">
        <f t="shared" si="13"/>
        <v>3100000</v>
      </c>
      <c r="J316" s="2">
        <v>3100000</v>
      </c>
      <c r="K316" s="2" t="s">
        <v>250</v>
      </c>
    </row>
    <row r="317" spans="1:11" x14ac:dyDescent="0.25">
      <c r="A317" t="s">
        <v>230</v>
      </c>
      <c r="C317" t="s">
        <v>20</v>
      </c>
      <c r="D317" t="s">
        <v>557</v>
      </c>
      <c r="E317" s="2">
        <f t="shared" si="12"/>
        <v>2100000</v>
      </c>
      <c r="F317" s="2">
        <v>1000000</v>
      </c>
      <c r="I317" s="2">
        <f t="shared" si="13"/>
        <v>3100000</v>
      </c>
      <c r="J317" s="2">
        <v>3100000</v>
      </c>
      <c r="K317" s="2" t="s">
        <v>250</v>
      </c>
    </row>
    <row r="318" spans="1:11" x14ac:dyDescent="0.25">
      <c r="A318" t="s">
        <v>230</v>
      </c>
      <c r="C318" t="s">
        <v>20</v>
      </c>
      <c r="D318" t="s">
        <v>383</v>
      </c>
      <c r="E318" s="2">
        <f t="shared" si="12"/>
        <v>1700000</v>
      </c>
      <c r="F318" s="2">
        <v>1000000</v>
      </c>
      <c r="I318" s="2">
        <f t="shared" si="13"/>
        <v>2700000</v>
      </c>
      <c r="J318" s="2">
        <v>2700000</v>
      </c>
      <c r="K318" s="2" t="s">
        <v>366</v>
      </c>
    </row>
    <row r="319" spans="1:11" x14ac:dyDescent="0.25">
      <c r="A319" t="s">
        <v>230</v>
      </c>
      <c r="C319" t="s">
        <v>20</v>
      </c>
      <c r="D319" t="s">
        <v>217</v>
      </c>
      <c r="E319" s="2">
        <f t="shared" si="12"/>
        <v>700000</v>
      </c>
      <c r="F319" s="2">
        <v>0</v>
      </c>
      <c r="I319" s="2">
        <f t="shared" si="13"/>
        <v>700000</v>
      </c>
      <c r="J319" s="2">
        <v>700000</v>
      </c>
      <c r="K319" s="2" t="s">
        <v>250</v>
      </c>
    </row>
    <row r="320" spans="1:11" x14ac:dyDescent="0.25">
      <c r="A320" t="s">
        <v>230</v>
      </c>
      <c r="C320" t="s">
        <v>20</v>
      </c>
      <c r="D320" t="s">
        <v>218</v>
      </c>
      <c r="E320" s="2">
        <f t="shared" si="12"/>
        <v>700000</v>
      </c>
      <c r="F320" s="2">
        <v>0</v>
      </c>
      <c r="I320" s="2">
        <f t="shared" si="13"/>
        <v>700000</v>
      </c>
      <c r="J320" s="2">
        <v>700000</v>
      </c>
      <c r="K320" s="2" t="s">
        <v>250</v>
      </c>
    </row>
    <row r="321" spans="1:11" x14ac:dyDescent="0.25">
      <c r="A321" t="s">
        <v>230</v>
      </c>
      <c r="C321" t="s">
        <v>20</v>
      </c>
      <c r="D321" t="s">
        <v>459</v>
      </c>
      <c r="E321" s="2">
        <f t="shared" si="12"/>
        <v>1500000</v>
      </c>
      <c r="F321" s="2">
        <v>1000000</v>
      </c>
      <c r="I321" s="2">
        <f t="shared" si="13"/>
        <v>2500000</v>
      </c>
      <c r="J321" s="2">
        <v>2500000</v>
      </c>
      <c r="K321" s="2" t="s">
        <v>366</v>
      </c>
    </row>
    <row r="322" spans="1:11" x14ac:dyDescent="0.25">
      <c r="A322" t="s">
        <v>230</v>
      </c>
      <c r="C322" t="s">
        <v>20</v>
      </c>
      <c r="D322" t="s">
        <v>54</v>
      </c>
      <c r="E322" s="2">
        <f t="shared" si="12"/>
        <v>3300000</v>
      </c>
      <c r="F322" s="2">
        <v>1000000</v>
      </c>
      <c r="I322" s="2">
        <f t="shared" si="13"/>
        <v>4300000</v>
      </c>
      <c r="J322" s="2">
        <v>4300000</v>
      </c>
      <c r="K322" s="2" t="s">
        <v>253</v>
      </c>
    </row>
    <row r="323" spans="1:11" x14ac:dyDescent="0.25">
      <c r="A323" t="s">
        <v>230</v>
      </c>
      <c r="C323" t="s">
        <v>20</v>
      </c>
      <c r="D323" t="s">
        <v>518</v>
      </c>
      <c r="E323" s="2">
        <f t="shared" si="12"/>
        <v>1400000</v>
      </c>
      <c r="F323" s="2">
        <v>0</v>
      </c>
      <c r="I323" s="2">
        <f t="shared" si="13"/>
        <v>1400000</v>
      </c>
      <c r="J323" s="2">
        <v>1400000</v>
      </c>
      <c r="K323" s="2" t="s">
        <v>253</v>
      </c>
    </row>
    <row r="324" spans="1:11" x14ac:dyDescent="0.25">
      <c r="A324" t="s">
        <v>230</v>
      </c>
      <c r="C324" t="s">
        <v>20</v>
      </c>
      <c r="D324" t="s">
        <v>219</v>
      </c>
      <c r="E324" s="2">
        <f t="shared" si="12"/>
        <v>2100000</v>
      </c>
      <c r="F324" s="2">
        <v>0</v>
      </c>
      <c r="I324" s="2">
        <f t="shared" si="13"/>
        <v>2100000</v>
      </c>
      <c r="J324" s="2">
        <v>2100000</v>
      </c>
      <c r="K324" s="2" t="s">
        <v>253</v>
      </c>
    </row>
    <row r="325" spans="1:11" x14ac:dyDescent="0.25">
      <c r="A325" t="s">
        <v>230</v>
      </c>
      <c r="C325" t="s">
        <v>20</v>
      </c>
      <c r="D325" t="s">
        <v>720</v>
      </c>
      <c r="E325" s="2">
        <f t="shared" si="12"/>
        <v>3160000</v>
      </c>
      <c r="F325" s="2">
        <v>1000000</v>
      </c>
      <c r="G325" s="2">
        <v>1000000</v>
      </c>
      <c r="I325" s="2">
        <f t="shared" si="13"/>
        <v>5160000</v>
      </c>
      <c r="J325" s="2">
        <v>4160000</v>
      </c>
      <c r="K325" s="2" t="s">
        <v>253</v>
      </c>
    </row>
    <row r="326" spans="1:11" x14ac:dyDescent="0.25">
      <c r="A326" t="s">
        <v>230</v>
      </c>
      <c r="C326" t="s">
        <v>20</v>
      </c>
      <c r="D326" t="s">
        <v>519</v>
      </c>
      <c r="E326" s="2">
        <f t="shared" si="12"/>
        <v>2600000</v>
      </c>
      <c r="F326" s="2">
        <v>1000000</v>
      </c>
      <c r="I326" s="2">
        <f t="shared" si="13"/>
        <v>3600000</v>
      </c>
      <c r="J326" s="2">
        <v>3600000</v>
      </c>
      <c r="K326" s="2" t="s">
        <v>253</v>
      </c>
    </row>
    <row r="327" spans="1:11" x14ac:dyDescent="0.25">
      <c r="A327" t="s">
        <v>230</v>
      </c>
      <c r="C327" t="s">
        <v>20</v>
      </c>
      <c r="D327" t="s">
        <v>600</v>
      </c>
      <c r="E327" s="2">
        <f t="shared" si="12"/>
        <v>2600000</v>
      </c>
      <c r="F327" s="2">
        <v>1000000</v>
      </c>
      <c r="I327" s="2">
        <f t="shared" si="13"/>
        <v>3600000</v>
      </c>
      <c r="J327" s="2">
        <v>3600000</v>
      </c>
      <c r="K327" s="2" t="s">
        <v>253</v>
      </c>
    </row>
    <row r="328" spans="1:11" x14ac:dyDescent="0.25">
      <c r="A328" t="s">
        <v>230</v>
      </c>
      <c r="C328" t="s">
        <v>20</v>
      </c>
      <c r="D328" t="s">
        <v>661</v>
      </c>
      <c r="E328" s="2">
        <f t="shared" si="12"/>
        <v>2100000</v>
      </c>
      <c r="F328" s="2">
        <v>1000000</v>
      </c>
      <c r="G328" s="2">
        <v>600000</v>
      </c>
      <c r="I328" s="2">
        <f t="shared" si="13"/>
        <v>3700000</v>
      </c>
      <c r="J328" s="2">
        <v>3100000</v>
      </c>
      <c r="K328" s="2" t="s">
        <v>253</v>
      </c>
    </row>
    <row r="329" spans="1:11" x14ac:dyDescent="0.25">
      <c r="A329" t="s">
        <v>229</v>
      </c>
      <c r="C329" t="s">
        <v>37</v>
      </c>
      <c r="D329" t="s">
        <v>220</v>
      </c>
      <c r="E329" s="2">
        <f t="shared" si="12"/>
        <v>3600000</v>
      </c>
      <c r="F329" s="2">
        <v>0</v>
      </c>
      <c r="I329" s="2">
        <f t="shared" si="13"/>
        <v>3600000</v>
      </c>
      <c r="J329" s="2">
        <v>3600000</v>
      </c>
    </row>
    <row r="330" spans="1:11" x14ac:dyDescent="0.25">
      <c r="A330" t="s">
        <v>229</v>
      </c>
      <c r="C330" t="s">
        <v>37</v>
      </c>
      <c r="D330" t="s">
        <v>454</v>
      </c>
      <c r="E330" s="2">
        <f t="shared" si="12"/>
        <v>0</v>
      </c>
      <c r="F330" s="2">
        <v>0</v>
      </c>
      <c r="I330" s="2">
        <f t="shared" si="13"/>
        <v>0</v>
      </c>
      <c r="J330" s="2">
        <v>0</v>
      </c>
    </row>
    <row r="331" spans="1:11" x14ac:dyDescent="0.25">
      <c r="A331" t="s">
        <v>229</v>
      </c>
      <c r="C331" t="s">
        <v>37</v>
      </c>
      <c r="D331" t="s">
        <v>221</v>
      </c>
      <c r="E331" s="2">
        <f t="shared" si="12"/>
        <v>2850000</v>
      </c>
      <c r="F331" s="2">
        <v>0</v>
      </c>
      <c r="I331" s="2">
        <f t="shared" si="13"/>
        <v>2850000</v>
      </c>
      <c r="J331" s="2">
        <v>2850000</v>
      </c>
    </row>
    <row r="332" spans="1:11" x14ac:dyDescent="0.25">
      <c r="A332" t="s">
        <v>229</v>
      </c>
      <c r="C332" t="s">
        <v>37</v>
      </c>
      <c r="D332" t="s">
        <v>186</v>
      </c>
      <c r="E332" s="2">
        <f t="shared" si="12"/>
        <v>2220000</v>
      </c>
      <c r="F332" s="2">
        <v>0</v>
      </c>
      <c r="I332" s="2">
        <f t="shared" si="13"/>
        <v>2220000</v>
      </c>
      <c r="J332" s="2">
        <v>2220000</v>
      </c>
    </row>
    <row r="333" spans="1:11" x14ac:dyDescent="0.25">
      <c r="A333" t="s">
        <v>229</v>
      </c>
      <c r="C333" t="s">
        <v>37</v>
      </c>
      <c r="D333" t="s">
        <v>223</v>
      </c>
      <c r="E333" s="2">
        <f t="shared" si="12"/>
        <v>3040000</v>
      </c>
      <c r="F333" s="2">
        <v>0</v>
      </c>
      <c r="I333" s="2">
        <f t="shared" si="13"/>
        <v>3040000</v>
      </c>
      <c r="J333" s="2">
        <v>3040000</v>
      </c>
    </row>
    <row r="334" spans="1:11" x14ac:dyDescent="0.25">
      <c r="A334" t="s">
        <v>229</v>
      </c>
      <c r="C334" t="s">
        <v>37</v>
      </c>
      <c r="D334" t="s">
        <v>558</v>
      </c>
      <c r="E334" s="2">
        <f t="shared" si="12"/>
        <v>5000000</v>
      </c>
      <c r="F334" s="2">
        <v>700000</v>
      </c>
      <c r="I334" s="2">
        <f t="shared" si="13"/>
        <v>5700000</v>
      </c>
      <c r="J334" s="2">
        <v>5700000</v>
      </c>
    </row>
    <row r="335" spans="1:11" x14ac:dyDescent="0.25">
      <c r="A335" t="s">
        <v>229</v>
      </c>
      <c r="C335" t="s">
        <v>37</v>
      </c>
      <c r="D335" t="s">
        <v>222</v>
      </c>
      <c r="E335" s="2">
        <f t="shared" si="12"/>
        <v>5000000</v>
      </c>
      <c r="F335" s="2">
        <v>700000</v>
      </c>
      <c r="I335" s="2">
        <f t="shared" si="13"/>
        <v>5700000</v>
      </c>
      <c r="J335" s="2">
        <v>5700000</v>
      </c>
    </row>
    <row r="336" spans="1:11" x14ac:dyDescent="0.25">
      <c r="A336" t="s">
        <v>230</v>
      </c>
      <c r="C336" t="s">
        <v>37</v>
      </c>
      <c r="D336" t="s">
        <v>202</v>
      </c>
      <c r="E336" s="2">
        <f t="shared" si="12"/>
        <v>5000000</v>
      </c>
      <c r="F336" s="2">
        <v>700000</v>
      </c>
      <c r="I336" s="2">
        <f t="shared" si="13"/>
        <v>5700000</v>
      </c>
      <c r="J336" s="2">
        <v>5700000</v>
      </c>
    </row>
    <row r="337" spans="1:11" x14ac:dyDescent="0.25">
      <c r="A337" t="s">
        <v>230</v>
      </c>
      <c r="C337" t="s">
        <v>37</v>
      </c>
      <c r="D337" t="s">
        <v>226</v>
      </c>
      <c r="E337" s="2">
        <f t="shared" si="12"/>
        <v>1720000</v>
      </c>
      <c r="F337" s="2">
        <v>0</v>
      </c>
      <c r="I337" s="2">
        <f t="shared" si="13"/>
        <v>1720000</v>
      </c>
      <c r="J337" s="2">
        <v>1720000</v>
      </c>
    </row>
    <row r="338" spans="1:11" x14ac:dyDescent="0.25">
      <c r="A338" t="s">
        <v>230</v>
      </c>
      <c r="C338" t="s">
        <v>37</v>
      </c>
      <c r="D338" t="s">
        <v>224</v>
      </c>
      <c r="E338" s="2">
        <f t="shared" si="12"/>
        <v>900000</v>
      </c>
      <c r="F338" s="2">
        <v>0</v>
      </c>
      <c r="I338" s="2">
        <f t="shared" si="13"/>
        <v>900000</v>
      </c>
      <c r="J338" s="2">
        <v>900000</v>
      </c>
    </row>
    <row r="339" spans="1:11" x14ac:dyDescent="0.25">
      <c r="A339" t="s">
        <v>230</v>
      </c>
      <c r="C339" t="s">
        <v>37</v>
      </c>
      <c r="D339" t="s">
        <v>225</v>
      </c>
      <c r="E339" s="2">
        <f t="shared" si="12"/>
        <v>3620000</v>
      </c>
      <c r="F339" s="2">
        <v>0</v>
      </c>
      <c r="I339" s="2">
        <f t="shared" si="13"/>
        <v>3620000</v>
      </c>
      <c r="J339" s="2">
        <v>3620000</v>
      </c>
    </row>
    <row r="340" spans="1:11" x14ac:dyDescent="0.25">
      <c r="A340" t="s">
        <v>230</v>
      </c>
      <c r="C340" t="s">
        <v>37</v>
      </c>
      <c r="D340" t="s">
        <v>55</v>
      </c>
      <c r="E340" s="2">
        <f t="shared" si="12"/>
        <v>5000000</v>
      </c>
      <c r="F340" s="2">
        <v>700000</v>
      </c>
      <c r="I340" s="2">
        <f t="shared" si="13"/>
        <v>5700000</v>
      </c>
      <c r="J340" s="2">
        <v>5700000</v>
      </c>
    </row>
    <row r="341" spans="1:11" x14ac:dyDescent="0.25">
      <c r="A341" t="s">
        <v>230</v>
      </c>
      <c r="C341" t="s">
        <v>37</v>
      </c>
      <c r="D341" t="s">
        <v>460</v>
      </c>
      <c r="E341" s="2">
        <f t="shared" si="12"/>
        <v>3170000</v>
      </c>
      <c r="F341" s="2">
        <v>600000</v>
      </c>
      <c r="I341" s="2">
        <f t="shared" si="13"/>
        <v>3770000</v>
      </c>
      <c r="J341" s="2">
        <v>3770000</v>
      </c>
    </row>
    <row r="342" spans="1:11" x14ac:dyDescent="0.25">
      <c r="A342" t="s">
        <v>230</v>
      </c>
      <c r="C342" t="s">
        <v>37</v>
      </c>
      <c r="D342" t="s">
        <v>58</v>
      </c>
      <c r="E342" s="2">
        <f t="shared" si="12"/>
        <v>3600000</v>
      </c>
      <c r="F342" s="2">
        <v>700000</v>
      </c>
      <c r="I342" s="2">
        <f t="shared" si="13"/>
        <v>4300000</v>
      </c>
      <c r="J342" s="2">
        <v>4300000</v>
      </c>
    </row>
    <row r="343" spans="1:11" x14ac:dyDescent="0.25">
      <c r="A343" t="s">
        <v>230</v>
      </c>
      <c r="C343" t="s">
        <v>37</v>
      </c>
      <c r="D343" t="s">
        <v>422</v>
      </c>
      <c r="E343" s="2">
        <f t="shared" si="12"/>
        <v>1820000</v>
      </c>
      <c r="F343" s="2">
        <v>0</v>
      </c>
      <c r="I343" s="2">
        <f t="shared" si="13"/>
        <v>1820000</v>
      </c>
      <c r="J343" s="2">
        <v>1820000</v>
      </c>
    </row>
    <row r="344" spans="1:11" x14ac:dyDescent="0.25">
      <c r="A344" t="s">
        <v>619</v>
      </c>
      <c r="C344" t="s">
        <v>39</v>
      </c>
      <c r="D344" t="s">
        <v>227</v>
      </c>
      <c r="E344" s="2">
        <f t="shared" si="12"/>
        <v>6400000</v>
      </c>
      <c r="F344" s="19">
        <v>0</v>
      </c>
      <c r="I344" s="2">
        <f t="shared" si="13"/>
        <v>6400000</v>
      </c>
      <c r="J344" s="2">
        <v>6400000</v>
      </c>
    </row>
    <row r="345" spans="1:11" x14ac:dyDescent="0.25">
      <c r="A345" t="s">
        <v>620</v>
      </c>
      <c r="C345" t="s">
        <v>39</v>
      </c>
      <c r="D345" t="s">
        <v>228</v>
      </c>
      <c r="E345" s="2">
        <f t="shared" si="12"/>
        <v>5400000</v>
      </c>
      <c r="F345" s="2">
        <v>0</v>
      </c>
      <c r="I345" s="2">
        <f t="shared" si="13"/>
        <v>5400000</v>
      </c>
      <c r="J345" s="2">
        <v>5400000</v>
      </c>
    </row>
    <row r="346" spans="1:11" s="1" customFormat="1" x14ac:dyDescent="0.25">
      <c r="A346" s="3"/>
      <c r="B346" s="3"/>
      <c r="C346" s="3"/>
      <c r="D346" s="3" t="s">
        <v>85</v>
      </c>
      <c r="E346" s="4">
        <f t="shared" ref="E346:J346" si="14">SUM(E240:E345)</f>
        <v>221569000</v>
      </c>
      <c r="F346" s="4">
        <f t="shared" si="14"/>
        <v>69100000</v>
      </c>
      <c r="G346" s="4">
        <f t="shared" si="14"/>
        <v>7550000</v>
      </c>
      <c r="H346" s="4">
        <f t="shared" si="14"/>
        <v>0</v>
      </c>
      <c r="I346" s="4">
        <f t="shared" si="14"/>
        <v>298219000</v>
      </c>
      <c r="J346" s="4">
        <f t="shared" si="14"/>
        <v>290669000</v>
      </c>
      <c r="K346" s="4"/>
    </row>
    <row r="347" spans="1:11" x14ac:dyDescent="0.25">
      <c r="A347" t="s">
        <v>249</v>
      </c>
      <c r="C347" t="s">
        <v>20</v>
      </c>
      <c r="D347" t="s">
        <v>231</v>
      </c>
      <c r="E347" s="2">
        <f t="shared" si="12"/>
        <v>2600000</v>
      </c>
      <c r="F347" s="2">
        <v>1000000</v>
      </c>
      <c r="I347" s="2">
        <f t="shared" ref="I347:I410" si="15">SUM(E347:G347)-H347</f>
        <v>3600000</v>
      </c>
      <c r="J347" s="2">
        <v>3600000</v>
      </c>
      <c r="K347" s="2" t="s">
        <v>251</v>
      </c>
    </row>
    <row r="348" spans="1:11" x14ac:dyDescent="0.25">
      <c r="A348" t="s">
        <v>249</v>
      </c>
      <c r="C348" t="s">
        <v>20</v>
      </c>
      <c r="D348" t="s">
        <v>232</v>
      </c>
      <c r="E348" s="2">
        <f t="shared" si="12"/>
        <v>3300000</v>
      </c>
      <c r="F348" s="2">
        <v>1000000</v>
      </c>
      <c r="I348" s="2">
        <f t="shared" si="15"/>
        <v>4300000</v>
      </c>
      <c r="J348" s="2">
        <v>4300000</v>
      </c>
      <c r="K348" s="2" t="s">
        <v>251</v>
      </c>
    </row>
    <row r="349" spans="1:11" x14ac:dyDescent="0.25">
      <c r="A349" t="s">
        <v>249</v>
      </c>
      <c r="C349" t="s">
        <v>20</v>
      </c>
      <c r="D349" t="s">
        <v>461</v>
      </c>
      <c r="E349" s="2">
        <f t="shared" si="12"/>
        <v>3800000</v>
      </c>
      <c r="F349" s="2">
        <v>1000000</v>
      </c>
      <c r="I349" s="2">
        <f t="shared" si="15"/>
        <v>4800000</v>
      </c>
      <c r="J349" s="2">
        <v>4800000</v>
      </c>
      <c r="K349" s="2" t="s">
        <v>371</v>
      </c>
    </row>
    <row r="350" spans="1:11" x14ac:dyDescent="0.25">
      <c r="A350" t="s">
        <v>249</v>
      </c>
      <c r="C350" t="s">
        <v>20</v>
      </c>
      <c r="D350" t="s">
        <v>621</v>
      </c>
      <c r="E350" s="2">
        <f t="shared" si="12"/>
        <v>4500000</v>
      </c>
      <c r="F350" s="2">
        <v>1000000</v>
      </c>
      <c r="I350" s="2">
        <f t="shared" si="15"/>
        <v>5500000</v>
      </c>
      <c r="J350" s="2">
        <v>5500000</v>
      </c>
      <c r="K350" s="2" t="s">
        <v>371</v>
      </c>
    </row>
    <row r="351" spans="1:11" x14ac:dyDescent="0.25">
      <c r="A351" t="s">
        <v>249</v>
      </c>
      <c r="C351" t="s">
        <v>20</v>
      </c>
      <c r="D351" t="s">
        <v>234</v>
      </c>
      <c r="E351" s="2">
        <f t="shared" si="12"/>
        <v>3300000</v>
      </c>
      <c r="F351" s="2">
        <v>1000000</v>
      </c>
      <c r="I351" s="2">
        <f t="shared" si="15"/>
        <v>4300000</v>
      </c>
      <c r="J351" s="2">
        <v>4300000</v>
      </c>
      <c r="K351" s="2" t="s">
        <v>371</v>
      </c>
    </row>
    <row r="352" spans="1:11" x14ac:dyDescent="0.25">
      <c r="A352" t="s">
        <v>249</v>
      </c>
      <c r="C352" t="s">
        <v>20</v>
      </c>
      <c r="D352" t="s">
        <v>402</v>
      </c>
      <c r="E352" s="2">
        <f t="shared" si="12"/>
        <v>3300000</v>
      </c>
      <c r="F352" s="2">
        <v>1000000</v>
      </c>
      <c r="I352" s="2">
        <f t="shared" si="15"/>
        <v>4300000</v>
      </c>
      <c r="J352" s="2">
        <v>4300000</v>
      </c>
      <c r="K352" s="2" t="s">
        <v>371</v>
      </c>
    </row>
    <row r="353" spans="1:11" x14ac:dyDescent="0.25">
      <c r="A353" t="s">
        <v>249</v>
      </c>
      <c r="C353" t="s">
        <v>20</v>
      </c>
      <c r="D353" t="s">
        <v>236</v>
      </c>
      <c r="E353" s="2">
        <f t="shared" si="12"/>
        <v>3300000</v>
      </c>
      <c r="F353" s="2">
        <v>1000000</v>
      </c>
      <c r="I353" s="2">
        <f t="shared" si="15"/>
        <v>4300000</v>
      </c>
      <c r="J353" s="2">
        <v>4300000</v>
      </c>
      <c r="K353" s="2" t="s">
        <v>371</v>
      </c>
    </row>
    <row r="354" spans="1:11" x14ac:dyDescent="0.25">
      <c r="A354" t="s">
        <v>249</v>
      </c>
      <c r="C354" t="s">
        <v>20</v>
      </c>
      <c r="D354" t="s">
        <v>522</v>
      </c>
      <c r="E354" s="2">
        <f t="shared" si="12"/>
        <v>4500000</v>
      </c>
      <c r="F354" s="2">
        <v>1000000</v>
      </c>
      <c r="I354" s="2">
        <f t="shared" si="15"/>
        <v>5500000</v>
      </c>
      <c r="J354" s="2">
        <v>5500000</v>
      </c>
      <c r="K354" s="2" t="s">
        <v>371</v>
      </c>
    </row>
    <row r="355" spans="1:11" x14ac:dyDescent="0.25">
      <c r="A355" t="s">
        <v>249</v>
      </c>
      <c r="C355" t="s">
        <v>20</v>
      </c>
      <c r="D355" t="s">
        <v>423</v>
      </c>
      <c r="E355" s="2">
        <f t="shared" si="12"/>
        <v>4000000</v>
      </c>
      <c r="F355" s="2">
        <v>1000000</v>
      </c>
      <c r="I355" s="2">
        <f t="shared" si="15"/>
        <v>5000000</v>
      </c>
      <c r="J355" s="2">
        <v>5000000</v>
      </c>
      <c r="K355" s="2" t="s">
        <v>252</v>
      </c>
    </row>
    <row r="356" spans="1:11" x14ac:dyDescent="0.25">
      <c r="A356" t="s">
        <v>249</v>
      </c>
      <c r="C356" t="s">
        <v>20</v>
      </c>
      <c r="D356" t="s">
        <v>235</v>
      </c>
      <c r="E356" s="2">
        <f t="shared" si="12"/>
        <v>4500000</v>
      </c>
      <c r="F356" s="2">
        <v>1000000</v>
      </c>
      <c r="I356" s="2">
        <f t="shared" si="15"/>
        <v>5500000</v>
      </c>
      <c r="J356" s="2">
        <v>5500000</v>
      </c>
      <c r="K356" s="2" t="s">
        <v>366</v>
      </c>
    </row>
    <row r="357" spans="1:11" x14ac:dyDescent="0.25">
      <c r="A357" t="s">
        <v>249</v>
      </c>
      <c r="C357" t="s">
        <v>20</v>
      </c>
      <c r="D357" t="s">
        <v>233</v>
      </c>
      <c r="E357" s="2">
        <f t="shared" si="12"/>
        <v>4500000</v>
      </c>
      <c r="F357" s="2">
        <v>1000000</v>
      </c>
      <c r="I357" s="2">
        <f t="shared" si="15"/>
        <v>5500000</v>
      </c>
      <c r="J357" s="2">
        <v>5500000</v>
      </c>
      <c r="K357" s="2" t="s">
        <v>366</v>
      </c>
    </row>
    <row r="358" spans="1:11" x14ac:dyDescent="0.25">
      <c r="A358" t="s">
        <v>249</v>
      </c>
      <c r="C358" t="s">
        <v>20</v>
      </c>
      <c r="D358" t="s">
        <v>679</v>
      </c>
      <c r="E358" s="2">
        <f t="shared" si="12"/>
        <v>3800000</v>
      </c>
      <c r="F358" s="2">
        <v>1000000</v>
      </c>
      <c r="I358" s="2">
        <f t="shared" si="15"/>
        <v>4800000</v>
      </c>
      <c r="J358" s="2">
        <v>4800000</v>
      </c>
      <c r="K358" s="2" t="s">
        <v>371</v>
      </c>
    </row>
    <row r="359" spans="1:11" x14ac:dyDescent="0.25">
      <c r="A359" t="s">
        <v>249</v>
      </c>
      <c r="C359" t="s">
        <v>20</v>
      </c>
      <c r="D359" t="s">
        <v>357</v>
      </c>
      <c r="E359" s="2">
        <f t="shared" si="12"/>
        <v>3020000</v>
      </c>
      <c r="F359" s="2">
        <v>1000000</v>
      </c>
      <c r="I359" s="2">
        <f t="shared" si="15"/>
        <v>4020000</v>
      </c>
      <c r="J359" s="2">
        <v>4020000</v>
      </c>
      <c r="K359" s="2" t="s">
        <v>371</v>
      </c>
    </row>
    <row r="360" spans="1:11" x14ac:dyDescent="0.25">
      <c r="A360" t="s">
        <v>249</v>
      </c>
      <c r="C360" t="s">
        <v>20</v>
      </c>
      <c r="D360" t="s">
        <v>462</v>
      </c>
      <c r="E360" s="2">
        <f t="shared" si="12"/>
        <v>3020000</v>
      </c>
      <c r="F360" s="2">
        <v>1000000</v>
      </c>
      <c r="I360" s="2">
        <f t="shared" si="15"/>
        <v>4020000</v>
      </c>
      <c r="J360" s="2">
        <v>4020000</v>
      </c>
      <c r="K360" s="2" t="s">
        <v>371</v>
      </c>
    </row>
    <row r="361" spans="1:11" x14ac:dyDescent="0.25">
      <c r="A361" t="s">
        <v>249</v>
      </c>
      <c r="C361" t="s">
        <v>20</v>
      </c>
      <c r="D361" t="s">
        <v>239</v>
      </c>
      <c r="E361" s="2">
        <f t="shared" si="12"/>
        <v>2100000</v>
      </c>
      <c r="F361" s="2">
        <v>1000000</v>
      </c>
      <c r="I361" s="2">
        <f t="shared" si="15"/>
        <v>3100000</v>
      </c>
      <c r="J361" s="2">
        <v>3100000</v>
      </c>
      <c r="K361" s="2" t="s">
        <v>372</v>
      </c>
    </row>
    <row r="362" spans="1:11" x14ac:dyDescent="0.25">
      <c r="A362" t="s">
        <v>249</v>
      </c>
      <c r="C362" t="s">
        <v>20</v>
      </c>
      <c r="D362" t="s">
        <v>62</v>
      </c>
      <c r="E362" s="2">
        <f t="shared" si="12"/>
        <v>3020000</v>
      </c>
      <c r="F362" s="2">
        <v>1000000</v>
      </c>
      <c r="I362" s="2">
        <f t="shared" si="15"/>
        <v>4020000</v>
      </c>
      <c r="J362" s="2">
        <v>4020000</v>
      </c>
      <c r="K362" s="2" t="s">
        <v>251</v>
      </c>
    </row>
    <row r="363" spans="1:11" x14ac:dyDescent="0.25">
      <c r="A363" t="s">
        <v>249</v>
      </c>
      <c r="C363" t="s">
        <v>20</v>
      </c>
      <c r="D363" t="s">
        <v>246</v>
      </c>
      <c r="E363" s="2">
        <f t="shared" si="12"/>
        <v>3300000</v>
      </c>
      <c r="F363" s="2">
        <v>1000000</v>
      </c>
      <c r="I363" s="2">
        <f t="shared" si="15"/>
        <v>4300000</v>
      </c>
      <c r="J363" s="2">
        <v>4300000</v>
      </c>
      <c r="K363" s="2" t="s">
        <v>366</v>
      </c>
    </row>
    <row r="364" spans="1:11" x14ac:dyDescent="0.25">
      <c r="A364" t="s">
        <v>249</v>
      </c>
      <c r="C364" t="s">
        <v>20</v>
      </c>
      <c r="D364" t="s">
        <v>523</v>
      </c>
      <c r="E364" s="2">
        <f t="shared" si="12"/>
        <v>3300000</v>
      </c>
      <c r="F364" s="2">
        <v>1000000</v>
      </c>
      <c r="I364" s="2">
        <f t="shared" si="15"/>
        <v>4300000</v>
      </c>
      <c r="J364" s="2">
        <v>4300000</v>
      </c>
      <c r="K364" s="2" t="s">
        <v>252</v>
      </c>
    </row>
    <row r="365" spans="1:11" x14ac:dyDescent="0.25">
      <c r="A365" t="s">
        <v>249</v>
      </c>
      <c r="C365" t="s">
        <v>20</v>
      </c>
      <c r="D365" t="s">
        <v>238</v>
      </c>
      <c r="E365" s="2">
        <f t="shared" si="12"/>
        <v>3500000</v>
      </c>
      <c r="F365" s="2">
        <v>1000000</v>
      </c>
      <c r="I365" s="2">
        <f t="shared" si="15"/>
        <v>4500000</v>
      </c>
      <c r="J365" s="2">
        <v>4500000</v>
      </c>
      <c r="K365" s="2" t="s">
        <v>371</v>
      </c>
    </row>
    <row r="366" spans="1:11" x14ac:dyDescent="0.25">
      <c r="A366" t="s">
        <v>249</v>
      </c>
      <c r="C366" t="s">
        <v>20</v>
      </c>
      <c r="D366" t="s">
        <v>240</v>
      </c>
      <c r="E366" s="2">
        <f t="shared" si="12"/>
        <v>3800000</v>
      </c>
      <c r="F366" s="2">
        <v>1000000</v>
      </c>
      <c r="I366" s="2">
        <f t="shared" si="15"/>
        <v>4800000</v>
      </c>
      <c r="J366" s="2">
        <v>4800000</v>
      </c>
      <c r="K366" s="2" t="s">
        <v>366</v>
      </c>
    </row>
    <row r="367" spans="1:11" x14ac:dyDescent="0.25">
      <c r="A367" t="s">
        <v>249</v>
      </c>
      <c r="C367" t="s">
        <v>20</v>
      </c>
      <c r="D367" t="s">
        <v>524</v>
      </c>
      <c r="E367" s="2">
        <f t="shared" si="12"/>
        <v>3800000</v>
      </c>
      <c r="F367" s="2">
        <v>1000000</v>
      </c>
      <c r="I367" s="2">
        <f t="shared" si="15"/>
        <v>4800000</v>
      </c>
      <c r="J367" s="2">
        <v>4800000</v>
      </c>
      <c r="K367" s="2" t="s">
        <v>366</v>
      </c>
    </row>
    <row r="368" spans="1:11" x14ac:dyDescent="0.25">
      <c r="A368" t="s">
        <v>249</v>
      </c>
      <c r="C368" t="s">
        <v>20</v>
      </c>
      <c r="D368" t="s">
        <v>248</v>
      </c>
      <c r="E368" s="2">
        <f t="shared" ref="E368:E432" si="16">+J368-F368</f>
        <v>2600000</v>
      </c>
      <c r="F368" s="2">
        <v>1000000</v>
      </c>
      <c r="I368" s="2">
        <f t="shared" si="15"/>
        <v>3600000</v>
      </c>
      <c r="J368" s="2">
        <v>3600000</v>
      </c>
      <c r="K368" s="2" t="s">
        <v>251</v>
      </c>
    </row>
    <row r="369" spans="1:11" x14ac:dyDescent="0.25">
      <c r="A369" t="s">
        <v>249</v>
      </c>
      <c r="C369" t="s">
        <v>20</v>
      </c>
      <c r="D369" t="s">
        <v>243</v>
      </c>
      <c r="E369" s="2">
        <f t="shared" si="16"/>
        <v>4000000</v>
      </c>
      <c r="F369" s="2">
        <v>1000000</v>
      </c>
      <c r="I369" s="2">
        <f t="shared" si="15"/>
        <v>5000000</v>
      </c>
      <c r="J369" s="2">
        <v>5000000</v>
      </c>
      <c r="K369" s="2" t="s">
        <v>371</v>
      </c>
    </row>
    <row r="370" spans="1:11" x14ac:dyDescent="0.25">
      <c r="A370" t="s">
        <v>249</v>
      </c>
      <c r="C370" t="s">
        <v>20</v>
      </c>
      <c r="D370" t="s">
        <v>384</v>
      </c>
      <c r="E370" s="2">
        <f t="shared" si="16"/>
        <v>3300000</v>
      </c>
      <c r="F370" s="2">
        <v>1000000</v>
      </c>
      <c r="I370" s="2">
        <f t="shared" si="15"/>
        <v>4300000</v>
      </c>
      <c r="J370" s="2">
        <v>4300000</v>
      </c>
      <c r="K370" s="2" t="s">
        <v>371</v>
      </c>
    </row>
    <row r="371" spans="1:11" x14ac:dyDescent="0.25">
      <c r="A371" t="s">
        <v>249</v>
      </c>
      <c r="C371" t="s">
        <v>20</v>
      </c>
      <c r="D371" t="s">
        <v>463</v>
      </c>
      <c r="E371" s="2">
        <f t="shared" si="16"/>
        <v>3100000</v>
      </c>
      <c r="F371" s="2">
        <v>1000000</v>
      </c>
      <c r="I371" s="2">
        <f t="shared" si="15"/>
        <v>4100000</v>
      </c>
      <c r="J371" s="2">
        <v>4100000</v>
      </c>
      <c r="K371" s="2" t="s">
        <v>366</v>
      </c>
    </row>
    <row r="372" spans="1:11" x14ac:dyDescent="0.25">
      <c r="A372" t="s">
        <v>249</v>
      </c>
      <c r="C372" t="s">
        <v>20</v>
      </c>
      <c r="D372" t="s">
        <v>244</v>
      </c>
      <c r="E372" s="2">
        <f t="shared" si="16"/>
        <v>700000</v>
      </c>
      <c r="F372" s="2">
        <v>0</v>
      </c>
      <c r="I372" s="2">
        <f t="shared" si="15"/>
        <v>700000</v>
      </c>
      <c r="J372" s="2">
        <v>700000</v>
      </c>
      <c r="K372" s="2" t="s">
        <v>371</v>
      </c>
    </row>
    <row r="373" spans="1:11" x14ac:dyDescent="0.25">
      <c r="A373" t="s">
        <v>249</v>
      </c>
      <c r="C373" t="s">
        <v>20</v>
      </c>
      <c r="D373" t="s">
        <v>526</v>
      </c>
      <c r="E373" s="2">
        <f t="shared" si="16"/>
        <v>2100000</v>
      </c>
      <c r="F373" s="2">
        <v>1000000</v>
      </c>
      <c r="I373" s="2">
        <f t="shared" si="15"/>
        <v>3100000</v>
      </c>
      <c r="J373" s="2">
        <v>3100000</v>
      </c>
      <c r="K373" s="2" t="s">
        <v>371</v>
      </c>
    </row>
    <row r="374" spans="1:11" x14ac:dyDescent="0.25">
      <c r="A374" t="s">
        <v>249</v>
      </c>
      <c r="C374" t="s">
        <v>20</v>
      </c>
      <c r="D374" t="s">
        <v>359</v>
      </c>
      <c r="E374" s="2">
        <f t="shared" si="16"/>
        <v>4500000</v>
      </c>
      <c r="F374" s="2">
        <v>1000000</v>
      </c>
      <c r="I374" s="2">
        <f t="shared" si="15"/>
        <v>5500000</v>
      </c>
      <c r="J374" s="2">
        <v>5500000</v>
      </c>
      <c r="K374" s="2" t="s">
        <v>366</v>
      </c>
    </row>
    <row r="375" spans="1:11" x14ac:dyDescent="0.25">
      <c r="A375" t="s">
        <v>249</v>
      </c>
      <c r="C375" t="s">
        <v>20</v>
      </c>
      <c r="D375" t="s">
        <v>242</v>
      </c>
      <c r="E375" s="2">
        <f t="shared" si="16"/>
        <v>3300000</v>
      </c>
      <c r="F375" s="2">
        <v>1000000</v>
      </c>
      <c r="I375" s="2">
        <f t="shared" si="15"/>
        <v>4300000</v>
      </c>
      <c r="J375" s="2">
        <v>4300000</v>
      </c>
      <c r="K375" s="2" t="s">
        <v>372</v>
      </c>
    </row>
    <row r="376" spans="1:11" x14ac:dyDescent="0.25">
      <c r="A376" t="s">
        <v>249</v>
      </c>
      <c r="C376" t="s">
        <v>20</v>
      </c>
      <c r="D376" t="s">
        <v>525</v>
      </c>
      <c r="E376" s="2">
        <f t="shared" si="16"/>
        <v>4000000</v>
      </c>
      <c r="F376" s="2">
        <v>1000000</v>
      </c>
      <c r="I376" s="2">
        <f t="shared" si="15"/>
        <v>5000000</v>
      </c>
      <c r="J376" s="2">
        <v>5000000</v>
      </c>
      <c r="K376" s="2" t="s">
        <v>372</v>
      </c>
    </row>
    <row r="377" spans="1:11" x14ac:dyDescent="0.25">
      <c r="A377" t="s">
        <v>249</v>
      </c>
      <c r="C377" t="s">
        <v>20</v>
      </c>
      <c r="D377" t="s">
        <v>622</v>
      </c>
      <c r="E377" s="2">
        <f t="shared" si="16"/>
        <v>700000</v>
      </c>
      <c r="F377" s="2">
        <v>0</v>
      </c>
      <c r="I377" s="2">
        <f t="shared" si="15"/>
        <v>700000</v>
      </c>
      <c r="J377" s="2">
        <v>700000</v>
      </c>
      <c r="K377" s="2" t="s">
        <v>372</v>
      </c>
    </row>
    <row r="378" spans="1:11" x14ac:dyDescent="0.25">
      <c r="A378" t="s">
        <v>249</v>
      </c>
      <c r="C378" t="s">
        <v>20</v>
      </c>
      <c r="D378" t="s">
        <v>358</v>
      </c>
      <c r="E378" s="2">
        <f t="shared" si="16"/>
        <v>2320000</v>
      </c>
      <c r="F378" s="2">
        <v>1000000</v>
      </c>
      <c r="I378" s="2">
        <f t="shared" si="15"/>
        <v>3320000</v>
      </c>
      <c r="J378" s="2">
        <v>3320000</v>
      </c>
      <c r="K378" s="2" t="s">
        <v>372</v>
      </c>
    </row>
    <row r="379" spans="1:11" x14ac:dyDescent="0.25">
      <c r="A379" t="s">
        <v>249</v>
      </c>
      <c r="C379" t="s">
        <v>20</v>
      </c>
      <c r="D379" t="s">
        <v>247</v>
      </c>
      <c r="E379" s="2">
        <f t="shared" si="16"/>
        <v>3300000</v>
      </c>
      <c r="F379" s="2">
        <v>1000000</v>
      </c>
      <c r="I379" s="2">
        <f t="shared" si="15"/>
        <v>4300000</v>
      </c>
      <c r="J379" s="2">
        <v>4300000</v>
      </c>
      <c r="K379" s="2" t="s">
        <v>372</v>
      </c>
    </row>
    <row r="380" spans="1:11" x14ac:dyDescent="0.25">
      <c r="A380" t="s">
        <v>249</v>
      </c>
      <c r="C380" t="s">
        <v>20</v>
      </c>
      <c r="D380" t="s">
        <v>245</v>
      </c>
      <c r="E380" s="2">
        <f t="shared" si="16"/>
        <v>3020000</v>
      </c>
      <c r="F380" s="2">
        <v>0</v>
      </c>
      <c r="I380" s="2">
        <f t="shared" si="15"/>
        <v>3020000</v>
      </c>
      <c r="J380" s="2">
        <v>3020000</v>
      </c>
      <c r="K380" s="2" t="s">
        <v>372</v>
      </c>
    </row>
    <row r="381" spans="1:11" x14ac:dyDescent="0.25">
      <c r="A381" t="s">
        <v>249</v>
      </c>
      <c r="C381" t="s">
        <v>20</v>
      </c>
      <c r="D381" t="s">
        <v>241</v>
      </c>
      <c r="E381" s="2">
        <f t="shared" si="16"/>
        <v>2100000</v>
      </c>
      <c r="F381" s="2">
        <v>1000000</v>
      </c>
      <c r="I381" s="2">
        <f t="shared" si="15"/>
        <v>3100000</v>
      </c>
      <c r="J381" s="2">
        <v>3100000</v>
      </c>
      <c r="K381" s="2" t="s">
        <v>372</v>
      </c>
    </row>
    <row r="382" spans="1:11" x14ac:dyDescent="0.25">
      <c r="A382" t="s">
        <v>249</v>
      </c>
      <c r="C382" t="s">
        <v>20</v>
      </c>
      <c r="D382" t="s">
        <v>424</v>
      </c>
      <c r="E382" s="2">
        <f t="shared" si="16"/>
        <v>3020000</v>
      </c>
      <c r="F382" s="2">
        <v>0</v>
      </c>
      <c r="I382" s="2">
        <f t="shared" si="15"/>
        <v>3020000</v>
      </c>
      <c r="J382" s="2">
        <v>3020000</v>
      </c>
      <c r="K382" s="2" t="s">
        <v>372</v>
      </c>
    </row>
    <row r="383" spans="1:11" x14ac:dyDescent="0.25">
      <c r="A383" t="s">
        <v>265</v>
      </c>
      <c r="C383" t="s">
        <v>20</v>
      </c>
      <c r="D383" t="s">
        <v>254</v>
      </c>
      <c r="E383" s="2">
        <f t="shared" si="16"/>
        <v>1960000</v>
      </c>
      <c r="F383" s="2">
        <v>1000000</v>
      </c>
      <c r="I383" s="2">
        <f t="shared" si="15"/>
        <v>2960000</v>
      </c>
      <c r="J383" s="2">
        <v>2960000</v>
      </c>
      <c r="K383" s="2" t="s">
        <v>371</v>
      </c>
    </row>
    <row r="384" spans="1:11" x14ac:dyDescent="0.25">
      <c r="A384" t="s">
        <v>265</v>
      </c>
      <c r="C384" t="s">
        <v>20</v>
      </c>
      <c r="D384" t="s">
        <v>255</v>
      </c>
      <c r="E384" s="2">
        <f t="shared" si="16"/>
        <v>2100000</v>
      </c>
      <c r="F384" s="2">
        <v>1000000</v>
      </c>
      <c r="I384" s="2">
        <f t="shared" si="15"/>
        <v>3100000</v>
      </c>
      <c r="J384" s="2">
        <v>3100000</v>
      </c>
      <c r="K384" s="2" t="s">
        <v>371</v>
      </c>
    </row>
    <row r="385" spans="1:11" x14ac:dyDescent="0.25">
      <c r="A385" t="s">
        <v>265</v>
      </c>
      <c r="C385" t="s">
        <v>20</v>
      </c>
      <c r="D385" t="s">
        <v>256</v>
      </c>
      <c r="E385" s="2">
        <f t="shared" si="16"/>
        <v>2600000</v>
      </c>
      <c r="F385" s="2">
        <v>1000000</v>
      </c>
      <c r="I385" s="2">
        <f t="shared" si="15"/>
        <v>3600000</v>
      </c>
      <c r="J385" s="2">
        <v>3600000</v>
      </c>
      <c r="K385" s="2" t="s">
        <v>251</v>
      </c>
    </row>
    <row r="386" spans="1:11" x14ac:dyDescent="0.25">
      <c r="A386" t="s">
        <v>265</v>
      </c>
      <c r="C386" t="s">
        <v>20</v>
      </c>
      <c r="D386" t="s">
        <v>559</v>
      </c>
      <c r="E386" s="2">
        <f t="shared" si="16"/>
        <v>2600000</v>
      </c>
      <c r="F386" s="2">
        <v>1000000</v>
      </c>
      <c r="I386" s="2">
        <f t="shared" si="15"/>
        <v>3600000</v>
      </c>
      <c r="J386" s="2">
        <v>3600000</v>
      </c>
      <c r="K386" s="2" t="s">
        <v>366</v>
      </c>
    </row>
    <row r="387" spans="1:11" x14ac:dyDescent="0.25">
      <c r="A387" t="s">
        <v>265</v>
      </c>
      <c r="C387" t="s">
        <v>20</v>
      </c>
      <c r="D387" t="s">
        <v>464</v>
      </c>
      <c r="E387" s="2">
        <f t="shared" si="16"/>
        <v>2600000</v>
      </c>
      <c r="F387" s="2">
        <v>1000000</v>
      </c>
      <c r="I387" s="2">
        <f t="shared" si="15"/>
        <v>3600000</v>
      </c>
      <c r="J387" s="2">
        <v>3600000</v>
      </c>
      <c r="K387" s="2" t="s">
        <v>371</v>
      </c>
    </row>
    <row r="388" spans="1:11" x14ac:dyDescent="0.25">
      <c r="A388" t="s">
        <v>265</v>
      </c>
      <c r="C388" t="s">
        <v>20</v>
      </c>
      <c r="D388" t="s">
        <v>560</v>
      </c>
      <c r="E388" s="2">
        <f t="shared" si="16"/>
        <v>3800000</v>
      </c>
      <c r="F388" s="2">
        <v>1000000</v>
      </c>
      <c r="I388" s="2">
        <f t="shared" si="15"/>
        <v>4800000</v>
      </c>
      <c r="J388" s="2">
        <v>4800000</v>
      </c>
      <c r="K388" s="2" t="s">
        <v>371</v>
      </c>
    </row>
    <row r="389" spans="1:11" x14ac:dyDescent="0.25">
      <c r="A389" t="s">
        <v>265</v>
      </c>
      <c r="C389" t="s">
        <v>20</v>
      </c>
      <c r="D389" t="s">
        <v>385</v>
      </c>
      <c r="E389" s="2">
        <f t="shared" si="16"/>
        <v>700000</v>
      </c>
      <c r="F389" s="2">
        <v>0</v>
      </c>
      <c r="I389" s="2">
        <f t="shared" si="15"/>
        <v>700000</v>
      </c>
      <c r="J389" s="2">
        <v>700000</v>
      </c>
      <c r="K389" s="2" t="s">
        <v>251</v>
      </c>
    </row>
    <row r="390" spans="1:11" x14ac:dyDescent="0.25">
      <c r="A390" t="s">
        <v>265</v>
      </c>
      <c r="C390" t="s">
        <v>20</v>
      </c>
      <c r="D390" t="s">
        <v>386</v>
      </c>
      <c r="E390" s="2">
        <f t="shared" si="16"/>
        <v>1400000</v>
      </c>
      <c r="F390" s="2">
        <v>0</v>
      </c>
      <c r="I390" s="2">
        <f t="shared" si="15"/>
        <v>1400000</v>
      </c>
      <c r="J390" s="2">
        <v>1400000</v>
      </c>
      <c r="K390" s="2" t="s">
        <v>252</v>
      </c>
    </row>
    <row r="391" spans="1:11" x14ac:dyDescent="0.25">
      <c r="A391" t="s">
        <v>265</v>
      </c>
      <c r="C391" t="s">
        <v>20</v>
      </c>
      <c r="D391" t="s">
        <v>373</v>
      </c>
      <c r="E391" s="2">
        <f t="shared" si="16"/>
        <v>3800000</v>
      </c>
      <c r="F391" s="2">
        <v>1000000</v>
      </c>
      <c r="I391" s="2">
        <f t="shared" si="15"/>
        <v>4800000</v>
      </c>
      <c r="J391" s="2">
        <v>4800000</v>
      </c>
      <c r="K391" s="2" t="s">
        <v>366</v>
      </c>
    </row>
    <row r="392" spans="1:11" x14ac:dyDescent="0.25">
      <c r="A392" t="s">
        <v>265</v>
      </c>
      <c r="C392" t="s">
        <v>20</v>
      </c>
      <c r="D392" t="s">
        <v>63</v>
      </c>
      <c r="E392" s="2">
        <f t="shared" si="16"/>
        <v>2100000</v>
      </c>
      <c r="F392" s="2">
        <v>1000000</v>
      </c>
      <c r="I392" s="2">
        <f t="shared" si="15"/>
        <v>3100000</v>
      </c>
      <c r="J392" s="2">
        <v>3100000</v>
      </c>
      <c r="K392" s="2" t="s">
        <v>371</v>
      </c>
    </row>
    <row r="393" spans="1:11" x14ac:dyDescent="0.25">
      <c r="A393" t="s">
        <v>265</v>
      </c>
      <c r="C393" t="s">
        <v>20</v>
      </c>
      <c r="D393" t="s">
        <v>14</v>
      </c>
      <c r="E393" s="2">
        <f t="shared" si="16"/>
        <v>2100000</v>
      </c>
      <c r="F393" s="2">
        <v>1000000</v>
      </c>
      <c r="I393" s="2">
        <f t="shared" si="15"/>
        <v>3100000</v>
      </c>
      <c r="J393" s="2">
        <v>3100000</v>
      </c>
      <c r="K393" s="2" t="s">
        <v>366</v>
      </c>
    </row>
    <row r="394" spans="1:11" x14ac:dyDescent="0.25">
      <c r="A394" t="s">
        <v>265</v>
      </c>
      <c r="C394" t="s">
        <v>20</v>
      </c>
      <c r="D394" t="s">
        <v>387</v>
      </c>
      <c r="E394" s="2">
        <f t="shared" si="16"/>
        <v>1680000</v>
      </c>
      <c r="F394" s="2">
        <v>0</v>
      </c>
      <c r="I394" s="2">
        <f t="shared" si="15"/>
        <v>1680000</v>
      </c>
      <c r="J394" s="2">
        <v>1680000</v>
      </c>
      <c r="K394" s="2" t="s">
        <v>371</v>
      </c>
    </row>
    <row r="395" spans="1:11" x14ac:dyDescent="0.25">
      <c r="A395" t="s">
        <v>265</v>
      </c>
      <c r="C395" t="s">
        <v>20</v>
      </c>
      <c r="D395" t="s">
        <v>466</v>
      </c>
      <c r="E395" s="2">
        <f t="shared" si="16"/>
        <v>700000</v>
      </c>
      <c r="F395" s="2">
        <v>0</v>
      </c>
      <c r="I395" s="2">
        <f t="shared" si="15"/>
        <v>700000</v>
      </c>
      <c r="J395" s="2">
        <v>700000</v>
      </c>
      <c r="K395" s="2" t="s">
        <v>371</v>
      </c>
    </row>
    <row r="396" spans="1:11" x14ac:dyDescent="0.25">
      <c r="A396" t="s">
        <v>265</v>
      </c>
      <c r="C396" t="s">
        <v>20</v>
      </c>
      <c r="D396" t="s">
        <v>257</v>
      </c>
      <c r="E396" s="2">
        <f t="shared" si="16"/>
        <v>1200000</v>
      </c>
      <c r="F396" s="2">
        <v>0</v>
      </c>
      <c r="I396" s="2">
        <f t="shared" si="15"/>
        <v>1200000</v>
      </c>
      <c r="J396" s="2">
        <v>1200000</v>
      </c>
      <c r="K396" s="2" t="s">
        <v>251</v>
      </c>
    </row>
    <row r="397" spans="1:11" x14ac:dyDescent="0.25">
      <c r="A397" t="s">
        <v>265</v>
      </c>
      <c r="C397" t="s">
        <v>20</v>
      </c>
      <c r="D397" t="s">
        <v>531</v>
      </c>
      <c r="E397" s="2">
        <f t="shared" si="16"/>
        <v>1900000</v>
      </c>
      <c r="F397" s="2">
        <v>0</v>
      </c>
      <c r="I397" s="2">
        <f t="shared" si="15"/>
        <v>1900000</v>
      </c>
      <c r="J397" s="2">
        <v>1900000</v>
      </c>
      <c r="K397" s="2" t="s">
        <v>252</v>
      </c>
    </row>
    <row r="398" spans="1:11" x14ac:dyDescent="0.25">
      <c r="A398" t="s">
        <v>265</v>
      </c>
      <c r="C398" t="s">
        <v>20</v>
      </c>
      <c r="D398" t="s">
        <v>528</v>
      </c>
      <c r="E398" s="2">
        <f t="shared" si="16"/>
        <v>1820000</v>
      </c>
      <c r="F398" s="2">
        <v>1000000</v>
      </c>
      <c r="I398" s="2">
        <f t="shared" si="15"/>
        <v>2820000</v>
      </c>
      <c r="J398" s="2">
        <v>2820000</v>
      </c>
      <c r="K398" s="2" t="s">
        <v>371</v>
      </c>
    </row>
    <row r="399" spans="1:11" x14ac:dyDescent="0.25">
      <c r="A399" t="s">
        <v>265</v>
      </c>
      <c r="C399" t="s">
        <v>20</v>
      </c>
      <c r="D399" t="s">
        <v>680</v>
      </c>
      <c r="E399" s="2">
        <f t="shared" si="16"/>
        <v>1820000</v>
      </c>
      <c r="F399" s="2">
        <v>1000000</v>
      </c>
      <c r="I399" s="2">
        <f t="shared" si="15"/>
        <v>2820000</v>
      </c>
      <c r="J399" s="2">
        <v>2820000</v>
      </c>
      <c r="K399" s="2" t="s">
        <v>371</v>
      </c>
    </row>
    <row r="400" spans="1:11" x14ac:dyDescent="0.25">
      <c r="A400" t="s">
        <v>265</v>
      </c>
      <c r="C400" t="s">
        <v>20</v>
      </c>
      <c r="D400" t="s">
        <v>529</v>
      </c>
      <c r="E400" s="2">
        <f t="shared" si="16"/>
        <v>2320000</v>
      </c>
      <c r="F400" s="2">
        <v>1000000</v>
      </c>
      <c r="I400" s="2">
        <f t="shared" si="15"/>
        <v>3320000</v>
      </c>
      <c r="J400" s="2">
        <v>3320000</v>
      </c>
      <c r="K400" s="2" t="s">
        <v>366</v>
      </c>
    </row>
    <row r="401" spans="1:11" x14ac:dyDescent="0.25">
      <c r="A401" t="s">
        <v>265</v>
      </c>
      <c r="C401" t="s">
        <v>20</v>
      </c>
      <c r="D401" t="s">
        <v>258</v>
      </c>
      <c r="E401" s="2">
        <f t="shared" si="16"/>
        <v>1900000</v>
      </c>
      <c r="F401" s="2">
        <v>0</v>
      </c>
      <c r="I401" s="2">
        <f t="shared" si="15"/>
        <v>1900000</v>
      </c>
      <c r="J401" s="2">
        <v>1900000</v>
      </c>
      <c r="K401" s="2" t="s">
        <v>371</v>
      </c>
    </row>
    <row r="402" spans="1:11" x14ac:dyDescent="0.25">
      <c r="A402" t="s">
        <v>265</v>
      </c>
      <c r="C402" t="s">
        <v>20</v>
      </c>
      <c r="D402" t="s">
        <v>465</v>
      </c>
      <c r="E402" s="2">
        <f t="shared" si="16"/>
        <v>3800000</v>
      </c>
      <c r="F402" s="2">
        <v>1000000</v>
      </c>
      <c r="I402" s="2">
        <f t="shared" si="15"/>
        <v>4800000</v>
      </c>
      <c r="J402" s="2">
        <v>4800000</v>
      </c>
      <c r="K402" s="2" t="s">
        <v>366</v>
      </c>
    </row>
    <row r="403" spans="1:11" x14ac:dyDescent="0.25">
      <c r="A403" t="s">
        <v>265</v>
      </c>
      <c r="C403" t="s">
        <v>20</v>
      </c>
      <c r="D403" t="s">
        <v>259</v>
      </c>
      <c r="E403" s="2">
        <f t="shared" si="16"/>
        <v>2100000</v>
      </c>
      <c r="F403" s="2">
        <v>1000000</v>
      </c>
      <c r="I403" s="2">
        <f t="shared" si="15"/>
        <v>3100000</v>
      </c>
      <c r="J403" s="2">
        <v>3100000</v>
      </c>
      <c r="K403" s="2" t="s">
        <v>372</v>
      </c>
    </row>
    <row r="404" spans="1:11" x14ac:dyDescent="0.25">
      <c r="A404" t="s">
        <v>265</v>
      </c>
      <c r="C404" t="s">
        <v>20</v>
      </c>
      <c r="D404" t="s">
        <v>530</v>
      </c>
      <c r="E404" s="2">
        <f t="shared" si="16"/>
        <v>700000</v>
      </c>
      <c r="F404" s="2">
        <v>0</v>
      </c>
      <c r="I404" s="2">
        <f t="shared" si="15"/>
        <v>700000</v>
      </c>
      <c r="J404" s="2">
        <v>700000</v>
      </c>
      <c r="K404" s="2" t="s">
        <v>366</v>
      </c>
    </row>
    <row r="405" spans="1:11" x14ac:dyDescent="0.25">
      <c r="A405" t="s">
        <v>265</v>
      </c>
      <c r="C405" t="s">
        <v>20</v>
      </c>
      <c r="D405" t="s">
        <v>623</v>
      </c>
      <c r="E405" s="2">
        <f t="shared" si="16"/>
        <v>2600000</v>
      </c>
      <c r="F405" s="2">
        <v>1000000</v>
      </c>
      <c r="I405" s="2">
        <f t="shared" si="15"/>
        <v>3600000</v>
      </c>
      <c r="J405" s="2">
        <v>3600000</v>
      </c>
      <c r="K405" s="2" t="s">
        <v>372</v>
      </c>
    </row>
    <row r="406" spans="1:11" x14ac:dyDescent="0.25">
      <c r="A406" t="s">
        <v>265</v>
      </c>
      <c r="C406" t="s">
        <v>20</v>
      </c>
      <c r="D406" t="s">
        <v>561</v>
      </c>
      <c r="E406" s="2">
        <f t="shared" si="16"/>
        <v>1200000</v>
      </c>
      <c r="F406" s="2">
        <v>0</v>
      </c>
      <c r="I406" s="2">
        <f t="shared" si="15"/>
        <v>1200000</v>
      </c>
      <c r="J406" s="2">
        <v>1200000</v>
      </c>
      <c r="K406" s="2" t="s">
        <v>366</v>
      </c>
    </row>
    <row r="407" spans="1:11" x14ac:dyDescent="0.25">
      <c r="A407" t="s">
        <v>265</v>
      </c>
      <c r="C407" t="s">
        <v>20</v>
      </c>
      <c r="D407" t="s">
        <v>260</v>
      </c>
      <c r="E407" s="2">
        <f t="shared" si="16"/>
        <v>700000</v>
      </c>
      <c r="F407" s="2">
        <v>0</v>
      </c>
      <c r="I407" s="2">
        <f t="shared" si="15"/>
        <v>700000</v>
      </c>
      <c r="J407" s="2">
        <v>700000</v>
      </c>
      <c r="K407" s="2" t="s">
        <v>372</v>
      </c>
    </row>
    <row r="408" spans="1:11" x14ac:dyDescent="0.25">
      <c r="A408" t="s">
        <v>265</v>
      </c>
      <c r="C408" t="s">
        <v>20</v>
      </c>
      <c r="D408" t="s">
        <v>681</v>
      </c>
      <c r="E408" s="2">
        <f t="shared" si="16"/>
        <v>700000</v>
      </c>
      <c r="F408" s="2">
        <v>0</v>
      </c>
      <c r="I408" s="2">
        <f t="shared" si="15"/>
        <v>700000</v>
      </c>
      <c r="J408" s="2">
        <v>700000</v>
      </c>
      <c r="K408" s="2" t="s">
        <v>372</v>
      </c>
    </row>
    <row r="409" spans="1:11" x14ac:dyDescent="0.25">
      <c r="A409" t="s">
        <v>265</v>
      </c>
      <c r="C409" t="s">
        <v>20</v>
      </c>
      <c r="D409" t="s">
        <v>682</v>
      </c>
      <c r="E409" s="2">
        <f t="shared" si="16"/>
        <v>1200000</v>
      </c>
      <c r="F409" s="2">
        <v>0</v>
      </c>
      <c r="I409" s="2">
        <f t="shared" si="15"/>
        <v>1200000</v>
      </c>
      <c r="J409" s="2">
        <v>1200000</v>
      </c>
      <c r="K409" s="2" t="s">
        <v>366</v>
      </c>
    </row>
    <row r="410" spans="1:11" x14ac:dyDescent="0.25">
      <c r="A410" t="s">
        <v>265</v>
      </c>
      <c r="C410" t="s">
        <v>20</v>
      </c>
      <c r="D410" t="s">
        <v>721</v>
      </c>
      <c r="E410" s="2">
        <f t="shared" si="16"/>
        <v>385000</v>
      </c>
      <c r="F410" s="2">
        <v>0</v>
      </c>
      <c r="G410" s="2">
        <v>550000</v>
      </c>
      <c r="I410" s="2">
        <f t="shared" si="15"/>
        <v>935000</v>
      </c>
      <c r="J410" s="2">
        <v>385000</v>
      </c>
      <c r="K410" s="2" t="s">
        <v>372</v>
      </c>
    </row>
    <row r="411" spans="1:11" x14ac:dyDescent="0.25">
      <c r="A411" t="s">
        <v>265</v>
      </c>
      <c r="C411" t="s">
        <v>20</v>
      </c>
      <c r="D411" t="s">
        <v>532</v>
      </c>
      <c r="E411" s="2">
        <f t="shared" si="16"/>
        <v>2600000</v>
      </c>
      <c r="F411" s="2">
        <v>1000000</v>
      </c>
      <c r="I411" s="2">
        <f t="shared" ref="I411:I430" si="17">SUM(E411:G411)-H411</f>
        <v>3600000</v>
      </c>
      <c r="J411" s="2">
        <v>3600000</v>
      </c>
      <c r="K411" s="2" t="s">
        <v>366</v>
      </c>
    </row>
    <row r="412" spans="1:11" x14ac:dyDescent="0.25">
      <c r="A412" t="s">
        <v>265</v>
      </c>
      <c r="C412" t="s">
        <v>20</v>
      </c>
      <c r="D412" t="s">
        <v>624</v>
      </c>
      <c r="E412" s="2">
        <f t="shared" si="16"/>
        <v>2100000</v>
      </c>
      <c r="F412" s="2">
        <v>850000</v>
      </c>
      <c r="I412" s="2">
        <f t="shared" si="17"/>
        <v>2950000</v>
      </c>
      <c r="J412" s="2">
        <v>2950000</v>
      </c>
      <c r="K412" s="2" t="s">
        <v>372</v>
      </c>
    </row>
    <row r="413" spans="1:11" x14ac:dyDescent="0.25">
      <c r="A413" t="s">
        <v>265</v>
      </c>
      <c r="C413" t="s">
        <v>20</v>
      </c>
      <c r="D413" t="s">
        <v>527</v>
      </c>
      <c r="E413" s="2">
        <f t="shared" si="16"/>
        <v>1200000</v>
      </c>
      <c r="F413" s="2">
        <v>0</v>
      </c>
      <c r="I413" s="2">
        <f t="shared" si="17"/>
        <v>1200000</v>
      </c>
      <c r="J413" s="2">
        <v>1200000</v>
      </c>
      <c r="K413" s="2" t="s">
        <v>372</v>
      </c>
    </row>
    <row r="414" spans="1:11" x14ac:dyDescent="0.25">
      <c r="A414" t="s">
        <v>265</v>
      </c>
      <c r="C414" t="s">
        <v>20</v>
      </c>
      <c r="D414" t="s">
        <v>261</v>
      </c>
      <c r="E414" s="2">
        <f t="shared" si="16"/>
        <v>2100000</v>
      </c>
      <c r="F414" s="2">
        <v>1000000</v>
      </c>
      <c r="I414" s="2">
        <f t="shared" si="17"/>
        <v>3100000</v>
      </c>
      <c r="J414" s="2">
        <v>3100000</v>
      </c>
      <c r="K414" s="2" t="s">
        <v>372</v>
      </c>
    </row>
    <row r="415" spans="1:11" x14ac:dyDescent="0.25">
      <c r="A415" t="s">
        <v>265</v>
      </c>
      <c r="C415" t="s">
        <v>20</v>
      </c>
      <c r="D415" t="s">
        <v>262</v>
      </c>
      <c r="E415" s="2">
        <f t="shared" si="16"/>
        <v>700000</v>
      </c>
      <c r="F415" s="2">
        <v>0</v>
      </c>
      <c r="I415" s="2">
        <f t="shared" si="17"/>
        <v>700000</v>
      </c>
      <c r="J415" s="2">
        <v>700000</v>
      </c>
      <c r="K415" s="2" t="s">
        <v>372</v>
      </c>
    </row>
    <row r="416" spans="1:11" x14ac:dyDescent="0.25">
      <c r="A416" t="s">
        <v>249</v>
      </c>
      <c r="C416" t="s">
        <v>37</v>
      </c>
      <c r="D416" t="s">
        <v>266</v>
      </c>
      <c r="E416" s="2">
        <f t="shared" si="16"/>
        <v>5000000</v>
      </c>
      <c r="F416" s="2">
        <v>700000</v>
      </c>
      <c r="I416" s="2">
        <f t="shared" si="17"/>
        <v>5700000</v>
      </c>
      <c r="J416" s="2">
        <v>5700000</v>
      </c>
    </row>
    <row r="417" spans="1:11" x14ac:dyDescent="0.25">
      <c r="A417" t="s">
        <v>249</v>
      </c>
      <c r="C417" t="s">
        <v>37</v>
      </c>
      <c r="D417" t="s">
        <v>267</v>
      </c>
      <c r="E417" s="2">
        <f t="shared" si="16"/>
        <v>5000000</v>
      </c>
      <c r="F417" s="2">
        <v>700000</v>
      </c>
      <c r="I417" s="2">
        <f t="shared" si="17"/>
        <v>5700000</v>
      </c>
      <c r="J417" s="2">
        <v>5700000</v>
      </c>
    </row>
    <row r="418" spans="1:11" x14ac:dyDescent="0.25">
      <c r="A418" t="s">
        <v>249</v>
      </c>
      <c r="C418" t="s">
        <v>37</v>
      </c>
      <c r="D418" t="s">
        <v>268</v>
      </c>
      <c r="E418" s="2">
        <f t="shared" si="16"/>
        <v>900000</v>
      </c>
      <c r="F418" s="2">
        <v>0</v>
      </c>
      <c r="I418" s="2">
        <f t="shared" si="17"/>
        <v>900000</v>
      </c>
      <c r="J418" s="2">
        <v>900000</v>
      </c>
    </row>
    <row r="419" spans="1:11" x14ac:dyDescent="0.25">
      <c r="A419" t="s">
        <v>249</v>
      </c>
      <c r="C419" t="s">
        <v>37</v>
      </c>
      <c r="D419" t="s">
        <v>269</v>
      </c>
      <c r="E419" s="2">
        <f t="shared" si="16"/>
        <v>5000000</v>
      </c>
      <c r="F419" s="2">
        <v>700000</v>
      </c>
      <c r="I419" s="2">
        <f t="shared" si="17"/>
        <v>5700000</v>
      </c>
      <c r="J419" s="2">
        <v>5700000</v>
      </c>
    </row>
    <row r="420" spans="1:11" x14ac:dyDescent="0.25">
      <c r="A420" t="s">
        <v>249</v>
      </c>
      <c r="C420" t="s">
        <v>37</v>
      </c>
      <c r="D420" t="s">
        <v>270</v>
      </c>
      <c r="E420" s="2">
        <f t="shared" si="16"/>
        <v>3600000</v>
      </c>
      <c r="F420" s="2">
        <v>600000</v>
      </c>
      <c r="I420" s="2">
        <f t="shared" si="17"/>
        <v>4200000</v>
      </c>
      <c r="J420" s="2">
        <v>4200000</v>
      </c>
    </row>
    <row r="421" spans="1:11" x14ac:dyDescent="0.25">
      <c r="A421" t="s">
        <v>249</v>
      </c>
      <c r="C421" t="s">
        <v>37</v>
      </c>
      <c r="D421" t="s">
        <v>237</v>
      </c>
      <c r="E421" s="2">
        <f t="shared" si="16"/>
        <v>3040000</v>
      </c>
      <c r="F421" s="2">
        <v>0</v>
      </c>
      <c r="I421" s="2">
        <f t="shared" si="17"/>
        <v>3040000</v>
      </c>
      <c r="J421" s="2">
        <v>3040000</v>
      </c>
    </row>
    <row r="422" spans="1:11" x14ac:dyDescent="0.25">
      <c r="A422" t="s">
        <v>249</v>
      </c>
      <c r="C422" t="s">
        <v>37</v>
      </c>
      <c r="D422" t="s">
        <v>271</v>
      </c>
      <c r="E422" s="2">
        <f t="shared" si="16"/>
        <v>3600000</v>
      </c>
      <c r="F422" s="2">
        <v>700000</v>
      </c>
      <c r="I422" s="2">
        <f t="shared" si="17"/>
        <v>4300000</v>
      </c>
      <c r="J422" s="2">
        <v>4300000</v>
      </c>
    </row>
    <row r="423" spans="1:11" ht="12" customHeight="1" x14ac:dyDescent="0.25">
      <c r="A423" t="s">
        <v>265</v>
      </c>
      <c r="C423" t="s">
        <v>37</v>
      </c>
      <c r="D423" t="s">
        <v>264</v>
      </c>
      <c r="E423" s="2">
        <f t="shared" si="16"/>
        <v>3040000</v>
      </c>
      <c r="F423" s="2">
        <v>0</v>
      </c>
      <c r="I423" s="2">
        <f t="shared" si="17"/>
        <v>3040000</v>
      </c>
      <c r="J423" s="2">
        <v>3040000</v>
      </c>
    </row>
    <row r="424" spans="1:11" x14ac:dyDescent="0.25">
      <c r="A424" t="s">
        <v>265</v>
      </c>
      <c r="C424" t="s">
        <v>37</v>
      </c>
      <c r="D424" t="s">
        <v>272</v>
      </c>
      <c r="E424" s="2">
        <f t="shared" si="16"/>
        <v>900000</v>
      </c>
      <c r="F424" s="2">
        <v>0</v>
      </c>
      <c r="I424" s="2">
        <f t="shared" si="17"/>
        <v>900000</v>
      </c>
      <c r="J424" s="2">
        <v>900000</v>
      </c>
    </row>
    <row r="425" spans="1:11" x14ac:dyDescent="0.25">
      <c r="A425" t="s">
        <v>265</v>
      </c>
      <c r="C425" t="s">
        <v>37</v>
      </c>
      <c r="D425" t="s">
        <v>273</v>
      </c>
      <c r="E425" s="2">
        <f t="shared" si="16"/>
        <v>3040000</v>
      </c>
      <c r="F425" s="2">
        <v>600000</v>
      </c>
      <c r="I425" s="2">
        <f t="shared" si="17"/>
        <v>3640000</v>
      </c>
      <c r="J425" s="2">
        <v>3640000</v>
      </c>
    </row>
    <row r="426" spans="1:11" x14ac:dyDescent="0.25">
      <c r="A426" t="s">
        <v>265</v>
      </c>
      <c r="C426" t="s">
        <v>37</v>
      </c>
      <c r="D426" t="s">
        <v>388</v>
      </c>
      <c r="E426" s="2">
        <f t="shared" si="16"/>
        <v>2220000</v>
      </c>
      <c r="F426" s="2">
        <v>0</v>
      </c>
      <c r="I426" s="2">
        <f t="shared" si="17"/>
        <v>2220000</v>
      </c>
      <c r="J426" s="2">
        <v>2220000</v>
      </c>
    </row>
    <row r="427" spans="1:11" x14ac:dyDescent="0.25">
      <c r="A427" t="s">
        <v>265</v>
      </c>
      <c r="C427" t="s">
        <v>37</v>
      </c>
      <c r="D427" t="s">
        <v>263</v>
      </c>
      <c r="E427" s="2">
        <f t="shared" si="16"/>
        <v>3170000</v>
      </c>
      <c r="F427" s="2">
        <v>0</v>
      </c>
      <c r="I427" s="2">
        <f t="shared" si="17"/>
        <v>3170000</v>
      </c>
      <c r="J427" s="2">
        <v>3170000</v>
      </c>
    </row>
    <row r="428" spans="1:11" x14ac:dyDescent="0.25">
      <c r="A428" t="s">
        <v>265</v>
      </c>
      <c r="C428" t="s">
        <v>37</v>
      </c>
      <c r="D428" t="s">
        <v>533</v>
      </c>
      <c r="E428" s="2">
        <f t="shared" si="16"/>
        <v>3040000</v>
      </c>
      <c r="F428" s="2">
        <v>0</v>
      </c>
      <c r="I428" s="2">
        <f t="shared" si="17"/>
        <v>3040000</v>
      </c>
      <c r="J428" s="2">
        <v>3040000</v>
      </c>
    </row>
    <row r="429" spans="1:11" x14ac:dyDescent="0.25">
      <c r="A429" t="s">
        <v>249</v>
      </c>
      <c r="C429" t="s">
        <v>39</v>
      </c>
      <c r="D429" t="s">
        <v>274</v>
      </c>
      <c r="E429" s="2">
        <f t="shared" si="16"/>
        <v>6400000</v>
      </c>
      <c r="F429" s="2">
        <v>600000</v>
      </c>
      <c r="I429" s="2">
        <f t="shared" si="17"/>
        <v>7000000</v>
      </c>
      <c r="J429" s="2">
        <v>7000000</v>
      </c>
      <c r="K429" s="19"/>
    </row>
    <row r="430" spans="1:11" x14ac:dyDescent="0.25">
      <c r="A430" t="s">
        <v>265</v>
      </c>
      <c r="C430" t="s">
        <v>39</v>
      </c>
      <c r="D430" t="s">
        <v>80</v>
      </c>
      <c r="E430" s="2">
        <f t="shared" si="16"/>
        <v>5400000</v>
      </c>
      <c r="F430" s="2">
        <v>0</v>
      </c>
      <c r="I430" s="2">
        <f t="shared" si="17"/>
        <v>5400000</v>
      </c>
      <c r="J430" s="2">
        <v>5400000</v>
      </c>
      <c r="K430" s="19"/>
    </row>
    <row r="431" spans="1:11" s="1" customFormat="1" x14ac:dyDescent="0.25">
      <c r="A431" s="3"/>
      <c r="B431" s="3"/>
      <c r="C431" s="3"/>
      <c r="D431" s="3" t="s">
        <v>86</v>
      </c>
      <c r="E431" s="4">
        <f t="shared" ref="E431:J431" si="18">SUM(E347:E430)</f>
        <v>230855000</v>
      </c>
      <c r="F431" s="4">
        <f t="shared" si="18"/>
        <v>54450000</v>
      </c>
      <c r="G431" s="4">
        <f t="shared" si="18"/>
        <v>550000</v>
      </c>
      <c r="H431" s="4">
        <f t="shared" si="18"/>
        <v>0</v>
      </c>
      <c r="I431" s="4">
        <f t="shared" si="18"/>
        <v>285855000</v>
      </c>
      <c r="J431" s="4">
        <f t="shared" si="18"/>
        <v>285305000</v>
      </c>
      <c r="K431" s="4"/>
    </row>
    <row r="432" spans="1:11" s="20" customFormat="1" x14ac:dyDescent="0.25">
      <c r="A432" s="20" t="s">
        <v>66</v>
      </c>
      <c r="C432" s="20" t="s">
        <v>20</v>
      </c>
      <c r="D432" s="20" t="s">
        <v>602</v>
      </c>
      <c r="E432" s="2">
        <f t="shared" si="16"/>
        <v>0</v>
      </c>
      <c r="F432" s="16">
        <v>0</v>
      </c>
      <c r="G432" s="16"/>
      <c r="H432" s="16"/>
      <c r="I432" s="16">
        <f t="shared" ref="I432:I495" si="19">SUM(E432:G432)-H432</f>
        <v>0</v>
      </c>
      <c r="J432" s="16">
        <v>0</v>
      </c>
      <c r="K432" s="16" t="s">
        <v>250</v>
      </c>
    </row>
    <row r="433" spans="1:11" s="20" customFormat="1" x14ac:dyDescent="0.25">
      <c r="A433" s="20" t="s">
        <v>66</v>
      </c>
      <c r="C433" s="20" t="s">
        <v>20</v>
      </c>
      <c r="D433" s="20" t="s">
        <v>467</v>
      </c>
      <c r="E433" s="2">
        <f t="shared" ref="E433:E496" si="20">+J433-F433</f>
        <v>2100000</v>
      </c>
      <c r="F433" s="16">
        <v>1000000</v>
      </c>
      <c r="G433" s="16"/>
      <c r="H433" s="16"/>
      <c r="I433" s="16">
        <f t="shared" si="19"/>
        <v>3100000</v>
      </c>
      <c r="J433" s="16">
        <v>3100000</v>
      </c>
      <c r="K433" s="16" t="s">
        <v>250</v>
      </c>
    </row>
    <row r="434" spans="1:11" s="20" customFormat="1" x14ac:dyDescent="0.25">
      <c r="A434" s="20" t="s">
        <v>66</v>
      </c>
      <c r="C434" s="20" t="s">
        <v>20</v>
      </c>
      <c r="D434" s="20" t="s">
        <v>278</v>
      </c>
      <c r="E434" s="2">
        <f t="shared" si="20"/>
        <v>2100000</v>
      </c>
      <c r="F434" s="16">
        <v>1000000</v>
      </c>
      <c r="G434" s="16"/>
      <c r="H434" s="16"/>
      <c r="I434" s="16">
        <f t="shared" si="19"/>
        <v>3100000</v>
      </c>
      <c r="J434" s="16">
        <v>3100000</v>
      </c>
      <c r="K434" s="16" t="s">
        <v>250</v>
      </c>
    </row>
    <row r="435" spans="1:11" s="20" customFormat="1" x14ac:dyDescent="0.25">
      <c r="A435" s="20" t="s">
        <v>66</v>
      </c>
      <c r="C435" s="20" t="s">
        <v>20</v>
      </c>
      <c r="D435" s="20" t="s">
        <v>562</v>
      </c>
      <c r="E435" s="2">
        <f t="shared" si="20"/>
        <v>2800000</v>
      </c>
      <c r="F435" s="16">
        <v>1000000</v>
      </c>
      <c r="G435" s="16"/>
      <c r="H435" s="16"/>
      <c r="I435" s="16">
        <f t="shared" si="19"/>
        <v>3800000</v>
      </c>
      <c r="J435" s="16">
        <v>3800000</v>
      </c>
      <c r="K435" s="16" t="s">
        <v>252</v>
      </c>
    </row>
    <row r="436" spans="1:11" s="20" customFormat="1" x14ac:dyDescent="0.25">
      <c r="A436" s="20" t="s">
        <v>66</v>
      </c>
      <c r="C436" s="20" t="s">
        <v>20</v>
      </c>
      <c r="D436" s="20" t="s">
        <v>684</v>
      </c>
      <c r="E436" s="2">
        <f t="shared" si="20"/>
        <v>3160000</v>
      </c>
      <c r="F436" s="16">
        <v>1000000</v>
      </c>
      <c r="G436" s="16">
        <v>1000000</v>
      </c>
      <c r="H436" s="16"/>
      <c r="I436" s="16">
        <f t="shared" si="19"/>
        <v>5160000</v>
      </c>
      <c r="J436" s="16">
        <v>4160000</v>
      </c>
      <c r="K436" s="16" t="s">
        <v>250</v>
      </c>
    </row>
    <row r="437" spans="1:11" s="20" customFormat="1" x14ac:dyDescent="0.25">
      <c r="A437" s="20" t="s">
        <v>66</v>
      </c>
      <c r="C437" s="20" t="s">
        <v>20</v>
      </c>
      <c r="D437" s="20" t="s">
        <v>722</v>
      </c>
      <c r="E437" s="2">
        <f t="shared" si="20"/>
        <v>2952000</v>
      </c>
      <c r="F437" s="16">
        <v>1000000</v>
      </c>
      <c r="G437" s="16">
        <v>950000</v>
      </c>
      <c r="H437" s="16"/>
      <c r="I437" s="16">
        <f t="shared" si="19"/>
        <v>4902000</v>
      </c>
      <c r="J437" s="16">
        <v>3952000</v>
      </c>
      <c r="K437" s="16" t="s">
        <v>250</v>
      </c>
    </row>
    <row r="438" spans="1:11" s="20" customFormat="1" x14ac:dyDescent="0.25">
      <c r="A438" s="20" t="s">
        <v>66</v>
      </c>
      <c r="C438" s="20" t="s">
        <v>20</v>
      </c>
      <c r="D438" s="20" t="s">
        <v>279</v>
      </c>
      <c r="E438" s="2">
        <f t="shared" si="20"/>
        <v>2600000</v>
      </c>
      <c r="F438" s="16">
        <v>1000000</v>
      </c>
      <c r="G438" s="16"/>
      <c r="H438" s="16"/>
      <c r="I438" s="16">
        <f t="shared" si="19"/>
        <v>3600000</v>
      </c>
      <c r="J438" s="16">
        <v>3600000</v>
      </c>
      <c r="K438" s="16" t="s">
        <v>251</v>
      </c>
    </row>
    <row r="439" spans="1:11" s="20" customFormat="1" x14ac:dyDescent="0.25">
      <c r="A439" s="20" t="s">
        <v>66</v>
      </c>
      <c r="C439" s="20" t="s">
        <v>20</v>
      </c>
      <c r="D439" s="20" t="s">
        <v>685</v>
      </c>
      <c r="E439" s="2">
        <f t="shared" si="20"/>
        <v>4000000</v>
      </c>
      <c r="F439" s="16">
        <v>1000000</v>
      </c>
      <c r="G439" s="16">
        <v>1000000</v>
      </c>
      <c r="H439" s="16"/>
      <c r="I439" s="16">
        <f t="shared" si="19"/>
        <v>6000000</v>
      </c>
      <c r="J439" s="16">
        <v>5000000</v>
      </c>
      <c r="K439" s="16" t="s">
        <v>252</v>
      </c>
    </row>
    <row r="440" spans="1:11" s="20" customFormat="1" x14ac:dyDescent="0.25">
      <c r="A440" s="20" t="s">
        <v>66</v>
      </c>
      <c r="C440" s="20" t="s">
        <v>20</v>
      </c>
      <c r="D440" s="20" t="s">
        <v>534</v>
      </c>
      <c r="E440" s="2">
        <f t="shared" si="20"/>
        <v>3160000</v>
      </c>
      <c r="F440" s="16">
        <v>1000000</v>
      </c>
      <c r="G440" s="16"/>
      <c r="H440" s="16"/>
      <c r="I440" s="16">
        <f t="shared" si="19"/>
        <v>4160000</v>
      </c>
      <c r="J440" s="16">
        <v>4160000</v>
      </c>
      <c r="K440" s="16" t="s">
        <v>250</v>
      </c>
    </row>
    <row r="441" spans="1:11" s="20" customFormat="1" x14ac:dyDescent="0.25">
      <c r="A441" s="20" t="s">
        <v>66</v>
      </c>
      <c r="C441" s="20" t="s">
        <v>20</v>
      </c>
      <c r="D441" s="20" t="s">
        <v>535</v>
      </c>
      <c r="E441" s="2">
        <f t="shared" si="20"/>
        <v>3160000</v>
      </c>
      <c r="F441" s="16">
        <v>1000000</v>
      </c>
      <c r="G441" s="16"/>
      <c r="H441" s="16"/>
      <c r="I441" s="16">
        <f t="shared" si="19"/>
        <v>4160000</v>
      </c>
      <c r="J441" s="16">
        <v>4160000</v>
      </c>
      <c r="K441" s="16" t="s">
        <v>250</v>
      </c>
    </row>
    <row r="442" spans="1:11" s="20" customFormat="1" x14ac:dyDescent="0.25">
      <c r="A442" s="20" t="s">
        <v>66</v>
      </c>
      <c r="C442" s="20" t="s">
        <v>20</v>
      </c>
      <c r="D442" s="20" t="s">
        <v>563</v>
      </c>
      <c r="E442" s="2">
        <f t="shared" si="20"/>
        <v>3300000</v>
      </c>
      <c r="F442" s="16">
        <v>1000000</v>
      </c>
      <c r="G442" s="16"/>
      <c r="H442" s="16"/>
      <c r="I442" s="16">
        <f t="shared" si="19"/>
        <v>4300000</v>
      </c>
      <c r="J442" s="16">
        <v>4300000</v>
      </c>
      <c r="K442" s="16" t="s">
        <v>250</v>
      </c>
    </row>
    <row r="443" spans="1:11" s="20" customFormat="1" x14ac:dyDescent="0.25">
      <c r="A443" s="20" t="s">
        <v>66</v>
      </c>
      <c r="C443" s="20" t="s">
        <v>20</v>
      </c>
      <c r="D443" s="20" t="s">
        <v>643</v>
      </c>
      <c r="E443" s="2">
        <f t="shared" si="20"/>
        <v>3160000</v>
      </c>
      <c r="F443" s="16">
        <v>1000000</v>
      </c>
      <c r="G443" s="16">
        <v>900000</v>
      </c>
      <c r="H443" s="16"/>
      <c r="I443" s="16">
        <f t="shared" si="19"/>
        <v>5060000</v>
      </c>
      <c r="J443" s="16">
        <v>4160000</v>
      </c>
      <c r="K443" s="16" t="s">
        <v>250</v>
      </c>
    </row>
    <row r="444" spans="1:11" s="20" customFormat="1" x14ac:dyDescent="0.25">
      <c r="A444" s="20" t="s">
        <v>66</v>
      </c>
      <c r="C444" s="20" t="s">
        <v>20</v>
      </c>
      <c r="D444" s="20" t="s">
        <v>644</v>
      </c>
      <c r="E444" s="2">
        <f t="shared" si="20"/>
        <v>3160000</v>
      </c>
      <c r="F444" s="16">
        <v>1000000</v>
      </c>
      <c r="G444" s="16">
        <v>100000</v>
      </c>
      <c r="H444" s="16"/>
      <c r="I444" s="16">
        <f t="shared" si="19"/>
        <v>4260000</v>
      </c>
      <c r="J444" s="16">
        <v>4160000</v>
      </c>
      <c r="K444" s="16" t="s">
        <v>250</v>
      </c>
    </row>
    <row r="445" spans="1:11" s="20" customFormat="1" x14ac:dyDescent="0.25">
      <c r="A445" s="20" t="s">
        <v>66</v>
      </c>
      <c r="C445" s="20" t="s">
        <v>20</v>
      </c>
      <c r="D445" s="20" t="s">
        <v>645</v>
      </c>
      <c r="E445" s="2">
        <f t="shared" si="20"/>
        <v>2600000</v>
      </c>
      <c r="F445" s="16">
        <v>1000000</v>
      </c>
      <c r="G445" s="16">
        <v>400000</v>
      </c>
      <c r="H445" s="16"/>
      <c r="I445" s="16">
        <f t="shared" si="19"/>
        <v>4000000</v>
      </c>
      <c r="J445" s="16">
        <v>3600000</v>
      </c>
      <c r="K445" s="16" t="s">
        <v>251</v>
      </c>
    </row>
    <row r="446" spans="1:11" s="20" customFormat="1" x14ac:dyDescent="0.25">
      <c r="A446" s="20" t="s">
        <v>66</v>
      </c>
      <c r="C446" s="20" t="s">
        <v>20</v>
      </c>
      <c r="D446" s="20" t="s">
        <v>564</v>
      </c>
      <c r="E446" s="2">
        <f t="shared" si="20"/>
        <v>2600000</v>
      </c>
      <c r="F446" s="16">
        <v>1000000</v>
      </c>
      <c r="G446" s="16"/>
      <c r="H446" s="16"/>
      <c r="I446" s="16">
        <f t="shared" si="19"/>
        <v>3600000</v>
      </c>
      <c r="J446" s="16">
        <v>3600000</v>
      </c>
      <c r="K446" s="16" t="s">
        <v>251</v>
      </c>
    </row>
    <row r="447" spans="1:11" s="20" customFormat="1" x14ac:dyDescent="0.25">
      <c r="A447" s="20" t="s">
        <v>66</v>
      </c>
      <c r="C447" s="20" t="s">
        <v>20</v>
      </c>
      <c r="D447" s="20" t="s">
        <v>425</v>
      </c>
      <c r="E447" s="2">
        <f t="shared" si="20"/>
        <v>2600000</v>
      </c>
      <c r="F447" s="16">
        <v>1000000</v>
      </c>
      <c r="G447" s="16"/>
      <c r="H447" s="16"/>
      <c r="I447" s="16">
        <f t="shared" si="19"/>
        <v>3600000</v>
      </c>
      <c r="J447" s="16">
        <v>3600000</v>
      </c>
      <c r="K447" s="16" t="s">
        <v>250</v>
      </c>
    </row>
    <row r="448" spans="1:11" s="20" customFormat="1" x14ac:dyDescent="0.25">
      <c r="A448" s="20" t="s">
        <v>66</v>
      </c>
      <c r="C448" s="20" t="s">
        <v>20</v>
      </c>
      <c r="D448" s="20" t="s">
        <v>646</v>
      </c>
      <c r="E448" s="2">
        <f t="shared" si="20"/>
        <v>3800000</v>
      </c>
      <c r="F448" s="16">
        <v>1000000</v>
      </c>
      <c r="G448" s="16">
        <v>300000</v>
      </c>
      <c r="H448" s="16"/>
      <c r="I448" s="16">
        <f t="shared" si="19"/>
        <v>5100000</v>
      </c>
      <c r="J448" s="16">
        <v>4800000</v>
      </c>
      <c r="K448" s="16" t="s">
        <v>250</v>
      </c>
    </row>
    <row r="449" spans="1:12" s="20" customFormat="1" x14ac:dyDescent="0.25">
      <c r="A449" s="20" t="s">
        <v>66</v>
      </c>
      <c r="C449" s="20" t="s">
        <v>20</v>
      </c>
      <c r="D449" s="20" t="s">
        <v>625</v>
      </c>
      <c r="E449" s="2">
        <f t="shared" si="20"/>
        <v>3300000</v>
      </c>
      <c r="F449" s="16">
        <v>1000000</v>
      </c>
      <c r="G449" s="16"/>
      <c r="H449" s="16"/>
      <c r="I449" s="16">
        <f t="shared" si="19"/>
        <v>4300000</v>
      </c>
      <c r="J449" s="16">
        <v>4300000</v>
      </c>
      <c r="K449" s="16" t="s">
        <v>250</v>
      </c>
    </row>
    <row r="450" spans="1:12" s="20" customFormat="1" x14ac:dyDescent="0.25">
      <c r="A450" s="20" t="s">
        <v>66</v>
      </c>
      <c r="C450" s="20" t="s">
        <v>20</v>
      </c>
      <c r="D450" s="20" t="s">
        <v>280</v>
      </c>
      <c r="E450" s="2">
        <f t="shared" si="20"/>
        <v>2600000</v>
      </c>
      <c r="F450" s="16">
        <v>1000000</v>
      </c>
      <c r="G450" s="16"/>
      <c r="H450" s="16"/>
      <c r="I450" s="16">
        <f t="shared" si="19"/>
        <v>3600000</v>
      </c>
      <c r="J450" s="16">
        <v>3600000</v>
      </c>
      <c r="K450" s="16" t="s">
        <v>251</v>
      </c>
    </row>
    <row r="451" spans="1:12" s="20" customFormat="1" x14ac:dyDescent="0.25">
      <c r="A451" s="20" t="s">
        <v>66</v>
      </c>
      <c r="C451" s="20" t="s">
        <v>20</v>
      </c>
      <c r="D451" s="20" t="s">
        <v>536</v>
      </c>
      <c r="E451" s="2">
        <f t="shared" si="20"/>
        <v>4000000</v>
      </c>
      <c r="F451" s="16">
        <v>1000000</v>
      </c>
      <c r="G451" s="16"/>
      <c r="H451" s="16"/>
      <c r="I451" s="16">
        <f t="shared" si="19"/>
        <v>5000000</v>
      </c>
      <c r="J451" s="16">
        <v>5000000</v>
      </c>
      <c r="K451" s="16" t="s">
        <v>252</v>
      </c>
    </row>
    <row r="452" spans="1:12" s="20" customFormat="1" x14ac:dyDescent="0.25">
      <c r="A452" s="20" t="s">
        <v>66</v>
      </c>
      <c r="C452" s="20" t="s">
        <v>20</v>
      </c>
      <c r="D452" s="20" t="s">
        <v>281</v>
      </c>
      <c r="E452" s="2">
        <f t="shared" si="20"/>
        <v>2600000</v>
      </c>
      <c r="F452" s="16">
        <v>1000000</v>
      </c>
      <c r="G452" s="16"/>
      <c r="H452" s="16"/>
      <c r="I452" s="16">
        <f t="shared" si="19"/>
        <v>3600000</v>
      </c>
      <c r="J452" s="16">
        <v>3600000</v>
      </c>
      <c r="K452" s="16" t="s">
        <v>250</v>
      </c>
    </row>
    <row r="453" spans="1:12" s="20" customFormat="1" x14ac:dyDescent="0.25">
      <c r="A453" s="20" t="s">
        <v>66</v>
      </c>
      <c r="C453" s="20" t="s">
        <v>20</v>
      </c>
      <c r="D453" s="20" t="s">
        <v>282</v>
      </c>
      <c r="E453" s="2">
        <f t="shared" si="20"/>
        <v>2600000</v>
      </c>
      <c r="F453" s="16">
        <v>1000000</v>
      </c>
      <c r="G453" s="16"/>
      <c r="H453" s="16"/>
      <c r="I453" s="16">
        <f t="shared" si="19"/>
        <v>3600000</v>
      </c>
      <c r="J453" s="16">
        <v>3600000</v>
      </c>
      <c r="K453" s="16" t="s">
        <v>250</v>
      </c>
    </row>
    <row r="454" spans="1:12" s="20" customFormat="1" x14ac:dyDescent="0.25">
      <c r="A454" s="20" t="s">
        <v>66</v>
      </c>
      <c r="C454" s="20" t="s">
        <v>20</v>
      </c>
      <c r="D454" s="20" t="s">
        <v>647</v>
      </c>
      <c r="E454" s="2">
        <f t="shared" si="20"/>
        <v>2600000</v>
      </c>
      <c r="F454" s="16">
        <v>1000000</v>
      </c>
      <c r="G454" s="16"/>
      <c r="H454" s="16"/>
      <c r="I454" s="16">
        <f t="shared" si="19"/>
        <v>3600000</v>
      </c>
      <c r="J454" s="16">
        <v>3600000</v>
      </c>
      <c r="K454" s="16" t="s">
        <v>250</v>
      </c>
    </row>
    <row r="455" spans="1:12" s="20" customFormat="1" x14ac:dyDescent="0.25">
      <c r="A455" s="20" t="s">
        <v>66</v>
      </c>
      <c r="C455" s="20" t="s">
        <v>20</v>
      </c>
      <c r="D455" s="20" t="s">
        <v>389</v>
      </c>
      <c r="E455" s="2">
        <f t="shared" si="20"/>
        <v>2600000</v>
      </c>
      <c r="F455" s="16">
        <v>1000000</v>
      </c>
      <c r="G455" s="16"/>
      <c r="H455" s="16"/>
      <c r="I455" s="16">
        <f t="shared" si="19"/>
        <v>3600000</v>
      </c>
      <c r="J455" s="16">
        <v>3600000</v>
      </c>
      <c r="K455" s="16" t="s">
        <v>250</v>
      </c>
    </row>
    <row r="456" spans="1:12" s="20" customFormat="1" x14ac:dyDescent="0.25">
      <c r="A456" s="20" t="s">
        <v>66</v>
      </c>
      <c r="C456" s="20" t="s">
        <v>20</v>
      </c>
      <c r="D456" s="20" t="s">
        <v>603</v>
      </c>
      <c r="E456" s="2">
        <f t="shared" si="20"/>
        <v>2600000</v>
      </c>
      <c r="F456" s="16">
        <v>1000000</v>
      </c>
      <c r="G456" s="16"/>
      <c r="H456" s="16"/>
      <c r="I456" s="16">
        <f t="shared" si="19"/>
        <v>3600000</v>
      </c>
      <c r="J456" s="16">
        <v>3600000</v>
      </c>
      <c r="K456" s="16" t="s">
        <v>250</v>
      </c>
    </row>
    <row r="457" spans="1:12" s="20" customFormat="1" x14ac:dyDescent="0.25">
      <c r="A457" s="20" t="s">
        <v>66</v>
      </c>
      <c r="C457" s="20" t="s">
        <v>20</v>
      </c>
      <c r="D457" s="20" t="s">
        <v>284</v>
      </c>
      <c r="E457" s="2">
        <f t="shared" si="20"/>
        <v>2600000</v>
      </c>
      <c r="F457" s="16">
        <v>1000000</v>
      </c>
      <c r="G457" s="16"/>
      <c r="H457" s="16"/>
      <c r="I457" s="16">
        <f t="shared" si="19"/>
        <v>3600000</v>
      </c>
      <c r="J457" s="16">
        <v>3600000</v>
      </c>
      <c r="K457" s="16" t="s">
        <v>250</v>
      </c>
    </row>
    <row r="458" spans="1:12" s="20" customFormat="1" x14ac:dyDescent="0.25">
      <c r="A458" s="20" t="s">
        <v>66</v>
      </c>
      <c r="C458" s="20" t="s">
        <v>20</v>
      </c>
      <c r="D458" s="20" t="s">
        <v>283</v>
      </c>
      <c r="E458" s="2">
        <f t="shared" si="20"/>
        <v>2600000</v>
      </c>
      <c r="F458" s="16">
        <v>1000000</v>
      </c>
      <c r="G458" s="16"/>
      <c r="H458" s="16"/>
      <c r="I458" s="16">
        <f t="shared" si="19"/>
        <v>3600000</v>
      </c>
      <c r="J458" s="16">
        <v>3600000</v>
      </c>
      <c r="K458" s="16" t="s">
        <v>288</v>
      </c>
    </row>
    <row r="459" spans="1:12" s="20" customFormat="1" ht="15.75" customHeight="1" x14ac:dyDescent="0.25">
      <c r="A459" s="20" t="s">
        <v>66</v>
      </c>
      <c r="C459" s="20" t="s">
        <v>20</v>
      </c>
      <c r="D459" s="20" t="s">
        <v>626</v>
      </c>
      <c r="E459" s="2">
        <f t="shared" si="20"/>
        <v>2600000</v>
      </c>
      <c r="F459" s="16">
        <v>1000000</v>
      </c>
      <c r="G459" s="16"/>
      <c r="H459" s="16"/>
      <c r="I459" s="16">
        <f t="shared" si="19"/>
        <v>3600000</v>
      </c>
      <c r="J459" s="16">
        <v>3600000</v>
      </c>
      <c r="K459" s="16" t="s">
        <v>250</v>
      </c>
    </row>
    <row r="460" spans="1:12" s="20" customFormat="1" x14ac:dyDescent="0.25">
      <c r="A460" s="20" t="s">
        <v>66</v>
      </c>
      <c r="C460" s="20" t="s">
        <v>20</v>
      </c>
      <c r="D460" s="20" t="s">
        <v>469</v>
      </c>
      <c r="E460" s="2">
        <f t="shared" si="20"/>
        <v>2320000</v>
      </c>
      <c r="F460" s="16">
        <v>1000000</v>
      </c>
      <c r="G460" s="16"/>
      <c r="H460" s="16"/>
      <c r="I460" s="16">
        <f t="shared" si="19"/>
        <v>3320000</v>
      </c>
      <c r="J460" s="16">
        <v>3320000</v>
      </c>
      <c r="K460" s="16" t="s">
        <v>288</v>
      </c>
      <c r="L460" s="16"/>
    </row>
    <row r="461" spans="1:12" s="24" customFormat="1" x14ac:dyDescent="0.25">
      <c r="A461" s="20" t="s">
        <v>66</v>
      </c>
      <c r="C461" s="21" t="s">
        <v>20</v>
      </c>
      <c r="D461" s="21" t="s">
        <v>627</v>
      </c>
      <c r="E461" s="2">
        <f t="shared" si="20"/>
        <v>3160000</v>
      </c>
      <c r="F461" s="25">
        <v>1000000</v>
      </c>
      <c r="G461" s="16"/>
      <c r="H461" s="25"/>
      <c r="I461" s="25">
        <f t="shared" si="19"/>
        <v>4160000</v>
      </c>
      <c r="J461" s="16">
        <v>4160000</v>
      </c>
      <c r="K461" s="16" t="s">
        <v>250</v>
      </c>
    </row>
    <row r="462" spans="1:12" s="20" customFormat="1" x14ac:dyDescent="0.25">
      <c r="A462" s="20" t="s">
        <v>66</v>
      </c>
      <c r="C462" s="20" t="s">
        <v>20</v>
      </c>
      <c r="D462" s="20" t="s">
        <v>604</v>
      </c>
      <c r="E462" s="2">
        <f t="shared" si="20"/>
        <v>3160000</v>
      </c>
      <c r="F462" s="16">
        <v>1000000</v>
      </c>
      <c r="G462" s="16"/>
      <c r="H462" s="16"/>
      <c r="I462" s="16">
        <f t="shared" si="19"/>
        <v>4160000</v>
      </c>
      <c r="J462" s="16">
        <v>4160000</v>
      </c>
      <c r="K462" s="16" t="s">
        <v>288</v>
      </c>
    </row>
    <row r="463" spans="1:12" s="20" customFormat="1" x14ac:dyDescent="0.25">
      <c r="A463" s="20" t="s">
        <v>66</v>
      </c>
      <c r="C463" s="20" t="s">
        <v>20</v>
      </c>
      <c r="D463" s="20" t="s">
        <v>285</v>
      </c>
      <c r="E463" s="2">
        <f t="shared" si="20"/>
        <v>3300000</v>
      </c>
      <c r="F463" s="16">
        <v>1000000</v>
      </c>
      <c r="G463" s="16"/>
      <c r="H463" s="16"/>
      <c r="I463" s="16">
        <f t="shared" si="19"/>
        <v>4300000</v>
      </c>
      <c r="J463" s="16">
        <v>4300000</v>
      </c>
      <c r="K463" s="16" t="s">
        <v>250</v>
      </c>
    </row>
    <row r="464" spans="1:12" s="20" customFormat="1" x14ac:dyDescent="0.25">
      <c r="A464" s="20" t="s">
        <v>66</v>
      </c>
      <c r="C464" s="20" t="s">
        <v>20</v>
      </c>
      <c r="D464" s="20" t="s">
        <v>686</v>
      </c>
      <c r="E464" s="2">
        <f t="shared" si="20"/>
        <v>4000000</v>
      </c>
      <c r="F464" s="16">
        <v>1000000</v>
      </c>
      <c r="G464" s="16">
        <v>1000000</v>
      </c>
      <c r="H464" s="16"/>
      <c r="I464" s="16">
        <f t="shared" si="19"/>
        <v>6000000</v>
      </c>
      <c r="J464" s="16">
        <v>5000000</v>
      </c>
      <c r="K464" s="16" t="s">
        <v>288</v>
      </c>
    </row>
    <row r="465" spans="1:11" s="20" customFormat="1" x14ac:dyDescent="0.25">
      <c r="A465" s="20" t="s">
        <v>66</v>
      </c>
      <c r="C465" s="20" t="s">
        <v>20</v>
      </c>
      <c r="D465" s="20" t="s">
        <v>565</v>
      </c>
      <c r="E465" s="2">
        <f t="shared" si="20"/>
        <v>0</v>
      </c>
      <c r="F465" s="16">
        <v>0</v>
      </c>
      <c r="G465" s="16"/>
      <c r="H465" s="16"/>
      <c r="I465" s="16">
        <f t="shared" si="19"/>
        <v>0</v>
      </c>
      <c r="J465" s="16">
        <v>0</v>
      </c>
      <c r="K465" s="16" t="s">
        <v>288</v>
      </c>
    </row>
    <row r="466" spans="1:11" s="20" customFormat="1" x14ac:dyDescent="0.25">
      <c r="A466" s="20" t="s">
        <v>66</v>
      </c>
      <c r="C466" s="20" t="s">
        <v>20</v>
      </c>
      <c r="D466" s="20" t="s">
        <v>687</v>
      </c>
      <c r="E466" s="2">
        <f t="shared" si="20"/>
        <v>0</v>
      </c>
      <c r="F466" s="16">
        <v>0</v>
      </c>
      <c r="G466" s="16">
        <v>1000000</v>
      </c>
      <c r="H466" s="16"/>
      <c r="I466" s="16">
        <f t="shared" si="19"/>
        <v>1000000</v>
      </c>
      <c r="J466" s="16">
        <v>0</v>
      </c>
      <c r="K466" s="16" t="s">
        <v>253</v>
      </c>
    </row>
    <row r="467" spans="1:11" s="20" customFormat="1" x14ac:dyDescent="0.25">
      <c r="A467" s="20" t="s">
        <v>66</v>
      </c>
      <c r="C467" s="20" t="s">
        <v>20</v>
      </c>
      <c r="D467" s="20" t="s">
        <v>628</v>
      </c>
      <c r="E467" s="2">
        <f t="shared" si="20"/>
        <v>560000</v>
      </c>
      <c r="F467" s="16">
        <v>0</v>
      </c>
      <c r="G467" s="16"/>
      <c r="H467" s="16"/>
      <c r="I467" s="16">
        <f t="shared" si="19"/>
        <v>560000</v>
      </c>
      <c r="J467" s="16">
        <v>560000</v>
      </c>
      <c r="K467" s="16" t="s">
        <v>253</v>
      </c>
    </row>
    <row r="468" spans="1:11" s="20" customFormat="1" x14ac:dyDescent="0.25">
      <c r="A468" s="20" t="s">
        <v>66</v>
      </c>
      <c r="C468" s="20" t="s">
        <v>20</v>
      </c>
      <c r="D468" s="20" t="s">
        <v>629</v>
      </c>
      <c r="E468" s="2">
        <f t="shared" si="20"/>
        <v>2100000</v>
      </c>
      <c r="F468" s="16">
        <v>1000000</v>
      </c>
      <c r="G468" s="16"/>
      <c r="H468" s="16"/>
      <c r="I468" s="16">
        <f t="shared" si="19"/>
        <v>3100000</v>
      </c>
      <c r="J468" s="16">
        <v>3100000</v>
      </c>
      <c r="K468" s="16" t="s">
        <v>288</v>
      </c>
    </row>
    <row r="469" spans="1:11" s="20" customFormat="1" x14ac:dyDescent="0.25">
      <c r="A469" s="20" t="s">
        <v>66</v>
      </c>
      <c r="C469" s="20" t="s">
        <v>20</v>
      </c>
      <c r="D469" s="20" t="s">
        <v>723</v>
      </c>
      <c r="E469" s="2">
        <f t="shared" si="20"/>
        <v>595000</v>
      </c>
      <c r="F469" s="16">
        <v>0</v>
      </c>
      <c r="G469" s="16">
        <v>850000</v>
      </c>
      <c r="H469" s="16"/>
      <c r="I469" s="16">
        <f t="shared" si="19"/>
        <v>1445000</v>
      </c>
      <c r="J469" s="16">
        <v>595000</v>
      </c>
      <c r="K469" s="16" t="s">
        <v>253</v>
      </c>
    </row>
    <row r="470" spans="1:11" s="20" customFormat="1" x14ac:dyDescent="0.25">
      <c r="A470" s="20" t="s">
        <v>66</v>
      </c>
      <c r="C470" s="20" t="s">
        <v>20</v>
      </c>
      <c r="D470" s="20" t="s">
        <v>724</v>
      </c>
      <c r="E470" s="2">
        <f t="shared" si="20"/>
        <v>1635000</v>
      </c>
      <c r="F470" s="16">
        <v>1000000</v>
      </c>
      <c r="G470" s="16">
        <v>850000</v>
      </c>
      <c r="H470" s="16"/>
      <c r="I470" s="16">
        <f t="shared" si="19"/>
        <v>3485000</v>
      </c>
      <c r="J470" s="16">
        <v>2635000</v>
      </c>
      <c r="K470" s="16" t="s">
        <v>288</v>
      </c>
    </row>
    <row r="471" spans="1:11" s="20" customFormat="1" x14ac:dyDescent="0.25">
      <c r="A471" s="20" t="s">
        <v>66</v>
      </c>
      <c r="C471" s="20" t="s">
        <v>20</v>
      </c>
      <c r="D471" s="20" t="s">
        <v>470</v>
      </c>
      <c r="E471" s="2">
        <f t="shared" si="20"/>
        <v>2600000</v>
      </c>
      <c r="F471" s="16">
        <v>1000000</v>
      </c>
      <c r="G471" s="16"/>
      <c r="H471" s="16"/>
      <c r="I471" s="16">
        <f t="shared" si="19"/>
        <v>3600000</v>
      </c>
      <c r="J471" s="16">
        <v>3600000</v>
      </c>
      <c r="K471" s="16" t="s">
        <v>253</v>
      </c>
    </row>
    <row r="472" spans="1:11" s="20" customFormat="1" x14ac:dyDescent="0.25">
      <c r="A472" s="20" t="s">
        <v>66</v>
      </c>
      <c r="C472" s="20" t="s">
        <v>20</v>
      </c>
      <c r="D472" s="20" t="s">
        <v>688</v>
      </c>
      <c r="E472" s="2">
        <f t="shared" si="20"/>
        <v>2100000</v>
      </c>
      <c r="F472" s="16">
        <v>1000000</v>
      </c>
      <c r="G472" s="16">
        <v>1000000</v>
      </c>
      <c r="H472" s="16"/>
      <c r="I472" s="16">
        <f t="shared" si="19"/>
        <v>4100000</v>
      </c>
      <c r="J472" s="16">
        <v>3100000</v>
      </c>
      <c r="K472" s="16" t="s">
        <v>288</v>
      </c>
    </row>
    <row r="473" spans="1:11" s="20" customFormat="1" x14ac:dyDescent="0.25">
      <c r="A473" s="20" t="s">
        <v>66</v>
      </c>
      <c r="C473" s="20" t="s">
        <v>20</v>
      </c>
      <c r="D473" s="20" t="s">
        <v>471</v>
      </c>
      <c r="E473" s="2">
        <f t="shared" si="20"/>
        <v>0</v>
      </c>
      <c r="F473" s="16">
        <v>0</v>
      </c>
      <c r="G473" s="16">
        <v>1000000</v>
      </c>
      <c r="H473" s="16"/>
      <c r="I473" s="16">
        <f t="shared" si="19"/>
        <v>1000000</v>
      </c>
      <c r="J473" s="16">
        <v>0</v>
      </c>
      <c r="K473" s="16" t="s">
        <v>253</v>
      </c>
    </row>
    <row r="474" spans="1:11" s="20" customFormat="1" x14ac:dyDescent="0.25">
      <c r="A474" s="20" t="s">
        <v>67</v>
      </c>
      <c r="C474" s="20" t="s">
        <v>20</v>
      </c>
      <c r="D474" s="20" t="s">
        <v>291</v>
      </c>
      <c r="E474" s="2">
        <f t="shared" si="20"/>
        <v>2100000</v>
      </c>
      <c r="F474" s="16">
        <v>1000000</v>
      </c>
      <c r="G474" s="16"/>
      <c r="H474" s="16"/>
      <c r="I474" s="16">
        <f t="shared" si="19"/>
        <v>3100000</v>
      </c>
      <c r="J474" s="16">
        <v>3100000</v>
      </c>
      <c r="K474" s="16" t="s">
        <v>250</v>
      </c>
    </row>
    <row r="475" spans="1:11" s="20" customFormat="1" x14ac:dyDescent="0.25">
      <c r="A475" s="20" t="s">
        <v>67</v>
      </c>
      <c r="C475" s="20" t="s">
        <v>20</v>
      </c>
      <c r="D475" s="20" t="s">
        <v>537</v>
      </c>
      <c r="E475" s="2">
        <f t="shared" si="20"/>
        <v>0</v>
      </c>
      <c r="F475" s="16">
        <v>0</v>
      </c>
      <c r="G475" s="16"/>
      <c r="H475" s="16"/>
      <c r="I475" s="16">
        <f t="shared" si="19"/>
        <v>0</v>
      </c>
      <c r="J475" s="16">
        <v>0</v>
      </c>
      <c r="K475" s="16" t="s">
        <v>251</v>
      </c>
    </row>
    <row r="476" spans="1:11" s="20" customFormat="1" x14ac:dyDescent="0.25">
      <c r="A476" s="20" t="s">
        <v>67</v>
      </c>
      <c r="C476" s="20" t="s">
        <v>20</v>
      </c>
      <c r="D476" s="20" t="s">
        <v>68</v>
      </c>
      <c r="E476" s="2">
        <f t="shared" si="20"/>
        <v>2100000</v>
      </c>
      <c r="F476" s="16">
        <v>1000000</v>
      </c>
      <c r="G476" s="16"/>
      <c r="H476" s="16"/>
      <c r="I476" s="16">
        <f t="shared" si="19"/>
        <v>3100000</v>
      </c>
      <c r="J476" s="16">
        <v>3100000</v>
      </c>
      <c r="K476" s="16" t="s">
        <v>288</v>
      </c>
    </row>
    <row r="477" spans="1:11" s="20" customFormat="1" x14ac:dyDescent="0.25">
      <c r="A477" s="20" t="s">
        <v>67</v>
      </c>
      <c r="C477" s="20" t="s">
        <v>20</v>
      </c>
      <c r="D477" s="20" t="s">
        <v>292</v>
      </c>
      <c r="E477" s="2">
        <f t="shared" si="20"/>
        <v>4000000</v>
      </c>
      <c r="F477" s="16">
        <v>1000000</v>
      </c>
      <c r="G477" s="16"/>
      <c r="H477" s="16"/>
      <c r="I477" s="16">
        <f t="shared" si="19"/>
        <v>5000000</v>
      </c>
      <c r="J477" s="16">
        <v>5000000</v>
      </c>
      <c r="K477" s="16" t="s">
        <v>250</v>
      </c>
    </row>
    <row r="478" spans="1:11" s="20" customFormat="1" x14ac:dyDescent="0.25">
      <c r="A478" s="20" t="s">
        <v>67</v>
      </c>
      <c r="C478" s="20" t="s">
        <v>20</v>
      </c>
      <c r="D478" s="20" t="s">
        <v>630</v>
      </c>
      <c r="E478" s="2">
        <f t="shared" si="20"/>
        <v>3300000</v>
      </c>
      <c r="F478" s="16">
        <v>1000000</v>
      </c>
      <c r="G478" s="16"/>
      <c r="H478" s="16"/>
      <c r="I478" s="16">
        <f t="shared" si="19"/>
        <v>4300000</v>
      </c>
      <c r="J478" s="16">
        <v>4300000</v>
      </c>
      <c r="K478" s="16" t="s">
        <v>250</v>
      </c>
    </row>
    <row r="479" spans="1:11" s="20" customFormat="1" x14ac:dyDescent="0.25">
      <c r="A479" s="20" t="s">
        <v>67</v>
      </c>
      <c r="C479" s="20" t="s">
        <v>20</v>
      </c>
      <c r="D479" s="20" t="s">
        <v>293</v>
      </c>
      <c r="E479" s="2">
        <f t="shared" si="20"/>
        <v>2600000</v>
      </c>
      <c r="F479" s="16">
        <v>1000000</v>
      </c>
      <c r="G479" s="16"/>
      <c r="H479" s="16"/>
      <c r="I479" s="16">
        <f t="shared" si="19"/>
        <v>3600000</v>
      </c>
      <c r="J479" s="16">
        <v>3600000</v>
      </c>
      <c r="K479" s="16" t="s">
        <v>251</v>
      </c>
    </row>
    <row r="480" spans="1:11" s="20" customFormat="1" x14ac:dyDescent="0.25">
      <c r="A480" s="20" t="s">
        <v>67</v>
      </c>
      <c r="C480" s="20" t="s">
        <v>20</v>
      </c>
      <c r="D480" s="20" t="s">
        <v>304</v>
      </c>
      <c r="E480" s="2">
        <f t="shared" si="20"/>
        <v>4000000</v>
      </c>
      <c r="F480" s="16">
        <v>1000000</v>
      </c>
      <c r="G480" s="16"/>
      <c r="H480" s="16"/>
      <c r="I480" s="16">
        <f t="shared" si="19"/>
        <v>5000000</v>
      </c>
      <c r="J480" s="16">
        <v>5000000</v>
      </c>
      <c r="K480" s="16" t="s">
        <v>288</v>
      </c>
    </row>
    <row r="481" spans="1:11" s="20" customFormat="1" x14ac:dyDescent="0.25">
      <c r="A481" s="20" t="s">
        <v>67</v>
      </c>
      <c r="C481" s="20" t="s">
        <v>20</v>
      </c>
      <c r="D481" s="20" t="s">
        <v>631</v>
      </c>
      <c r="E481" s="2">
        <f t="shared" si="20"/>
        <v>3160000</v>
      </c>
      <c r="F481" s="16">
        <v>1000000</v>
      </c>
      <c r="G481" s="16"/>
      <c r="H481" s="16"/>
      <c r="I481" s="16">
        <f t="shared" si="19"/>
        <v>4160000</v>
      </c>
      <c r="J481" s="16">
        <v>4160000</v>
      </c>
      <c r="K481" s="16" t="s">
        <v>250</v>
      </c>
    </row>
    <row r="482" spans="1:11" s="20" customFormat="1" x14ac:dyDescent="0.25">
      <c r="A482" s="20" t="s">
        <v>67</v>
      </c>
      <c r="C482" s="20" t="s">
        <v>20</v>
      </c>
      <c r="D482" s="20" t="s">
        <v>632</v>
      </c>
      <c r="E482" s="2">
        <f t="shared" si="20"/>
        <v>2800000</v>
      </c>
      <c r="F482" s="16">
        <v>1000000</v>
      </c>
      <c r="G482" s="16"/>
      <c r="H482" s="16"/>
      <c r="I482" s="16">
        <f t="shared" si="19"/>
        <v>3800000</v>
      </c>
      <c r="J482" s="16">
        <v>3800000</v>
      </c>
      <c r="K482" s="16" t="s">
        <v>288</v>
      </c>
    </row>
    <row r="483" spans="1:11" s="20" customFormat="1" x14ac:dyDescent="0.25">
      <c r="A483" s="20" t="s">
        <v>67</v>
      </c>
      <c r="C483" s="20" t="s">
        <v>20</v>
      </c>
      <c r="D483" s="20" t="s">
        <v>689</v>
      </c>
      <c r="E483" s="2">
        <f t="shared" si="20"/>
        <v>1900000</v>
      </c>
      <c r="F483" s="16">
        <v>1000000</v>
      </c>
      <c r="G483" s="16">
        <v>200000</v>
      </c>
      <c r="H483" s="16"/>
      <c r="I483" s="16">
        <f t="shared" si="19"/>
        <v>3100000</v>
      </c>
      <c r="J483" s="16">
        <v>2900000</v>
      </c>
      <c r="K483" s="16" t="s">
        <v>253</v>
      </c>
    </row>
    <row r="484" spans="1:11" s="20" customFormat="1" x14ac:dyDescent="0.25">
      <c r="A484" s="20" t="s">
        <v>67</v>
      </c>
      <c r="C484" s="20" t="s">
        <v>20</v>
      </c>
      <c r="D484" s="20" t="s">
        <v>296</v>
      </c>
      <c r="E484" s="2">
        <f t="shared" si="20"/>
        <v>1960000</v>
      </c>
      <c r="F484" s="16">
        <v>1000000</v>
      </c>
      <c r="G484" s="16"/>
      <c r="H484" s="16"/>
      <c r="I484" s="16">
        <f t="shared" si="19"/>
        <v>2960000</v>
      </c>
      <c r="J484" s="16">
        <v>2960000</v>
      </c>
      <c r="K484" s="16" t="s">
        <v>250</v>
      </c>
    </row>
    <row r="485" spans="1:11" s="20" customFormat="1" x14ac:dyDescent="0.25">
      <c r="A485" s="20" t="s">
        <v>67</v>
      </c>
      <c r="C485" s="20" t="s">
        <v>20</v>
      </c>
      <c r="D485" s="20" t="s">
        <v>298</v>
      </c>
      <c r="E485" s="2">
        <f t="shared" si="20"/>
        <v>1960000</v>
      </c>
      <c r="F485" s="16">
        <v>1000000</v>
      </c>
      <c r="G485" s="16"/>
      <c r="H485" s="16"/>
      <c r="I485" s="16">
        <f t="shared" si="19"/>
        <v>2960000</v>
      </c>
      <c r="J485" s="16">
        <v>2960000</v>
      </c>
      <c r="K485" s="16" t="s">
        <v>250</v>
      </c>
    </row>
    <row r="486" spans="1:11" s="20" customFormat="1" x14ac:dyDescent="0.25">
      <c r="A486" s="20" t="s">
        <v>67</v>
      </c>
      <c r="C486" s="20" t="s">
        <v>20</v>
      </c>
      <c r="D486" s="20" t="s">
        <v>297</v>
      </c>
      <c r="E486" s="2">
        <f t="shared" si="20"/>
        <v>1200000</v>
      </c>
      <c r="F486" s="16">
        <v>0</v>
      </c>
      <c r="G486" s="16"/>
      <c r="H486" s="16"/>
      <c r="I486" s="16">
        <f t="shared" si="19"/>
        <v>1200000</v>
      </c>
      <c r="J486" s="16">
        <v>1200000</v>
      </c>
      <c r="K486" s="16" t="s">
        <v>251</v>
      </c>
    </row>
    <row r="487" spans="1:11" s="20" customFormat="1" x14ac:dyDescent="0.25">
      <c r="A487" s="20" t="s">
        <v>67</v>
      </c>
      <c r="C487" s="20" t="s">
        <v>20</v>
      </c>
      <c r="D487" s="20" t="s">
        <v>725</v>
      </c>
      <c r="E487" s="2">
        <f t="shared" si="20"/>
        <v>2600000</v>
      </c>
      <c r="F487" s="16">
        <v>1000000</v>
      </c>
      <c r="G487" s="16">
        <v>1000000</v>
      </c>
      <c r="H487" s="16"/>
      <c r="I487" s="16">
        <f t="shared" si="19"/>
        <v>4600000</v>
      </c>
      <c r="J487" s="16">
        <v>3600000</v>
      </c>
      <c r="K487" s="16" t="s">
        <v>252</v>
      </c>
    </row>
    <row r="488" spans="1:11" s="20" customFormat="1" x14ac:dyDescent="0.25">
      <c r="A488" s="20" t="s">
        <v>67</v>
      </c>
      <c r="C488" s="20" t="s">
        <v>20</v>
      </c>
      <c r="D488" s="20" t="s">
        <v>305</v>
      </c>
      <c r="E488" s="2">
        <f t="shared" si="20"/>
        <v>2460000</v>
      </c>
      <c r="F488" s="16">
        <v>1000000</v>
      </c>
      <c r="G488" s="16"/>
      <c r="H488" s="16"/>
      <c r="I488" s="16">
        <f t="shared" si="19"/>
        <v>3460000</v>
      </c>
      <c r="J488" s="16">
        <v>3460000</v>
      </c>
      <c r="K488" s="16" t="s">
        <v>288</v>
      </c>
    </row>
    <row r="489" spans="1:11" s="20" customFormat="1" x14ac:dyDescent="0.25">
      <c r="A489" s="20" t="s">
        <v>67</v>
      </c>
      <c r="C489" s="20" t="s">
        <v>20</v>
      </c>
      <c r="D489" s="20" t="s">
        <v>360</v>
      </c>
      <c r="E489" s="2">
        <f t="shared" si="20"/>
        <v>1960000</v>
      </c>
      <c r="F489" s="16">
        <v>1000000</v>
      </c>
      <c r="G489" s="16"/>
      <c r="H489" s="16"/>
      <c r="I489" s="16">
        <f t="shared" si="19"/>
        <v>2960000</v>
      </c>
      <c r="J489" s="16">
        <v>2960000</v>
      </c>
      <c r="K489" s="16" t="s">
        <v>250</v>
      </c>
    </row>
    <row r="490" spans="1:11" s="20" customFormat="1" x14ac:dyDescent="0.25">
      <c r="A490" s="20" t="s">
        <v>67</v>
      </c>
      <c r="C490" s="20" t="s">
        <v>20</v>
      </c>
      <c r="D490" s="20" t="s">
        <v>299</v>
      </c>
      <c r="E490" s="2">
        <f t="shared" si="20"/>
        <v>700000</v>
      </c>
      <c r="F490" s="16">
        <v>0</v>
      </c>
      <c r="G490" s="16"/>
      <c r="H490" s="16"/>
      <c r="I490" s="16">
        <f t="shared" si="19"/>
        <v>700000</v>
      </c>
      <c r="J490" s="16">
        <v>700000</v>
      </c>
      <c r="K490" s="16" t="s">
        <v>250</v>
      </c>
    </row>
    <row r="491" spans="1:11" s="20" customFormat="1" x14ac:dyDescent="0.25">
      <c r="A491" s="20" t="s">
        <v>67</v>
      </c>
      <c r="C491" s="20" t="s">
        <v>20</v>
      </c>
      <c r="D491" s="20" t="s">
        <v>306</v>
      </c>
      <c r="E491" s="2">
        <f t="shared" si="20"/>
        <v>700000</v>
      </c>
      <c r="F491" s="16">
        <v>0</v>
      </c>
      <c r="G491" s="16"/>
      <c r="H491" s="16"/>
      <c r="I491" s="16">
        <f t="shared" si="19"/>
        <v>700000</v>
      </c>
      <c r="J491" s="16">
        <v>700000</v>
      </c>
      <c r="K491" s="16" t="s">
        <v>288</v>
      </c>
    </row>
    <row r="492" spans="1:11" s="20" customFormat="1" x14ac:dyDescent="0.25">
      <c r="A492" s="20" t="s">
        <v>67</v>
      </c>
      <c r="C492" s="20" t="s">
        <v>20</v>
      </c>
      <c r="D492" s="20" t="s">
        <v>633</v>
      </c>
      <c r="E492" s="2">
        <f t="shared" si="20"/>
        <v>2100000</v>
      </c>
      <c r="F492" s="16">
        <v>1000000</v>
      </c>
      <c r="G492" s="16"/>
      <c r="H492" s="16"/>
      <c r="I492" s="16">
        <f t="shared" si="19"/>
        <v>3100000</v>
      </c>
      <c r="J492" s="16">
        <v>3100000</v>
      </c>
      <c r="K492" s="16" t="s">
        <v>250</v>
      </c>
    </row>
    <row r="493" spans="1:11" s="20" customFormat="1" x14ac:dyDescent="0.25">
      <c r="A493" s="20" t="s">
        <v>67</v>
      </c>
      <c r="C493" s="20" t="s">
        <v>20</v>
      </c>
      <c r="D493" s="20" t="s">
        <v>472</v>
      </c>
      <c r="E493" s="2">
        <f t="shared" si="20"/>
        <v>2600000</v>
      </c>
      <c r="F493" s="16">
        <v>1000000</v>
      </c>
      <c r="G493" s="16"/>
      <c r="H493" s="16"/>
      <c r="I493" s="16">
        <f t="shared" si="19"/>
        <v>3600000</v>
      </c>
      <c r="J493" s="16">
        <v>3600000</v>
      </c>
      <c r="K493" s="16" t="s">
        <v>250</v>
      </c>
    </row>
    <row r="494" spans="1:11" s="20" customFormat="1" x14ac:dyDescent="0.25">
      <c r="A494" s="20" t="s">
        <v>67</v>
      </c>
      <c r="C494" s="20" t="s">
        <v>20</v>
      </c>
      <c r="D494" s="20" t="s">
        <v>690</v>
      </c>
      <c r="E494" s="2">
        <f t="shared" si="20"/>
        <v>2600000</v>
      </c>
      <c r="F494" s="16">
        <v>1000000</v>
      </c>
      <c r="G494" s="16"/>
      <c r="H494" s="16"/>
      <c r="I494" s="16">
        <f t="shared" si="19"/>
        <v>3600000</v>
      </c>
      <c r="J494" s="16">
        <v>3600000</v>
      </c>
      <c r="K494" s="16" t="s">
        <v>250</v>
      </c>
    </row>
    <row r="495" spans="1:11" s="20" customFormat="1" x14ac:dyDescent="0.25">
      <c r="A495" s="20" t="s">
        <v>67</v>
      </c>
      <c r="C495" s="20" t="s">
        <v>20</v>
      </c>
      <c r="D495" s="20" t="s">
        <v>474</v>
      </c>
      <c r="E495" s="2">
        <f t="shared" si="20"/>
        <v>2600000</v>
      </c>
      <c r="F495" s="16">
        <v>1000000</v>
      </c>
      <c r="G495" s="16"/>
      <c r="H495" s="16"/>
      <c r="I495" s="16">
        <f t="shared" si="19"/>
        <v>3600000</v>
      </c>
      <c r="J495" s="16">
        <v>3600000</v>
      </c>
      <c r="K495" s="16" t="s">
        <v>288</v>
      </c>
    </row>
    <row r="496" spans="1:11" s="20" customFormat="1" x14ac:dyDescent="0.25">
      <c r="A496" s="20" t="s">
        <v>67</v>
      </c>
      <c r="C496" s="20" t="s">
        <v>20</v>
      </c>
      <c r="D496" s="20" t="s">
        <v>649</v>
      </c>
      <c r="E496" s="2">
        <f t="shared" si="20"/>
        <v>1960000</v>
      </c>
      <c r="F496" s="16">
        <v>1000000</v>
      </c>
      <c r="G496" s="16"/>
      <c r="H496" s="16"/>
      <c r="I496" s="16">
        <f t="shared" ref="I496:I592" si="21">SUM(E496:G496)-H496</f>
        <v>2960000</v>
      </c>
      <c r="J496" s="16">
        <v>2960000</v>
      </c>
      <c r="K496" s="16" t="s">
        <v>250</v>
      </c>
    </row>
    <row r="497" spans="1:12" s="20" customFormat="1" x14ac:dyDescent="0.25">
      <c r="A497" s="20" t="s">
        <v>67</v>
      </c>
      <c r="C497" s="20" t="s">
        <v>20</v>
      </c>
      <c r="D497" s="20" t="s">
        <v>650</v>
      </c>
      <c r="E497" s="2">
        <f t="shared" ref="E497:E560" si="22">+J497-F497</f>
        <v>1960000</v>
      </c>
      <c r="F497" s="16">
        <v>1000000</v>
      </c>
      <c r="G497" s="16">
        <v>1000000</v>
      </c>
      <c r="H497" s="16"/>
      <c r="I497" s="16">
        <f t="shared" si="21"/>
        <v>3960000</v>
      </c>
      <c r="J497" s="16">
        <v>2960000</v>
      </c>
      <c r="K497" s="16" t="s">
        <v>250</v>
      </c>
    </row>
    <row r="498" spans="1:12" s="20" customFormat="1" x14ac:dyDescent="0.25">
      <c r="A498" s="20" t="s">
        <v>67</v>
      </c>
      <c r="C498" s="20" t="s">
        <v>20</v>
      </c>
      <c r="D498" s="20" t="s">
        <v>573</v>
      </c>
      <c r="E498" s="2">
        <f t="shared" si="22"/>
        <v>2100000</v>
      </c>
      <c r="F498" s="16">
        <v>1000000</v>
      </c>
      <c r="G498" s="16"/>
      <c r="H498" s="16"/>
      <c r="I498" s="16">
        <f t="shared" si="21"/>
        <v>3100000</v>
      </c>
      <c r="J498" s="16">
        <v>3100000</v>
      </c>
      <c r="K498" s="16" t="s">
        <v>288</v>
      </c>
    </row>
    <row r="499" spans="1:12" s="20" customFormat="1" x14ac:dyDescent="0.25">
      <c r="A499" s="20" t="s">
        <v>67</v>
      </c>
      <c r="C499" s="20" t="s">
        <v>20</v>
      </c>
      <c r="D499" s="20" t="s">
        <v>744</v>
      </c>
      <c r="E499" s="2">
        <f t="shared" si="22"/>
        <v>1400000</v>
      </c>
      <c r="F499" s="16">
        <v>1000000</v>
      </c>
      <c r="G499" s="16">
        <v>1000000</v>
      </c>
      <c r="H499" s="16"/>
      <c r="I499" s="16">
        <f t="shared" si="21"/>
        <v>3400000</v>
      </c>
      <c r="J499" s="16">
        <v>2400000</v>
      </c>
      <c r="K499" s="16" t="s">
        <v>250</v>
      </c>
    </row>
    <row r="500" spans="1:12" s="20" customFormat="1" x14ac:dyDescent="0.25">
      <c r="A500" s="20" t="s">
        <v>67</v>
      </c>
      <c r="C500" s="20" t="s">
        <v>20</v>
      </c>
      <c r="D500" s="20" t="s">
        <v>303</v>
      </c>
      <c r="E500" s="2">
        <f t="shared" si="22"/>
        <v>1960000</v>
      </c>
      <c r="F500" s="16">
        <v>1000000</v>
      </c>
      <c r="G500" s="16"/>
      <c r="H500" s="16"/>
      <c r="I500" s="16">
        <f t="shared" si="21"/>
        <v>2960000</v>
      </c>
      <c r="J500" s="16">
        <v>2960000</v>
      </c>
      <c r="K500" s="16" t="s">
        <v>250</v>
      </c>
    </row>
    <row r="501" spans="1:12" s="20" customFormat="1" x14ac:dyDescent="0.25">
      <c r="A501" s="20" t="s">
        <v>67</v>
      </c>
      <c r="C501" s="20" t="s">
        <v>20</v>
      </c>
      <c r="D501" s="20" t="s">
        <v>301</v>
      </c>
      <c r="E501" s="2">
        <f t="shared" si="22"/>
        <v>2800000</v>
      </c>
      <c r="F501" s="16">
        <v>1000000</v>
      </c>
      <c r="G501" s="16"/>
      <c r="H501" s="16"/>
      <c r="I501" s="16">
        <f t="shared" si="21"/>
        <v>3800000</v>
      </c>
      <c r="J501" s="16">
        <v>3800000</v>
      </c>
      <c r="K501" s="16" t="s">
        <v>252</v>
      </c>
    </row>
    <row r="502" spans="1:12" s="20" customFormat="1" x14ac:dyDescent="0.25">
      <c r="A502" s="20" t="s">
        <v>67</v>
      </c>
      <c r="C502" s="20" t="s">
        <v>20</v>
      </c>
      <c r="D502" s="20" t="s">
        <v>691</v>
      </c>
      <c r="E502" s="2">
        <f t="shared" si="22"/>
        <v>2600000</v>
      </c>
      <c r="F502" s="16">
        <v>1000000</v>
      </c>
      <c r="G502" s="16">
        <v>1000000</v>
      </c>
      <c r="H502" s="16"/>
      <c r="I502" s="16">
        <f t="shared" si="21"/>
        <v>4600000</v>
      </c>
      <c r="J502" s="16">
        <v>3600000</v>
      </c>
      <c r="K502" s="16" t="s">
        <v>250</v>
      </c>
    </row>
    <row r="503" spans="1:12" s="20" customFormat="1" x14ac:dyDescent="0.25">
      <c r="A503" s="20" t="s">
        <v>67</v>
      </c>
      <c r="C503" s="20" t="s">
        <v>20</v>
      </c>
      <c r="D503" s="20" t="s">
        <v>692</v>
      </c>
      <c r="E503" s="2">
        <f t="shared" si="22"/>
        <v>2600000</v>
      </c>
      <c r="F503" s="16">
        <v>1000000</v>
      </c>
      <c r="G503" s="16">
        <v>1000000</v>
      </c>
      <c r="H503" s="16"/>
      <c r="I503" s="16">
        <f t="shared" si="21"/>
        <v>4600000</v>
      </c>
      <c r="J503" s="16">
        <v>3600000</v>
      </c>
      <c r="K503" s="16" t="s">
        <v>253</v>
      </c>
    </row>
    <row r="504" spans="1:12" s="20" customFormat="1" x14ac:dyDescent="0.25">
      <c r="A504" s="20" t="s">
        <v>67</v>
      </c>
      <c r="C504" s="20" t="s">
        <v>20</v>
      </c>
      <c r="D504" s="21" t="s">
        <v>539</v>
      </c>
      <c r="E504" s="2">
        <f t="shared" si="22"/>
        <v>560000</v>
      </c>
      <c r="F504" s="16">
        <v>0</v>
      </c>
      <c r="G504" s="16"/>
      <c r="H504" s="16"/>
      <c r="I504" s="16">
        <f t="shared" si="21"/>
        <v>560000</v>
      </c>
      <c r="J504" s="16">
        <v>560000</v>
      </c>
      <c r="K504" s="16" t="s">
        <v>253</v>
      </c>
    </row>
    <row r="505" spans="1:12" s="20" customFormat="1" x14ac:dyDescent="0.25">
      <c r="A505" s="20" t="s">
        <v>67</v>
      </c>
      <c r="C505" s="20" t="s">
        <v>20</v>
      </c>
      <c r="D505" s="21" t="s">
        <v>307</v>
      </c>
      <c r="E505" s="2">
        <f t="shared" si="22"/>
        <v>560000</v>
      </c>
      <c r="F505" s="16">
        <v>0</v>
      </c>
      <c r="G505" s="16"/>
      <c r="H505" s="16"/>
      <c r="I505" s="16">
        <f t="shared" si="21"/>
        <v>560000</v>
      </c>
      <c r="J505" s="16">
        <v>560000</v>
      </c>
      <c r="K505" s="16" t="s">
        <v>288</v>
      </c>
    </row>
    <row r="506" spans="1:12" s="20" customFormat="1" ht="15.75" customHeight="1" x14ac:dyDescent="0.25">
      <c r="A506" s="20" t="s">
        <v>67</v>
      </c>
      <c r="C506" s="20" t="s">
        <v>20</v>
      </c>
      <c r="D506" s="21" t="s">
        <v>693</v>
      </c>
      <c r="E506" s="2">
        <f t="shared" si="22"/>
        <v>2460000</v>
      </c>
      <c r="F506" s="16">
        <v>1000000</v>
      </c>
      <c r="G506" s="16">
        <v>1000000</v>
      </c>
      <c r="H506" s="16"/>
      <c r="I506" s="16">
        <f t="shared" si="21"/>
        <v>4460000</v>
      </c>
      <c r="J506" s="16">
        <v>3460000</v>
      </c>
      <c r="K506" s="16" t="s">
        <v>253</v>
      </c>
    </row>
    <row r="507" spans="1:12" s="20" customFormat="1" x14ac:dyDescent="0.25">
      <c r="A507" s="20" t="s">
        <v>67</v>
      </c>
      <c r="C507" s="20" t="s">
        <v>20</v>
      </c>
      <c r="D507" s="21" t="s">
        <v>726</v>
      </c>
      <c r="E507" s="2">
        <f t="shared" si="22"/>
        <v>224000</v>
      </c>
      <c r="F507" s="16">
        <v>0</v>
      </c>
      <c r="G507" s="16">
        <v>400000</v>
      </c>
      <c r="H507" s="16"/>
      <c r="I507" s="16">
        <f t="shared" si="21"/>
        <v>624000</v>
      </c>
      <c r="J507" s="16">
        <v>224000</v>
      </c>
      <c r="K507" s="16" t="s">
        <v>288</v>
      </c>
      <c r="L507" s="16"/>
    </row>
    <row r="508" spans="1:12" s="24" customFormat="1" x14ac:dyDescent="0.25">
      <c r="A508" s="20" t="s">
        <v>67</v>
      </c>
      <c r="C508" s="20" t="s">
        <v>20</v>
      </c>
      <c r="D508" s="21" t="s">
        <v>294</v>
      </c>
      <c r="E508" s="2">
        <f t="shared" si="22"/>
        <v>560000</v>
      </c>
      <c r="F508" s="25">
        <v>0</v>
      </c>
      <c r="G508" s="16"/>
      <c r="H508" s="25"/>
      <c r="I508" s="25">
        <f t="shared" si="21"/>
        <v>560000</v>
      </c>
      <c r="J508" s="16">
        <v>560000</v>
      </c>
      <c r="K508" s="16" t="s">
        <v>250</v>
      </c>
    </row>
    <row r="509" spans="1:12" s="20" customFormat="1" x14ac:dyDescent="0.25">
      <c r="A509" s="20" t="s">
        <v>67</v>
      </c>
      <c r="C509" s="20" t="s">
        <v>20</v>
      </c>
      <c r="D509" s="21" t="s">
        <v>694</v>
      </c>
      <c r="E509" s="2">
        <f t="shared" si="22"/>
        <v>560000</v>
      </c>
      <c r="F509" s="16">
        <v>0</v>
      </c>
      <c r="G509" s="16">
        <v>1000000</v>
      </c>
      <c r="H509" s="16"/>
      <c r="I509" s="16">
        <f t="shared" si="21"/>
        <v>1560000</v>
      </c>
      <c r="J509" s="16">
        <v>560000</v>
      </c>
      <c r="K509" s="16" t="s">
        <v>251</v>
      </c>
    </row>
    <row r="510" spans="1:12" s="20" customFormat="1" x14ac:dyDescent="0.25">
      <c r="A510" s="20" t="s">
        <v>67</v>
      </c>
      <c r="C510" s="20" t="s">
        <v>20</v>
      </c>
      <c r="D510" s="21" t="s">
        <v>538</v>
      </c>
      <c r="E510" s="2">
        <f t="shared" si="22"/>
        <v>2180000</v>
      </c>
      <c r="F510" s="16">
        <v>1000000</v>
      </c>
      <c r="G510" s="16"/>
      <c r="H510" s="16"/>
      <c r="I510" s="16">
        <f t="shared" si="21"/>
        <v>3180000</v>
      </c>
      <c r="J510" s="16">
        <v>3180000</v>
      </c>
      <c r="K510" s="16" t="s">
        <v>252</v>
      </c>
    </row>
    <row r="511" spans="1:12" s="20" customFormat="1" x14ac:dyDescent="0.25">
      <c r="A511" s="20" t="s">
        <v>67</v>
      </c>
      <c r="C511" s="20" t="s">
        <v>20</v>
      </c>
      <c r="D511" s="21" t="s">
        <v>431</v>
      </c>
      <c r="E511" s="2">
        <f t="shared" si="22"/>
        <v>2180000</v>
      </c>
      <c r="F511" s="16">
        <v>1000000</v>
      </c>
      <c r="G511" s="16"/>
      <c r="H511" s="16"/>
      <c r="I511" s="16">
        <f t="shared" si="21"/>
        <v>3180000</v>
      </c>
      <c r="J511" s="16">
        <v>3180000</v>
      </c>
      <c r="K511" s="16" t="s">
        <v>288</v>
      </c>
    </row>
    <row r="512" spans="1:12" s="20" customFormat="1" x14ac:dyDescent="0.25">
      <c r="A512" s="20" t="s">
        <v>67</v>
      </c>
      <c r="C512" s="20" t="s">
        <v>20</v>
      </c>
      <c r="D512" s="21" t="s">
        <v>651</v>
      </c>
      <c r="E512" s="2">
        <f t="shared" si="22"/>
        <v>2320000</v>
      </c>
      <c r="F512" s="16">
        <v>1000000</v>
      </c>
      <c r="G512" s="16">
        <v>1000000</v>
      </c>
      <c r="H512" s="16"/>
      <c r="I512" s="16">
        <f t="shared" si="21"/>
        <v>4320000</v>
      </c>
      <c r="J512" s="16">
        <v>3320000</v>
      </c>
      <c r="K512" s="16" t="s">
        <v>253</v>
      </c>
    </row>
    <row r="513" spans="1:12" s="20" customFormat="1" x14ac:dyDescent="0.25">
      <c r="A513" s="20" t="s">
        <v>67</v>
      </c>
      <c r="C513" s="20" t="s">
        <v>20</v>
      </c>
      <c r="D513" s="21" t="s">
        <v>652</v>
      </c>
      <c r="E513" s="2">
        <f t="shared" si="22"/>
        <v>700000</v>
      </c>
      <c r="F513" s="16">
        <v>0</v>
      </c>
      <c r="G513" s="16"/>
      <c r="H513" s="16"/>
      <c r="I513" s="16">
        <f t="shared" si="21"/>
        <v>700000</v>
      </c>
      <c r="J513" s="16">
        <v>700000</v>
      </c>
      <c r="K513" s="16" t="s">
        <v>250</v>
      </c>
    </row>
    <row r="514" spans="1:12" s="20" customFormat="1" x14ac:dyDescent="0.25">
      <c r="A514" s="20" t="s">
        <v>67</v>
      </c>
      <c r="C514" s="20" t="s">
        <v>20</v>
      </c>
      <c r="D514" s="20" t="s">
        <v>653</v>
      </c>
      <c r="E514" s="2">
        <f t="shared" si="22"/>
        <v>2100000</v>
      </c>
      <c r="F514" s="16">
        <v>0</v>
      </c>
      <c r="G514" s="16"/>
      <c r="H514" s="16"/>
      <c r="I514" s="16">
        <f t="shared" si="21"/>
        <v>2100000</v>
      </c>
      <c r="J514" s="16">
        <v>2100000</v>
      </c>
      <c r="K514" s="16" t="s">
        <v>250</v>
      </c>
    </row>
    <row r="515" spans="1:12" s="20" customFormat="1" x14ac:dyDescent="0.25">
      <c r="A515" s="20" t="s">
        <v>67</v>
      </c>
      <c r="C515" s="20" t="s">
        <v>20</v>
      </c>
      <c r="D515" s="20" t="s">
        <v>654</v>
      </c>
      <c r="E515" s="2">
        <f t="shared" si="22"/>
        <v>700000</v>
      </c>
      <c r="F515" s="16">
        <v>0</v>
      </c>
      <c r="G515" s="16"/>
      <c r="H515" s="16"/>
      <c r="I515" s="16">
        <f t="shared" si="21"/>
        <v>700000</v>
      </c>
      <c r="J515" s="16">
        <v>700000</v>
      </c>
      <c r="K515" s="16" t="s">
        <v>288</v>
      </c>
    </row>
    <row r="516" spans="1:12" s="20" customFormat="1" x14ac:dyDescent="0.25">
      <c r="A516" s="20" t="s">
        <v>67</v>
      </c>
      <c r="C516" s="20" t="s">
        <v>20</v>
      </c>
      <c r="D516" s="20" t="s">
        <v>540</v>
      </c>
      <c r="E516" s="2">
        <f t="shared" si="22"/>
        <v>700000</v>
      </c>
      <c r="F516" s="16">
        <v>0</v>
      </c>
      <c r="G516" s="16"/>
      <c r="H516" s="16"/>
      <c r="I516" s="16">
        <f t="shared" si="21"/>
        <v>700000</v>
      </c>
      <c r="J516" s="16">
        <v>700000</v>
      </c>
      <c r="K516" s="16" t="s">
        <v>253</v>
      </c>
    </row>
    <row r="517" spans="1:12" s="20" customFormat="1" x14ac:dyDescent="0.25">
      <c r="A517" s="20" t="s">
        <v>67</v>
      </c>
      <c r="C517" s="20" t="s">
        <v>20</v>
      </c>
      <c r="D517" s="20" t="s">
        <v>541</v>
      </c>
      <c r="E517" s="2">
        <f t="shared" si="22"/>
        <v>700000</v>
      </c>
      <c r="F517" s="16">
        <v>0</v>
      </c>
      <c r="G517" s="16"/>
      <c r="H517" s="16"/>
      <c r="I517" s="16">
        <f t="shared" si="21"/>
        <v>700000</v>
      </c>
      <c r="J517" s="16">
        <v>700000</v>
      </c>
      <c r="K517" s="16" t="s">
        <v>288</v>
      </c>
    </row>
    <row r="518" spans="1:12" s="20" customFormat="1" x14ac:dyDescent="0.25">
      <c r="A518" s="20" t="s">
        <v>128</v>
      </c>
      <c r="C518" s="20" t="s">
        <v>20</v>
      </c>
      <c r="D518" s="20" t="s">
        <v>312</v>
      </c>
      <c r="E518" s="2">
        <f t="shared" si="22"/>
        <v>2600000</v>
      </c>
      <c r="F518" s="16">
        <v>1000000</v>
      </c>
      <c r="G518" s="16"/>
      <c r="H518" s="16"/>
      <c r="I518" s="16">
        <f t="shared" si="21"/>
        <v>3600000</v>
      </c>
      <c r="J518" s="16">
        <v>3600000</v>
      </c>
      <c r="K518" s="16" t="s">
        <v>250</v>
      </c>
    </row>
    <row r="519" spans="1:12" s="20" customFormat="1" x14ac:dyDescent="0.25">
      <c r="A519" s="20" t="s">
        <v>128</v>
      </c>
      <c r="C519" s="20" t="s">
        <v>20</v>
      </c>
      <c r="D519" s="20" t="s">
        <v>313</v>
      </c>
      <c r="E519" s="2">
        <f t="shared" si="22"/>
        <v>3300000</v>
      </c>
      <c r="F519" s="16">
        <v>1000000</v>
      </c>
      <c r="G519" s="16"/>
      <c r="H519" s="16"/>
      <c r="I519" s="16">
        <f t="shared" si="21"/>
        <v>4300000</v>
      </c>
      <c r="J519" s="16">
        <v>4300000</v>
      </c>
      <c r="K519" s="16" t="s">
        <v>250</v>
      </c>
    </row>
    <row r="520" spans="1:12" s="20" customFormat="1" x14ac:dyDescent="0.25">
      <c r="A520" s="20" t="s">
        <v>128</v>
      </c>
      <c r="C520" s="20" t="s">
        <v>20</v>
      </c>
      <c r="D520" s="20" t="s">
        <v>333</v>
      </c>
      <c r="E520" s="2">
        <f t="shared" si="22"/>
        <v>2600000</v>
      </c>
      <c r="F520" s="16">
        <v>1000000</v>
      </c>
      <c r="G520" s="16"/>
      <c r="H520" s="16"/>
      <c r="I520" s="16">
        <f t="shared" si="21"/>
        <v>3600000</v>
      </c>
      <c r="J520" s="16">
        <v>3600000</v>
      </c>
      <c r="K520" s="16" t="s">
        <v>250</v>
      </c>
    </row>
    <row r="521" spans="1:12" s="20" customFormat="1" x14ac:dyDescent="0.25">
      <c r="A521" s="20" t="s">
        <v>128</v>
      </c>
      <c r="C521" s="20" t="s">
        <v>20</v>
      </c>
      <c r="D521" s="20" t="s">
        <v>403</v>
      </c>
      <c r="E521" s="2">
        <f t="shared" si="22"/>
        <v>3300000</v>
      </c>
      <c r="F521" s="16">
        <v>1000000</v>
      </c>
      <c r="G521" s="16"/>
      <c r="H521" s="16"/>
      <c r="I521" s="16">
        <f t="shared" si="21"/>
        <v>4300000</v>
      </c>
      <c r="J521" s="16">
        <v>4300000</v>
      </c>
      <c r="K521" s="16" t="s">
        <v>250</v>
      </c>
    </row>
    <row r="522" spans="1:12" s="20" customFormat="1" x14ac:dyDescent="0.25">
      <c r="A522" s="20" t="s">
        <v>128</v>
      </c>
      <c r="C522" s="20" t="s">
        <v>20</v>
      </c>
      <c r="D522" s="20" t="s">
        <v>605</v>
      </c>
      <c r="E522" s="2">
        <f t="shared" si="22"/>
        <v>2100000</v>
      </c>
      <c r="F522" s="16">
        <v>1000000</v>
      </c>
      <c r="G522" s="16"/>
      <c r="H522" s="16"/>
      <c r="I522" s="16">
        <f t="shared" si="21"/>
        <v>3100000</v>
      </c>
      <c r="J522" s="16">
        <v>3100000</v>
      </c>
      <c r="K522" s="16" t="s">
        <v>251</v>
      </c>
      <c r="L522" s="20">
        <v>53020</v>
      </c>
    </row>
    <row r="523" spans="1:12" s="20" customFormat="1" x14ac:dyDescent="0.25">
      <c r="A523" s="20" t="s">
        <v>128</v>
      </c>
      <c r="C523" s="20" t="s">
        <v>20</v>
      </c>
      <c r="D523" s="20" t="s">
        <v>314</v>
      </c>
      <c r="E523" s="2">
        <f t="shared" si="22"/>
        <v>4500000</v>
      </c>
      <c r="F523" s="16">
        <v>1000000</v>
      </c>
      <c r="G523" s="16"/>
      <c r="H523" s="16"/>
      <c r="I523" s="16">
        <f t="shared" si="21"/>
        <v>5500000</v>
      </c>
      <c r="J523" s="16">
        <v>5500000</v>
      </c>
      <c r="K523" s="16" t="s">
        <v>288</v>
      </c>
    </row>
    <row r="524" spans="1:12" s="20" customFormat="1" x14ac:dyDescent="0.25">
      <c r="A524" s="20" t="s">
        <v>128</v>
      </c>
      <c r="C524" s="20" t="s">
        <v>20</v>
      </c>
      <c r="D524" s="20" t="s">
        <v>315</v>
      </c>
      <c r="E524" s="2">
        <f t="shared" si="22"/>
        <v>560000</v>
      </c>
      <c r="F524" s="16">
        <v>0</v>
      </c>
      <c r="G524" s="16"/>
      <c r="H524" s="16"/>
      <c r="I524" s="16">
        <f t="shared" si="21"/>
        <v>560000</v>
      </c>
      <c r="J524" s="16">
        <v>560000</v>
      </c>
      <c r="K524" s="16" t="s">
        <v>250</v>
      </c>
    </row>
    <row r="525" spans="1:12" s="20" customFormat="1" x14ac:dyDescent="0.25">
      <c r="A525" s="20" t="s">
        <v>128</v>
      </c>
      <c r="C525" s="20" t="s">
        <v>20</v>
      </c>
      <c r="D525" s="20" t="s">
        <v>634</v>
      </c>
      <c r="E525" s="2">
        <f t="shared" si="22"/>
        <v>1680000</v>
      </c>
      <c r="F525" s="16">
        <v>0</v>
      </c>
      <c r="G525" s="16"/>
      <c r="H525" s="16"/>
      <c r="I525" s="16">
        <f t="shared" si="21"/>
        <v>1680000</v>
      </c>
      <c r="J525" s="16">
        <v>1680000</v>
      </c>
      <c r="K525" s="16" t="s">
        <v>252</v>
      </c>
      <c r="L525" s="20">
        <v>52866</v>
      </c>
    </row>
    <row r="526" spans="1:12" s="20" customFormat="1" x14ac:dyDescent="0.25">
      <c r="A526" s="20" t="s">
        <v>128</v>
      </c>
      <c r="C526" s="20" t="s">
        <v>20</v>
      </c>
      <c r="D526" s="20" t="s">
        <v>334</v>
      </c>
      <c r="E526" s="2">
        <f t="shared" si="22"/>
        <v>1680000</v>
      </c>
      <c r="F526" s="16">
        <v>0</v>
      </c>
      <c r="G526" s="16"/>
      <c r="H526" s="16"/>
      <c r="I526" s="16">
        <f t="shared" si="21"/>
        <v>1680000</v>
      </c>
      <c r="J526" s="16">
        <v>1680000</v>
      </c>
      <c r="K526" s="16" t="s">
        <v>288</v>
      </c>
    </row>
    <row r="527" spans="1:12" s="20" customFormat="1" x14ac:dyDescent="0.25">
      <c r="A527" s="20" t="s">
        <v>128</v>
      </c>
      <c r="C527" s="20" t="s">
        <v>20</v>
      </c>
      <c r="D527" s="20" t="s">
        <v>476</v>
      </c>
      <c r="E527" s="2">
        <f t="shared" si="22"/>
        <v>0</v>
      </c>
      <c r="F527" s="16">
        <v>0</v>
      </c>
      <c r="G527" s="16"/>
      <c r="H527" s="16"/>
      <c r="I527" s="16">
        <f t="shared" si="21"/>
        <v>0</v>
      </c>
      <c r="J527" s="16">
        <v>0</v>
      </c>
      <c r="K527" s="16" t="s">
        <v>250</v>
      </c>
    </row>
    <row r="528" spans="1:12" s="20" customFormat="1" x14ac:dyDescent="0.25">
      <c r="A528" s="20" t="s">
        <v>128</v>
      </c>
      <c r="C528" s="20" t="s">
        <v>20</v>
      </c>
      <c r="D528" s="20" t="s">
        <v>479</v>
      </c>
      <c r="E528" s="2">
        <f t="shared" si="22"/>
        <v>0</v>
      </c>
      <c r="F528" s="16">
        <v>0</v>
      </c>
      <c r="G528" s="16"/>
      <c r="H528" s="16"/>
      <c r="I528" s="16">
        <f t="shared" si="21"/>
        <v>0</v>
      </c>
      <c r="J528" s="16">
        <v>0</v>
      </c>
      <c r="K528" s="16" t="s">
        <v>250</v>
      </c>
    </row>
    <row r="529" spans="1:11" s="20" customFormat="1" x14ac:dyDescent="0.25">
      <c r="A529" s="20" t="s">
        <v>128</v>
      </c>
      <c r="C529" s="20" t="s">
        <v>20</v>
      </c>
      <c r="D529" s="20" t="s">
        <v>477</v>
      </c>
      <c r="E529" s="2">
        <f t="shared" si="22"/>
        <v>0</v>
      </c>
      <c r="F529" s="16">
        <v>0</v>
      </c>
      <c r="G529" s="16"/>
      <c r="H529" s="16"/>
      <c r="I529" s="16">
        <f t="shared" si="21"/>
        <v>0</v>
      </c>
      <c r="J529" s="16">
        <v>0</v>
      </c>
      <c r="K529" s="16" t="s">
        <v>288</v>
      </c>
    </row>
    <row r="530" spans="1:11" s="20" customFormat="1" x14ac:dyDescent="0.25">
      <c r="A530" s="20" t="s">
        <v>128</v>
      </c>
      <c r="C530" s="20" t="s">
        <v>20</v>
      </c>
      <c r="D530" s="20" t="s">
        <v>317</v>
      </c>
      <c r="E530" s="2">
        <f t="shared" si="22"/>
        <v>2100000</v>
      </c>
      <c r="F530" s="16">
        <v>1000000</v>
      </c>
      <c r="G530" s="16"/>
      <c r="H530" s="16"/>
      <c r="I530" s="16">
        <f t="shared" si="21"/>
        <v>3100000</v>
      </c>
      <c r="J530" s="16">
        <v>3100000</v>
      </c>
      <c r="K530" s="16" t="s">
        <v>250</v>
      </c>
    </row>
    <row r="531" spans="1:11" s="20" customFormat="1" x14ac:dyDescent="0.25">
      <c r="A531" s="20" t="s">
        <v>128</v>
      </c>
      <c r="C531" s="20" t="s">
        <v>20</v>
      </c>
      <c r="D531" s="20" t="s">
        <v>566</v>
      </c>
      <c r="E531" s="2">
        <f t="shared" si="22"/>
        <v>0</v>
      </c>
      <c r="F531" s="16">
        <v>0</v>
      </c>
      <c r="G531" s="16"/>
      <c r="H531" s="16"/>
      <c r="I531" s="16">
        <f t="shared" si="21"/>
        <v>0</v>
      </c>
      <c r="J531" s="16">
        <v>0</v>
      </c>
      <c r="K531" s="16" t="s">
        <v>250</v>
      </c>
    </row>
    <row r="532" spans="1:11" s="20" customFormat="1" x14ac:dyDescent="0.25">
      <c r="A532" s="20" t="s">
        <v>128</v>
      </c>
      <c r="C532" s="20" t="s">
        <v>20</v>
      </c>
      <c r="D532" s="20" t="s">
        <v>567</v>
      </c>
      <c r="E532" s="2">
        <f t="shared" si="22"/>
        <v>2100000</v>
      </c>
      <c r="F532" s="16">
        <v>1000000</v>
      </c>
      <c r="G532" s="16"/>
      <c r="H532" s="16"/>
      <c r="I532" s="16">
        <f t="shared" si="21"/>
        <v>3100000</v>
      </c>
      <c r="J532" s="16">
        <v>3100000</v>
      </c>
      <c r="K532" s="16" t="s">
        <v>288</v>
      </c>
    </row>
    <row r="533" spans="1:11" s="20" customFormat="1" x14ac:dyDescent="0.25">
      <c r="A533" s="20" t="s">
        <v>128</v>
      </c>
      <c r="C533" s="20" t="s">
        <v>20</v>
      </c>
      <c r="D533" s="20" t="s">
        <v>727</v>
      </c>
      <c r="E533" s="2">
        <f t="shared" si="22"/>
        <v>700000</v>
      </c>
      <c r="F533" s="16">
        <v>0</v>
      </c>
      <c r="G533" s="16">
        <v>1000000</v>
      </c>
      <c r="H533" s="16"/>
      <c r="I533" s="16">
        <f t="shared" si="21"/>
        <v>1700000</v>
      </c>
      <c r="J533" s="16">
        <v>700000</v>
      </c>
      <c r="K533" s="16" t="s">
        <v>250</v>
      </c>
    </row>
    <row r="534" spans="1:11" s="20" customFormat="1" x14ac:dyDescent="0.25">
      <c r="A534" s="20" t="s">
        <v>128</v>
      </c>
      <c r="C534" s="20" t="s">
        <v>20</v>
      </c>
      <c r="D534" s="20" t="s">
        <v>390</v>
      </c>
      <c r="E534" s="2">
        <f t="shared" si="22"/>
        <v>2100000</v>
      </c>
      <c r="F534" s="16">
        <v>1000000</v>
      </c>
      <c r="G534" s="16"/>
      <c r="H534" s="16"/>
      <c r="I534" s="16">
        <f t="shared" si="21"/>
        <v>3100000</v>
      </c>
      <c r="J534" s="16">
        <v>3100000</v>
      </c>
      <c r="K534" s="16" t="s">
        <v>250</v>
      </c>
    </row>
    <row r="535" spans="1:11" s="20" customFormat="1" x14ac:dyDescent="0.25">
      <c r="A535" s="20" t="s">
        <v>128</v>
      </c>
      <c r="C535" s="20" t="s">
        <v>20</v>
      </c>
      <c r="D535" s="20" t="s">
        <v>728</v>
      </c>
      <c r="E535" s="2">
        <f t="shared" si="22"/>
        <v>700000</v>
      </c>
      <c r="F535" s="16">
        <v>0</v>
      </c>
      <c r="G535" s="16"/>
      <c r="H535" s="16"/>
      <c r="I535" s="16">
        <f t="shared" si="21"/>
        <v>700000</v>
      </c>
      <c r="J535" s="16">
        <v>700000</v>
      </c>
      <c r="K535" s="16" t="s">
        <v>288</v>
      </c>
    </row>
    <row r="536" spans="1:11" s="20" customFormat="1" x14ac:dyDescent="0.25">
      <c r="A536" s="20" t="s">
        <v>128</v>
      </c>
      <c r="C536" s="20" t="s">
        <v>20</v>
      </c>
      <c r="D536" s="20" t="s">
        <v>319</v>
      </c>
      <c r="E536" s="2">
        <f t="shared" si="22"/>
        <v>700000</v>
      </c>
      <c r="F536" s="16">
        <v>0</v>
      </c>
      <c r="G536" s="16"/>
      <c r="H536" s="16"/>
      <c r="I536" s="16">
        <f t="shared" si="21"/>
        <v>700000</v>
      </c>
      <c r="J536" s="16">
        <v>700000</v>
      </c>
      <c r="K536" s="16" t="s">
        <v>250</v>
      </c>
    </row>
    <row r="537" spans="1:11" s="20" customFormat="1" x14ac:dyDescent="0.25">
      <c r="A537" s="20" t="s">
        <v>128</v>
      </c>
      <c r="C537" s="20" t="s">
        <v>20</v>
      </c>
      <c r="D537" s="20" t="s">
        <v>320</v>
      </c>
      <c r="E537" s="2">
        <f t="shared" si="22"/>
        <v>2100000</v>
      </c>
      <c r="F537" s="16">
        <v>1000000</v>
      </c>
      <c r="G537" s="16"/>
      <c r="H537" s="16"/>
      <c r="I537" s="16">
        <f t="shared" si="21"/>
        <v>3100000</v>
      </c>
      <c r="J537" s="16">
        <v>3100000</v>
      </c>
      <c r="K537" s="16" t="s">
        <v>250</v>
      </c>
    </row>
    <row r="538" spans="1:11" s="20" customFormat="1" x14ac:dyDescent="0.25">
      <c r="A538" s="20" t="s">
        <v>128</v>
      </c>
      <c r="C538" s="20" t="s">
        <v>20</v>
      </c>
      <c r="D538" s="20" t="s">
        <v>321</v>
      </c>
      <c r="E538" s="2">
        <f t="shared" si="22"/>
        <v>700000</v>
      </c>
      <c r="F538" s="16">
        <v>0</v>
      </c>
      <c r="G538" s="16"/>
      <c r="H538" s="16"/>
      <c r="I538" s="16">
        <f t="shared" si="21"/>
        <v>700000</v>
      </c>
      <c r="J538" s="16">
        <v>700000</v>
      </c>
      <c r="K538" s="16" t="s">
        <v>250</v>
      </c>
    </row>
    <row r="539" spans="1:11" s="20" customFormat="1" x14ac:dyDescent="0.25">
      <c r="A539" s="20" t="s">
        <v>128</v>
      </c>
      <c r="C539" s="20" t="s">
        <v>20</v>
      </c>
      <c r="D539" s="20" t="s">
        <v>331</v>
      </c>
      <c r="E539" s="2">
        <f t="shared" si="22"/>
        <v>2800000</v>
      </c>
      <c r="F539" s="16">
        <v>1000000</v>
      </c>
      <c r="G539" s="16"/>
      <c r="H539" s="16"/>
      <c r="I539" s="16">
        <f t="shared" si="21"/>
        <v>3800000</v>
      </c>
      <c r="J539" s="16">
        <v>3800000</v>
      </c>
      <c r="K539" s="16" t="s">
        <v>288</v>
      </c>
    </row>
    <row r="540" spans="1:11" s="20" customFormat="1" x14ac:dyDescent="0.25">
      <c r="A540" s="20" t="s">
        <v>128</v>
      </c>
      <c r="C540" s="20" t="s">
        <v>20</v>
      </c>
      <c r="D540" s="20" t="s">
        <v>635</v>
      </c>
      <c r="E540" s="2">
        <f t="shared" si="22"/>
        <v>700000</v>
      </c>
      <c r="F540" s="16">
        <v>0</v>
      </c>
      <c r="G540" s="16"/>
      <c r="H540" s="16"/>
      <c r="I540" s="16">
        <f t="shared" si="21"/>
        <v>700000</v>
      </c>
      <c r="J540" s="16">
        <v>700000</v>
      </c>
      <c r="K540" s="16" t="s">
        <v>253</v>
      </c>
    </row>
    <row r="541" spans="1:11" s="20" customFormat="1" x14ac:dyDescent="0.25">
      <c r="A541" s="20" t="s">
        <v>128</v>
      </c>
      <c r="C541" s="20" t="s">
        <v>20</v>
      </c>
      <c r="D541" s="20" t="s">
        <v>729</v>
      </c>
      <c r="E541" s="2">
        <f t="shared" si="22"/>
        <v>0</v>
      </c>
      <c r="F541" s="16">
        <v>0</v>
      </c>
      <c r="G541" s="16">
        <v>350000</v>
      </c>
      <c r="H541" s="16"/>
      <c r="I541" s="16">
        <f t="shared" si="21"/>
        <v>350000</v>
      </c>
      <c r="J541" s="16">
        <v>0</v>
      </c>
      <c r="K541" s="22" t="s">
        <v>252</v>
      </c>
    </row>
    <row r="542" spans="1:11" s="20" customFormat="1" x14ac:dyDescent="0.25">
      <c r="A542" s="20" t="s">
        <v>128</v>
      </c>
      <c r="C542" s="20" t="s">
        <v>20</v>
      </c>
      <c r="D542" s="20" t="s">
        <v>332</v>
      </c>
      <c r="E542" s="2">
        <f t="shared" si="22"/>
        <v>0</v>
      </c>
      <c r="F542" s="16">
        <v>0</v>
      </c>
      <c r="G542" s="16"/>
      <c r="H542" s="16"/>
      <c r="I542" s="16">
        <f t="shared" si="21"/>
        <v>0</v>
      </c>
      <c r="J542" s="16">
        <v>0</v>
      </c>
      <c r="K542" s="16" t="s">
        <v>288</v>
      </c>
    </row>
    <row r="543" spans="1:11" s="20" customFormat="1" x14ac:dyDescent="0.25">
      <c r="A543" s="20" t="s">
        <v>128</v>
      </c>
      <c r="C543" s="20" t="s">
        <v>20</v>
      </c>
      <c r="D543" s="20" t="s">
        <v>730</v>
      </c>
      <c r="E543" s="2">
        <f t="shared" si="22"/>
        <v>196000</v>
      </c>
      <c r="F543" s="16">
        <v>0</v>
      </c>
      <c r="G543" s="16">
        <v>350000</v>
      </c>
      <c r="H543" s="16"/>
      <c r="I543" s="16">
        <f t="shared" si="21"/>
        <v>546000</v>
      </c>
      <c r="J543" s="16">
        <v>196000</v>
      </c>
      <c r="K543" s="16" t="s">
        <v>251</v>
      </c>
    </row>
    <row r="544" spans="1:11" s="20" customFormat="1" x14ac:dyDescent="0.25">
      <c r="A544" s="20" t="s">
        <v>128</v>
      </c>
      <c r="C544" s="20" t="s">
        <v>20</v>
      </c>
      <c r="D544" s="20" t="s">
        <v>543</v>
      </c>
      <c r="E544" s="2">
        <f t="shared" si="22"/>
        <v>700000</v>
      </c>
      <c r="F544" s="16">
        <v>0</v>
      </c>
      <c r="G544" s="16"/>
      <c r="H544" s="16"/>
      <c r="I544" s="16">
        <f t="shared" si="21"/>
        <v>700000</v>
      </c>
      <c r="J544" s="16">
        <v>700000</v>
      </c>
      <c r="K544" s="16" t="s">
        <v>250</v>
      </c>
    </row>
    <row r="545" spans="1:11" s="20" customFormat="1" x14ac:dyDescent="0.25">
      <c r="A545" s="20" t="s">
        <v>128</v>
      </c>
      <c r="C545" s="20" t="s">
        <v>20</v>
      </c>
      <c r="D545" s="20" t="s">
        <v>369</v>
      </c>
      <c r="E545" s="2">
        <f t="shared" si="22"/>
        <v>700000</v>
      </c>
      <c r="F545" s="16">
        <v>0</v>
      </c>
      <c r="G545" s="16"/>
      <c r="H545" s="16"/>
      <c r="I545" s="16">
        <f t="shared" si="21"/>
        <v>700000</v>
      </c>
      <c r="J545" s="16">
        <v>700000</v>
      </c>
      <c r="K545" s="16" t="s">
        <v>288</v>
      </c>
    </row>
    <row r="546" spans="1:11" s="20" customFormat="1" x14ac:dyDescent="0.25">
      <c r="A546" s="20" t="s">
        <v>128</v>
      </c>
      <c r="C546" s="20" t="s">
        <v>20</v>
      </c>
      <c r="D546" s="20" t="s">
        <v>544</v>
      </c>
      <c r="E546" s="2">
        <f t="shared" si="22"/>
        <v>700000</v>
      </c>
      <c r="F546" s="16">
        <v>0</v>
      </c>
      <c r="G546" s="16"/>
      <c r="H546" s="16"/>
      <c r="I546" s="16">
        <f t="shared" si="21"/>
        <v>700000</v>
      </c>
      <c r="J546" s="16">
        <v>700000</v>
      </c>
      <c r="K546" s="16" t="s">
        <v>288</v>
      </c>
    </row>
    <row r="547" spans="1:11" s="20" customFormat="1" x14ac:dyDescent="0.25">
      <c r="A547" s="20" t="s">
        <v>128</v>
      </c>
      <c r="C547" s="20" t="s">
        <v>20</v>
      </c>
      <c r="D547" s="20" t="s">
        <v>325</v>
      </c>
      <c r="E547" s="2">
        <f t="shared" si="22"/>
        <v>2100000</v>
      </c>
      <c r="F547" s="16">
        <v>1000000</v>
      </c>
      <c r="G547" s="16"/>
      <c r="H547" s="16"/>
      <c r="I547" s="16">
        <f t="shared" si="21"/>
        <v>3100000</v>
      </c>
      <c r="J547" s="16">
        <v>3100000</v>
      </c>
      <c r="K547" s="16" t="s">
        <v>253</v>
      </c>
    </row>
    <row r="548" spans="1:11" s="20" customFormat="1" x14ac:dyDescent="0.25">
      <c r="A548" s="20" t="s">
        <v>128</v>
      </c>
      <c r="C548" s="20" t="s">
        <v>20</v>
      </c>
      <c r="D548" s="20" t="s">
        <v>478</v>
      </c>
      <c r="E548" s="2">
        <f t="shared" si="22"/>
        <v>2600000</v>
      </c>
      <c r="F548" s="16">
        <v>1000000</v>
      </c>
      <c r="G548" s="16"/>
      <c r="H548" s="16"/>
      <c r="I548" s="16">
        <f t="shared" si="21"/>
        <v>3600000</v>
      </c>
      <c r="J548" s="16">
        <v>3600000</v>
      </c>
      <c r="K548" s="16" t="s">
        <v>253</v>
      </c>
    </row>
    <row r="549" spans="1:11" s="20" customFormat="1" x14ac:dyDescent="0.25">
      <c r="A549" s="20" t="s">
        <v>128</v>
      </c>
      <c r="C549" s="20" t="s">
        <v>20</v>
      </c>
      <c r="D549" s="20" t="s">
        <v>545</v>
      </c>
      <c r="E549" s="2">
        <f t="shared" si="22"/>
        <v>2600000</v>
      </c>
      <c r="F549" s="16">
        <v>1000000</v>
      </c>
      <c r="G549" s="16"/>
      <c r="H549" s="16"/>
      <c r="I549" s="16">
        <f t="shared" si="21"/>
        <v>3600000</v>
      </c>
      <c r="J549" s="16">
        <v>3600000</v>
      </c>
      <c r="K549" s="16" t="s">
        <v>288</v>
      </c>
    </row>
    <row r="550" spans="1:11" s="20" customFormat="1" x14ac:dyDescent="0.25">
      <c r="A550" s="20" t="s">
        <v>128</v>
      </c>
      <c r="C550" s="20" t="s">
        <v>20</v>
      </c>
      <c r="D550" s="20" t="s">
        <v>327</v>
      </c>
      <c r="E550" s="2">
        <f t="shared" si="22"/>
        <v>2600000</v>
      </c>
      <c r="F550" s="16">
        <v>1000000</v>
      </c>
      <c r="G550" s="16"/>
      <c r="H550" s="16"/>
      <c r="I550" s="16">
        <f t="shared" si="21"/>
        <v>3600000</v>
      </c>
      <c r="J550" s="16">
        <v>3600000</v>
      </c>
      <c r="K550" s="16" t="s">
        <v>253</v>
      </c>
    </row>
    <row r="551" spans="1:11" s="20" customFormat="1" x14ac:dyDescent="0.25">
      <c r="A551" s="20" t="s">
        <v>128</v>
      </c>
      <c r="C551" s="20" t="s">
        <v>20</v>
      </c>
      <c r="D551" s="20" t="s">
        <v>326</v>
      </c>
      <c r="E551" s="2">
        <f t="shared" si="22"/>
        <v>2600000</v>
      </c>
      <c r="F551" s="16">
        <v>1000000</v>
      </c>
      <c r="G551" s="16">
        <v>1000000</v>
      </c>
      <c r="H551" s="16"/>
      <c r="I551" s="16">
        <f t="shared" si="21"/>
        <v>4600000</v>
      </c>
      <c r="J551" s="16">
        <v>3600000</v>
      </c>
      <c r="K551" s="16" t="s">
        <v>253</v>
      </c>
    </row>
    <row r="552" spans="1:11" s="20" customFormat="1" x14ac:dyDescent="0.25">
      <c r="A552" s="20" t="s">
        <v>128</v>
      </c>
      <c r="C552" s="20" t="s">
        <v>20</v>
      </c>
      <c r="D552" s="20" t="s">
        <v>606</v>
      </c>
      <c r="E552" s="2">
        <f t="shared" si="22"/>
        <v>2100000</v>
      </c>
      <c r="F552" s="16">
        <v>1000000</v>
      </c>
      <c r="G552" s="16"/>
      <c r="H552" s="16"/>
      <c r="I552" s="16">
        <f t="shared" si="21"/>
        <v>3100000</v>
      </c>
      <c r="J552" s="16">
        <v>3100000</v>
      </c>
      <c r="K552" s="16" t="s">
        <v>253</v>
      </c>
    </row>
    <row r="553" spans="1:11" s="20" customFormat="1" x14ac:dyDescent="0.25">
      <c r="A553" s="20" t="s">
        <v>128</v>
      </c>
      <c r="C553" s="20" t="s">
        <v>20</v>
      </c>
      <c r="D553" s="20" t="s">
        <v>731</v>
      </c>
      <c r="E553" s="2">
        <f t="shared" si="22"/>
        <v>0</v>
      </c>
      <c r="F553" s="16">
        <v>0</v>
      </c>
      <c r="G553" s="16">
        <v>350000</v>
      </c>
      <c r="H553" s="16"/>
      <c r="I553" s="16">
        <f t="shared" si="21"/>
        <v>350000</v>
      </c>
      <c r="J553" s="16">
        <v>0</v>
      </c>
      <c r="K553" s="16" t="s">
        <v>250</v>
      </c>
    </row>
    <row r="554" spans="1:11" s="20" customFormat="1" x14ac:dyDescent="0.25">
      <c r="A554" s="20" t="s">
        <v>128</v>
      </c>
      <c r="C554" s="20" t="s">
        <v>20</v>
      </c>
      <c r="D554" s="20" t="s">
        <v>732</v>
      </c>
      <c r="E554" s="2">
        <f t="shared" si="22"/>
        <v>0</v>
      </c>
      <c r="F554" s="16">
        <v>0</v>
      </c>
      <c r="G554" s="16">
        <v>350000</v>
      </c>
      <c r="H554" s="16"/>
      <c r="I554" s="16">
        <f t="shared" si="21"/>
        <v>350000</v>
      </c>
      <c r="J554" s="16">
        <v>0</v>
      </c>
      <c r="K554" s="16" t="s">
        <v>250</v>
      </c>
    </row>
    <row r="555" spans="1:11" s="20" customFormat="1" x14ac:dyDescent="0.25">
      <c r="A555" s="20" t="s">
        <v>128</v>
      </c>
      <c r="C555" s="20" t="s">
        <v>20</v>
      </c>
      <c r="D555" s="20" t="s">
        <v>329</v>
      </c>
      <c r="E555" s="2">
        <f t="shared" si="22"/>
        <v>2100000</v>
      </c>
      <c r="F555" s="16">
        <v>1000000</v>
      </c>
      <c r="G555" s="16"/>
      <c r="H555" s="16"/>
      <c r="I555" s="16">
        <f t="shared" si="21"/>
        <v>3100000</v>
      </c>
      <c r="J555" s="16">
        <v>3100000</v>
      </c>
      <c r="K555" s="16" t="s">
        <v>253</v>
      </c>
    </row>
    <row r="556" spans="1:11" s="20" customFormat="1" x14ac:dyDescent="0.25">
      <c r="A556" s="20" t="s">
        <v>128</v>
      </c>
      <c r="C556" s="20" t="s">
        <v>20</v>
      </c>
      <c r="D556" s="20" t="s">
        <v>607</v>
      </c>
      <c r="E556" s="2">
        <f t="shared" si="22"/>
        <v>2100000</v>
      </c>
      <c r="F556" s="16">
        <v>1000000</v>
      </c>
      <c r="G556" s="16"/>
      <c r="H556" s="16"/>
      <c r="I556" s="16">
        <f t="shared" si="21"/>
        <v>3100000</v>
      </c>
      <c r="J556" s="16">
        <v>3100000</v>
      </c>
      <c r="K556" s="16" t="s">
        <v>288</v>
      </c>
    </row>
    <row r="557" spans="1:11" s="20" customFormat="1" x14ac:dyDescent="0.25">
      <c r="A557" s="20" t="s">
        <v>128</v>
      </c>
      <c r="C557" s="20" t="s">
        <v>20</v>
      </c>
      <c r="D557" s="20" t="s">
        <v>733</v>
      </c>
      <c r="E557" s="2">
        <f t="shared" si="22"/>
        <v>0</v>
      </c>
      <c r="F557" s="16">
        <v>0</v>
      </c>
      <c r="G557" s="16">
        <v>250000</v>
      </c>
      <c r="H557" s="16"/>
      <c r="I557" s="16">
        <f t="shared" si="21"/>
        <v>250000</v>
      </c>
      <c r="J557" s="16">
        <v>0</v>
      </c>
      <c r="K557" s="16" t="s">
        <v>288</v>
      </c>
    </row>
    <row r="558" spans="1:11" s="20" customFormat="1" x14ac:dyDescent="0.25">
      <c r="A558" s="20" t="s">
        <v>128</v>
      </c>
      <c r="C558" s="20" t="s">
        <v>20</v>
      </c>
      <c r="D558" s="20" t="s">
        <v>636</v>
      </c>
      <c r="E558" s="2">
        <f t="shared" si="22"/>
        <v>0</v>
      </c>
      <c r="F558" s="16">
        <v>0</v>
      </c>
      <c r="G558" s="16"/>
      <c r="H558" s="16"/>
      <c r="I558" s="16">
        <f t="shared" si="21"/>
        <v>0</v>
      </c>
      <c r="J558" s="16">
        <v>0</v>
      </c>
      <c r="K558" s="16" t="s">
        <v>253</v>
      </c>
    </row>
    <row r="559" spans="1:11" s="20" customFormat="1" x14ac:dyDescent="0.25">
      <c r="A559" s="20" t="s">
        <v>128</v>
      </c>
      <c r="C559" s="20" t="s">
        <v>20</v>
      </c>
      <c r="D559" s="20" t="s">
        <v>637</v>
      </c>
      <c r="E559" s="2">
        <f t="shared" si="22"/>
        <v>700000</v>
      </c>
      <c r="F559" s="16">
        <v>0</v>
      </c>
      <c r="G559" s="16"/>
      <c r="H559" s="16"/>
      <c r="I559" s="16">
        <f t="shared" si="21"/>
        <v>700000</v>
      </c>
      <c r="J559" s="16">
        <v>700000</v>
      </c>
      <c r="K559" s="16" t="s">
        <v>288</v>
      </c>
    </row>
    <row r="560" spans="1:11" s="20" customFormat="1" x14ac:dyDescent="0.25">
      <c r="A560" s="20" t="s">
        <v>128</v>
      </c>
      <c r="C560" s="20" t="s">
        <v>20</v>
      </c>
      <c r="D560" s="20" t="s">
        <v>546</v>
      </c>
      <c r="E560" s="2">
        <f t="shared" si="22"/>
        <v>3660000</v>
      </c>
      <c r="F560" s="16">
        <v>1000000</v>
      </c>
      <c r="G560" s="16"/>
      <c r="H560" s="16"/>
      <c r="I560" s="16">
        <f t="shared" si="21"/>
        <v>4660000</v>
      </c>
      <c r="J560" s="16">
        <v>4660000</v>
      </c>
      <c r="K560" s="16" t="s">
        <v>253</v>
      </c>
    </row>
    <row r="561" spans="1:11" s="20" customFormat="1" x14ac:dyDescent="0.25">
      <c r="A561" s="20" t="s">
        <v>128</v>
      </c>
      <c r="C561" s="20" t="s">
        <v>20</v>
      </c>
      <c r="D561" s="20" t="s">
        <v>655</v>
      </c>
      <c r="E561" s="2">
        <f t="shared" ref="E561:E621" si="23">+J561-F561</f>
        <v>2100000</v>
      </c>
      <c r="F561" s="16">
        <v>1000000</v>
      </c>
      <c r="G561" s="16"/>
      <c r="H561" s="16"/>
      <c r="I561" s="16">
        <f t="shared" si="21"/>
        <v>3100000</v>
      </c>
      <c r="J561" s="16">
        <v>3100000</v>
      </c>
      <c r="K561" s="16" t="s">
        <v>253</v>
      </c>
    </row>
    <row r="562" spans="1:11" s="20" customFormat="1" x14ac:dyDescent="0.25">
      <c r="A562" s="20" t="s">
        <v>128</v>
      </c>
      <c r="C562" s="20" t="s">
        <v>20</v>
      </c>
      <c r="D562" s="20" t="s">
        <v>568</v>
      </c>
      <c r="E562" s="2">
        <f t="shared" si="23"/>
        <v>2800000</v>
      </c>
      <c r="F562" s="16">
        <v>1000000</v>
      </c>
      <c r="G562" s="16"/>
      <c r="H562" s="16"/>
      <c r="I562" s="16">
        <f t="shared" si="21"/>
        <v>3800000</v>
      </c>
      <c r="J562" s="16">
        <v>3800000</v>
      </c>
      <c r="K562" s="16" t="s">
        <v>288</v>
      </c>
    </row>
    <row r="563" spans="1:11" s="20" customFormat="1" x14ac:dyDescent="0.25">
      <c r="A563" s="20" t="s">
        <v>128</v>
      </c>
      <c r="C563" s="20" t="s">
        <v>20</v>
      </c>
      <c r="D563" s="20" t="s">
        <v>328</v>
      </c>
      <c r="E563" s="2">
        <f t="shared" si="23"/>
        <v>700000</v>
      </c>
      <c r="F563" s="16">
        <v>0</v>
      </c>
      <c r="G563" s="16"/>
      <c r="H563" s="16"/>
      <c r="I563" s="16">
        <f t="shared" si="21"/>
        <v>700000</v>
      </c>
      <c r="J563" s="16">
        <v>700000</v>
      </c>
      <c r="K563" s="16" t="s">
        <v>253</v>
      </c>
    </row>
    <row r="564" spans="1:11" s="20" customFormat="1" x14ac:dyDescent="0.25">
      <c r="A564" s="20" t="s">
        <v>128</v>
      </c>
      <c r="C564" s="20" t="s">
        <v>20</v>
      </c>
      <c r="D564" s="20" t="s">
        <v>734</v>
      </c>
      <c r="E564" s="2">
        <f t="shared" si="23"/>
        <v>0</v>
      </c>
      <c r="F564" s="16">
        <v>0</v>
      </c>
      <c r="G564" s="16">
        <v>250000</v>
      </c>
      <c r="H564" s="16"/>
      <c r="I564" s="16">
        <f t="shared" si="21"/>
        <v>250000</v>
      </c>
      <c r="J564" s="16">
        <v>0</v>
      </c>
      <c r="K564" s="16" t="s">
        <v>253</v>
      </c>
    </row>
    <row r="565" spans="1:11" s="20" customFormat="1" x14ac:dyDescent="0.25">
      <c r="A565" s="20" t="s">
        <v>128</v>
      </c>
      <c r="C565" s="20" t="s">
        <v>20</v>
      </c>
      <c r="D565" s="20" t="s">
        <v>656</v>
      </c>
      <c r="E565" s="2">
        <f t="shared" si="23"/>
        <v>1400000</v>
      </c>
      <c r="F565" s="16">
        <v>0</v>
      </c>
      <c r="G565" s="16"/>
      <c r="H565" s="16"/>
      <c r="I565" s="16">
        <f t="shared" si="21"/>
        <v>1400000</v>
      </c>
      <c r="J565" s="16">
        <v>1400000</v>
      </c>
      <c r="K565" s="16" t="s">
        <v>253</v>
      </c>
    </row>
    <row r="566" spans="1:11" s="20" customFormat="1" x14ac:dyDescent="0.25">
      <c r="A566" s="20" t="s">
        <v>128</v>
      </c>
      <c r="C566" s="20" t="s">
        <v>20</v>
      </c>
      <c r="E566" s="2">
        <f t="shared" si="23"/>
        <v>0</v>
      </c>
      <c r="F566" s="16"/>
      <c r="G566" s="16"/>
      <c r="H566" s="16"/>
      <c r="I566" s="16">
        <f t="shared" si="21"/>
        <v>0</v>
      </c>
      <c r="J566" s="16"/>
      <c r="K566" s="16"/>
    </row>
    <row r="567" spans="1:11" s="20" customFormat="1" x14ac:dyDescent="0.25">
      <c r="A567" s="20" t="s">
        <v>66</v>
      </c>
      <c r="C567" s="20" t="s">
        <v>37</v>
      </c>
      <c r="D567" s="20" t="s">
        <v>289</v>
      </c>
      <c r="E567" s="2">
        <f t="shared" si="23"/>
        <v>3600000</v>
      </c>
      <c r="F567" s="16">
        <v>600000</v>
      </c>
      <c r="G567" s="16"/>
      <c r="H567" s="16"/>
      <c r="I567" s="16">
        <f t="shared" si="21"/>
        <v>4200000</v>
      </c>
      <c r="J567" s="16">
        <v>4200000</v>
      </c>
      <c r="K567" s="16"/>
    </row>
    <row r="568" spans="1:11" s="20" customFormat="1" x14ac:dyDescent="0.25">
      <c r="A568" s="20" t="s">
        <v>66</v>
      </c>
      <c r="C568" s="20" t="s">
        <v>37</v>
      </c>
      <c r="D568" s="20" t="s">
        <v>657</v>
      </c>
      <c r="E568" s="2">
        <f t="shared" si="23"/>
        <v>5000000</v>
      </c>
      <c r="F568" s="22">
        <v>700000</v>
      </c>
      <c r="G568" s="16"/>
      <c r="H568" s="16"/>
      <c r="I568" s="16">
        <f t="shared" si="21"/>
        <v>5700000</v>
      </c>
      <c r="J568" s="16">
        <v>5700000</v>
      </c>
      <c r="K568" s="16"/>
    </row>
    <row r="569" spans="1:11" s="20" customFormat="1" x14ac:dyDescent="0.25">
      <c r="A569" s="20" t="s">
        <v>66</v>
      </c>
      <c r="C569" s="20" t="s">
        <v>37</v>
      </c>
      <c r="D569" s="20" t="s">
        <v>658</v>
      </c>
      <c r="E569" s="2">
        <f t="shared" si="23"/>
        <v>5000000</v>
      </c>
      <c r="F569" s="16">
        <v>700000</v>
      </c>
      <c r="G569" s="16"/>
      <c r="H569" s="16"/>
      <c r="I569" s="16">
        <f t="shared" si="21"/>
        <v>5700000</v>
      </c>
      <c r="J569" s="16">
        <v>5700000</v>
      </c>
      <c r="K569" s="16"/>
    </row>
    <row r="570" spans="1:11" s="20" customFormat="1" x14ac:dyDescent="0.25">
      <c r="A570" s="20" t="s">
        <v>66</v>
      </c>
      <c r="C570" s="20" t="s">
        <v>37</v>
      </c>
      <c r="D570" s="20" t="s">
        <v>290</v>
      </c>
      <c r="E570" s="2">
        <f t="shared" si="23"/>
        <v>5000000</v>
      </c>
      <c r="F570" s="22">
        <v>700000</v>
      </c>
      <c r="G570" s="16"/>
      <c r="H570" s="16"/>
      <c r="I570" s="16">
        <f t="shared" si="21"/>
        <v>5700000</v>
      </c>
      <c r="J570" s="16">
        <v>5700000</v>
      </c>
      <c r="K570" s="16"/>
    </row>
    <row r="571" spans="1:11" s="20" customFormat="1" x14ac:dyDescent="0.25">
      <c r="A571" s="20" t="s">
        <v>66</v>
      </c>
      <c r="C571" s="20" t="s">
        <v>37</v>
      </c>
      <c r="D571" s="20" t="s">
        <v>287</v>
      </c>
      <c r="E571" s="2">
        <f t="shared" si="23"/>
        <v>4600000</v>
      </c>
      <c r="F571" s="16">
        <v>700000</v>
      </c>
      <c r="G571" s="16"/>
      <c r="H571" s="16"/>
      <c r="I571" s="16">
        <f t="shared" si="21"/>
        <v>5300000</v>
      </c>
      <c r="J571" s="16">
        <v>5300000</v>
      </c>
      <c r="K571" s="16"/>
    </row>
    <row r="572" spans="1:11" s="20" customFormat="1" x14ac:dyDescent="0.25">
      <c r="A572" s="20" t="s">
        <v>66</v>
      </c>
      <c r="C572" s="20" t="s">
        <v>37</v>
      </c>
      <c r="D572" s="20" t="s">
        <v>277</v>
      </c>
      <c r="E572" s="2">
        <f t="shared" si="23"/>
        <v>5000000</v>
      </c>
      <c r="F572" s="22">
        <v>700000</v>
      </c>
      <c r="G572" s="16"/>
      <c r="H572" s="16"/>
      <c r="I572" s="16">
        <f t="shared" si="21"/>
        <v>5700000</v>
      </c>
      <c r="J572" s="16">
        <v>5700000</v>
      </c>
      <c r="K572" s="16"/>
    </row>
    <row r="573" spans="1:11" s="20" customFormat="1" x14ac:dyDescent="0.25">
      <c r="A573" s="20" t="s">
        <v>66</v>
      </c>
      <c r="C573" s="20" t="s">
        <v>37</v>
      </c>
      <c r="D573" s="20" t="s">
        <v>569</v>
      </c>
      <c r="E573" s="2">
        <f t="shared" si="23"/>
        <v>0</v>
      </c>
      <c r="F573" s="16">
        <v>0</v>
      </c>
      <c r="G573" s="16"/>
      <c r="H573" s="16"/>
      <c r="I573" s="16">
        <f t="shared" si="21"/>
        <v>0</v>
      </c>
      <c r="J573" s="16">
        <v>0</v>
      </c>
      <c r="K573" s="16"/>
    </row>
    <row r="574" spans="1:11" s="20" customFormat="1" x14ac:dyDescent="0.25">
      <c r="A574" s="20" t="s">
        <v>66</v>
      </c>
      <c r="C574" s="20" t="s">
        <v>37</v>
      </c>
      <c r="D574" s="20" t="s">
        <v>570</v>
      </c>
      <c r="E574" s="2">
        <f t="shared" si="23"/>
        <v>2220000</v>
      </c>
      <c r="F574" s="22">
        <v>0</v>
      </c>
      <c r="G574" s="16"/>
      <c r="H574" s="16"/>
      <c r="I574" s="16">
        <f t="shared" si="21"/>
        <v>2220000</v>
      </c>
      <c r="J574" s="16">
        <v>2220000</v>
      </c>
      <c r="K574" s="16"/>
    </row>
    <row r="575" spans="1:11" s="20" customFormat="1" x14ac:dyDescent="0.25">
      <c r="A575" s="20" t="s">
        <v>66</v>
      </c>
      <c r="C575" s="20" t="s">
        <v>37</v>
      </c>
      <c r="D575" s="20" t="s">
        <v>308</v>
      </c>
      <c r="E575" s="2">
        <f t="shared" si="23"/>
        <v>1720000</v>
      </c>
      <c r="F575" s="16">
        <v>0</v>
      </c>
      <c r="G575" s="16"/>
      <c r="H575" s="16"/>
      <c r="I575" s="16">
        <f t="shared" si="21"/>
        <v>1720000</v>
      </c>
      <c r="J575" s="16">
        <v>1720000</v>
      </c>
      <c r="K575" s="16"/>
    </row>
    <row r="576" spans="1:11" s="20" customFormat="1" x14ac:dyDescent="0.25">
      <c r="A576" s="20" t="s">
        <v>67</v>
      </c>
      <c r="C576" s="20" t="s">
        <v>37</v>
      </c>
      <c r="D576" s="20" t="s">
        <v>608</v>
      </c>
      <c r="E576" s="2">
        <f t="shared" si="23"/>
        <v>5000000</v>
      </c>
      <c r="F576" s="22">
        <v>700000</v>
      </c>
      <c r="G576" s="16"/>
      <c r="H576" s="16"/>
      <c r="I576" s="16">
        <f t="shared" si="21"/>
        <v>5700000</v>
      </c>
      <c r="J576" s="16">
        <v>5700000</v>
      </c>
      <c r="K576" s="16"/>
    </row>
    <row r="577" spans="1:12" s="20" customFormat="1" x14ac:dyDescent="0.25">
      <c r="A577" s="20" t="s">
        <v>67</v>
      </c>
      <c r="C577" s="20" t="s">
        <v>37</v>
      </c>
      <c r="D577" s="20" t="s">
        <v>480</v>
      </c>
      <c r="E577" s="2">
        <f t="shared" si="23"/>
        <v>3220000</v>
      </c>
      <c r="F577" s="16">
        <v>0</v>
      </c>
      <c r="G577" s="16"/>
      <c r="H577" s="16"/>
      <c r="I577" s="16">
        <f t="shared" si="21"/>
        <v>3220000</v>
      </c>
      <c r="J577" s="16">
        <v>3220000</v>
      </c>
      <c r="K577" s="16"/>
    </row>
    <row r="578" spans="1:12" s="20" customFormat="1" x14ac:dyDescent="0.25">
      <c r="A578" s="20" t="s">
        <v>67</v>
      </c>
      <c r="C578" s="20" t="s">
        <v>37</v>
      </c>
      <c r="D578" s="20" t="s">
        <v>309</v>
      </c>
      <c r="E578" s="2">
        <f t="shared" si="23"/>
        <v>1900000</v>
      </c>
      <c r="F578" s="22">
        <v>0</v>
      </c>
      <c r="G578" s="16"/>
      <c r="H578" s="16"/>
      <c r="I578" s="16">
        <f t="shared" si="21"/>
        <v>1900000</v>
      </c>
      <c r="J578" s="16">
        <v>1900000</v>
      </c>
      <c r="K578" s="16"/>
    </row>
    <row r="579" spans="1:12" s="20" customFormat="1" x14ac:dyDescent="0.25">
      <c r="A579" s="20" t="s">
        <v>67</v>
      </c>
      <c r="C579" s="20" t="s">
        <v>37</v>
      </c>
      <c r="D579" s="20" t="s">
        <v>310</v>
      </c>
      <c r="E579" s="2">
        <f t="shared" si="23"/>
        <v>1820000</v>
      </c>
      <c r="F579" s="16">
        <v>0</v>
      </c>
      <c r="G579" s="16"/>
      <c r="H579" s="16"/>
      <c r="I579" s="16">
        <f t="shared" si="21"/>
        <v>1820000</v>
      </c>
      <c r="J579" s="16">
        <v>1820000</v>
      </c>
      <c r="K579" s="16"/>
    </row>
    <row r="580" spans="1:12" s="20" customFormat="1" x14ac:dyDescent="0.25">
      <c r="A580" s="20" t="s">
        <v>67</v>
      </c>
      <c r="C580" s="20" t="s">
        <v>37</v>
      </c>
      <c r="D580" s="20" t="s">
        <v>659</v>
      </c>
      <c r="E580" s="2">
        <f t="shared" si="23"/>
        <v>3200000</v>
      </c>
      <c r="F580" s="22">
        <v>600000</v>
      </c>
      <c r="G580" s="16"/>
      <c r="H580" s="16"/>
      <c r="I580" s="16">
        <f t="shared" si="21"/>
        <v>3800000</v>
      </c>
      <c r="J580" s="16">
        <v>3800000</v>
      </c>
      <c r="K580" s="16"/>
    </row>
    <row r="581" spans="1:12" s="20" customFormat="1" x14ac:dyDescent="0.25">
      <c r="A581" s="20" t="s">
        <v>67</v>
      </c>
      <c r="C581" s="20" t="s">
        <v>37</v>
      </c>
      <c r="D581" s="20" t="s">
        <v>638</v>
      </c>
      <c r="E581" s="2">
        <f t="shared" si="23"/>
        <v>5000000</v>
      </c>
      <c r="F581" s="16">
        <v>700000</v>
      </c>
      <c r="G581" s="16"/>
      <c r="H581" s="16"/>
      <c r="I581" s="16">
        <f t="shared" si="21"/>
        <v>5700000</v>
      </c>
      <c r="J581" s="16">
        <v>5700000</v>
      </c>
      <c r="K581" s="16"/>
    </row>
    <row r="582" spans="1:12" s="20" customFormat="1" x14ac:dyDescent="0.25">
      <c r="A582" s="20" t="s">
        <v>67</v>
      </c>
      <c r="C582" s="20" t="s">
        <v>37</v>
      </c>
      <c r="D582" s="20" t="s">
        <v>336</v>
      </c>
      <c r="E582" s="2">
        <f t="shared" si="23"/>
        <v>3600000</v>
      </c>
      <c r="F582" s="22">
        <v>700000</v>
      </c>
      <c r="G582" s="16"/>
      <c r="H582" s="16"/>
      <c r="I582" s="16">
        <f t="shared" si="21"/>
        <v>4300000</v>
      </c>
      <c r="J582" s="16">
        <v>4300000</v>
      </c>
      <c r="K582" s="16"/>
    </row>
    <row r="583" spans="1:12" s="20" customFormat="1" x14ac:dyDescent="0.25">
      <c r="A583" s="20" t="s">
        <v>128</v>
      </c>
      <c r="C583" s="20" t="s">
        <v>37</v>
      </c>
      <c r="D583" s="20" t="s">
        <v>571</v>
      </c>
      <c r="E583" s="2">
        <f t="shared" si="23"/>
        <v>0</v>
      </c>
      <c r="F583" s="16">
        <v>0</v>
      </c>
      <c r="G583" s="16"/>
      <c r="H583" s="16"/>
      <c r="I583" s="16">
        <f t="shared" si="21"/>
        <v>0</v>
      </c>
      <c r="J583" s="16">
        <v>0</v>
      </c>
      <c r="K583" s="16"/>
    </row>
    <row r="584" spans="1:12" s="20" customFormat="1" x14ac:dyDescent="0.25">
      <c r="A584" s="20" t="s">
        <v>128</v>
      </c>
      <c r="C584" s="20" t="s">
        <v>37</v>
      </c>
      <c r="D584" s="20" t="s">
        <v>577</v>
      </c>
      <c r="E584" s="2">
        <f t="shared" si="23"/>
        <v>3600000</v>
      </c>
      <c r="F584" s="22">
        <v>700000</v>
      </c>
      <c r="G584" s="16"/>
      <c r="H584" s="16"/>
      <c r="I584" s="16">
        <f t="shared" si="21"/>
        <v>4300000</v>
      </c>
      <c r="J584" s="16">
        <v>4300000</v>
      </c>
      <c r="K584" s="16"/>
    </row>
    <row r="585" spans="1:12" s="20" customFormat="1" x14ac:dyDescent="0.25">
      <c r="A585" s="20" t="s">
        <v>128</v>
      </c>
      <c r="C585" s="20" t="s">
        <v>37</v>
      </c>
      <c r="D585" s="20" t="s">
        <v>735</v>
      </c>
      <c r="E585" s="2">
        <f t="shared" si="23"/>
        <v>0</v>
      </c>
      <c r="F585" s="16">
        <v>0</v>
      </c>
      <c r="G585" s="16"/>
      <c r="H585" s="16"/>
      <c r="I585" s="16">
        <f t="shared" si="21"/>
        <v>0</v>
      </c>
      <c r="J585" s="16">
        <v>0</v>
      </c>
      <c r="K585" s="16"/>
    </row>
    <row r="586" spans="1:12" s="20" customFormat="1" x14ac:dyDescent="0.25">
      <c r="A586" s="20" t="s">
        <v>128</v>
      </c>
      <c r="C586" s="20" t="s">
        <v>37</v>
      </c>
      <c r="D586" s="20" t="s">
        <v>339</v>
      </c>
      <c r="E586" s="2">
        <f t="shared" si="23"/>
        <v>500000</v>
      </c>
      <c r="F586" s="22">
        <v>0</v>
      </c>
      <c r="G586" s="16"/>
      <c r="H586" s="16"/>
      <c r="I586" s="16">
        <f t="shared" si="21"/>
        <v>500000</v>
      </c>
      <c r="J586" s="16">
        <v>500000</v>
      </c>
      <c r="K586" s="16"/>
    </row>
    <row r="587" spans="1:12" s="20" customFormat="1" x14ac:dyDescent="0.25">
      <c r="A587" s="20" t="s">
        <v>128</v>
      </c>
      <c r="C587" s="20" t="s">
        <v>37</v>
      </c>
      <c r="D587" s="20" t="s">
        <v>340</v>
      </c>
      <c r="E587" s="2">
        <f t="shared" si="23"/>
        <v>500000</v>
      </c>
      <c r="F587" s="22">
        <v>0</v>
      </c>
      <c r="G587" s="16"/>
      <c r="H587" s="16"/>
      <c r="I587" s="16">
        <f t="shared" si="21"/>
        <v>500000</v>
      </c>
      <c r="J587" s="16">
        <v>500000</v>
      </c>
      <c r="K587" s="16"/>
    </row>
    <row r="588" spans="1:12" s="20" customFormat="1" x14ac:dyDescent="0.25">
      <c r="A588" s="20" t="s">
        <v>128</v>
      </c>
      <c r="C588" s="20" t="s">
        <v>37</v>
      </c>
      <c r="D588" s="20" t="s">
        <v>572</v>
      </c>
      <c r="E588" s="2">
        <f t="shared" si="23"/>
        <v>900000</v>
      </c>
      <c r="F588" s="16">
        <v>0</v>
      </c>
      <c r="G588" s="16"/>
      <c r="H588" s="16"/>
      <c r="I588" s="16">
        <f t="shared" si="21"/>
        <v>900000</v>
      </c>
      <c r="J588" s="16">
        <v>900000</v>
      </c>
      <c r="K588" s="16"/>
    </row>
    <row r="589" spans="1:12" s="20" customFormat="1" x14ac:dyDescent="0.25">
      <c r="A589" s="20" t="s">
        <v>128</v>
      </c>
      <c r="C589" s="20" t="s">
        <v>37</v>
      </c>
      <c r="D589" s="20" t="s">
        <v>337</v>
      </c>
      <c r="E589" s="2">
        <f t="shared" si="23"/>
        <v>1850000</v>
      </c>
      <c r="F589" s="22">
        <v>600000</v>
      </c>
      <c r="G589" s="16"/>
      <c r="H589" s="16"/>
      <c r="I589" s="16">
        <f t="shared" si="21"/>
        <v>2450000</v>
      </c>
      <c r="J589" s="16">
        <v>2450000</v>
      </c>
      <c r="K589" s="16"/>
    </row>
    <row r="590" spans="1:12" s="20" customFormat="1" x14ac:dyDescent="0.25">
      <c r="A590" s="20" t="s">
        <v>66</v>
      </c>
      <c r="C590" s="20" t="s">
        <v>39</v>
      </c>
      <c r="D590" s="20" t="s">
        <v>341</v>
      </c>
      <c r="E590" s="2">
        <f t="shared" si="23"/>
        <v>6400000</v>
      </c>
      <c r="F590" s="16">
        <v>600000</v>
      </c>
      <c r="G590" s="16"/>
      <c r="H590" s="16"/>
      <c r="I590" s="16">
        <f t="shared" si="21"/>
        <v>7000000</v>
      </c>
      <c r="J590" s="16">
        <v>7000000</v>
      </c>
      <c r="K590" s="16"/>
      <c r="L590"/>
    </row>
    <row r="591" spans="1:12" s="20" customFormat="1" x14ac:dyDescent="0.25">
      <c r="A591" s="20" t="s">
        <v>67</v>
      </c>
      <c r="C591" s="20" t="s">
        <v>39</v>
      </c>
      <c r="D591" s="20" t="s">
        <v>311</v>
      </c>
      <c r="E591" s="2">
        <f t="shared" si="23"/>
        <v>5000000</v>
      </c>
      <c r="F591" s="16">
        <v>0</v>
      </c>
      <c r="G591" s="16"/>
      <c r="H591" s="16"/>
      <c r="I591" s="16">
        <f t="shared" si="21"/>
        <v>5000000</v>
      </c>
      <c r="J591" s="16">
        <v>5000000</v>
      </c>
      <c r="K591" s="16"/>
      <c r="L591"/>
    </row>
    <row r="592" spans="1:12" s="20" customFormat="1" x14ac:dyDescent="0.25">
      <c r="A592" s="20" t="s">
        <v>128</v>
      </c>
      <c r="C592" s="20" t="s">
        <v>39</v>
      </c>
      <c r="D592" s="20" t="s">
        <v>660</v>
      </c>
      <c r="E592" s="2">
        <f t="shared" si="23"/>
        <v>0</v>
      </c>
      <c r="F592" s="16">
        <v>0</v>
      </c>
      <c r="G592" s="16"/>
      <c r="H592" s="16"/>
      <c r="I592" s="16">
        <f t="shared" si="21"/>
        <v>0</v>
      </c>
      <c r="J592" s="16">
        <v>0</v>
      </c>
      <c r="K592" s="16"/>
      <c r="L592"/>
    </row>
    <row r="593" spans="1:11" s="1" customFormat="1" x14ac:dyDescent="0.25">
      <c r="A593" s="3"/>
      <c r="B593" s="3"/>
      <c r="C593" s="3"/>
      <c r="D593" s="3" t="s">
        <v>275</v>
      </c>
      <c r="E593" s="4">
        <f t="shared" ref="E593:J593" si="24">SUM(E432:E592)</f>
        <v>330872000</v>
      </c>
      <c r="F593" s="4">
        <f t="shared" si="24"/>
        <v>96700000</v>
      </c>
      <c r="G593" s="4">
        <f t="shared" si="24"/>
        <v>22850000</v>
      </c>
      <c r="H593" s="4">
        <f t="shared" si="24"/>
        <v>0</v>
      </c>
      <c r="I593" s="4">
        <f t="shared" si="24"/>
        <v>450422000</v>
      </c>
      <c r="J593" s="4">
        <f t="shared" si="24"/>
        <v>427572000</v>
      </c>
      <c r="K593" s="4"/>
    </row>
    <row r="594" spans="1:11" x14ac:dyDescent="0.25">
      <c r="A594" t="s">
        <v>71</v>
      </c>
      <c r="C594" t="s">
        <v>70</v>
      </c>
      <c r="D594" t="s">
        <v>143</v>
      </c>
      <c r="E594" s="2">
        <f t="shared" si="23"/>
        <v>4000000</v>
      </c>
      <c r="F594" s="2">
        <v>1000000</v>
      </c>
      <c r="I594" s="2">
        <f>SUM(E594:G594)-H594</f>
        <v>5000000</v>
      </c>
      <c r="J594" s="2">
        <v>5000000</v>
      </c>
    </row>
    <row r="595" spans="1:11" x14ac:dyDescent="0.25">
      <c r="A595" t="s">
        <v>71</v>
      </c>
      <c r="C595" t="s">
        <v>70</v>
      </c>
      <c r="D595" t="s">
        <v>573</v>
      </c>
      <c r="E595" s="2">
        <f t="shared" si="23"/>
        <v>3400000</v>
      </c>
      <c r="F595" s="2">
        <v>1000000</v>
      </c>
      <c r="I595" s="2">
        <f t="shared" ref="I595:I621" si="25">SUM(E595:G595)-H595</f>
        <v>4400000</v>
      </c>
      <c r="J595" s="2">
        <v>4400000</v>
      </c>
    </row>
    <row r="596" spans="1:11" x14ac:dyDescent="0.25">
      <c r="A596" t="s">
        <v>71</v>
      </c>
      <c r="C596" t="s">
        <v>70</v>
      </c>
      <c r="D596" t="s">
        <v>144</v>
      </c>
      <c r="E596" s="2">
        <f t="shared" si="23"/>
        <v>4000000</v>
      </c>
      <c r="F596" s="2">
        <v>1000000</v>
      </c>
      <c r="I596" s="2">
        <f t="shared" si="25"/>
        <v>5000000</v>
      </c>
      <c r="J596" s="2">
        <v>5000000</v>
      </c>
    </row>
    <row r="597" spans="1:11" x14ac:dyDescent="0.25">
      <c r="A597" t="s">
        <v>71</v>
      </c>
      <c r="C597" t="s">
        <v>70</v>
      </c>
      <c r="D597" t="s">
        <v>736</v>
      </c>
      <c r="E597" s="2">
        <f t="shared" si="23"/>
        <v>3400000</v>
      </c>
      <c r="F597" s="2">
        <v>1000000</v>
      </c>
      <c r="G597" s="2">
        <v>1000000</v>
      </c>
      <c r="I597" s="2">
        <f t="shared" si="25"/>
        <v>5400000</v>
      </c>
      <c r="J597" s="2">
        <v>4400000</v>
      </c>
    </row>
    <row r="598" spans="1:11" x14ac:dyDescent="0.25">
      <c r="A598" t="s">
        <v>71</v>
      </c>
      <c r="C598" t="s">
        <v>70</v>
      </c>
      <c r="D598" t="s">
        <v>146</v>
      </c>
      <c r="E598" s="2">
        <f t="shared" si="23"/>
        <v>4000000</v>
      </c>
      <c r="F598" s="2">
        <v>1000000</v>
      </c>
      <c r="I598" s="2">
        <f t="shared" si="25"/>
        <v>5000000</v>
      </c>
      <c r="J598" s="19">
        <v>5000000</v>
      </c>
      <c r="K598"/>
    </row>
    <row r="599" spans="1:11" x14ac:dyDescent="0.25">
      <c r="A599" t="s">
        <v>71</v>
      </c>
      <c r="C599" t="s">
        <v>70</v>
      </c>
      <c r="D599" t="s">
        <v>147</v>
      </c>
      <c r="E599" s="2">
        <f t="shared" si="23"/>
        <v>4000000</v>
      </c>
      <c r="F599" s="2">
        <v>1000000</v>
      </c>
      <c r="I599" s="2">
        <f t="shared" si="25"/>
        <v>5000000</v>
      </c>
      <c r="J599" s="19">
        <v>5000000</v>
      </c>
      <c r="K599"/>
    </row>
    <row r="600" spans="1:11" x14ac:dyDescent="0.25">
      <c r="A600" t="s">
        <v>71</v>
      </c>
      <c r="C600" t="s">
        <v>70</v>
      </c>
      <c r="D600" t="s">
        <v>574</v>
      </c>
      <c r="E600" s="2">
        <f t="shared" si="23"/>
        <v>4000000</v>
      </c>
      <c r="F600" s="2">
        <v>1000000</v>
      </c>
      <c r="I600" s="2">
        <f t="shared" si="25"/>
        <v>5000000</v>
      </c>
      <c r="J600" s="19">
        <v>5000000</v>
      </c>
      <c r="K600"/>
    </row>
    <row r="601" spans="1:11" x14ac:dyDescent="0.25">
      <c r="A601" t="s">
        <v>71</v>
      </c>
      <c r="C601" t="s">
        <v>70</v>
      </c>
      <c r="D601" t="s">
        <v>391</v>
      </c>
      <c r="E601" s="2">
        <f t="shared" si="23"/>
        <v>2400000</v>
      </c>
      <c r="F601" s="2">
        <v>0</v>
      </c>
      <c r="I601" s="2">
        <f t="shared" si="25"/>
        <v>2400000</v>
      </c>
      <c r="J601" s="19">
        <v>2400000</v>
      </c>
      <c r="K601"/>
    </row>
    <row r="602" spans="1:11" x14ac:dyDescent="0.25">
      <c r="A602" t="s">
        <v>71</v>
      </c>
      <c r="C602" t="s">
        <v>70</v>
      </c>
      <c r="D602" t="s">
        <v>481</v>
      </c>
      <c r="E602" s="2">
        <f t="shared" si="23"/>
        <v>2400000</v>
      </c>
      <c r="F602" s="2">
        <v>0</v>
      </c>
      <c r="I602" s="2">
        <f t="shared" si="25"/>
        <v>2400000</v>
      </c>
      <c r="J602" s="19">
        <v>2400000</v>
      </c>
      <c r="K602"/>
    </row>
    <row r="603" spans="1:11" x14ac:dyDescent="0.25">
      <c r="A603" t="s">
        <v>71</v>
      </c>
      <c r="C603" t="s">
        <v>70</v>
      </c>
      <c r="D603" t="s">
        <v>361</v>
      </c>
      <c r="E603" s="2">
        <f t="shared" si="23"/>
        <v>2400000</v>
      </c>
      <c r="F603" s="2">
        <v>0</v>
      </c>
      <c r="I603" s="2">
        <f t="shared" si="25"/>
        <v>2400000</v>
      </c>
      <c r="J603" s="19">
        <v>2400000</v>
      </c>
      <c r="K603"/>
    </row>
    <row r="604" spans="1:11" x14ac:dyDescent="0.25">
      <c r="A604" t="s">
        <v>71</v>
      </c>
      <c r="C604" t="s">
        <v>70</v>
      </c>
      <c r="D604" t="s">
        <v>148</v>
      </c>
      <c r="E604" s="2">
        <f t="shared" si="23"/>
        <v>1440000</v>
      </c>
      <c r="F604" s="2">
        <v>0</v>
      </c>
      <c r="I604" s="2">
        <f t="shared" si="25"/>
        <v>1440000</v>
      </c>
      <c r="J604" s="19">
        <v>1440000</v>
      </c>
      <c r="K604"/>
    </row>
    <row r="605" spans="1:11" x14ac:dyDescent="0.25">
      <c r="A605" t="s">
        <v>71</v>
      </c>
      <c r="C605" t="s">
        <v>70</v>
      </c>
      <c r="D605" t="s">
        <v>149</v>
      </c>
      <c r="E605" s="2">
        <f t="shared" si="23"/>
        <v>3500000</v>
      </c>
      <c r="F605" s="2">
        <v>850000</v>
      </c>
      <c r="I605" s="2">
        <f t="shared" si="25"/>
        <v>4350000</v>
      </c>
      <c r="J605" s="19">
        <v>4350000</v>
      </c>
      <c r="K605"/>
    </row>
    <row r="606" spans="1:11" x14ac:dyDescent="0.25">
      <c r="A606" t="s">
        <v>71</v>
      </c>
      <c r="C606" t="s">
        <v>70</v>
      </c>
      <c r="D606" t="s">
        <v>150</v>
      </c>
      <c r="E606" s="2">
        <f t="shared" si="23"/>
        <v>3500000</v>
      </c>
      <c r="F606" s="2">
        <v>850000</v>
      </c>
      <c r="I606" s="2">
        <f t="shared" si="25"/>
        <v>4350000</v>
      </c>
      <c r="J606" s="19">
        <v>4350000</v>
      </c>
      <c r="K606"/>
    </row>
    <row r="607" spans="1:11" x14ac:dyDescent="0.25">
      <c r="A607" t="s">
        <v>71</v>
      </c>
      <c r="C607" t="s">
        <v>70</v>
      </c>
      <c r="D607" t="s">
        <v>151</v>
      </c>
      <c r="E607" s="2">
        <f t="shared" si="23"/>
        <v>1800000</v>
      </c>
      <c r="F607" s="2">
        <v>0</v>
      </c>
      <c r="I607" s="2">
        <f t="shared" si="25"/>
        <v>1800000</v>
      </c>
      <c r="J607" s="19">
        <v>1800000</v>
      </c>
      <c r="K607"/>
    </row>
    <row r="608" spans="1:11" x14ac:dyDescent="0.25">
      <c r="A608" t="s">
        <v>71</v>
      </c>
      <c r="C608" t="s">
        <v>70</v>
      </c>
      <c r="D608" t="s">
        <v>69</v>
      </c>
      <c r="E608" s="2">
        <f t="shared" si="23"/>
        <v>3400000</v>
      </c>
      <c r="F608" s="2">
        <v>1000000</v>
      </c>
      <c r="I608" s="2">
        <f t="shared" si="25"/>
        <v>4400000</v>
      </c>
      <c r="J608" s="19">
        <v>4400000</v>
      </c>
      <c r="K608"/>
    </row>
    <row r="609" spans="1:11" x14ac:dyDescent="0.25">
      <c r="A609" t="s">
        <v>71</v>
      </c>
      <c r="C609" t="s">
        <v>70</v>
      </c>
      <c r="D609" t="s">
        <v>609</v>
      </c>
      <c r="E609" s="2">
        <f t="shared" si="23"/>
        <v>3800000</v>
      </c>
      <c r="F609" s="2">
        <v>1000000</v>
      </c>
      <c r="I609" s="2">
        <f t="shared" si="25"/>
        <v>4800000</v>
      </c>
      <c r="J609" s="19">
        <v>4800000</v>
      </c>
      <c r="K609"/>
    </row>
    <row r="610" spans="1:11" x14ac:dyDescent="0.25">
      <c r="A610" t="s">
        <v>71</v>
      </c>
      <c r="C610" t="s">
        <v>70</v>
      </c>
      <c r="D610" t="s">
        <v>575</v>
      </c>
      <c r="E610" s="2">
        <f t="shared" si="23"/>
        <v>4000000</v>
      </c>
      <c r="F610" s="2">
        <v>1000000</v>
      </c>
      <c r="I610" s="2">
        <f t="shared" si="25"/>
        <v>5000000</v>
      </c>
      <c r="J610" s="19">
        <v>5000000</v>
      </c>
      <c r="K610"/>
    </row>
    <row r="611" spans="1:11" x14ac:dyDescent="0.25">
      <c r="A611" t="s">
        <v>71</v>
      </c>
      <c r="C611" t="s">
        <v>70</v>
      </c>
      <c r="D611" t="s">
        <v>482</v>
      </c>
      <c r="E611" s="2">
        <f t="shared" si="23"/>
        <v>4000000</v>
      </c>
      <c r="F611" s="2">
        <v>1000000</v>
      </c>
      <c r="I611" s="2">
        <f t="shared" si="25"/>
        <v>5000000</v>
      </c>
      <c r="J611" s="19">
        <v>5000000</v>
      </c>
      <c r="K611"/>
    </row>
    <row r="612" spans="1:11" x14ac:dyDescent="0.25">
      <c r="A612" t="s">
        <v>71</v>
      </c>
      <c r="C612" t="s">
        <v>70</v>
      </c>
      <c r="D612" t="s">
        <v>153</v>
      </c>
      <c r="E612" s="2">
        <f t="shared" si="23"/>
        <v>4000000</v>
      </c>
      <c r="F612" s="2">
        <v>1000000</v>
      </c>
      <c r="I612" s="2">
        <f t="shared" si="25"/>
        <v>5000000</v>
      </c>
      <c r="J612" s="19">
        <v>5000000</v>
      </c>
      <c r="K612"/>
    </row>
    <row r="613" spans="1:11" x14ac:dyDescent="0.25">
      <c r="A613" t="s">
        <v>71</v>
      </c>
      <c r="C613" t="s">
        <v>70</v>
      </c>
      <c r="D613" t="s">
        <v>576</v>
      </c>
      <c r="E613" s="2">
        <f t="shared" si="23"/>
        <v>4000000</v>
      </c>
      <c r="F613" s="2">
        <v>1000000</v>
      </c>
      <c r="I613" s="2">
        <f t="shared" si="25"/>
        <v>5000000</v>
      </c>
      <c r="J613" s="19">
        <v>5000000</v>
      </c>
      <c r="K613"/>
    </row>
    <row r="614" spans="1:11" x14ac:dyDescent="0.25">
      <c r="A614" t="s">
        <v>71</v>
      </c>
      <c r="C614" t="s">
        <v>70</v>
      </c>
      <c r="D614" t="s">
        <v>610</v>
      </c>
      <c r="E614" s="2">
        <f t="shared" si="23"/>
        <v>2400000</v>
      </c>
      <c r="F614" s="2">
        <v>0</v>
      </c>
      <c r="I614" s="2">
        <f>SUM(E614:G614)-H614</f>
        <v>2400000</v>
      </c>
      <c r="J614" s="2">
        <v>2400000</v>
      </c>
    </row>
    <row r="615" spans="1:11" x14ac:dyDescent="0.25">
      <c r="A615" t="s">
        <v>71</v>
      </c>
      <c r="C615" t="s">
        <v>70</v>
      </c>
      <c r="D615" t="s">
        <v>394</v>
      </c>
      <c r="E615" s="2">
        <f t="shared" si="23"/>
        <v>2400000</v>
      </c>
      <c r="F615" s="2">
        <v>0</v>
      </c>
      <c r="I615" s="2">
        <f t="shared" si="25"/>
        <v>2400000</v>
      </c>
      <c r="J615" s="2">
        <v>2400000</v>
      </c>
    </row>
    <row r="616" spans="1:11" x14ac:dyDescent="0.25">
      <c r="A616" t="s">
        <v>71</v>
      </c>
      <c r="C616" t="s">
        <v>74</v>
      </c>
      <c r="D616" t="s">
        <v>154</v>
      </c>
      <c r="E616" s="2">
        <f t="shared" si="23"/>
        <v>2500000</v>
      </c>
      <c r="F616" s="19">
        <v>0</v>
      </c>
      <c r="I616" s="2">
        <f t="shared" si="25"/>
        <v>2500000</v>
      </c>
      <c r="J616" s="2">
        <v>2500000</v>
      </c>
    </row>
    <row r="617" spans="1:11" x14ac:dyDescent="0.25">
      <c r="A617" t="s">
        <v>71</v>
      </c>
      <c r="C617" t="s">
        <v>74</v>
      </c>
      <c r="D617" t="s">
        <v>155</v>
      </c>
      <c r="E617" s="2">
        <f t="shared" si="23"/>
        <v>3500000</v>
      </c>
      <c r="F617" s="2">
        <v>700000</v>
      </c>
      <c r="I617" s="2">
        <f t="shared" si="25"/>
        <v>4200000</v>
      </c>
      <c r="J617" s="2">
        <v>4200000</v>
      </c>
    </row>
    <row r="618" spans="1:11" x14ac:dyDescent="0.25">
      <c r="A618" t="s">
        <v>71</v>
      </c>
      <c r="C618" t="s">
        <v>74</v>
      </c>
      <c r="D618" t="s">
        <v>81</v>
      </c>
      <c r="E618" s="2">
        <f t="shared" si="23"/>
        <v>2900000</v>
      </c>
      <c r="F618" s="19">
        <v>0</v>
      </c>
      <c r="I618" s="2">
        <f t="shared" si="25"/>
        <v>2900000</v>
      </c>
      <c r="J618" s="2">
        <v>2900000</v>
      </c>
    </row>
    <row r="619" spans="1:11" x14ac:dyDescent="0.25">
      <c r="A619" t="s">
        <v>71</v>
      </c>
      <c r="C619" t="s">
        <v>74</v>
      </c>
      <c r="D619" t="s">
        <v>152</v>
      </c>
      <c r="E619" s="2">
        <f t="shared" si="23"/>
        <v>4700000</v>
      </c>
      <c r="F619" s="2">
        <v>600000</v>
      </c>
      <c r="I619" s="2">
        <f t="shared" si="25"/>
        <v>5300000</v>
      </c>
      <c r="J619" s="2">
        <v>5300000</v>
      </c>
    </row>
    <row r="620" spans="1:11" x14ac:dyDescent="0.25">
      <c r="A620" t="s">
        <v>71</v>
      </c>
      <c r="C620" t="s">
        <v>75</v>
      </c>
      <c r="D620" t="s">
        <v>72</v>
      </c>
      <c r="E620" s="2">
        <f t="shared" si="23"/>
        <v>9400000</v>
      </c>
      <c r="F620" s="19">
        <v>600000</v>
      </c>
      <c r="I620" s="2">
        <f t="shared" si="25"/>
        <v>10000000</v>
      </c>
      <c r="J620" s="2">
        <v>10000000</v>
      </c>
    </row>
    <row r="621" spans="1:11" x14ac:dyDescent="0.25">
      <c r="A621" t="s">
        <v>71</v>
      </c>
      <c r="C621" t="s">
        <v>75</v>
      </c>
      <c r="D621" t="s">
        <v>73</v>
      </c>
      <c r="E621" s="2">
        <f t="shared" si="23"/>
        <v>6400000</v>
      </c>
      <c r="F621" s="2">
        <v>0</v>
      </c>
      <c r="H621" s="2">
        <v>870000</v>
      </c>
      <c r="I621" s="2">
        <f t="shared" si="25"/>
        <v>5530000</v>
      </c>
      <c r="J621" s="2">
        <v>6400000</v>
      </c>
      <c r="K621" s="19" t="s">
        <v>737</v>
      </c>
    </row>
    <row r="622" spans="1:11" s="1" customFormat="1" x14ac:dyDescent="0.25">
      <c r="A622" s="3"/>
      <c r="B622" s="3"/>
      <c r="C622" s="3"/>
      <c r="D622" s="3" t="s">
        <v>87</v>
      </c>
      <c r="E622" s="4">
        <f t="shared" ref="E622:J622" si="26">SUM(E594:E621)</f>
        <v>101640000</v>
      </c>
      <c r="F622" s="4">
        <f t="shared" si="26"/>
        <v>16600000</v>
      </c>
      <c r="G622" s="4">
        <f t="shared" si="26"/>
        <v>1000000</v>
      </c>
      <c r="H622" s="4">
        <f t="shared" si="26"/>
        <v>870000</v>
      </c>
      <c r="I622" s="4">
        <f t="shared" si="26"/>
        <v>118370000</v>
      </c>
      <c r="J622" s="4">
        <f t="shared" si="26"/>
        <v>118240000</v>
      </c>
      <c r="K622" s="4">
        <f>SUM(K509:K621)</f>
        <v>0</v>
      </c>
    </row>
    <row r="623" spans="1:11" x14ac:dyDescent="0.25">
      <c r="E623" s="2">
        <f t="shared" ref="E623:K623" si="27">SUM(E119,E239,E346,E431,E593,E622)</f>
        <v>1275356000</v>
      </c>
      <c r="F623" s="2">
        <f t="shared" si="27"/>
        <v>339400000</v>
      </c>
      <c r="G623" s="2">
        <f t="shared" si="27"/>
        <v>48400000</v>
      </c>
      <c r="H623" s="2">
        <f t="shared" si="27"/>
        <v>1160000</v>
      </c>
      <c r="I623" s="2">
        <f t="shared" si="27"/>
        <v>1661996000</v>
      </c>
      <c r="J623" s="2">
        <f t="shared" si="27"/>
        <v>1614756000</v>
      </c>
      <c r="K623" s="2">
        <f t="shared" si="27"/>
        <v>0</v>
      </c>
    </row>
    <row r="624" spans="1:11" x14ac:dyDescent="0.25">
      <c r="D624" s="2"/>
      <c r="I624" s="2">
        <f>+SUM(E624:G624)-H624</f>
        <v>0</v>
      </c>
      <c r="K624"/>
    </row>
    <row r="625" spans="1:11" x14ac:dyDescent="0.25">
      <c r="D625" s="2"/>
      <c r="I625" s="2">
        <f>+SUM(E625:G625)-H625</f>
        <v>0</v>
      </c>
      <c r="K625"/>
    </row>
    <row r="626" spans="1:11" x14ac:dyDescent="0.25">
      <c r="I626" s="2">
        <f>SUM(I623:I625)</f>
        <v>1661996000</v>
      </c>
      <c r="K626"/>
    </row>
    <row r="628" spans="1:11" s="2" customFormat="1" x14ac:dyDescent="0.25">
      <c r="A628"/>
      <c r="B628"/>
      <c r="C628" t="s">
        <v>20</v>
      </c>
      <c r="D628"/>
      <c r="E628" s="2">
        <f t="shared" ref="E628:J634" si="28">SUMIF($C$4:$C$621,$C628,E$4:E$621)</f>
        <v>898976000</v>
      </c>
      <c r="F628" s="2">
        <f t="shared" si="28"/>
        <v>296800000</v>
      </c>
      <c r="G628" s="2">
        <f t="shared" si="28"/>
        <v>47400000</v>
      </c>
      <c r="H628" s="2">
        <f t="shared" si="28"/>
        <v>0</v>
      </c>
      <c r="I628" s="2">
        <f t="shared" si="28"/>
        <v>1243176000</v>
      </c>
      <c r="J628" s="2">
        <f t="shared" si="28"/>
        <v>1195776000</v>
      </c>
    </row>
    <row r="629" spans="1:11" s="2" customFormat="1" x14ac:dyDescent="0.25">
      <c r="A629"/>
      <c r="B629"/>
      <c r="C629" t="s">
        <v>37</v>
      </c>
      <c r="D629"/>
      <c r="E629" s="2">
        <f t="shared" si="28"/>
        <v>227420000</v>
      </c>
      <c r="F629" s="2">
        <f t="shared" si="28"/>
        <v>24800000</v>
      </c>
      <c r="G629" s="2">
        <f t="shared" si="28"/>
        <v>0</v>
      </c>
      <c r="H629" s="2">
        <f t="shared" si="28"/>
        <v>0</v>
      </c>
      <c r="I629" s="2">
        <f t="shared" si="28"/>
        <v>252220000</v>
      </c>
      <c r="J629" s="2">
        <f t="shared" si="28"/>
        <v>252220000</v>
      </c>
    </row>
    <row r="630" spans="1:11" s="2" customFormat="1" x14ac:dyDescent="0.25">
      <c r="A630"/>
      <c r="B630"/>
      <c r="C630" t="s">
        <v>38</v>
      </c>
      <c r="D630"/>
      <c r="E630" s="2">
        <f t="shared" si="28"/>
        <v>0</v>
      </c>
      <c r="F630" s="2">
        <f t="shared" si="28"/>
        <v>0</v>
      </c>
      <c r="G630" s="2">
        <f t="shared" si="28"/>
        <v>0</v>
      </c>
      <c r="H630" s="2">
        <f t="shared" si="28"/>
        <v>0</v>
      </c>
      <c r="I630" s="2">
        <f t="shared" si="28"/>
        <v>0</v>
      </c>
      <c r="J630" s="2">
        <f t="shared" si="28"/>
        <v>0</v>
      </c>
    </row>
    <row r="631" spans="1:11" s="2" customFormat="1" x14ac:dyDescent="0.25">
      <c r="A631"/>
      <c r="B631"/>
      <c r="C631" t="s">
        <v>39</v>
      </c>
      <c r="D631"/>
      <c r="E631" s="2">
        <f t="shared" si="28"/>
        <v>45290000</v>
      </c>
      <c r="F631" s="2">
        <f t="shared" si="28"/>
        <v>1200000</v>
      </c>
      <c r="G631" s="2">
        <f t="shared" si="28"/>
        <v>0</v>
      </c>
      <c r="H631" s="2">
        <f t="shared" si="28"/>
        <v>290000</v>
      </c>
      <c r="I631" s="2">
        <f t="shared" si="28"/>
        <v>46200000</v>
      </c>
      <c r="J631" s="2">
        <f t="shared" si="28"/>
        <v>46490000</v>
      </c>
    </row>
    <row r="632" spans="1:11" s="2" customFormat="1" x14ac:dyDescent="0.25">
      <c r="A632"/>
      <c r="B632"/>
      <c r="C632" t="s">
        <v>75</v>
      </c>
      <c r="D632"/>
      <c r="E632" s="2">
        <f t="shared" si="28"/>
        <v>15800000</v>
      </c>
      <c r="F632" s="2">
        <f t="shared" si="28"/>
        <v>600000</v>
      </c>
      <c r="G632" s="2">
        <f t="shared" si="28"/>
        <v>0</v>
      </c>
      <c r="H632" s="2">
        <f t="shared" si="28"/>
        <v>870000</v>
      </c>
      <c r="I632" s="2">
        <f t="shared" si="28"/>
        <v>15530000</v>
      </c>
      <c r="J632" s="2">
        <f t="shared" si="28"/>
        <v>16400000</v>
      </c>
    </row>
    <row r="633" spans="1:11" s="2" customFormat="1" x14ac:dyDescent="0.25">
      <c r="A633"/>
      <c r="B633"/>
      <c r="C633" t="s">
        <v>70</v>
      </c>
      <c r="D633"/>
      <c r="E633" s="2">
        <f t="shared" si="28"/>
        <v>72240000</v>
      </c>
      <c r="F633" s="2">
        <f t="shared" si="28"/>
        <v>14700000</v>
      </c>
      <c r="G633" s="2">
        <f t="shared" si="28"/>
        <v>1000000</v>
      </c>
      <c r="H633" s="2">
        <f t="shared" si="28"/>
        <v>0</v>
      </c>
      <c r="I633" s="2">
        <f t="shared" si="28"/>
        <v>87940000</v>
      </c>
      <c r="J633" s="2">
        <f t="shared" si="28"/>
        <v>86940000</v>
      </c>
    </row>
    <row r="634" spans="1:11" s="2" customFormat="1" x14ac:dyDescent="0.25">
      <c r="A634"/>
      <c r="B634"/>
      <c r="C634" t="s">
        <v>74</v>
      </c>
      <c r="D634"/>
      <c r="E634" s="2">
        <f t="shared" si="28"/>
        <v>13600000</v>
      </c>
      <c r="F634" s="2">
        <f t="shared" si="28"/>
        <v>1300000</v>
      </c>
      <c r="G634" s="2">
        <f t="shared" si="28"/>
        <v>0</v>
      </c>
      <c r="H634" s="2">
        <f t="shared" si="28"/>
        <v>0</v>
      </c>
      <c r="I634" s="2">
        <f t="shared" si="28"/>
        <v>14900000</v>
      </c>
      <c r="J634" s="2">
        <f t="shared" si="28"/>
        <v>14900000</v>
      </c>
    </row>
    <row r="635" spans="1:11" s="2" customFormat="1" x14ac:dyDescent="0.25">
      <c r="A635"/>
      <c r="B635"/>
      <c r="C635"/>
      <c r="D635"/>
    </row>
    <row r="636" spans="1:11" s="2" customFormat="1" x14ac:dyDescent="0.25">
      <c r="A636"/>
      <c r="B636"/>
      <c r="C636" t="s">
        <v>20</v>
      </c>
      <c r="D636"/>
      <c r="E636" s="2">
        <f>+E633+E628</f>
        <v>971216000</v>
      </c>
      <c r="F636" s="2">
        <f t="shared" ref="F636:J637" si="29">+F633+F628</f>
        <v>311500000</v>
      </c>
      <c r="G636" s="2">
        <f t="shared" si="29"/>
        <v>48400000</v>
      </c>
      <c r="H636" s="2">
        <f t="shared" si="29"/>
        <v>0</v>
      </c>
      <c r="I636" s="2">
        <f t="shared" si="29"/>
        <v>1331116000</v>
      </c>
      <c r="J636" s="2">
        <f t="shared" si="29"/>
        <v>1282716000</v>
      </c>
    </row>
    <row r="637" spans="1:11" s="2" customFormat="1" x14ac:dyDescent="0.25">
      <c r="A637"/>
      <c r="B637"/>
      <c r="C637" t="s">
        <v>37</v>
      </c>
      <c r="D637"/>
      <c r="E637" s="2">
        <f>+E634+E629</f>
        <v>241020000</v>
      </c>
      <c r="F637" s="2">
        <f t="shared" si="29"/>
        <v>26100000</v>
      </c>
      <c r="G637" s="2">
        <f t="shared" si="29"/>
        <v>0</v>
      </c>
      <c r="H637" s="2">
        <f t="shared" si="29"/>
        <v>0</v>
      </c>
      <c r="I637" s="2">
        <f t="shared" si="29"/>
        <v>267120000</v>
      </c>
      <c r="J637" s="2">
        <f t="shared" si="29"/>
        <v>267120000</v>
      </c>
    </row>
    <row r="638" spans="1:11" s="2" customFormat="1" x14ac:dyDescent="0.25">
      <c r="A638"/>
      <c r="B638"/>
      <c r="C638" t="s">
        <v>38</v>
      </c>
      <c r="D638"/>
      <c r="E638" s="2">
        <f t="shared" ref="E638:J638" si="30">+E630</f>
        <v>0</v>
      </c>
      <c r="F638" s="2">
        <f t="shared" si="30"/>
        <v>0</v>
      </c>
      <c r="G638" s="2">
        <f t="shared" si="30"/>
        <v>0</v>
      </c>
      <c r="H638" s="2">
        <f t="shared" si="30"/>
        <v>0</v>
      </c>
      <c r="I638" s="2">
        <f t="shared" si="30"/>
        <v>0</v>
      </c>
      <c r="J638" s="2">
        <f t="shared" si="30"/>
        <v>0</v>
      </c>
    </row>
    <row r="639" spans="1:11" s="2" customFormat="1" x14ac:dyDescent="0.25">
      <c r="A639"/>
      <c r="B639"/>
      <c r="C639" t="s">
        <v>39</v>
      </c>
      <c r="D639"/>
      <c r="E639" s="2">
        <f t="shared" ref="E639:J639" si="31">+E632+E631</f>
        <v>61090000</v>
      </c>
      <c r="F639" s="2">
        <f t="shared" si="31"/>
        <v>1800000</v>
      </c>
      <c r="G639" s="2">
        <f t="shared" si="31"/>
        <v>0</v>
      </c>
      <c r="H639" s="2">
        <f t="shared" si="31"/>
        <v>1160000</v>
      </c>
      <c r="I639" s="2">
        <f t="shared" si="31"/>
        <v>61730000</v>
      </c>
      <c r="J639" s="2">
        <f t="shared" si="31"/>
        <v>62890000</v>
      </c>
    </row>
    <row r="640" spans="1:11" s="2" customFormat="1" x14ac:dyDescent="0.25">
      <c r="A640"/>
      <c r="B640"/>
      <c r="C640"/>
      <c r="D640"/>
      <c r="E640" s="15">
        <f t="shared" ref="E640:J640" si="32">SUM(E636:E639)</f>
        <v>1273326000</v>
      </c>
      <c r="F640" s="15">
        <f t="shared" si="32"/>
        <v>339400000</v>
      </c>
      <c r="G640" s="15">
        <f t="shared" si="32"/>
        <v>48400000</v>
      </c>
      <c r="H640" s="15">
        <f t="shared" si="32"/>
        <v>1160000</v>
      </c>
      <c r="I640" s="15">
        <f t="shared" si="32"/>
        <v>1659966000</v>
      </c>
      <c r="J640" s="15">
        <f t="shared" si="32"/>
        <v>1612726000</v>
      </c>
    </row>
    <row r="641" spans="1:11" s="2" customFormat="1" x14ac:dyDescent="0.25">
      <c r="A641"/>
      <c r="B641"/>
      <c r="C641"/>
      <c r="D641"/>
    </row>
    <row r="642" spans="1:11" s="2" customFormat="1" x14ac:dyDescent="0.25">
      <c r="A642"/>
      <c r="B642" t="s">
        <v>28</v>
      </c>
      <c r="C642" t="s">
        <v>20</v>
      </c>
      <c r="D642"/>
      <c r="E642" s="2">
        <f t="shared" ref="E642:I651" si="33">SUMPRODUCT(($A$4:$A$622=$B642)*($C$4:$C$622=$C642)*(E$4:E$622))</f>
        <v>0</v>
      </c>
      <c r="F642" s="2">
        <f t="shared" si="33"/>
        <v>0</v>
      </c>
      <c r="G642" s="2">
        <f t="shared" si="33"/>
        <v>0</v>
      </c>
      <c r="H642" s="2">
        <f t="shared" si="33"/>
        <v>0</v>
      </c>
      <c r="I642" s="2">
        <f t="shared" si="33"/>
        <v>0</v>
      </c>
      <c r="J642" s="2">
        <f t="shared" ref="J642:J668" si="34">SUMPRODUCT(($A$4:$A$622=$B642)*($C$4:$C$622=$C642)*($J$4:$J$622))</f>
        <v>0</v>
      </c>
    </row>
    <row r="643" spans="1:11" s="2" customFormat="1" x14ac:dyDescent="0.25">
      <c r="A643"/>
      <c r="B643" t="s">
        <v>28</v>
      </c>
      <c r="C643" t="s">
        <v>37</v>
      </c>
      <c r="D643"/>
      <c r="E643" s="2">
        <f t="shared" si="33"/>
        <v>0</v>
      </c>
      <c r="F643" s="2">
        <f t="shared" si="33"/>
        <v>0</v>
      </c>
      <c r="G643" s="2">
        <f t="shared" si="33"/>
        <v>0</v>
      </c>
      <c r="H643" s="2">
        <f t="shared" si="33"/>
        <v>0</v>
      </c>
      <c r="I643" s="2">
        <f t="shared" si="33"/>
        <v>0</v>
      </c>
      <c r="J643" s="2">
        <f t="shared" si="34"/>
        <v>0</v>
      </c>
    </row>
    <row r="644" spans="1:11" s="2" customFormat="1" x14ac:dyDescent="0.25">
      <c r="A644"/>
      <c r="B644" t="s">
        <v>28</v>
      </c>
      <c r="C644" t="s">
        <v>38</v>
      </c>
      <c r="D644"/>
      <c r="E644" s="2">
        <f t="shared" si="33"/>
        <v>0</v>
      </c>
      <c r="F644" s="2">
        <f t="shared" si="33"/>
        <v>0</v>
      </c>
      <c r="G644" s="2">
        <f t="shared" si="33"/>
        <v>0</v>
      </c>
      <c r="H644" s="2">
        <f t="shared" si="33"/>
        <v>0</v>
      </c>
      <c r="I644" s="2">
        <f t="shared" si="33"/>
        <v>0</v>
      </c>
      <c r="J644" s="2">
        <f t="shared" si="34"/>
        <v>0</v>
      </c>
      <c r="K644" s="2">
        <f>+SUM(E642:G645)</f>
        <v>900000</v>
      </c>
    </row>
    <row r="645" spans="1:11" s="2" customFormat="1" x14ac:dyDescent="0.25">
      <c r="A645"/>
      <c r="B645" t="s">
        <v>28</v>
      </c>
      <c r="C645" t="s">
        <v>39</v>
      </c>
      <c r="D645"/>
      <c r="E645" s="2">
        <f t="shared" si="33"/>
        <v>900000</v>
      </c>
      <c r="F645" s="2">
        <f t="shared" si="33"/>
        <v>0</v>
      </c>
      <c r="G645" s="2">
        <f t="shared" si="33"/>
        <v>0</v>
      </c>
      <c r="H645" s="2">
        <f t="shared" si="33"/>
        <v>0</v>
      </c>
      <c r="I645" s="2">
        <f t="shared" si="33"/>
        <v>900000</v>
      </c>
      <c r="J645" s="2">
        <f t="shared" si="34"/>
        <v>900000</v>
      </c>
    </row>
    <row r="646" spans="1:11" s="2" customFormat="1" x14ac:dyDescent="0.25">
      <c r="A646"/>
      <c r="B646" t="s">
        <v>64</v>
      </c>
      <c r="C646" t="s">
        <v>20</v>
      </c>
      <c r="D646"/>
      <c r="E646" s="2">
        <f t="shared" si="33"/>
        <v>0</v>
      </c>
      <c r="F646" s="2">
        <f t="shared" si="33"/>
        <v>0</v>
      </c>
      <c r="G646" s="2">
        <f t="shared" si="33"/>
        <v>0</v>
      </c>
      <c r="H646" s="2">
        <f t="shared" si="33"/>
        <v>0</v>
      </c>
      <c r="I646" s="2">
        <f t="shared" si="33"/>
        <v>0</v>
      </c>
      <c r="J646" s="2">
        <f t="shared" si="34"/>
        <v>0</v>
      </c>
    </row>
    <row r="647" spans="1:11" s="2" customFormat="1" x14ac:dyDescent="0.25">
      <c r="A647"/>
      <c r="B647" t="s">
        <v>64</v>
      </c>
      <c r="C647" t="s">
        <v>37</v>
      </c>
      <c r="D647"/>
      <c r="E647" s="2">
        <f t="shared" si="33"/>
        <v>0</v>
      </c>
      <c r="F647" s="2">
        <f t="shared" si="33"/>
        <v>0</v>
      </c>
      <c r="G647" s="2">
        <f t="shared" si="33"/>
        <v>0</v>
      </c>
      <c r="H647" s="2">
        <f t="shared" si="33"/>
        <v>0</v>
      </c>
      <c r="I647" s="2">
        <f t="shared" si="33"/>
        <v>0</v>
      </c>
      <c r="J647" s="2">
        <f t="shared" si="34"/>
        <v>0</v>
      </c>
    </row>
    <row r="648" spans="1:11" s="2" customFormat="1" x14ac:dyDescent="0.25">
      <c r="A648"/>
      <c r="B648" t="s">
        <v>64</v>
      </c>
      <c r="C648" t="s">
        <v>38</v>
      </c>
      <c r="D648"/>
      <c r="E648" s="2">
        <f t="shared" si="33"/>
        <v>0</v>
      </c>
      <c r="F648" s="2">
        <f t="shared" si="33"/>
        <v>0</v>
      </c>
      <c r="G648" s="2">
        <f t="shared" si="33"/>
        <v>0</v>
      </c>
      <c r="H648" s="2">
        <f t="shared" si="33"/>
        <v>0</v>
      </c>
      <c r="I648" s="2">
        <f t="shared" si="33"/>
        <v>0</v>
      </c>
      <c r="J648" s="2">
        <f t="shared" si="34"/>
        <v>0</v>
      </c>
    </row>
    <row r="649" spans="1:11" s="2" customFormat="1" x14ac:dyDescent="0.25">
      <c r="A649"/>
      <c r="B649" t="s">
        <v>64</v>
      </c>
      <c r="C649" t="s">
        <v>39</v>
      </c>
      <c r="D649"/>
      <c r="E649" s="2">
        <f t="shared" si="33"/>
        <v>0</v>
      </c>
      <c r="F649" s="2">
        <f t="shared" si="33"/>
        <v>0</v>
      </c>
      <c r="G649" s="2">
        <f t="shared" si="33"/>
        <v>0</v>
      </c>
      <c r="H649" s="2">
        <f t="shared" si="33"/>
        <v>0</v>
      </c>
      <c r="I649" s="2">
        <f t="shared" si="33"/>
        <v>0</v>
      </c>
      <c r="J649" s="2">
        <f t="shared" si="34"/>
        <v>0</v>
      </c>
    </row>
    <row r="650" spans="1:11" s="2" customFormat="1" x14ac:dyDescent="0.25">
      <c r="A650"/>
      <c r="B650" t="s">
        <v>40</v>
      </c>
      <c r="C650" t="s">
        <v>20</v>
      </c>
      <c r="D650"/>
      <c r="E650" s="2">
        <f t="shared" si="33"/>
        <v>0</v>
      </c>
      <c r="F650" s="2">
        <f t="shared" si="33"/>
        <v>0</v>
      </c>
      <c r="G650" s="2">
        <f t="shared" si="33"/>
        <v>0</v>
      </c>
      <c r="H650" s="2">
        <f t="shared" si="33"/>
        <v>0</v>
      </c>
      <c r="I650" s="2">
        <f t="shared" si="33"/>
        <v>0</v>
      </c>
      <c r="J650" s="2">
        <f t="shared" si="34"/>
        <v>0</v>
      </c>
    </row>
    <row r="651" spans="1:11" s="2" customFormat="1" x14ac:dyDescent="0.25">
      <c r="A651"/>
      <c r="B651" t="s">
        <v>40</v>
      </c>
      <c r="C651" t="s">
        <v>37</v>
      </c>
      <c r="D651"/>
      <c r="E651" s="2">
        <f t="shared" si="33"/>
        <v>0</v>
      </c>
      <c r="F651" s="2">
        <f t="shared" si="33"/>
        <v>0</v>
      </c>
      <c r="G651" s="2">
        <f t="shared" si="33"/>
        <v>0</v>
      </c>
      <c r="H651" s="2">
        <f t="shared" si="33"/>
        <v>0</v>
      </c>
      <c r="I651" s="2">
        <f t="shared" si="33"/>
        <v>0</v>
      </c>
      <c r="J651" s="2">
        <f t="shared" si="34"/>
        <v>0</v>
      </c>
    </row>
    <row r="652" spans="1:11" s="2" customFormat="1" x14ac:dyDescent="0.25">
      <c r="A652"/>
      <c r="B652" t="s">
        <v>40</v>
      </c>
      <c r="C652" t="s">
        <v>38</v>
      </c>
      <c r="D652"/>
      <c r="E652" s="2">
        <f t="shared" ref="E652:I661" si="35">SUMPRODUCT(($A$4:$A$622=$B652)*($C$4:$C$622=$C652)*(E$4:E$622))</f>
        <v>0</v>
      </c>
      <c r="F652" s="2">
        <f t="shared" si="35"/>
        <v>0</v>
      </c>
      <c r="G652" s="2">
        <f t="shared" si="35"/>
        <v>0</v>
      </c>
      <c r="H652" s="2">
        <f t="shared" si="35"/>
        <v>0</v>
      </c>
      <c r="I652" s="2">
        <f t="shared" si="35"/>
        <v>0</v>
      </c>
      <c r="J652" s="2">
        <f t="shared" si="34"/>
        <v>0</v>
      </c>
    </row>
    <row r="653" spans="1:11" s="2" customFormat="1" x14ac:dyDescent="0.25">
      <c r="A653"/>
      <c r="B653" t="s">
        <v>40</v>
      </c>
      <c r="C653" t="s">
        <v>39</v>
      </c>
      <c r="D653"/>
      <c r="E653" s="2">
        <f t="shared" si="35"/>
        <v>0</v>
      </c>
      <c r="F653" s="2">
        <f t="shared" si="35"/>
        <v>0</v>
      </c>
      <c r="G653" s="2">
        <f t="shared" si="35"/>
        <v>0</v>
      </c>
      <c r="H653" s="2">
        <f t="shared" si="35"/>
        <v>0</v>
      </c>
      <c r="I653" s="2">
        <f t="shared" si="35"/>
        <v>0</v>
      </c>
      <c r="J653" s="2">
        <f t="shared" si="34"/>
        <v>0</v>
      </c>
    </row>
    <row r="654" spans="1:11" s="2" customFormat="1" x14ac:dyDescent="0.25">
      <c r="A654"/>
      <c r="B654" t="s">
        <v>61</v>
      </c>
      <c r="C654" t="s">
        <v>20</v>
      </c>
      <c r="D654"/>
      <c r="E654" s="2">
        <f t="shared" si="35"/>
        <v>0</v>
      </c>
      <c r="F654" s="2">
        <f t="shared" si="35"/>
        <v>0</v>
      </c>
      <c r="G654" s="2">
        <f t="shared" si="35"/>
        <v>0</v>
      </c>
      <c r="H654" s="2">
        <f t="shared" si="35"/>
        <v>0</v>
      </c>
      <c r="I654" s="2">
        <f t="shared" si="35"/>
        <v>0</v>
      </c>
      <c r="J654" s="2">
        <f t="shared" si="34"/>
        <v>0</v>
      </c>
    </row>
    <row r="655" spans="1:11" s="2" customFormat="1" x14ac:dyDescent="0.25">
      <c r="A655"/>
      <c r="B655" t="s">
        <v>61</v>
      </c>
      <c r="C655" t="s">
        <v>37</v>
      </c>
      <c r="D655"/>
      <c r="E655" s="2">
        <f t="shared" si="35"/>
        <v>0</v>
      </c>
      <c r="F655" s="2">
        <f t="shared" si="35"/>
        <v>0</v>
      </c>
      <c r="G655" s="2">
        <f t="shared" si="35"/>
        <v>0</v>
      </c>
      <c r="H655" s="2">
        <f t="shared" si="35"/>
        <v>0</v>
      </c>
      <c r="I655" s="2">
        <f t="shared" si="35"/>
        <v>0</v>
      </c>
      <c r="J655" s="2">
        <f t="shared" si="34"/>
        <v>0</v>
      </c>
    </row>
    <row r="656" spans="1:11" s="2" customFormat="1" x14ac:dyDescent="0.25">
      <c r="A656"/>
      <c r="B656" t="s">
        <v>61</v>
      </c>
      <c r="C656" t="s">
        <v>38</v>
      </c>
      <c r="D656"/>
      <c r="E656" s="2">
        <f t="shared" si="35"/>
        <v>0</v>
      </c>
      <c r="F656" s="2">
        <f t="shared" si="35"/>
        <v>0</v>
      </c>
      <c r="G656" s="2">
        <f t="shared" si="35"/>
        <v>0</v>
      </c>
      <c r="H656" s="2">
        <f t="shared" si="35"/>
        <v>0</v>
      </c>
      <c r="I656" s="2">
        <f t="shared" si="35"/>
        <v>0</v>
      </c>
      <c r="J656" s="2">
        <f t="shared" si="34"/>
        <v>0</v>
      </c>
    </row>
    <row r="657" spans="1:12" s="2" customFormat="1" x14ac:dyDescent="0.25">
      <c r="A657"/>
      <c r="B657" t="s">
        <v>61</v>
      </c>
      <c r="C657" t="s">
        <v>39</v>
      </c>
      <c r="D657"/>
      <c r="E657" s="2">
        <f t="shared" si="35"/>
        <v>0</v>
      </c>
      <c r="F657" s="2">
        <f t="shared" si="35"/>
        <v>0</v>
      </c>
      <c r="G657" s="2">
        <f t="shared" si="35"/>
        <v>0</v>
      </c>
      <c r="H657" s="2">
        <f t="shared" si="35"/>
        <v>0</v>
      </c>
      <c r="I657" s="2">
        <f t="shared" si="35"/>
        <v>0</v>
      </c>
      <c r="J657" s="2">
        <f t="shared" si="34"/>
        <v>0</v>
      </c>
    </row>
    <row r="658" spans="1:12" s="2" customFormat="1" x14ac:dyDescent="0.25">
      <c r="A658"/>
      <c r="B658" t="s">
        <v>67</v>
      </c>
      <c r="C658" t="s">
        <v>20</v>
      </c>
      <c r="D658"/>
      <c r="E658" s="2">
        <f t="shared" si="35"/>
        <v>83284000</v>
      </c>
      <c r="F658" s="2">
        <f t="shared" si="35"/>
        <v>30000000</v>
      </c>
      <c r="G658" s="2">
        <f t="shared" si="35"/>
        <v>8600000</v>
      </c>
      <c r="H658" s="2">
        <f t="shared" si="35"/>
        <v>0</v>
      </c>
      <c r="I658" s="2">
        <f t="shared" si="35"/>
        <v>121884000</v>
      </c>
      <c r="J658" s="2">
        <f t="shared" si="34"/>
        <v>113284000</v>
      </c>
    </row>
    <row r="659" spans="1:12" s="2" customFormat="1" x14ac:dyDescent="0.25">
      <c r="A659"/>
      <c r="B659" t="s">
        <v>67</v>
      </c>
      <c r="C659" t="s">
        <v>37</v>
      </c>
      <c r="D659"/>
      <c r="E659" s="2">
        <f t="shared" si="35"/>
        <v>23740000</v>
      </c>
      <c r="F659" s="2">
        <f t="shared" si="35"/>
        <v>2700000</v>
      </c>
      <c r="G659" s="2">
        <f t="shared" si="35"/>
        <v>0</v>
      </c>
      <c r="H659" s="2">
        <f t="shared" si="35"/>
        <v>0</v>
      </c>
      <c r="I659" s="2">
        <f t="shared" si="35"/>
        <v>26440000</v>
      </c>
      <c r="J659" s="2">
        <f t="shared" si="34"/>
        <v>26440000</v>
      </c>
    </row>
    <row r="660" spans="1:12" s="2" customFormat="1" x14ac:dyDescent="0.25">
      <c r="A660"/>
      <c r="B660" t="s">
        <v>67</v>
      </c>
      <c r="C660" t="s">
        <v>38</v>
      </c>
      <c r="D660"/>
      <c r="E660" s="2">
        <f t="shared" si="35"/>
        <v>0</v>
      </c>
      <c r="F660" s="2">
        <f t="shared" si="35"/>
        <v>0</v>
      </c>
      <c r="G660" s="2">
        <f t="shared" si="35"/>
        <v>0</v>
      </c>
      <c r="H660" s="2">
        <f t="shared" si="35"/>
        <v>0</v>
      </c>
      <c r="I660" s="2">
        <f t="shared" si="35"/>
        <v>0</v>
      </c>
      <c r="J660" s="2">
        <f t="shared" si="34"/>
        <v>0</v>
      </c>
    </row>
    <row r="661" spans="1:12" s="2" customFormat="1" x14ac:dyDescent="0.25">
      <c r="A661"/>
      <c r="B661" t="s">
        <v>67</v>
      </c>
      <c r="C661" t="s">
        <v>39</v>
      </c>
      <c r="D661"/>
      <c r="E661" s="2">
        <f t="shared" si="35"/>
        <v>5000000</v>
      </c>
      <c r="F661" s="2">
        <f t="shared" si="35"/>
        <v>0</v>
      </c>
      <c r="G661" s="2">
        <f t="shared" si="35"/>
        <v>0</v>
      </c>
      <c r="H661" s="2">
        <f t="shared" si="35"/>
        <v>0</v>
      </c>
      <c r="I661" s="2">
        <f t="shared" si="35"/>
        <v>5000000</v>
      </c>
      <c r="J661" s="2">
        <f t="shared" si="34"/>
        <v>5000000</v>
      </c>
    </row>
    <row r="662" spans="1:12" s="2" customFormat="1" x14ac:dyDescent="0.25">
      <c r="A662"/>
      <c r="B662" t="s">
        <v>66</v>
      </c>
      <c r="C662" t="s">
        <v>20</v>
      </c>
      <c r="D662"/>
      <c r="E662" s="2">
        <f t="shared" ref="E662:I668" si="36">SUMPRODUCT(($A$4:$A$622=$B662)*($C$4:$C$622=$C662)*(E$4:E$622))</f>
        <v>103482000</v>
      </c>
      <c r="F662" s="2">
        <f t="shared" si="36"/>
        <v>36000000</v>
      </c>
      <c r="G662" s="2">
        <f t="shared" si="36"/>
        <v>10350000</v>
      </c>
      <c r="H662" s="2">
        <f t="shared" si="36"/>
        <v>0</v>
      </c>
      <c r="I662" s="2">
        <f t="shared" si="36"/>
        <v>149832000</v>
      </c>
      <c r="J662" s="2">
        <f t="shared" si="34"/>
        <v>139482000</v>
      </c>
    </row>
    <row r="663" spans="1:12" s="2" customFormat="1" x14ac:dyDescent="0.25">
      <c r="A663"/>
      <c r="B663" t="s">
        <v>66</v>
      </c>
      <c r="C663" t="s">
        <v>37</v>
      </c>
      <c r="D663"/>
      <c r="E663" s="2">
        <f t="shared" si="36"/>
        <v>32140000</v>
      </c>
      <c r="F663" s="2">
        <f t="shared" si="36"/>
        <v>4100000</v>
      </c>
      <c r="G663" s="2">
        <f t="shared" si="36"/>
        <v>0</v>
      </c>
      <c r="H663" s="2">
        <f t="shared" si="36"/>
        <v>0</v>
      </c>
      <c r="I663" s="2">
        <f t="shared" si="36"/>
        <v>36240000</v>
      </c>
      <c r="J663" s="2">
        <f t="shared" si="34"/>
        <v>36240000</v>
      </c>
    </row>
    <row r="664" spans="1:12" s="2" customFormat="1" x14ac:dyDescent="0.25">
      <c r="A664"/>
      <c r="B664" t="s">
        <v>66</v>
      </c>
      <c r="C664" t="s">
        <v>38</v>
      </c>
      <c r="D664"/>
      <c r="E664" s="2">
        <f t="shared" si="36"/>
        <v>0</v>
      </c>
      <c r="F664" s="2">
        <f t="shared" si="36"/>
        <v>0</v>
      </c>
      <c r="G664" s="2">
        <f t="shared" si="36"/>
        <v>0</v>
      </c>
      <c r="H664" s="2">
        <f t="shared" si="36"/>
        <v>0</v>
      </c>
      <c r="I664" s="2">
        <f t="shared" si="36"/>
        <v>0</v>
      </c>
      <c r="J664" s="2">
        <f t="shared" si="34"/>
        <v>0</v>
      </c>
    </row>
    <row r="665" spans="1:12" s="2" customFormat="1" x14ac:dyDescent="0.25">
      <c r="A665"/>
      <c r="B665" t="s">
        <v>66</v>
      </c>
      <c r="C665" t="s">
        <v>39</v>
      </c>
      <c r="D665"/>
      <c r="E665" s="2">
        <f t="shared" si="36"/>
        <v>6400000</v>
      </c>
      <c r="F665" s="2">
        <f t="shared" si="36"/>
        <v>600000</v>
      </c>
      <c r="G665" s="2">
        <f t="shared" si="36"/>
        <v>0</v>
      </c>
      <c r="H665" s="2">
        <f t="shared" si="36"/>
        <v>0</v>
      </c>
      <c r="I665" s="2">
        <f t="shared" si="36"/>
        <v>7000000</v>
      </c>
      <c r="J665" s="2">
        <f t="shared" si="34"/>
        <v>7000000</v>
      </c>
    </row>
    <row r="666" spans="1:12" s="2" customFormat="1" x14ac:dyDescent="0.25">
      <c r="A666"/>
      <c r="B666" t="s">
        <v>71</v>
      </c>
      <c r="C666" t="s">
        <v>70</v>
      </c>
      <c r="D666"/>
      <c r="E666" s="2">
        <f t="shared" si="36"/>
        <v>72240000</v>
      </c>
      <c r="F666" s="2">
        <f t="shared" si="36"/>
        <v>14700000</v>
      </c>
      <c r="G666" s="2">
        <f t="shared" si="36"/>
        <v>1000000</v>
      </c>
      <c r="H666" s="2">
        <f t="shared" si="36"/>
        <v>0</v>
      </c>
      <c r="I666" s="2">
        <f t="shared" si="36"/>
        <v>87940000</v>
      </c>
      <c r="J666" s="2">
        <f t="shared" si="34"/>
        <v>86940000</v>
      </c>
    </row>
    <row r="667" spans="1:12" s="2" customFormat="1" x14ac:dyDescent="0.25">
      <c r="A667"/>
      <c r="B667" t="s">
        <v>71</v>
      </c>
      <c r="C667" t="s">
        <v>74</v>
      </c>
      <c r="D667"/>
      <c r="E667" s="2">
        <f t="shared" si="36"/>
        <v>13600000</v>
      </c>
      <c r="F667" s="2">
        <f t="shared" si="36"/>
        <v>1300000</v>
      </c>
      <c r="G667" s="2">
        <f t="shared" si="36"/>
        <v>0</v>
      </c>
      <c r="H667" s="2">
        <f t="shared" si="36"/>
        <v>0</v>
      </c>
      <c r="I667" s="2">
        <f t="shared" si="36"/>
        <v>14900000</v>
      </c>
      <c r="J667" s="2">
        <f t="shared" si="34"/>
        <v>14900000</v>
      </c>
    </row>
    <row r="668" spans="1:12" s="2" customFormat="1" x14ac:dyDescent="0.25">
      <c r="A668"/>
      <c r="B668" t="s">
        <v>71</v>
      </c>
      <c r="C668" t="s">
        <v>75</v>
      </c>
      <c r="D668"/>
      <c r="E668" s="2">
        <f t="shared" si="36"/>
        <v>15800000</v>
      </c>
      <c r="F668" s="2">
        <f t="shared" si="36"/>
        <v>600000</v>
      </c>
      <c r="G668" s="2">
        <f t="shared" si="36"/>
        <v>0</v>
      </c>
      <c r="H668" s="2">
        <f t="shared" si="36"/>
        <v>870000</v>
      </c>
      <c r="I668" s="2">
        <f t="shared" si="36"/>
        <v>15530000</v>
      </c>
      <c r="J668" s="2">
        <f t="shared" si="34"/>
        <v>16400000</v>
      </c>
    </row>
    <row r="670" spans="1:12" x14ac:dyDescent="0.25">
      <c r="B670" t="s">
        <v>110</v>
      </c>
      <c r="C670" t="s">
        <v>20</v>
      </c>
      <c r="D670" t="s">
        <v>111</v>
      </c>
      <c r="E670" s="2" t="s">
        <v>115</v>
      </c>
      <c r="F670"/>
      <c r="K670"/>
    </row>
    <row r="671" spans="1:12" x14ac:dyDescent="0.25">
      <c r="D671" t="s">
        <v>112</v>
      </c>
      <c r="E671" s="2" t="s">
        <v>124</v>
      </c>
      <c r="F671"/>
      <c r="K671"/>
    </row>
    <row r="672" spans="1:12" s="2" customFormat="1" x14ac:dyDescent="0.25">
      <c r="A672"/>
      <c r="B672"/>
      <c r="C672"/>
      <c r="D672" t="s">
        <v>113</v>
      </c>
      <c r="E672" s="2" t="s">
        <v>114</v>
      </c>
      <c r="F672"/>
      <c r="L672"/>
    </row>
    <row r="673" spans="1:12" x14ac:dyDescent="0.25">
      <c r="F673"/>
    </row>
    <row r="674" spans="1:12" s="2" customFormat="1" x14ac:dyDescent="0.25">
      <c r="A674"/>
      <c r="B674"/>
      <c r="C674" t="s">
        <v>37</v>
      </c>
      <c r="D674" t="s">
        <v>111</v>
      </c>
      <c r="E674" s="2" t="s">
        <v>116</v>
      </c>
      <c r="F674"/>
      <c r="L674"/>
    </row>
    <row r="675" spans="1:12" s="2" customFormat="1" x14ac:dyDescent="0.25">
      <c r="A675"/>
      <c r="B675"/>
      <c r="C675"/>
      <c r="D675" t="s">
        <v>112</v>
      </c>
      <c r="E675" s="2" t="s">
        <v>123</v>
      </c>
      <c r="F675"/>
      <c r="L675"/>
    </row>
    <row r="676" spans="1:12" s="2" customFormat="1" x14ac:dyDescent="0.25">
      <c r="A676"/>
      <c r="B676"/>
      <c r="C676"/>
      <c r="D676" t="s">
        <v>113</v>
      </c>
      <c r="E676" s="2" t="s">
        <v>117</v>
      </c>
      <c r="F676"/>
      <c r="L676"/>
    </row>
    <row r="677" spans="1:12" x14ac:dyDescent="0.25">
      <c r="F677"/>
    </row>
    <row r="678" spans="1:12" s="2" customFormat="1" x14ac:dyDescent="0.25">
      <c r="A678"/>
      <c r="B678"/>
      <c r="C678" t="s">
        <v>38</v>
      </c>
      <c r="D678" t="s">
        <v>111</v>
      </c>
      <c r="E678" s="2" t="s">
        <v>120</v>
      </c>
      <c r="F678"/>
      <c r="L678"/>
    </row>
    <row r="679" spans="1:12" s="2" customFormat="1" x14ac:dyDescent="0.25">
      <c r="A679"/>
      <c r="B679"/>
      <c r="C679"/>
      <c r="D679" t="s">
        <v>112</v>
      </c>
      <c r="E679" s="2" t="s">
        <v>122</v>
      </c>
      <c r="F679"/>
      <c r="L679"/>
    </row>
    <row r="680" spans="1:12" s="2" customFormat="1" x14ac:dyDescent="0.25">
      <c r="A680"/>
      <c r="B680"/>
      <c r="C680"/>
      <c r="D680" t="s">
        <v>113</v>
      </c>
      <c r="E680" s="2" t="s">
        <v>121</v>
      </c>
      <c r="F680"/>
      <c r="L680"/>
    </row>
    <row r="681" spans="1:12" x14ac:dyDescent="0.25">
      <c r="F681"/>
    </row>
    <row r="682" spans="1:12" s="2" customFormat="1" x14ac:dyDescent="0.25">
      <c r="A682"/>
      <c r="B682"/>
      <c r="C682" t="s">
        <v>39</v>
      </c>
      <c r="D682" t="s">
        <v>111</v>
      </c>
      <c r="F682"/>
      <c r="L682"/>
    </row>
    <row r="683" spans="1:12" s="2" customFormat="1" x14ac:dyDescent="0.25">
      <c r="A683"/>
      <c r="B683"/>
      <c r="C683"/>
      <c r="D683" t="s">
        <v>112</v>
      </c>
      <c r="E683" s="2" t="s">
        <v>119</v>
      </c>
      <c r="F683"/>
      <c r="L683"/>
    </row>
    <row r="684" spans="1:12" s="2" customFormat="1" x14ac:dyDescent="0.25">
      <c r="A684"/>
      <c r="B684"/>
      <c r="C684"/>
      <c r="D684" t="s">
        <v>113</v>
      </c>
      <c r="E684" s="2" t="s">
        <v>118</v>
      </c>
      <c r="F684"/>
      <c r="L684"/>
    </row>
  </sheetData>
  <autoFilter ref="A3:L62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4"/>
  <sheetViews>
    <sheetView workbookViewId="0">
      <pane xSplit="4" ySplit="5" topLeftCell="G659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RowHeight="15" x14ac:dyDescent="0.25"/>
  <cols>
    <col min="2" max="2" width="11.85546875" hidden="1" customWidth="1"/>
    <col min="4" max="4" width="26.42578125" customWidth="1"/>
    <col min="5" max="5" width="16.42578125" style="2" bestFit="1" customWidth="1"/>
    <col min="6" max="6" width="19.5703125" style="2" bestFit="1" customWidth="1"/>
    <col min="7" max="7" width="15" style="2" customWidth="1"/>
    <col min="8" max="9" width="18.140625" style="2" customWidth="1"/>
    <col min="10" max="11" width="15.28515625" style="2" customWidth="1"/>
    <col min="12" max="12" width="12.5703125" bestFit="1" customWidth="1"/>
    <col min="13" max="13" width="10.5703125" bestFit="1" customWidth="1"/>
  </cols>
  <sheetData>
    <row r="2" spans="1:13" ht="9" customHeight="1" x14ac:dyDescent="0.25">
      <c r="G2" s="19" t="s">
        <v>671</v>
      </c>
    </row>
    <row r="3" spans="1:13" s="5" customFormat="1" ht="30.75" customHeight="1" x14ac:dyDescent="0.25">
      <c r="A3" s="6" t="s">
        <v>21</v>
      </c>
      <c r="B3" s="6" t="s">
        <v>22</v>
      </c>
      <c r="C3" s="6" t="s">
        <v>23</v>
      </c>
      <c r="D3" s="6" t="s">
        <v>24</v>
      </c>
      <c r="E3" s="7" t="s">
        <v>25</v>
      </c>
      <c r="F3" s="7" t="s">
        <v>132</v>
      </c>
      <c r="G3" s="7" t="s">
        <v>26</v>
      </c>
      <c r="H3" s="7" t="s">
        <v>65</v>
      </c>
      <c r="I3" s="7" t="s">
        <v>27</v>
      </c>
      <c r="J3" s="7" t="s">
        <v>672</v>
      </c>
      <c r="K3" s="7"/>
    </row>
    <row r="4" spans="1:13" x14ac:dyDescent="0.25">
      <c r="A4" t="s">
        <v>130</v>
      </c>
      <c r="C4" t="s">
        <v>20</v>
      </c>
      <c r="D4" t="s">
        <v>349</v>
      </c>
      <c r="E4" s="2">
        <f>+J4-F4</f>
        <v>560000</v>
      </c>
      <c r="F4" s="2">
        <v>0</v>
      </c>
      <c r="G4" s="2">
        <v>0</v>
      </c>
      <c r="I4" s="2">
        <f t="shared" ref="I4:I67" si="0">SUM(E4:G4)-H4</f>
        <v>560000</v>
      </c>
      <c r="J4" s="2">
        <v>560000</v>
      </c>
      <c r="K4" s="2" t="s">
        <v>371</v>
      </c>
      <c r="M4" s="28"/>
    </row>
    <row r="5" spans="1:13" x14ac:dyDescent="0.25">
      <c r="A5" t="s">
        <v>130</v>
      </c>
      <c r="C5" t="s">
        <v>20</v>
      </c>
      <c r="D5" t="s">
        <v>486</v>
      </c>
      <c r="E5" s="2">
        <f t="shared" ref="E5:E68" si="1">+J5-F5</f>
        <v>560000</v>
      </c>
      <c r="F5" s="2">
        <v>0</v>
      </c>
      <c r="G5" s="2">
        <v>0</v>
      </c>
      <c r="I5" s="2">
        <f t="shared" si="0"/>
        <v>560000</v>
      </c>
      <c r="J5" s="2">
        <v>560000</v>
      </c>
      <c r="K5" s="2" t="s">
        <v>371</v>
      </c>
      <c r="M5" s="28"/>
    </row>
    <row r="6" spans="1:13" x14ac:dyDescent="0.25">
      <c r="A6" t="s">
        <v>130</v>
      </c>
      <c r="C6" t="s">
        <v>20</v>
      </c>
      <c r="D6" t="s">
        <v>426</v>
      </c>
      <c r="E6" s="2">
        <f t="shared" si="1"/>
        <v>0</v>
      </c>
      <c r="F6" s="2">
        <v>0</v>
      </c>
      <c r="G6" s="2">
        <v>0</v>
      </c>
      <c r="I6" s="2">
        <f t="shared" si="0"/>
        <v>0</v>
      </c>
      <c r="J6" s="2">
        <v>0</v>
      </c>
      <c r="K6" s="2" t="s">
        <v>371</v>
      </c>
      <c r="M6" s="28"/>
    </row>
    <row r="7" spans="1:13" x14ac:dyDescent="0.25">
      <c r="A7" t="s">
        <v>130</v>
      </c>
      <c r="C7" t="s">
        <v>20</v>
      </c>
      <c r="D7" t="s">
        <v>0</v>
      </c>
      <c r="E7" s="2">
        <f t="shared" si="1"/>
        <v>700000</v>
      </c>
      <c r="F7" s="2">
        <v>0</v>
      </c>
      <c r="G7" s="2">
        <v>0</v>
      </c>
      <c r="I7" s="2">
        <f t="shared" si="0"/>
        <v>700000</v>
      </c>
      <c r="J7" s="2">
        <v>700000</v>
      </c>
      <c r="K7" s="2" t="s">
        <v>371</v>
      </c>
      <c r="M7" s="28"/>
    </row>
    <row r="8" spans="1:13" x14ac:dyDescent="0.25">
      <c r="A8" t="s">
        <v>130</v>
      </c>
      <c r="C8" t="s">
        <v>20</v>
      </c>
      <c r="D8" t="s">
        <v>2</v>
      </c>
      <c r="E8" s="2">
        <f t="shared" si="1"/>
        <v>700000</v>
      </c>
      <c r="F8" s="2">
        <v>0</v>
      </c>
      <c r="G8" s="2">
        <v>0</v>
      </c>
      <c r="I8" s="2">
        <f t="shared" si="0"/>
        <v>700000</v>
      </c>
      <c r="J8" s="2">
        <v>700000</v>
      </c>
      <c r="K8" s="2" t="s">
        <v>371</v>
      </c>
      <c r="M8" s="28"/>
    </row>
    <row r="9" spans="1:13" x14ac:dyDescent="0.25">
      <c r="A9" t="s">
        <v>130</v>
      </c>
      <c r="C9" t="s">
        <v>20</v>
      </c>
      <c r="D9" t="s">
        <v>810</v>
      </c>
      <c r="E9" s="2">
        <f t="shared" si="1"/>
        <v>700000</v>
      </c>
      <c r="F9" s="2">
        <v>0</v>
      </c>
      <c r="G9" s="2">
        <v>1000000</v>
      </c>
      <c r="I9" s="2">
        <f t="shared" si="0"/>
        <v>1700000</v>
      </c>
      <c r="J9" s="2">
        <v>700000</v>
      </c>
      <c r="K9" s="2" t="s">
        <v>371</v>
      </c>
      <c r="M9" s="28"/>
    </row>
    <row r="10" spans="1:13" x14ac:dyDescent="0.25">
      <c r="A10" t="s">
        <v>130</v>
      </c>
      <c r="C10" t="s">
        <v>20</v>
      </c>
      <c r="D10" t="s">
        <v>640</v>
      </c>
      <c r="E10" s="2">
        <f t="shared" si="1"/>
        <v>0</v>
      </c>
      <c r="F10" s="2">
        <v>0</v>
      </c>
      <c r="G10" s="2">
        <v>0</v>
      </c>
      <c r="I10" s="2">
        <f t="shared" si="0"/>
        <v>0</v>
      </c>
      <c r="J10" s="2">
        <v>0</v>
      </c>
      <c r="K10" s="2" t="s">
        <v>371</v>
      </c>
      <c r="M10" s="28"/>
    </row>
    <row r="11" spans="1:13" x14ac:dyDescent="0.25">
      <c r="A11" t="s">
        <v>130</v>
      </c>
      <c r="C11" t="s">
        <v>20</v>
      </c>
      <c r="D11" t="s">
        <v>641</v>
      </c>
      <c r="E11" s="2">
        <f t="shared" si="1"/>
        <v>0</v>
      </c>
      <c r="F11" s="2">
        <v>0</v>
      </c>
      <c r="G11" s="2">
        <v>0</v>
      </c>
      <c r="I11" s="2">
        <f t="shared" si="0"/>
        <v>0</v>
      </c>
      <c r="J11" s="2">
        <v>0</v>
      </c>
      <c r="K11" s="2" t="s">
        <v>371</v>
      </c>
      <c r="M11" s="28"/>
    </row>
    <row r="12" spans="1:13" x14ac:dyDescent="0.25">
      <c r="A12" t="s">
        <v>130</v>
      </c>
      <c r="C12" t="s">
        <v>20</v>
      </c>
      <c r="D12" t="s">
        <v>108</v>
      </c>
      <c r="E12" s="2">
        <f t="shared" si="1"/>
        <v>700000</v>
      </c>
      <c r="F12" s="2">
        <v>0</v>
      </c>
      <c r="G12" s="2">
        <v>0</v>
      </c>
      <c r="I12" s="2">
        <f t="shared" si="0"/>
        <v>700000</v>
      </c>
      <c r="J12" s="2">
        <v>700000</v>
      </c>
      <c r="K12" s="2" t="s">
        <v>371</v>
      </c>
      <c r="M12" s="28"/>
    </row>
    <row r="13" spans="1:13" x14ac:dyDescent="0.25">
      <c r="A13" t="s">
        <v>130</v>
      </c>
      <c r="C13" t="s">
        <v>20</v>
      </c>
      <c r="D13" t="s">
        <v>4</v>
      </c>
      <c r="E13" s="2">
        <f t="shared" si="1"/>
        <v>700000</v>
      </c>
      <c r="F13" s="2">
        <v>0</v>
      </c>
      <c r="G13" s="2">
        <v>0</v>
      </c>
      <c r="I13" s="2">
        <f t="shared" si="0"/>
        <v>700000</v>
      </c>
      <c r="J13" s="2">
        <v>700000</v>
      </c>
      <c r="K13" s="2" t="s">
        <v>371</v>
      </c>
      <c r="M13" s="28"/>
    </row>
    <row r="14" spans="1:13" x14ac:dyDescent="0.25">
      <c r="A14" t="s">
        <v>130</v>
      </c>
      <c r="C14" t="s">
        <v>20</v>
      </c>
      <c r="D14" t="s">
        <v>5</v>
      </c>
      <c r="E14" s="2">
        <f t="shared" si="1"/>
        <v>2000000</v>
      </c>
      <c r="F14" s="2">
        <v>1000000</v>
      </c>
      <c r="G14" s="2">
        <v>0</v>
      </c>
      <c r="I14" s="2">
        <f t="shared" si="0"/>
        <v>3000000</v>
      </c>
      <c r="J14" s="2">
        <v>3000000</v>
      </c>
      <c r="K14" s="2" t="s">
        <v>371</v>
      </c>
      <c r="M14" s="28"/>
    </row>
    <row r="15" spans="1:13" x14ac:dyDescent="0.25">
      <c r="A15" t="s">
        <v>130</v>
      </c>
      <c r="C15" t="s">
        <v>20</v>
      </c>
      <c r="D15" t="s">
        <v>428</v>
      </c>
      <c r="E15" s="2">
        <f t="shared" si="1"/>
        <v>2000000</v>
      </c>
      <c r="F15" s="2">
        <v>1000000</v>
      </c>
      <c r="G15" s="2">
        <v>0</v>
      </c>
      <c r="I15" s="2">
        <f t="shared" si="0"/>
        <v>3000000</v>
      </c>
      <c r="J15" s="2">
        <v>3000000</v>
      </c>
      <c r="K15" s="2" t="s">
        <v>371</v>
      </c>
      <c r="M15" s="28"/>
    </row>
    <row r="16" spans="1:13" x14ac:dyDescent="0.25">
      <c r="A16" t="s">
        <v>130</v>
      </c>
      <c r="C16" t="s">
        <v>20</v>
      </c>
      <c r="D16" t="s">
        <v>350</v>
      </c>
      <c r="E16" s="2">
        <f t="shared" si="1"/>
        <v>2000000</v>
      </c>
      <c r="F16" s="2">
        <v>1000000</v>
      </c>
      <c r="G16" s="2">
        <v>0</v>
      </c>
      <c r="I16" s="2">
        <f t="shared" si="0"/>
        <v>3000000</v>
      </c>
      <c r="J16" s="2">
        <v>3000000</v>
      </c>
      <c r="K16" s="2" t="s">
        <v>371</v>
      </c>
      <c r="M16" s="28"/>
    </row>
    <row r="17" spans="1:13" x14ac:dyDescent="0.25">
      <c r="A17" t="s">
        <v>130</v>
      </c>
      <c r="C17" t="s">
        <v>20</v>
      </c>
      <c r="D17" t="s">
        <v>15</v>
      </c>
      <c r="E17" s="2">
        <f t="shared" si="1"/>
        <v>700000</v>
      </c>
      <c r="F17" s="2">
        <v>0</v>
      </c>
      <c r="G17" s="2">
        <v>0</v>
      </c>
      <c r="I17" s="2">
        <f t="shared" si="0"/>
        <v>700000</v>
      </c>
      <c r="J17" s="2">
        <v>700000</v>
      </c>
      <c r="K17" s="2" t="s">
        <v>371</v>
      </c>
      <c r="M17" s="28"/>
    </row>
    <row r="18" spans="1:13" x14ac:dyDescent="0.25">
      <c r="A18" t="s">
        <v>130</v>
      </c>
      <c r="C18" t="s">
        <v>20</v>
      </c>
      <c r="D18" t="s">
        <v>811</v>
      </c>
      <c r="E18" s="2">
        <f t="shared" si="1"/>
        <v>0</v>
      </c>
      <c r="F18" s="2">
        <v>0</v>
      </c>
      <c r="G18" s="2">
        <v>0</v>
      </c>
      <c r="I18" s="2">
        <f t="shared" si="0"/>
        <v>0</v>
      </c>
      <c r="J18" s="2">
        <v>0</v>
      </c>
      <c r="K18" s="2" t="s">
        <v>371</v>
      </c>
      <c r="M18" s="28"/>
    </row>
    <row r="19" spans="1:13" x14ac:dyDescent="0.25">
      <c r="A19" t="s">
        <v>130</v>
      </c>
      <c r="C19" t="s">
        <v>20</v>
      </c>
      <c r="D19" t="s">
        <v>429</v>
      </c>
      <c r="E19" s="2">
        <f t="shared" si="1"/>
        <v>700000</v>
      </c>
      <c r="F19" s="2">
        <v>0</v>
      </c>
      <c r="G19" s="2">
        <v>0</v>
      </c>
      <c r="I19" s="2">
        <f t="shared" si="0"/>
        <v>700000</v>
      </c>
      <c r="J19" s="2">
        <v>700000</v>
      </c>
      <c r="K19" s="2" t="s">
        <v>371</v>
      </c>
      <c r="M19" s="28"/>
    </row>
    <row r="20" spans="1:13" x14ac:dyDescent="0.25">
      <c r="A20" t="s">
        <v>130</v>
      </c>
      <c r="C20" t="s">
        <v>20</v>
      </c>
      <c r="D20" t="s">
        <v>430</v>
      </c>
      <c r="E20" s="2">
        <f t="shared" si="1"/>
        <v>2500000</v>
      </c>
      <c r="F20" s="2">
        <v>1000000</v>
      </c>
      <c r="G20" s="2">
        <v>0</v>
      </c>
      <c r="I20" s="2">
        <f t="shared" si="0"/>
        <v>3500000</v>
      </c>
      <c r="J20" s="2">
        <v>3500000</v>
      </c>
      <c r="K20" s="2" t="s">
        <v>371</v>
      </c>
      <c r="M20" s="28"/>
    </row>
    <row r="21" spans="1:13" x14ac:dyDescent="0.25">
      <c r="A21" t="s">
        <v>130</v>
      </c>
      <c r="C21" t="s">
        <v>20</v>
      </c>
      <c r="D21" t="s">
        <v>76</v>
      </c>
      <c r="E21" s="2">
        <f t="shared" si="1"/>
        <v>2500000</v>
      </c>
      <c r="F21" s="2">
        <v>1000000</v>
      </c>
      <c r="G21" s="2">
        <v>0</v>
      </c>
      <c r="I21" s="2">
        <f t="shared" si="0"/>
        <v>3500000</v>
      </c>
      <c r="J21" s="2">
        <v>3500000</v>
      </c>
      <c r="K21" s="2" t="s">
        <v>371</v>
      </c>
      <c r="M21" s="28"/>
    </row>
    <row r="22" spans="1:13" x14ac:dyDescent="0.25">
      <c r="A22" t="s">
        <v>130</v>
      </c>
      <c r="C22" t="s">
        <v>20</v>
      </c>
      <c r="D22" t="s">
        <v>106</v>
      </c>
      <c r="E22" s="2">
        <f t="shared" si="1"/>
        <v>2000000</v>
      </c>
      <c r="F22" s="2">
        <v>1000000</v>
      </c>
      <c r="G22" s="2">
        <v>0</v>
      </c>
      <c r="I22" s="2">
        <f t="shared" si="0"/>
        <v>3000000</v>
      </c>
      <c r="J22" s="2">
        <v>3000000</v>
      </c>
      <c r="K22" s="2" t="s">
        <v>371</v>
      </c>
      <c r="M22" s="28"/>
    </row>
    <row r="23" spans="1:13" x14ac:dyDescent="0.25">
      <c r="A23" t="s">
        <v>130</v>
      </c>
      <c r="C23" t="s">
        <v>20</v>
      </c>
      <c r="D23" t="s">
        <v>668</v>
      </c>
      <c r="E23" s="2">
        <f t="shared" si="1"/>
        <v>2000000</v>
      </c>
      <c r="F23" s="2">
        <v>1000000</v>
      </c>
      <c r="G23" s="2">
        <v>0</v>
      </c>
      <c r="I23" s="2">
        <f t="shared" si="0"/>
        <v>3000000</v>
      </c>
      <c r="J23" s="2">
        <v>3000000</v>
      </c>
      <c r="K23" s="2" t="s">
        <v>371</v>
      </c>
      <c r="M23" s="28"/>
    </row>
    <row r="24" spans="1:13" x14ac:dyDescent="0.25">
      <c r="A24" t="s">
        <v>130</v>
      </c>
      <c r="C24" t="s">
        <v>20</v>
      </c>
      <c r="D24" t="s">
        <v>409</v>
      </c>
      <c r="E24" s="2">
        <f t="shared" si="1"/>
        <v>3000000</v>
      </c>
      <c r="F24" s="2">
        <v>1000000</v>
      </c>
      <c r="G24" s="2">
        <v>0</v>
      </c>
      <c r="I24" s="2">
        <f t="shared" si="0"/>
        <v>4000000</v>
      </c>
      <c r="J24" s="2">
        <v>4000000</v>
      </c>
      <c r="K24" s="2" t="s">
        <v>371</v>
      </c>
      <c r="M24" s="28"/>
    </row>
    <row r="25" spans="1:13" x14ac:dyDescent="0.25">
      <c r="A25" t="s">
        <v>130</v>
      </c>
      <c r="C25" t="s">
        <v>20</v>
      </c>
      <c r="D25" t="s">
        <v>392</v>
      </c>
      <c r="E25" s="2">
        <f t="shared" si="1"/>
        <v>3500000</v>
      </c>
      <c r="F25" s="2">
        <v>1000000</v>
      </c>
      <c r="G25" s="2">
        <v>0</v>
      </c>
      <c r="I25" s="2">
        <f t="shared" si="0"/>
        <v>4500000</v>
      </c>
      <c r="J25" s="2">
        <v>4500000</v>
      </c>
      <c r="K25" s="2" t="s">
        <v>371</v>
      </c>
      <c r="M25" s="28"/>
    </row>
    <row r="26" spans="1:13" x14ac:dyDescent="0.25">
      <c r="A26" t="s">
        <v>130</v>
      </c>
      <c r="C26" t="s">
        <v>20</v>
      </c>
      <c r="D26" t="s">
        <v>29</v>
      </c>
      <c r="E26" s="2">
        <f t="shared" si="1"/>
        <v>3000000</v>
      </c>
      <c r="F26" s="2">
        <v>1000000</v>
      </c>
      <c r="G26" s="2">
        <v>0</v>
      </c>
      <c r="I26" s="2">
        <f t="shared" si="0"/>
        <v>4000000</v>
      </c>
      <c r="J26" s="2">
        <v>4000000</v>
      </c>
      <c r="K26" s="2" t="s">
        <v>371</v>
      </c>
      <c r="M26" s="28"/>
    </row>
    <row r="27" spans="1:13" x14ac:dyDescent="0.25">
      <c r="A27" t="s">
        <v>130</v>
      </c>
      <c r="C27" t="s">
        <v>20</v>
      </c>
      <c r="D27" t="s">
        <v>579</v>
      </c>
      <c r="E27" s="2">
        <f t="shared" si="1"/>
        <v>3000000</v>
      </c>
      <c r="F27" s="2">
        <v>1000000</v>
      </c>
      <c r="G27" s="2">
        <v>0</v>
      </c>
      <c r="I27" s="2">
        <f t="shared" si="0"/>
        <v>4000000</v>
      </c>
      <c r="J27" s="2">
        <v>4000000</v>
      </c>
      <c r="K27" s="2" t="s">
        <v>371</v>
      </c>
      <c r="M27" s="28"/>
    </row>
    <row r="28" spans="1:13" x14ac:dyDescent="0.25">
      <c r="A28" t="s">
        <v>130</v>
      </c>
      <c r="C28" t="s">
        <v>20</v>
      </c>
      <c r="D28" t="s">
        <v>90</v>
      </c>
      <c r="E28" s="2">
        <f t="shared" si="1"/>
        <v>3000000</v>
      </c>
      <c r="F28" s="2">
        <v>1000000</v>
      </c>
      <c r="G28" s="2">
        <v>0</v>
      </c>
      <c r="I28" s="2">
        <f t="shared" si="0"/>
        <v>4000000</v>
      </c>
      <c r="J28" s="2">
        <v>4000000</v>
      </c>
      <c r="K28" s="2" t="s">
        <v>371</v>
      </c>
      <c r="M28" s="28"/>
    </row>
    <row r="29" spans="1:13" x14ac:dyDescent="0.25">
      <c r="A29" t="s">
        <v>130</v>
      </c>
      <c r="C29" t="s">
        <v>20</v>
      </c>
      <c r="D29" t="s">
        <v>127</v>
      </c>
      <c r="E29" s="2">
        <f t="shared" si="1"/>
        <v>700000</v>
      </c>
      <c r="F29" s="2">
        <v>0</v>
      </c>
      <c r="G29" s="2">
        <v>0</v>
      </c>
      <c r="I29" s="2">
        <f t="shared" si="0"/>
        <v>700000</v>
      </c>
      <c r="J29" s="2">
        <v>700000</v>
      </c>
      <c r="K29" s="2" t="s">
        <v>251</v>
      </c>
      <c r="M29" s="28"/>
    </row>
    <row r="30" spans="1:13" x14ac:dyDescent="0.25">
      <c r="A30" t="s">
        <v>130</v>
      </c>
      <c r="C30" t="s">
        <v>20</v>
      </c>
      <c r="D30" t="s">
        <v>374</v>
      </c>
      <c r="E30" s="2">
        <f t="shared" si="1"/>
        <v>700000</v>
      </c>
      <c r="F30" s="2">
        <v>0</v>
      </c>
      <c r="G30" s="2">
        <v>0</v>
      </c>
      <c r="I30" s="2">
        <f t="shared" si="0"/>
        <v>700000</v>
      </c>
      <c r="J30" s="2">
        <v>700000</v>
      </c>
      <c r="K30" s="2" t="s">
        <v>251</v>
      </c>
      <c r="M30" s="28"/>
    </row>
    <row r="31" spans="1:13" x14ac:dyDescent="0.25">
      <c r="A31" t="s">
        <v>130</v>
      </c>
      <c r="C31" t="s">
        <v>20</v>
      </c>
      <c r="D31" t="s">
        <v>107</v>
      </c>
      <c r="E31" s="2">
        <f t="shared" si="1"/>
        <v>700000</v>
      </c>
      <c r="F31" s="2">
        <v>0</v>
      </c>
      <c r="G31" s="2">
        <v>0</v>
      </c>
      <c r="I31" s="2">
        <f t="shared" si="0"/>
        <v>700000</v>
      </c>
      <c r="J31" s="2">
        <v>700000</v>
      </c>
      <c r="K31" s="2" t="s">
        <v>251</v>
      </c>
      <c r="M31" s="28"/>
    </row>
    <row r="32" spans="1:13" x14ac:dyDescent="0.25">
      <c r="A32" t="s">
        <v>130</v>
      </c>
      <c r="C32" t="s">
        <v>20</v>
      </c>
      <c r="D32" t="s">
        <v>548</v>
      </c>
      <c r="E32" s="2">
        <f t="shared" si="1"/>
        <v>700000</v>
      </c>
      <c r="F32" s="2">
        <v>0</v>
      </c>
      <c r="G32" s="2">
        <v>0</v>
      </c>
      <c r="I32" s="2">
        <f t="shared" si="0"/>
        <v>700000</v>
      </c>
      <c r="J32" s="2">
        <v>700000</v>
      </c>
      <c r="K32" s="2" t="s">
        <v>251</v>
      </c>
      <c r="M32" s="28"/>
    </row>
    <row r="33" spans="1:13" x14ac:dyDescent="0.25">
      <c r="A33" t="s">
        <v>130</v>
      </c>
      <c r="C33" t="s">
        <v>20</v>
      </c>
      <c r="D33" t="s">
        <v>484</v>
      </c>
      <c r="E33" s="2">
        <f t="shared" si="1"/>
        <v>700000</v>
      </c>
      <c r="F33" s="2">
        <v>0</v>
      </c>
      <c r="G33" s="2">
        <v>0</v>
      </c>
      <c r="I33" s="2">
        <f t="shared" si="0"/>
        <v>700000</v>
      </c>
      <c r="J33" s="2">
        <v>700000</v>
      </c>
      <c r="K33" s="2" t="s">
        <v>251</v>
      </c>
      <c r="M33" s="28"/>
    </row>
    <row r="34" spans="1:13" x14ac:dyDescent="0.25">
      <c r="A34" t="s">
        <v>130</v>
      </c>
      <c r="C34" t="s">
        <v>20</v>
      </c>
      <c r="D34" t="s">
        <v>547</v>
      </c>
      <c r="E34" s="2">
        <f t="shared" si="1"/>
        <v>700000</v>
      </c>
      <c r="F34" s="2">
        <v>0</v>
      </c>
      <c r="G34" s="2">
        <v>0</v>
      </c>
      <c r="I34" s="2">
        <f t="shared" si="0"/>
        <v>700000</v>
      </c>
      <c r="J34" s="2">
        <v>700000</v>
      </c>
      <c r="K34" s="2" t="s">
        <v>251</v>
      </c>
      <c r="M34" s="28"/>
    </row>
    <row r="35" spans="1:13" x14ac:dyDescent="0.25">
      <c r="A35" t="s">
        <v>130</v>
      </c>
      <c r="C35" t="s">
        <v>20</v>
      </c>
      <c r="D35" t="s">
        <v>485</v>
      </c>
      <c r="E35" s="2">
        <f t="shared" si="1"/>
        <v>2000000</v>
      </c>
      <c r="F35" s="2">
        <v>1000000</v>
      </c>
      <c r="G35" s="2">
        <v>0</v>
      </c>
      <c r="I35" s="2">
        <f t="shared" si="0"/>
        <v>3000000</v>
      </c>
      <c r="J35" s="2">
        <v>3000000</v>
      </c>
      <c r="K35" s="2" t="s">
        <v>251</v>
      </c>
      <c r="M35" s="28"/>
    </row>
    <row r="36" spans="1:13" x14ac:dyDescent="0.25">
      <c r="A36" t="s">
        <v>130</v>
      </c>
      <c r="C36" t="s">
        <v>20</v>
      </c>
      <c r="D36" t="s">
        <v>363</v>
      </c>
      <c r="E36" s="2">
        <f t="shared" si="1"/>
        <v>2000000</v>
      </c>
      <c r="F36" s="2">
        <v>1000000</v>
      </c>
      <c r="G36" s="2">
        <v>0</v>
      </c>
      <c r="I36" s="2">
        <f t="shared" si="0"/>
        <v>3000000</v>
      </c>
      <c r="J36" s="2">
        <v>3000000</v>
      </c>
      <c r="K36" s="2" t="s">
        <v>252</v>
      </c>
      <c r="M36" s="28"/>
    </row>
    <row r="37" spans="1:13" x14ac:dyDescent="0.25">
      <c r="A37" t="s">
        <v>130</v>
      </c>
      <c r="C37" t="s">
        <v>20</v>
      </c>
      <c r="D37" t="s">
        <v>549</v>
      </c>
      <c r="E37" s="2">
        <f t="shared" si="1"/>
        <v>0</v>
      </c>
      <c r="F37" s="2">
        <v>0</v>
      </c>
      <c r="G37" s="2">
        <v>0</v>
      </c>
      <c r="I37" s="2">
        <f t="shared" si="0"/>
        <v>0</v>
      </c>
      <c r="J37" s="2">
        <v>0</v>
      </c>
      <c r="K37" s="2" t="s">
        <v>252</v>
      </c>
      <c r="M37" s="28"/>
    </row>
    <row r="38" spans="1:13" x14ac:dyDescent="0.25">
      <c r="A38" t="s">
        <v>130</v>
      </c>
      <c r="C38" t="s">
        <v>20</v>
      </c>
      <c r="D38" t="s">
        <v>413</v>
      </c>
      <c r="E38" s="2">
        <f t="shared" si="1"/>
        <v>700000</v>
      </c>
      <c r="F38" s="2">
        <v>0</v>
      </c>
      <c r="G38" s="2">
        <v>0</v>
      </c>
      <c r="I38" s="2">
        <f t="shared" si="0"/>
        <v>700000</v>
      </c>
      <c r="J38" s="2">
        <v>700000</v>
      </c>
      <c r="K38" s="2" t="s">
        <v>252</v>
      </c>
      <c r="M38" s="28"/>
    </row>
    <row r="39" spans="1:13" x14ac:dyDescent="0.25">
      <c r="A39" t="s">
        <v>130</v>
      </c>
      <c r="C39" t="s">
        <v>20</v>
      </c>
      <c r="D39" t="s">
        <v>580</v>
      </c>
      <c r="E39" s="2">
        <f t="shared" si="1"/>
        <v>1900000</v>
      </c>
      <c r="F39" s="2">
        <v>0</v>
      </c>
      <c r="G39" s="2">
        <v>0</v>
      </c>
      <c r="I39" s="2">
        <f t="shared" si="0"/>
        <v>1900000</v>
      </c>
      <c r="J39" s="2">
        <v>1900000</v>
      </c>
      <c r="K39" s="2" t="s">
        <v>791</v>
      </c>
      <c r="M39" s="28"/>
    </row>
    <row r="40" spans="1:13" x14ac:dyDescent="0.25">
      <c r="A40" t="s">
        <v>130</v>
      </c>
      <c r="C40" t="s">
        <v>20</v>
      </c>
      <c r="D40" t="s">
        <v>697</v>
      </c>
      <c r="E40" s="2">
        <f t="shared" si="1"/>
        <v>2100000</v>
      </c>
      <c r="F40" s="2">
        <v>0</v>
      </c>
      <c r="G40" s="2">
        <v>1000000</v>
      </c>
      <c r="I40" s="2">
        <f t="shared" si="0"/>
        <v>3100000</v>
      </c>
      <c r="J40" s="2">
        <v>2100000</v>
      </c>
      <c r="K40" s="2" t="s">
        <v>791</v>
      </c>
      <c r="M40" s="28"/>
    </row>
    <row r="41" spans="1:13" x14ac:dyDescent="0.25">
      <c r="A41" t="s">
        <v>130</v>
      </c>
      <c r="C41" t="s">
        <v>20</v>
      </c>
      <c r="D41" t="s">
        <v>30</v>
      </c>
      <c r="E41" s="2">
        <f t="shared" si="1"/>
        <v>2100000</v>
      </c>
      <c r="F41" s="2">
        <v>0</v>
      </c>
      <c r="G41" s="2">
        <v>0</v>
      </c>
      <c r="I41" s="2">
        <f t="shared" si="0"/>
        <v>2100000</v>
      </c>
      <c r="J41" s="2">
        <v>2100000</v>
      </c>
      <c r="K41" s="2" t="s">
        <v>791</v>
      </c>
      <c r="M41" s="28"/>
    </row>
    <row r="42" spans="1:13" x14ac:dyDescent="0.25">
      <c r="A42" t="s">
        <v>130</v>
      </c>
      <c r="C42" t="s">
        <v>20</v>
      </c>
      <c r="D42" t="s">
        <v>19</v>
      </c>
      <c r="E42" s="2">
        <f t="shared" si="1"/>
        <v>1900000</v>
      </c>
      <c r="F42" s="2">
        <v>0</v>
      </c>
      <c r="G42" s="2">
        <v>0</v>
      </c>
      <c r="I42" s="2">
        <f t="shared" si="0"/>
        <v>1900000</v>
      </c>
      <c r="J42" s="2">
        <v>1900000</v>
      </c>
      <c r="K42" s="2" t="s">
        <v>791</v>
      </c>
      <c r="M42" s="28"/>
    </row>
    <row r="43" spans="1:13" x14ac:dyDescent="0.25">
      <c r="A43" t="s">
        <v>130</v>
      </c>
      <c r="C43" t="s">
        <v>20</v>
      </c>
      <c r="D43" t="s">
        <v>3</v>
      </c>
      <c r="E43" s="2">
        <f t="shared" si="1"/>
        <v>1900000</v>
      </c>
      <c r="F43" s="2">
        <v>0</v>
      </c>
      <c r="G43" s="2">
        <v>0</v>
      </c>
      <c r="I43" s="2">
        <f t="shared" si="0"/>
        <v>1900000</v>
      </c>
      <c r="J43" s="2">
        <v>1900000</v>
      </c>
      <c r="K43" s="2" t="s">
        <v>791</v>
      </c>
      <c r="M43" s="28"/>
    </row>
    <row r="44" spans="1:13" x14ac:dyDescent="0.25">
      <c r="A44" t="s">
        <v>130</v>
      </c>
      <c r="C44" t="s">
        <v>20</v>
      </c>
      <c r="D44" t="s">
        <v>812</v>
      </c>
      <c r="E44" s="2">
        <f t="shared" si="1"/>
        <v>2900000</v>
      </c>
      <c r="F44" s="2">
        <v>0</v>
      </c>
      <c r="G44" s="2">
        <v>851851</v>
      </c>
      <c r="I44" s="2">
        <f t="shared" si="0"/>
        <v>3751851</v>
      </c>
      <c r="J44" s="2">
        <v>2900000</v>
      </c>
      <c r="K44" s="2" t="s">
        <v>791</v>
      </c>
      <c r="M44" s="28"/>
    </row>
    <row r="45" spans="1:13" x14ac:dyDescent="0.25">
      <c r="A45" t="s">
        <v>130</v>
      </c>
      <c r="C45" t="s">
        <v>20</v>
      </c>
      <c r="D45" t="s">
        <v>813</v>
      </c>
      <c r="E45" s="2">
        <f t="shared" si="1"/>
        <v>0</v>
      </c>
      <c r="F45" s="2">
        <v>0</v>
      </c>
      <c r="G45" s="2">
        <v>0</v>
      </c>
      <c r="I45" s="2">
        <f t="shared" si="0"/>
        <v>0</v>
      </c>
      <c r="J45" s="2">
        <v>0</v>
      </c>
      <c r="K45" s="2" t="s">
        <v>791</v>
      </c>
      <c r="M45" s="28"/>
    </row>
    <row r="46" spans="1:13" x14ac:dyDescent="0.25">
      <c r="A46" t="s">
        <v>130</v>
      </c>
      <c r="C46" t="s">
        <v>20</v>
      </c>
      <c r="D46" t="s">
        <v>814</v>
      </c>
      <c r="E46" s="2">
        <f t="shared" si="1"/>
        <v>0</v>
      </c>
      <c r="F46" s="2">
        <v>0</v>
      </c>
      <c r="G46" s="2">
        <v>407407</v>
      </c>
      <c r="I46" s="2">
        <f t="shared" si="0"/>
        <v>407407</v>
      </c>
      <c r="J46" s="2">
        <v>0</v>
      </c>
      <c r="K46" s="2" t="s">
        <v>791</v>
      </c>
      <c r="M46" s="28"/>
    </row>
    <row r="47" spans="1:13" x14ac:dyDescent="0.25">
      <c r="A47" t="s">
        <v>126</v>
      </c>
      <c r="C47" t="s">
        <v>20</v>
      </c>
      <c r="D47" t="s">
        <v>6</v>
      </c>
      <c r="E47" s="2">
        <f t="shared" si="1"/>
        <v>3000000</v>
      </c>
      <c r="F47" s="2">
        <v>1000000</v>
      </c>
      <c r="G47" s="2">
        <v>0</v>
      </c>
      <c r="I47" s="2">
        <f t="shared" si="0"/>
        <v>4000000</v>
      </c>
      <c r="J47" s="2">
        <v>4000000</v>
      </c>
      <c r="K47" s="2" t="s">
        <v>371</v>
      </c>
      <c r="M47" s="28"/>
    </row>
    <row r="48" spans="1:13" x14ac:dyDescent="0.25">
      <c r="A48" t="s">
        <v>126</v>
      </c>
      <c r="C48" t="s">
        <v>20</v>
      </c>
      <c r="D48" t="s">
        <v>100</v>
      </c>
      <c r="E48" s="2">
        <f t="shared" si="1"/>
        <v>3000000</v>
      </c>
      <c r="F48" s="2">
        <v>1000000</v>
      </c>
      <c r="G48" s="2">
        <v>0</v>
      </c>
      <c r="I48" s="2">
        <f t="shared" si="0"/>
        <v>4000000</v>
      </c>
      <c r="J48" s="2">
        <v>4000000</v>
      </c>
      <c r="K48" s="2" t="s">
        <v>371</v>
      </c>
      <c r="M48" s="28"/>
    </row>
    <row r="49" spans="1:13" x14ac:dyDescent="0.25">
      <c r="A49" t="s">
        <v>126</v>
      </c>
      <c r="C49" t="s">
        <v>20</v>
      </c>
      <c r="D49" t="s">
        <v>7</v>
      </c>
      <c r="E49" s="2">
        <f t="shared" si="1"/>
        <v>3000000</v>
      </c>
      <c r="F49" s="2">
        <v>1000000</v>
      </c>
      <c r="G49" s="2">
        <v>0</v>
      </c>
      <c r="I49" s="2">
        <f t="shared" si="0"/>
        <v>4000000</v>
      </c>
      <c r="J49" s="2">
        <v>4000000</v>
      </c>
      <c r="K49" s="2" t="s">
        <v>371</v>
      </c>
      <c r="M49" s="28"/>
    </row>
    <row r="50" spans="1:13" x14ac:dyDescent="0.25">
      <c r="A50" t="s">
        <v>126</v>
      </c>
      <c r="C50" t="s">
        <v>20</v>
      </c>
      <c r="D50" t="s">
        <v>105</v>
      </c>
      <c r="E50" s="2">
        <f t="shared" si="1"/>
        <v>3000000</v>
      </c>
      <c r="F50" s="2">
        <v>1000000</v>
      </c>
      <c r="G50" s="2">
        <v>0</v>
      </c>
      <c r="I50" s="2">
        <f t="shared" si="0"/>
        <v>4000000</v>
      </c>
      <c r="J50" s="2">
        <v>4000000</v>
      </c>
      <c r="K50" s="2" t="s">
        <v>371</v>
      </c>
      <c r="M50" s="28"/>
    </row>
    <row r="51" spans="1:13" x14ac:dyDescent="0.25">
      <c r="A51" t="s">
        <v>126</v>
      </c>
      <c r="C51" t="s">
        <v>20</v>
      </c>
      <c r="D51" t="s">
        <v>102</v>
      </c>
      <c r="E51" s="2">
        <f t="shared" si="1"/>
        <v>0</v>
      </c>
      <c r="G51" s="2">
        <v>0</v>
      </c>
      <c r="I51" s="2">
        <f t="shared" si="0"/>
        <v>0</v>
      </c>
      <c r="J51" s="2">
        <v>0</v>
      </c>
      <c r="K51" s="2" t="s">
        <v>371</v>
      </c>
      <c r="M51" s="28"/>
    </row>
    <row r="52" spans="1:13" x14ac:dyDescent="0.25">
      <c r="A52" t="s">
        <v>126</v>
      </c>
      <c r="C52" t="s">
        <v>20</v>
      </c>
      <c r="D52" t="s">
        <v>104</v>
      </c>
      <c r="E52" s="2">
        <f t="shared" si="1"/>
        <v>3000000</v>
      </c>
      <c r="F52" s="2">
        <v>1000000</v>
      </c>
      <c r="G52" s="2">
        <v>0</v>
      </c>
      <c r="I52" s="2">
        <f t="shared" si="0"/>
        <v>4000000</v>
      </c>
      <c r="J52" s="2">
        <v>4000000</v>
      </c>
      <c r="K52" s="2" t="s">
        <v>371</v>
      </c>
      <c r="M52" s="28"/>
    </row>
    <row r="53" spans="1:13" x14ac:dyDescent="0.25">
      <c r="A53" t="s">
        <v>126</v>
      </c>
      <c r="C53" t="s">
        <v>20</v>
      </c>
      <c r="D53" t="s">
        <v>699</v>
      </c>
      <c r="E53" s="2">
        <f t="shared" si="1"/>
        <v>3000000</v>
      </c>
      <c r="F53" s="2">
        <v>1000000</v>
      </c>
      <c r="G53" s="2">
        <v>1000000</v>
      </c>
      <c r="I53" s="2">
        <f t="shared" si="0"/>
        <v>5000000</v>
      </c>
      <c r="J53" s="2">
        <v>4000000</v>
      </c>
      <c r="K53" s="2" t="s">
        <v>371</v>
      </c>
      <c r="M53" s="28"/>
    </row>
    <row r="54" spans="1:13" x14ac:dyDescent="0.25">
      <c r="A54" t="s">
        <v>126</v>
      </c>
      <c r="C54" t="s">
        <v>20</v>
      </c>
      <c r="D54" t="s">
        <v>700</v>
      </c>
      <c r="E54" s="2">
        <f t="shared" si="1"/>
        <v>3000000</v>
      </c>
      <c r="F54" s="2">
        <v>1000000</v>
      </c>
      <c r="G54" s="2">
        <v>1000000</v>
      </c>
      <c r="I54" s="2">
        <f t="shared" si="0"/>
        <v>5000000</v>
      </c>
      <c r="J54" s="2">
        <v>4000000</v>
      </c>
      <c r="K54" s="2" t="s">
        <v>371</v>
      </c>
      <c r="M54" s="28"/>
    </row>
    <row r="55" spans="1:13" x14ac:dyDescent="0.25">
      <c r="A55" t="s">
        <v>126</v>
      </c>
      <c r="C55" t="s">
        <v>20</v>
      </c>
      <c r="D55" t="s">
        <v>432</v>
      </c>
      <c r="E55" s="2">
        <f t="shared" si="1"/>
        <v>2000000</v>
      </c>
      <c r="F55" s="2">
        <v>1000000</v>
      </c>
      <c r="G55" s="2">
        <v>0</v>
      </c>
      <c r="I55" s="2">
        <f t="shared" si="0"/>
        <v>3000000</v>
      </c>
      <c r="J55" s="2">
        <v>3000000</v>
      </c>
      <c r="K55" s="2" t="s">
        <v>371</v>
      </c>
      <c r="M55" s="28"/>
    </row>
    <row r="56" spans="1:13" x14ac:dyDescent="0.25">
      <c r="A56" t="s">
        <v>126</v>
      </c>
      <c r="C56" t="s">
        <v>20</v>
      </c>
      <c r="D56" t="s">
        <v>109</v>
      </c>
      <c r="E56" s="2">
        <f t="shared" si="1"/>
        <v>2000000</v>
      </c>
      <c r="F56" s="2">
        <v>1000000</v>
      </c>
      <c r="G56" s="2">
        <v>0</v>
      </c>
      <c r="I56" s="2">
        <f t="shared" si="0"/>
        <v>3000000</v>
      </c>
      <c r="J56" s="2">
        <v>3000000</v>
      </c>
      <c r="K56" s="2" t="s">
        <v>371</v>
      </c>
      <c r="M56" s="28"/>
    </row>
    <row r="57" spans="1:13" x14ac:dyDescent="0.25">
      <c r="A57" t="s">
        <v>126</v>
      </c>
      <c r="C57" t="s">
        <v>20</v>
      </c>
      <c r="D57" t="s">
        <v>815</v>
      </c>
      <c r="E57" s="2">
        <f t="shared" si="1"/>
        <v>0</v>
      </c>
      <c r="F57" s="2">
        <v>0</v>
      </c>
      <c r="G57" s="2">
        <v>0</v>
      </c>
      <c r="I57" s="2">
        <f t="shared" si="0"/>
        <v>0</v>
      </c>
      <c r="J57" s="2">
        <v>0</v>
      </c>
      <c r="K57" s="2" t="s">
        <v>371</v>
      </c>
      <c r="M57" s="28"/>
    </row>
    <row r="58" spans="1:13" x14ac:dyDescent="0.25">
      <c r="A58" t="s">
        <v>126</v>
      </c>
      <c r="C58" t="s">
        <v>20</v>
      </c>
      <c r="D58" t="s">
        <v>101</v>
      </c>
      <c r="E58" s="2">
        <f t="shared" si="1"/>
        <v>2000000</v>
      </c>
      <c r="F58" s="2">
        <v>1000000</v>
      </c>
      <c r="G58" s="2">
        <v>0</v>
      </c>
      <c r="I58" s="2">
        <f t="shared" si="0"/>
        <v>3000000</v>
      </c>
      <c r="J58" s="2">
        <v>3000000</v>
      </c>
      <c r="K58" s="2" t="s">
        <v>371</v>
      </c>
      <c r="M58" s="28"/>
    </row>
    <row r="59" spans="1:13" x14ac:dyDescent="0.25">
      <c r="A59" t="s">
        <v>126</v>
      </c>
      <c r="C59" t="s">
        <v>20</v>
      </c>
      <c r="D59" t="s">
        <v>12</v>
      </c>
      <c r="E59" s="2">
        <f t="shared" si="1"/>
        <v>2000000</v>
      </c>
      <c r="F59" s="2">
        <v>1000000</v>
      </c>
      <c r="G59" s="2">
        <v>0</v>
      </c>
      <c r="I59" s="2">
        <f t="shared" si="0"/>
        <v>3000000</v>
      </c>
      <c r="J59" s="2">
        <v>3000000</v>
      </c>
      <c r="K59" s="2" t="s">
        <v>371</v>
      </c>
      <c r="M59" s="28"/>
    </row>
    <row r="60" spans="1:13" x14ac:dyDescent="0.25">
      <c r="A60" t="s">
        <v>126</v>
      </c>
      <c r="C60" t="s">
        <v>20</v>
      </c>
      <c r="D60" t="s">
        <v>16</v>
      </c>
      <c r="E60" s="2">
        <f t="shared" si="1"/>
        <v>2000000</v>
      </c>
      <c r="F60" s="2">
        <v>1000000</v>
      </c>
      <c r="G60" s="2">
        <v>0</v>
      </c>
      <c r="I60" s="2">
        <f t="shared" si="0"/>
        <v>3000000</v>
      </c>
      <c r="J60" s="2">
        <v>3000000</v>
      </c>
      <c r="K60" s="2" t="s">
        <v>371</v>
      </c>
      <c r="M60" s="28"/>
    </row>
    <row r="61" spans="1:13" x14ac:dyDescent="0.25">
      <c r="A61" t="s">
        <v>126</v>
      </c>
      <c r="C61" t="s">
        <v>20</v>
      </c>
      <c r="D61" t="s">
        <v>434</v>
      </c>
      <c r="E61" s="2">
        <f t="shared" si="1"/>
        <v>2000000</v>
      </c>
      <c r="F61" s="2">
        <v>1000000</v>
      </c>
      <c r="G61" s="2">
        <v>0</v>
      </c>
      <c r="I61" s="2">
        <f t="shared" si="0"/>
        <v>3000000</v>
      </c>
      <c r="J61" s="2">
        <v>3000000</v>
      </c>
      <c r="K61" s="2" t="s">
        <v>371</v>
      </c>
      <c r="M61" s="28"/>
    </row>
    <row r="62" spans="1:13" x14ac:dyDescent="0.25">
      <c r="A62" t="s">
        <v>126</v>
      </c>
      <c r="C62" t="s">
        <v>20</v>
      </c>
      <c r="D62" t="s">
        <v>9</v>
      </c>
      <c r="E62" s="2">
        <f t="shared" si="1"/>
        <v>2000000</v>
      </c>
      <c r="F62" s="2">
        <v>1000000</v>
      </c>
      <c r="G62" s="2">
        <v>0</v>
      </c>
      <c r="I62" s="2">
        <f t="shared" si="0"/>
        <v>3000000</v>
      </c>
      <c r="J62" s="2">
        <v>3000000</v>
      </c>
      <c r="K62" s="2" t="s">
        <v>371</v>
      </c>
      <c r="M62" s="28"/>
    </row>
    <row r="63" spans="1:13" x14ac:dyDescent="0.25">
      <c r="A63" t="s">
        <v>126</v>
      </c>
      <c r="C63" t="s">
        <v>20</v>
      </c>
      <c r="D63" t="s">
        <v>17</v>
      </c>
      <c r="E63" s="2">
        <f t="shared" si="1"/>
        <v>2500000</v>
      </c>
      <c r="F63" s="2">
        <v>1000000</v>
      </c>
      <c r="G63" s="2">
        <v>0</v>
      </c>
      <c r="I63" s="2">
        <f t="shared" si="0"/>
        <v>3500000</v>
      </c>
      <c r="J63" s="2">
        <v>3500000</v>
      </c>
      <c r="K63" s="2" t="s">
        <v>371</v>
      </c>
      <c r="M63" s="28"/>
    </row>
    <row r="64" spans="1:13" x14ac:dyDescent="0.25">
      <c r="A64" t="s">
        <v>126</v>
      </c>
      <c r="C64" t="s">
        <v>20</v>
      </c>
      <c r="D64" t="s">
        <v>487</v>
      </c>
      <c r="E64" s="2">
        <f t="shared" si="1"/>
        <v>2000000</v>
      </c>
      <c r="F64" s="2">
        <v>1000000</v>
      </c>
      <c r="G64" s="2">
        <v>0</v>
      </c>
      <c r="I64" s="2">
        <f t="shared" si="0"/>
        <v>3000000</v>
      </c>
      <c r="J64" s="2">
        <v>3000000</v>
      </c>
      <c r="K64" s="2" t="s">
        <v>371</v>
      </c>
      <c r="M64" s="28"/>
    </row>
    <row r="65" spans="1:13" x14ac:dyDescent="0.25">
      <c r="A65" t="s">
        <v>126</v>
      </c>
      <c r="C65" t="s">
        <v>20</v>
      </c>
      <c r="D65" t="s">
        <v>13</v>
      </c>
      <c r="E65" s="2">
        <f t="shared" si="1"/>
        <v>2000000</v>
      </c>
      <c r="F65" s="2">
        <v>1000000</v>
      </c>
      <c r="G65" s="2">
        <v>0</v>
      </c>
      <c r="I65" s="2">
        <f t="shared" si="0"/>
        <v>3000000</v>
      </c>
      <c r="J65" s="2">
        <v>3000000</v>
      </c>
      <c r="K65" s="2" t="s">
        <v>371</v>
      </c>
      <c r="M65" s="28"/>
    </row>
    <row r="66" spans="1:13" x14ac:dyDescent="0.25">
      <c r="A66" t="s">
        <v>126</v>
      </c>
      <c r="C66" t="s">
        <v>20</v>
      </c>
      <c r="D66" t="s">
        <v>77</v>
      </c>
      <c r="E66" s="2">
        <f t="shared" si="1"/>
        <v>2000000</v>
      </c>
      <c r="F66" s="2">
        <v>1000000</v>
      </c>
      <c r="G66" s="2">
        <v>0</v>
      </c>
      <c r="I66" s="2">
        <f t="shared" si="0"/>
        <v>3000000</v>
      </c>
      <c r="J66" s="2">
        <v>3000000</v>
      </c>
      <c r="K66" s="2" t="s">
        <v>371</v>
      </c>
      <c r="M66" s="28"/>
    </row>
    <row r="67" spans="1:13" x14ac:dyDescent="0.25">
      <c r="A67" t="s">
        <v>126</v>
      </c>
      <c r="C67" t="s">
        <v>20</v>
      </c>
      <c r="D67" t="s">
        <v>364</v>
      </c>
      <c r="E67" s="2">
        <f t="shared" si="1"/>
        <v>2000000</v>
      </c>
      <c r="F67" s="2">
        <v>1000000</v>
      </c>
      <c r="G67" s="2">
        <v>0</v>
      </c>
      <c r="I67" s="2">
        <f t="shared" si="0"/>
        <v>3000000</v>
      </c>
      <c r="J67" s="2">
        <v>3000000</v>
      </c>
      <c r="K67" s="2" t="s">
        <v>371</v>
      </c>
      <c r="M67" s="28"/>
    </row>
    <row r="68" spans="1:13" x14ac:dyDescent="0.25">
      <c r="A68" t="s">
        <v>126</v>
      </c>
      <c r="C68" t="s">
        <v>20</v>
      </c>
      <c r="D68" t="s">
        <v>614</v>
      </c>
      <c r="E68" s="2">
        <f t="shared" si="1"/>
        <v>2000000</v>
      </c>
      <c r="F68" s="2">
        <v>1000000</v>
      </c>
      <c r="G68" s="2">
        <v>0</v>
      </c>
      <c r="I68" s="2">
        <f t="shared" ref="I68:I135" si="2">SUM(E68:G68)-H68</f>
        <v>3000000</v>
      </c>
      <c r="J68" s="2">
        <v>3000000</v>
      </c>
      <c r="K68" s="2" t="s">
        <v>371</v>
      </c>
      <c r="M68" s="28"/>
    </row>
    <row r="69" spans="1:13" x14ac:dyDescent="0.25">
      <c r="A69" t="s">
        <v>126</v>
      </c>
      <c r="C69" t="s">
        <v>20</v>
      </c>
      <c r="D69" t="s">
        <v>11</v>
      </c>
      <c r="E69" s="2">
        <f t="shared" ref="E69:E134" si="3">+J69-F69</f>
        <v>2000000</v>
      </c>
      <c r="F69" s="2">
        <v>1000000</v>
      </c>
      <c r="G69" s="2">
        <v>0</v>
      </c>
      <c r="I69" s="2">
        <f t="shared" si="2"/>
        <v>3000000</v>
      </c>
      <c r="J69" s="2">
        <v>3000000</v>
      </c>
      <c r="K69" s="2" t="s">
        <v>371</v>
      </c>
      <c r="M69" s="28"/>
    </row>
    <row r="70" spans="1:13" x14ac:dyDescent="0.25">
      <c r="A70" t="s">
        <v>126</v>
      </c>
      <c r="C70" t="s">
        <v>20</v>
      </c>
      <c r="D70" t="s">
        <v>488</v>
      </c>
      <c r="E70" s="2">
        <f t="shared" si="3"/>
        <v>2000000</v>
      </c>
      <c r="F70" s="2">
        <v>1000000</v>
      </c>
      <c r="G70" s="2">
        <v>0</v>
      </c>
      <c r="I70" s="2">
        <f t="shared" si="2"/>
        <v>3000000</v>
      </c>
      <c r="J70" s="2">
        <v>3000000</v>
      </c>
      <c r="K70" s="2" t="s">
        <v>371</v>
      </c>
      <c r="M70" s="28"/>
    </row>
    <row r="71" spans="1:13" x14ac:dyDescent="0.25">
      <c r="A71" t="s">
        <v>126</v>
      </c>
      <c r="C71" t="s">
        <v>20</v>
      </c>
      <c r="D71" t="s">
        <v>82</v>
      </c>
      <c r="E71" s="2">
        <f t="shared" si="3"/>
        <v>2000000</v>
      </c>
      <c r="F71" s="2">
        <v>1000000</v>
      </c>
      <c r="G71" s="2">
        <v>0</v>
      </c>
      <c r="I71" s="2">
        <f t="shared" si="2"/>
        <v>3000000</v>
      </c>
      <c r="J71" s="2">
        <v>3000000</v>
      </c>
      <c r="K71" s="2" t="s">
        <v>371</v>
      </c>
      <c r="M71" s="28"/>
    </row>
    <row r="72" spans="1:13" x14ac:dyDescent="0.25">
      <c r="A72" t="s">
        <v>126</v>
      </c>
      <c r="C72" t="s">
        <v>20</v>
      </c>
      <c r="D72" t="s">
        <v>14</v>
      </c>
      <c r="E72" s="2">
        <f t="shared" si="3"/>
        <v>2500000</v>
      </c>
      <c r="F72" s="2">
        <v>1000000</v>
      </c>
      <c r="G72" s="2">
        <v>0</v>
      </c>
      <c r="I72" s="2">
        <f t="shared" si="2"/>
        <v>3500000</v>
      </c>
      <c r="J72" s="2">
        <v>3500000</v>
      </c>
      <c r="K72" s="2" t="s">
        <v>371</v>
      </c>
      <c r="M72" s="28"/>
    </row>
    <row r="73" spans="1:13" x14ac:dyDescent="0.25">
      <c r="A73" t="s">
        <v>126</v>
      </c>
      <c r="C73" t="s">
        <v>20</v>
      </c>
      <c r="D73" t="s">
        <v>435</v>
      </c>
      <c r="E73" s="2">
        <f t="shared" si="3"/>
        <v>2500000</v>
      </c>
      <c r="F73" s="2">
        <v>1000000</v>
      </c>
      <c r="G73" s="2">
        <v>0</v>
      </c>
      <c r="I73" s="2">
        <f t="shared" si="2"/>
        <v>3500000</v>
      </c>
      <c r="J73" s="2">
        <v>3500000</v>
      </c>
      <c r="K73" s="2" t="s">
        <v>371</v>
      </c>
      <c r="M73" s="28"/>
    </row>
    <row r="74" spans="1:13" x14ac:dyDescent="0.25">
      <c r="A74" t="s">
        <v>126</v>
      </c>
      <c r="C74" t="s">
        <v>20</v>
      </c>
      <c r="D74" t="s">
        <v>131</v>
      </c>
      <c r="E74" s="2">
        <f t="shared" si="3"/>
        <v>2500000</v>
      </c>
      <c r="F74" s="2">
        <v>1000000</v>
      </c>
      <c r="G74" s="2">
        <v>0</v>
      </c>
      <c r="I74" s="2">
        <f t="shared" si="2"/>
        <v>3500000</v>
      </c>
      <c r="J74" s="2">
        <v>3500000</v>
      </c>
      <c r="K74" s="2" t="s">
        <v>371</v>
      </c>
      <c r="M74" s="28"/>
    </row>
    <row r="75" spans="1:13" x14ac:dyDescent="0.25">
      <c r="A75" t="s">
        <v>126</v>
      </c>
      <c r="C75" t="s">
        <v>20</v>
      </c>
      <c r="D75" t="s">
        <v>103</v>
      </c>
      <c r="E75" s="2">
        <f t="shared" si="3"/>
        <v>2500000</v>
      </c>
      <c r="F75" s="2">
        <v>1000000</v>
      </c>
      <c r="G75" s="2">
        <v>0</v>
      </c>
      <c r="I75" s="2">
        <f t="shared" si="2"/>
        <v>3500000</v>
      </c>
      <c r="J75" s="2">
        <v>3500000</v>
      </c>
      <c r="K75" s="2" t="s">
        <v>371</v>
      </c>
      <c r="M75" s="28"/>
    </row>
    <row r="76" spans="1:13" x14ac:dyDescent="0.25">
      <c r="A76" t="s">
        <v>126</v>
      </c>
      <c r="C76" t="s">
        <v>20</v>
      </c>
      <c r="D76" t="s">
        <v>78</v>
      </c>
      <c r="E76" s="2">
        <f t="shared" si="3"/>
        <v>0</v>
      </c>
      <c r="F76" s="2">
        <v>0</v>
      </c>
      <c r="G76" s="2">
        <v>0</v>
      </c>
      <c r="I76" s="2">
        <f t="shared" si="2"/>
        <v>0</v>
      </c>
      <c r="J76" s="2">
        <v>0</v>
      </c>
      <c r="K76" s="2" t="s">
        <v>371</v>
      </c>
      <c r="M76" s="28"/>
    </row>
    <row r="77" spans="1:13" x14ac:dyDescent="0.25">
      <c r="A77" t="s">
        <v>126</v>
      </c>
      <c r="C77" t="s">
        <v>20</v>
      </c>
      <c r="D77" t="s">
        <v>18</v>
      </c>
      <c r="E77" s="2">
        <f t="shared" si="3"/>
        <v>2500000</v>
      </c>
      <c r="F77" s="2">
        <v>1000000</v>
      </c>
      <c r="G77" s="2">
        <v>0</v>
      </c>
      <c r="I77" s="2">
        <f t="shared" si="2"/>
        <v>3500000</v>
      </c>
      <c r="J77" s="2">
        <v>3500000</v>
      </c>
      <c r="K77" s="2" t="s">
        <v>371</v>
      </c>
      <c r="M77" s="28"/>
    </row>
    <row r="78" spans="1:13" x14ac:dyDescent="0.25">
      <c r="A78" t="s">
        <v>126</v>
      </c>
      <c r="C78" t="s">
        <v>20</v>
      </c>
      <c r="D78" t="s">
        <v>581</v>
      </c>
      <c r="E78" s="2">
        <f t="shared" si="3"/>
        <v>2240000</v>
      </c>
      <c r="F78" s="2">
        <v>1000000</v>
      </c>
      <c r="G78" s="2">
        <v>0</v>
      </c>
      <c r="I78" s="2">
        <f t="shared" si="2"/>
        <v>3240000</v>
      </c>
      <c r="J78" s="2">
        <v>3240000</v>
      </c>
      <c r="K78" s="2" t="s">
        <v>371</v>
      </c>
      <c r="M78" s="28"/>
    </row>
    <row r="79" spans="1:13" x14ac:dyDescent="0.25">
      <c r="A79" t="s">
        <v>126</v>
      </c>
      <c r="C79" t="s">
        <v>20</v>
      </c>
      <c r="D79" t="s">
        <v>300</v>
      </c>
      <c r="E79" s="2">
        <f t="shared" si="3"/>
        <v>2240000</v>
      </c>
      <c r="F79" s="2">
        <v>1000000</v>
      </c>
      <c r="G79" s="2">
        <v>0</v>
      </c>
      <c r="I79" s="2">
        <f t="shared" si="2"/>
        <v>3240000</v>
      </c>
      <c r="J79" s="2">
        <v>3240000</v>
      </c>
      <c r="K79" s="2" t="s">
        <v>371</v>
      </c>
      <c r="M79" s="28"/>
    </row>
    <row r="80" spans="1:13" x14ac:dyDescent="0.25">
      <c r="A80" t="s">
        <v>126</v>
      </c>
      <c r="C80" t="s">
        <v>20</v>
      </c>
      <c r="D80" t="s">
        <v>33</v>
      </c>
      <c r="E80" s="2">
        <f t="shared" si="3"/>
        <v>3000000</v>
      </c>
      <c r="F80" s="2">
        <v>1000000</v>
      </c>
      <c r="G80" s="2">
        <v>0</v>
      </c>
      <c r="I80" s="2">
        <f t="shared" si="2"/>
        <v>4000000</v>
      </c>
      <c r="J80" s="2">
        <v>4000000</v>
      </c>
      <c r="K80" s="2" t="s">
        <v>251</v>
      </c>
      <c r="M80" s="28"/>
    </row>
    <row r="81" spans="1:13" x14ac:dyDescent="0.25">
      <c r="A81" t="s">
        <v>126</v>
      </c>
      <c r="C81" t="s">
        <v>20</v>
      </c>
      <c r="D81" t="s">
        <v>404</v>
      </c>
      <c r="E81" s="2">
        <f t="shared" si="3"/>
        <v>1740000</v>
      </c>
      <c r="F81" s="2">
        <v>0</v>
      </c>
      <c r="G81" s="2">
        <v>0</v>
      </c>
      <c r="I81" s="2">
        <f t="shared" si="2"/>
        <v>1740000</v>
      </c>
      <c r="J81" s="2">
        <v>1740000</v>
      </c>
      <c r="K81" s="2" t="s">
        <v>251</v>
      </c>
      <c r="M81" s="28"/>
    </row>
    <row r="82" spans="1:13" x14ac:dyDescent="0.25">
      <c r="A82" t="s">
        <v>126</v>
      </c>
      <c r="C82" t="s">
        <v>20</v>
      </c>
      <c r="D82" t="s">
        <v>582</v>
      </c>
      <c r="E82" s="2">
        <f t="shared" si="3"/>
        <v>700000</v>
      </c>
      <c r="F82" s="2">
        <v>0</v>
      </c>
      <c r="G82" s="2">
        <v>0</v>
      </c>
      <c r="I82" s="2">
        <f t="shared" si="2"/>
        <v>700000</v>
      </c>
      <c r="J82" s="2">
        <v>700000</v>
      </c>
      <c r="K82" s="2" t="s">
        <v>251</v>
      </c>
      <c r="M82" s="28"/>
    </row>
    <row r="83" spans="1:13" x14ac:dyDescent="0.25">
      <c r="A83" t="s">
        <v>126</v>
      </c>
      <c r="C83" t="s">
        <v>20</v>
      </c>
      <c r="D83" t="s">
        <v>32</v>
      </c>
      <c r="E83" s="2">
        <f t="shared" si="3"/>
        <v>700000</v>
      </c>
      <c r="F83" s="2">
        <v>0</v>
      </c>
      <c r="G83" s="2">
        <v>0</v>
      </c>
      <c r="I83" s="2">
        <f t="shared" si="2"/>
        <v>700000</v>
      </c>
      <c r="J83" s="2">
        <v>700000</v>
      </c>
      <c r="K83" s="2" t="s">
        <v>251</v>
      </c>
      <c r="M83" s="28"/>
    </row>
    <row r="84" spans="1:13" x14ac:dyDescent="0.25">
      <c r="A84" t="s">
        <v>126</v>
      </c>
      <c r="C84" t="s">
        <v>20</v>
      </c>
      <c r="D84" t="s">
        <v>36</v>
      </c>
      <c r="E84" s="2">
        <f t="shared" si="3"/>
        <v>700000</v>
      </c>
      <c r="F84" s="2">
        <v>0</v>
      </c>
      <c r="G84" s="2">
        <v>0</v>
      </c>
      <c r="I84" s="2">
        <f t="shared" si="2"/>
        <v>700000</v>
      </c>
      <c r="J84" s="2">
        <v>700000</v>
      </c>
      <c r="K84" s="2" t="s">
        <v>251</v>
      </c>
      <c r="M84" s="28"/>
    </row>
    <row r="85" spans="1:13" x14ac:dyDescent="0.25">
      <c r="A85" t="s">
        <v>126</v>
      </c>
      <c r="C85" t="s">
        <v>20</v>
      </c>
      <c r="D85" t="s">
        <v>35</v>
      </c>
      <c r="E85" s="2">
        <f t="shared" si="3"/>
        <v>2000000</v>
      </c>
      <c r="F85" s="2">
        <v>1000000</v>
      </c>
      <c r="G85" s="2">
        <v>0</v>
      </c>
      <c r="I85" s="2">
        <f t="shared" si="2"/>
        <v>3000000</v>
      </c>
      <c r="J85" s="2">
        <v>3000000</v>
      </c>
      <c r="K85" s="2" t="s">
        <v>251</v>
      </c>
      <c r="M85" s="28"/>
    </row>
    <row r="86" spans="1:13" x14ac:dyDescent="0.25">
      <c r="A86" t="s">
        <v>126</v>
      </c>
      <c r="C86" t="s">
        <v>20</v>
      </c>
      <c r="D86" t="s">
        <v>393</v>
      </c>
      <c r="E86" s="2">
        <f t="shared" si="3"/>
        <v>700000</v>
      </c>
      <c r="F86" s="2">
        <v>0</v>
      </c>
      <c r="G86" s="2">
        <v>0</v>
      </c>
      <c r="I86" s="2">
        <f t="shared" si="2"/>
        <v>700000</v>
      </c>
      <c r="J86" s="2">
        <v>700000</v>
      </c>
      <c r="K86" s="2" t="s">
        <v>251</v>
      </c>
      <c r="M86" s="28"/>
    </row>
    <row r="87" spans="1:13" x14ac:dyDescent="0.25">
      <c r="A87" t="s">
        <v>126</v>
      </c>
      <c r="C87" t="s">
        <v>20</v>
      </c>
      <c r="D87" t="s">
        <v>31</v>
      </c>
      <c r="E87" s="2">
        <f t="shared" si="3"/>
        <v>1860000</v>
      </c>
      <c r="F87" s="2">
        <v>1000000</v>
      </c>
      <c r="G87" s="2">
        <v>0</v>
      </c>
      <c r="I87" s="2">
        <f t="shared" si="2"/>
        <v>2860000</v>
      </c>
      <c r="J87" s="2">
        <v>2860000</v>
      </c>
      <c r="K87" s="2" t="s">
        <v>252</v>
      </c>
      <c r="M87" s="28"/>
    </row>
    <row r="88" spans="1:13" x14ac:dyDescent="0.25">
      <c r="A88" t="s">
        <v>126</v>
      </c>
      <c r="C88" t="s">
        <v>20</v>
      </c>
      <c r="D88" t="s">
        <v>489</v>
      </c>
      <c r="E88" s="2">
        <f t="shared" si="3"/>
        <v>700000</v>
      </c>
      <c r="F88" s="2">
        <v>0</v>
      </c>
      <c r="G88" s="2">
        <v>0</v>
      </c>
      <c r="I88" s="2">
        <f t="shared" si="2"/>
        <v>700000</v>
      </c>
      <c r="J88" s="2">
        <v>700000</v>
      </c>
      <c r="K88" s="2" t="s">
        <v>252</v>
      </c>
      <c r="M88" s="28"/>
    </row>
    <row r="89" spans="1:13" x14ac:dyDescent="0.25">
      <c r="A89" t="s">
        <v>126</v>
      </c>
      <c r="C89" t="s">
        <v>20</v>
      </c>
      <c r="D89" t="s">
        <v>816</v>
      </c>
      <c r="E89" s="2">
        <f t="shared" si="3"/>
        <v>0</v>
      </c>
      <c r="F89" s="2">
        <v>0</v>
      </c>
      <c r="G89" s="2">
        <v>0</v>
      </c>
      <c r="I89" s="2">
        <f t="shared" si="2"/>
        <v>0</v>
      </c>
      <c r="J89" s="2">
        <v>0</v>
      </c>
      <c r="K89" s="2" t="s">
        <v>252</v>
      </c>
      <c r="M89" s="28"/>
    </row>
    <row r="90" spans="1:13" x14ac:dyDescent="0.25">
      <c r="A90" t="s">
        <v>126</v>
      </c>
      <c r="C90" t="s">
        <v>20</v>
      </c>
      <c r="D90" t="s">
        <v>817</v>
      </c>
      <c r="E90" s="2">
        <f t="shared" si="3"/>
        <v>0</v>
      </c>
      <c r="F90" s="2">
        <v>0</v>
      </c>
      <c r="G90" s="2">
        <v>0</v>
      </c>
      <c r="I90" s="2">
        <f t="shared" si="2"/>
        <v>0</v>
      </c>
      <c r="J90" s="2">
        <v>0</v>
      </c>
      <c r="K90" s="2" t="s">
        <v>252</v>
      </c>
      <c r="M90" s="28"/>
    </row>
    <row r="91" spans="1:13" x14ac:dyDescent="0.25">
      <c r="A91" t="s">
        <v>126</v>
      </c>
      <c r="C91" t="s">
        <v>20</v>
      </c>
      <c r="D91" t="s">
        <v>818</v>
      </c>
      <c r="E91" s="2">
        <f t="shared" si="3"/>
        <v>0</v>
      </c>
      <c r="F91" s="2">
        <v>0</v>
      </c>
      <c r="G91" s="2">
        <v>703703</v>
      </c>
      <c r="I91" s="2">
        <f t="shared" si="2"/>
        <v>703703</v>
      </c>
      <c r="J91" s="2">
        <v>0</v>
      </c>
      <c r="K91" s="2" t="s">
        <v>791</v>
      </c>
      <c r="M91" s="28"/>
    </row>
    <row r="92" spans="1:13" x14ac:dyDescent="0.25">
      <c r="A92" t="s">
        <v>126</v>
      </c>
      <c r="C92" t="s">
        <v>20</v>
      </c>
      <c r="D92" t="s">
        <v>34</v>
      </c>
      <c r="E92" s="2">
        <f t="shared" si="3"/>
        <v>2700000</v>
      </c>
      <c r="F92" s="2">
        <v>0</v>
      </c>
      <c r="G92" s="2">
        <v>0</v>
      </c>
      <c r="I92" s="2">
        <f t="shared" si="2"/>
        <v>2700000</v>
      </c>
      <c r="J92" s="2">
        <v>2700000</v>
      </c>
      <c r="K92" s="2" t="s">
        <v>791</v>
      </c>
      <c r="M92" s="28"/>
    </row>
    <row r="93" spans="1:13" x14ac:dyDescent="0.25">
      <c r="A93" t="s">
        <v>126</v>
      </c>
      <c r="C93" t="s">
        <v>20</v>
      </c>
      <c r="D93" t="s">
        <v>819</v>
      </c>
      <c r="E93" s="2">
        <f t="shared" si="3"/>
        <v>0</v>
      </c>
      <c r="F93" s="2">
        <v>0</v>
      </c>
      <c r="G93" s="2">
        <v>814814</v>
      </c>
      <c r="I93" s="2">
        <f t="shared" si="2"/>
        <v>814814</v>
      </c>
      <c r="J93" s="2">
        <v>0</v>
      </c>
      <c r="K93" s="2" t="s">
        <v>791</v>
      </c>
      <c r="M93" s="28"/>
    </row>
    <row r="94" spans="1:13" x14ac:dyDescent="0.25">
      <c r="A94" t="s">
        <v>126</v>
      </c>
      <c r="C94" t="s">
        <v>20</v>
      </c>
      <c r="D94" t="s">
        <v>433</v>
      </c>
      <c r="E94" s="2">
        <f t="shared" si="3"/>
        <v>0</v>
      </c>
      <c r="F94" s="2">
        <v>0</v>
      </c>
      <c r="G94" s="2">
        <v>0</v>
      </c>
      <c r="I94" s="2">
        <f t="shared" si="2"/>
        <v>0</v>
      </c>
      <c r="J94" s="2">
        <v>0</v>
      </c>
      <c r="K94" s="2" t="s">
        <v>791</v>
      </c>
      <c r="M94" s="28"/>
    </row>
    <row r="95" spans="1:13" x14ac:dyDescent="0.25">
      <c r="A95" t="s">
        <v>126</v>
      </c>
      <c r="C95" t="s">
        <v>20</v>
      </c>
      <c r="D95" t="s">
        <v>616</v>
      </c>
      <c r="E95" s="2">
        <f t="shared" si="3"/>
        <v>1500000</v>
      </c>
      <c r="F95" s="2">
        <v>0</v>
      </c>
      <c r="G95" s="2">
        <v>0</v>
      </c>
      <c r="I95" s="2">
        <f t="shared" si="2"/>
        <v>1500000</v>
      </c>
      <c r="J95" s="2">
        <v>1500000</v>
      </c>
      <c r="K95" s="2" t="s">
        <v>791</v>
      </c>
      <c r="M95" s="28"/>
    </row>
    <row r="96" spans="1:13" x14ac:dyDescent="0.25">
      <c r="A96" t="s">
        <v>126</v>
      </c>
      <c r="C96" t="s">
        <v>20</v>
      </c>
      <c r="D96" t="s">
        <v>421</v>
      </c>
      <c r="E96" s="2">
        <f t="shared" si="3"/>
        <v>0</v>
      </c>
      <c r="F96" s="2">
        <v>0</v>
      </c>
      <c r="G96" s="2">
        <v>407407</v>
      </c>
      <c r="I96" s="2">
        <f t="shared" si="2"/>
        <v>407407</v>
      </c>
      <c r="J96" s="2">
        <v>0</v>
      </c>
      <c r="K96" s="2" t="s">
        <v>791</v>
      </c>
      <c r="M96" s="28"/>
    </row>
    <row r="97" spans="1:13" x14ac:dyDescent="0.25">
      <c r="A97" t="s">
        <v>126</v>
      </c>
      <c r="C97" t="s">
        <v>20</v>
      </c>
      <c r="D97" t="s">
        <v>820</v>
      </c>
      <c r="E97" s="2">
        <f t="shared" si="3"/>
        <v>0</v>
      </c>
      <c r="F97" s="2">
        <v>0</v>
      </c>
      <c r="G97" s="2">
        <v>0</v>
      </c>
      <c r="I97" s="2">
        <f t="shared" si="2"/>
        <v>0</v>
      </c>
      <c r="J97" s="19">
        <v>0</v>
      </c>
      <c r="K97" t="s">
        <v>791</v>
      </c>
      <c r="M97" s="28"/>
    </row>
    <row r="98" spans="1:13" x14ac:dyDescent="0.25">
      <c r="A98" t="s">
        <v>126</v>
      </c>
      <c r="C98" t="s">
        <v>20</v>
      </c>
      <c r="D98" t="s">
        <v>821</v>
      </c>
      <c r="E98" s="2">
        <f t="shared" si="3"/>
        <v>0</v>
      </c>
      <c r="F98" s="2">
        <v>0</v>
      </c>
      <c r="G98" s="2">
        <v>407407</v>
      </c>
      <c r="I98" s="2">
        <f t="shared" si="2"/>
        <v>407407</v>
      </c>
      <c r="J98" s="19">
        <v>0</v>
      </c>
      <c r="K98" t="s">
        <v>791</v>
      </c>
      <c r="M98" s="28"/>
    </row>
    <row r="99" spans="1:13" x14ac:dyDescent="0.25">
      <c r="A99" t="s">
        <v>130</v>
      </c>
      <c r="C99" t="s">
        <v>37</v>
      </c>
      <c r="D99" t="s">
        <v>133</v>
      </c>
      <c r="E99" s="2">
        <f t="shared" si="3"/>
        <v>900000</v>
      </c>
      <c r="F99" s="2">
        <v>0</v>
      </c>
      <c r="G99" s="2">
        <v>0</v>
      </c>
      <c r="I99" s="2">
        <f t="shared" si="2"/>
        <v>900000</v>
      </c>
      <c r="J99" s="19">
        <v>900000</v>
      </c>
      <c r="K99"/>
      <c r="M99" s="28"/>
    </row>
    <row r="100" spans="1:13" x14ac:dyDescent="0.25">
      <c r="A100" t="s">
        <v>130</v>
      </c>
      <c r="C100" t="s">
        <v>37</v>
      </c>
      <c r="D100" t="s">
        <v>701</v>
      </c>
      <c r="E100" s="2">
        <f t="shared" si="3"/>
        <v>0</v>
      </c>
      <c r="F100" s="2">
        <v>0</v>
      </c>
      <c r="G100" s="2">
        <v>0</v>
      </c>
      <c r="I100" s="2">
        <f t="shared" si="2"/>
        <v>0</v>
      </c>
      <c r="J100" s="19">
        <v>0</v>
      </c>
      <c r="K100"/>
      <c r="M100" s="28"/>
    </row>
    <row r="101" spans="1:13" x14ac:dyDescent="0.25">
      <c r="A101" t="s">
        <v>130</v>
      </c>
      <c r="C101" t="s">
        <v>37</v>
      </c>
      <c r="D101" t="s">
        <v>135</v>
      </c>
      <c r="E101" s="2">
        <f t="shared" si="3"/>
        <v>3600000</v>
      </c>
      <c r="F101" s="2">
        <v>700000</v>
      </c>
      <c r="G101" s="2">
        <v>0</v>
      </c>
      <c r="I101" s="2">
        <f t="shared" si="2"/>
        <v>4300000</v>
      </c>
      <c r="J101" s="19">
        <v>4300000</v>
      </c>
      <c r="K101"/>
      <c r="M101" s="28"/>
    </row>
    <row r="102" spans="1:13" x14ac:dyDescent="0.25">
      <c r="A102" t="s">
        <v>130</v>
      </c>
      <c r="C102" t="s">
        <v>37</v>
      </c>
      <c r="D102" t="s">
        <v>136</v>
      </c>
      <c r="E102" s="2">
        <f t="shared" si="3"/>
        <v>2640000</v>
      </c>
      <c r="F102" s="2">
        <v>0</v>
      </c>
      <c r="G102" s="2">
        <v>0</v>
      </c>
      <c r="I102" s="2">
        <f t="shared" si="2"/>
        <v>2640000</v>
      </c>
      <c r="J102" s="19">
        <v>2640000</v>
      </c>
      <c r="K102"/>
      <c r="M102" s="28"/>
    </row>
    <row r="103" spans="1:13" x14ac:dyDescent="0.25">
      <c r="A103" t="s">
        <v>130</v>
      </c>
      <c r="C103" t="s">
        <v>37</v>
      </c>
      <c r="D103" t="s">
        <v>8</v>
      </c>
      <c r="E103" s="2">
        <f t="shared" si="3"/>
        <v>5000000</v>
      </c>
      <c r="F103" s="2">
        <v>700000</v>
      </c>
      <c r="G103" s="2">
        <v>0</v>
      </c>
      <c r="I103" s="2">
        <f t="shared" si="2"/>
        <v>5700000</v>
      </c>
      <c r="J103" s="19">
        <v>5700000</v>
      </c>
      <c r="K103"/>
      <c r="M103" s="28"/>
    </row>
    <row r="104" spans="1:13" x14ac:dyDescent="0.25">
      <c r="A104" t="s">
        <v>130</v>
      </c>
      <c r="C104" t="s">
        <v>37</v>
      </c>
      <c r="D104" t="s">
        <v>405</v>
      </c>
      <c r="E104" s="2">
        <f t="shared" si="3"/>
        <v>5000000</v>
      </c>
      <c r="F104" s="2">
        <v>700000</v>
      </c>
      <c r="G104" s="2">
        <v>0</v>
      </c>
      <c r="I104" s="2">
        <f t="shared" si="2"/>
        <v>5700000</v>
      </c>
      <c r="J104" s="19">
        <v>5700000</v>
      </c>
      <c r="K104"/>
      <c r="M104" s="28"/>
    </row>
    <row r="105" spans="1:13" x14ac:dyDescent="0.25">
      <c r="A105" t="s">
        <v>130</v>
      </c>
      <c r="C105" t="s">
        <v>37</v>
      </c>
      <c r="D105" t="s">
        <v>138</v>
      </c>
      <c r="E105" s="2">
        <f t="shared" si="3"/>
        <v>900000</v>
      </c>
      <c r="F105" s="2">
        <v>0</v>
      </c>
      <c r="G105" s="2">
        <v>0</v>
      </c>
      <c r="I105" s="2">
        <f t="shared" si="2"/>
        <v>900000</v>
      </c>
      <c r="J105" s="19">
        <v>900000</v>
      </c>
      <c r="K105"/>
      <c r="M105" s="28"/>
    </row>
    <row r="106" spans="1:13" x14ac:dyDescent="0.25">
      <c r="A106" t="s">
        <v>130</v>
      </c>
      <c r="C106" t="s">
        <v>37</v>
      </c>
      <c r="D106" t="s">
        <v>584</v>
      </c>
      <c r="E106" s="2">
        <f t="shared" si="3"/>
        <v>-600000</v>
      </c>
      <c r="F106" s="2">
        <v>600000</v>
      </c>
      <c r="G106" s="2">
        <v>0</v>
      </c>
      <c r="I106" s="2">
        <f t="shared" si="2"/>
        <v>0</v>
      </c>
      <c r="J106" s="19">
        <v>0</v>
      </c>
      <c r="K106"/>
      <c r="M106" s="28"/>
    </row>
    <row r="107" spans="1:13" x14ac:dyDescent="0.25">
      <c r="A107" t="s">
        <v>130</v>
      </c>
      <c r="C107" t="s">
        <v>37</v>
      </c>
      <c r="D107" t="s">
        <v>822</v>
      </c>
      <c r="E107" s="2">
        <f t="shared" si="3"/>
        <v>1680000</v>
      </c>
      <c r="F107" s="2">
        <v>0</v>
      </c>
      <c r="G107" s="2">
        <v>0</v>
      </c>
      <c r="I107" s="2">
        <f t="shared" si="2"/>
        <v>1680000</v>
      </c>
      <c r="J107" s="19">
        <v>1680000</v>
      </c>
      <c r="K107"/>
      <c r="M107" s="28"/>
    </row>
    <row r="108" spans="1:13" x14ac:dyDescent="0.25">
      <c r="A108" t="s">
        <v>126</v>
      </c>
      <c r="C108" t="s">
        <v>37</v>
      </c>
      <c r="D108" t="s">
        <v>140</v>
      </c>
      <c r="E108" s="2">
        <f t="shared" si="3"/>
        <v>3680000</v>
      </c>
      <c r="F108" s="2">
        <v>700000</v>
      </c>
      <c r="G108" s="2">
        <v>0</v>
      </c>
      <c r="I108" s="2">
        <f t="shared" si="2"/>
        <v>4380000</v>
      </c>
      <c r="J108" s="19">
        <v>4380000</v>
      </c>
      <c r="K108"/>
      <c r="M108" s="28"/>
    </row>
    <row r="109" spans="1:13" x14ac:dyDescent="0.25">
      <c r="A109" t="s">
        <v>126</v>
      </c>
      <c r="C109" t="s">
        <v>37</v>
      </c>
      <c r="D109" t="s">
        <v>137</v>
      </c>
      <c r="E109" s="2">
        <f t="shared" si="3"/>
        <v>3600000</v>
      </c>
      <c r="F109" s="2">
        <v>700000</v>
      </c>
      <c r="G109" s="2">
        <v>0</v>
      </c>
      <c r="I109" s="2">
        <f t="shared" si="2"/>
        <v>4300000</v>
      </c>
      <c r="J109" s="19">
        <v>4300000</v>
      </c>
      <c r="K109"/>
      <c r="M109" s="28"/>
    </row>
    <row r="110" spans="1:13" x14ac:dyDescent="0.25">
      <c r="A110" t="s">
        <v>126</v>
      </c>
      <c r="C110" t="s">
        <v>37</v>
      </c>
      <c r="D110" t="s">
        <v>406</v>
      </c>
      <c r="E110" s="2">
        <f t="shared" si="3"/>
        <v>-700000</v>
      </c>
      <c r="F110" s="2">
        <v>700000</v>
      </c>
      <c r="G110" s="2">
        <v>0</v>
      </c>
      <c r="I110" s="2">
        <f t="shared" si="2"/>
        <v>0</v>
      </c>
      <c r="J110" s="19">
        <v>0</v>
      </c>
      <c r="K110"/>
      <c r="M110" s="28"/>
    </row>
    <row r="111" spans="1:13" x14ac:dyDescent="0.25">
      <c r="A111" t="s">
        <v>126</v>
      </c>
      <c r="C111" t="s">
        <v>37</v>
      </c>
      <c r="D111" t="s">
        <v>10</v>
      </c>
      <c r="E111" s="2">
        <f t="shared" si="3"/>
        <v>3600000</v>
      </c>
      <c r="F111" s="2">
        <v>700000</v>
      </c>
      <c r="G111" s="2">
        <v>0</v>
      </c>
      <c r="I111" s="2">
        <f t="shared" si="2"/>
        <v>4300000</v>
      </c>
      <c r="J111" s="19">
        <v>4300000</v>
      </c>
      <c r="K111"/>
      <c r="M111" s="28"/>
    </row>
    <row r="112" spans="1:13" x14ac:dyDescent="0.25">
      <c r="A112" t="s">
        <v>126</v>
      </c>
      <c r="C112" t="s">
        <v>37</v>
      </c>
      <c r="D112" t="s">
        <v>407</v>
      </c>
      <c r="E112" s="2">
        <f t="shared" si="3"/>
        <v>3600000</v>
      </c>
      <c r="F112" s="2">
        <v>700000</v>
      </c>
      <c r="G112" s="2">
        <v>0</v>
      </c>
      <c r="I112" s="2">
        <f t="shared" si="2"/>
        <v>4300000</v>
      </c>
      <c r="J112" s="19">
        <v>4300000</v>
      </c>
      <c r="K112"/>
      <c r="M112" s="28"/>
    </row>
    <row r="113" spans="1:13" x14ac:dyDescent="0.25">
      <c r="A113" t="s">
        <v>126</v>
      </c>
      <c r="C113" t="s">
        <v>37</v>
      </c>
      <c r="D113" t="s">
        <v>408</v>
      </c>
      <c r="E113" s="2">
        <f t="shared" si="3"/>
        <v>5000000</v>
      </c>
      <c r="F113" s="2">
        <v>700000</v>
      </c>
      <c r="G113" s="2">
        <v>0</v>
      </c>
      <c r="I113" s="2">
        <f t="shared" si="2"/>
        <v>5700000</v>
      </c>
      <c r="J113" s="19">
        <v>5700000</v>
      </c>
      <c r="K113"/>
      <c r="M113" s="28"/>
    </row>
    <row r="114" spans="1:13" x14ac:dyDescent="0.25">
      <c r="A114" t="s">
        <v>126</v>
      </c>
      <c r="C114" t="s">
        <v>37</v>
      </c>
      <c r="D114" t="s">
        <v>139</v>
      </c>
      <c r="E114" s="2">
        <f t="shared" si="3"/>
        <v>3170000</v>
      </c>
      <c r="F114" s="2">
        <v>700000</v>
      </c>
      <c r="G114" s="2">
        <v>0</v>
      </c>
      <c r="I114" s="2">
        <f t="shared" si="2"/>
        <v>3870000</v>
      </c>
      <c r="J114" s="2">
        <v>3870000</v>
      </c>
      <c r="M114" s="28"/>
    </row>
    <row r="115" spans="1:13" x14ac:dyDescent="0.25">
      <c r="A115" t="s">
        <v>126</v>
      </c>
      <c r="C115" t="s">
        <v>37</v>
      </c>
      <c r="D115" t="s">
        <v>141</v>
      </c>
      <c r="E115" s="2">
        <f t="shared" si="3"/>
        <v>1800000</v>
      </c>
      <c r="F115" s="2">
        <v>0</v>
      </c>
      <c r="G115" s="2">
        <v>0</v>
      </c>
      <c r="I115" s="2">
        <f t="shared" si="2"/>
        <v>1800000</v>
      </c>
      <c r="J115" s="2">
        <v>1800000</v>
      </c>
      <c r="M115" s="28"/>
    </row>
    <row r="116" spans="1:13" x14ac:dyDescent="0.25">
      <c r="A116" t="s">
        <v>126</v>
      </c>
      <c r="C116" t="s">
        <v>37</v>
      </c>
      <c r="D116" s="22" t="s">
        <v>585</v>
      </c>
      <c r="E116" s="2">
        <f t="shared" si="3"/>
        <v>0</v>
      </c>
      <c r="F116" s="22">
        <v>0</v>
      </c>
      <c r="G116" s="2">
        <v>0</v>
      </c>
      <c r="H116" s="22"/>
      <c r="I116" s="19">
        <f t="shared" si="2"/>
        <v>0</v>
      </c>
      <c r="J116" s="2">
        <v>0</v>
      </c>
      <c r="M116" s="28"/>
    </row>
    <row r="117" spans="1:13" x14ac:dyDescent="0.25">
      <c r="A117" t="s">
        <v>126</v>
      </c>
      <c r="C117" t="s">
        <v>37</v>
      </c>
      <c r="D117" s="19" t="s">
        <v>823</v>
      </c>
      <c r="E117" s="2">
        <f t="shared" si="3"/>
        <v>0</v>
      </c>
      <c r="F117" s="22">
        <v>0</v>
      </c>
      <c r="G117" s="2">
        <v>0</v>
      </c>
      <c r="H117" s="19"/>
      <c r="I117" s="19">
        <f t="shared" si="2"/>
        <v>0</v>
      </c>
      <c r="J117" s="2">
        <v>0</v>
      </c>
      <c r="M117" s="28"/>
    </row>
    <row r="118" spans="1:13" x14ac:dyDescent="0.25">
      <c r="A118" s="21" t="s">
        <v>28</v>
      </c>
      <c r="C118" s="23" t="s">
        <v>39</v>
      </c>
      <c r="D118" s="19" t="s">
        <v>824</v>
      </c>
      <c r="E118" s="2">
        <f t="shared" ref="E118" si="4">+J118-F118</f>
        <v>0</v>
      </c>
      <c r="F118" s="22">
        <v>0</v>
      </c>
      <c r="G118" s="2">
        <v>0</v>
      </c>
      <c r="H118" s="19"/>
      <c r="I118" s="19">
        <f t="shared" ref="I118" si="5">SUM(E118:G118)-H118</f>
        <v>0</v>
      </c>
      <c r="J118" s="2">
        <v>0</v>
      </c>
      <c r="M118" s="28"/>
    </row>
    <row r="119" spans="1:13" x14ac:dyDescent="0.25">
      <c r="A119" s="21" t="s">
        <v>28</v>
      </c>
      <c r="C119" s="23" t="s">
        <v>39</v>
      </c>
      <c r="D119" s="19" t="s">
        <v>142</v>
      </c>
      <c r="E119" s="2">
        <f t="shared" ref="E119" si="6">+J119-F119</f>
        <v>0</v>
      </c>
      <c r="F119" s="22">
        <v>700000</v>
      </c>
      <c r="G119" s="2">
        <v>0</v>
      </c>
      <c r="H119" s="19"/>
      <c r="I119" s="19">
        <f t="shared" ref="I119" si="7">SUM(E119:G119)-H119</f>
        <v>700000</v>
      </c>
      <c r="J119" s="2">
        <v>700000</v>
      </c>
      <c r="M119" s="28"/>
    </row>
    <row r="120" spans="1:13" x14ac:dyDescent="0.25">
      <c r="A120" s="21" t="s">
        <v>28</v>
      </c>
      <c r="C120" s="23" t="s">
        <v>667</v>
      </c>
      <c r="D120" s="19"/>
      <c r="E120" s="2">
        <f t="shared" si="3"/>
        <v>0</v>
      </c>
      <c r="F120" s="19"/>
      <c r="G120" s="2">
        <v>0</v>
      </c>
      <c r="H120" s="19"/>
      <c r="I120" s="19">
        <f t="shared" si="2"/>
        <v>0</v>
      </c>
      <c r="M120" s="28"/>
    </row>
    <row r="121" spans="1:13" s="1" customFormat="1" x14ac:dyDescent="0.25">
      <c r="A121" s="3"/>
      <c r="B121" s="3"/>
      <c r="C121" s="3"/>
      <c r="D121" s="3" t="s">
        <v>83</v>
      </c>
      <c r="E121" s="4">
        <f t="shared" ref="E121:H121" si="8">+SUM(E4:E120)</f>
        <v>187870000</v>
      </c>
      <c r="F121" s="4">
        <f t="shared" si="8"/>
        <v>55300000</v>
      </c>
      <c r="G121" s="4">
        <f t="shared" si="8"/>
        <v>7592589</v>
      </c>
      <c r="H121" s="4">
        <f t="shared" si="8"/>
        <v>0</v>
      </c>
      <c r="I121" s="4">
        <f>+SUM(I4:I120)</f>
        <v>250762589</v>
      </c>
      <c r="J121" s="4">
        <f>+SUM(J4:J120)</f>
        <v>243170000</v>
      </c>
      <c r="K121" s="4"/>
      <c r="M121" s="28"/>
    </row>
    <row r="122" spans="1:13" x14ac:dyDescent="0.25">
      <c r="A122" t="s">
        <v>179</v>
      </c>
      <c r="C122" t="s">
        <v>20</v>
      </c>
      <c r="D122" t="s">
        <v>41</v>
      </c>
      <c r="E122" s="2">
        <f t="shared" si="3"/>
        <v>2000000</v>
      </c>
      <c r="F122" s="2">
        <v>1000000</v>
      </c>
      <c r="G122" s="2">
        <v>0</v>
      </c>
      <c r="I122" s="2">
        <f t="shared" si="2"/>
        <v>3000000</v>
      </c>
      <c r="J122" s="2">
        <v>3000000</v>
      </c>
      <c r="K122" s="2" t="s">
        <v>250</v>
      </c>
      <c r="M122" s="28"/>
    </row>
    <row r="123" spans="1:13" x14ac:dyDescent="0.25">
      <c r="A123" t="s">
        <v>179</v>
      </c>
      <c r="C123" t="s">
        <v>20</v>
      </c>
      <c r="D123" t="s">
        <v>375</v>
      </c>
      <c r="E123" s="2">
        <f t="shared" si="3"/>
        <v>700000</v>
      </c>
      <c r="F123" s="2">
        <v>0</v>
      </c>
      <c r="G123" s="2">
        <v>0</v>
      </c>
      <c r="I123" s="2">
        <f t="shared" si="2"/>
        <v>700000</v>
      </c>
      <c r="J123" s="2">
        <v>700000</v>
      </c>
      <c r="K123" s="2" t="s">
        <v>250</v>
      </c>
      <c r="M123" s="28"/>
    </row>
    <row r="124" spans="1:13" x14ac:dyDescent="0.25">
      <c r="A124" t="s">
        <v>179</v>
      </c>
      <c r="C124" t="s">
        <v>20</v>
      </c>
      <c r="D124" t="s">
        <v>156</v>
      </c>
      <c r="E124" s="2">
        <f t="shared" si="3"/>
        <v>3000000</v>
      </c>
      <c r="F124" s="2">
        <v>1000000</v>
      </c>
      <c r="G124" s="2">
        <v>0</v>
      </c>
      <c r="I124" s="2">
        <f t="shared" si="2"/>
        <v>4000000</v>
      </c>
      <c r="J124" s="2">
        <v>4000000</v>
      </c>
      <c r="K124" s="2" t="s">
        <v>366</v>
      </c>
      <c r="M124" s="28"/>
    </row>
    <row r="125" spans="1:13" x14ac:dyDescent="0.25">
      <c r="A125" t="s">
        <v>179</v>
      </c>
      <c r="C125" t="s">
        <v>20</v>
      </c>
      <c r="D125" t="s">
        <v>42</v>
      </c>
      <c r="E125" s="2">
        <f t="shared" si="3"/>
        <v>700000</v>
      </c>
      <c r="F125" s="2">
        <v>0</v>
      </c>
      <c r="G125" s="2">
        <v>0</v>
      </c>
      <c r="I125" s="2">
        <f t="shared" si="2"/>
        <v>700000</v>
      </c>
      <c r="J125" s="2">
        <v>700000</v>
      </c>
      <c r="K125" s="2" t="s">
        <v>250</v>
      </c>
      <c r="M125" s="28"/>
    </row>
    <row r="126" spans="1:13" x14ac:dyDescent="0.25">
      <c r="A126" t="s">
        <v>179</v>
      </c>
      <c r="C126" t="s">
        <v>20</v>
      </c>
      <c r="E126" s="2">
        <f t="shared" si="3"/>
        <v>0</v>
      </c>
      <c r="F126" s="2">
        <v>0</v>
      </c>
      <c r="G126" s="2">
        <v>0</v>
      </c>
      <c r="I126" s="2">
        <f t="shared" si="2"/>
        <v>0</v>
      </c>
      <c r="J126" s="2">
        <v>0</v>
      </c>
      <c r="K126" s="2" t="s">
        <v>250</v>
      </c>
      <c r="M126" s="28"/>
    </row>
    <row r="127" spans="1:13" x14ac:dyDescent="0.25">
      <c r="A127" t="s">
        <v>179</v>
      </c>
      <c r="C127" t="s">
        <v>20</v>
      </c>
      <c r="D127" t="s">
        <v>491</v>
      </c>
      <c r="E127" s="2">
        <f t="shared" si="3"/>
        <v>1740000</v>
      </c>
      <c r="F127" s="2">
        <v>850000</v>
      </c>
      <c r="G127" s="2">
        <v>0</v>
      </c>
      <c r="I127" s="2">
        <f t="shared" si="2"/>
        <v>2590000</v>
      </c>
      <c r="J127" s="2">
        <v>2590000</v>
      </c>
      <c r="K127" s="2" t="s">
        <v>252</v>
      </c>
      <c r="M127" s="28"/>
    </row>
    <row r="128" spans="1:13" x14ac:dyDescent="0.25">
      <c r="A128" t="s">
        <v>179</v>
      </c>
      <c r="C128" t="s">
        <v>20</v>
      </c>
      <c r="D128" t="s">
        <v>492</v>
      </c>
      <c r="E128" s="2">
        <f t="shared" si="3"/>
        <v>700000</v>
      </c>
      <c r="F128" s="2">
        <v>0</v>
      </c>
      <c r="G128" s="2">
        <v>0</v>
      </c>
      <c r="I128" s="2">
        <f t="shared" si="2"/>
        <v>700000</v>
      </c>
      <c r="J128" s="2">
        <v>700000</v>
      </c>
      <c r="K128" s="2" t="s">
        <v>251</v>
      </c>
      <c r="M128" s="28"/>
    </row>
    <row r="129" spans="1:13" x14ac:dyDescent="0.25">
      <c r="A129" t="s">
        <v>179</v>
      </c>
      <c r="C129" t="s">
        <v>20</v>
      </c>
      <c r="D129" t="s">
        <v>587</v>
      </c>
      <c r="E129" s="2">
        <f t="shared" si="3"/>
        <v>560000</v>
      </c>
      <c r="F129" s="2">
        <v>0</v>
      </c>
      <c r="G129" s="2">
        <v>0</v>
      </c>
      <c r="I129" s="2">
        <f t="shared" si="2"/>
        <v>560000</v>
      </c>
      <c r="J129" s="2">
        <v>560000</v>
      </c>
      <c r="K129" s="2" t="s">
        <v>366</v>
      </c>
      <c r="M129" s="28"/>
    </row>
    <row r="130" spans="1:13" x14ac:dyDescent="0.25">
      <c r="A130" t="s">
        <v>179</v>
      </c>
      <c r="C130" t="s">
        <v>20</v>
      </c>
      <c r="D130" t="s">
        <v>436</v>
      </c>
      <c r="E130" s="2">
        <f t="shared" si="3"/>
        <v>2110000</v>
      </c>
      <c r="F130" s="2">
        <v>0</v>
      </c>
      <c r="G130" s="2">
        <v>0</v>
      </c>
      <c r="I130" s="2">
        <f t="shared" si="2"/>
        <v>2110000</v>
      </c>
      <c r="J130" s="2">
        <v>2110000</v>
      </c>
      <c r="K130" s="2" t="s">
        <v>250</v>
      </c>
      <c r="M130" s="28"/>
    </row>
    <row r="131" spans="1:13" x14ac:dyDescent="0.25">
      <c r="A131" t="s">
        <v>179</v>
      </c>
      <c r="C131" t="s">
        <v>20</v>
      </c>
      <c r="D131" t="s">
        <v>351</v>
      </c>
      <c r="E131" s="2">
        <f t="shared" si="3"/>
        <v>1610000</v>
      </c>
      <c r="F131" s="2">
        <v>0</v>
      </c>
      <c r="G131" s="2">
        <v>0</v>
      </c>
      <c r="I131" s="2">
        <f t="shared" si="2"/>
        <v>1610000</v>
      </c>
      <c r="J131" s="2">
        <v>1610000</v>
      </c>
      <c r="K131" s="2" t="s">
        <v>250</v>
      </c>
      <c r="M131" s="28"/>
    </row>
    <row r="132" spans="1:13" x14ac:dyDescent="0.25">
      <c r="A132" t="s">
        <v>179</v>
      </c>
      <c r="C132" t="s">
        <v>20</v>
      </c>
      <c r="D132" t="s">
        <v>745</v>
      </c>
      <c r="E132" s="2">
        <f t="shared" si="3"/>
        <v>0</v>
      </c>
      <c r="F132" s="2">
        <v>0</v>
      </c>
      <c r="G132" s="2">
        <v>185185</v>
      </c>
      <c r="I132" s="2">
        <f t="shared" si="2"/>
        <v>185185</v>
      </c>
      <c r="J132" s="2">
        <v>0</v>
      </c>
      <c r="K132" s="2" t="s">
        <v>366</v>
      </c>
      <c r="M132" s="28"/>
    </row>
    <row r="133" spans="1:13" x14ac:dyDescent="0.25">
      <c r="A133" t="s">
        <v>179</v>
      </c>
      <c r="C133" t="s">
        <v>20</v>
      </c>
      <c r="D133" t="s">
        <v>746</v>
      </c>
      <c r="E133" s="2">
        <f t="shared" si="3"/>
        <v>0</v>
      </c>
      <c r="F133" s="2">
        <v>0</v>
      </c>
      <c r="G133" s="2">
        <v>185185</v>
      </c>
      <c r="I133" s="2">
        <f t="shared" si="2"/>
        <v>185185</v>
      </c>
      <c r="J133" s="2">
        <v>0</v>
      </c>
      <c r="K133" s="2" t="s">
        <v>250</v>
      </c>
      <c r="M133" s="28"/>
    </row>
    <row r="134" spans="1:13" x14ac:dyDescent="0.25">
      <c r="A134" t="s">
        <v>179</v>
      </c>
      <c r="C134" t="s">
        <v>20</v>
      </c>
      <c r="D134" t="s">
        <v>589</v>
      </c>
      <c r="E134" s="2">
        <f t="shared" si="3"/>
        <v>700000</v>
      </c>
      <c r="F134" s="2">
        <v>850000</v>
      </c>
      <c r="G134" s="2">
        <v>0</v>
      </c>
      <c r="I134" s="2">
        <f t="shared" si="2"/>
        <v>1550000</v>
      </c>
      <c r="J134" s="2">
        <v>1550000</v>
      </c>
      <c r="K134" s="2" t="s">
        <v>250</v>
      </c>
      <c r="M134" s="28"/>
    </row>
    <row r="135" spans="1:13" x14ac:dyDescent="0.25">
      <c r="A135" t="s">
        <v>179</v>
      </c>
      <c r="C135" t="s">
        <v>20</v>
      </c>
      <c r="E135" s="2">
        <f t="shared" ref="E135:E198" si="9">+J135-F135</f>
        <v>0</v>
      </c>
      <c r="F135" s="2">
        <v>0</v>
      </c>
      <c r="G135" s="2">
        <v>0</v>
      </c>
      <c r="I135" s="2">
        <f t="shared" si="2"/>
        <v>0</v>
      </c>
      <c r="J135" s="2">
        <v>0</v>
      </c>
      <c r="K135" s="2" t="s">
        <v>250</v>
      </c>
      <c r="M135" s="28"/>
    </row>
    <row r="136" spans="1:13" x14ac:dyDescent="0.25">
      <c r="A136" t="s">
        <v>179</v>
      </c>
      <c r="C136" t="s">
        <v>20</v>
      </c>
      <c r="D136" t="s">
        <v>158</v>
      </c>
      <c r="E136" s="2">
        <f t="shared" si="9"/>
        <v>1200000</v>
      </c>
      <c r="F136" s="2">
        <v>1000000</v>
      </c>
      <c r="G136" s="2">
        <v>0</v>
      </c>
      <c r="I136" s="2">
        <f t="shared" ref="I136:I202" si="10">SUM(E136:G136)-H136</f>
        <v>2200000</v>
      </c>
      <c r="J136" s="2">
        <v>2200000</v>
      </c>
      <c r="K136" s="2" t="s">
        <v>366</v>
      </c>
      <c r="M136" s="28"/>
    </row>
    <row r="137" spans="1:13" x14ac:dyDescent="0.25">
      <c r="A137" t="s">
        <v>179</v>
      </c>
      <c r="C137" t="s">
        <v>20</v>
      </c>
      <c r="D137" t="s">
        <v>446</v>
      </c>
      <c r="E137" s="2">
        <f t="shared" si="9"/>
        <v>700000</v>
      </c>
      <c r="F137" s="2">
        <v>850000</v>
      </c>
      <c r="G137" s="2">
        <v>0</v>
      </c>
      <c r="I137" s="2">
        <f t="shared" si="10"/>
        <v>1550000</v>
      </c>
      <c r="J137" s="2">
        <v>1550000</v>
      </c>
      <c r="K137" s="2" t="s">
        <v>252</v>
      </c>
      <c r="M137" s="28"/>
    </row>
    <row r="138" spans="1:13" x14ac:dyDescent="0.25">
      <c r="A138" t="s">
        <v>179</v>
      </c>
      <c r="C138" t="s">
        <v>20</v>
      </c>
      <c r="D138" t="s">
        <v>44</v>
      </c>
      <c r="E138" s="2">
        <f t="shared" si="9"/>
        <v>2000000</v>
      </c>
      <c r="F138" s="2">
        <v>1000000</v>
      </c>
      <c r="G138" s="2">
        <v>0</v>
      </c>
      <c r="I138" s="2">
        <f t="shared" si="10"/>
        <v>3000000</v>
      </c>
      <c r="J138" s="2">
        <v>3000000</v>
      </c>
      <c r="K138" s="2" t="s">
        <v>250</v>
      </c>
      <c r="M138" s="28"/>
    </row>
    <row r="139" spans="1:13" x14ac:dyDescent="0.25">
      <c r="A139" t="s">
        <v>179</v>
      </c>
      <c r="C139" t="s">
        <v>20</v>
      </c>
      <c r="D139" t="s">
        <v>45</v>
      </c>
      <c r="E139" s="2">
        <f t="shared" si="9"/>
        <v>2500000</v>
      </c>
      <c r="F139" s="2">
        <v>1000000</v>
      </c>
      <c r="G139" s="2">
        <v>0</v>
      </c>
      <c r="I139" s="2">
        <f t="shared" si="10"/>
        <v>3500000</v>
      </c>
      <c r="J139" s="2">
        <v>3500000</v>
      </c>
      <c r="K139" s="2" t="s">
        <v>250</v>
      </c>
      <c r="M139" s="28"/>
    </row>
    <row r="140" spans="1:13" x14ac:dyDescent="0.25">
      <c r="A140" t="s">
        <v>179</v>
      </c>
      <c r="C140" t="s">
        <v>20</v>
      </c>
      <c r="D140" t="s">
        <v>703</v>
      </c>
      <c r="E140" s="2">
        <f t="shared" si="9"/>
        <v>700000</v>
      </c>
      <c r="F140" s="2">
        <v>0</v>
      </c>
      <c r="G140" s="2">
        <v>0</v>
      </c>
      <c r="I140" s="2">
        <f t="shared" si="10"/>
        <v>700000</v>
      </c>
      <c r="J140" s="2">
        <v>700000</v>
      </c>
      <c r="K140" s="2" t="s">
        <v>366</v>
      </c>
      <c r="M140" s="28"/>
    </row>
    <row r="141" spans="1:13" x14ac:dyDescent="0.25">
      <c r="A141" t="s">
        <v>179</v>
      </c>
      <c r="C141" t="s">
        <v>20</v>
      </c>
      <c r="D141" t="s">
        <v>411</v>
      </c>
      <c r="E141" s="2">
        <f t="shared" si="9"/>
        <v>560000</v>
      </c>
      <c r="F141" s="2">
        <v>0</v>
      </c>
      <c r="G141" s="2">
        <v>0</v>
      </c>
      <c r="I141" s="2">
        <f t="shared" si="10"/>
        <v>560000</v>
      </c>
      <c r="J141" s="2">
        <v>560000</v>
      </c>
      <c r="K141" s="2" t="s">
        <v>250</v>
      </c>
      <c r="M141" s="28"/>
    </row>
    <row r="142" spans="1:13" x14ac:dyDescent="0.25">
      <c r="A142" t="s">
        <v>179</v>
      </c>
      <c r="C142" t="s">
        <v>20</v>
      </c>
      <c r="D142" t="s">
        <v>438</v>
      </c>
      <c r="E142" s="2">
        <f t="shared" si="9"/>
        <v>0</v>
      </c>
      <c r="F142" s="2">
        <v>0</v>
      </c>
      <c r="G142" s="2">
        <v>0</v>
      </c>
      <c r="I142" s="2">
        <f t="shared" si="10"/>
        <v>0</v>
      </c>
      <c r="J142" s="2">
        <v>0</v>
      </c>
      <c r="K142" s="2" t="s">
        <v>250</v>
      </c>
      <c r="M142" s="28"/>
    </row>
    <row r="143" spans="1:13" x14ac:dyDescent="0.25">
      <c r="A143" t="s">
        <v>179</v>
      </c>
      <c r="C143" t="s">
        <v>20</v>
      </c>
      <c r="D143" t="s">
        <v>79</v>
      </c>
      <c r="E143" s="2">
        <f t="shared" si="9"/>
        <v>1740000</v>
      </c>
      <c r="F143" s="2">
        <v>0</v>
      </c>
      <c r="G143" s="2">
        <v>0</v>
      </c>
      <c r="I143" s="2">
        <f t="shared" si="10"/>
        <v>1740000</v>
      </c>
      <c r="J143" s="2">
        <v>1740000</v>
      </c>
      <c r="K143" s="2" t="s">
        <v>251</v>
      </c>
      <c r="M143" s="28"/>
    </row>
    <row r="144" spans="1:13" x14ac:dyDescent="0.25">
      <c r="A144" t="s">
        <v>179</v>
      </c>
      <c r="C144" t="s">
        <v>20</v>
      </c>
      <c r="D144" t="s">
        <v>747</v>
      </c>
      <c r="E144" s="2">
        <f t="shared" si="9"/>
        <v>0</v>
      </c>
      <c r="F144" s="2">
        <v>0</v>
      </c>
      <c r="G144" s="2">
        <v>1000000</v>
      </c>
      <c r="I144" s="2">
        <f t="shared" si="10"/>
        <v>1000000</v>
      </c>
      <c r="J144" s="2">
        <v>0</v>
      </c>
      <c r="K144" s="2" t="s">
        <v>250</v>
      </c>
      <c r="M144" s="28"/>
    </row>
    <row r="145" spans="1:13" x14ac:dyDescent="0.25">
      <c r="A145" t="s">
        <v>179</v>
      </c>
      <c r="C145" t="s">
        <v>20</v>
      </c>
      <c r="D145" t="s">
        <v>157</v>
      </c>
      <c r="E145" s="2">
        <f t="shared" si="9"/>
        <v>2000000</v>
      </c>
      <c r="F145" s="2">
        <v>1000000</v>
      </c>
      <c r="G145" s="2">
        <v>0</v>
      </c>
      <c r="I145" s="2">
        <f t="shared" si="10"/>
        <v>3000000</v>
      </c>
      <c r="J145" s="2">
        <v>3000000</v>
      </c>
      <c r="K145" s="2" t="s">
        <v>252</v>
      </c>
      <c r="M145" s="28"/>
    </row>
    <row r="146" spans="1:13" x14ac:dyDescent="0.25">
      <c r="A146" t="s">
        <v>179</v>
      </c>
      <c r="C146" t="s">
        <v>20</v>
      </c>
      <c r="D146" t="s">
        <v>748</v>
      </c>
      <c r="E146" s="2">
        <f t="shared" si="9"/>
        <v>0</v>
      </c>
      <c r="F146" s="2">
        <v>0</v>
      </c>
      <c r="G146" s="2">
        <v>333333</v>
      </c>
      <c r="I146" s="2">
        <f t="shared" si="10"/>
        <v>333333</v>
      </c>
      <c r="J146" s="2">
        <v>0</v>
      </c>
      <c r="K146" s="2" t="s">
        <v>366</v>
      </c>
      <c r="M146" s="28"/>
    </row>
    <row r="147" spans="1:13" x14ac:dyDescent="0.25">
      <c r="A147" t="s">
        <v>179</v>
      </c>
      <c r="C147" t="s">
        <v>20</v>
      </c>
      <c r="E147" s="2">
        <f t="shared" si="9"/>
        <v>0</v>
      </c>
      <c r="F147" s="2">
        <v>0</v>
      </c>
      <c r="G147" s="2">
        <v>0</v>
      </c>
      <c r="I147" s="2">
        <f t="shared" si="10"/>
        <v>0</v>
      </c>
      <c r="J147" s="2">
        <v>0</v>
      </c>
      <c r="K147" s="2" t="s">
        <v>250</v>
      </c>
      <c r="M147" s="28"/>
    </row>
    <row r="148" spans="1:13" x14ac:dyDescent="0.25">
      <c r="A148" t="s">
        <v>179</v>
      </c>
      <c r="C148" t="s">
        <v>20</v>
      </c>
      <c r="D148" t="s">
        <v>749</v>
      </c>
      <c r="E148" s="2">
        <f t="shared" si="9"/>
        <v>700000</v>
      </c>
      <c r="F148" s="2">
        <v>0</v>
      </c>
      <c r="G148" s="2">
        <v>0</v>
      </c>
      <c r="I148" s="2">
        <f t="shared" si="10"/>
        <v>700000</v>
      </c>
      <c r="J148" s="2">
        <v>700000</v>
      </c>
      <c r="K148" s="2" t="s">
        <v>251</v>
      </c>
      <c r="M148" s="28"/>
    </row>
    <row r="149" spans="1:13" x14ac:dyDescent="0.25">
      <c r="A149" t="s">
        <v>179</v>
      </c>
      <c r="C149" t="s">
        <v>20</v>
      </c>
      <c r="D149" t="s">
        <v>750</v>
      </c>
      <c r="E149" s="2">
        <f t="shared" si="9"/>
        <v>700000</v>
      </c>
      <c r="F149" s="2">
        <v>0</v>
      </c>
      <c r="G149" s="2">
        <v>0</v>
      </c>
      <c r="I149" s="2">
        <f t="shared" si="10"/>
        <v>700000</v>
      </c>
      <c r="J149" s="2">
        <v>700000</v>
      </c>
      <c r="K149" s="2" t="s">
        <v>250</v>
      </c>
      <c r="M149" s="28"/>
    </row>
    <row r="150" spans="1:13" x14ac:dyDescent="0.25">
      <c r="A150" t="s">
        <v>179</v>
      </c>
      <c r="C150" t="s">
        <v>20</v>
      </c>
      <c r="D150" t="s">
        <v>495</v>
      </c>
      <c r="E150" s="2">
        <f t="shared" si="9"/>
        <v>0</v>
      </c>
      <c r="F150" s="2">
        <v>0</v>
      </c>
      <c r="G150" s="2">
        <v>0</v>
      </c>
      <c r="I150" s="2">
        <f t="shared" si="10"/>
        <v>0</v>
      </c>
      <c r="J150" s="2">
        <v>0</v>
      </c>
      <c r="K150" s="2" t="s">
        <v>250</v>
      </c>
      <c r="M150" s="28"/>
    </row>
    <row r="151" spans="1:13" x14ac:dyDescent="0.25">
      <c r="A151" t="s">
        <v>179</v>
      </c>
      <c r="C151" t="s">
        <v>20</v>
      </c>
      <c r="D151" t="s">
        <v>751</v>
      </c>
      <c r="E151" s="2">
        <f t="shared" si="9"/>
        <v>0</v>
      </c>
      <c r="F151" s="2">
        <v>0</v>
      </c>
      <c r="G151" s="2">
        <v>111111</v>
      </c>
      <c r="I151" s="2">
        <f t="shared" si="10"/>
        <v>111111</v>
      </c>
      <c r="J151" s="2">
        <v>0</v>
      </c>
      <c r="K151" s="2" t="s">
        <v>250</v>
      </c>
      <c r="M151" s="28"/>
    </row>
    <row r="152" spans="1:13" x14ac:dyDescent="0.25">
      <c r="A152" t="s">
        <v>179</v>
      </c>
      <c r="C152" t="s">
        <v>20</v>
      </c>
      <c r="D152" t="s">
        <v>752</v>
      </c>
      <c r="E152" s="2">
        <f t="shared" si="9"/>
        <v>0</v>
      </c>
      <c r="F152" s="2">
        <v>0</v>
      </c>
      <c r="G152" s="2">
        <v>111111</v>
      </c>
      <c r="I152" s="2">
        <f t="shared" si="10"/>
        <v>111111</v>
      </c>
      <c r="J152" s="2">
        <v>0</v>
      </c>
      <c r="K152" s="2" t="s">
        <v>366</v>
      </c>
      <c r="M152" s="28"/>
    </row>
    <row r="153" spans="1:13" x14ac:dyDescent="0.25">
      <c r="A153" t="s">
        <v>179</v>
      </c>
      <c r="C153" t="s">
        <v>20</v>
      </c>
      <c r="D153" t="s">
        <v>441</v>
      </c>
      <c r="E153" s="2">
        <f t="shared" si="9"/>
        <v>2000000</v>
      </c>
      <c r="F153" s="2">
        <v>1000000</v>
      </c>
      <c r="G153" s="2">
        <v>0</v>
      </c>
      <c r="I153" s="2">
        <f t="shared" si="10"/>
        <v>3000000</v>
      </c>
      <c r="J153" s="2">
        <v>3000000</v>
      </c>
      <c r="K153" s="2" t="s">
        <v>250</v>
      </c>
      <c r="M153" s="28"/>
    </row>
    <row r="154" spans="1:13" x14ac:dyDescent="0.25">
      <c r="A154" t="s">
        <v>179</v>
      </c>
      <c r="C154" t="s">
        <v>20</v>
      </c>
      <c r="E154" s="2">
        <f t="shared" si="9"/>
        <v>0</v>
      </c>
      <c r="F154" s="2">
        <v>0</v>
      </c>
      <c r="G154" s="2">
        <v>0</v>
      </c>
      <c r="I154" s="2">
        <f t="shared" si="10"/>
        <v>0</v>
      </c>
      <c r="J154" s="2">
        <v>0</v>
      </c>
      <c r="K154" s="2" t="s">
        <v>250</v>
      </c>
      <c r="M154" s="28"/>
    </row>
    <row r="155" spans="1:13" x14ac:dyDescent="0.25">
      <c r="A155" t="s">
        <v>179</v>
      </c>
      <c r="C155" t="s">
        <v>20</v>
      </c>
      <c r="D155" t="s">
        <v>664</v>
      </c>
      <c r="E155" s="2">
        <f t="shared" si="9"/>
        <v>560000</v>
      </c>
      <c r="F155" s="2">
        <v>0</v>
      </c>
      <c r="G155" s="2">
        <v>0</v>
      </c>
      <c r="I155" s="2">
        <f t="shared" si="10"/>
        <v>560000</v>
      </c>
      <c r="J155" s="2">
        <v>560000</v>
      </c>
      <c r="K155" s="2" t="s">
        <v>251</v>
      </c>
      <c r="M155" s="28"/>
    </row>
    <row r="156" spans="1:13" x14ac:dyDescent="0.25">
      <c r="A156" t="s">
        <v>179</v>
      </c>
      <c r="C156" t="s">
        <v>20</v>
      </c>
      <c r="D156" t="s">
        <v>410</v>
      </c>
      <c r="E156" s="2">
        <f t="shared" si="9"/>
        <v>1470000</v>
      </c>
      <c r="F156" s="2">
        <v>0</v>
      </c>
      <c r="G156" s="2">
        <v>0</v>
      </c>
      <c r="I156" s="2">
        <f t="shared" si="10"/>
        <v>1470000</v>
      </c>
      <c r="J156" s="2">
        <v>1470000</v>
      </c>
      <c r="K156" s="2" t="s">
        <v>366</v>
      </c>
      <c r="M156" s="28"/>
    </row>
    <row r="157" spans="1:13" x14ac:dyDescent="0.25">
      <c r="A157" t="s">
        <v>179</v>
      </c>
      <c r="C157" t="s">
        <v>20</v>
      </c>
      <c r="D157" t="s">
        <v>592</v>
      </c>
      <c r="E157" s="2">
        <f t="shared" si="9"/>
        <v>700000</v>
      </c>
      <c r="F157" s="2">
        <v>0</v>
      </c>
      <c r="G157" s="2">
        <v>0</v>
      </c>
      <c r="I157" s="2">
        <f t="shared" si="10"/>
        <v>700000</v>
      </c>
      <c r="J157" s="2">
        <v>700000</v>
      </c>
      <c r="K157" s="2" t="s">
        <v>250</v>
      </c>
      <c r="M157" s="28"/>
    </row>
    <row r="158" spans="1:13" x14ac:dyDescent="0.25">
      <c r="A158" t="s">
        <v>179</v>
      </c>
      <c r="C158" t="s">
        <v>20</v>
      </c>
      <c r="D158" t="s">
        <v>1</v>
      </c>
      <c r="E158" s="2">
        <f t="shared" si="9"/>
        <v>0</v>
      </c>
      <c r="F158" s="2">
        <v>0</v>
      </c>
      <c r="G158" s="2">
        <v>0</v>
      </c>
      <c r="I158" s="2">
        <f t="shared" si="10"/>
        <v>0</v>
      </c>
      <c r="J158" s="2">
        <v>0</v>
      </c>
      <c r="K158" s="2" t="s">
        <v>250</v>
      </c>
      <c r="M158" s="28"/>
    </row>
    <row r="159" spans="1:13" x14ac:dyDescent="0.25">
      <c r="A159" t="s">
        <v>179</v>
      </c>
      <c r="C159" t="s">
        <v>20</v>
      </c>
      <c r="D159" t="s">
        <v>753</v>
      </c>
      <c r="E159" s="2">
        <f t="shared" si="9"/>
        <v>700000</v>
      </c>
      <c r="F159" s="2">
        <v>0</v>
      </c>
      <c r="G159" s="2">
        <v>370370</v>
      </c>
      <c r="I159" s="2">
        <f t="shared" si="10"/>
        <v>1070370</v>
      </c>
      <c r="J159" s="2">
        <v>700000</v>
      </c>
      <c r="K159" s="2" t="s">
        <v>250</v>
      </c>
      <c r="M159" s="28"/>
    </row>
    <row r="160" spans="1:13" x14ac:dyDescent="0.25">
      <c r="A160" t="s">
        <v>179</v>
      </c>
      <c r="C160" t="s">
        <v>20</v>
      </c>
      <c r="D160" t="s">
        <v>754</v>
      </c>
      <c r="E160" s="2">
        <f t="shared" si="9"/>
        <v>560000</v>
      </c>
      <c r="F160" s="2">
        <v>0</v>
      </c>
      <c r="G160" s="2">
        <v>1000000</v>
      </c>
      <c r="I160" s="2">
        <f t="shared" si="10"/>
        <v>1560000</v>
      </c>
      <c r="J160" s="2">
        <v>560000</v>
      </c>
      <c r="K160" s="2" t="s">
        <v>252</v>
      </c>
      <c r="M160" s="28"/>
    </row>
    <row r="161" spans="1:13" x14ac:dyDescent="0.25">
      <c r="A161" t="s">
        <v>179</v>
      </c>
      <c r="C161" t="s">
        <v>20</v>
      </c>
      <c r="D161" t="s">
        <v>49</v>
      </c>
      <c r="E161" s="2">
        <f t="shared" si="9"/>
        <v>560000</v>
      </c>
      <c r="F161" s="2">
        <v>0</v>
      </c>
      <c r="G161" s="2">
        <v>0</v>
      </c>
      <c r="I161" s="2">
        <f t="shared" si="10"/>
        <v>560000</v>
      </c>
      <c r="J161" s="2">
        <v>560000</v>
      </c>
      <c r="K161" s="2" t="s">
        <v>250</v>
      </c>
      <c r="M161" s="28"/>
    </row>
    <row r="162" spans="1:13" x14ac:dyDescent="0.25">
      <c r="A162" t="s">
        <v>179</v>
      </c>
      <c r="C162" t="s">
        <v>20</v>
      </c>
      <c r="D162" t="s">
        <v>755</v>
      </c>
      <c r="E162" s="2">
        <f t="shared" si="9"/>
        <v>560000</v>
      </c>
      <c r="F162" s="2">
        <v>0</v>
      </c>
      <c r="G162" s="2">
        <v>0</v>
      </c>
      <c r="I162" s="2">
        <f t="shared" si="10"/>
        <v>560000</v>
      </c>
      <c r="J162" s="2">
        <v>560000</v>
      </c>
      <c r="K162" s="2" t="s">
        <v>250</v>
      </c>
      <c r="M162" s="28"/>
    </row>
    <row r="163" spans="1:13" x14ac:dyDescent="0.25">
      <c r="A163" t="s">
        <v>179</v>
      </c>
      <c r="C163" t="s">
        <v>20</v>
      </c>
      <c r="D163" t="s">
        <v>160</v>
      </c>
      <c r="E163" s="2">
        <f t="shared" si="9"/>
        <v>700000</v>
      </c>
      <c r="F163" s="2">
        <v>0</v>
      </c>
      <c r="G163" s="2">
        <v>0</v>
      </c>
      <c r="I163" s="2">
        <f t="shared" si="10"/>
        <v>700000</v>
      </c>
      <c r="J163" s="2">
        <v>700000</v>
      </c>
      <c r="K163" s="2" t="s">
        <v>366</v>
      </c>
      <c r="M163" s="28"/>
    </row>
    <row r="164" spans="1:13" x14ac:dyDescent="0.25">
      <c r="A164" t="s">
        <v>179</v>
      </c>
      <c r="C164" t="s">
        <v>20</v>
      </c>
      <c r="D164" t="s">
        <v>593</v>
      </c>
      <c r="E164" s="2">
        <f t="shared" si="9"/>
        <v>0</v>
      </c>
      <c r="F164" s="2">
        <v>0</v>
      </c>
      <c r="G164" s="2">
        <v>0</v>
      </c>
      <c r="I164" s="2">
        <f t="shared" si="10"/>
        <v>0</v>
      </c>
      <c r="J164" s="2">
        <v>0</v>
      </c>
      <c r="K164" s="2" t="s">
        <v>253</v>
      </c>
      <c r="M164" s="28"/>
    </row>
    <row r="165" spans="1:13" x14ac:dyDescent="0.25">
      <c r="A165" t="s">
        <v>179</v>
      </c>
      <c r="C165" t="s">
        <v>20</v>
      </c>
      <c r="D165" t="s">
        <v>161</v>
      </c>
      <c r="E165" s="2">
        <f t="shared" si="9"/>
        <v>0</v>
      </c>
      <c r="F165" s="2">
        <v>0</v>
      </c>
      <c r="G165" s="2">
        <v>0</v>
      </c>
      <c r="I165" s="2">
        <f t="shared" si="10"/>
        <v>0</v>
      </c>
      <c r="J165" s="2">
        <v>0</v>
      </c>
      <c r="K165" s="2" t="s">
        <v>250</v>
      </c>
      <c r="M165" s="28"/>
    </row>
    <row r="166" spans="1:13" x14ac:dyDescent="0.25">
      <c r="A166" t="s">
        <v>179</v>
      </c>
      <c r="C166" t="s">
        <v>20</v>
      </c>
      <c r="D166" t="s">
        <v>376</v>
      </c>
      <c r="E166" s="2">
        <f t="shared" si="9"/>
        <v>2000000</v>
      </c>
      <c r="F166" s="2">
        <v>1000000</v>
      </c>
      <c r="G166" s="2">
        <v>0</v>
      </c>
      <c r="I166" s="2">
        <f t="shared" si="10"/>
        <v>3000000</v>
      </c>
      <c r="J166" s="2">
        <v>3000000</v>
      </c>
      <c r="K166" s="2" t="s">
        <v>366</v>
      </c>
      <c r="M166" s="28"/>
    </row>
    <row r="167" spans="1:13" x14ac:dyDescent="0.25">
      <c r="A167" t="s">
        <v>179</v>
      </c>
      <c r="C167" t="s">
        <v>20</v>
      </c>
      <c r="D167" t="s">
        <v>756</v>
      </c>
      <c r="E167" s="2">
        <f t="shared" si="9"/>
        <v>700000</v>
      </c>
      <c r="F167" s="2">
        <v>0</v>
      </c>
      <c r="G167" s="2">
        <v>0</v>
      </c>
      <c r="I167" s="2">
        <f t="shared" si="10"/>
        <v>700000</v>
      </c>
      <c r="J167" s="2">
        <v>700000</v>
      </c>
      <c r="K167" s="2" t="s">
        <v>253</v>
      </c>
      <c r="M167" s="28"/>
    </row>
    <row r="168" spans="1:13" x14ac:dyDescent="0.25">
      <c r="A168" t="s">
        <v>179</v>
      </c>
      <c r="C168" t="s">
        <v>20</v>
      </c>
      <c r="D168" t="s">
        <v>413</v>
      </c>
      <c r="E168" s="2">
        <f t="shared" si="9"/>
        <v>700000</v>
      </c>
      <c r="F168" s="2">
        <v>0</v>
      </c>
      <c r="G168" s="2">
        <v>0</v>
      </c>
      <c r="I168" s="2">
        <f t="shared" si="10"/>
        <v>700000</v>
      </c>
      <c r="J168" s="2">
        <v>700000</v>
      </c>
      <c r="K168" s="2" t="s">
        <v>253</v>
      </c>
      <c r="M168" s="28"/>
    </row>
    <row r="169" spans="1:13" x14ac:dyDescent="0.25">
      <c r="A169" t="s">
        <v>179</v>
      </c>
      <c r="C169" t="s">
        <v>20</v>
      </c>
      <c r="D169" t="s">
        <v>498</v>
      </c>
      <c r="E169" s="2">
        <f t="shared" si="9"/>
        <v>0</v>
      </c>
      <c r="F169" s="2">
        <v>0</v>
      </c>
      <c r="G169" s="2">
        <v>0</v>
      </c>
      <c r="I169" s="2">
        <f t="shared" si="10"/>
        <v>0</v>
      </c>
      <c r="J169" s="2">
        <v>0</v>
      </c>
      <c r="K169" s="2" t="s">
        <v>253</v>
      </c>
      <c r="M169" s="28"/>
    </row>
    <row r="170" spans="1:13" x14ac:dyDescent="0.25">
      <c r="A170" t="s">
        <v>179</v>
      </c>
      <c r="C170" t="s">
        <v>20</v>
      </c>
      <c r="D170" t="s">
        <v>757</v>
      </c>
      <c r="E170" s="2">
        <f t="shared" si="9"/>
        <v>0</v>
      </c>
      <c r="F170" s="2">
        <v>0</v>
      </c>
      <c r="G170" s="2">
        <v>1000000</v>
      </c>
      <c r="I170" s="2">
        <f t="shared" si="10"/>
        <v>1000000</v>
      </c>
      <c r="J170" s="2">
        <v>0</v>
      </c>
      <c r="K170" s="2" t="s">
        <v>253</v>
      </c>
      <c r="M170" s="28"/>
    </row>
    <row r="171" spans="1:13" x14ac:dyDescent="0.25">
      <c r="A171" t="s">
        <v>179</v>
      </c>
      <c r="C171" t="s">
        <v>20</v>
      </c>
      <c r="D171" t="s">
        <v>499</v>
      </c>
      <c r="E171" s="2">
        <f t="shared" si="9"/>
        <v>700000</v>
      </c>
      <c r="F171" s="2">
        <v>0</v>
      </c>
      <c r="G171" s="2">
        <v>0</v>
      </c>
      <c r="I171" s="2">
        <f t="shared" si="10"/>
        <v>700000</v>
      </c>
      <c r="J171" s="2">
        <v>700000</v>
      </c>
      <c r="K171" s="2" t="s">
        <v>253</v>
      </c>
      <c r="M171" s="28"/>
    </row>
    <row r="172" spans="1:13" x14ac:dyDescent="0.25">
      <c r="A172" t="s">
        <v>179</v>
      </c>
      <c r="C172" t="s">
        <v>20</v>
      </c>
      <c r="D172" t="s">
        <v>52</v>
      </c>
      <c r="E172" s="2">
        <f t="shared" si="9"/>
        <v>500000</v>
      </c>
      <c r="F172" s="2">
        <v>0</v>
      </c>
      <c r="G172" s="2">
        <v>0</v>
      </c>
      <c r="I172" s="2">
        <f t="shared" si="10"/>
        <v>500000</v>
      </c>
      <c r="J172" s="2">
        <v>500000</v>
      </c>
      <c r="K172" s="2" t="s">
        <v>791</v>
      </c>
      <c r="M172" s="28"/>
    </row>
    <row r="173" spans="1:13" x14ac:dyDescent="0.25">
      <c r="A173" t="s">
        <v>179</v>
      </c>
      <c r="C173" t="s">
        <v>20</v>
      </c>
      <c r="D173" t="s">
        <v>490</v>
      </c>
      <c r="E173" s="2">
        <f t="shared" si="9"/>
        <v>1000000</v>
      </c>
      <c r="F173" s="2">
        <v>0</v>
      </c>
      <c r="G173" s="2">
        <v>0</v>
      </c>
      <c r="I173" s="2">
        <f t="shared" si="10"/>
        <v>1000000</v>
      </c>
      <c r="J173" s="2">
        <v>1000000</v>
      </c>
      <c r="K173" s="2" t="s">
        <v>791</v>
      </c>
      <c r="M173" s="28"/>
    </row>
    <row r="174" spans="1:13" x14ac:dyDescent="0.25">
      <c r="A174" t="s">
        <v>179</v>
      </c>
      <c r="C174" t="s">
        <v>20</v>
      </c>
      <c r="D174" t="s">
        <v>590</v>
      </c>
      <c r="E174" s="2">
        <f t="shared" si="9"/>
        <v>1000000</v>
      </c>
      <c r="F174" s="2">
        <v>0</v>
      </c>
      <c r="G174" s="2">
        <v>0</v>
      </c>
      <c r="I174" s="2">
        <f t="shared" si="10"/>
        <v>1000000</v>
      </c>
      <c r="J174" s="2">
        <v>1000000</v>
      </c>
      <c r="K174" s="2" t="s">
        <v>791</v>
      </c>
      <c r="M174" s="28"/>
    </row>
    <row r="175" spans="1:13" x14ac:dyDescent="0.25">
      <c r="A175" t="s">
        <v>179</v>
      </c>
      <c r="C175" t="s">
        <v>20</v>
      </c>
      <c r="D175" t="s">
        <v>758</v>
      </c>
      <c r="E175" s="2">
        <f t="shared" si="9"/>
        <v>0</v>
      </c>
      <c r="F175" s="2">
        <v>0</v>
      </c>
      <c r="G175" s="2">
        <v>333333</v>
      </c>
      <c r="I175" s="2">
        <f t="shared" si="10"/>
        <v>333333</v>
      </c>
      <c r="J175" s="2">
        <v>0</v>
      </c>
      <c r="K175" s="2" t="s">
        <v>791</v>
      </c>
      <c r="M175" s="28"/>
    </row>
    <row r="176" spans="1:13" x14ac:dyDescent="0.25">
      <c r="A176" t="s">
        <v>179</v>
      </c>
      <c r="C176" t="s">
        <v>20</v>
      </c>
      <c r="D176" t="s">
        <v>496</v>
      </c>
      <c r="E176" s="2">
        <f t="shared" si="9"/>
        <v>0</v>
      </c>
      <c r="F176" s="2">
        <v>0</v>
      </c>
      <c r="G176" s="2">
        <v>0</v>
      </c>
      <c r="I176" s="2">
        <f t="shared" si="10"/>
        <v>0</v>
      </c>
      <c r="J176" s="2">
        <v>0</v>
      </c>
      <c r="K176" s="2" t="s">
        <v>791</v>
      </c>
      <c r="M176" s="28"/>
    </row>
    <row r="177" spans="1:13" x14ac:dyDescent="0.25">
      <c r="A177" t="s">
        <v>179</v>
      </c>
      <c r="C177" t="s">
        <v>20</v>
      </c>
      <c r="D177" t="s">
        <v>759</v>
      </c>
      <c r="E177" s="2">
        <f t="shared" si="9"/>
        <v>0</v>
      </c>
      <c r="F177" s="2">
        <v>0</v>
      </c>
      <c r="G177" s="2">
        <v>740740</v>
      </c>
      <c r="I177" s="2">
        <f t="shared" si="10"/>
        <v>740740</v>
      </c>
      <c r="J177" s="2">
        <v>0</v>
      </c>
      <c r="K177" s="2" t="s">
        <v>250</v>
      </c>
      <c r="M177" s="28"/>
    </row>
    <row r="178" spans="1:13" x14ac:dyDescent="0.25">
      <c r="A178" t="s">
        <v>179</v>
      </c>
      <c r="C178" t="s">
        <v>20</v>
      </c>
      <c r="D178" t="s">
        <v>500</v>
      </c>
      <c r="E178" s="2">
        <f t="shared" si="9"/>
        <v>0</v>
      </c>
      <c r="F178" s="2">
        <v>0</v>
      </c>
      <c r="G178" s="2">
        <v>0</v>
      </c>
      <c r="I178" s="2">
        <f t="shared" si="10"/>
        <v>0</v>
      </c>
      <c r="J178" s="2">
        <v>0</v>
      </c>
      <c r="K178" s="2" t="s">
        <v>250</v>
      </c>
      <c r="M178" s="28"/>
    </row>
    <row r="179" spans="1:13" x14ac:dyDescent="0.25">
      <c r="A179" t="s">
        <v>179</v>
      </c>
      <c r="C179" t="s">
        <v>20</v>
      </c>
      <c r="D179" t="s">
        <v>46</v>
      </c>
      <c r="E179" s="2">
        <f t="shared" si="9"/>
        <v>700000</v>
      </c>
      <c r="F179" s="2">
        <v>0</v>
      </c>
      <c r="G179" s="2">
        <v>0</v>
      </c>
      <c r="I179" s="2">
        <f t="shared" si="10"/>
        <v>700000</v>
      </c>
      <c r="J179" s="2">
        <v>700000</v>
      </c>
      <c r="K179" s="2" t="s">
        <v>251</v>
      </c>
      <c r="M179" s="28"/>
    </row>
    <row r="180" spans="1:13" x14ac:dyDescent="0.25">
      <c r="A180" t="s">
        <v>180</v>
      </c>
      <c r="C180" t="s">
        <v>20</v>
      </c>
      <c r="D180" t="s">
        <v>760</v>
      </c>
      <c r="E180" s="2">
        <f t="shared" si="9"/>
        <v>2000000</v>
      </c>
      <c r="F180" s="2">
        <v>1000000</v>
      </c>
      <c r="G180" s="2">
        <v>814814</v>
      </c>
      <c r="I180" s="2">
        <f t="shared" si="10"/>
        <v>3814814</v>
      </c>
      <c r="J180" s="2">
        <v>3000000</v>
      </c>
      <c r="K180" s="2" t="s">
        <v>366</v>
      </c>
      <c r="M180" s="28"/>
    </row>
    <row r="181" spans="1:13" x14ac:dyDescent="0.25">
      <c r="A181" t="s">
        <v>180</v>
      </c>
      <c r="C181" t="s">
        <v>20</v>
      </c>
      <c r="D181" t="s">
        <v>414</v>
      </c>
      <c r="E181" s="2">
        <f t="shared" si="9"/>
        <v>2000000</v>
      </c>
      <c r="F181" s="2">
        <v>1000000</v>
      </c>
      <c r="G181" s="2">
        <v>0</v>
      </c>
      <c r="I181" s="2">
        <f t="shared" si="10"/>
        <v>3000000</v>
      </c>
      <c r="J181" s="2">
        <v>3000000</v>
      </c>
      <c r="K181" s="2" t="s">
        <v>366</v>
      </c>
      <c r="M181" s="28"/>
    </row>
    <row r="182" spans="1:13" x14ac:dyDescent="0.25">
      <c r="A182" t="s">
        <v>180</v>
      </c>
      <c r="C182" t="s">
        <v>20</v>
      </c>
      <c r="D182" t="s">
        <v>705</v>
      </c>
      <c r="E182" s="2">
        <f t="shared" si="9"/>
        <v>700000</v>
      </c>
      <c r="F182" s="2">
        <v>0</v>
      </c>
      <c r="G182" s="2">
        <v>1000000</v>
      </c>
      <c r="I182" s="2">
        <f t="shared" si="10"/>
        <v>1700000</v>
      </c>
      <c r="J182" s="2">
        <v>700000</v>
      </c>
      <c r="K182" s="2" t="s">
        <v>250</v>
      </c>
      <c r="M182" s="28"/>
    </row>
    <row r="183" spans="1:13" x14ac:dyDescent="0.25">
      <c r="A183" t="s">
        <v>180</v>
      </c>
      <c r="C183" t="s">
        <v>20</v>
      </c>
      <c r="D183" t="s">
        <v>1</v>
      </c>
      <c r="E183" s="2">
        <f t="shared" si="9"/>
        <v>0</v>
      </c>
      <c r="F183" s="2">
        <v>0</v>
      </c>
      <c r="G183" s="2">
        <v>0</v>
      </c>
      <c r="I183" s="2">
        <f t="shared" si="10"/>
        <v>0</v>
      </c>
      <c r="J183" s="2">
        <v>0</v>
      </c>
      <c r="K183" s="2" t="s">
        <v>250</v>
      </c>
      <c r="M183" s="28"/>
    </row>
    <row r="184" spans="1:13" x14ac:dyDescent="0.25">
      <c r="A184" t="s">
        <v>180</v>
      </c>
      <c r="C184" t="s">
        <v>20</v>
      </c>
      <c r="D184" t="s">
        <v>442</v>
      </c>
      <c r="E184" s="2">
        <f t="shared" si="9"/>
        <v>2000000</v>
      </c>
      <c r="F184" s="2">
        <v>850000</v>
      </c>
      <c r="G184" s="2">
        <v>0</v>
      </c>
      <c r="I184" s="2">
        <f t="shared" si="10"/>
        <v>2850000</v>
      </c>
      <c r="J184" s="2">
        <v>2850000</v>
      </c>
      <c r="K184" s="2" t="s">
        <v>250</v>
      </c>
      <c r="M184" s="28"/>
    </row>
    <row r="185" spans="1:13" x14ac:dyDescent="0.25">
      <c r="A185" t="s">
        <v>180</v>
      </c>
      <c r="C185" t="s">
        <v>20</v>
      </c>
      <c r="D185" t="s">
        <v>501</v>
      </c>
      <c r="E185" s="2">
        <f t="shared" si="9"/>
        <v>3000000</v>
      </c>
      <c r="F185" s="2">
        <v>850000</v>
      </c>
      <c r="G185" s="2">
        <v>0</v>
      </c>
      <c r="I185" s="2">
        <f t="shared" si="10"/>
        <v>3850000</v>
      </c>
      <c r="J185" s="2">
        <v>3850000</v>
      </c>
      <c r="K185" s="2" t="s">
        <v>252</v>
      </c>
      <c r="M185" s="28"/>
    </row>
    <row r="186" spans="1:13" x14ac:dyDescent="0.25">
      <c r="A186" t="s">
        <v>180</v>
      </c>
      <c r="C186" t="s">
        <v>20</v>
      </c>
      <c r="D186" t="s">
        <v>502</v>
      </c>
      <c r="E186" s="2">
        <f t="shared" si="9"/>
        <v>2000000</v>
      </c>
      <c r="F186" s="2">
        <v>1000000</v>
      </c>
      <c r="G186" s="2">
        <v>0</v>
      </c>
      <c r="I186" s="2">
        <f t="shared" si="10"/>
        <v>3000000</v>
      </c>
      <c r="J186" s="2">
        <v>3000000</v>
      </c>
      <c r="K186" s="2" t="s">
        <v>366</v>
      </c>
      <c r="M186" s="28"/>
    </row>
    <row r="187" spans="1:13" x14ac:dyDescent="0.25">
      <c r="A187" t="s">
        <v>180</v>
      </c>
      <c r="C187" t="s">
        <v>20</v>
      </c>
      <c r="D187" t="s">
        <v>594</v>
      </c>
      <c r="E187" s="2">
        <f t="shared" si="9"/>
        <v>1700000</v>
      </c>
      <c r="F187" s="2">
        <v>0</v>
      </c>
      <c r="G187" s="2">
        <v>0</v>
      </c>
      <c r="I187" s="2">
        <f t="shared" si="10"/>
        <v>1700000</v>
      </c>
      <c r="J187" s="2">
        <v>1700000</v>
      </c>
      <c r="K187" s="2" t="s">
        <v>250</v>
      </c>
      <c r="M187" s="28"/>
    </row>
    <row r="188" spans="1:13" x14ac:dyDescent="0.25">
      <c r="A188" t="s">
        <v>180</v>
      </c>
      <c r="C188" t="s">
        <v>20</v>
      </c>
      <c r="D188" t="s">
        <v>50</v>
      </c>
      <c r="E188" s="2">
        <f t="shared" si="9"/>
        <v>2500000</v>
      </c>
      <c r="F188" s="2">
        <v>1000000</v>
      </c>
      <c r="G188" s="2">
        <v>0</v>
      </c>
      <c r="I188" s="2">
        <f t="shared" si="10"/>
        <v>3500000</v>
      </c>
      <c r="J188" s="2">
        <v>3500000</v>
      </c>
      <c r="K188" s="2" t="s">
        <v>250</v>
      </c>
      <c r="M188" s="28"/>
    </row>
    <row r="189" spans="1:13" x14ac:dyDescent="0.25">
      <c r="A189" t="s">
        <v>180</v>
      </c>
      <c r="C189" t="s">
        <v>20</v>
      </c>
      <c r="D189" t="s">
        <v>395</v>
      </c>
      <c r="E189" s="2">
        <f t="shared" si="9"/>
        <v>1200000</v>
      </c>
      <c r="F189" s="2">
        <v>0</v>
      </c>
      <c r="G189" s="2">
        <v>0</v>
      </c>
      <c r="I189" s="2">
        <f t="shared" si="10"/>
        <v>1200000</v>
      </c>
      <c r="J189" s="2">
        <v>1200000</v>
      </c>
      <c r="K189" s="2" t="s">
        <v>250</v>
      </c>
      <c r="M189" s="28"/>
    </row>
    <row r="190" spans="1:13" x14ac:dyDescent="0.25">
      <c r="A190" t="s">
        <v>180</v>
      </c>
      <c r="C190" t="s">
        <v>20</v>
      </c>
      <c r="D190" t="s">
        <v>761</v>
      </c>
      <c r="E190" s="2">
        <f t="shared" si="9"/>
        <v>0</v>
      </c>
      <c r="F190" s="2">
        <v>0</v>
      </c>
      <c r="G190" s="2">
        <v>0</v>
      </c>
      <c r="I190" s="2">
        <f t="shared" si="10"/>
        <v>0</v>
      </c>
      <c r="J190" s="2">
        <v>0</v>
      </c>
      <c r="K190" s="2" t="s">
        <v>250</v>
      </c>
      <c r="M190" s="28"/>
    </row>
    <row r="191" spans="1:13" x14ac:dyDescent="0.25">
      <c r="A191" t="s">
        <v>180</v>
      </c>
      <c r="C191" t="s">
        <v>20</v>
      </c>
      <c r="D191" t="s">
        <v>166</v>
      </c>
      <c r="E191" s="2">
        <f t="shared" si="9"/>
        <v>1200000</v>
      </c>
      <c r="F191" s="2">
        <v>0</v>
      </c>
      <c r="G191" s="2">
        <v>0</v>
      </c>
      <c r="I191" s="2">
        <f t="shared" si="10"/>
        <v>1200000</v>
      </c>
      <c r="J191" s="2">
        <v>1200000</v>
      </c>
      <c r="K191" s="2" t="s">
        <v>366</v>
      </c>
      <c r="M191" s="28"/>
    </row>
    <row r="192" spans="1:13" x14ac:dyDescent="0.25">
      <c r="A192" t="s">
        <v>180</v>
      </c>
      <c r="C192" t="s">
        <v>20</v>
      </c>
      <c r="D192" t="s">
        <v>47</v>
      </c>
      <c r="E192" s="2">
        <f t="shared" si="9"/>
        <v>0</v>
      </c>
      <c r="F192" s="2">
        <v>0</v>
      </c>
      <c r="G192" s="2">
        <v>0</v>
      </c>
      <c r="I192" s="2">
        <f t="shared" si="10"/>
        <v>0</v>
      </c>
      <c r="J192" s="2">
        <v>0</v>
      </c>
      <c r="K192" s="2" t="s">
        <v>250</v>
      </c>
      <c r="M192" s="28"/>
    </row>
    <row r="193" spans="1:13" x14ac:dyDescent="0.25">
      <c r="A193" t="s">
        <v>180</v>
      </c>
      <c r="C193" t="s">
        <v>20</v>
      </c>
      <c r="D193" t="s">
        <v>167</v>
      </c>
      <c r="E193" s="2">
        <f t="shared" si="9"/>
        <v>1610000</v>
      </c>
      <c r="F193" s="2">
        <v>0</v>
      </c>
      <c r="G193" s="2">
        <v>0</v>
      </c>
      <c r="I193" s="2">
        <f t="shared" si="10"/>
        <v>1610000</v>
      </c>
      <c r="J193" s="2">
        <v>1610000</v>
      </c>
      <c r="K193" s="2" t="s">
        <v>250</v>
      </c>
      <c r="M193" s="28"/>
    </row>
    <row r="194" spans="1:13" x14ac:dyDescent="0.25">
      <c r="A194" t="s">
        <v>180</v>
      </c>
      <c r="C194" t="s">
        <v>20</v>
      </c>
      <c r="D194" t="s">
        <v>595</v>
      </c>
      <c r="E194" s="2">
        <f t="shared" si="9"/>
        <v>700000</v>
      </c>
      <c r="F194" s="2">
        <v>0</v>
      </c>
      <c r="G194" s="2">
        <v>0</v>
      </c>
      <c r="I194" s="2">
        <f t="shared" si="10"/>
        <v>700000</v>
      </c>
      <c r="J194" s="2">
        <v>700000</v>
      </c>
      <c r="K194" s="2" t="s">
        <v>250</v>
      </c>
      <c r="M194" s="28"/>
    </row>
    <row r="195" spans="1:13" x14ac:dyDescent="0.25">
      <c r="A195" t="s">
        <v>180</v>
      </c>
      <c r="C195" t="s">
        <v>20</v>
      </c>
      <c r="D195" t="s">
        <v>397</v>
      </c>
      <c r="E195" s="2">
        <f t="shared" si="9"/>
        <v>2000000</v>
      </c>
      <c r="F195" s="2">
        <v>1000000</v>
      </c>
      <c r="G195" s="2">
        <v>0</v>
      </c>
      <c r="I195" s="2">
        <f t="shared" si="10"/>
        <v>3000000</v>
      </c>
      <c r="J195" s="2">
        <v>3000000</v>
      </c>
      <c r="K195" s="2" t="s">
        <v>366</v>
      </c>
      <c r="M195" s="28"/>
    </row>
    <row r="196" spans="1:13" x14ac:dyDescent="0.25">
      <c r="A196" t="s">
        <v>180</v>
      </c>
      <c r="C196" t="s">
        <v>20</v>
      </c>
      <c r="D196" t="s">
        <v>396</v>
      </c>
      <c r="E196" s="2">
        <f t="shared" si="9"/>
        <v>2000000</v>
      </c>
      <c r="F196" s="2">
        <v>1000000</v>
      </c>
      <c r="G196" s="2">
        <v>0</v>
      </c>
      <c r="I196" s="2">
        <f t="shared" si="10"/>
        <v>3000000</v>
      </c>
      <c r="J196" s="2">
        <v>3000000</v>
      </c>
      <c r="K196" s="2" t="s">
        <v>366</v>
      </c>
      <c r="M196" s="28"/>
    </row>
    <row r="197" spans="1:13" x14ac:dyDescent="0.25">
      <c r="A197" t="s">
        <v>180</v>
      </c>
      <c r="C197" t="s">
        <v>20</v>
      </c>
      <c r="D197" t="s">
        <v>368</v>
      </c>
      <c r="E197" s="2">
        <f t="shared" si="9"/>
        <v>700000</v>
      </c>
      <c r="F197" s="2">
        <v>0</v>
      </c>
      <c r="G197" s="2">
        <v>0</v>
      </c>
      <c r="I197" s="2">
        <f t="shared" si="10"/>
        <v>700000</v>
      </c>
      <c r="J197" s="2">
        <v>700000</v>
      </c>
      <c r="K197" s="2" t="s">
        <v>250</v>
      </c>
      <c r="M197" s="28"/>
    </row>
    <row r="198" spans="1:13" x14ac:dyDescent="0.25">
      <c r="A198" t="s">
        <v>180</v>
      </c>
      <c r="C198" t="s">
        <v>20</v>
      </c>
      <c r="D198" t="s">
        <v>48</v>
      </c>
      <c r="E198" s="2">
        <f t="shared" si="9"/>
        <v>2000000</v>
      </c>
      <c r="F198" s="2">
        <v>1000000</v>
      </c>
      <c r="G198" s="2">
        <v>0</v>
      </c>
      <c r="I198" s="2">
        <f t="shared" si="10"/>
        <v>3000000</v>
      </c>
      <c r="J198" s="2">
        <v>3000000</v>
      </c>
      <c r="K198" s="2" t="s">
        <v>366</v>
      </c>
      <c r="M198" s="28"/>
    </row>
    <row r="199" spans="1:13" x14ac:dyDescent="0.25">
      <c r="A199" t="s">
        <v>180</v>
      </c>
      <c r="C199" t="s">
        <v>20</v>
      </c>
      <c r="D199" t="s">
        <v>827</v>
      </c>
      <c r="E199" s="2">
        <f t="shared" ref="E199:E249" si="11">+J199-F199</f>
        <v>1222222.2222222222</v>
      </c>
      <c r="F199" s="2">
        <v>777777.77777777775</v>
      </c>
      <c r="G199" s="2">
        <v>777777.77777777775</v>
      </c>
      <c r="I199" s="2">
        <f t="shared" si="10"/>
        <v>2777777.777777778</v>
      </c>
      <c r="J199" s="2">
        <v>2000000</v>
      </c>
      <c r="K199" s="2" t="s">
        <v>250</v>
      </c>
      <c r="M199" s="28"/>
    </row>
    <row r="200" spans="1:13" x14ac:dyDescent="0.25">
      <c r="A200" t="s">
        <v>180</v>
      </c>
      <c r="C200" t="s">
        <v>20</v>
      </c>
      <c r="D200" t="s">
        <v>665</v>
      </c>
      <c r="E200" s="2">
        <f t="shared" si="11"/>
        <v>2000000</v>
      </c>
      <c r="F200" s="2">
        <v>850000</v>
      </c>
      <c r="G200" s="2">
        <v>0</v>
      </c>
      <c r="I200" s="2">
        <f t="shared" si="10"/>
        <v>2850000</v>
      </c>
      <c r="J200" s="2">
        <v>2850000</v>
      </c>
      <c r="K200" s="2" t="s">
        <v>250</v>
      </c>
      <c r="M200" s="28"/>
    </row>
    <row r="201" spans="1:13" x14ac:dyDescent="0.25">
      <c r="A201" t="s">
        <v>180</v>
      </c>
      <c r="C201" t="s">
        <v>20</v>
      </c>
      <c r="D201" t="s">
        <v>448</v>
      </c>
      <c r="E201" s="2">
        <f t="shared" si="11"/>
        <v>3500000</v>
      </c>
      <c r="F201" s="2">
        <v>1000000</v>
      </c>
      <c r="G201" s="2">
        <v>0</v>
      </c>
      <c r="I201" s="2">
        <f t="shared" si="10"/>
        <v>4500000</v>
      </c>
      <c r="J201" s="2">
        <v>4500000</v>
      </c>
      <c r="K201" s="2" t="s">
        <v>252</v>
      </c>
      <c r="M201" s="28"/>
    </row>
    <row r="202" spans="1:13" x14ac:dyDescent="0.25">
      <c r="A202" t="s">
        <v>180</v>
      </c>
      <c r="C202" t="s">
        <v>20</v>
      </c>
      <c r="D202" t="s">
        <v>707</v>
      </c>
      <c r="E202" s="2">
        <f t="shared" si="11"/>
        <v>0</v>
      </c>
      <c r="F202" s="2">
        <v>0</v>
      </c>
      <c r="I202" s="2">
        <f t="shared" si="10"/>
        <v>0</v>
      </c>
      <c r="J202" s="2">
        <v>0</v>
      </c>
      <c r="K202" s="2" t="s">
        <v>250</v>
      </c>
      <c r="M202" s="28"/>
    </row>
    <row r="203" spans="1:13" x14ac:dyDescent="0.25">
      <c r="A203" t="s">
        <v>180</v>
      </c>
      <c r="C203" t="s">
        <v>20</v>
      </c>
      <c r="D203" t="s">
        <v>706</v>
      </c>
      <c r="E203" s="2">
        <f t="shared" si="11"/>
        <v>700000</v>
      </c>
      <c r="F203" s="2">
        <v>0</v>
      </c>
      <c r="G203" s="2">
        <v>1000000</v>
      </c>
      <c r="I203" s="2">
        <f t="shared" ref="I203:I249" si="12">SUM(E203:G203)-H203</f>
        <v>1700000</v>
      </c>
      <c r="J203" s="2">
        <v>700000</v>
      </c>
      <c r="K203" s="2" t="s">
        <v>250</v>
      </c>
      <c r="M203" s="28"/>
    </row>
    <row r="204" spans="1:13" x14ac:dyDescent="0.25">
      <c r="A204" t="s">
        <v>180</v>
      </c>
      <c r="C204" t="s">
        <v>20</v>
      </c>
      <c r="D204" t="s">
        <v>443</v>
      </c>
      <c r="E204" s="2">
        <f t="shared" si="11"/>
        <v>2500000</v>
      </c>
      <c r="F204" s="2">
        <v>1000000</v>
      </c>
      <c r="G204" s="2">
        <v>0</v>
      </c>
      <c r="I204" s="2">
        <f t="shared" si="12"/>
        <v>3500000</v>
      </c>
      <c r="J204" s="2">
        <v>3500000</v>
      </c>
      <c r="K204" s="2" t="s">
        <v>366</v>
      </c>
      <c r="M204" s="28"/>
    </row>
    <row r="205" spans="1:13" x14ac:dyDescent="0.25">
      <c r="A205" t="s">
        <v>180</v>
      </c>
      <c r="C205" t="s">
        <v>20</v>
      </c>
      <c r="D205" t="s">
        <v>168</v>
      </c>
      <c r="E205" s="2">
        <f t="shared" si="11"/>
        <v>2000000</v>
      </c>
      <c r="F205" s="2">
        <v>1000000</v>
      </c>
      <c r="G205" s="2">
        <v>0</v>
      </c>
      <c r="I205" s="2">
        <f t="shared" si="12"/>
        <v>3000000</v>
      </c>
      <c r="J205" s="2">
        <v>3000000</v>
      </c>
      <c r="K205" s="2" t="s">
        <v>250</v>
      </c>
      <c r="M205" s="28"/>
    </row>
    <row r="206" spans="1:13" x14ac:dyDescent="0.25">
      <c r="A206" t="s">
        <v>180</v>
      </c>
      <c r="C206" t="s">
        <v>20</v>
      </c>
      <c r="D206" t="s">
        <v>169</v>
      </c>
      <c r="E206" s="2">
        <f t="shared" si="11"/>
        <v>2000000</v>
      </c>
      <c r="F206" s="2">
        <v>1000000</v>
      </c>
      <c r="G206" s="2">
        <v>0</v>
      </c>
      <c r="I206" s="2">
        <f t="shared" si="12"/>
        <v>3000000</v>
      </c>
      <c r="J206" s="2">
        <v>3000000</v>
      </c>
      <c r="K206" s="2" t="s">
        <v>250</v>
      </c>
      <c r="M206" s="28"/>
    </row>
    <row r="207" spans="1:13" x14ac:dyDescent="0.25">
      <c r="A207" t="s">
        <v>180</v>
      </c>
      <c r="C207" t="s">
        <v>20</v>
      </c>
      <c r="D207" t="s">
        <v>170</v>
      </c>
      <c r="E207" s="2">
        <f t="shared" si="11"/>
        <v>2000000</v>
      </c>
      <c r="F207" s="2">
        <v>1000000</v>
      </c>
      <c r="G207" s="2">
        <v>0</v>
      </c>
      <c r="I207" s="2">
        <f t="shared" si="12"/>
        <v>3000000</v>
      </c>
      <c r="J207" s="2">
        <v>3000000</v>
      </c>
      <c r="K207" s="2" t="s">
        <v>250</v>
      </c>
      <c r="M207" s="28"/>
    </row>
    <row r="208" spans="1:13" x14ac:dyDescent="0.25">
      <c r="A208" t="s">
        <v>180</v>
      </c>
      <c r="C208" t="s">
        <v>20</v>
      </c>
      <c r="D208" t="s">
        <v>708</v>
      </c>
      <c r="E208" s="2">
        <f t="shared" si="11"/>
        <v>700000</v>
      </c>
      <c r="F208" s="2">
        <v>0</v>
      </c>
      <c r="G208" s="2">
        <v>1000000</v>
      </c>
      <c r="I208" s="2">
        <f t="shared" si="12"/>
        <v>1700000</v>
      </c>
      <c r="J208" s="2">
        <v>700000</v>
      </c>
      <c r="K208" s="2" t="s">
        <v>250</v>
      </c>
      <c r="M208" s="28"/>
    </row>
    <row r="209" spans="1:13" x14ac:dyDescent="0.25">
      <c r="A209" t="s">
        <v>180</v>
      </c>
      <c r="C209" t="s">
        <v>20</v>
      </c>
      <c r="D209" t="s">
        <v>762</v>
      </c>
      <c r="E209" s="2">
        <f t="shared" si="11"/>
        <v>700000</v>
      </c>
      <c r="F209" s="2">
        <v>0</v>
      </c>
      <c r="G209" s="2">
        <v>1000000</v>
      </c>
      <c r="I209" s="2">
        <f t="shared" si="12"/>
        <v>1700000</v>
      </c>
      <c r="J209" s="2">
        <v>700000</v>
      </c>
      <c r="K209" s="2" t="s">
        <v>250</v>
      </c>
      <c r="M209" s="28"/>
    </row>
    <row r="210" spans="1:13" x14ac:dyDescent="0.25">
      <c r="A210" t="s">
        <v>180</v>
      </c>
      <c r="C210" t="s">
        <v>20</v>
      </c>
      <c r="D210" t="s">
        <v>171</v>
      </c>
      <c r="E210" s="2">
        <f t="shared" si="11"/>
        <v>700000</v>
      </c>
      <c r="F210" s="2">
        <v>0</v>
      </c>
      <c r="G210" s="2">
        <v>0</v>
      </c>
      <c r="I210" s="2">
        <f t="shared" si="12"/>
        <v>700000</v>
      </c>
      <c r="J210" s="2">
        <v>700000</v>
      </c>
      <c r="K210" s="2" t="s">
        <v>250</v>
      </c>
      <c r="M210" s="28"/>
    </row>
    <row r="211" spans="1:13" x14ac:dyDescent="0.25">
      <c r="A211" t="s">
        <v>180</v>
      </c>
      <c r="C211" t="s">
        <v>20</v>
      </c>
      <c r="D211" t="s">
        <v>172</v>
      </c>
      <c r="E211" s="2">
        <f t="shared" si="11"/>
        <v>2000000</v>
      </c>
      <c r="F211" s="2">
        <v>1000000</v>
      </c>
      <c r="G211" s="2">
        <v>0</v>
      </c>
      <c r="I211" s="2">
        <f t="shared" si="12"/>
        <v>3000000</v>
      </c>
      <c r="J211" s="2">
        <v>3000000</v>
      </c>
      <c r="K211" s="2" t="s">
        <v>366</v>
      </c>
      <c r="M211" s="28"/>
    </row>
    <row r="212" spans="1:13" x14ac:dyDescent="0.25">
      <c r="A212" t="s">
        <v>180</v>
      </c>
      <c r="C212" t="s">
        <v>20</v>
      </c>
      <c r="D212" t="s">
        <v>617</v>
      </c>
      <c r="E212" s="2">
        <f t="shared" si="11"/>
        <v>700000</v>
      </c>
      <c r="F212" s="2">
        <v>0</v>
      </c>
      <c r="G212" s="2">
        <v>0</v>
      </c>
      <c r="I212" s="2">
        <f t="shared" si="12"/>
        <v>700000</v>
      </c>
      <c r="J212" s="2">
        <v>700000</v>
      </c>
      <c r="K212" s="2" t="s">
        <v>250</v>
      </c>
      <c r="M212" s="28"/>
    </row>
    <row r="213" spans="1:13" x14ac:dyDescent="0.25">
      <c r="A213" t="s">
        <v>180</v>
      </c>
      <c r="C213" t="s">
        <v>20</v>
      </c>
      <c r="D213" t="s">
        <v>399</v>
      </c>
      <c r="E213" s="2">
        <f t="shared" si="11"/>
        <v>0</v>
      </c>
      <c r="F213" s="2">
        <v>0</v>
      </c>
      <c r="G213" s="2">
        <v>666666</v>
      </c>
      <c r="I213" s="2">
        <f t="shared" si="12"/>
        <v>666666</v>
      </c>
      <c r="J213" s="2">
        <v>0</v>
      </c>
      <c r="K213" s="2" t="s">
        <v>250</v>
      </c>
      <c r="M213" s="28"/>
    </row>
    <row r="214" spans="1:13" x14ac:dyDescent="0.25">
      <c r="A214" t="s">
        <v>180</v>
      </c>
      <c r="C214" t="s">
        <v>20</v>
      </c>
      <c r="D214" t="s">
        <v>51</v>
      </c>
      <c r="E214" s="2">
        <f t="shared" si="11"/>
        <v>2500000</v>
      </c>
      <c r="F214" s="2">
        <v>1000000</v>
      </c>
      <c r="G214" s="2">
        <v>0</v>
      </c>
      <c r="I214" s="2">
        <f t="shared" si="12"/>
        <v>3500000</v>
      </c>
      <c r="J214" s="2">
        <v>3500000</v>
      </c>
      <c r="K214" s="2" t="s">
        <v>250</v>
      </c>
      <c r="M214" s="28"/>
    </row>
    <row r="215" spans="1:13" x14ac:dyDescent="0.25">
      <c r="A215" t="s">
        <v>180</v>
      </c>
      <c r="C215" t="s">
        <v>20</v>
      </c>
      <c r="D215" t="s">
        <v>173</v>
      </c>
      <c r="E215" s="2">
        <f t="shared" si="11"/>
        <v>700000</v>
      </c>
      <c r="F215" s="2">
        <v>0</v>
      </c>
      <c r="G215" s="2">
        <v>0</v>
      </c>
      <c r="I215" s="2">
        <f t="shared" si="12"/>
        <v>700000</v>
      </c>
      <c r="J215" s="2">
        <v>700000</v>
      </c>
      <c r="K215" s="2" t="s">
        <v>250</v>
      </c>
      <c r="M215" s="28"/>
    </row>
    <row r="216" spans="1:13" x14ac:dyDescent="0.25">
      <c r="A216" t="s">
        <v>180</v>
      </c>
      <c r="C216" t="s">
        <v>20</v>
      </c>
      <c r="D216" t="s">
        <v>415</v>
      </c>
      <c r="E216" s="2">
        <f t="shared" si="11"/>
        <v>1860000</v>
      </c>
      <c r="F216" s="2">
        <v>850000</v>
      </c>
      <c r="G216" s="2">
        <v>0</v>
      </c>
      <c r="I216" s="2">
        <f t="shared" si="12"/>
        <v>2710000</v>
      </c>
      <c r="J216" s="2">
        <v>2710000</v>
      </c>
      <c r="K216" s="2" t="s">
        <v>366</v>
      </c>
      <c r="M216" s="28"/>
    </row>
    <row r="217" spans="1:13" x14ac:dyDescent="0.25">
      <c r="A217" t="s">
        <v>180</v>
      </c>
      <c r="C217" t="s">
        <v>20</v>
      </c>
      <c r="D217" t="s">
        <v>596</v>
      </c>
      <c r="E217" s="2">
        <f t="shared" si="11"/>
        <v>700000</v>
      </c>
      <c r="F217" s="2">
        <v>0</v>
      </c>
      <c r="G217" s="2">
        <v>0</v>
      </c>
      <c r="I217" s="2">
        <f t="shared" si="12"/>
        <v>700000</v>
      </c>
      <c r="J217" s="2">
        <v>700000</v>
      </c>
      <c r="K217" s="2" t="s">
        <v>250</v>
      </c>
      <c r="M217" s="28"/>
    </row>
    <row r="218" spans="1:13" x14ac:dyDescent="0.25">
      <c r="A218" t="s">
        <v>180</v>
      </c>
      <c r="C218" t="s">
        <v>20</v>
      </c>
      <c r="D218" t="s">
        <v>597</v>
      </c>
      <c r="E218" s="2">
        <f t="shared" si="11"/>
        <v>2000000</v>
      </c>
      <c r="F218" s="2">
        <v>1000000</v>
      </c>
      <c r="G218" s="2">
        <v>0</v>
      </c>
      <c r="I218" s="2">
        <f t="shared" si="12"/>
        <v>3000000</v>
      </c>
      <c r="J218" s="2">
        <v>3000000</v>
      </c>
      <c r="K218" s="2" t="s">
        <v>253</v>
      </c>
      <c r="M218" s="28"/>
    </row>
    <row r="219" spans="1:13" x14ac:dyDescent="0.25">
      <c r="A219" t="s">
        <v>180</v>
      </c>
      <c r="C219" t="s">
        <v>20</v>
      </c>
      <c r="D219" t="s">
        <v>447</v>
      </c>
      <c r="E219" s="2">
        <f t="shared" si="11"/>
        <v>700000</v>
      </c>
      <c r="F219" s="2">
        <v>0</v>
      </c>
      <c r="G219" s="2">
        <v>0</v>
      </c>
      <c r="I219" s="2">
        <f t="shared" si="12"/>
        <v>700000</v>
      </c>
      <c r="J219" s="2">
        <v>700000</v>
      </c>
      <c r="K219" s="2" t="s">
        <v>253</v>
      </c>
      <c r="M219" s="28"/>
    </row>
    <row r="220" spans="1:13" x14ac:dyDescent="0.25">
      <c r="A220" t="s">
        <v>180</v>
      </c>
      <c r="C220" t="s">
        <v>20</v>
      </c>
      <c r="D220" t="s">
        <v>400</v>
      </c>
      <c r="E220" s="2">
        <f t="shared" si="11"/>
        <v>2000000</v>
      </c>
      <c r="F220" s="2">
        <v>1000000</v>
      </c>
      <c r="G220" s="2">
        <v>0</v>
      </c>
      <c r="I220" s="2">
        <f t="shared" si="12"/>
        <v>3000000</v>
      </c>
      <c r="J220" s="2">
        <v>3000000</v>
      </c>
      <c r="K220" s="2" t="s">
        <v>366</v>
      </c>
      <c r="M220" s="28"/>
    </row>
    <row r="221" spans="1:13" x14ac:dyDescent="0.25">
      <c r="A221" t="s">
        <v>180</v>
      </c>
      <c r="C221" t="s">
        <v>20</v>
      </c>
      <c r="D221" t="s">
        <v>763</v>
      </c>
      <c r="E221" s="2">
        <f t="shared" si="11"/>
        <v>2240000</v>
      </c>
      <c r="F221" s="2">
        <v>1000000</v>
      </c>
      <c r="G221" s="2">
        <v>925925</v>
      </c>
      <c r="I221" s="2">
        <f t="shared" si="12"/>
        <v>4165925</v>
      </c>
      <c r="J221" s="2">
        <v>3240000</v>
      </c>
      <c r="K221" s="2" t="s">
        <v>253</v>
      </c>
      <c r="M221" s="28"/>
    </row>
    <row r="222" spans="1:13" x14ac:dyDescent="0.25">
      <c r="A222" t="s">
        <v>180</v>
      </c>
      <c r="C222" t="s">
        <v>20</v>
      </c>
      <c r="D222" t="s">
        <v>444</v>
      </c>
      <c r="E222" s="2">
        <f t="shared" si="11"/>
        <v>560000</v>
      </c>
      <c r="F222" s="2">
        <v>0</v>
      </c>
      <c r="G222" s="2">
        <v>0</v>
      </c>
      <c r="I222" s="2">
        <f t="shared" si="12"/>
        <v>560000</v>
      </c>
      <c r="J222" s="2">
        <v>560000</v>
      </c>
      <c r="K222" s="2" t="s">
        <v>253</v>
      </c>
      <c r="M222" s="28"/>
    </row>
    <row r="223" spans="1:13" x14ac:dyDescent="0.25">
      <c r="A223" t="s">
        <v>180</v>
      </c>
      <c r="C223" t="s">
        <v>20</v>
      </c>
      <c r="D223" t="s">
        <v>504</v>
      </c>
      <c r="E223" s="2">
        <f t="shared" si="11"/>
        <v>2500000</v>
      </c>
      <c r="F223" s="2">
        <v>1000000</v>
      </c>
      <c r="G223" s="2">
        <v>0</v>
      </c>
      <c r="I223" s="2">
        <f t="shared" si="12"/>
        <v>3500000</v>
      </c>
      <c r="J223" s="2">
        <v>3500000</v>
      </c>
      <c r="K223" s="2" t="s">
        <v>253</v>
      </c>
      <c r="M223" s="28"/>
    </row>
    <row r="224" spans="1:13" x14ac:dyDescent="0.25">
      <c r="A224" t="s">
        <v>180</v>
      </c>
      <c r="C224" t="s">
        <v>20</v>
      </c>
      <c r="D224" t="s">
        <v>711</v>
      </c>
      <c r="E224" s="2">
        <f t="shared" si="11"/>
        <v>2000000</v>
      </c>
      <c r="F224" s="2">
        <v>1000000</v>
      </c>
      <c r="G224" s="2">
        <v>1000000</v>
      </c>
      <c r="I224" s="2">
        <f t="shared" si="12"/>
        <v>4000000</v>
      </c>
      <c r="J224" s="2">
        <v>3000000</v>
      </c>
      <c r="K224" s="2" t="s">
        <v>253</v>
      </c>
      <c r="M224" s="28"/>
    </row>
    <row r="225" spans="1:13" x14ac:dyDescent="0.25">
      <c r="A225" t="s">
        <v>180</v>
      </c>
      <c r="C225" t="s">
        <v>20</v>
      </c>
      <c r="D225" t="s">
        <v>503</v>
      </c>
      <c r="E225" s="2">
        <f t="shared" si="11"/>
        <v>1200000</v>
      </c>
      <c r="F225" s="2">
        <v>0</v>
      </c>
      <c r="G225" s="2">
        <v>0</v>
      </c>
      <c r="I225" s="2">
        <f t="shared" si="12"/>
        <v>1200000</v>
      </c>
      <c r="J225" s="2">
        <v>1200000</v>
      </c>
      <c r="K225" s="2" t="s">
        <v>791</v>
      </c>
      <c r="M225" s="28"/>
    </row>
    <row r="226" spans="1:13" x14ac:dyDescent="0.25">
      <c r="A226" t="s">
        <v>180</v>
      </c>
      <c r="C226" t="s">
        <v>20</v>
      </c>
      <c r="D226" t="s">
        <v>707</v>
      </c>
      <c r="E226" s="2">
        <f t="shared" si="11"/>
        <v>2800000</v>
      </c>
      <c r="F226" s="2">
        <v>850000</v>
      </c>
      <c r="G226" s="2">
        <v>1000000</v>
      </c>
      <c r="I226" s="2">
        <f t="shared" si="12"/>
        <v>4650000</v>
      </c>
      <c r="J226" s="2">
        <v>3650000</v>
      </c>
      <c r="K226" s="2" t="s">
        <v>791</v>
      </c>
      <c r="M226" s="28"/>
    </row>
    <row r="227" spans="1:13" x14ac:dyDescent="0.25">
      <c r="A227" t="s">
        <v>180</v>
      </c>
      <c r="C227" t="s">
        <v>20</v>
      </c>
      <c r="D227" t="s">
        <v>47</v>
      </c>
      <c r="E227" s="2">
        <f t="shared" si="11"/>
        <v>2500000</v>
      </c>
      <c r="F227" s="2">
        <v>0</v>
      </c>
      <c r="G227" s="2">
        <v>0</v>
      </c>
      <c r="I227" s="2">
        <f t="shared" si="12"/>
        <v>2500000</v>
      </c>
      <c r="J227" s="2">
        <v>2500000</v>
      </c>
      <c r="K227" s="2" t="s">
        <v>791</v>
      </c>
      <c r="M227" s="28"/>
    </row>
    <row r="228" spans="1:13" x14ac:dyDescent="0.25">
      <c r="A228" t="s">
        <v>180</v>
      </c>
      <c r="C228" t="s">
        <v>20</v>
      </c>
      <c r="D228" t="s">
        <v>500</v>
      </c>
      <c r="E228" s="2">
        <f t="shared" si="11"/>
        <v>0</v>
      </c>
      <c r="F228" s="2">
        <v>0</v>
      </c>
      <c r="G228" s="2">
        <v>0</v>
      </c>
      <c r="I228" s="2">
        <f t="shared" si="12"/>
        <v>0</v>
      </c>
      <c r="J228" s="2">
        <v>0</v>
      </c>
      <c r="K228" s="2" t="s">
        <v>791</v>
      </c>
      <c r="M228" s="28"/>
    </row>
    <row r="229" spans="1:13" x14ac:dyDescent="0.25">
      <c r="A229" t="s">
        <v>180</v>
      </c>
      <c r="C229" t="s">
        <v>20</v>
      </c>
      <c r="D229" t="s">
        <v>1</v>
      </c>
      <c r="E229" s="2">
        <f t="shared" si="11"/>
        <v>0</v>
      </c>
      <c r="F229" s="2">
        <v>0</v>
      </c>
      <c r="G229" s="2">
        <v>0</v>
      </c>
      <c r="I229" s="2">
        <f t="shared" si="12"/>
        <v>0</v>
      </c>
      <c r="J229" s="2">
        <v>0</v>
      </c>
      <c r="K229" s="2" t="s">
        <v>791</v>
      </c>
      <c r="M229" s="28"/>
    </row>
    <row r="230" spans="1:13" x14ac:dyDescent="0.25">
      <c r="A230" t="s">
        <v>179</v>
      </c>
      <c r="C230" t="s">
        <v>37</v>
      </c>
      <c r="D230" t="s">
        <v>445</v>
      </c>
      <c r="E230" s="2">
        <f t="shared" si="11"/>
        <v>900000</v>
      </c>
      <c r="F230" s="2">
        <v>0</v>
      </c>
      <c r="G230" s="2">
        <v>0</v>
      </c>
      <c r="I230" s="2">
        <f t="shared" si="12"/>
        <v>900000</v>
      </c>
      <c r="J230" s="2">
        <v>900000</v>
      </c>
      <c r="M230" s="28"/>
    </row>
    <row r="231" spans="1:13" x14ac:dyDescent="0.25">
      <c r="A231" t="s">
        <v>179</v>
      </c>
      <c r="C231" t="s">
        <v>37</v>
      </c>
      <c r="D231" t="s">
        <v>175</v>
      </c>
      <c r="E231" s="2">
        <f t="shared" si="11"/>
        <v>1170000</v>
      </c>
      <c r="F231" s="2">
        <v>0</v>
      </c>
      <c r="G231" s="2">
        <v>0</v>
      </c>
      <c r="I231" s="2">
        <f t="shared" si="12"/>
        <v>1170000</v>
      </c>
      <c r="J231" s="2">
        <v>1170000</v>
      </c>
      <c r="M231" s="28"/>
    </row>
    <row r="232" spans="1:13" x14ac:dyDescent="0.25">
      <c r="A232" t="s">
        <v>179</v>
      </c>
      <c r="C232" t="s">
        <v>37</v>
      </c>
      <c r="D232" t="s">
        <v>505</v>
      </c>
      <c r="E232" s="2">
        <f t="shared" si="11"/>
        <v>1320000</v>
      </c>
      <c r="F232" s="2">
        <v>0</v>
      </c>
      <c r="G232" s="2">
        <v>0</v>
      </c>
      <c r="I232" s="2">
        <f t="shared" si="12"/>
        <v>1320000</v>
      </c>
      <c r="J232" s="2">
        <v>1320000</v>
      </c>
      <c r="M232" s="28"/>
    </row>
    <row r="233" spans="1:13" x14ac:dyDescent="0.25">
      <c r="A233" t="s">
        <v>179</v>
      </c>
      <c r="C233" t="s">
        <v>37</v>
      </c>
      <c r="D233" t="s">
        <v>43</v>
      </c>
      <c r="E233" s="2">
        <f t="shared" si="11"/>
        <v>1504000</v>
      </c>
      <c r="F233" s="2">
        <v>0</v>
      </c>
      <c r="G233" s="2">
        <v>0</v>
      </c>
      <c r="I233" s="2">
        <f t="shared" si="12"/>
        <v>1504000</v>
      </c>
      <c r="J233" s="2">
        <v>1504000</v>
      </c>
      <c r="M233" s="28"/>
    </row>
    <row r="234" spans="1:13" x14ac:dyDescent="0.25">
      <c r="A234" t="s">
        <v>179</v>
      </c>
      <c r="C234" t="s">
        <v>37</v>
      </c>
      <c r="D234" t="s">
        <v>764</v>
      </c>
      <c r="E234" s="2">
        <f t="shared" si="11"/>
        <v>150000</v>
      </c>
      <c r="F234" s="2">
        <v>0</v>
      </c>
      <c r="G234" s="2">
        <v>0</v>
      </c>
      <c r="I234" s="2">
        <f t="shared" si="12"/>
        <v>150000</v>
      </c>
      <c r="J234" s="2">
        <v>150000</v>
      </c>
      <c r="M234" s="28"/>
    </row>
    <row r="235" spans="1:13" x14ac:dyDescent="0.25">
      <c r="A235" t="s">
        <v>179</v>
      </c>
      <c r="C235" t="s">
        <v>37</v>
      </c>
      <c r="D235" t="s">
        <v>765</v>
      </c>
      <c r="E235" s="2">
        <f t="shared" si="11"/>
        <v>233333</v>
      </c>
      <c r="F235" s="2">
        <v>0</v>
      </c>
      <c r="G235" s="2">
        <v>0</v>
      </c>
      <c r="I235" s="2">
        <f t="shared" si="12"/>
        <v>233333</v>
      </c>
      <c r="J235" s="2">
        <v>233333</v>
      </c>
      <c r="M235" s="28"/>
    </row>
    <row r="236" spans="1:13" x14ac:dyDescent="0.25">
      <c r="A236" t="s">
        <v>179</v>
      </c>
      <c r="C236" t="s">
        <v>37</v>
      </c>
      <c r="D236" t="s">
        <v>719</v>
      </c>
      <c r="E236" s="2">
        <f t="shared" si="11"/>
        <v>0</v>
      </c>
      <c r="F236" s="2">
        <v>0</v>
      </c>
      <c r="G236" s="2">
        <v>0</v>
      </c>
      <c r="I236" s="2">
        <f t="shared" si="12"/>
        <v>0</v>
      </c>
      <c r="J236" s="2">
        <v>0</v>
      </c>
      <c r="M236" s="28"/>
    </row>
    <row r="237" spans="1:13" x14ac:dyDescent="0.25">
      <c r="A237" t="s">
        <v>179</v>
      </c>
      <c r="C237" t="s">
        <v>37</v>
      </c>
      <c r="D237" t="s">
        <v>416</v>
      </c>
      <c r="E237" s="2">
        <f t="shared" si="11"/>
        <v>1704000</v>
      </c>
      <c r="F237" s="2">
        <v>0</v>
      </c>
      <c r="G237" s="2">
        <v>0</v>
      </c>
      <c r="I237" s="2">
        <f t="shared" si="12"/>
        <v>1704000</v>
      </c>
      <c r="J237" s="2">
        <v>1704000</v>
      </c>
      <c r="M237" s="28"/>
    </row>
    <row r="238" spans="1:13" x14ac:dyDescent="0.25">
      <c r="A238" t="s">
        <v>180</v>
      </c>
      <c r="C238" t="s">
        <v>37</v>
      </c>
      <c r="D238" t="s">
        <v>401</v>
      </c>
      <c r="E238" s="2">
        <f t="shared" si="11"/>
        <v>1504000</v>
      </c>
      <c r="F238" s="2">
        <v>0</v>
      </c>
      <c r="G238" s="2">
        <v>0</v>
      </c>
      <c r="I238" s="2">
        <f t="shared" si="12"/>
        <v>1504000</v>
      </c>
      <c r="J238" s="2">
        <v>1504000</v>
      </c>
      <c r="M238" s="28"/>
    </row>
    <row r="239" spans="1:13" x14ac:dyDescent="0.25">
      <c r="A239" t="s">
        <v>180</v>
      </c>
      <c r="C239" t="s">
        <v>37</v>
      </c>
      <c r="D239" t="s">
        <v>164</v>
      </c>
      <c r="E239" s="2">
        <f t="shared" ref="E239:E247" si="13">+J239-F239</f>
        <v>2219000</v>
      </c>
      <c r="F239" s="2">
        <v>0</v>
      </c>
      <c r="G239" s="2">
        <v>0</v>
      </c>
      <c r="I239" s="2">
        <f t="shared" ref="I239:I247" si="14">SUM(E239:G239)-H239</f>
        <v>2219000</v>
      </c>
      <c r="J239" s="2">
        <v>2219000</v>
      </c>
      <c r="M239" s="28"/>
    </row>
    <row r="240" spans="1:13" x14ac:dyDescent="0.25">
      <c r="A240" t="s">
        <v>180</v>
      </c>
      <c r="C240" t="s">
        <v>37</v>
      </c>
      <c r="D240" t="s">
        <v>507</v>
      </c>
      <c r="E240" s="2">
        <f t="shared" si="13"/>
        <v>1504000</v>
      </c>
      <c r="F240" s="2">
        <v>0</v>
      </c>
      <c r="G240" s="2">
        <v>0</v>
      </c>
      <c r="I240" s="2">
        <f t="shared" si="14"/>
        <v>1504000</v>
      </c>
      <c r="J240" s="2">
        <v>1504000</v>
      </c>
      <c r="M240" s="28"/>
    </row>
    <row r="241" spans="1:13" x14ac:dyDescent="0.25">
      <c r="A241" t="s">
        <v>180</v>
      </c>
      <c r="C241" t="s">
        <v>37</v>
      </c>
      <c r="D241" t="s">
        <v>378</v>
      </c>
      <c r="E241" s="2">
        <f t="shared" si="13"/>
        <v>1955000</v>
      </c>
      <c r="F241" s="2">
        <v>0</v>
      </c>
      <c r="G241" s="2">
        <v>0</v>
      </c>
      <c r="I241" s="2">
        <f t="shared" si="14"/>
        <v>1955000</v>
      </c>
      <c r="J241" s="2">
        <v>1955000</v>
      </c>
      <c r="M241" s="28"/>
    </row>
    <row r="242" spans="1:13" x14ac:dyDescent="0.25">
      <c r="A242" t="s">
        <v>180</v>
      </c>
      <c r="C242" t="s">
        <v>37</v>
      </c>
      <c r="D242" t="s">
        <v>369</v>
      </c>
      <c r="E242" s="2">
        <f t="shared" si="13"/>
        <v>1720000</v>
      </c>
      <c r="F242" s="2">
        <v>0</v>
      </c>
      <c r="G242" s="2">
        <v>0</v>
      </c>
      <c r="I242" s="2">
        <f t="shared" si="14"/>
        <v>1720000</v>
      </c>
      <c r="J242" s="2">
        <v>1720000</v>
      </c>
      <c r="M242" s="28"/>
    </row>
    <row r="243" spans="1:13" x14ac:dyDescent="0.25">
      <c r="A243" t="s">
        <v>180</v>
      </c>
      <c r="C243" t="s">
        <v>37</v>
      </c>
      <c r="D243" t="s">
        <v>178</v>
      </c>
      <c r="E243" s="2">
        <f t="shared" si="13"/>
        <v>1864000</v>
      </c>
      <c r="F243" s="2">
        <v>0</v>
      </c>
      <c r="G243" s="2">
        <v>0</v>
      </c>
      <c r="I243" s="2">
        <f t="shared" si="14"/>
        <v>1864000</v>
      </c>
      <c r="J243" s="2">
        <v>1864000</v>
      </c>
      <c r="M243" s="28"/>
    </row>
    <row r="244" spans="1:13" x14ac:dyDescent="0.25">
      <c r="A244" t="s">
        <v>180</v>
      </c>
      <c r="C244" t="s">
        <v>37</v>
      </c>
      <c r="D244" t="s">
        <v>177</v>
      </c>
      <c r="E244" s="2">
        <f t="shared" si="13"/>
        <v>900000</v>
      </c>
      <c r="F244" s="2">
        <v>0</v>
      </c>
      <c r="G244" s="2">
        <v>0</v>
      </c>
      <c r="I244" s="2">
        <f t="shared" si="14"/>
        <v>900000</v>
      </c>
      <c r="J244" s="2">
        <v>900000</v>
      </c>
      <c r="M244" s="28"/>
    </row>
    <row r="245" spans="1:13" x14ac:dyDescent="0.25">
      <c r="A245" t="s">
        <v>180</v>
      </c>
      <c r="C245" t="s">
        <v>37</v>
      </c>
      <c r="D245" t="s">
        <v>163</v>
      </c>
      <c r="E245" s="2">
        <f t="shared" si="13"/>
        <v>2220000</v>
      </c>
      <c r="F245" s="2">
        <v>0</v>
      </c>
      <c r="G245" s="2">
        <v>0</v>
      </c>
      <c r="I245" s="2">
        <f t="shared" si="14"/>
        <v>2220000</v>
      </c>
      <c r="J245" s="2">
        <v>2220000</v>
      </c>
      <c r="M245" s="28"/>
    </row>
    <row r="246" spans="1:13" x14ac:dyDescent="0.25">
      <c r="A246" t="s">
        <v>180</v>
      </c>
      <c r="C246" t="s">
        <v>39</v>
      </c>
      <c r="D246" t="s">
        <v>766</v>
      </c>
      <c r="E246" s="2">
        <f t="shared" si="13"/>
        <v>900000</v>
      </c>
      <c r="G246" s="2">
        <v>0</v>
      </c>
      <c r="I246" s="2">
        <f t="shared" si="14"/>
        <v>900000</v>
      </c>
      <c r="J246" s="2">
        <v>900000</v>
      </c>
      <c r="M246" s="28"/>
    </row>
    <row r="247" spans="1:13" x14ac:dyDescent="0.25">
      <c r="A247" t="s">
        <v>180</v>
      </c>
      <c r="C247" t="s">
        <v>39</v>
      </c>
      <c r="D247" t="s">
        <v>379</v>
      </c>
      <c r="E247" s="2">
        <f t="shared" si="13"/>
        <v>900000</v>
      </c>
      <c r="G247" s="2">
        <v>0</v>
      </c>
      <c r="I247" s="2">
        <f t="shared" si="14"/>
        <v>900000</v>
      </c>
      <c r="J247" s="2">
        <v>900000</v>
      </c>
      <c r="M247" s="28"/>
    </row>
    <row r="248" spans="1:13" x14ac:dyDescent="0.25">
      <c r="A248" t="s">
        <v>179</v>
      </c>
      <c r="E248" s="2">
        <f t="shared" si="11"/>
        <v>0</v>
      </c>
      <c r="G248" s="2">
        <v>0</v>
      </c>
      <c r="I248" s="2">
        <f t="shared" si="12"/>
        <v>0</v>
      </c>
      <c r="K248" s="19"/>
      <c r="M248" s="28"/>
    </row>
    <row r="249" spans="1:13" x14ac:dyDescent="0.25">
      <c r="A249" t="s">
        <v>180</v>
      </c>
      <c r="E249" s="2">
        <f t="shared" si="11"/>
        <v>0</v>
      </c>
      <c r="G249" s="2">
        <v>0</v>
      </c>
      <c r="I249" s="2">
        <f t="shared" si="12"/>
        <v>0</v>
      </c>
      <c r="K249" s="19"/>
      <c r="M249" s="28"/>
    </row>
    <row r="250" spans="1:13" s="1" customFormat="1" x14ac:dyDescent="0.25">
      <c r="A250" s="3"/>
      <c r="B250" s="3"/>
      <c r="C250" s="3"/>
      <c r="D250" s="3" t="s">
        <v>84</v>
      </c>
      <c r="E250" s="4">
        <f t="shared" ref="E250:H250" si="15">SUM(E122:E249)</f>
        <v>136689555.22222221</v>
      </c>
      <c r="F250" s="4">
        <f t="shared" si="15"/>
        <v>34577777.777777776</v>
      </c>
      <c r="G250" s="4">
        <f t="shared" si="15"/>
        <v>14555550.777777778</v>
      </c>
      <c r="H250" s="4">
        <f t="shared" si="15"/>
        <v>0</v>
      </c>
      <c r="I250" s="4">
        <f>SUM(I122:I249)</f>
        <v>185822883.77777779</v>
      </c>
      <c r="J250" s="4">
        <f>SUM(J122:J249)</f>
        <v>171267333</v>
      </c>
      <c r="K250" s="4"/>
      <c r="M250" s="28"/>
    </row>
    <row r="251" spans="1:13" x14ac:dyDescent="0.25">
      <c r="A251" t="s">
        <v>229</v>
      </c>
      <c r="C251" t="s">
        <v>20</v>
      </c>
      <c r="D251" t="s">
        <v>767</v>
      </c>
      <c r="E251" s="2">
        <f t="shared" ref="E251:E314" si="16">+J251-F251</f>
        <v>1470000</v>
      </c>
      <c r="F251" s="2">
        <v>0</v>
      </c>
      <c r="G251" s="2">
        <v>370370</v>
      </c>
      <c r="I251" s="2">
        <f t="shared" ref="I251:I314" si="17">SUM(E251:G251)-H251</f>
        <v>1840370</v>
      </c>
      <c r="J251" s="2">
        <v>1470000</v>
      </c>
      <c r="K251" s="2" t="s">
        <v>250</v>
      </c>
      <c r="M251" s="28"/>
    </row>
    <row r="252" spans="1:13" x14ac:dyDescent="0.25">
      <c r="A252" t="s">
        <v>229</v>
      </c>
      <c r="C252" t="s">
        <v>20</v>
      </c>
      <c r="D252" t="s">
        <v>183</v>
      </c>
      <c r="E252" s="2">
        <f t="shared" si="16"/>
        <v>700000</v>
      </c>
      <c r="F252" s="2">
        <v>0</v>
      </c>
      <c r="G252" s="2">
        <v>0</v>
      </c>
      <c r="I252" s="2">
        <f t="shared" si="17"/>
        <v>700000</v>
      </c>
      <c r="J252" s="2">
        <v>700000</v>
      </c>
      <c r="K252" s="2" t="s">
        <v>251</v>
      </c>
      <c r="M252" s="28"/>
    </row>
    <row r="253" spans="1:13" x14ac:dyDescent="0.25">
      <c r="A253" t="s">
        <v>229</v>
      </c>
      <c r="C253" t="s">
        <v>20</v>
      </c>
      <c r="D253" t="s">
        <v>184</v>
      </c>
      <c r="E253" s="2">
        <f t="shared" si="16"/>
        <v>2500000</v>
      </c>
      <c r="F253" s="2">
        <v>1000000</v>
      </c>
      <c r="G253" s="2">
        <v>0</v>
      </c>
      <c r="I253" s="2">
        <f t="shared" si="17"/>
        <v>3500000</v>
      </c>
      <c r="J253" s="2">
        <v>3500000</v>
      </c>
      <c r="K253" s="2" t="s">
        <v>366</v>
      </c>
      <c r="M253" s="28"/>
    </row>
    <row r="254" spans="1:13" x14ac:dyDescent="0.25">
      <c r="A254" t="s">
        <v>229</v>
      </c>
      <c r="C254" t="s">
        <v>20</v>
      </c>
      <c r="E254" s="2">
        <f t="shared" si="16"/>
        <v>0</v>
      </c>
      <c r="F254" s="2">
        <v>0</v>
      </c>
      <c r="G254" s="2">
        <v>0</v>
      </c>
      <c r="I254" s="2">
        <f t="shared" si="17"/>
        <v>0</v>
      </c>
      <c r="J254" s="2">
        <v>0</v>
      </c>
      <c r="K254" s="2" t="s">
        <v>252</v>
      </c>
      <c r="M254" s="28"/>
    </row>
    <row r="255" spans="1:13" x14ac:dyDescent="0.25">
      <c r="A255" t="s">
        <v>229</v>
      </c>
      <c r="C255" t="s">
        <v>20</v>
      </c>
      <c r="D255" t="s">
        <v>189</v>
      </c>
      <c r="E255" s="2">
        <f t="shared" si="16"/>
        <v>3000000</v>
      </c>
      <c r="F255" s="2">
        <v>1000000</v>
      </c>
      <c r="G255" s="2">
        <v>0</v>
      </c>
      <c r="I255" s="2">
        <f t="shared" si="17"/>
        <v>4000000</v>
      </c>
      <c r="J255" s="2">
        <v>4000000</v>
      </c>
      <c r="K255" s="2" t="s">
        <v>250</v>
      </c>
      <c r="M255" s="28"/>
    </row>
    <row r="256" spans="1:13" x14ac:dyDescent="0.25">
      <c r="A256" t="s">
        <v>229</v>
      </c>
      <c r="C256" t="s">
        <v>20</v>
      </c>
      <c r="D256" t="s">
        <v>768</v>
      </c>
      <c r="E256" s="2">
        <f t="shared" si="16"/>
        <v>1200000</v>
      </c>
      <c r="F256" s="2">
        <v>0</v>
      </c>
      <c r="G256" s="2">
        <v>888888</v>
      </c>
      <c r="I256" s="2">
        <f t="shared" si="17"/>
        <v>2088888</v>
      </c>
      <c r="J256" s="2">
        <v>1200000</v>
      </c>
      <c r="K256" s="2" t="s">
        <v>250</v>
      </c>
      <c r="M256" s="28"/>
    </row>
    <row r="257" spans="1:13" x14ac:dyDescent="0.25">
      <c r="A257" t="s">
        <v>229</v>
      </c>
      <c r="C257" t="s">
        <v>20</v>
      </c>
      <c r="E257" s="2">
        <f t="shared" si="16"/>
        <v>0</v>
      </c>
      <c r="F257" s="2">
        <v>0</v>
      </c>
      <c r="G257" s="2">
        <v>0</v>
      </c>
      <c r="I257" s="2">
        <f t="shared" si="17"/>
        <v>0</v>
      </c>
      <c r="J257" s="2">
        <v>0</v>
      </c>
      <c r="K257" s="2" t="s">
        <v>366</v>
      </c>
      <c r="M257" s="28"/>
    </row>
    <row r="258" spans="1:13" x14ac:dyDescent="0.25">
      <c r="A258" t="s">
        <v>229</v>
      </c>
      <c r="C258" t="s">
        <v>20</v>
      </c>
      <c r="E258" s="2">
        <f t="shared" si="16"/>
        <v>0</v>
      </c>
      <c r="F258" s="2">
        <v>0</v>
      </c>
      <c r="G258" s="2">
        <v>0</v>
      </c>
      <c r="I258" s="2">
        <f t="shared" si="17"/>
        <v>0</v>
      </c>
      <c r="J258" s="2">
        <v>0</v>
      </c>
      <c r="K258" s="2" t="s">
        <v>252</v>
      </c>
      <c r="M258" s="28"/>
    </row>
    <row r="259" spans="1:13" x14ac:dyDescent="0.25">
      <c r="A259" t="s">
        <v>229</v>
      </c>
      <c r="C259" t="s">
        <v>20</v>
      </c>
      <c r="D259" t="s">
        <v>185</v>
      </c>
      <c r="E259" s="2">
        <f t="shared" si="16"/>
        <v>1200000</v>
      </c>
      <c r="F259" s="2">
        <v>0</v>
      </c>
      <c r="G259" s="2">
        <v>0</v>
      </c>
      <c r="I259" s="2">
        <f t="shared" si="17"/>
        <v>1200000</v>
      </c>
      <c r="J259" s="2">
        <v>1200000</v>
      </c>
      <c r="K259" s="2" t="s">
        <v>251</v>
      </c>
      <c r="M259" s="28"/>
    </row>
    <row r="260" spans="1:13" x14ac:dyDescent="0.25">
      <c r="A260" t="s">
        <v>229</v>
      </c>
      <c r="C260" t="s">
        <v>20</v>
      </c>
      <c r="E260" s="2">
        <f t="shared" si="16"/>
        <v>0</v>
      </c>
      <c r="F260" s="2">
        <v>0</v>
      </c>
      <c r="G260" s="2">
        <v>0</v>
      </c>
      <c r="I260" s="2">
        <f t="shared" si="17"/>
        <v>0</v>
      </c>
      <c r="J260" s="2">
        <v>0</v>
      </c>
      <c r="K260" s="2" t="s">
        <v>252</v>
      </c>
      <c r="M260" s="28"/>
    </row>
    <row r="261" spans="1:13" x14ac:dyDescent="0.25">
      <c r="A261" t="s">
        <v>229</v>
      </c>
      <c r="C261" t="s">
        <v>20</v>
      </c>
      <c r="D261" t="s">
        <v>450</v>
      </c>
      <c r="E261" s="2">
        <f t="shared" si="16"/>
        <v>3000000</v>
      </c>
      <c r="F261" s="2">
        <v>850000</v>
      </c>
      <c r="G261" s="2">
        <v>0</v>
      </c>
      <c r="I261" s="2">
        <f t="shared" si="17"/>
        <v>3850000</v>
      </c>
      <c r="J261" s="2">
        <v>3850000</v>
      </c>
      <c r="K261" s="2" t="s">
        <v>250</v>
      </c>
      <c r="M261" s="28"/>
    </row>
    <row r="262" spans="1:13" x14ac:dyDescent="0.25">
      <c r="A262" t="s">
        <v>229</v>
      </c>
      <c r="C262" t="s">
        <v>20</v>
      </c>
      <c r="D262" t="s">
        <v>521</v>
      </c>
      <c r="E262" s="2">
        <f t="shared" si="16"/>
        <v>3000000</v>
      </c>
      <c r="F262" s="2">
        <v>1000000</v>
      </c>
      <c r="G262" s="2">
        <v>0</v>
      </c>
      <c r="I262" s="2">
        <f t="shared" si="17"/>
        <v>4000000</v>
      </c>
      <c r="J262" s="2">
        <v>4000000</v>
      </c>
      <c r="K262" s="2" t="s">
        <v>366</v>
      </c>
      <c r="M262" s="28"/>
    </row>
    <row r="263" spans="1:13" x14ac:dyDescent="0.25">
      <c r="A263" t="s">
        <v>229</v>
      </c>
      <c r="C263" t="s">
        <v>20</v>
      </c>
      <c r="D263" t="s">
        <v>187</v>
      </c>
      <c r="E263" s="2">
        <f t="shared" si="16"/>
        <v>700000</v>
      </c>
      <c r="F263" s="2">
        <v>0</v>
      </c>
      <c r="G263" s="2">
        <v>0</v>
      </c>
      <c r="I263" s="2">
        <f t="shared" si="17"/>
        <v>700000</v>
      </c>
      <c r="J263" s="2">
        <v>700000</v>
      </c>
      <c r="K263" s="2" t="s">
        <v>250</v>
      </c>
      <c r="M263" s="28"/>
    </row>
    <row r="264" spans="1:13" x14ac:dyDescent="0.25">
      <c r="A264" t="s">
        <v>229</v>
      </c>
      <c r="C264" t="s">
        <v>20</v>
      </c>
      <c r="D264" t="s">
        <v>451</v>
      </c>
      <c r="E264" s="2">
        <f t="shared" si="16"/>
        <v>700000</v>
      </c>
      <c r="F264" s="2">
        <v>0</v>
      </c>
      <c r="G264" s="2">
        <v>0</v>
      </c>
      <c r="I264" s="2">
        <f t="shared" si="17"/>
        <v>700000</v>
      </c>
      <c r="J264" s="2">
        <v>700000</v>
      </c>
      <c r="K264" s="2" t="s">
        <v>250</v>
      </c>
      <c r="M264" s="28"/>
    </row>
    <row r="265" spans="1:13" x14ac:dyDescent="0.25">
      <c r="A265" t="s">
        <v>229</v>
      </c>
      <c r="C265" t="s">
        <v>20</v>
      </c>
      <c r="E265" s="2">
        <f t="shared" si="16"/>
        <v>0</v>
      </c>
      <c r="F265" s="2">
        <v>0</v>
      </c>
      <c r="G265" s="2">
        <v>0</v>
      </c>
      <c r="I265" s="2">
        <f t="shared" si="17"/>
        <v>0</v>
      </c>
      <c r="J265" s="2">
        <v>0</v>
      </c>
      <c r="K265" s="2" t="s">
        <v>250</v>
      </c>
      <c r="M265" s="28"/>
    </row>
    <row r="266" spans="1:13" x14ac:dyDescent="0.25">
      <c r="A266" t="s">
        <v>229</v>
      </c>
      <c r="C266" t="s">
        <v>20</v>
      </c>
      <c r="D266" t="s">
        <v>452</v>
      </c>
      <c r="E266" s="2">
        <f t="shared" si="16"/>
        <v>700000</v>
      </c>
      <c r="F266" s="2">
        <v>0</v>
      </c>
      <c r="G266" s="2">
        <v>0</v>
      </c>
      <c r="I266" s="2">
        <f t="shared" si="17"/>
        <v>700000</v>
      </c>
      <c r="J266" s="2">
        <v>700000</v>
      </c>
      <c r="K266" s="2" t="s">
        <v>250</v>
      </c>
      <c r="M266" s="28"/>
    </row>
    <row r="267" spans="1:13" x14ac:dyDescent="0.25">
      <c r="A267" t="s">
        <v>229</v>
      </c>
      <c r="C267" t="s">
        <v>20</v>
      </c>
      <c r="D267" t="s">
        <v>57</v>
      </c>
      <c r="E267" s="2">
        <f t="shared" si="16"/>
        <v>700000</v>
      </c>
      <c r="F267" s="2">
        <v>0</v>
      </c>
      <c r="G267" s="2">
        <v>0</v>
      </c>
      <c r="I267" s="2">
        <f t="shared" si="17"/>
        <v>700000</v>
      </c>
      <c r="J267" s="2">
        <v>700000</v>
      </c>
      <c r="K267" s="2" t="s">
        <v>251</v>
      </c>
      <c r="M267" s="28"/>
    </row>
    <row r="268" spans="1:13" x14ac:dyDescent="0.25">
      <c r="A268" t="s">
        <v>229</v>
      </c>
      <c r="C268" t="s">
        <v>20</v>
      </c>
      <c r="D268" t="s">
        <v>190</v>
      </c>
      <c r="E268" s="2">
        <f t="shared" si="16"/>
        <v>2000000</v>
      </c>
      <c r="F268" s="2">
        <v>1000000</v>
      </c>
      <c r="G268" s="2">
        <v>0</v>
      </c>
      <c r="I268" s="2">
        <f t="shared" si="17"/>
        <v>3000000</v>
      </c>
      <c r="J268" s="2">
        <v>3000000</v>
      </c>
      <c r="K268" s="2" t="s">
        <v>366</v>
      </c>
      <c r="M268" s="28"/>
    </row>
    <row r="269" spans="1:13" x14ac:dyDescent="0.25">
      <c r="A269" t="s">
        <v>229</v>
      </c>
      <c r="C269" t="s">
        <v>20</v>
      </c>
      <c r="E269" s="2">
        <f t="shared" si="16"/>
        <v>0</v>
      </c>
      <c r="F269" s="2">
        <v>0</v>
      </c>
      <c r="G269" s="2">
        <v>0</v>
      </c>
      <c r="I269" s="2">
        <f t="shared" si="17"/>
        <v>0</v>
      </c>
      <c r="J269" s="2">
        <v>0</v>
      </c>
      <c r="K269" s="2" t="s">
        <v>252</v>
      </c>
      <c r="M269" s="28"/>
    </row>
    <row r="270" spans="1:13" x14ac:dyDescent="0.25">
      <c r="A270" t="s">
        <v>229</v>
      </c>
      <c r="C270" t="s">
        <v>20</v>
      </c>
      <c r="E270" s="2">
        <f t="shared" si="16"/>
        <v>0</v>
      </c>
      <c r="F270" s="2">
        <v>0</v>
      </c>
      <c r="G270" s="2">
        <v>0</v>
      </c>
      <c r="I270" s="2">
        <f t="shared" si="17"/>
        <v>0</v>
      </c>
      <c r="J270" s="2">
        <v>0</v>
      </c>
      <c r="K270" s="2" t="s">
        <v>250</v>
      </c>
      <c r="M270" s="28"/>
    </row>
    <row r="271" spans="1:13" x14ac:dyDescent="0.25">
      <c r="A271" t="s">
        <v>229</v>
      </c>
      <c r="C271" t="s">
        <v>20</v>
      </c>
      <c r="D271" t="s">
        <v>192</v>
      </c>
      <c r="E271" s="2">
        <f t="shared" si="16"/>
        <v>2000000</v>
      </c>
      <c r="F271" s="2">
        <v>1000000</v>
      </c>
      <c r="G271" s="2">
        <v>0</v>
      </c>
      <c r="I271" s="2">
        <f t="shared" si="17"/>
        <v>3000000</v>
      </c>
      <c r="J271" s="2">
        <v>3000000</v>
      </c>
      <c r="K271" s="2" t="s">
        <v>250</v>
      </c>
      <c r="M271" s="28"/>
    </row>
    <row r="272" spans="1:13" x14ac:dyDescent="0.25">
      <c r="A272" t="s">
        <v>229</v>
      </c>
      <c r="C272" t="s">
        <v>20</v>
      </c>
      <c r="D272" t="s">
        <v>353</v>
      </c>
      <c r="E272" s="2">
        <f t="shared" si="16"/>
        <v>700000</v>
      </c>
      <c r="F272" s="2">
        <v>0</v>
      </c>
      <c r="G272" s="2">
        <v>0</v>
      </c>
      <c r="I272" s="2">
        <f t="shared" si="17"/>
        <v>700000</v>
      </c>
      <c r="J272" s="2">
        <v>700000</v>
      </c>
      <c r="K272" s="2" t="s">
        <v>251</v>
      </c>
      <c r="M272" s="28"/>
    </row>
    <row r="273" spans="1:13" x14ac:dyDescent="0.25">
      <c r="A273" t="s">
        <v>229</v>
      </c>
      <c r="C273" t="s">
        <v>20</v>
      </c>
      <c r="D273" t="s">
        <v>193</v>
      </c>
      <c r="E273" s="2">
        <f t="shared" si="16"/>
        <v>2000000</v>
      </c>
      <c r="F273" s="2">
        <v>1000000</v>
      </c>
      <c r="G273" s="2">
        <v>0</v>
      </c>
      <c r="I273" s="2">
        <f t="shared" si="17"/>
        <v>3000000</v>
      </c>
      <c r="J273" s="2">
        <v>3000000</v>
      </c>
      <c r="K273" s="2" t="s">
        <v>366</v>
      </c>
      <c r="M273" s="28"/>
    </row>
    <row r="274" spans="1:13" x14ac:dyDescent="0.25">
      <c r="A274" t="s">
        <v>229</v>
      </c>
      <c r="C274" t="s">
        <v>20</v>
      </c>
      <c r="E274" s="2">
        <f t="shared" si="16"/>
        <v>0</v>
      </c>
      <c r="F274" s="2">
        <v>0</v>
      </c>
      <c r="G274" s="2">
        <v>0</v>
      </c>
      <c r="I274" s="2">
        <f t="shared" si="17"/>
        <v>0</v>
      </c>
      <c r="J274" s="2">
        <v>0</v>
      </c>
      <c r="K274" s="2" t="s">
        <v>252</v>
      </c>
      <c r="M274" s="28"/>
    </row>
    <row r="275" spans="1:13" x14ac:dyDescent="0.25">
      <c r="A275" t="s">
        <v>229</v>
      </c>
      <c r="C275" t="s">
        <v>20</v>
      </c>
      <c r="D275" t="s">
        <v>509</v>
      </c>
      <c r="E275" s="2">
        <f t="shared" si="16"/>
        <v>1200000</v>
      </c>
      <c r="F275" s="2">
        <v>0</v>
      </c>
      <c r="G275" s="2">
        <v>0</v>
      </c>
      <c r="I275" s="2">
        <f t="shared" si="17"/>
        <v>1200000</v>
      </c>
      <c r="J275" s="2">
        <v>1200000</v>
      </c>
      <c r="K275" s="2" t="s">
        <v>250</v>
      </c>
      <c r="M275" s="28"/>
    </row>
    <row r="276" spans="1:13" x14ac:dyDescent="0.25">
      <c r="A276" t="s">
        <v>229</v>
      </c>
      <c r="C276" t="s">
        <v>20</v>
      </c>
      <c r="D276" t="s">
        <v>453</v>
      </c>
      <c r="E276" s="2">
        <f t="shared" si="16"/>
        <v>700000</v>
      </c>
      <c r="F276" s="2">
        <v>0</v>
      </c>
      <c r="G276" s="2">
        <v>0</v>
      </c>
      <c r="I276" s="2">
        <f t="shared" si="17"/>
        <v>700000</v>
      </c>
      <c r="J276" s="2">
        <v>700000</v>
      </c>
      <c r="K276" s="2" t="s">
        <v>250</v>
      </c>
      <c r="M276" s="28"/>
    </row>
    <row r="277" spans="1:13" x14ac:dyDescent="0.25">
      <c r="A277" t="s">
        <v>229</v>
      </c>
      <c r="C277" t="s">
        <v>20</v>
      </c>
      <c r="D277" t="s">
        <v>194</v>
      </c>
      <c r="E277" s="2">
        <f t="shared" si="16"/>
        <v>2000000</v>
      </c>
      <c r="F277" s="2">
        <v>1000000</v>
      </c>
      <c r="G277" s="2">
        <v>0</v>
      </c>
      <c r="I277" s="2">
        <f t="shared" si="17"/>
        <v>3000000</v>
      </c>
      <c r="J277" s="2">
        <v>3000000</v>
      </c>
      <c r="K277" s="2" t="s">
        <v>250</v>
      </c>
      <c r="M277" s="28"/>
    </row>
    <row r="278" spans="1:13" x14ac:dyDescent="0.25">
      <c r="A278" t="s">
        <v>229</v>
      </c>
      <c r="C278" t="s">
        <v>20</v>
      </c>
      <c r="E278" s="2">
        <f t="shared" si="16"/>
        <v>0</v>
      </c>
      <c r="F278" s="2">
        <v>0</v>
      </c>
      <c r="G278" s="2">
        <v>0</v>
      </c>
      <c r="I278" s="2">
        <f t="shared" si="17"/>
        <v>0</v>
      </c>
      <c r="J278" s="2">
        <v>0</v>
      </c>
      <c r="K278" s="2" t="s">
        <v>252</v>
      </c>
      <c r="M278" s="28"/>
    </row>
    <row r="279" spans="1:13" x14ac:dyDescent="0.25">
      <c r="A279" t="s">
        <v>229</v>
      </c>
      <c r="C279" t="s">
        <v>20</v>
      </c>
      <c r="D279" t="s">
        <v>59</v>
      </c>
      <c r="E279" s="2">
        <f t="shared" si="16"/>
        <v>2000000</v>
      </c>
      <c r="F279" s="2">
        <v>1000000</v>
      </c>
      <c r="G279" s="2">
        <v>0</v>
      </c>
      <c r="I279" s="2">
        <f t="shared" si="17"/>
        <v>3000000</v>
      </c>
      <c r="J279" s="2">
        <v>3000000</v>
      </c>
      <c r="K279" s="2" t="s">
        <v>250</v>
      </c>
      <c r="M279" s="28"/>
    </row>
    <row r="280" spans="1:13" x14ac:dyDescent="0.25">
      <c r="A280" t="s">
        <v>229</v>
      </c>
      <c r="C280" t="s">
        <v>20</v>
      </c>
      <c r="D280" t="s">
        <v>714</v>
      </c>
      <c r="E280" s="2">
        <f t="shared" si="16"/>
        <v>700000</v>
      </c>
      <c r="F280" s="2">
        <v>0</v>
      </c>
      <c r="G280" s="2">
        <v>1000000</v>
      </c>
      <c r="I280" s="2">
        <f t="shared" si="17"/>
        <v>1700000</v>
      </c>
      <c r="J280" s="2">
        <v>700000</v>
      </c>
      <c r="K280" s="2" t="s">
        <v>250</v>
      </c>
      <c r="M280" s="28"/>
    </row>
    <row r="281" spans="1:13" x14ac:dyDescent="0.25">
      <c r="A281" t="s">
        <v>229</v>
      </c>
      <c r="C281" t="s">
        <v>20</v>
      </c>
      <c r="D281" t="s">
        <v>510</v>
      </c>
      <c r="E281" s="2">
        <f t="shared" si="16"/>
        <v>3000000</v>
      </c>
      <c r="F281" s="2">
        <v>1000000</v>
      </c>
      <c r="G281" s="2">
        <v>0</v>
      </c>
      <c r="I281" s="2">
        <f t="shared" si="17"/>
        <v>4000000</v>
      </c>
      <c r="J281" s="2">
        <v>4000000</v>
      </c>
      <c r="K281" s="2" t="s">
        <v>250</v>
      </c>
      <c r="M281" s="28"/>
    </row>
    <row r="282" spans="1:13" x14ac:dyDescent="0.25">
      <c r="A282" t="s">
        <v>229</v>
      </c>
      <c r="C282" t="s">
        <v>20</v>
      </c>
      <c r="D282" t="s">
        <v>195</v>
      </c>
      <c r="E282" s="2">
        <f t="shared" si="16"/>
        <v>3000000</v>
      </c>
      <c r="F282" s="2">
        <v>1000000</v>
      </c>
      <c r="G282" s="2">
        <v>0</v>
      </c>
      <c r="I282" s="2">
        <f t="shared" si="17"/>
        <v>4000000</v>
      </c>
      <c r="J282" s="2">
        <v>4000000</v>
      </c>
      <c r="K282" s="2" t="s">
        <v>250</v>
      </c>
      <c r="M282" s="28"/>
    </row>
    <row r="283" spans="1:13" x14ac:dyDescent="0.25">
      <c r="A283" t="s">
        <v>229</v>
      </c>
      <c r="C283" t="s">
        <v>20</v>
      </c>
      <c r="D283" t="s">
        <v>769</v>
      </c>
      <c r="E283" s="2">
        <f t="shared" si="16"/>
        <v>3000000</v>
      </c>
      <c r="F283" s="2">
        <v>0</v>
      </c>
      <c r="G283" s="2">
        <v>888888</v>
      </c>
      <c r="I283" s="2">
        <f t="shared" si="17"/>
        <v>3888888</v>
      </c>
      <c r="J283" s="2">
        <v>3000000</v>
      </c>
      <c r="K283" s="2" t="s">
        <v>366</v>
      </c>
      <c r="M283" s="28"/>
    </row>
    <row r="284" spans="1:13" x14ac:dyDescent="0.25">
      <c r="A284" t="s">
        <v>229</v>
      </c>
      <c r="C284" t="s">
        <v>20</v>
      </c>
      <c r="D284" t="s">
        <v>197</v>
      </c>
      <c r="E284" s="2">
        <f t="shared" si="16"/>
        <v>2500000</v>
      </c>
      <c r="F284" s="2">
        <v>1000000</v>
      </c>
      <c r="G284" s="2">
        <v>0</v>
      </c>
      <c r="I284" s="2">
        <f t="shared" si="17"/>
        <v>3500000</v>
      </c>
      <c r="J284" s="2">
        <v>3500000</v>
      </c>
      <c r="K284" s="2" t="s">
        <v>366</v>
      </c>
      <c r="M284" s="28"/>
    </row>
    <row r="285" spans="1:13" x14ac:dyDescent="0.25">
      <c r="A285" t="s">
        <v>229</v>
      </c>
      <c r="C285" t="s">
        <v>20</v>
      </c>
      <c r="D285" t="s">
        <v>598</v>
      </c>
      <c r="E285" s="2">
        <f t="shared" si="16"/>
        <v>2610000</v>
      </c>
      <c r="F285" s="2">
        <v>0</v>
      </c>
      <c r="G285" s="2">
        <v>0</v>
      </c>
      <c r="I285" s="2">
        <f t="shared" si="17"/>
        <v>2610000</v>
      </c>
      <c r="J285" s="2">
        <v>2610000</v>
      </c>
      <c r="K285" s="2" t="s">
        <v>250</v>
      </c>
      <c r="M285" s="28"/>
    </row>
    <row r="286" spans="1:13" x14ac:dyDescent="0.25">
      <c r="A286" t="s">
        <v>229</v>
      </c>
      <c r="C286" t="s">
        <v>20</v>
      </c>
      <c r="D286" t="s">
        <v>770</v>
      </c>
      <c r="E286" s="2">
        <f t="shared" si="16"/>
        <v>700000</v>
      </c>
      <c r="F286" s="2">
        <v>0</v>
      </c>
      <c r="G286" s="2">
        <v>370370</v>
      </c>
      <c r="I286" s="2">
        <f t="shared" si="17"/>
        <v>1070370</v>
      </c>
      <c r="J286" s="2">
        <v>700000</v>
      </c>
      <c r="K286" s="2" t="s">
        <v>253</v>
      </c>
      <c r="M286" s="28"/>
    </row>
    <row r="287" spans="1:13" x14ac:dyDescent="0.25">
      <c r="A287" t="s">
        <v>229</v>
      </c>
      <c r="C287" t="s">
        <v>20</v>
      </c>
      <c r="D287" t="s">
        <v>370</v>
      </c>
      <c r="E287" s="2">
        <f t="shared" si="16"/>
        <v>2000000</v>
      </c>
      <c r="F287" s="2">
        <v>1000000</v>
      </c>
      <c r="G287" s="2">
        <v>0</v>
      </c>
      <c r="I287" s="2">
        <f t="shared" si="17"/>
        <v>3000000</v>
      </c>
      <c r="J287" s="2">
        <v>3000000</v>
      </c>
      <c r="K287" s="2" t="s">
        <v>366</v>
      </c>
      <c r="M287" s="28"/>
    </row>
    <row r="288" spans="1:13" x14ac:dyDescent="0.25">
      <c r="A288" t="s">
        <v>229</v>
      </c>
      <c r="C288" t="s">
        <v>20</v>
      </c>
      <c r="D288" t="s">
        <v>198</v>
      </c>
      <c r="E288" s="2">
        <f t="shared" si="16"/>
        <v>2000000</v>
      </c>
      <c r="F288" s="2">
        <v>1000000</v>
      </c>
      <c r="G288" s="2">
        <v>0</v>
      </c>
      <c r="I288" s="2">
        <f t="shared" si="17"/>
        <v>3000000</v>
      </c>
      <c r="J288" s="2">
        <v>3000000</v>
      </c>
      <c r="K288" s="2" t="s">
        <v>253</v>
      </c>
      <c r="M288" s="28"/>
    </row>
    <row r="289" spans="1:13" x14ac:dyDescent="0.25">
      <c r="A289" t="s">
        <v>229</v>
      </c>
      <c r="C289" t="s">
        <v>20</v>
      </c>
      <c r="D289" t="s">
        <v>512</v>
      </c>
      <c r="E289" s="2">
        <f t="shared" si="16"/>
        <v>2500000</v>
      </c>
      <c r="F289" s="2">
        <v>850000</v>
      </c>
      <c r="G289" s="2">
        <v>0</v>
      </c>
      <c r="I289" s="2">
        <f t="shared" si="17"/>
        <v>3350000</v>
      </c>
      <c r="J289" s="2">
        <v>3350000</v>
      </c>
      <c r="K289" s="2" t="s">
        <v>366</v>
      </c>
      <c r="M289" s="28"/>
    </row>
    <row r="290" spans="1:13" x14ac:dyDescent="0.25">
      <c r="A290" t="s">
        <v>229</v>
      </c>
      <c r="C290" t="s">
        <v>20</v>
      </c>
      <c r="D290" t="s">
        <v>200</v>
      </c>
      <c r="E290" s="2">
        <f t="shared" si="16"/>
        <v>2000000</v>
      </c>
      <c r="F290" s="2">
        <v>1000000</v>
      </c>
      <c r="G290" s="2">
        <v>0</v>
      </c>
      <c r="I290" s="2">
        <f t="shared" si="17"/>
        <v>3000000</v>
      </c>
      <c r="J290" s="2">
        <v>3000000</v>
      </c>
      <c r="K290" s="2" t="s">
        <v>253</v>
      </c>
      <c r="M290" s="28"/>
    </row>
    <row r="291" spans="1:13" x14ac:dyDescent="0.25">
      <c r="A291" t="s">
        <v>229</v>
      </c>
      <c r="C291" t="s">
        <v>20</v>
      </c>
      <c r="D291" t="s">
        <v>199</v>
      </c>
      <c r="E291" s="2">
        <f t="shared" si="16"/>
        <v>1860000</v>
      </c>
      <c r="F291" s="2">
        <v>1000000</v>
      </c>
      <c r="G291" s="2">
        <v>0</v>
      </c>
      <c r="I291" s="2">
        <f t="shared" si="17"/>
        <v>2860000</v>
      </c>
      <c r="J291" s="2">
        <v>2860000</v>
      </c>
      <c r="K291" s="2" t="s">
        <v>250</v>
      </c>
      <c r="M291" s="28"/>
    </row>
    <row r="292" spans="1:13" x14ac:dyDescent="0.25">
      <c r="A292" t="s">
        <v>229</v>
      </c>
      <c r="C292" t="s">
        <v>20</v>
      </c>
      <c r="D292" t="s">
        <v>381</v>
      </c>
      <c r="E292" s="2">
        <f t="shared" si="16"/>
        <v>2500000</v>
      </c>
      <c r="F292" s="2">
        <v>1000000</v>
      </c>
      <c r="G292" s="2">
        <v>0</v>
      </c>
      <c r="I292" s="2">
        <f t="shared" si="17"/>
        <v>3500000</v>
      </c>
      <c r="J292" s="2">
        <v>3500000</v>
      </c>
      <c r="K292" s="2" t="s">
        <v>366</v>
      </c>
      <c r="M292" s="28"/>
    </row>
    <row r="293" spans="1:13" x14ac:dyDescent="0.25">
      <c r="A293" t="s">
        <v>229</v>
      </c>
      <c r="C293" t="s">
        <v>20</v>
      </c>
      <c r="D293" t="s">
        <v>455</v>
      </c>
      <c r="E293" s="2">
        <f t="shared" si="16"/>
        <v>2000000</v>
      </c>
      <c r="F293" s="2">
        <v>1000000</v>
      </c>
      <c r="G293" s="2">
        <v>0</v>
      </c>
      <c r="I293" s="2">
        <f t="shared" si="17"/>
        <v>3000000</v>
      </c>
      <c r="J293" s="2">
        <v>3000000</v>
      </c>
      <c r="K293" s="2" t="s">
        <v>253</v>
      </c>
      <c r="M293" s="28"/>
    </row>
    <row r="294" spans="1:13" x14ac:dyDescent="0.25">
      <c r="A294" t="s">
        <v>229</v>
      </c>
      <c r="C294" t="s">
        <v>20</v>
      </c>
      <c r="D294" t="s">
        <v>556</v>
      </c>
      <c r="E294" s="2">
        <f t="shared" si="16"/>
        <v>700000</v>
      </c>
      <c r="F294" s="2">
        <v>0</v>
      </c>
      <c r="G294" s="2">
        <v>0</v>
      </c>
      <c r="I294" s="2">
        <f t="shared" si="17"/>
        <v>700000</v>
      </c>
      <c r="J294" s="2">
        <v>700000</v>
      </c>
      <c r="K294" s="2" t="s">
        <v>250</v>
      </c>
      <c r="M294" s="28"/>
    </row>
    <row r="295" spans="1:13" x14ac:dyDescent="0.25">
      <c r="A295" t="s">
        <v>229</v>
      </c>
      <c r="C295" t="s">
        <v>20</v>
      </c>
      <c r="D295" t="s">
        <v>182</v>
      </c>
      <c r="E295" s="2">
        <f t="shared" si="16"/>
        <v>700000</v>
      </c>
      <c r="F295" s="2">
        <v>0</v>
      </c>
      <c r="G295" s="2">
        <v>0</v>
      </c>
      <c r="I295" s="2">
        <f t="shared" si="17"/>
        <v>700000</v>
      </c>
      <c r="J295" s="2">
        <v>700000</v>
      </c>
      <c r="K295" s="2" t="s">
        <v>253</v>
      </c>
      <c r="M295" s="28"/>
    </row>
    <row r="296" spans="1:13" x14ac:dyDescent="0.25">
      <c r="A296" t="s">
        <v>229</v>
      </c>
      <c r="C296" t="s">
        <v>20</v>
      </c>
      <c r="D296" t="s">
        <v>771</v>
      </c>
      <c r="E296" s="2">
        <f t="shared" si="16"/>
        <v>0</v>
      </c>
      <c r="F296" s="2">
        <v>0</v>
      </c>
      <c r="G296" s="2">
        <v>370370</v>
      </c>
      <c r="I296" s="2">
        <f t="shared" si="17"/>
        <v>370370</v>
      </c>
      <c r="J296" s="2">
        <v>0</v>
      </c>
      <c r="K296" s="2" t="s">
        <v>253</v>
      </c>
      <c r="M296" s="28"/>
    </row>
    <row r="297" spans="1:13" x14ac:dyDescent="0.25">
      <c r="A297" t="s">
        <v>229</v>
      </c>
      <c r="C297" t="s">
        <v>20</v>
      </c>
      <c r="D297" t="s">
        <v>511</v>
      </c>
      <c r="E297" s="2">
        <f t="shared" si="16"/>
        <v>2500000</v>
      </c>
      <c r="F297" s="2">
        <v>1000000</v>
      </c>
      <c r="G297" s="2">
        <v>0</v>
      </c>
      <c r="I297" s="2">
        <f t="shared" si="17"/>
        <v>3500000</v>
      </c>
      <c r="J297" s="2">
        <v>3500000</v>
      </c>
      <c r="K297" s="2" t="s">
        <v>253</v>
      </c>
      <c r="M297" s="28"/>
    </row>
    <row r="298" spans="1:13" x14ac:dyDescent="0.25">
      <c r="A298" t="s">
        <v>229</v>
      </c>
      <c r="C298" t="s">
        <v>20</v>
      </c>
      <c r="D298" t="s">
        <v>508</v>
      </c>
      <c r="E298" s="2">
        <f t="shared" si="16"/>
        <v>0</v>
      </c>
      <c r="F298" s="2">
        <v>0</v>
      </c>
      <c r="G298" s="2">
        <v>0</v>
      </c>
      <c r="I298" s="2">
        <f t="shared" si="17"/>
        <v>0</v>
      </c>
      <c r="J298" s="2">
        <v>0</v>
      </c>
      <c r="K298" s="2" t="s">
        <v>791</v>
      </c>
      <c r="M298" s="28"/>
    </row>
    <row r="299" spans="1:13" x14ac:dyDescent="0.25">
      <c r="A299" t="s">
        <v>229</v>
      </c>
      <c r="C299" t="s">
        <v>20</v>
      </c>
      <c r="D299" t="s">
        <v>352</v>
      </c>
      <c r="E299" s="2">
        <f t="shared" si="16"/>
        <v>0</v>
      </c>
      <c r="F299" s="2">
        <v>0</v>
      </c>
      <c r="G299" s="2">
        <v>0</v>
      </c>
      <c r="I299" s="2">
        <f t="shared" si="17"/>
        <v>0</v>
      </c>
      <c r="J299" s="2">
        <v>0</v>
      </c>
      <c r="K299" s="2" t="s">
        <v>791</v>
      </c>
      <c r="M299" s="28"/>
    </row>
    <row r="300" spans="1:13" x14ac:dyDescent="0.25">
      <c r="A300" t="s">
        <v>229</v>
      </c>
      <c r="C300" t="s">
        <v>20</v>
      </c>
      <c r="D300" t="s">
        <v>449</v>
      </c>
      <c r="E300" s="2">
        <f t="shared" si="16"/>
        <v>1200000</v>
      </c>
      <c r="F300" s="2">
        <v>0</v>
      </c>
      <c r="G300" s="2">
        <v>888888</v>
      </c>
      <c r="I300" s="2">
        <f t="shared" si="17"/>
        <v>2088888</v>
      </c>
      <c r="J300" s="2">
        <v>1200000</v>
      </c>
      <c r="K300" s="2" t="s">
        <v>791</v>
      </c>
      <c r="M300" s="28"/>
    </row>
    <row r="301" spans="1:13" x14ac:dyDescent="0.25">
      <c r="A301" t="s">
        <v>229</v>
      </c>
      <c r="C301" t="s">
        <v>20</v>
      </c>
      <c r="D301" t="s">
        <v>191</v>
      </c>
      <c r="E301" s="2">
        <f t="shared" si="16"/>
        <v>2600000</v>
      </c>
      <c r="F301" s="2">
        <v>1000000</v>
      </c>
      <c r="G301" s="2">
        <v>0</v>
      </c>
      <c r="I301" s="2">
        <f t="shared" si="17"/>
        <v>3600000</v>
      </c>
      <c r="J301" s="2">
        <v>3600000</v>
      </c>
      <c r="K301" s="2" t="s">
        <v>791</v>
      </c>
      <c r="M301" s="28"/>
    </row>
    <row r="302" spans="1:13" x14ac:dyDescent="0.25">
      <c r="A302" t="s">
        <v>229</v>
      </c>
      <c r="C302" t="s">
        <v>20</v>
      </c>
      <c r="D302" t="s">
        <v>181</v>
      </c>
      <c r="E302" s="2">
        <f t="shared" si="16"/>
        <v>2000000</v>
      </c>
      <c r="F302" s="2">
        <v>1000000</v>
      </c>
      <c r="G302" s="2">
        <v>0</v>
      </c>
      <c r="I302" s="2">
        <f t="shared" si="17"/>
        <v>3000000</v>
      </c>
      <c r="J302" s="2">
        <v>3000000</v>
      </c>
      <c r="K302" s="2" t="s">
        <v>791</v>
      </c>
      <c r="M302" s="28"/>
    </row>
    <row r="303" spans="1:13" x14ac:dyDescent="0.25">
      <c r="A303" t="s">
        <v>230</v>
      </c>
      <c r="C303" t="s">
        <v>20</v>
      </c>
      <c r="D303" t="s">
        <v>201</v>
      </c>
      <c r="E303" s="2">
        <f t="shared" si="16"/>
        <v>2500000</v>
      </c>
      <c r="F303" s="2">
        <v>1000000</v>
      </c>
      <c r="G303" s="2">
        <v>0</v>
      </c>
      <c r="I303" s="2">
        <f t="shared" si="17"/>
        <v>3500000</v>
      </c>
      <c r="J303" s="2">
        <v>3500000</v>
      </c>
      <c r="K303" s="2" t="s">
        <v>250</v>
      </c>
      <c r="M303" s="28"/>
    </row>
    <row r="304" spans="1:13" x14ac:dyDescent="0.25">
      <c r="A304" t="s">
        <v>230</v>
      </c>
      <c r="C304" t="s">
        <v>20</v>
      </c>
      <c r="D304" t="s">
        <v>599</v>
      </c>
      <c r="E304" s="2">
        <f t="shared" si="16"/>
        <v>2500000</v>
      </c>
      <c r="F304" s="2">
        <v>1000000</v>
      </c>
      <c r="G304" s="2">
        <v>0</v>
      </c>
      <c r="I304" s="2">
        <f t="shared" si="17"/>
        <v>3500000</v>
      </c>
      <c r="J304" s="2">
        <v>3500000</v>
      </c>
      <c r="K304" s="2" t="s">
        <v>250</v>
      </c>
      <c r="M304" s="28"/>
    </row>
    <row r="305" spans="1:13" x14ac:dyDescent="0.25">
      <c r="A305" t="s">
        <v>230</v>
      </c>
      <c r="C305" t="s">
        <v>20</v>
      </c>
      <c r="D305" t="s">
        <v>456</v>
      </c>
      <c r="E305" s="2">
        <f t="shared" si="16"/>
        <v>2500000</v>
      </c>
      <c r="F305" s="2">
        <v>1000000</v>
      </c>
      <c r="G305" s="2">
        <v>0</v>
      </c>
      <c r="I305" s="2">
        <f t="shared" si="17"/>
        <v>3500000</v>
      </c>
      <c r="J305" s="2">
        <v>3500000</v>
      </c>
      <c r="K305" s="2" t="s">
        <v>366</v>
      </c>
      <c r="M305" s="28"/>
    </row>
    <row r="306" spans="1:13" x14ac:dyDescent="0.25">
      <c r="A306" t="s">
        <v>230</v>
      </c>
      <c r="C306" t="s">
        <v>20</v>
      </c>
      <c r="E306" s="2">
        <f t="shared" si="16"/>
        <v>0</v>
      </c>
      <c r="F306" s="2">
        <v>0</v>
      </c>
      <c r="G306" s="2">
        <v>0</v>
      </c>
      <c r="I306" s="2">
        <f t="shared" si="17"/>
        <v>0</v>
      </c>
      <c r="J306" s="2">
        <v>0</v>
      </c>
      <c r="K306" s="2" t="s">
        <v>250</v>
      </c>
      <c r="M306" s="28"/>
    </row>
    <row r="307" spans="1:13" x14ac:dyDescent="0.25">
      <c r="A307" t="s">
        <v>230</v>
      </c>
      <c r="C307" t="s">
        <v>20</v>
      </c>
      <c r="D307" t="s">
        <v>418</v>
      </c>
      <c r="E307" s="2">
        <f t="shared" si="16"/>
        <v>700000</v>
      </c>
      <c r="F307" s="2">
        <v>0</v>
      </c>
      <c r="G307" s="2">
        <v>0</v>
      </c>
      <c r="I307" s="2">
        <f t="shared" si="17"/>
        <v>700000</v>
      </c>
      <c r="J307" s="2">
        <v>700000</v>
      </c>
      <c r="K307" s="2" t="s">
        <v>250</v>
      </c>
      <c r="M307" s="28"/>
    </row>
    <row r="308" spans="1:13" x14ac:dyDescent="0.25">
      <c r="A308" t="s">
        <v>230</v>
      </c>
      <c r="C308" t="s">
        <v>20</v>
      </c>
      <c r="D308" t="s">
        <v>203</v>
      </c>
      <c r="E308" s="2">
        <f t="shared" si="16"/>
        <v>700000</v>
      </c>
      <c r="F308" s="2">
        <v>0</v>
      </c>
      <c r="G308" s="2">
        <v>0</v>
      </c>
      <c r="I308" s="2">
        <f t="shared" si="17"/>
        <v>700000</v>
      </c>
      <c r="J308" s="2">
        <v>700000</v>
      </c>
      <c r="K308" s="2" t="s">
        <v>366</v>
      </c>
      <c r="M308" s="28"/>
    </row>
    <row r="309" spans="1:13" x14ac:dyDescent="0.25">
      <c r="A309" t="s">
        <v>230</v>
      </c>
      <c r="C309" t="s">
        <v>20</v>
      </c>
      <c r="D309" t="s">
        <v>513</v>
      </c>
      <c r="E309" s="2">
        <f t="shared" si="16"/>
        <v>2500000</v>
      </c>
      <c r="F309" s="2">
        <v>1000000</v>
      </c>
      <c r="G309" s="2">
        <v>0</v>
      </c>
      <c r="I309" s="2">
        <f t="shared" si="17"/>
        <v>3500000</v>
      </c>
      <c r="J309" s="2">
        <v>3500000</v>
      </c>
      <c r="K309" s="2" t="s">
        <v>366</v>
      </c>
      <c r="M309" s="28"/>
    </row>
    <row r="310" spans="1:13" x14ac:dyDescent="0.25">
      <c r="A310" t="s">
        <v>230</v>
      </c>
      <c r="C310" t="s">
        <v>20</v>
      </c>
      <c r="D310" t="s">
        <v>204</v>
      </c>
      <c r="E310" s="2">
        <f t="shared" si="16"/>
        <v>700000</v>
      </c>
      <c r="F310" s="2">
        <v>0</v>
      </c>
      <c r="G310" s="2">
        <v>0</v>
      </c>
      <c r="I310" s="2">
        <f t="shared" si="17"/>
        <v>700000</v>
      </c>
      <c r="J310" s="2">
        <v>700000</v>
      </c>
      <c r="K310" s="2" t="s">
        <v>251</v>
      </c>
      <c r="M310" s="28"/>
    </row>
    <row r="311" spans="1:13" x14ac:dyDescent="0.25">
      <c r="A311" t="s">
        <v>230</v>
      </c>
      <c r="C311" t="s">
        <v>20</v>
      </c>
      <c r="D311" t="s">
        <v>205</v>
      </c>
      <c r="E311" s="2">
        <f t="shared" si="16"/>
        <v>700000</v>
      </c>
      <c r="F311" s="2">
        <v>0</v>
      </c>
      <c r="G311" s="2">
        <v>0</v>
      </c>
      <c r="I311" s="2">
        <f t="shared" si="17"/>
        <v>700000</v>
      </c>
      <c r="J311" s="2">
        <v>700000</v>
      </c>
      <c r="K311" s="2" t="s">
        <v>252</v>
      </c>
      <c r="M311" s="28"/>
    </row>
    <row r="312" spans="1:13" x14ac:dyDescent="0.25">
      <c r="A312" t="s">
        <v>230</v>
      </c>
      <c r="C312" t="s">
        <v>20</v>
      </c>
      <c r="D312" t="s">
        <v>206</v>
      </c>
      <c r="E312" s="2">
        <f t="shared" si="16"/>
        <v>560000</v>
      </c>
      <c r="F312" s="2">
        <v>0</v>
      </c>
      <c r="G312" s="2">
        <v>0</v>
      </c>
      <c r="I312" s="2">
        <f t="shared" si="17"/>
        <v>560000</v>
      </c>
      <c r="J312" s="2">
        <v>560000</v>
      </c>
      <c r="K312" s="2" t="s">
        <v>250</v>
      </c>
      <c r="M312" s="28"/>
    </row>
    <row r="313" spans="1:13" x14ac:dyDescent="0.25">
      <c r="A313" t="s">
        <v>230</v>
      </c>
      <c r="C313" t="s">
        <v>20</v>
      </c>
      <c r="E313" s="2">
        <f t="shared" si="16"/>
        <v>0</v>
      </c>
      <c r="F313" s="2">
        <v>0</v>
      </c>
      <c r="G313" s="2">
        <v>0</v>
      </c>
      <c r="I313" s="2">
        <f t="shared" si="17"/>
        <v>0</v>
      </c>
      <c r="J313" s="2">
        <v>0</v>
      </c>
      <c r="K313" s="2" t="s">
        <v>366</v>
      </c>
      <c r="M313" s="28"/>
    </row>
    <row r="314" spans="1:13" x14ac:dyDescent="0.25">
      <c r="A314" t="s">
        <v>230</v>
      </c>
      <c r="C314" t="s">
        <v>20</v>
      </c>
      <c r="D314" t="s">
        <v>207</v>
      </c>
      <c r="E314" s="2">
        <f t="shared" si="16"/>
        <v>700000</v>
      </c>
      <c r="F314" s="2">
        <v>0</v>
      </c>
      <c r="G314" s="2">
        <v>0</v>
      </c>
      <c r="I314" s="2">
        <f t="shared" si="17"/>
        <v>700000</v>
      </c>
      <c r="J314" s="2">
        <v>700000</v>
      </c>
      <c r="K314" s="2" t="s">
        <v>251</v>
      </c>
      <c r="M314" s="28"/>
    </row>
    <row r="315" spans="1:13" x14ac:dyDescent="0.25">
      <c r="A315" t="s">
        <v>230</v>
      </c>
      <c r="C315" t="s">
        <v>20</v>
      </c>
      <c r="D315" t="s">
        <v>56</v>
      </c>
      <c r="E315" s="2">
        <f t="shared" ref="E315:E393" si="18">+J315-F315</f>
        <v>560000</v>
      </c>
      <c r="F315" s="2">
        <v>0</v>
      </c>
      <c r="G315" s="2">
        <v>0</v>
      </c>
      <c r="I315" s="2">
        <f t="shared" ref="I315:I371" si="19">SUM(E315:G315)-H315</f>
        <v>560000</v>
      </c>
      <c r="J315" s="2">
        <v>560000</v>
      </c>
      <c r="K315" s="2" t="s">
        <v>250</v>
      </c>
      <c r="M315" s="28"/>
    </row>
    <row r="316" spans="1:13" x14ac:dyDescent="0.25">
      <c r="A316" t="s">
        <v>230</v>
      </c>
      <c r="C316" t="s">
        <v>20</v>
      </c>
      <c r="D316" t="s">
        <v>420</v>
      </c>
      <c r="E316" s="2">
        <f t="shared" si="18"/>
        <v>560000</v>
      </c>
      <c r="F316" s="2">
        <v>0</v>
      </c>
      <c r="G316" s="2">
        <v>0</v>
      </c>
      <c r="I316" s="2">
        <f t="shared" si="19"/>
        <v>560000</v>
      </c>
      <c r="J316" s="2">
        <v>560000</v>
      </c>
      <c r="K316" s="2" t="s">
        <v>250</v>
      </c>
      <c r="M316" s="28"/>
    </row>
    <row r="317" spans="1:13" x14ac:dyDescent="0.25">
      <c r="A317" t="s">
        <v>230</v>
      </c>
      <c r="C317" t="s">
        <v>20</v>
      </c>
      <c r="D317" t="s">
        <v>355</v>
      </c>
      <c r="E317" s="2">
        <f t="shared" si="18"/>
        <v>2500000</v>
      </c>
      <c r="F317" s="2">
        <v>1000000</v>
      </c>
      <c r="G317" s="2">
        <v>0</v>
      </c>
      <c r="I317" s="2">
        <f t="shared" si="19"/>
        <v>3500000</v>
      </c>
      <c r="J317" s="2">
        <v>3500000</v>
      </c>
      <c r="K317" s="2" t="s">
        <v>250</v>
      </c>
      <c r="M317" s="28"/>
    </row>
    <row r="318" spans="1:13" x14ac:dyDescent="0.25">
      <c r="A318" t="s">
        <v>230</v>
      </c>
      <c r="C318" t="s">
        <v>20</v>
      </c>
      <c r="D318" t="s">
        <v>382</v>
      </c>
      <c r="E318" s="2">
        <f t="shared" si="18"/>
        <v>700000</v>
      </c>
      <c r="F318" s="2">
        <v>0</v>
      </c>
      <c r="G318" s="2">
        <v>0</v>
      </c>
      <c r="I318" s="2">
        <f t="shared" si="19"/>
        <v>700000</v>
      </c>
      <c r="J318" s="2">
        <v>700000</v>
      </c>
      <c r="K318" s="2" t="s">
        <v>250</v>
      </c>
      <c r="M318" s="28"/>
    </row>
    <row r="319" spans="1:13" x14ac:dyDescent="0.25">
      <c r="A319" t="s">
        <v>230</v>
      </c>
      <c r="C319" t="s">
        <v>20</v>
      </c>
      <c r="D319" t="s">
        <v>209</v>
      </c>
      <c r="E319" s="2">
        <f t="shared" si="18"/>
        <v>700000</v>
      </c>
      <c r="F319" s="2">
        <v>0</v>
      </c>
      <c r="G319" s="2">
        <v>0</v>
      </c>
      <c r="I319" s="2">
        <f t="shared" si="19"/>
        <v>700000</v>
      </c>
      <c r="J319" s="2">
        <v>700000</v>
      </c>
      <c r="K319" s="2" t="s">
        <v>250</v>
      </c>
      <c r="M319" s="28"/>
    </row>
    <row r="320" spans="1:13" x14ac:dyDescent="0.25">
      <c r="A320" t="s">
        <v>230</v>
      </c>
      <c r="C320" t="s">
        <v>20</v>
      </c>
      <c r="D320" t="s">
        <v>210</v>
      </c>
      <c r="E320" s="2">
        <f t="shared" si="18"/>
        <v>700000</v>
      </c>
      <c r="F320" s="2">
        <v>0</v>
      </c>
      <c r="G320" s="2">
        <v>0</v>
      </c>
      <c r="I320" s="2">
        <f t="shared" si="19"/>
        <v>700000</v>
      </c>
      <c r="J320" s="2">
        <v>700000</v>
      </c>
      <c r="K320" s="2" t="s">
        <v>250</v>
      </c>
      <c r="M320" s="28"/>
    </row>
    <row r="321" spans="1:13" x14ac:dyDescent="0.25">
      <c r="A321" t="s">
        <v>230</v>
      </c>
      <c r="C321" t="s">
        <v>20</v>
      </c>
      <c r="D321" t="s">
        <v>457</v>
      </c>
      <c r="E321" s="2">
        <f t="shared" si="18"/>
        <v>1127000</v>
      </c>
      <c r="F321" s="2">
        <v>0</v>
      </c>
      <c r="G321" s="2">
        <v>0</v>
      </c>
      <c r="I321" s="2">
        <f t="shared" si="19"/>
        <v>1127000</v>
      </c>
      <c r="J321" s="2">
        <v>1127000</v>
      </c>
      <c r="K321" s="2" t="s">
        <v>250</v>
      </c>
      <c r="M321" s="28"/>
    </row>
    <row r="322" spans="1:13" x14ac:dyDescent="0.25">
      <c r="A322" t="s">
        <v>230</v>
      </c>
      <c r="C322" t="s">
        <v>20</v>
      </c>
      <c r="D322" t="s">
        <v>211</v>
      </c>
      <c r="E322" s="2">
        <f t="shared" si="18"/>
        <v>2500000</v>
      </c>
      <c r="F322" s="2">
        <v>1000000</v>
      </c>
      <c r="G322" s="2">
        <v>0</v>
      </c>
      <c r="I322" s="2">
        <f t="shared" si="19"/>
        <v>3500000</v>
      </c>
      <c r="J322" s="2">
        <v>3500000</v>
      </c>
      <c r="K322" s="2" t="s">
        <v>252</v>
      </c>
      <c r="M322" s="28"/>
    </row>
    <row r="323" spans="1:13" x14ac:dyDescent="0.25">
      <c r="A323" t="s">
        <v>230</v>
      </c>
      <c r="C323" t="s">
        <v>20</v>
      </c>
      <c r="D323" t="s">
        <v>212</v>
      </c>
      <c r="E323" s="2">
        <f t="shared" si="18"/>
        <v>2000000</v>
      </c>
      <c r="F323" s="2">
        <v>1000000</v>
      </c>
      <c r="G323" s="2">
        <v>0</v>
      </c>
      <c r="I323" s="2">
        <f t="shared" si="19"/>
        <v>3000000</v>
      </c>
      <c r="J323" s="2">
        <v>3000000</v>
      </c>
      <c r="K323" s="2" t="s">
        <v>251</v>
      </c>
      <c r="M323" s="28"/>
    </row>
    <row r="324" spans="1:13" x14ac:dyDescent="0.25">
      <c r="A324" t="s">
        <v>230</v>
      </c>
      <c r="C324" t="s">
        <v>20</v>
      </c>
      <c r="D324" t="s">
        <v>213</v>
      </c>
      <c r="E324" s="2">
        <f t="shared" si="18"/>
        <v>2000000</v>
      </c>
      <c r="F324" s="2">
        <v>1000000</v>
      </c>
      <c r="G324" s="2">
        <v>0</v>
      </c>
      <c r="I324" s="2">
        <f t="shared" si="19"/>
        <v>3000000</v>
      </c>
      <c r="J324" s="2">
        <v>3000000</v>
      </c>
      <c r="K324" s="2" t="s">
        <v>366</v>
      </c>
      <c r="M324" s="28"/>
    </row>
    <row r="325" spans="1:13" x14ac:dyDescent="0.25">
      <c r="A325" t="s">
        <v>230</v>
      </c>
      <c r="C325" t="s">
        <v>20</v>
      </c>
      <c r="D325" t="s">
        <v>214</v>
      </c>
      <c r="E325" s="2">
        <f t="shared" si="18"/>
        <v>2000000</v>
      </c>
      <c r="F325" s="2">
        <v>1000000</v>
      </c>
      <c r="G325" s="2">
        <v>0</v>
      </c>
      <c r="I325" s="2">
        <f t="shared" si="19"/>
        <v>3000000</v>
      </c>
      <c r="J325" s="2">
        <v>3000000</v>
      </c>
      <c r="K325" s="2" t="s">
        <v>366</v>
      </c>
      <c r="M325" s="28"/>
    </row>
    <row r="326" spans="1:13" x14ac:dyDescent="0.25">
      <c r="A326" t="s">
        <v>230</v>
      </c>
      <c r="C326" t="s">
        <v>20</v>
      </c>
      <c r="D326" t="s">
        <v>514</v>
      </c>
      <c r="E326" s="2">
        <f t="shared" si="18"/>
        <v>2000000</v>
      </c>
      <c r="F326" s="2">
        <v>1000000</v>
      </c>
      <c r="G326" s="2">
        <v>0</v>
      </c>
      <c r="I326" s="2">
        <f t="shared" si="19"/>
        <v>3000000</v>
      </c>
      <c r="J326" s="2">
        <v>3000000</v>
      </c>
      <c r="K326" s="2" t="s">
        <v>366</v>
      </c>
      <c r="M326" s="28"/>
    </row>
    <row r="327" spans="1:13" x14ac:dyDescent="0.25">
      <c r="A327" t="s">
        <v>230</v>
      </c>
      <c r="C327" t="s">
        <v>20</v>
      </c>
      <c r="D327" t="s">
        <v>458</v>
      </c>
      <c r="E327" s="2">
        <f t="shared" si="18"/>
        <v>700000</v>
      </c>
      <c r="F327" s="2">
        <v>0</v>
      </c>
      <c r="G327" s="2">
        <v>0</v>
      </c>
      <c r="I327" s="2">
        <f t="shared" si="19"/>
        <v>700000</v>
      </c>
      <c r="J327" s="2">
        <v>700000</v>
      </c>
      <c r="K327" s="2" t="s">
        <v>250</v>
      </c>
      <c r="M327" s="28"/>
    </row>
    <row r="328" spans="1:13" x14ac:dyDescent="0.25">
      <c r="A328" t="s">
        <v>230</v>
      </c>
      <c r="C328" t="s">
        <v>20</v>
      </c>
      <c r="D328" t="s">
        <v>677</v>
      </c>
      <c r="E328" s="2">
        <f t="shared" si="18"/>
        <v>700000</v>
      </c>
      <c r="F328" s="2">
        <v>0</v>
      </c>
      <c r="G328" s="2">
        <v>0</v>
      </c>
      <c r="I328" s="2">
        <f t="shared" si="19"/>
        <v>700000</v>
      </c>
      <c r="J328" s="2">
        <v>700000</v>
      </c>
      <c r="K328" s="2" t="s">
        <v>250</v>
      </c>
      <c r="M328" s="28"/>
    </row>
    <row r="329" spans="1:13" x14ac:dyDescent="0.25">
      <c r="A329" t="s">
        <v>230</v>
      </c>
      <c r="C329" t="s">
        <v>20</v>
      </c>
      <c r="E329" s="2">
        <f t="shared" si="18"/>
        <v>0</v>
      </c>
      <c r="F329" s="2">
        <v>0</v>
      </c>
      <c r="G329" s="2">
        <v>0</v>
      </c>
      <c r="I329" s="2">
        <f t="shared" si="19"/>
        <v>0</v>
      </c>
      <c r="J329" s="2">
        <v>0</v>
      </c>
      <c r="K329" s="2" t="s">
        <v>250</v>
      </c>
      <c r="M329" s="28"/>
    </row>
    <row r="330" spans="1:13" x14ac:dyDescent="0.25">
      <c r="A330" t="s">
        <v>230</v>
      </c>
      <c r="C330" t="s">
        <v>20</v>
      </c>
      <c r="D330" t="s">
        <v>516</v>
      </c>
      <c r="E330" s="2">
        <f t="shared" si="18"/>
        <v>1610000</v>
      </c>
      <c r="F330" s="2">
        <v>0</v>
      </c>
      <c r="G330" s="2">
        <v>0</v>
      </c>
      <c r="I330" s="2">
        <f t="shared" si="19"/>
        <v>1610000</v>
      </c>
      <c r="J330" s="2">
        <v>1610000</v>
      </c>
      <c r="K330" s="2" t="s">
        <v>366</v>
      </c>
      <c r="M330" s="28"/>
    </row>
    <row r="331" spans="1:13" x14ac:dyDescent="0.25">
      <c r="A331" t="s">
        <v>230</v>
      </c>
      <c r="C331" t="s">
        <v>20</v>
      </c>
      <c r="D331" t="s">
        <v>601</v>
      </c>
      <c r="E331" s="2">
        <f t="shared" si="18"/>
        <v>700000</v>
      </c>
      <c r="F331" s="2">
        <v>0</v>
      </c>
      <c r="G331" s="2">
        <v>0</v>
      </c>
      <c r="I331" s="2">
        <f t="shared" si="19"/>
        <v>700000</v>
      </c>
      <c r="J331" s="2">
        <v>700000</v>
      </c>
      <c r="K331" s="2" t="s">
        <v>250</v>
      </c>
      <c r="M331" s="28"/>
    </row>
    <row r="332" spans="1:13" x14ac:dyDescent="0.25">
      <c r="A332" t="s">
        <v>230</v>
      </c>
      <c r="C332" t="s">
        <v>20</v>
      </c>
      <c r="E332" s="2">
        <f t="shared" si="18"/>
        <v>0</v>
      </c>
      <c r="F332" s="2">
        <v>0</v>
      </c>
      <c r="G332" s="2">
        <v>0</v>
      </c>
      <c r="I332" s="2">
        <f t="shared" si="19"/>
        <v>0</v>
      </c>
      <c r="J332" s="2">
        <v>0</v>
      </c>
      <c r="K332" s="2" t="s">
        <v>250</v>
      </c>
      <c r="M332" s="28"/>
    </row>
    <row r="333" spans="1:13" x14ac:dyDescent="0.25">
      <c r="A333" t="s">
        <v>230</v>
      </c>
      <c r="C333" t="s">
        <v>20</v>
      </c>
      <c r="D333" t="s">
        <v>718</v>
      </c>
      <c r="E333" s="2">
        <f t="shared" si="18"/>
        <v>3000000</v>
      </c>
      <c r="F333" s="2">
        <v>850000</v>
      </c>
      <c r="G333" s="2">
        <v>1000000</v>
      </c>
      <c r="I333" s="2">
        <f t="shared" si="19"/>
        <v>4850000</v>
      </c>
      <c r="J333" s="2">
        <v>3850000</v>
      </c>
      <c r="K333" s="2" t="s">
        <v>252</v>
      </c>
      <c r="M333" s="28"/>
    </row>
    <row r="334" spans="1:13" x14ac:dyDescent="0.25">
      <c r="A334" t="s">
        <v>230</v>
      </c>
      <c r="C334" t="s">
        <v>20</v>
      </c>
      <c r="D334" t="s">
        <v>719</v>
      </c>
      <c r="E334" s="2">
        <f t="shared" si="18"/>
        <v>700000</v>
      </c>
      <c r="F334" s="2">
        <v>0</v>
      </c>
      <c r="G334" s="2">
        <v>1000000</v>
      </c>
      <c r="I334" s="2">
        <f t="shared" si="19"/>
        <v>1700000</v>
      </c>
      <c r="J334" s="2">
        <v>700000</v>
      </c>
      <c r="K334" s="2" t="s">
        <v>251</v>
      </c>
      <c r="M334" s="28"/>
    </row>
    <row r="335" spans="1:13" x14ac:dyDescent="0.25">
      <c r="A335" t="s">
        <v>230</v>
      </c>
      <c r="C335" t="s">
        <v>20</v>
      </c>
      <c r="D335" t="s">
        <v>215</v>
      </c>
      <c r="E335" s="2">
        <f t="shared" si="18"/>
        <v>2500000</v>
      </c>
      <c r="F335" s="2">
        <v>1000000</v>
      </c>
      <c r="G335" s="2">
        <v>0</v>
      </c>
      <c r="I335" s="2">
        <f t="shared" si="19"/>
        <v>3500000</v>
      </c>
      <c r="J335" s="2">
        <v>3500000</v>
      </c>
      <c r="K335" s="2" t="s">
        <v>366</v>
      </c>
      <c r="M335" s="28"/>
    </row>
    <row r="336" spans="1:13" x14ac:dyDescent="0.25">
      <c r="A336" t="s">
        <v>230</v>
      </c>
      <c r="C336" t="s">
        <v>20</v>
      </c>
      <c r="D336" t="s">
        <v>772</v>
      </c>
      <c r="E336" s="2">
        <f t="shared" si="18"/>
        <v>700000</v>
      </c>
      <c r="F336" s="2">
        <v>0</v>
      </c>
      <c r="G336" s="2">
        <v>370370</v>
      </c>
      <c r="I336" s="2">
        <f t="shared" si="19"/>
        <v>1070370</v>
      </c>
      <c r="J336" s="2">
        <v>700000</v>
      </c>
      <c r="K336" s="2" t="s">
        <v>250</v>
      </c>
      <c r="M336" s="28"/>
    </row>
    <row r="337" spans="1:13" x14ac:dyDescent="0.25">
      <c r="A337" t="s">
        <v>230</v>
      </c>
      <c r="C337" t="s">
        <v>20</v>
      </c>
      <c r="D337" t="s">
        <v>557</v>
      </c>
      <c r="E337" s="2">
        <f t="shared" si="18"/>
        <v>2000000</v>
      </c>
      <c r="F337" s="2">
        <v>850000</v>
      </c>
      <c r="G337" s="2">
        <v>0</v>
      </c>
      <c r="I337" s="2">
        <f t="shared" si="19"/>
        <v>2850000</v>
      </c>
      <c r="J337" s="2">
        <v>2850000</v>
      </c>
      <c r="K337" s="2" t="s">
        <v>250</v>
      </c>
      <c r="M337" s="28"/>
    </row>
    <row r="338" spans="1:13" x14ac:dyDescent="0.25">
      <c r="A338" t="s">
        <v>230</v>
      </c>
      <c r="C338" t="s">
        <v>20</v>
      </c>
      <c r="D338" t="s">
        <v>383</v>
      </c>
      <c r="E338" s="2">
        <f t="shared" si="18"/>
        <v>2000000</v>
      </c>
      <c r="F338" s="2">
        <v>1000000</v>
      </c>
      <c r="G338" s="2">
        <v>0</v>
      </c>
      <c r="I338" s="2">
        <f t="shared" si="19"/>
        <v>3000000</v>
      </c>
      <c r="J338" s="2">
        <v>3000000</v>
      </c>
      <c r="K338" s="2" t="s">
        <v>366</v>
      </c>
      <c r="M338" s="28"/>
    </row>
    <row r="339" spans="1:13" x14ac:dyDescent="0.25">
      <c r="A339" t="s">
        <v>230</v>
      </c>
      <c r="C339" t="s">
        <v>20</v>
      </c>
      <c r="D339" t="s">
        <v>773</v>
      </c>
      <c r="E339" s="2">
        <f t="shared" si="18"/>
        <v>0</v>
      </c>
      <c r="F339" s="2">
        <v>0</v>
      </c>
      <c r="G339" s="2">
        <v>370370</v>
      </c>
      <c r="I339" s="2">
        <f t="shared" si="19"/>
        <v>370370</v>
      </c>
      <c r="J339" s="2">
        <v>0</v>
      </c>
      <c r="K339" s="2" t="s">
        <v>250</v>
      </c>
      <c r="M339" s="28"/>
    </row>
    <row r="340" spans="1:13" x14ac:dyDescent="0.25">
      <c r="A340" t="s">
        <v>229</v>
      </c>
      <c r="C340" t="s">
        <v>20</v>
      </c>
      <c r="D340" t="s">
        <v>218</v>
      </c>
      <c r="E340" s="2">
        <f t="shared" si="18"/>
        <v>0</v>
      </c>
      <c r="F340" s="2">
        <v>0</v>
      </c>
      <c r="G340" s="2">
        <v>0</v>
      </c>
      <c r="I340" s="2">
        <f t="shared" si="19"/>
        <v>0</v>
      </c>
      <c r="J340" s="2">
        <v>0</v>
      </c>
      <c r="K340" s="2" t="s">
        <v>250</v>
      </c>
      <c r="M340" s="28"/>
    </row>
    <row r="341" spans="1:13" x14ac:dyDescent="0.25">
      <c r="A341" t="s">
        <v>229</v>
      </c>
      <c r="C341" t="s">
        <v>20</v>
      </c>
      <c r="D341" t="s">
        <v>774</v>
      </c>
      <c r="E341" s="2">
        <f t="shared" si="18"/>
        <v>0</v>
      </c>
      <c r="F341" s="2">
        <v>0</v>
      </c>
      <c r="G341" s="2">
        <v>259259</v>
      </c>
      <c r="I341" s="2">
        <f t="shared" si="19"/>
        <v>259259</v>
      </c>
      <c r="J341" s="2">
        <v>0</v>
      </c>
      <c r="K341" s="2" t="s">
        <v>366</v>
      </c>
      <c r="M341" s="28"/>
    </row>
    <row r="342" spans="1:13" x14ac:dyDescent="0.25">
      <c r="A342" t="s">
        <v>229</v>
      </c>
      <c r="C342" t="s">
        <v>20</v>
      </c>
      <c r="D342" t="s">
        <v>54</v>
      </c>
      <c r="E342" s="2">
        <f t="shared" si="18"/>
        <v>1200000</v>
      </c>
      <c r="F342" s="2">
        <v>0</v>
      </c>
      <c r="G342" s="2">
        <v>0</v>
      </c>
      <c r="I342" s="2">
        <f t="shared" si="19"/>
        <v>1200000</v>
      </c>
      <c r="J342" s="2">
        <v>1200000</v>
      </c>
      <c r="K342" s="2" t="s">
        <v>253</v>
      </c>
      <c r="M342" s="28"/>
    </row>
    <row r="343" spans="1:13" x14ac:dyDescent="0.25">
      <c r="A343" t="s">
        <v>229</v>
      </c>
      <c r="C343" t="s">
        <v>20</v>
      </c>
      <c r="D343" t="s">
        <v>518</v>
      </c>
      <c r="E343" s="2">
        <f t="shared" si="18"/>
        <v>700000</v>
      </c>
      <c r="F343" s="2">
        <v>0</v>
      </c>
      <c r="G343" s="2">
        <v>0</v>
      </c>
      <c r="I343" s="2">
        <f t="shared" si="19"/>
        <v>700000</v>
      </c>
      <c r="J343" s="2">
        <v>700000</v>
      </c>
      <c r="K343" s="2" t="s">
        <v>253</v>
      </c>
      <c r="M343" s="28"/>
    </row>
    <row r="344" spans="1:13" x14ac:dyDescent="0.25">
      <c r="A344" t="s">
        <v>229</v>
      </c>
      <c r="C344" t="s">
        <v>20</v>
      </c>
      <c r="D344" t="s">
        <v>219</v>
      </c>
      <c r="E344" s="2">
        <f t="shared" si="18"/>
        <v>700000</v>
      </c>
      <c r="F344" s="2">
        <v>0</v>
      </c>
      <c r="G344" s="2">
        <v>0</v>
      </c>
      <c r="I344" s="2">
        <f t="shared" si="19"/>
        <v>700000</v>
      </c>
      <c r="J344" s="2">
        <v>700000</v>
      </c>
      <c r="K344" s="2" t="s">
        <v>253</v>
      </c>
      <c r="M344" s="28"/>
    </row>
    <row r="345" spans="1:13" x14ac:dyDescent="0.25">
      <c r="A345" t="s">
        <v>229</v>
      </c>
      <c r="C345" t="s">
        <v>20</v>
      </c>
      <c r="D345" t="s">
        <v>720</v>
      </c>
      <c r="E345" s="2">
        <f t="shared" si="18"/>
        <v>2500000</v>
      </c>
      <c r="F345" s="2">
        <v>1000000</v>
      </c>
      <c r="G345" s="2">
        <v>1000000</v>
      </c>
      <c r="I345" s="2">
        <f t="shared" si="19"/>
        <v>4500000</v>
      </c>
      <c r="J345" s="2">
        <v>3500000</v>
      </c>
      <c r="K345" s="2" t="s">
        <v>253</v>
      </c>
      <c r="M345" s="28"/>
    </row>
    <row r="346" spans="1:13" x14ac:dyDescent="0.25">
      <c r="A346" t="s">
        <v>229</v>
      </c>
      <c r="C346" t="s">
        <v>20</v>
      </c>
      <c r="D346" t="s">
        <v>519</v>
      </c>
      <c r="E346" s="2">
        <f t="shared" si="18"/>
        <v>2500000</v>
      </c>
      <c r="F346" s="2">
        <v>1000000</v>
      </c>
      <c r="G346" s="2">
        <v>0</v>
      </c>
      <c r="I346" s="2">
        <f t="shared" si="19"/>
        <v>3500000</v>
      </c>
      <c r="J346" s="2">
        <v>3500000</v>
      </c>
      <c r="K346" s="2" t="s">
        <v>253</v>
      </c>
      <c r="M346" s="28"/>
    </row>
    <row r="347" spans="1:13" x14ac:dyDescent="0.25">
      <c r="A347" t="s">
        <v>230</v>
      </c>
      <c r="C347" t="s">
        <v>20</v>
      </c>
      <c r="D347" t="s">
        <v>600</v>
      </c>
      <c r="E347" s="2">
        <f t="shared" si="18"/>
        <v>2240000</v>
      </c>
      <c r="F347" s="2">
        <v>1000000</v>
      </c>
      <c r="G347" s="2">
        <v>0</v>
      </c>
      <c r="I347" s="2">
        <f t="shared" si="19"/>
        <v>3240000</v>
      </c>
      <c r="J347" s="2">
        <v>3240000</v>
      </c>
      <c r="K347" s="2" t="s">
        <v>253</v>
      </c>
      <c r="M347" s="28"/>
    </row>
    <row r="348" spans="1:13" x14ac:dyDescent="0.25">
      <c r="A348" t="s">
        <v>230</v>
      </c>
      <c r="C348" t="s">
        <v>20</v>
      </c>
      <c r="D348" t="s">
        <v>661</v>
      </c>
      <c r="E348" s="2">
        <f t="shared" si="18"/>
        <v>2500000</v>
      </c>
      <c r="F348" s="2">
        <v>1000000</v>
      </c>
      <c r="G348" s="2">
        <v>0</v>
      </c>
      <c r="I348" s="2">
        <f t="shared" si="19"/>
        <v>3500000</v>
      </c>
      <c r="J348" s="2">
        <v>3500000</v>
      </c>
      <c r="K348" s="2" t="s">
        <v>253</v>
      </c>
      <c r="M348" s="28"/>
    </row>
    <row r="349" spans="1:13" x14ac:dyDescent="0.25">
      <c r="A349" t="s">
        <v>230</v>
      </c>
      <c r="C349" t="s">
        <v>20</v>
      </c>
      <c r="D349" t="s">
        <v>775</v>
      </c>
      <c r="E349" s="2">
        <f t="shared" si="18"/>
        <v>1000000</v>
      </c>
      <c r="F349" s="2">
        <v>0</v>
      </c>
      <c r="G349" s="2">
        <v>0</v>
      </c>
      <c r="I349" s="2">
        <f t="shared" si="19"/>
        <v>1000000</v>
      </c>
      <c r="J349" s="2">
        <v>1000000</v>
      </c>
      <c r="K349" s="2" t="s">
        <v>791</v>
      </c>
      <c r="M349" s="28"/>
    </row>
    <row r="350" spans="1:13" x14ac:dyDescent="0.25">
      <c r="A350" t="s">
        <v>230</v>
      </c>
      <c r="C350" t="s">
        <v>20</v>
      </c>
      <c r="D350" t="s">
        <v>717</v>
      </c>
      <c r="E350" s="2">
        <f t="shared" si="18"/>
        <v>700000</v>
      </c>
      <c r="F350" s="2">
        <v>0</v>
      </c>
      <c r="G350" s="2">
        <v>1000000</v>
      </c>
      <c r="I350" s="2">
        <f t="shared" si="19"/>
        <v>1700000</v>
      </c>
      <c r="J350" s="2">
        <v>700000</v>
      </c>
      <c r="K350" s="2" t="s">
        <v>791</v>
      </c>
      <c r="M350" s="28"/>
    </row>
    <row r="351" spans="1:13" x14ac:dyDescent="0.25">
      <c r="A351" t="s">
        <v>230</v>
      </c>
      <c r="C351" t="s">
        <v>20</v>
      </c>
      <c r="D351" t="s">
        <v>452</v>
      </c>
      <c r="E351" s="2">
        <f t="shared" si="18"/>
        <v>1000000</v>
      </c>
      <c r="F351" s="2">
        <v>0</v>
      </c>
      <c r="G351" s="2">
        <v>370370</v>
      </c>
      <c r="I351" s="2">
        <f t="shared" si="19"/>
        <v>1370370</v>
      </c>
      <c r="J351" s="2">
        <v>1000000</v>
      </c>
      <c r="K351" s="2" t="s">
        <v>791</v>
      </c>
      <c r="M351" s="28"/>
    </row>
    <row r="352" spans="1:13" x14ac:dyDescent="0.25">
      <c r="A352" t="s">
        <v>230</v>
      </c>
      <c r="C352" t="s">
        <v>20</v>
      </c>
      <c r="D352" t="s">
        <v>419</v>
      </c>
      <c r="E352" s="2">
        <f t="shared" si="18"/>
        <v>2500000</v>
      </c>
      <c r="F352" s="2">
        <v>1000000</v>
      </c>
      <c r="G352" s="2">
        <v>0</v>
      </c>
      <c r="I352" s="2">
        <f t="shared" si="19"/>
        <v>3500000</v>
      </c>
      <c r="J352" s="2">
        <v>3500000</v>
      </c>
      <c r="K352" s="2" t="s">
        <v>791</v>
      </c>
      <c r="M352" s="28"/>
    </row>
    <row r="353" spans="1:13" x14ac:dyDescent="0.25">
      <c r="A353" t="s">
        <v>230</v>
      </c>
      <c r="C353" t="s">
        <v>20</v>
      </c>
      <c r="D353" t="s">
        <v>515</v>
      </c>
      <c r="E353" s="2">
        <f t="shared" si="18"/>
        <v>2000000</v>
      </c>
      <c r="F353" s="2">
        <v>0</v>
      </c>
      <c r="G353" s="2">
        <v>0</v>
      </c>
      <c r="I353" s="2">
        <f t="shared" si="19"/>
        <v>2000000</v>
      </c>
      <c r="J353" s="2">
        <v>2000000</v>
      </c>
      <c r="K353" s="2" t="s">
        <v>791</v>
      </c>
      <c r="M353" s="28"/>
    </row>
    <row r="354" spans="1:13" x14ac:dyDescent="0.25">
      <c r="A354" t="s">
        <v>229</v>
      </c>
      <c r="C354" t="s">
        <v>37</v>
      </c>
      <c r="D354" t="s">
        <v>220</v>
      </c>
      <c r="E354" s="2">
        <f t="shared" si="18"/>
        <v>1170000</v>
      </c>
      <c r="F354" s="2">
        <v>0</v>
      </c>
      <c r="G354" s="2">
        <v>0</v>
      </c>
      <c r="I354" s="2">
        <f t="shared" si="19"/>
        <v>1170000</v>
      </c>
      <c r="J354" s="2">
        <v>1170000</v>
      </c>
      <c r="M354" s="28"/>
    </row>
    <row r="355" spans="1:13" x14ac:dyDescent="0.25">
      <c r="A355" t="s">
        <v>229</v>
      </c>
      <c r="C355" t="s">
        <v>37</v>
      </c>
      <c r="D355" t="s">
        <v>454</v>
      </c>
      <c r="E355" s="2">
        <f t="shared" ref="E355:E356" si="20">+J355-F355</f>
        <v>1854000</v>
      </c>
      <c r="F355" s="2">
        <v>0</v>
      </c>
      <c r="G355" s="2">
        <v>0</v>
      </c>
      <c r="I355" s="2">
        <f t="shared" ref="I355:I356" si="21">SUM(E355:G355)-H355</f>
        <v>1854000</v>
      </c>
      <c r="J355" s="2">
        <v>1854000</v>
      </c>
      <c r="M355" s="28"/>
    </row>
    <row r="356" spans="1:13" x14ac:dyDescent="0.25">
      <c r="A356" t="s">
        <v>229</v>
      </c>
      <c r="C356" t="s">
        <v>37</v>
      </c>
      <c r="D356" t="s">
        <v>221</v>
      </c>
      <c r="E356" s="2">
        <f t="shared" si="20"/>
        <v>1504000</v>
      </c>
      <c r="F356" s="2">
        <v>0</v>
      </c>
      <c r="G356" s="2">
        <v>0</v>
      </c>
      <c r="I356" s="2">
        <f t="shared" si="21"/>
        <v>1504000</v>
      </c>
      <c r="J356" s="2">
        <v>1504000</v>
      </c>
      <c r="M356" s="28"/>
    </row>
    <row r="357" spans="1:13" x14ac:dyDescent="0.25">
      <c r="A357" t="s">
        <v>229</v>
      </c>
      <c r="C357" t="s">
        <v>37</v>
      </c>
      <c r="D357" t="s">
        <v>186</v>
      </c>
      <c r="E357" s="2">
        <f t="shared" ref="E357:E360" si="22">+J357-F357</f>
        <v>500000</v>
      </c>
      <c r="F357" s="2">
        <v>0</v>
      </c>
      <c r="G357" s="2">
        <v>0</v>
      </c>
      <c r="I357" s="2">
        <f t="shared" ref="I357:I360" si="23">SUM(E357:G357)-H357</f>
        <v>500000</v>
      </c>
      <c r="J357" s="2">
        <v>500000</v>
      </c>
      <c r="M357" s="28"/>
    </row>
    <row r="358" spans="1:13" x14ac:dyDescent="0.25">
      <c r="A358" t="s">
        <v>229</v>
      </c>
      <c r="C358" t="s">
        <v>37</v>
      </c>
      <c r="D358" t="s">
        <v>776</v>
      </c>
      <c r="E358" s="2">
        <f t="shared" si="22"/>
        <v>466667</v>
      </c>
      <c r="F358" s="2">
        <v>0</v>
      </c>
      <c r="G358" s="2">
        <v>0</v>
      </c>
      <c r="I358" s="2">
        <f t="shared" si="23"/>
        <v>466667</v>
      </c>
      <c r="J358" s="2">
        <v>466667</v>
      </c>
      <c r="M358" s="28"/>
    </row>
    <row r="359" spans="1:13" x14ac:dyDescent="0.25">
      <c r="A359" t="s">
        <v>229</v>
      </c>
      <c r="C359" t="s">
        <v>37</v>
      </c>
      <c r="D359" t="s">
        <v>558</v>
      </c>
      <c r="E359" s="2">
        <f t="shared" si="22"/>
        <v>2099000</v>
      </c>
      <c r="F359" s="2">
        <v>0</v>
      </c>
      <c r="G359" s="2">
        <v>0</v>
      </c>
      <c r="I359" s="2">
        <f t="shared" si="23"/>
        <v>2099000</v>
      </c>
      <c r="J359" s="2">
        <v>2099000</v>
      </c>
      <c r="M359" s="28"/>
    </row>
    <row r="360" spans="1:13" x14ac:dyDescent="0.25">
      <c r="A360" t="s">
        <v>229</v>
      </c>
      <c r="C360" t="s">
        <v>37</v>
      </c>
      <c r="D360" t="s">
        <v>196</v>
      </c>
      <c r="E360" s="2">
        <f t="shared" si="22"/>
        <v>5000000</v>
      </c>
      <c r="F360" s="2">
        <v>600000</v>
      </c>
      <c r="G360" s="2">
        <v>0</v>
      </c>
      <c r="I360" s="2">
        <f t="shared" si="23"/>
        <v>5600000</v>
      </c>
      <c r="J360" s="2">
        <v>5600000</v>
      </c>
      <c r="M360" s="28"/>
    </row>
    <row r="361" spans="1:13" x14ac:dyDescent="0.25">
      <c r="A361" t="s">
        <v>230</v>
      </c>
      <c r="C361" t="s">
        <v>37</v>
      </c>
      <c r="D361" t="s">
        <v>202</v>
      </c>
      <c r="E361" s="2">
        <f t="shared" ref="E361:E364" si="24">+J361-F361</f>
        <v>5000000</v>
      </c>
      <c r="F361" s="2">
        <v>700000</v>
      </c>
      <c r="G361" s="2">
        <v>0</v>
      </c>
      <c r="I361" s="2">
        <f t="shared" ref="I361:I364" si="25">SUM(E361:G361)-H361</f>
        <v>5700000</v>
      </c>
      <c r="J361" s="2">
        <v>5700000</v>
      </c>
      <c r="M361" s="28"/>
    </row>
    <row r="362" spans="1:13" x14ac:dyDescent="0.25">
      <c r="A362" t="s">
        <v>230</v>
      </c>
      <c r="C362" t="s">
        <v>37</v>
      </c>
      <c r="D362" t="s">
        <v>226</v>
      </c>
      <c r="E362" s="2">
        <f t="shared" si="24"/>
        <v>1864000</v>
      </c>
      <c r="F362" s="2">
        <v>0</v>
      </c>
      <c r="G362" s="2">
        <v>0</v>
      </c>
      <c r="I362" s="2">
        <f t="shared" si="25"/>
        <v>1864000</v>
      </c>
      <c r="J362" s="2">
        <v>1864000</v>
      </c>
      <c r="M362" s="28"/>
    </row>
    <row r="363" spans="1:13" x14ac:dyDescent="0.25">
      <c r="A363" t="s">
        <v>230</v>
      </c>
      <c r="C363" t="s">
        <v>37</v>
      </c>
      <c r="D363" t="s">
        <v>224</v>
      </c>
      <c r="E363" s="2">
        <f t="shared" si="24"/>
        <v>1290000</v>
      </c>
      <c r="F363" s="2">
        <v>0</v>
      </c>
      <c r="G363" s="2">
        <v>0</v>
      </c>
      <c r="I363" s="2">
        <f t="shared" si="25"/>
        <v>1290000</v>
      </c>
      <c r="J363" s="2">
        <v>1290000</v>
      </c>
      <c r="M363" s="28"/>
    </row>
    <row r="364" spans="1:13" x14ac:dyDescent="0.25">
      <c r="A364" t="s">
        <v>230</v>
      </c>
      <c r="C364" t="s">
        <v>37</v>
      </c>
      <c r="D364" t="s">
        <v>777</v>
      </c>
      <c r="E364" s="2">
        <f t="shared" si="24"/>
        <v>2280000</v>
      </c>
      <c r="F364" s="2">
        <v>700000</v>
      </c>
      <c r="G364" s="2">
        <v>0</v>
      </c>
      <c r="I364" s="2">
        <f t="shared" si="25"/>
        <v>2980000</v>
      </c>
      <c r="J364" s="2">
        <v>2980000</v>
      </c>
      <c r="M364" s="28"/>
    </row>
    <row r="365" spans="1:13" x14ac:dyDescent="0.25">
      <c r="A365" t="s">
        <v>230</v>
      </c>
      <c r="C365" t="s">
        <v>37</v>
      </c>
      <c r="D365" t="s">
        <v>55</v>
      </c>
      <c r="E365" s="2">
        <f t="shared" ref="E365:E368" si="26">+J365-F365</f>
        <v>1720000</v>
      </c>
      <c r="F365" s="2">
        <v>0</v>
      </c>
      <c r="G365" s="2">
        <v>0</v>
      </c>
      <c r="I365" s="2">
        <f t="shared" ref="I365:I368" si="27">SUM(E365:G365)-H365</f>
        <v>1720000</v>
      </c>
      <c r="J365" s="2">
        <v>1720000</v>
      </c>
      <c r="M365" s="28"/>
    </row>
    <row r="366" spans="1:13" x14ac:dyDescent="0.25">
      <c r="A366" t="s">
        <v>230</v>
      </c>
      <c r="C366" t="s">
        <v>37</v>
      </c>
      <c r="D366" t="s">
        <v>460</v>
      </c>
      <c r="E366" s="2">
        <f t="shared" si="26"/>
        <v>1744000</v>
      </c>
      <c r="F366" s="2">
        <v>0</v>
      </c>
      <c r="G366" s="2">
        <v>0</v>
      </c>
      <c r="I366" s="2">
        <f t="shared" si="27"/>
        <v>1744000</v>
      </c>
      <c r="J366" s="2">
        <v>1744000</v>
      </c>
      <c r="M366" s="28"/>
    </row>
    <row r="367" spans="1:13" x14ac:dyDescent="0.25">
      <c r="A367" t="s">
        <v>230</v>
      </c>
      <c r="C367" t="s">
        <v>37</v>
      </c>
      <c r="D367" t="s">
        <v>58</v>
      </c>
      <c r="E367" s="2">
        <f t="shared" si="26"/>
        <v>2788000</v>
      </c>
      <c r="F367" s="2">
        <v>0</v>
      </c>
      <c r="G367" s="2">
        <v>0</v>
      </c>
      <c r="I367" s="2">
        <f t="shared" si="27"/>
        <v>2788000</v>
      </c>
      <c r="J367" s="2">
        <v>2788000</v>
      </c>
      <c r="M367" s="28"/>
    </row>
    <row r="368" spans="1:13" x14ac:dyDescent="0.25">
      <c r="A368" t="s">
        <v>230</v>
      </c>
      <c r="C368" t="s">
        <v>37</v>
      </c>
      <c r="D368" t="s">
        <v>778</v>
      </c>
      <c r="E368" s="2">
        <f t="shared" si="26"/>
        <v>300000</v>
      </c>
      <c r="F368" s="2">
        <v>0</v>
      </c>
      <c r="G368" s="2">
        <v>0</v>
      </c>
      <c r="I368" s="2">
        <f t="shared" si="27"/>
        <v>300000</v>
      </c>
      <c r="J368" s="2">
        <v>300000</v>
      </c>
      <c r="M368" s="28"/>
    </row>
    <row r="369" spans="1:13" x14ac:dyDescent="0.25">
      <c r="A369" t="s">
        <v>230</v>
      </c>
      <c r="C369" t="s">
        <v>37</v>
      </c>
      <c r="E369" s="2">
        <f t="shared" ref="E369" si="28">+J369-F369</f>
        <v>0</v>
      </c>
      <c r="G369" s="2">
        <v>0</v>
      </c>
      <c r="I369" s="2">
        <f t="shared" ref="I369" si="29">SUM(E369:G369)-H369</f>
        <v>0</v>
      </c>
      <c r="M369" s="28"/>
    </row>
    <row r="370" spans="1:13" x14ac:dyDescent="0.25">
      <c r="A370" t="s">
        <v>619</v>
      </c>
      <c r="C370" t="s">
        <v>39</v>
      </c>
      <c r="D370" t="s">
        <v>222</v>
      </c>
      <c r="E370" s="2">
        <f t="shared" si="18"/>
        <v>1900000</v>
      </c>
      <c r="F370" s="2">
        <v>0</v>
      </c>
      <c r="G370" s="2">
        <v>0</v>
      </c>
      <c r="I370" s="2">
        <f t="shared" si="19"/>
        <v>1900000</v>
      </c>
      <c r="J370" s="2">
        <v>1900000</v>
      </c>
      <c r="M370" s="28"/>
    </row>
    <row r="371" spans="1:13" x14ac:dyDescent="0.25">
      <c r="A371" t="s">
        <v>620</v>
      </c>
      <c r="C371" t="s">
        <v>39</v>
      </c>
      <c r="D371" t="s">
        <v>344</v>
      </c>
      <c r="E371" s="2">
        <f t="shared" si="18"/>
        <v>500000</v>
      </c>
      <c r="F371" s="2">
        <v>0</v>
      </c>
      <c r="G371" s="2">
        <v>0</v>
      </c>
      <c r="H371" s="2">
        <v>290000</v>
      </c>
      <c r="I371" s="2">
        <f t="shared" si="19"/>
        <v>210000</v>
      </c>
      <c r="J371" s="2">
        <v>500000</v>
      </c>
      <c r="K371" s="19" t="s">
        <v>737</v>
      </c>
      <c r="M371" s="28"/>
    </row>
    <row r="372" spans="1:13" s="1" customFormat="1" x14ac:dyDescent="0.25">
      <c r="A372" s="3"/>
      <c r="B372" s="3"/>
      <c r="C372" s="3"/>
      <c r="D372" s="3" t="s">
        <v>85</v>
      </c>
      <c r="E372" s="4">
        <f t="shared" ref="E372:J372" si="30">SUM(E251:E371)</f>
        <v>169076667</v>
      </c>
      <c r="F372" s="4">
        <f t="shared" si="30"/>
        <v>42400000</v>
      </c>
      <c r="G372" s="4">
        <f t="shared" si="30"/>
        <v>10148143</v>
      </c>
      <c r="H372" s="4">
        <f t="shared" si="30"/>
        <v>290000</v>
      </c>
      <c r="I372" s="4">
        <f t="shared" si="30"/>
        <v>221334810</v>
      </c>
      <c r="J372" s="4">
        <f t="shared" si="30"/>
        <v>211476667</v>
      </c>
      <c r="K372" s="4"/>
      <c r="M372" s="28"/>
    </row>
    <row r="373" spans="1:13" x14ac:dyDescent="0.25">
      <c r="A373" t="s">
        <v>249</v>
      </c>
      <c r="C373" t="s">
        <v>20</v>
      </c>
      <c r="D373" t="s">
        <v>231</v>
      </c>
      <c r="E373" s="2">
        <f t="shared" si="18"/>
        <v>1200000</v>
      </c>
      <c r="F373" s="2">
        <v>0</v>
      </c>
      <c r="G373" s="2">
        <v>0</v>
      </c>
      <c r="I373" s="2">
        <f t="shared" ref="I373:I436" si="31">SUM(E373:G373)-H373</f>
        <v>1200000</v>
      </c>
      <c r="J373" s="2">
        <v>1200000</v>
      </c>
      <c r="K373" s="2" t="s">
        <v>251</v>
      </c>
      <c r="M373" s="28"/>
    </row>
    <row r="374" spans="1:13" x14ac:dyDescent="0.25">
      <c r="A374" t="s">
        <v>249</v>
      </c>
      <c r="C374" t="s">
        <v>20</v>
      </c>
      <c r="D374" t="s">
        <v>232</v>
      </c>
      <c r="E374" s="2">
        <f t="shared" si="18"/>
        <v>2500000</v>
      </c>
      <c r="F374" s="2">
        <v>1000000</v>
      </c>
      <c r="G374" s="2">
        <v>0</v>
      </c>
      <c r="I374" s="2">
        <f t="shared" si="31"/>
        <v>3500000</v>
      </c>
      <c r="J374" s="2">
        <v>3500000</v>
      </c>
      <c r="K374" s="2" t="s">
        <v>251</v>
      </c>
      <c r="M374" s="28"/>
    </row>
    <row r="375" spans="1:13" x14ac:dyDescent="0.25">
      <c r="A375" t="s">
        <v>249</v>
      </c>
      <c r="C375" t="s">
        <v>20</v>
      </c>
      <c r="D375" t="s">
        <v>461</v>
      </c>
      <c r="E375" s="2">
        <f t="shared" si="18"/>
        <v>3240000</v>
      </c>
      <c r="F375" s="2">
        <v>0</v>
      </c>
      <c r="G375" s="2">
        <v>0</v>
      </c>
      <c r="I375" s="2">
        <f t="shared" si="31"/>
        <v>3240000</v>
      </c>
      <c r="J375" s="2">
        <v>3240000</v>
      </c>
      <c r="K375" s="2" t="s">
        <v>371</v>
      </c>
      <c r="M375" s="28"/>
    </row>
    <row r="376" spans="1:13" x14ac:dyDescent="0.25">
      <c r="A376" t="s">
        <v>249</v>
      </c>
      <c r="C376" t="s">
        <v>20</v>
      </c>
      <c r="D376" t="s">
        <v>621</v>
      </c>
      <c r="E376" s="2">
        <f t="shared" si="18"/>
        <v>1200000</v>
      </c>
      <c r="F376" s="2">
        <v>0</v>
      </c>
      <c r="G376" s="2">
        <v>0</v>
      </c>
      <c r="I376" s="2">
        <f t="shared" si="31"/>
        <v>1200000</v>
      </c>
      <c r="J376" s="2">
        <v>1200000</v>
      </c>
      <c r="K376" s="2" t="s">
        <v>371</v>
      </c>
      <c r="M376" s="28"/>
    </row>
    <row r="377" spans="1:13" x14ac:dyDescent="0.25">
      <c r="A377" t="s">
        <v>249</v>
      </c>
      <c r="C377" t="s">
        <v>20</v>
      </c>
      <c r="D377" t="s">
        <v>234</v>
      </c>
      <c r="E377" s="2">
        <f t="shared" si="18"/>
        <v>700000</v>
      </c>
      <c r="F377" s="2">
        <v>0</v>
      </c>
      <c r="G377" s="2">
        <v>0</v>
      </c>
      <c r="I377" s="2">
        <f t="shared" si="31"/>
        <v>700000</v>
      </c>
      <c r="J377" s="2">
        <v>700000</v>
      </c>
      <c r="K377" s="2" t="s">
        <v>371</v>
      </c>
      <c r="M377" s="28"/>
    </row>
    <row r="378" spans="1:13" x14ac:dyDescent="0.25">
      <c r="A378" t="s">
        <v>249</v>
      </c>
      <c r="C378" t="s">
        <v>20</v>
      </c>
      <c r="D378" t="s">
        <v>402</v>
      </c>
      <c r="E378" s="2">
        <f t="shared" si="18"/>
        <v>700000</v>
      </c>
      <c r="F378" s="2">
        <v>0</v>
      </c>
      <c r="G378" s="2">
        <v>0</v>
      </c>
      <c r="I378" s="2">
        <f t="shared" si="31"/>
        <v>700000</v>
      </c>
      <c r="J378" s="2">
        <v>700000</v>
      </c>
      <c r="K378" s="2" t="s">
        <v>371</v>
      </c>
      <c r="M378" s="28"/>
    </row>
    <row r="379" spans="1:13" x14ac:dyDescent="0.25">
      <c r="A379" t="s">
        <v>249</v>
      </c>
      <c r="C379" t="s">
        <v>20</v>
      </c>
      <c r="D379" t="s">
        <v>236</v>
      </c>
      <c r="E379" s="2">
        <f t="shared" si="18"/>
        <v>2500000</v>
      </c>
      <c r="F379" s="2">
        <v>0</v>
      </c>
      <c r="G379" s="2">
        <v>0</v>
      </c>
      <c r="I379" s="2">
        <f t="shared" si="31"/>
        <v>2500000</v>
      </c>
      <c r="J379" s="2">
        <v>2500000</v>
      </c>
      <c r="K379" s="2" t="s">
        <v>371</v>
      </c>
      <c r="M379" s="28"/>
    </row>
    <row r="380" spans="1:13" x14ac:dyDescent="0.25">
      <c r="A380" t="s">
        <v>249</v>
      </c>
      <c r="C380" t="s">
        <v>20</v>
      </c>
      <c r="D380" t="s">
        <v>522</v>
      </c>
      <c r="E380" s="2">
        <f t="shared" si="18"/>
        <v>2740000</v>
      </c>
      <c r="F380" s="2">
        <v>0</v>
      </c>
      <c r="G380" s="2">
        <v>0</v>
      </c>
      <c r="I380" s="2">
        <f t="shared" si="31"/>
        <v>2740000</v>
      </c>
      <c r="J380" s="2">
        <v>2740000</v>
      </c>
      <c r="K380" s="2" t="s">
        <v>371</v>
      </c>
      <c r="M380" s="28"/>
    </row>
    <row r="381" spans="1:13" x14ac:dyDescent="0.25">
      <c r="A381" t="s">
        <v>249</v>
      </c>
      <c r="C381" t="s">
        <v>20</v>
      </c>
      <c r="D381" t="s">
        <v>423</v>
      </c>
      <c r="E381" s="2">
        <f t="shared" si="18"/>
        <v>3000000</v>
      </c>
      <c r="F381" s="2">
        <v>1000000</v>
      </c>
      <c r="G381" s="2">
        <v>0</v>
      </c>
      <c r="I381" s="2">
        <f t="shared" si="31"/>
        <v>4000000</v>
      </c>
      <c r="J381" s="2">
        <v>4000000</v>
      </c>
      <c r="K381" s="2" t="s">
        <v>252</v>
      </c>
      <c r="M381" s="28"/>
    </row>
    <row r="382" spans="1:13" x14ac:dyDescent="0.25">
      <c r="A382" t="s">
        <v>249</v>
      </c>
      <c r="C382" t="s">
        <v>20</v>
      </c>
      <c r="D382" t="s">
        <v>235</v>
      </c>
      <c r="E382" s="2">
        <f t="shared" si="18"/>
        <v>3500000</v>
      </c>
      <c r="F382" s="2">
        <v>1000000</v>
      </c>
      <c r="G382" s="2">
        <v>0</v>
      </c>
      <c r="I382" s="2">
        <f t="shared" si="31"/>
        <v>4500000</v>
      </c>
      <c r="J382" s="2">
        <v>4500000</v>
      </c>
      <c r="K382" s="2" t="s">
        <v>366</v>
      </c>
      <c r="M382" s="28"/>
    </row>
    <row r="383" spans="1:13" x14ac:dyDescent="0.25">
      <c r="A383" t="s">
        <v>249</v>
      </c>
      <c r="C383" t="s">
        <v>20</v>
      </c>
      <c r="D383" t="s">
        <v>233</v>
      </c>
      <c r="E383" s="2">
        <f t="shared" si="18"/>
        <v>3500000</v>
      </c>
      <c r="F383" s="2">
        <v>1000000</v>
      </c>
      <c r="G383" s="2">
        <v>0</v>
      </c>
      <c r="I383" s="2">
        <f t="shared" si="31"/>
        <v>4500000</v>
      </c>
      <c r="J383" s="2">
        <v>4500000</v>
      </c>
      <c r="K383" s="2" t="s">
        <v>366</v>
      </c>
      <c r="M383" s="28"/>
    </row>
    <row r="384" spans="1:13" x14ac:dyDescent="0.25">
      <c r="A384" t="s">
        <v>249</v>
      </c>
      <c r="C384" t="s">
        <v>20</v>
      </c>
      <c r="D384" t="s">
        <v>679</v>
      </c>
      <c r="E384" s="2">
        <f t="shared" si="18"/>
        <v>700000</v>
      </c>
      <c r="F384" s="2">
        <v>0</v>
      </c>
      <c r="G384" s="2">
        <v>0</v>
      </c>
      <c r="I384" s="2">
        <f t="shared" si="31"/>
        <v>700000</v>
      </c>
      <c r="J384" s="2">
        <v>700000</v>
      </c>
      <c r="K384" s="2" t="s">
        <v>371</v>
      </c>
      <c r="M384" s="28"/>
    </row>
    <row r="385" spans="1:13" x14ac:dyDescent="0.25">
      <c r="A385" t="s">
        <v>249</v>
      </c>
      <c r="C385" t="s">
        <v>20</v>
      </c>
      <c r="D385" t="s">
        <v>357</v>
      </c>
      <c r="E385" s="2">
        <f t="shared" si="18"/>
        <v>1200000</v>
      </c>
      <c r="F385" s="2">
        <v>0</v>
      </c>
      <c r="G385" s="2">
        <v>0</v>
      </c>
      <c r="I385" s="2">
        <f t="shared" si="31"/>
        <v>1200000</v>
      </c>
      <c r="J385" s="2">
        <v>1200000</v>
      </c>
      <c r="K385" s="2" t="s">
        <v>371</v>
      </c>
      <c r="M385" s="28"/>
    </row>
    <row r="386" spans="1:13" x14ac:dyDescent="0.25">
      <c r="A386" t="s">
        <v>249</v>
      </c>
      <c r="C386" t="s">
        <v>20</v>
      </c>
      <c r="D386" t="s">
        <v>462</v>
      </c>
      <c r="E386" s="2">
        <f t="shared" si="18"/>
        <v>0</v>
      </c>
      <c r="F386" s="2">
        <v>0</v>
      </c>
      <c r="G386" s="2">
        <v>0</v>
      </c>
      <c r="I386" s="2">
        <f t="shared" si="31"/>
        <v>0</v>
      </c>
      <c r="J386" s="2">
        <v>0</v>
      </c>
      <c r="K386" s="2" t="s">
        <v>371</v>
      </c>
      <c r="M386" s="28"/>
    </row>
    <row r="387" spans="1:13" x14ac:dyDescent="0.25">
      <c r="A387" t="s">
        <v>249</v>
      </c>
      <c r="C387" t="s">
        <v>20</v>
      </c>
      <c r="D387" t="s">
        <v>239</v>
      </c>
      <c r="E387" s="2">
        <f t="shared" si="18"/>
        <v>2060000</v>
      </c>
      <c r="F387" s="2">
        <v>0</v>
      </c>
      <c r="G387" s="2">
        <v>0</v>
      </c>
      <c r="I387" s="2">
        <f t="shared" si="31"/>
        <v>2060000</v>
      </c>
      <c r="J387" s="2">
        <v>2060000</v>
      </c>
      <c r="K387" s="2" t="s">
        <v>372</v>
      </c>
      <c r="M387" s="28"/>
    </row>
    <row r="388" spans="1:13" x14ac:dyDescent="0.25">
      <c r="A388" t="s">
        <v>249</v>
      </c>
      <c r="C388" t="s">
        <v>20</v>
      </c>
      <c r="D388" t="s">
        <v>62</v>
      </c>
      <c r="E388" s="2">
        <f t="shared" si="18"/>
        <v>2110000</v>
      </c>
      <c r="F388" s="2">
        <v>850000</v>
      </c>
      <c r="G388" s="2">
        <v>0</v>
      </c>
      <c r="I388" s="2">
        <f t="shared" si="31"/>
        <v>2960000</v>
      </c>
      <c r="J388" s="2">
        <v>2960000</v>
      </c>
      <c r="K388" s="2" t="s">
        <v>251</v>
      </c>
      <c r="M388" s="28"/>
    </row>
    <row r="389" spans="1:13" x14ac:dyDescent="0.25">
      <c r="A389" t="s">
        <v>249</v>
      </c>
      <c r="C389" t="s">
        <v>20</v>
      </c>
      <c r="D389" t="s">
        <v>246</v>
      </c>
      <c r="E389" s="2">
        <f t="shared" si="18"/>
        <v>2970000</v>
      </c>
      <c r="F389" s="2">
        <v>0</v>
      </c>
      <c r="G389" s="2">
        <v>0</v>
      </c>
      <c r="I389" s="2">
        <f t="shared" si="31"/>
        <v>2970000</v>
      </c>
      <c r="J389" s="2">
        <v>2970000</v>
      </c>
      <c r="K389" s="2" t="s">
        <v>366</v>
      </c>
      <c r="M389" s="28"/>
    </row>
    <row r="390" spans="1:13" x14ac:dyDescent="0.25">
      <c r="A390" t="s">
        <v>249</v>
      </c>
      <c r="C390" t="s">
        <v>20</v>
      </c>
      <c r="D390" t="s">
        <v>523</v>
      </c>
      <c r="E390" s="2">
        <f t="shared" si="18"/>
        <v>3000000</v>
      </c>
      <c r="F390" s="2">
        <v>0</v>
      </c>
      <c r="G390" s="2">
        <v>0</v>
      </c>
      <c r="I390" s="2">
        <f t="shared" si="31"/>
        <v>3000000</v>
      </c>
      <c r="J390" s="2">
        <v>3000000</v>
      </c>
      <c r="K390" s="2" t="s">
        <v>252</v>
      </c>
      <c r="M390" s="28"/>
    </row>
    <row r="391" spans="1:13" x14ac:dyDescent="0.25">
      <c r="A391" t="s">
        <v>249</v>
      </c>
      <c r="C391" t="s">
        <v>20</v>
      </c>
      <c r="D391" t="s">
        <v>238</v>
      </c>
      <c r="E391" s="2">
        <f t="shared" si="18"/>
        <v>700000</v>
      </c>
      <c r="F391" s="2">
        <v>0</v>
      </c>
      <c r="G391" s="2">
        <v>0</v>
      </c>
      <c r="I391" s="2">
        <f t="shared" si="31"/>
        <v>700000</v>
      </c>
      <c r="J391" s="2">
        <v>700000</v>
      </c>
      <c r="K391" s="2" t="s">
        <v>371</v>
      </c>
      <c r="M391" s="28"/>
    </row>
    <row r="392" spans="1:13" x14ac:dyDescent="0.25">
      <c r="A392" t="s">
        <v>249</v>
      </c>
      <c r="C392" t="s">
        <v>20</v>
      </c>
      <c r="D392" t="s">
        <v>240</v>
      </c>
      <c r="E392" s="2">
        <f t="shared" si="18"/>
        <v>3000000</v>
      </c>
      <c r="F392" s="2">
        <v>1000000</v>
      </c>
      <c r="G392" s="2">
        <v>0</v>
      </c>
      <c r="I392" s="2">
        <f t="shared" si="31"/>
        <v>4000000</v>
      </c>
      <c r="J392" s="2">
        <v>4000000</v>
      </c>
      <c r="K392" s="2" t="s">
        <v>366</v>
      </c>
      <c r="M392" s="28"/>
    </row>
    <row r="393" spans="1:13" x14ac:dyDescent="0.25">
      <c r="A393" t="s">
        <v>249</v>
      </c>
      <c r="C393" t="s">
        <v>20</v>
      </c>
      <c r="D393" t="s">
        <v>524</v>
      </c>
      <c r="E393" s="2">
        <f t="shared" si="18"/>
        <v>3000000</v>
      </c>
      <c r="F393" s="2">
        <v>1000000</v>
      </c>
      <c r="G393" s="2">
        <v>0</v>
      </c>
      <c r="I393" s="2">
        <f t="shared" si="31"/>
        <v>4000000</v>
      </c>
      <c r="J393" s="2">
        <v>4000000</v>
      </c>
      <c r="K393" s="2" t="s">
        <v>366</v>
      </c>
      <c r="M393" s="28"/>
    </row>
    <row r="394" spans="1:13" x14ac:dyDescent="0.25">
      <c r="A394" t="s">
        <v>249</v>
      </c>
      <c r="C394" t="s">
        <v>20</v>
      </c>
      <c r="D394" t="s">
        <v>248</v>
      </c>
      <c r="E394" s="2">
        <f t="shared" ref="E394:E469" si="32">+J394-F394</f>
        <v>0</v>
      </c>
      <c r="F394" s="2">
        <v>0</v>
      </c>
      <c r="G394" s="2">
        <v>0</v>
      </c>
      <c r="I394" s="2">
        <f t="shared" si="31"/>
        <v>0</v>
      </c>
      <c r="J394" s="2">
        <v>0</v>
      </c>
      <c r="K394" s="2" t="s">
        <v>251</v>
      </c>
      <c r="M394" s="28"/>
    </row>
    <row r="395" spans="1:13" x14ac:dyDescent="0.25">
      <c r="A395" t="s">
        <v>249</v>
      </c>
      <c r="C395" t="s">
        <v>20</v>
      </c>
      <c r="D395" t="s">
        <v>243</v>
      </c>
      <c r="E395" s="2">
        <f t="shared" si="32"/>
        <v>1200000</v>
      </c>
      <c r="F395" s="2">
        <v>0</v>
      </c>
      <c r="G395" s="2">
        <v>0</v>
      </c>
      <c r="I395" s="2">
        <f t="shared" si="31"/>
        <v>1200000</v>
      </c>
      <c r="J395" s="2">
        <v>1200000</v>
      </c>
      <c r="K395" s="2" t="s">
        <v>371</v>
      </c>
      <c r="M395" s="28"/>
    </row>
    <row r="396" spans="1:13" x14ac:dyDescent="0.25">
      <c r="A396" t="s">
        <v>249</v>
      </c>
      <c r="C396" t="s">
        <v>20</v>
      </c>
      <c r="D396" t="s">
        <v>779</v>
      </c>
      <c r="E396" s="2">
        <f t="shared" si="32"/>
        <v>0</v>
      </c>
      <c r="F396" s="2">
        <v>0</v>
      </c>
      <c r="G396" s="2">
        <v>0</v>
      </c>
      <c r="I396" s="2">
        <f t="shared" si="31"/>
        <v>0</v>
      </c>
      <c r="J396" s="2">
        <v>0</v>
      </c>
      <c r="K396" s="2" t="s">
        <v>371</v>
      </c>
      <c r="M396" s="28"/>
    </row>
    <row r="397" spans="1:13" x14ac:dyDescent="0.25">
      <c r="A397" t="s">
        <v>249</v>
      </c>
      <c r="C397" t="s">
        <v>20</v>
      </c>
      <c r="D397" t="s">
        <v>463</v>
      </c>
      <c r="E397" s="2">
        <f t="shared" si="32"/>
        <v>1200000</v>
      </c>
      <c r="F397" s="2">
        <v>0</v>
      </c>
      <c r="G397" s="2">
        <v>0</v>
      </c>
      <c r="I397" s="2">
        <f t="shared" si="31"/>
        <v>1200000</v>
      </c>
      <c r="J397" s="2">
        <v>1200000</v>
      </c>
      <c r="K397" s="2" t="s">
        <v>366</v>
      </c>
      <c r="M397" s="28"/>
    </row>
    <row r="398" spans="1:13" x14ac:dyDescent="0.25">
      <c r="A398" t="s">
        <v>249</v>
      </c>
      <c r="C398" t="s">
        <v>20</v>
      </c>
      <c r="D398" t="s">
        <v>780</v>
      </c>
      <c r="E398" s="2">
        <f t="shared" si="32"/>
        <v>0</v>
      </c>
      <c r="F398" s="2">
        <v>0</v>
      </c>
      <c r="G398" s="2">
        <v>0</v>
      </c>
      <c r="I398" s="2">
        <f t="shared" si="31"/>
        <v>0</v>
      </c>
      <c r="J398" s="2">
        <v>0</v>
      </c>
      <c r="K398" s="2" t="s">
        <v>371</v>
      </c>
      <c r="M398" s="28"/>
    </row>
    <row r="399" spans="1:13" x14ac:dyDescent="0.25">
      <c r="A399" t="s">
        <v>249</v>
      </c>
      <c r="C399" t="s">
        <v>20</v>
      </c>
      <c r="D399" t="s">
        <v>526</v>
      </c>
      <c r="E399" s="2">
        <f t="shared" si="32"/>
        <v>2000000</v>
      </c>
      <c r="F399" s="2">
        <v>1000000</v>
      </c>
      <c r="G399" s="2">
        <v>0</v>
      </c>
      <c r="I399" s="2">
        <f t="shared" si="31"/>
        <v>3000000</v>
      </c>
      <c r="J399" s="2">
        <v>3000000</v>
      </c>
      <c r="K399" s="2" t="s">
        <v>371</v>
      </c>
      <c r="M399" s="28"/>
    </row>
    <row r="400" spans="1:13" x14ac:dyDescent="0.25">
      <c r="A400" t="s">
        <v>249</v>
      </c>
      <c r="C400" t="s">
        <v>20</v>
      </c>
      <c r="D400" t="s">
        <v>359</v>
      </c>
      <c r="E400" s="2">
        <f t="shared" si="32"/>
        <v>3500000</v>
      </c>
      <c r="F400" s="2">
        <v>1000000</v>
      </c>
      <c r="G400" s="2">
        <v>0</v>
      </c>
      <c r="I400" s="2">
        <f t="shared" si="31"/>
        <v>4500000</v>
      </c>
      <c r="J400" s="2">
        <v>4500000</v>
      </c>
      <c r="K400" s="2" t="s">
        <v>366</v>
      </c>
      <c r="M400" s="28"/>
    </row>
    <row r="401" spans="1:13" x14ac:dyDescent="0.25">
      <c r="A401" t="s">
        <v>249</v>
      </c>
      <c r="C401" t="s">
        <v>20</v>
      </c>
      <c r="D401" t="s">
        <v>242</v>
      </c>
      <c r="E401" s="2">
        <f t="shared" si="32"/>
        <v>3000000</v>
      </c>
      <c r="F401" s="2">
        <v>1000000</v>
      </c>
      <c r="G401" s="2">
        <v>0</v>
      </c>
      <c r="I401" s="2">
        <f t="shared" si="31"/>
        <v>4000000</v>
      </c>
      <c r="J401" s="2">
        <v>4000000</v>
      </c>
      <c r="K401" s="2" t="s">
        <v>372</v>
      </c>
      <c r="M401" s="28"/>
    </row>
    <row r="402" spans="1:13" x14ac:dyDescent="0.25">
      <c r="A402" t="s">
        <v>249</v>
      </c>
      <c r="C402" t="s">
        <v>20</v>
      </c>
      <c r="D402" t="s">
        <v>525</v>
      </c>
      <c r="E402" s="2">
        <f t="shared" si="32"/>
        <v>0</v>
      </c>
      <c r="F402" s="2">
        <v>0</v>
      </c>
      <c r="G402" s="2">
        <v>0</v>
      </c>
      <c r="I402" s="2">
        <f t="shared" si="31"/>
        <v>0</v>
      </c>
      <c r="J402" s="2">
        <v>0</v>
      </c>
      <c r="K402" s="2" t="s">
        <v>372</v>
      </c>
      <c r="M402" s="28"/>
    </row>
    <row r="403" spans="1:13" x14ac:dyDescent="0.25">
      <c r="A403" t="s">
        <v>249</v>
      </c>
      <c r="C403" t="s">
        <v>20</v>
      </c>
      <c r="D403" t="s">
        <v>622</v>
      </c>
      <c r="E403" s="2">
        <f t="shared" si="32"/>
        <v>0</v>
      </c>
      <c r="F403" s="2">
        <v>0</v>
      </c>
      <c r="G403" s="2">
        <v>0</v>
      </c>
      <c r="I403" s="2">
        <f t="shared" si="31"/>
        <v>0</v>
      </c>
      <c r="J403" s="2">
        <v>0</v>
      </c>
      <c r="K403" s="2" t="s">
        <v>372</v>
      </c>
      <c r="M403" s="28"/>
    </row>
    <row r="404" spans="1:13" x14ac:dyDescent="0.25">
      <c r="A404" t="s">
        <v>249</v>
      </c>
      <c r="C404" t="s">
        <v>20</v>
      </c>
      <c r="D404" t="s">
        <v>358</v>
      </c>
      <c r="E404" s="2">
        <f t="shared" si="32"/>
        <v>700000</v>
      </c>
      <c r="F404" s="2">
        <v>0</v>
      </c>
      <c r="G404" s="2">
        <v>0</v>
      </c>
      <c r="I404" s="2">
        <f t="shared" si="31"/>
        <v>700000</v>
      </c>
      <c r="J404" s="2">
        <v>700000</v>
      </c>
      <c r="K404" s="2" t="s">
        <v>372</v>
      </c>
      <c r="M404" s="28"/>
    </row>
    <row r="405" spans="1:13" x14ac:dyDescent="0.25">
      <c r="A405" t="s">
        <v>249</v>
      </c>
      <c r="C405" t="s">
        <v>20</v>
      </c>
      <c r="D405" t="s">
        <v>247</v>
      </c>
      <c r="E405" s="2">
        <f t="shared" si="32"/>
        <v>2000000</v>
      </c>
      <c r="F405" s="2">
        <v>1000000</v>
      </c>
      <c r="G405" s="2">
        <v>0</v>
      </c>
      <c r="I405" s="2">
        <f t="shared" si="31"/>
        <v>3000000</v>
      </c>
      <c r="J405" s="2">
        <v>3000000</v>
      </c>
      <c r="K405" s="2" t="s">
        <v>372</v>
      </c>
      <c r="M405" s="28"/>
    </row>
    <row r="406" spans="1:13" x14ac:dyDescent="0.25">
      <c r="A406" t="s">
        <v>249</v>
      </c>
      <c r="C406" t="s">
        <v>20</v>
      </c>
      <c r="D406" t="s">
        <v>245</v>
      </c>
      <c r="E406" s="2">
        <f t="shared" si="32"/>
        <v>3500000</v>
      </c>
      <c r="F406" s="2">
        <v>1000000</v>
      </c>
      <c r="G406" s="2">
        <v>0</v>
      </c>
      <c r="I406" s="2">
        <f t="shared" si="31"/>
        <v>4500000</v>
      </c>
      <c r="J406" s="2">
        <v>4500000</v>
      </c>
      <c r="K406" s="2" t="s">
        <v>372</v>
      </c>
      <c r="M406" s="28"/>
    </row>
    <row r="407" spans="1:13" x14ac:dyDescent="0.25">
      <c r="A407" t="s">
        <v>249</v>
      </c>
      <c r="C407" t="s">
        <v>20</v>
      </c>
      <c r="D407" t="s">
        <v>241</v>
      </c>
      <c r="E407" s="2">
        <f t="shared" si="32"/>
        <v>2500000</v>
      </c>
      <c r="F407" s="2">
        <v>1000000</v>
      </c>
      <c r="G407" s="2">
        <v>0</v>
      </c>
      <c r="I407" s="2">
        <f t="shared" si="31"/>
        <v>3500000</v>
      </c>
      <c r="J407" s="2">
        <v>3500000</v>
      </c>
      <c r="K407" s="2" t="s">
        <v>372</v>
      </c>
      <c r="M407" s="28"/>
    </row>
    <row r="408" spans="1:13" x14ac:dyDescent="0.25">
      <c r="A408" t="s">
        <v>249</v>
      </c>
      <c r="C408" t="s">
        <v>20</v>
      </c>
      <c r="D408" t="s">
        <v>424</v>
      </c>
      <c r="E408" s="2">
        <f t="shared" si="32"/>
        <v>1700000</v>
      </c>
      <c r="F408" s="2">
        <v>0</v>
      </c>
      <c r="G408" s="2">
        <v>0</v>
      </c>
      <c r="I408" s="2">
        <f t="shared" si="31"/>
        <v>1700000</v>
      </c>
      <c r="J408" s="2">
        <v>1700000</v>
      </c>
      <c r="K408" s="2" t="s">
        <v>372</v>
      </c>
      <c r="M408" s="28"/>
    </row>
    <row r="409" spans="1:13" x14ac:dyDescent="0.25">
      <c r="A409" t="s">
        <v>249</v>
      </c>
      <c r="C409" t="s">
        <v>20</v>
      </c>
      <c r="D409" t="s">
        <v>781</v>
      </c>
      <c r="E409" s="2">
        <f t="shared" si="32"/>
        <v>2300000</v>
      </c>
      <c r="F409" s="2">
        <v>1000000</v>
      </c>
      <c r="G409" s="2">
        <v>0</v>
      </c>
      <c r="I409" s="2">
        <f t="shared" si="31"/>
        <v>3300000</v>
      </c>
      <c r="J409" s="2">
        <v>3300000</v>
      </c>
      <c r="K409" s="2" t="s">
        <v>791</v>
      </c>
      <c r="M409" s="28"/>
    </row>
    <row r="410" spans="1:13" x14ac:dyDescent="0.25">
      <c r="A410" t="s">
        <v>249</v>
      </c>
      <c r="C410" t="s">
        <v>20</v>
      </c>
      <c r="D410" t="s">
        <v>782</v>
      </c>
      <c r="E410" s="2">
        <f t="shared" si="32"/>
        <v>2300000</v>
      </c>
      <c r="F410" s="2">
        <v>1000000</v>
      </c>
      <c r="G410" s="2">
        <v>0</v>
      </c>
      <c r="I410" s="2">
        <f t="shared" si="31"/>
        <v>3300000</v>
      </c>
      <c r="J410" s="2">
        <v>3300000</v>
      </c>
      <c r="K410" s="2" t="s">
        <v>791</v>
      </c>
      <c r="M410" s="28"/>
    </row>
    <row r="411" spans="1:13" x14ac:dyDescent="0.25">
      <c r="A411" t="s">
        <v>249</v>
      </c>
      <c r="C411" t="s">
        <v>20</v>
      </c>
      <c r="D411" t="s">
        <v>783</v>
      </c>
      <c r="E411" s="2">
        <f t="shared" si="32"/>
        <v>1700000</v>
      </c>
      <c r="F411" s="2">
        <v>1000000</v>
      </c>
      <c r="G411" s="2">
        <v>0</v>
      </c>
      <c r="I411" s="2">
        <f t="shared" si="31"/>
        <v>2700000</v>
      </c>
      <c r="J411" s="2">
        <v>2700000</v>
      </c>
      <c r="K411" s="2" t="s">
        <v>791</v>
      </c>
      <c r="M411" s="28"/>
    </row>
    <row r="412" spans="1:13" x14ac:dyDescent="0.25">
      <c r="A412" t="s">
        <v>249</v>
      </c>
      <c r="C412" t="s">
        <v>20</v>
      </c>
      <c r="D412" t="s">
        <v>784</v>
      </c>
      <c r="E412" s="2">
        <f t="shared" si="32"/>
        <v>700000</v>
      </c>
      <c r="F412" s="2">
        <v>1000000</v>
      </c>
      <c r="G412" s="2">
        <v>0</v>
      </c>
      <c r="I412" s="2">
        <f t="shared" si="31"/>
        <v>1700000</v>
      </c>
      <c r="J412" s="2">
        <v>1700000</v>
      </c>
      <c r="K412" s="2" t="s">
        <v>791</v>
      </c>
      <c r="M412" s="28"/>
    </row>
    <row r="413" spans="1:13" x14ac:dyDescent="0.25">
      <c r="A413" t="s">
        <v>249</v>
      </c>
      <c r="C413" t="s">
        <v>20</v>
      </c>
      <c r="D413" t="s">
        <v>785</v>
      </c>
      <c r="E413" s="2">
        <f t="shared" si="32"/>
        <v>0</v>
      </c>
      <c r="F413" s="2">
        <v>0</v>
      </c>
      <c r="G413" s="2">
        <v>0</v>
      </c>
      <c r="I413" s="2">
        <f t="shared" si="31"/>
        <v>0</v>
      </c>
      <c r="J413" s="2">
        <v>0</v>
      </c>
      <c r="K413" s="2" t="s">
        <v>791</v>
      </c>
      <c r="M413" s="28"/>
    </row>
    <row r="414" spans="1:13" x14ac:dyDescent="0.25">
      <c r="A414" t="s">
        <v>249</v>
      </c>
      <c r="C414" t="s">
        <v>20</v>
      </c>
      <c r="D414" t="s">
        <v>786</v>
      </c>
      <c r="E414" s="2">
        <f t="shared" si="32"/>
        <v>0</v>
      </c>
      <c r="F414" s="2">
        <v>0</v>
      </c>
      <c r="G414" s="2">
        <v>0</v>
      </c>
      <c r="I414" s="2">
        <f t="shared" si="31"/>
        <v>0</v>
      </c>
      <c r="J414" s="2">
        <v>0</v>
      </c>
      <c r="K414" s="2" t="s">
        <v>791</v>
      </c>
      <c r="M414" s="28"/>
    </row>
    <row r="415" spans="1:13" x14ac:dyDescent="0.25">
      <c r="A415" t="s">
        <v>265</v>
      </c>
      <c r="C415" t="s">
        <v>20</v>
      </c>
      <c r="D415" t="s">
        <v>254</v>
      </c>
      <c r="E415" s="2">
        <f t="shared" si="32"/>
        <v>2500000</v>
      </c>
      <c r="F415" s="2">
        <v>1000000</v>
      </c>
      <c r="G415" s="2">
        <v>0</v>
      </c>
      <c r="I415" s="2">
        <f t="shared" si="31"/>
        <v>3500000</v>
      </c>
      <c r="J415" s="2">
        <v>3500000</v>
      </c>
      <c r="K415" s="2" t="s">
        <v>371</v>
      </c>
      <c r="M415" s="28"/>
    </row>
    <row r="416" spans="1:13" x14ac:dyDescent="0.25">
      <c r="A416" t="s">
        <v>265</v>
      </c>
      <c r="C416" t="s">
        <v>20</v>
      </c>
      <c r="D416" t="s">
        <v>255</v>
      </c>
      <c r="E416" s="2">
        <f t="shared" si="32"/>
        <v>0</v>
      </c>
      <c r="F416" s="2">
        <v>0</v>
      </c>
      <c r="G416" s="2">
        <v>0</v>
      </c>
      <c r="I416" s="2">
        <f t="shared" si="31"/>
        <v>0</v>
      </c>
      <c r="J416" s="2">
        <v>0</v>
      </c>
      <c r="K416" s="2" t="s">
        <v>371</v>
      </c>
      <c r="M416" s="28"/>
    </row>
    <row r="417" spans="1:13" x14ac:dyDescent="0.25">
      <c r="A417" t="s">
        <v>265</v>
      </c>
      <c r="C417" t="s">
        <v>20</v>
      </c>
      <c r="D417" t="s">
        <v>256</v>
      </c>
      <c r="E417" s="2">
        <f t="shared" si="32"/>
        <v>2500000</v>
      </c>
      <c r="F417" s="2">
        <v>850000</v>
      </c>
      <c r="G417" s="2">
        <v>0</v>
      </c>
      <c r="I417" s="2">
        <f t="shared" si="31"/>
        <v>3350000</v>
      </c>
      <c r="J417" s="2">
        <v>3350000</v>
      </c>
      <c r="K417" s="2" t="s">
        <v>251</v>
      </c>
      <c r="M417" s="28"/>
    </row>
    <row r="418" spans="1:13" x14ac:dyDescent="0.25">
      <c r="A418" t="s">
        <v>265</v>
      </c>
      <c r="C418" t="s">
        <v>20</v>
      </c>
      <c r="D418" t="s">
        <v>559</v>
      </c>
      <c r="E418" s="2">
        <f t="shared" si="32"/>
        <v>2500000</v>
      </c>
      <c r="F418" s="2">
        <v>850000</v>
      </c>
      <c r="G418" s="2">
        <v>0</v>
      </c>
      <c r="I418" s="2">
        <f t="shared" si="31"/>
        <v>3350000</v>
      </c>
      <c r="J418" s="2">
        <v>3350000</v>
      </c>
      <c r="K418" s="2" t="s">
        <v>366</v>
      </c>
      <c r="M418" s="28"/>
    </row>
    <row r="419" spans="1:13" x14ac:dyDescent="0.25">
      <c r="A419" t="s">
        <v>265</v>
      </c>
      <c r="C419" t="s">
        <v>20</v>
      </c>
      <c r="D419" t="s">
        <v>464</v>
      </c>
      <c r="E419" s="2">
        <f t="shared" si="32"/>
        <v>2000000</v>
      </c>
      <c r="F419" s="2">
        <v>1000000</v>
      </c>
      <c r="G419" s="2">
        <v>0</v>
      </c>
      <c r="I419" s="2">
        <f t="shared" si="31"/>
        <v>3000000</v>
      </c>
      <c r="J419" s="2">
        <v>3000000</v>
      </c>
      <c r="K419" s="2" t="s">
        <v>371</v>
      </c>
      <c r="M419" s="28"/>
    </row>
    <row r="420" spans="1:13" x14ac:dyDescent="0.25">
      <c r="A420" t="s">
        <v>265</v>
      </c>
      <c r="C420" t="s">
        <v>20</v>
      </c>
      <c r="D420" t="s">
        <v>560</v>
      </c>
      <c r="E420" s="2">
        <f t="shared" si="32"/>
        <v>3000000</v>
      </c>
      <c r="F420" s="2">
        <v>1000000</v>
      </c>
      <c r="G420" s="2">
        <v>0</v>
      </c>
      <c r="I420" s="2">
        <f t="shared" si="31"/>
        <v>4000000</v>
      </c>
      <c r="J420" s="2">
        <v>4000000</v>
      </c>
      <c r="K420" s="2" t="s">
        <v>371</v>
      </c>
      <c r="M420" s="28"/>
    </row>
    <row r="421" spans="1:13" x14ac:dyDescent="0.25">
      <c r="A421" t="s">
        <v>265</v>
      </c>
      <c r="C421" t="s">
        <v>20</v>
      </c>
      <c r="D421" t="s">
        <v>385</v>
      </c>
      <c r="E421" s="2">
        <f t="shared" si="32"/>
        <v>700000</v>
      </c>
      <c r="F421" s="2">
        <v>0</v>
      </c>
      <c r="G421" s="2">
        <v>0</v>
      </c>
      <c r="I421" s="2">
        <f t="shared" si="31"/>
        <v>700000</v>
      </c>
      <c r="J421" s="2">
        <v>700000</v>
      </c>
      <c r="K421" s="2" t="s">
        <v>251</v>
      </c>
      <c r="M421" s="28"/>
    </row>
    <row r="422" spans="1:13" x14ac:dyDescent="0.25">
      <c r="A422" t="s">
        <v>265</v>
      </c>
      <c r="C422" t="s">
        <v>20</v>
      </c>
      <c r="D422" t="s">
        <v>386</v>
      </c>
      <c r="E422" s="2">
        <f t="shared" si="32"/>
        <v>700000</v>
      </c>
      <c r="F422" s="2">
        <v>0</v>
      </c>
      <c r="G422" s="2">
        <v>0</v>
      </c>
      <c r="I422" s="2">
        <f t="shared" si="31"/>
        <v>700000</v>
      </c>
      <c r="J422" s="2">
        <v>700000</v>
      </c>
      <c r="K422" s="2" t="s">
        <v>252</v>
      </c>
      <c r="M422" s="28"/>
    </row>
    <row r="423" spans="1:13" x14ac:dyDescent="0.25">
      <c r="A423" t="s">
        <v>265</v>
      </c>
      <c r="C423" t="s">
        <v>20</v>
      </c>
      <c r="D423" t="s">
        <v>373</v>
      </c>
      <c r="E423" s="2">
        <f t="shared" si="32"/>
        <v>3500000</v>
      </c>
      <c r="F423" s="2">
        <v>1000000</v>
      </c>
      <c r="G423" s="2">
        <v>0</v>
      </c>
      <c r="I423" s="2">
        <f t="shared" si="31"/>
        <v>4500000</v>
      </c>
      <c r="J423" s="2">
        <v>4500000</v>
      </c>
      <c r="K423" s="2" t="s">
        <v>366</v>
      </c>
      <c r="M423" s="28"/>
    </row>
    <row r="424" spans="1:13" x14ac:dyDescent="0.25">
      <c r="A424" t="s">
        <v>265</v>
      </c>
      <c r="C424" t="s">
        <v>20</v>
      </c>
      <c r="D424" t="s">
        <v>63</v>
      </c>
      <c r="E424" s="2">
        <f t="shared" si="32"/>
        <v>700000</v>
      </c>
      <c r="F424" s="2">
        <v>0</v>
      </c>
      <c r="G424" s="2">
        <v>0</v>
      </c>
      <c r="I424" s="2">
        <f t="shared" si="31"/>
        <v>700000</v>
      </c>
      <c r="J424" s="2">
        <v>700000</v>
      </c>
      <c r="K424" s="2" t="s">
        <v>371</v>
      </c>
      <c r="M424" s="28"/>
    </row>
    <row r="425" spans="1:13" x14ac:dyDescent="0.25">
      <c r="A425" t="s">
        <v>265</v>
      </c>
      <c r="C425" t="s">
        <v>20</v>
      </c>
      <c r="D425" t="s">
        <v>14</v>
      </c>
      <c r="E425" s="2">
        <f t="shared" si="32"/>
        <v>700000</v>
      </c>
      <c r="F425" s="2">
        <v>0</v>
      </c>
      <c r="G425" s="2">
        <v>0</v>
      </c>
      <c r="I425" s="2">
        <f t="shared" si="31"/>
        <v>700000</v>
      </c>
      <c r="J425" s="2">
        <v>700000</v>
      </c>
      <c r="K425" s="2" t="s">
        <v>366</v>
      </c>
      <c r="M425" s="28"/>
    </row>
    <row r="426" spans="1:13" x14ac:dyDescent="0.25">
      <c r="A426" t="s">
        <v>265</v>
      </c>
      <c r="C426" t="s">
        <v>20</v>
      </c>
      <c r="D426" t="s">
        <v>387</v>
      </c>
      <c r="E426" s="2">
        <f t="shared" si="32"/>
        <v>700000</v>
      </c>
      <c r="F426" s="2">
        <v>0</v>
      </c>
      <c r="G426" s="2">
        <v>0</v>
      </c>
      <c r="I426" s="2">
        <f t="shared" si="31"/>
        <v>700000</v>
      </c>
      <c r="J426" s="2">
        <v>700000</v>
      </c>
      <c r="K426" s="2" t="s">
        <v>371</v>
      </c>
      <c r="M426" s="28"/>
    </row>
    <row r="427" spans="1:13" x14ac:dyDescent="0.25">
      <c r="A427" t="s">
        <v>265</v>
      </c>
      <c r="C427" t="s">
        <v>20</v>
      </c>
      <c r="D427" t="s">
        <v>466</v>
      </c>
      <c r="E427" s="2">
        <f t="shared" si="32"/>
        <v>0</v>
      </c>
      <c r="F427" s="2">
        <v>0</v>
      </c>
      <c r="G427" s="2">
        <v>0</v>
      </c>
      <c r="I427" s="2">
        <f t="shared" si="31"/>
        <v>0</v>
      </c>
      <c r="J427" s="2">
        <v>0</v>
      </c>
      <c r="K427" s="2" t="s">
        <v>371</v>
      </c>
      <c r="M427" s="28"/>
    </row>
    <row r="428" spans="1:13" x14ac:dyDescent="0.25">
      <c r="A428" t="s">
        <v>265</v>
      </c>
      <c r="C428" t="s">
        <v>20</v>
      </c>
      <c r="D428" t="s">
        <v>257</v>
      </c>
      <c r="E428" s="2">
        <f t="shared" si="32"/>
        <v>700000</v>
      </c>
      <c r="F428" s="2">
        <v>0</v>
      </c>
      <c r="G428" s="2">
        <v>0</v>
      </c>
      <c r="I428" s="2">
        <f t="shared" si="31"/>
        <v>700000</v>
      </c>
      <c r="J428" s="2">
        <v>700000</v>
      </c>
      <c r="K428" s="2" t="s">
        <v>251</v>
      </c>
      <c r="M428" s="28"/>
    </row>
    <row r="429" spans="1:13" x14ac:dyDescent="0.25">
      <c r="A429" t="s">
        <v>265</v>
      </c>
      <c r="C429" t="s">
        <v>20</v>
      </c>
      <c r="D429" t="s">
        <v>531</v>
      </c>
      <c r="E429" s="2">
        <f t="shared" si="32"/>
        <v>700000</v>
      </c>
      <c r="F429" s="2">
        <v>0</v>
      </c>
      <c r="G429" s="2">
        <v>0</v>
      </c>
      <c r="I429" s="2">
        <f t="shared" si="31"/>
        <v>700000</v>
      </c>
      <c r="J429" s="2">
        <v>700000</v>
      </c>
      <c r="K429" s="2" t="s">
        <v>252</v>
      </c>
      <c r="M429" s="28"/>
    </row>
    <row r="430" spans="1:13" x14ac:dyDescent="0.25">
      <c r="A430" t="s">
        <v>265</v>
      </c>
      <c r="C430" t="s">
        <v>20</v>
      </c>
      <c r="D430" t="s">
        <v>528</v>
      </c>
      <c r="E430" s="2">
        <f t="shared" si="32"/>
        <v>0</v>
      </c>
      <c r="F430" s="2">
        <v>0</v>
      </c>
      <c r="G430" s="2">
        <v>0</v>
      </c>
      <c r="I430" s="2">
        <f t="shared" si="31"/>
        <v>0</v>
      </c>
      <c r="J430" s="2">
        <v>0</v>
      </c>
      <c r="K430" s="2" t="s">
        <v>371</v>
      </c>
      <c r="M430" s="28"/>
    </row>
    <row r="431" spans="1:13" x14ac:dyDescent="0.25">
      <c r="A431" t="s">
        <v>265</v>
      </c>
      <c r="C431" t="s">
        <v>20</v>
      </c>
      <c r="D431" t="s">
        <v>680</v>
      </c>
      <c r="E431" s="2">
        <f t="shared" si="32"/>
        <v>700000</v>
      </c>
      <c r="F431" s="2">
        <v>0</v>
      </c>
      <c r="G431" s="2">
        <v>0</v>
      </c>
      <c r="I431" s="2">
        <f t="shared" si="31"/>
        <v>700000</v>
      </c>
      <c r="J431" s="2">
        <v>700000</v>
      </c>
      <c r="K431" s="2" t="s">
        <v>371</v>
      </c>
      <c r="M431" s="28"/>
    </row>
    <row r="432" spans="1:13" x14ac:dyDescent="0.25">
      <c r="A432" t="s">
        <v>265</v>
      </c>
      <c r="C432" t="s">
        <v>20</v>
      </c>
      <c r="D432" t="s">
        <v>529</v>
      </c>
      <c r="E432" s="2">
        <f t="shared" si="32"/>
        <v>2740000</v>
      </c>
      <c r="F432" s="2">
        <v>1000000</v>
      </c>
      <c r="G432" s="2">
        <v>0</v>
      </c>
      <c r="I432" s="2">
        <f t="shared" si="31"/>
        <v>3740000</v>
      </c>
      <c r="J432" s="2">
        <v>3740000</v>
      </c>
      <c r="K432" s="2" t="s">
        <v>366</v>
      </c>
      <c r="M432" s="28"/>
    </row>
    <row r="433" spans="1:13" x14ac:dyDescent="0.25">
      <c r="A433" t="s">
        <v>265</v>
      </c>
      <c r="C433" t="s">
        <v>20</v>
      </c>
      <c r="D433" t="s">
        <v>258</v>
      </c>
      <c r="E433" s="2">
        <f t="shared" si="32"/>
        <v>700000</v>
      </c>
      <c r="F433" s="2">
        <v>0</v>
      </c>
      <c r="G433" s="2">
        <v>0</v>
      </c>
      <c r="I433" s="2">
        <f t="shared" si="31"/>
        <v>700000</v>
      </c>
      <c r="J433" s="2">
        <v>700000</v>
      </c>
      <c r="K433" s="2" t="s">
        <v>371</v>
      </c>
      <c r="M433" s="28"/>
    </row>
    <row r="434" spans="1:13" x14ac:dyDescent="0.25">
      <c r="A434" t="s">
        <v>265</v>
      </c>
      <c r="C434" t="s">
        <v>20</v>
      </c>
      <c r="D434" t="s">
        <v>465</v>
      </c>
      <c r="E434" s="2">
        <f t="shared" si="32"/>
        <v>3000000</v>
      </c>
      <c r="F434" s="2">
        <v>1000000</v>
      </c>
      <c r="G434" s="2">
        <v>0</v>
      </c>
      <c r="I434" s="2">
        <f t="shared" si="31"/>
        <v>4000000</v>
      </c>
      <c r="J434" s="2">
        <v>4000000</v>
      </c>
      <c r="K434" s="2" t="s">
        <v>366</v>
      </c>
      <c r="M434" s="28"/>
    </row>
    <row r="435" spans="1:13" x14ac:dyDescent="0.25">
      <c r="A435" t="s">
        <v>265</v>
      </c>
      <c r="C435" t="s">
        <v>20</v>
      </c>
      <c r="D435" t="s">
        <v>259</v>
      </c>
      <c r="E435" s="2">
        <f t="shared" si="32"/>
        <v>1200000</v>
      </c>
      <c r="F435" s="2">
        <v>0</v>
      </c>
      <c r="G435" s="2">
        <v>0</v>
      </c>
      <c r="I435" s="2">
        <f t="shared" si="31"/>
        <v>1200000</v>
      </c>
      <c r="J435" s="2">
        <v>1200000</v>
      </c>
      <c r="K435" s="2" t="s">
        <v>372</v>
      </c>
      <c r="M435" s="28"/>
    </row>
    <row r="436" spans="1:13" x14ac:dyDescent="0.25">
      <c r="A436" t="s">
        <v>265</v>
      </c>
      <c r="C436" t="s">
        <v>20</v>
      </c>
      <c r="D436" t="s">
        <v>530</v>
      </c>
      <c r="E436" s="2">
        <f t="shared" si="32"/>
        <v>700000</v>
      </c>
      <c r="F436" s="2">
        <v>0</v>
      </c>
      <c r="G436" s="2">
        <v>0</v>
      </c>
      <c r="I436" s="2">
        <f t="shared" si="31"/>
        <v>700000</v>
      </c>
      <c r="J436" s="2">
        <v>700000</v>
      </c>
      <c r="K436" s="2" t="s">
        <v>366</v>
      </c>
      <c r="M436" s="28"/>
    </row>
    <row r="437" spans="1:13" x14ac:dyDescent="0.25">
      <c r="A437" t="s">
        <v>265</v>
      </c>
      <c r="C437" t="s">
        <v>20</v>
      </c>
      <c r="D437" t="s">
        <v>623</v>
      </c>
      <c r="E437" s="2">
        <f t="shared" si="32"/>
        <v>2110000</v>
      </c>
      <c r="F437" s="2">
        <v>850000</v>
      </c>
      <c r="G437" s="2">
        <v>0</v>
      </c>
      <c r="I437" s="2">
        <f t="shared" ref="I437:I467" si="33">SUM(E437:G437)-H437</f>
        <v>2960000</v>
      </c>
      <c r="J437" s="2">
        <v>2960000</v>
      </c>
      <c r="K437" s="2" t="s">
        <v>372</v>
      </c>
      <c r="M437" s="28"/>
    </row>
    <row r="438" spans="1:13" x14ac:dyDescent="0.25">
      <c r="A438" t="s">
        <v>265</v>
      </c>
      <c r="C438" t="s">
        <v>20</v>
      </c>
      <c r="D438" t="s">
        <v>561</v>
      </c>
      <c r="E438" s="2">
        <f t="shared" si="32"/>
        <v>700000</v>
      </c>
      <c r="F438" s="2">
        <v>0</v>
      </c>
      <c r="G438" s="2">
        <v>0</v>
      </c>
      <c r="I438" s="2">
        <f t="shared" si="33"/>
        <v>700000</v>
      </c>
      <c r="J438" s="2">
        <v>700000</v>
      </c>
      <c r="K438" s="2" t="s">
        <v>366</v>
      </c>
      <c r="M438" s="28"/>
    </row>
    <row r="439" spans="1:13" x14ac:dyDescent="0.25">
      <c r="A439" t="s">
        <v>265</v>
      </c>
      <c r="C439" t="s">
        <v>20</v>
      </c>
      <c r="D439" t="s">
        <v>260</v>
      </c>
      <c r="E439" s="2">
        <f t="shared" si="32"/>
        <v>1200000</v>
      </c>
      <c r="F439" s="2">
        <v>0</v>
      </c>
      <c r="G439" s="2">
        <v>0</v>
      </c>
      <c r="I439" s="2">
        <f t="shared" si="33"/>
        <v>1200000</v>
      </c>
      <c r="J439" s="2">
        <v>1200000</v>
      </c>
      <c r="K439" s="2" t="s">
        <v>372</v>
      </c>
      <c r="M439" s="28"/>
    </row>
    <row r="440" spans="1:13" x14ac:dyDescent="0.25">
      <c r="A440" t="s">
        <v>265</v>
      </c>
      <c r="C440" t="s">
        <v>20</v>
      </c>
      <c r="D440" t="s">
        <v>681</v>
      </c>
      <c r="E440" s="2">
        <f t="shared" si="32"/>
        <v>700000</v>
      </c>
      <c r="F440" s="2">
        <v>0</v>
      </c>
      <c r="G440" s="2">
        <v>0</v>
      </c>
      <c r="I440" s="2">
        <f t="shared" si="33"/>
        <v>700000</v>
      </c>
      <c r="J440" s="2">
        <v>700000</v>
      </c>
      <c r="K440" s="2" t="s">
        <v>372</v>
      </c>
      <c r="M440" s="28"/>
    </row>
    <row r="441" spans="1:13" x14ac:dyDescent="0.25">
      <c r="A441" t="s">
        <v>265</v>
      </c>
      <c r="C441" t="s">
        <v>20</v>
      </c>
      <c r="D441" t="s">
        <v>682</v>
      </c>
      <c r="E441" s="2">
        <f t="shared" si="32"/>
        <v>700000</v>
      </c>
      <c r="F441" s="2">
        <v>0</v>
      </c>
      <c r="G441" s="2">
        <v>0</v>
      </c>
      <c r="I441" s="2">
        <f t="shared" si="33"/>
        <v>700000</v>
      </c>
      <c r="J441" s="2">
        <v>700000</v>
      </c>
      <c r="K441" s="2" t="s">
        <v>366</v>
      </c>
      <c r="M441" s="28"/>
    </row>
    <row r="442" spans="1:13" x14ac:dyDescent="0.25">
      <c r="A442" t="s">
        <v>265</v>
      </c>
      <c r="C442" t="s">
        <v>20</v>
      </c>
      <c r="D442" t="s">
        <v>721</v>
      </c>
      <c r="E442" s="2">
        <f t="shared" si="32"/>
        <v>2000000</v>
      </c>
      <c r="F442" s="2">
        <v>1000000</v>
      </c>
      <c r="G442" s="2">
        <v>1000000</v>
      </c>
      <c r="I442" s="2">
        <f t="shared" si="33"/>
        <v>4000000</v>
      </c>
      <c r="J442" s="2">
        <v>3000000</v>
      </c>
      <c r="K442" s="2" t="s">
        <v>372</v>
      </c>
      <c r="M442" s="28"/>
    </row>
    <row r="443" spans="1:13" x14ac:dyDescent="0.25">
      <c r="A443" t="s">
        <v>265</v>
      </c>
      <c r="C443" t="s">
        <v>20</v>
      </c>
      <c r="D443" t="s">
        <v>532</v>
      </c>
      <c r="E443" s="2">
        <f t="shared" si="32"/>
        <v>2000000</v>
      </c>
      <c r="F443" s="2">
        <v>1000000</v>
      </c>
      <c r="G443" s="2">
        <v>0</v>
      </c>
      <c r="I443" s="2">
        <f t="shared" si="33"/>
        <v>3000000</v>
      </c>
      <c r="J443" s="2">
        <v>3000000</v>
      </c>
      <c r="K443" s="2" t="s">
        <v>366</v>
      </c>
      <c r="M443" s="28"/>
    </row>
    <row r="444" spans="1:13" x14ac:dyDescent="0.25">
      <c r="A444" t="s">
        <v>265</v>
      </c>
      <c r="C444" t="s">
        <v>20</v>
      </c>
      <c r="D444" t="s">
        <v>624</v>
      </c>
      <c r="E444" s="2">
        <f t="shared" si="32"/>
        <v>700000</v>
      </c>
      <c r="F444" s="2">
        <v>0</v>
      </c>
      <c r="G444" s="2">
        <v>0</v>
      </c>
      <c r="I444" s="2">
        <f t="shared" si="33"/>
        <v>700000</v>
      </c>
      <c r="J444" s="2">
        <v>700000</v>
      </c>
      <c r="K444" s="2" t="s">
        <v>372</v>
      </c>
      <c r="M444" s="28"/>
    </row>
    <row r="445" spans="1:13" x14ac:dyDescent="0.25">
      <c r="A445" t="s">
        <v>265</v>
      </c>
      <c r="C445" t="s">
        <v>20</v>
      </c>
      <c r="D445" t="s">
        <v>527</v>
      </c>
      <c r="E445" s="2">
        <f t="shared" si="32"/>
        <v>700000</v>
      </c>
      <c r="F445" s="2">
        <v>0</v>
      </c>
      <c r="G445" s="2">
        <v>0</v>
      </c>
      <c r="I445" s="2">
        <f t="shared" si="33"/>
        <v>700000</v>
      </c>
      <c r="J445" s="2">
        <v>700000</v>
      </c>
      <c r="K445" s="2" t="s">
        <v>372</v>
      </c>
      <c r="M445" s="28"/>
    </row>
    <row r="446" spans="1:13" x14ac:dyDescent="0.25">
      <c r="A446" t="s">
        <v>265</v>
      </c>
      <c r="C446" t="s">
        <v>20</v>
      </c>
      <c r="D446" t="s">
        <v>261</v>
      </c>
      <c r="E446" s="2">
        <f t="shared" si="32"/>
        <v>700000</v>
      </c>
      <c r="F446" s="2">
        <v>0</v>
      </c>
      <c r="G446" s="2">
        <v>0</v>
      </c>
      <c r="I446" s="2">
        <f t="shared" si="33"/>
        <v>700000</v>
      </c>
      <c r="J446" s="2">
        <v>700000</v>
      </c>
      <c r="K446" s="2" t="s">
        <v>372</v>
      </c>
      <c r="M446" s="28"/>
    </row>
    <row r="447" spans="1:13" x14ac:dyDescent="0.25">
      <c r="A447" t="s">
        <v>265</v>
      </c>
      <c r="C447" t="s">
        <v>20</v>
      </c>
      <c r="D447" t="s">
        <v>262</v>
      </c>
      <c r="E447" s="2">
        <f t="shared" si="32"/>
        <v>700000</v>
      </c>
      <c r="F447" s="2">
        <v>0</v>
      </c>
      <c r="G447" s="2">
        <v>0</v>
      </c>
      <c r="I447" s="2">
        <f t="shared" si="33"/>
        <v>700000</v>
      </c>
      <c r="J447" s="2">
        <v>700000</v>
      </c>
      <c r="K447" s="2" t="s">
        <v>372</v>
      </c>
      <c r="M447" s="28"/>
    </row>
    <row r="448" spans="1:13" x14ac:dyDescent="0.25">
      <c r="A448" t="s">
        <v>265</v>
      </c>
      <c r="C448" t="s">
        <v>20</v>
      </c>
      <c r="D448" t="s">
        <v>787</v>
      </c>
      <c r="E448" s="2">
        <f t="shared" si="32"/>
        <v>1200000</v>
      </c>
      <c r="F448" s="2">
        <v>0</v>
      </c>
      <c r="G448" s="2">
        <v>0</v>
      </c>
      <c r="I448" s="2">
        <f t="shared" si="33"/>
        <v>1200000</v>
      </c>
      <c r="J448" s="2">
        <v>1200000</v>
      </c>
      <c r="K448" s="2" t="s">
        <v>791</v>
      </c>
      <c r="M448" s="28"/>
    </row>
    <row r="449" spans="1:13" ht="12" customHeight="1" x14ac:dyDescent="0.25">
      <c r="A449" t="s">
        <v>265</v>
      </c>
      <c r="C449" t="s">
        <v>20</v>
      </c>
      <c r="D449" t="s">
        <v>788</v>
      </c>
      <c r="E449" s="2">
        <f t="shared" si="32"/>
        <v>2160000</v>
      </c>
      <c r="F449" s="2">
        <v>1000000</v>
      </c>
      <c r="G449" s="2">
        <v>0</v>
      </c>
      <c r="I449" s="2">
        <f t="shared" si="33"/>
        <v>3160000</v>
      </c>
      <c r="J449" s="2">
        <v>3160000</v>
      </c>
      <c r="K449" s="2" t="s">
        <v>791</v>
      </c>
      <c r="M449" s="28"/>
    </row>
    <row r="450" spans="1:13" x14ac:dyDescent="0.25">
      <c r="A450" t="s">
        <v>265</v>
      </c>
      <c r="C450" t="s">
        <v>20</v>
      </c>
      <c r="D450" s="29" t="s">
        <v>789</v>
      </c>
      <c r="E450" s="2">
        <f t="shared" si="32"/>
        <v>222222.22222222225</v>
      </c>
      <c r="F450" s="2">
        <v>1000000</v>
      </c>
      <c r="G450" s="2">
        <v>370370</v>
      </c>
      <c r="I450" s="2">
        <f t="shared" si="33"/>
        <v>1592592.2222222222</v>
      </c>
      <c r="J450" s="2">
        <v>1222222.2222222222</v>
      </c>
      <c r="K450" s="2" t="s">
        <v>791</v>
      </c>
      <c r="M450" s="28"/>
    </row>
    <row r="451" spans="1:13" x14ac:dyDescent="0.25">
      <c r="A451" t="s">
        <v>265</v>
      </c>
      <c r="C451" t="s">
        <v>20</v>
      </c>
      <c r="D451" t="s">
        <v>790</v>
      </c>
      <c r="E451" s="2">
        <f t="shared" si="32"/>
        <v>0</v>
      </c>
      <c r="F451" s="2">
        <v>1000000</v>
      </c>
      <c r="G451" s="2">
        <v>0</v>
      </c>
      <c r="I451" s="2">
        <f t="shared" si="33"/>
        <v>1000000</v>
      </c>
      <c r="J451" s="2">
        <v>1000000</v>
      </c>
      <c r="K451" s="2" t="s">
        <v>791</v>
      </c>
      <c r="M451" s="28"/>
    </row>
    <row r="452" spans="1:13" x14ac:dyDescent="0.25">
      <c r="A452" t="s">
        <v>249</v>
      </c>
      <c r="C452" t="s">
        <v>37</v>
      </c>
      <c r="D452" t="s">
        <v>266</v>
      </c>
      <c r="E452" s="2">
        <f t="shared" si="32"/>
        <v>1554000</v>
      </c>
      <c r="F452" s="2">
        <v>600000</v>
      </c>
      <c r="G452" s="2">
        <v>0</v>
      </c>
      <c r="I452" s="2">
        <f t="shared" si="33"/>
        <v>2154000</v>
      </c>
      <c r="J452" s="2">
        <v>2154000</v>
      </c>
      <c r="M452" s="28"/>
    </row>
    <row r="453" spans="1:13" x14ac:dyDescent="0.25">
      <c r="A453" t="s">
        <v>249</v>
      </c>
      <c r="C453" t="s">
        <v>37</v>
      </c>
      <c r="D453" t="s">
        <v>267</v>
      </c>
      <c r="E453" s="2">
        <f t="shared" si="32"/>
        <v>1854000</v>
      </c>
      <c r="F453" s="2">
        <v>0</v>
      </c>
      <c r="G453" s="2">
        <v>0</v>
      </c>
      <c r="I453" s="2">
        <f t="shared" si="33"/>
        <v>1854000</v>
      </c>
      <c r="J453" s="2">
        <v>1854000</v>
      </c>
      <c r="M453" s="28"/>
    </row>
    <row r="454" spans="1:13" x14ac:dyDescent="0.25">
      <c r="A454" t="s">
        <v>249</v>
      </c>
      <c r="C454" t="s">
        <v>37</v>
      </c>
      <c r="D454" t="s">
        <v>268</v>
      </c>
      <c r="E454" s="2">
        <f t="shared" si="32"/>
        <v>1010000</v>
      </c>
      <c r="F454" s="2">
        <v>600000</v>
      </c>
      <c r="G454" s="2">
        <v>0</v>
      </c>
      <c r="I454" s="2">
        <f t="shared" si="33"/>
        <v>1610000</v>
      </c>
      <c r="J454" s="2">
        <v>1610000</v>
      </c>
      <c r="M454" s="28"/>
    </row>
    <row r="455" spans="1:13" x14ac:dyDescent="0.25">
      <c r="A455" t="s">
        <v>249</v>
      </c>
      <c r="C455" t="s">
        <v>37</v>
      </c>
      <c r="D455" t="s">
        <v>269</v>
      </c>
      <c r="E455" s="2">
        <f t="shared" ref="E455:E460" si="34">+J455-F455</f>
        <v>3494000</v>
      </c>
      <c r="F455" s="2">
        <v>700000</v>
      </c>
      <c r="G455" s="2">
        <v>0</v>
      </c>
      <c r="I455" s="2">
        <f t="shared" ref="I455:I460" si="35">SUM(E455:G455)-H455</f>
        <v>4194000</v>
      </c>
      <c r="J455" s="2">
        <v>4194000</v>
      </c>
      <c r="M455" s="28"/>
    </row>
    <row r="456" spans="1:13" x14ac:dyDescent="0.25">
      <c r="A456" t="s">
        <v>249</v>
      </c>
      <c r="C456" t="s">
        <v>37</v>
      </c>
      <c r="D456" t="s">
        <v>270</v>
      </c>
      <c r="E456" s="2">
        <f t="shared" si="34"/>
        <v>900000</v>
      </c>
      <c r="F456" s="2">
        <v>0</v>
      </c>
      <c r="G456" s="2">
        <v>0</v>
      </c>
      <c r="I456" s="2">
        <f t="shared" si="35"/>
        <v>900000</v>
      </c>
      <c r="J456" s="2">
        <v>900000</v>
      </c>
      <c r="M456" s="28"/>
    </row>
    <row r="457" spans="1:13" x14ac:dyDescent="0.25">
      <c r="A457" t="s">
        <v>249</v>
      </c>
      <c r="C457" t="s">
        <v>37</v>
      </c>
      <c r="D457" t="s">
        <v>237</v>
      </c>
      <c r="E457" s="2">
        <f t="shared" si="34"/>
        <v>2220000</v>
      </c>
      <c r="F457" s="2">
        <v>0</v>
      </c>
      <c r="G457" s="2">
        <v>0</v>
      </c>
      <c r="I457" s="2">
        <f t="shared" si="35"/>
        <v>2220000</v>
      </c>
      <c r="J457" s="2">
        <v>2220000</v>
      </c>
      <c r="M457" s="28"/>
    </row>
    <row r="458" spans="1:13" x14ac:dyDescent="0.25">
      <c r="A458" t="s">
        <v>249</v>
      </c>
      <c r="C458" t="s">
        <v>37</v>
      </c>
      <c r="D458" t="s">
        <v>271</v>
      </c>
      <c r="E458" s="2">
        <f t="shared" si="34"/>
        <v>2220000</v>
      </c>
      <c r="F458" s="2">
        <v>0</v>
      </c>
      <c r="G458" s="2">
        <v>0</v>
      </c>
      <c r="I458" s="2">
        <f t="shared" si="35"/>
        <v>2220000</v>
      </c>
      <c r="J458" s="2">
        <v>2220000</v>
      </c>
      <c r="M458" s="28"/>
    </row>
    <row r="459" spans="1:13" x14ac:dyDescent="0.25">
      <c r="A459" t="s">
        <v>265</v>
      </c>
      <c r="C459" t="s">
        <v>37</v>
      </c>
      <c r="D459" t="s">
        <v>264</v>
      </c>
      <c r="E459" s="2">
        <f t="shared" si="34"/>
        <v>2454000</v>
      </c>
      <c r="F459" s="2">
        <v>0</v>
      </c>
      <c r="G459" s="2">
        <v>0</v>
      </c>
      <c r="I459" s="2">
        <f t="shared" si="35"/>
        <v>2454000</v>
      </c>
      <c r="J459" s="2">
        <v>2454000</v>
      </c>
      <c r="M459" s="28"/>
    </row>
    <row r="460" spans="1:13" x14ac:dyDescent="0.25">
      <c r="A460" t="s">
        <v>265</v>
      </c>
      <c r="C460" t="s">
        <v>37</v>
      </c>
      <c r="D460" t="s">
        <v>272</v>
      </c>
      <c r="E460" s="2">
        <f t="shared" si="34"/>
        <v>1470000</v>
      </c>
      <c r="F460" s="2">
        <v>0</v>
      </c>
      <c r="G460" s="2">
        <v>0</v>
      </c>
      <c r="I460" s="2">
        <f t="shared" si="35"/>
        <v>1470000</v>
      </c>
      <c r="J460" s="2">
        <v>1470000</v>
      </c>
      <c r="M460" s="28"/>
    </row>
    <row r="461" spans="1:13" x14ac:dyDescent="0.25">
      <c r="A461" t="s">
        <v>265</v>
      </c>
      <c r="C461" t="s">
        <v>37</v>
      </c>
      <c r="D461" t="s">
        <v>273</v>
      </c>
      <c r="E461" s="2">
        <f t="shared" ref="E461:E464" si="36">+J461-F461</f>
        <v>2220000</v>
      </c>
      <c r="F461" s="2">
        <v>0</v>
      </c>
      <c r="G461" s="2">
        <v>0</v>
      </c>
      <c r="I461" s="2">
        <f t="shared" ref="I461:I464" si="37">SUM(E461:G461)-H461</f>
        <v>2220000</v>
      </c>
      <c r="J461" s="2">
        <v>2220000</v>
      </c>
      <c r="M461" s="28"/>
    </row>
    <row r="462" spans="1:13" x14ac:dyDescent="0.25">
      <c r="A462" t="s">
        <v>265</v>
      </c>
      <c r="C462" t="s">
        <v>37</v>
      </c>
      <c r="D462" t="s">
        <v>388</v>
      </c>
      <c r="E462" s="2">
        <f t="shared" si="36"/>
        <v>2514000</v>
      </c>
      <c r="F462" s="2">
        <v>0</v>
      </c>
      <c r="G462" s="2">
        <v>0</v>
      </c>
      <c r="I462" s="2">
        <f t="shared" si="37"/>
        <v>2514000</v>
      </c>
      <c r="J462" s="2">
        <v>2514000</v>
      </c>
      <c r="M462" s="28"/>
    </row>
    <row r="463" spans="1:13" x14ac:dyDescent="0.25">
      <c r="A463" t="s">
        <v>265</v>
      </c>
      <c r="C463" t="s">
        <v>37</v>
      </c>
      <c r="D463" t="s">
        <v>263</v>
      </c>
      <c r="E463" s="2">
        <f t="shared" si="36"/>
        <v>2034000</v>
      </c>
      <c r="F463" s="2">
        <v>700000</v>
      </c>
      <c r="G463" s="2">
        <v>0</v>
      </c>
      <c r="I463" s="2">
        <f t="shared" si="37"/>
        <v>2734000</v>
      </c>
      <c r="J463" s="2">
        <v>2734000</v>
      </c>
      <c r="M463" s="28"/>
    </row>
    <row r="464" spans="1:13" x14ac:dyDescent="0.25">
      <c r="A464" t="s">
        <v>265</v>
      </c>
      <c r="C464" t="s">
        <v>37</v>
      </c>
      <c r="D464" t="s">
        <v>533</v>
      </c>
      <c r="E464" s="2">
        <f t="shared" si="36"/>
        <v>900000</v>
      </c>
      <c r="F464" s="2">
        <v>0</v>
      </c>
      <c r="G464" s="2">
        <v>0</v>
      </c>
      <c r="I464" s="2">
        <f t="shared" si="37"/>
        <v>900000</v>
      </c>
      <c r="J464" s="2">
        <v>900000</v>
      </c>
      <c r="M464" s="28"/>
    </row>
    <row r="465" spans="1:13" x14ac:dyDescent="0.25">
      <c r="A465" t="s">
        <v>249</v>
      </c>
      <c r="C465" t="s">
        <v>37</v>
      </c>
      <c r="E465" s="2">
        <f t="shared" ref="E465" si="38">+J465-F465</f>
        <v>0</v>
      </c>
      <c r="G465" s="2">
        <v>0</v>
      </c>
      <c r="I465" s="2">
        <f t="shared" ref="I465" si="39">SUM(E465:G465)-H465</f>
        <v>0</v>
      </c>
      <c r="M465" s="28"/>
    </row>
    <row r="466" spans="1:13" x14ac:dyDescent="0.25">
      <c r="A466" t="s">
        <v>249</v>
      </c>
      <c r="C466" t="s">
        <v>39</v>
      </c>
      <c r="D466" t="s">
        <v>274</v>
      </c>
      <c r="E466" s="2">
        <f t="shared" si="32"/>
        <v>3990000</v>
      </c>
      <c r="F466" s="2">
        <v>0</v>
      </c>
      <c r="G466" s="2">
        <v>0</v>
      </c>
      <c r="H466" s="2">
        <v>290000</v>
      </c>
      <c r="I466" s="2">
        <f t="shared" si="33"/>
        <v>3700000</v>
      </c>
      <c r="J466" s="2">
        <v>3990000</v>
      </c>
      <c r="K466" s="19"/>
      <c r="M466" s="28"/>
    </row>
    <row r="467" spans="1:13" x14ac:dyDescent="0.25">
      <c r="A467" t="s">
        <v>265</v>
      </c>
      <c r="C467" t="s">
        <v>39</v>
      </c>
      <c r="D467" t="s">
        <v>80</v>
      </c>
      <c r="E467" s="2">
        <f t="shared" si="32"/>
        <v>900000</v>
      </c>
      <c r="F467" s="2">
        <v>0</v>
      </c>
      <c r="G467" s="2">
        <v>0</v>
      </c>
      <c r="H467" s="2">
        <v>870000</v>
      </c>
      <c r="I467" s="2">
        <f t="shared" si="33"/>
        <v>30000</v>
      </c>
      <c r="J467" s="2">
        <v>900000</v>
      </c>
      <c r="K467" s="19"/>
      <c r="M467" s="28"/>
    </row>
    <row r="468" spans="1:13" s="1" customFormat="1" x14ac:dyDescent="0.25">
      <c r="A468" s="3"/>
      <c r="B468" s="3"/>
      <c r="C468" s="3"/>
      <c r="D468" s="3" t="s">
        <v>86</v>
      </c>
      <c r="E468" s="4">
        <f t="shared" ref="E468:J468" si="40">SUM(E373:E467)</f>
        <v>147286222.22222221</v>
      </c>
      <c r="F468" s="4">
        <f t="shared" si="40"/>
        <v>33000000</v>
      </c>
      <c r="G468" s="4">
        <f t="shared" si="40"/>
        <v>1370370</v>
      </c>
      <c r="H468" s="4">
        <f t="shared" si="40"/>
        <v>1160000</v>
      </c>
      <c r="I468" s="4">
        <f t="shared" si="40"/>
        <v>180496592.22222221</v>
      </c>
      <c r="J468" s="4">
        <f t="shared" si="40"/>
        <v>180286222.22222221</v>
      </c>
      <c r="K468" s="4"/>
      <c r="M468" s="28"/>
    </row>
    <row r="469" spans="1:13" s="20" customFormat="1" x14ac:dyDescent="0.25">
      <c r="A469" s="20" t="s">
        <v>66</v>
      </c>
      <c r="C469" s="20" t="s">
        <v>20</v>
      </c>
      <c r="D469" s="20" t="s">
        <v>792</v>
      </c>
      <c r="E469" s="2">
        <f t="shared" si="32"/>
        <v>0</v>
      </c>
      <c r="F469" s="16">
        <v>0</v>
      </c>
      <c r="G469" s="16">
        <v>777777</v>
      </c>
      <c r="H469" s="16"/>
      <c r="I469" s="16">
        <f t="shared" ref="I469:I532" si="41">SUM(E469:G469)-H469</f>
        <v>777777</v>
      </c>
      <c r="J469" s="16">
        <v>0</v>
      </c>
      <c r="K469" s="20" t="s">
        <v>250</v>
      </c>
      <c r="M469" s="28"/>
    </row>
    <row r="470" spans="1:13" s="20" customFormat="1" x14ac:dyDescent="0.25">
      <c r="A470" s="20" t="s">
        <v>66</v>
      </c>
      <c r="C470" s="20" t="s">
        <v>20</v>
      </c>
      <c r="D470" s="20" t="s">
        <v>278</v>
      </c>
      <c r="E470" s="2">
        <f t="shared" ref="E470:E533" si="42">+J470-F470</f>
        <v>500000</v>
      </c>
      <c r="F470" s="16">
        <v>0</v>
      </c>
      <c r="G470" s="16">
        <v>0</v>
      </c>
      <c r="H470" s="16"/>
      <c r="I470" s="16">
        <f t="shared" si="41"/>
        <v>500000</v>
      </c>
      <c r="J470" s="16">
        <v>500000</v>
      </c>
      <c r="K470" s="20" t="s">
        <v>250</v>
      </c>
      <c r="M470" s="28"/>
    </row>
    <row r="471" spans="1:13" s="20" customFormat="1" x14ac:dyDescent="0.25">
      <c r="A471" s="20" t="s">
        <v>66</v>
      </c>
      <c r="C471" s="20" t="s">
        <v>20</v>
      </c>
      <c r="D471" s="20" t="s">
        <v>562</v>
      </c>
      <c r="E471" s="2">
        <f t="shared" si="42"/>
        <v>500000</v>
      </c>
      <c r="F471" s="16">
        <v>0</v>
      </c>
      <c r="G471" s="16">
        <v>0</v>
      </c>
      <c r="H471" s="16"/>
      <c r="I471" s="16">
        <f t="shared" si="41"/>
        <v>500000</v>
      </c>
      <c r="J471" s="16">
        <v>500000</v>
      </c>
      <c r="K471" s="20" t="s">
        <v>252</v>
      </c>
      <c r="M471" s="28"/>
    </row>
    <row r="472" spans="1:13" s="20" customFormat="1" x14ac:dyDescent="0.25">
      <c r="A472" s="20" t="s">
        <v>66</v>
      </c>
      <c r="C472" s="20" t="s">
        <v>20</v>
      </c>
      <c r="D472" s="20" t="s">
        <v>684</v>
      </c>
      <c r="E472" s="2">
        <f t="shared" si="42"/>
        <v>3500000</v>
      </c>
      <c r="F472" s="16">
        <v>1000000</v>
      </c>
      <c r="G472" s="16">
        <v>333333</v>
      </c>
      <c r="H472" s="16"/>
      <c r="I472" s="16">
        <f t="shared" si="41"/>
        <v>4833333</v>
      </c>
      <c r="J472" s="16">
        <v>4500000</v>
      </c>
      <c r="K472" s="20" t="s">
        <v>250</v>
      </c>
      <c r="M472" s="28"/>
    </row>
    <row r="473" spans="1:13" s="20" customFormat="1" x14ac:dyDescent="0.25">
      <c r="A473" s="20" t="s">
        <v>66</v>
      </c>
      <c r="C473" s="20" t="s">
        <v>20</v>
      </c>
      <c r="D473" s="20" t="s">
        <v>722</v>
      </c>
      <c r="E473" s="2">
        <f t="shared" si="42"/>
        <v>3500000</v>
      </c>
      <c r="F473" s="16">
        <v>1000000</v>
      </c>
      <c r="G473" s="16">
        <v>1000000</v>
      </c>
      <c r="H473" s="16"/>
      <c r="I473" s="16">
        <f t="shared" si="41"/>
        <v>5500000</v>
      </c>
      <c r="J473" s="16">
        <v>4500000</v>
      </c>
      <c r="K473" s="20" t="s">
        <v>252</v>
      </c>
      <c r="M473" s="28"/>
    </row>
    <row r="474" spans="1:13" s="20" customFormat="1" x14ac:dyDescent="0.25">
      <c r="A474" s="20" t="s">
        <v>66</v>
      </c>
      <c r="C474" s="20" t="s">
        <v>20</v>
      </c>
      <c r="D474" s="20" t="s">
        <v>279</v>
      </c>
      <c r="E474" s="2">
        <f t="shared" si="42"/>
        <v>3000000</v>
      </c>
      <c r="F474" s="16">
        <v>1000000</v>
      </c>
      <c r="G474" s="16">
        <v>0</v>
      </c>
      <c r="H474" s="16"/>
      <c r="I474" s="16">
        <f t="shared" si="41"/>
        <v>4000000</v>
      </c>
      <c r="J474" s="16">
        <v>4000000</v>
      </c>
      <c r="K474" s="20" t="s">
        <v>251</v>
      </c>
      <c r="M474" s="28"/>
    </row>
    <row r="475" spans="1:13" s="20" customFormat="1" x14ac:dyDescent="0.25">
      <c r="A475" s="20" t="s">
        <v>66</v>
      </c>
      <c r="C475" s="20" t="s">
        <v>20</v>
      </c>
      <c r="D475" s="20" t="s">
        <v>534</v>
      </c>
      <c r="E475" s="2">
        <f t="shared" si="42"/>
        <v>3500000</v>
      </c>
      <c r="F475" s="16">
        <v>1000000</v>
      </c>
      <c r="G475" s="16">
        <v>0</v>
      </c>
      <c r="H475" s="16"/>
      <c r="I475" s="16">
        <f t="shared" si="41"/>
        <v>4500000</v>
      </c>
      <c r="J475" s="16">
        <v>4500000</v>
      </c>
      <c r="K475" s="20" t="s">
        <v>250</v>
      </c>
      <c r="M475" s="28"/>
    </row>
    <row r="476" spans="1:13" s="20" customFormat="1" x14ac:dyDescent="0.25">
      <c r="A476" s="20" t="s">
        <v>66</v>
      </c>
      <c r="C476" s="20" t="s">
        <v>20</v>
      </c>
      <c r="D476" s="20" t="s">
        <v>535</v>
      </c>
      <c r="E476" s="2">
        <f t="shared" si="42"/>
        <v>3000000</v>
      </c>
      <c r="F476" s="16">
        <v>1000000</v>
      </c>
      <c r="G476" s="16">
        <v>0</v>
      </c>
      <c r="H476" s="16"/>
      <c r="I476" s="16">
        <f t="shared" si="41"/>
        <v>4000000</v>
      </c>
      <c r="J476" s="16">
        <v>4000000</v>
      </c>
      <c r="K476" s="20" t="s">
        <v>250</v>
      </c>
      <c r="M476" s="28"/>
    </row>
    <row r="477" spans="1:13" s="20" customFormat="1" x14ac:dyDescent="0.25">
      <c r="A477" s="20" t="s">
        <v>66</v>
      </c>
      <c r="C477" s="20" t="s">
        <v>20</v>
      </c>
      <c r="D477" s="20" t="s">
        <v>643</v>
      </c>
      <c r="E477" s="2">
        <f t="shared" si="42"/>
        <v>3000000</v>
      </c>
      <c r="F477" s="16">
        <v>1000000</v>
      </c>
      <c r="G477" s="16">
        <v>0</v>
      </c>
      <c r="H477" s="16"/>
      <c r="I477" s="16">
        <f t="shared" si="41"/>
        <v>4000000</v>
      </c>
      <c r="J477" s="16">
        <v>4000000</v>
      </c>
      <c r="K477" s="20" t="s">
        <v>250</v>
      </c>
      <c r="M477" s="28"/>
    </row>
    <row r="478" spans="1:13" s="20" customFormat="1" x14ac:dyDescent="0.25">
      <c r="A478" s="20" t="s">
        <v>66</v>
      </c>
      <c r="C478" s="20" t="s">
        <v>20</v>
      </c>
      <c r="D478" s="20" t="s">
        <v>645</v>
      </c>
      <c r="E478" s="2">
        <f t="shared" si="42"/>
        <v>3000000</v>
      </c>
      <c r="F478" s="16">
        <v>1000000</v>
      </c>
      <c r="G478" s="16">
        <v>0</v>
      </c>
      <c r="H478" s="16"/>
      <c r="I478" s="16">
        <f t="shared" si="41"/>
        <v>4000000</v>
      </c>
      <c r="J478" s="16">
        <v>4000000</v>
      </c>
      <c r="K478" s="20" t="s">
        <v>251</v>
      </c>
      <c r="M478" s="28"/>
    </row>
    <row r="479" spans="1:13" s="20" customFormat="1" x14ac:dyDescent="0.25">
      <c r="A479" s="20" t="s">
        <v>66</v>
      </c>
      <c r="C479" s="20" t="s">
        <v>20</v>
      </c>
      <c r="D479" s="20" t="s">
        <v>564</v>
      </c>
      <c r="E479" s="2">
        <f t="shared" si="42"/>
        <v>3000000</v>
      </c>
      <c r="F479" s="16">
        <v>1000000</v>
      </c>
      <c r="G479" s="16">
        <v>0</v>
      </c>
      <c r="H479" s="16"/>
      <c r="I479" s="16">
        <f t="shared" si="41"/>
        <v>4000000</v>
      </c>
      <c r="J479" s="16">
        <v>4000000</v>
      </c>
      <c r="K479" s="20" t="s">
        <v>251</v>
      </c>
      <c r="M479" s="28"/>
    </row>
    <row r="480" spans="1:13" s="20" customFormat="1" x14ac:dyDescent="0.25">
      <c r="A480" s="20" t="s">
        <v>66</v>
      </c>
      <c r="C480" s="20" t="s">
        <v>20</v>
      </c>
      <c r="D480" s="20" t="s">
        <v>425</v>
      </c>
      <c r="E480" s="2">
        <f t="shared" si="42"/>
        <v>3240000</v>
      </c>
      <c r="F480" s="16">
        <v>1000000</v>
      </c>
      <c r="G480" s="16">
        <v>0</v>
      </c>
      <c r="H480" s="16"/>
      <c r="I480" s="16">
        <f t="shared" si="41"/>
        <v>4240000</v>
      </c>
      <c r="J480" s="16">
        <v>4240000</v>
      </c>
      <c r="K480" s="20" t="s">
        <v>250</v>
      </c>
      <c r="M480" s="28"/>
    </row>
    <row r="481" spans="1:13" s="20" customFormat="1" x14ac:dyDescent="0.25">
      <c r="A481" s="20" t="s">
        <v>66</v>
      </c>
      <c r="C481" s="20" t="s">
        <v>20</v>
      </c>
      <c r="D481" s="20" t="s">
        <v>625</v>
      </c>
      <c r="E481" s="2">
        <f t="shared" si="42"/>
        <v>3240000</v>
      </c>
      <c r="F481" s="16">
        <v>1000000</v>
      </c>
      <c r="G481" s="16">
        <v>0</v>
      </c>
      <c r="H481" s="16"/>
      <c r="I481" s="16">
        <f t="shared" si="41"/>
        <v>4240000</v>
      </c>
      <c r="J481" s="16">
        <v>4240000</v>
      </c>
      <c r="K481" s="20" t="s">
        <v>250</v>
      </c>
      <c r="M481" s="28"/>
    </row>
    <row r="482" spans="1:13" s="20" customFormat="1" x14ac:dyDescent="0.25">
      <c r="A482" s="20" t="s">
        <v>66</v>
      </c>
      <c r="C482" s="20" t="s">
        <v>20</v>
      </c>
      <c r="D482" s="20" t="s">
        <v>280</v>
      </c>
      <c r="E482" s="2">
        <f t="shared" si="42"/>
        <v>3500000</v>
      </c>
      <c r="F482" s="16">
        <v>1000000</v>
      </c>
      <c r="G482" s="16">
        <v>0</v>
      </c>
      <c r="H482" s="16"/>
      <c r="I482" s="16">
        <f t="shared" si="41"/>
        <v>4500000</v>
      </c>
      <c r="J482" s="16">
        <v>4500000</v>
      </c>
      <c r="K482" s="20" t="s">
        <v>251</v>
      </c>
      <c r="M482" s="28"/>
    </row>
    <row r="483" spans="1:13" s="20" customFormat="1" x14ac:dyDescent="0.25">
      <c r="A483" s="20" t="s">
        <v>66</v>
      </c>
      <c r="C483" s="20" t="s">
        <v>20</v>
      </c>
      <c r="D483" s="20" t="s">
        <v>536</v>
      </c>
      <c r="E483" s="2">
        <f t="shared" si="42"/>
        <v>3500000</v>
      </c>
      <c r="F483" s="16">
        <v>1000000</v>
      </c>
      <c r="G483" s="16">
        <v>0</v>
      </c>
      <c r="H483" s="16"/>
      <c r="I483" s="16">
        <f t="shared" si="41"/>
        <v>4500000</v>
      </c>
      <c r="J483" s="16">
        <v>4500000</v>
      </c>
      <c r="K483" s="20" t="s">
        <v>252</v>
      </c>
      <c r="M483" s="28"/>
    </row>
    <row r="484" spans="1:13" s="20" customFormat="1" x14ac:dyDescent="0.25">
      <c r="A484" s="20" t="s">
        <v>66</v>
      </c>
      <c r="C484" s="20" t="s">
        <v>20</v>
      </c>
      <c r="D484" s="20" t="s">
        <v>281</v>
      </c>
      <c r="E484" s="2">
        <f t="shared" si="42"/>
        <v>2740000</v>
      </c>
      <c r="F484" s="16">
        <v>1000000</v>
      </c>
      <c r="G484" s="16">
        <v>0</v>
      </c>
      <c r="H484" s="16"/>
      <c r="I484" s="16">
        <f t="shared" si="41"/>
        <v>3740000</v>
      </c>
      <c r="J484" s="16">
        <v>3740000</v>
      </c>
      <c r="K484" s="20" t="s">
        <v>250</v>
      </c>
      <c r="M484" s="28"/>
    </row>
    <row r="485" spans="1:13" s="20" customFormat="1" x14ac:dyDescent="0.25">
      <c r="A485" s="20" t="s">
        <v>66</v>
      </c>
      <c r="C485" s="20" t="s">
        <v>20</v>
      </c>
      <c r="D485" s="20" t="s">
        <v>282</v>
      </c>
      <c r="E485" s="2">
        <f t="shared" si="42"/>
        <v>2740000</v>
      </c>
      <c r="F485" s="16">
        <v>1000000</v>
      </c>
      <c r="G485" s="16">
        <v>0</v>
      </c>
      <c r="H485" s="16"/>
      <c r="I485" s="16">
        <f t="shared" si="41"/>
        <v>3740000</v>
      </c>
      <c r="J485" s="16">
        <v>3740000</v>
      </c>
      <c r="K485" s="20" t="s">
        <v>250</v>
      </c>
      <c r="M485" s="28"/>
    </row>
    <row r="486" spans="1:13" s="20" customFormat="1" x14ac:dyDescent="0.25">
      <c r="A486" s="20" t="s">
        <v>66</v>
      </c>
      <c r="C486" s="20" t="s">
        <v>20</v>
      </c>
      <c r="D486" s="20" t="s">
        <v>389</v>
      </c>
      <c r="E486" s="2">
        <f t="shared" si="42"/>
        <v>2500000</v>
      </c>
      <c r="F486" s="16">
        <v>1000000</v>
      </c>
      <c r="G486" s="16">
        <v>0</v>
      </c>
      <c r="H486" s="16"/>
      <c r="I486" s="16">
        <f t="shared" si="41"/>
        <v>3500000</v>
      </c>
      <c r="J486" s="16">
        <v>3500000</v>
      </c>
      <c r="K486" s="20" t="s">
        <v>250</v>
      </c>
      <c r="M486" s="28"/>
    </row>
    <row r="487" spans="1:13" s="20" customFormat="1" x14ac:dyDescent="0.25">
      <c r="A487" s="20" t="s">
        <v>66</v>
      </c>
      <c r="C487" s="20" t="s">
        <v>20</v>
      </c>
      <c r="D487" s="20" t="s">
        <v>603</v>
      </c>
      <c r="E487" s="2">
        <f t="shared" si="42"/>
        <v>2500000</v>
      </c>
      <c r="F487" s="16">
        <v>1000000</v>
      </c>
      <c r="G487" s="16">
        <v>0</v>
      </c>
      <c r="H487" s="16"/>
      <c r="I487" s="16">
        <f t="shared" si="41"/>
        <v>3500000</v>
      </c>
      <c r="J487" s="16">
        <v>3500000</v>
      </c>
      <c r="K487" s="20" t="s">
        <v>250</v>
      </c>
      <c r="M487" s="28"/>
    </row>
    <row r="488" spans="1:13" s="20" customFormat="1" x14ac:dyDescent="0.25">
      <c r="A488" s="20" t="s">
        <v>66</v>
      </c>
      <c r="C488" s="20" t="s">
        <v>20</v>
      </c>
      <c r="D488" s="20" t="s">
        <v>284</v>
      </c>
      <c r="E488" s="2">
        <f t="shared" si="42"/>
        <v>2500000</v>
      </c>
      <c r="F488" s="16">
        <v>1000000</v>
      </c>
      <c r="G488" s="16">
        <v>0</v>
      </c>
      <c r="H488" s="16"/>
      <c r="I488" s="16">
        <f t="shared" si="41"/>
        <v>3500000</v>
      </c>
      <c r="J488" s="16">
        <v>3500000</v>
      </c>
      <c r="K488" s="20" t="s">
        <v>250</v>
      </c>
      <c r="M488" s="28"/>
    </row>
    <row r="489" spans="1:13" s="20" customFormat="1" x14ac:dyDescent="0.25">
      <c r="A489" s="20" t="s">
        <v>66</v>
      </c>
      <c r="C489" s="20" t="s">
        <v>20</v>
      </c>
      <c r="D489" s="20" t="s">
        <v>283</v>
      </c>
      <c r="E489" s="2">
        <f t="shared" si="42"/>
        <v>2500000</v>
      </c>
      <c r="F489" s="16">
        <v>1000000</v>
      </c>
      <c r="G489" s="16">
        <v>0</v>
      </c>
      <c r="H489" s="16"/>
      <c r="I489" s="16">
        <f t="shared" si="41"/>
        <v>3500000</v>
      </c>
      <c r="J489" s="16">
        <v>3500000</v>
      </c>
      <c r="K489" s="20" t="s">
        <v>288</v>
      </c>
      <c r="M489" s="28"/>
    </row>
    <row r="490" spans="1:13" s="20" customFormat="1" x14ac:dyDescent="0.25">
      <c r="A490" s="20" t="s">
        <v>66</v>
      </c>
      <c r="C490" s="20" t="s">
        <v>20</v>
      </c>
      <c r="D490" s="20" t="s">
        <v>626</v>
      </c>
      <c r="E490" s="2">
        <f t="shared" si="42"/>
        <v>2500000</v>
      </c>
      <c r="F490" s="16">
        <v>1000000</v>
      </c>
      <c r="G490" s="16">
        <v>0</v>
      </c>
      <c r="H490" s="16"/>
      <c r="I490" s="16">
        <f t="shared" si="41"/>
        <v>3500000</v>
      </c>
      <c r="J490" s="16">
        <v>3500000</v>
      </c>
      <c r="K490" s="20" t="s">
        <v>250</v>
      </c>
      <c r="M490" s="28"/>
    </row>
    <row r="491" spans="1:13" s="20" customFormat="1" x14ac:dyDescent="0.25">
      <c r="A491" s="20" t="s">
        <v>66</v>
      </c>
      <c r="C491" s="20" t="s">
        <v>20</v>
      </c>
      <c r="D491" s="20" t="s">
        <v>469</v>
      </c>
      <c r="E491" s="2">
        <f t="shared" si="42"/>
        <v>3000000</v>
      </c>
      <c r="F491" s="16">
        <v>1000000</v>
      </c>
      <c r="G491" s="16">
        <v>0</v>
      </c>
      <c r="H491" s="16"/>
      <c r="I491" s="16">
        <f t="shared" si="41"/>
        <v>4000000</v>
      </c>
      <c r="J491" s="16">
        <v>4000000</v>
      </c>
      <c r="K491" s="20" t="s">
        <v>288</v>
      </c>
      <c r="M491" s="28"/>
    </row>
    <row r="492" spans="1:13" s="20" customFormat="1" x14ac:dyDescent="0.25">
      <c r="A492" s="20" t="s">
        <v>66</v>
      </c>
      <c r="C492" s="20" t="s">
        <v>20</v>
      </c>
      <c r="D492" s="20" t="s">
        <v>627</v>
      </c>
      <c r="E492" s="2">
        <f t="shared" si="42"/>
        <v>3000000</v>
      </c>
      <c r="F492" s="16">
        <v>1000000</v>
      </c>
      <c r="G492" s="16">
        <v>0</v>
      </c>
      <c r="H492" s="16"/>
      <c r="I492" s="16">
        <f t="shared" si="41"/>
        <v>4000000</v>
      </c>
      <c r="J492" s="16">
        <v>4000000</v>
      </c>
      <c r="K492" s="20" t="s">
        <v>250</v>
      </c>
      <c r="M492" s="28"/>
    </row>
    <row r="493" spans="1:13" s="20" customFormat="1" x14ac:dyDescent="0.25">
      <c r="A493" s="20" t="s">
        <v>66</v>
      </c>
      <c r="C493" s="20" t="s">
        <v>20</v>
      </c>
      <c r="D493" s="20" t="s">
        <v>604</v>
      </c>
      <c r="E493" s="2">
        <f t="shared" si="42"/>
        <v>3000000</v>
      </c>
      <c r="F493" s="16">
        <v>1000000</v>
      </c>
      <c r="G493" s="16">
        <v>0</v>
      </c>
      <c r="H493" s="16"/>
      <c r="I493" s="16">
        <f t="shared" si="41"/>
        <v>4000000</v>
      </c>
      <c r="J493" s="16">
        <v>4000000</v>
      </c>
      <c r="K493" s="20" t="s">
        <v>288</v>
      </c>
      <c r="M493" s="28"/>
    </row>
    <row r="494" spans="1:13" s="20" customFormat="1" x14ac:dyDescent="0.25">
      <c r="A494" s="20" t="s">
        <v>66</v>
      </c>
      <c r="C494" s="20" t="s">
        <v>20</v>
      </c>
      <c r="D494" s="20" t="s">
        <v>285</v>
      </c>
      <c r="E494" s="2">
        <f t="shared" si="42"/>
        <v>2500000</v>
      </c>
      <c r="F494" s="16">
        <v>1000000</v>
      </c>
      <c r="G494" s="16">
        <v>0</v>
      </c>
      <c r="H494" s="16"/>
      <c r="I494" s="16">
        <f t="shared" si="41"/>
        <v>3500000</v>
      </c>
      <c r="J494" s="16">
        <v>3500000</v>
      </c>
      <c r="K494" s="20" t="s">
        <v>250</v>
      </c>
      <c r="M494" s="28"/>
    </row>
    <row r="495" spans="1:13" s="20" customFormat="1" x14ac:dyDescent="0.25">
      <c r="A495" s="20" t="s">
        <v>66</v>
      </c>
      <c r="C495" s="20" t="s">
        <v>20</v>
      </c>
      <c r="D495" s="20" t="s">
        <v>686</v>
      </c>
      <c r="E495" s="2">
        <f t="shared" si="42"/>
        <v>3000000</v>
      </c>
      <c r="F495" s="16">
        <v>1000000</v>
      </c>
      <c r="G495" s="16">
        <v>148148</v>
      </c>
      <c r="H495" s="16"/>
      <c r="I495" s="16">
        <f t="shared" si="41"/>
        <v>4148148</v>
      </c>
      <c r="J495" s="16">
        <v>4000000</v>
      </c>
      <c r="K495" s="20" t="s">
        <v>288</v>
      </c>
      <c r="M495" s="28"/>
    </row>
    <row r="496" spans="1:13" s="20" customFormat="1" ht="15.75" customHeight="1" x14ac:dyDescent="0.25">
      <c r="A496" s="20" t="s">
        <v>66</v>
      </c>
      <c r="C496" s="20" t="s">
        <v>20</v>
      </c>
      <c r="D496" s="20" t="s">
        <v>565</v>
      </c>
      <c r="E496" s="2">
        <f t="shared" si="42"/>
        <v>0</v>
      </c>
      <c r="F496" s="16">
        <v>0</v>
      </c>
      <c r="G496" s="16">
        <v>0</v>
      </c>
      <c r="H496" s="16"/>
      <c r="I496" s="16">
        <f t="shared" si="41"/>
        <v>0</v>
      </c>
      <c r="J496" s="16">
        <v>0</v>
      </c>
      <c r="K496" s="20" t="s">
        <v>288</v>
      </c>
      <c r="M496" s="28"/>
    </row>
    <row r="497" spans="1:13" s="20" customFormat="1" x14ac:dyDescent="0.25">
      <c r="A497" s="20" t="s">
        <v>66</v>
      </c>
      <c r="C497" s="20" t="s">
        <v>20</v>
      </c>
      <c r="D497" s="20" t="s">
        <v>687</v>
      </c>
      <c r="E497" s="2">
        <f t="shared" si="42"/>
        <v>0</v>
      </c>
      <c r="F497" s="16">
        <v>0</v>
      </c>
      <c r="G497" s="16">
        <v>148148</v>
      </c>
      <c r="H497" s="16"/>
      <c r="I497" s="16">
        <f t="shared" si="41"/>
        <v>148148</v>
      </c>
      <c r="J497" s="16">
        <v>0</v>
      </c>
      <c r="K497" s="16" t="s">
        <v>253</v>
      </c>
      <c r="L497" s="16"/>
      <c r="M497" s="28"/>
    </row>
    <row r="498" spans="1:13" s="24" customFormat="1" x14ac:dyDescent="0.25">
      <c r="A498" s="20" t="s">
        <v>66</v>
      </c>
      <c r="C498" s="21" t="s">
        <v>20</v>
      </c>
      <c r="D498" s="21" t="s">
        <v>793</v>
      </c>
      <c r="E498" s="2">
        <f t="shared" si="42"/>
        <v>320000</v>
      </c>
      <c r="F498" s="16">
        <v>1000000</v>
      </c>
      <c r="G498" s="16">
        <v>407407</v>
      </c>
      <c r="H498" s="16"/>
      <c r="I498" s="25">
        <f t="shared" si="41"/>
        <v>1727407</v>
      </c>
      <c r="J498" s="16">
        <v>1320000</v>
      </c>
      <c r="K498" s="24" t="s">
        <v>253</v>
      </c>
      <c r="M498" s="28"/>
    </row>
    <row r="499" spans="1:13" s="20" customFormat="1" x14ac:dyDescent="0.25">
      <c r="A499" s="20" t="s">
        <v>66</v>
      </c>
      <c r="C499" s="20" t="s">
        <v>20</v>
      </c>
      <c r="D499" s="20" t="s">
        <v>794</v>
      </c>
      <c r="E499" s="2">
        <f t="shared" si="42"/>
        <v>222222</v>
      </c>
      <c r="F499" s="16">
        <v>1000000</v>
      </c>
      <c r="G499" s="16">
        <v>407407</v>
      </c>
      <c r="H499" s="16"/>
      <c r="I499" s="16">
        <f t="shared" si="41"/>
        <v>1629629</v>
      </c>
      <c r="J499" s="16">
        <v>1222222</v>
      </c>
      <c r="K499" s="20" t="s">
        <v>288</v>
      </c>
      <c r="M499" s="28"/>
    </row>
    <row r="500" spans="1:13" s="20" customFormat="1" x14ac:dyDescent="0.25">
      <c r="A500" s="20" t="s">
        <v>66</v>
      </c>
      <c r="C500" s="20" t="s">
        <v>20</v>
      </c>
      <c r="D500" s="20" t="s">
        <v>723</v>
      </c>
      <c r="E500" s="2">
        <f t="shared" si="42"/>
        <v>1550000</v>
      </c>
      <c r="F500" s="16">
        <v>1000000</v>
      </c>
      <c r="G500" s="16">
        <v>1000000</v>
      </c>
      <c r="H500" s="16"/>
      <c r="I500" s="16">
        <f t="shared" si="41"/>
        <v>3550000</v>
      </c>
      <c r="J500" s="16">
        <v>2550000</v>
      </c>
      <c r="K500" s="20" t="s">
        <v>253</v>
      </c>
      <c r="M500" s="28"/>
    </row>
    <row r="501" spans="1:13" s="20" customFormat="1" x14ac:dyDescent="0.25">
      <c r="A501" s="20" t="s">
        <v>66</v>
      </c>
      <c r="C501" s="20" t="s">
        <v>20</v>
      </c>
      <c r="D501" s="20" t="s">
        <v>724</v>
      </c>
      <c r="E501" s="2">
        <f t="shared" si="42"/>
        <v>1550000</v>
      </c>
      <c r="F501" s="16">
        <v>1000000</v>
      </c>
      <c r="G501" s="16">
        <v>1000000</v>
      </c>
      <c r="H501" s="16"/>
      <c r="I501" s="16">
        <f t="shared" si="41"/>
        <v>3550000</v>
      </c>
      <c r="J501" s="16">
        <v>2550000</v>
      </c>
      <c r="K501" s="20" t="s">
        <v>288</v>
      </c>
      <c r="M501" s="28"/>
    </row>
    <row r="502" spans="1:13" s="20" customFormat="1" x14ac:dyDescent="0.25">
      <c r="A502" s="20" t="s">
        <v>66</v>
      </c>
      <c r="C502" s="20" t="s">
        <v>20</v>
      </c>
      <c r="D502" s="20" t="s">
        <v>470</v>
      </c>
      <c r="E502" s="2">
        <f t="shared" si="42"/>
        <v>3000000</v>
      </c>
      <c r="F502" s="16">
        <v>1000000</v>
      </c>
      <c r="G502" s="16">
        <v>0</v>
      </c>
      <c r="H502" s="16"/>
      <c r="I502" s="16">
        <f t="shared" si="41"/>
        <v>4000000</v>
      </c>
      <c r="J502" s="16">
        <v>4000000</v>
      </c>
      <c r="K502" s="20" t="s">
        <v>253</v>
      </c>
      <c r="M502" s="28"/>
    </row>
    <row r="503" spans="1:13" s="20" customFormat="1" x14ac:dyDescent="0.25">
      <c r="A503" s="20" t="s">
        <v>66</v>
      </c>
      <c r="C503" s="20" t="s">
        <v>20</v>
      </c>
      <c r="D503" s="20" t="s">
        <v>688</v>
      </c>
      <c r="E503" s="2">
        <f t="shared" si="42"/>
        <v>3000000</v>
      </c>
      <c r="F503" s="16">
        <v>1000000</v>
      </c>
      <c r="G503" s="16">
        <v>148148</v>
      </c>
      <c r="H503" s="16"/>
      <c r="I503" s="16">
        <f t="shared" si="41"/>
        <v>4148148</v>
      </c>
      <c r="J503" s="16">
        <v>4000000</v>
      </c>
      <c r="K503" s="20" t="s">
        <v>288</v>
      </c>
      <c r="M503" s="28"/>
    </row>
    <row r="504" spans="1:13" s="20" customFormat="1" x14ac:dyDescent="0.25">
      <c r="A504" s="20" t="s">
        <v>66</v>
      </c>
      <c r="C504" s="20" t="s">
        <v>20</v>
      </c>
      <c r="D504" s="20" t="s">
        <v>795</v>
      </c>
      <c r="E504" s="2">
        <f t="shared" si="42"/>
        <v>0</v>
      </c>
      <c r="F504" s="16">
        <v>0</v>
      </c>
      <c r="G504" s="16">
        <v>814814</v>
      </c>
      <c r="H504" s="16"/>
      <c r="I504" s="16">
        <f t="shared" si="41"/>
        <v>814814</v>
      </c>
      <c r="J504" s="16">
        <v>0</v>
      </c>
      <c r="K504" s="20" t="s">
        <v>253</v>
      </c>
      <c r="M504" s="28"/>
    </row>
    <row r="505" spans="1:13" s="20" customFormat="1" x14ac:dyDescent="0.25">
      <c r="A505" s="20" t="s">
        <v>67</v>
      </c>
      <c r="C505" s="20" t="s">
        <v>20</v>
      </c>
      <c r="D505" s="20" t="s">
        <v>291</v>
      </c>
      <c r="E505" s="2">
        <f t="shared" si="42"/>
        <v>560000</v>
      </c>
      <c r="F505" s="16">
        <v>0</v>
      </c>
      <c r="G505" s="16">
        <v>0</v>
      </c>
      <c r="H505" s="16"/>
      <c r="I505" s="16">
        <f t="shared" si="41"/>
        <v>560000</v>
      </c>
      <c r="J505" s="16">
        <v>560000</v>
      </c>
      <c r="K505" s="20" t="s">
        <v>250</v>
      </c>
      <c r="M505" s="28"/>
    </row>
    <row r="506" spans="1:13" s="20" customFormat="1" x14ac:dyDescent="0.25">
      <c r="A506" s="20" t="s">
        <v>67</v>
      </c>
      <c r="C506" s="20" t="s">
        <v>20</v>
      </c>
      <c r="D506" s="20" t="s">
        <v>68</v>
      </c>
      <c r="E506" s="2">
        <f t="shared" si="42"/>
        <v>700000</v>
      </c>
      <c r="F506" s="16">
        <v>0</v>
      </c>
      <c r="G506" s="16">
        <v>0</v>
      </c>
      <c r="H506" s="16"/>
      <c r="I506" s="16">
        <f t="shared" si="41"/>
        <v>700000</v>
      </c>
      <c r="J506" s="16">
        <v>700000</v>
      </c>
      <c r="K506" s="20" t="s">
        <v>288</v>
      </c>
      <c r="M506" s="28"/>
    </row>
    <row r="507" spans="1:13" s="20" customFormat="1" x14ac:dyDescent="0.25">
      <c r="A507" s="20" t="s">
        <v>67</v>
      </c>
      <c r="C507" s="20" t="s">
        <v>20</v>
      </c>
      <c r="D507" s="20" t="s">
        <v>292</v>
      </c>
      <c r="E507" s="2">
        <f t="shared" si="42"/>
        <v>3500000</v>
      </c>
      <c r="F507" s="16">
        <v>1000000</v>
      </c>
      <c r="G507" s="16">
        <v>0</v>
      </c>
      <c r="H507" s="16"/>
      <c r="I507" s="16">
        <f t="shared" si="41"/>
        <v>4500000</v>
      </c>
      <c r="J507" s="16">
        <v>4500000</v>
      </c>
      <c r="K507" s="20" t="s">
        <v>250</v>
      </c>
      <c r="M507" s="28"/>
    </row>
    <row r="508" spans="1:13" s="20" customFormat="1" x14ac:dyDescent="0.25">
      <c r="A508" s="20" t="s">
        <v>67</v>
      </c>
      <c r="C508" s="20" t="s">
        <v>20</v>
      </c>
      <c r="D508" s="20" t="s">
        <v>630</v>
      </c>
      <c r="E508" s="2">
        <f t="shared" si="42"/>
        <v>3500000</v>
      </c>
      <c r="F508" s="16">
        <v>1000000</v>
      </c>
      <c r="G508" s="16">
        <v>0</v>
      </c>
      <c r="H508" s="16"/>
      <c r="I508" s="16">
        <f t="shared" si="41"/>
        <v>4500000</v>
      </c>
      <c r="J508" s="16">
        <v>4500000</v>
      </c>
      <c r="K508" s="20" t="s">
        <v>250</v>
      </c>
      <c r="M508" s="28"/>
    </row>
    <row r="509" spans="1:13" s="20" customFormat="1" x14ac:dyDescent="0.25">
      <c r="A509" s="20" t="s">
        <v>67</v>
      </c>
      <c r="C509" s="20" t="s">
        <v>20</v>
      </c>
      <c r="D509" s="20" t="s">
        <v>293</v>
      </c>
      <c r="E509" s="2">
        <f t="shared" si="42"/>
        <v>2500000</v>
      </c>
      <c r="F509" s="16">
        <v>1000000</v>
      </c>
      <c r="G509" s="16">
        <v>0</v>
      </c>
      <c r="H509" s="16"/>
      <c r="I509" s="16">
        <f t="shared" si="41"/>
        <v>3500000</v>
      </c>
      <c r="J509" s="16">
        <v>3500000</v>
      </c>
      <c r="K509" s="20" t="s">
        <v>251</v>
      </c>
      <c r="M509" s="28"/>
    </row>
    <row r="510" spans="1:13" s="20" customFormat="1" x14ac:dyDescent="0.25">
      <c r="A510" s="20" t="s">
        <v>67</v>
      </c>
      <c r="C510" s="20" t="s">
        <v>20</v>
      </c>
      <c r="D510" s="20" t="s">
        <v>304</v>
      </c>
      <c r="E510" s="2">
        <f t="shared" si="42"/>
        <v>3500000</v>
      </c>
      <c r="F510" s="16">
        <v>1000000</v>
      </c>
      <c r="G510" s="16">
        <v>0</v>
      </c>
      <c r="H510" s="16"/>
      <c r="I510" s="16">
        <f t="shared" si="41"/>
        <v>4500000</v>
      </c>
      <c r="J510" s="16">
        <v>4500000</v>
      </c>
      <c r="K510" s="20" t="s">
        <v>288</v>
      </c>
      <c r="M510" s="28"/>
    </row>
    <row r="511" spans="1:13" s="20" customFormat="1" x14ac:dyDescent="0.25">
      <c r="A511" s="20" t="s">
        <v>67</v>
      </c>
      <c r="C511" s="20" t="s">
        <v>20</v>
      </c>
      <c r="D511" s="20" t="s">
        <v>631</v>
      </c>
      <c r="E511" s="2">
        <f t="shared" si="42"/>
        <v>2000000</v>
      </c>
      <c r="F511" s="16">
        <v>1000000</v>
      </c>
      <c r="G511" s="16">
        <v>0</v>
      </c>
      <c r="H511" s="16"/>
      <c r="I511" s="16">
        <f t="shared" si="41"/>
        <v>3000000</v>
      </c>
      <c r="J511" s="16">
        <v>3000000</v>
      </c>
      <c r="K511" s="20" t="s">
        <v>250</v>
      </c>
      <c r="M511" s="28"/>
    </row>
    <row r="512" spans="1:13" s="20" customFormat="1" x14ac:dyDescent="0.25">
      <c r="A512" s="20" t="s">
        <v>67</v>
      </c>
      <c r="C512" s="20" t="s">
        <v>20</v>
      </c>
      <c r="D512" s="20" t="s">
        <v>632</v>
      </c>
      <c r="E512" s="2">
        <f t="shared" si="42"/>
        <v>2500000</v>
      </c>
      <c r="F512" s="16">
        <v>1000000</v>
      </c>
      <c r="G512" s="16">
        <v>0</v>
      </c>
      <c r="H512" s="16"/>
      <c r="I512" s="16">
        <f t="shared" si="41"/>
        <v>3500000</v>
      </c>
      <c r="J512" s="16">
        <v>3500000</v>
      </c>
      <c r="K512" s="20" t="s">
        <v>288</v>
      </c>
      <c r="M512" s="28"/>
    </row>
    <row r="513" spans="1:13" s="20" customFormat="1" x14ac:dyDescent="0.25">
      <c r="A513" s="20" t="s">
        <v>67</v>
      </c>
      <c r="C513" s="20" t="s">
        <v>20</v>
      </c>
      <c r="D513" s="20" t="s">
        <v>689</v>
      </c>
      <c r="E513" s="2">
        <f t="shared" si="42"/>
        <v>2000000</v>
      </c>
      <c r="F513" s="16">
        <v>1000000</v>
      </c>
      <c r="G513" s="16">
        <v>666666</v>
      </c>
      <c r="H513" s="16"/>
      <c r="I513" s="16">
        <f t="shared" si="41"/>
        <v>3666666</v>
      </c>
      <c r="J513" s="16">
        <v>3000000</v>
      </c>
      <c r="K513" s="20" t="s">
        <v>253</v>
      </c>
      <c r="M513" s="28"/>
    </row>
    <row r="514" spans="1:13" s="20" customFormat="1" x14ac:dyDescent="0.25">
      <c r="A514" s="20" t="s">
        <v>67</v>
      </c>
      <c r="C514" s="20" t="s">
        <v>20</v>
      </c>
      <c r="D514" s="20" t="s">
        <v>296</v>
      </c>
      <c r="E514" s="2">
        <f t="shared" si="42"/>
        <v>3500000</v>
      </c>
      <c r="F514" s="16">
        <v>1000000</v>
      </c>
      <c r="G514" s="16">
        <v>0</v>
      </c>
      <c r="H514" s="16"/>
      <c r="I514" s="16">
        <f t="shared" si="41"/>
        <v>4500000</v>
      </c>
      <c r="J514" s="16">
        <v>4500000</v>
      </c>
      <c r="K514" s="20" t="s">
        <v>250</v>
      </c>
      <c r="M514" s="28"/>
    </row>
    <row r="515" spans="1:13" s="20" customFormat="1" x14ac:dyDescent="0.25">
      <c r="A515" s="20" t="s">
        <v>67</v>
      </c>
      <c r="C515" s="20" t="s">
        <v>20</v>
      </c>
      <c r="D515" s="20" t="s">
        <v>298</v>
      </c>
      <c r="E515" s="2">
        <f t="shared" si="42"/>
        <v>3000000</v>
      </c>
      <c r="F515" s="16">
        <v>1000000</v>
      </c>
      <c r="G515" s="16">
        <v>0</v>
      </c>
      <c r="H515" s="16"/>
      <c r="I515" s="16">
        <f t="shared" si="41"/>
        <v>4000000</v>
      </c>
      <c r="J515" s="16">
        <v>4000000</v>
      </c>
      <c r="K515" s="20" t="s">
        <v>250</v>
      </c>
      <c r="M515" s="28"/>
    </row>
    <row r="516" spans="1:13" s="20" customFormat="1" x14ac:dyDescent="0.25">
      <c r="A516" s="20" t="s">
        <v>67</v>
      </c>
      <c r="C516" s="20" t="s">
        <v>20</v>
      </c>
      <c r="D516" s="20" t="s">
        <v>297</v>
      </c>
      <c r="E516" s="2">
        <f t="shared" si="42"/>
        <v>1200000</v>
      </c>
      <c r="F516" s="16">
        <v>0</v>
      </c>
      <c r="G516" s="16">
        <v>0</v>
      </c>
      <c r="H516" s="16"/>
      <c r="I516" s="16">
        <f t="shared" si="41"/>
        <v>1200000</v>
      </c>
      <c r="J516" s="16">
        <v>1200000</v>
      </c>
      <c r="K516" s="20" t="s">
        <v>251</v>
      </c>
      <c r="M516" s="28"/>
    </row>
    <row r="517" spans="1:13" s="20" customFormat="1" x14ac:dyDescent="0.25">
      <c r="A517" s="20" t="s">
        <v>67</v>
      </c>
      <c r="C517" s="20" t="s">
        <v>20</v>
      </c>
      <c r="D517" s="20" t="s">
        <v>725</v>
      </c>
      <c r="E517" s="2">
        <f t="shared" si="42"/>
        <v>3500000</v>
      </c>
      <c r="F517" s="16">
        <v>1000000</v>
      </c>
      <c r="G517" s="16">
        <v>1000000</v>
      </c>
      <c r="H517" s="16"/>
      <c r="I517" s="16">
        <f t="shared" si="41"/>
        <v>5500000</v>
      </c>
      <c r="J517" s="16">
        <v>4500000</v>
      </c>
      <c r="K517" s="20" t="s">
        <v>252</v>
      </c>
      <c r="M517" s="28"/>
    </row>
    <row r="518" spans="1:13" s="20" customFormat="1" x14ac:dyDescent="0.25">
      <c r="A518" s="20" t="s">
        <v>67</v>
      </c>
      <c r="C518" s="20" t="s">
        <v>20</v>
      </c>
      <c r="D518" s="20" t="s">
        <v>305</v>
      </c>
      <c r="E518" s="2">
        <f t="shared" si="42"/>
        <v>3500000</v>
      </c>
      <c r="F518" s="16">
        <v>1000000</v>
      </c>
      <c r="G518" s="16">
        <v>0</v>
      </c>
      <c r="H518" s="16"/>
      <c r="I518" s="16">
        <f t="shared" si="41"/>
        <v>4500000</v>
      </c>
      <c r="J518" s="16">
        <v>4500000</v>
      </c>
      <c r="K518" s="20" t="s">
        <v>288</v>
      </c>
      <c r="M518" s="28"/>
    </row>
    <row r="519" spans="1:13" s="20" customFormat="1" x14ac:dyDescent="0.25">
      <c r="A519" s="20" t="s">
        <v>67</v>
      </c>
      <c r="C519" s="20" t="s">
        <v>20</v>
      </c>
      <c r="D519" s="20" t="s">
        <v>299</v>
      </c>
      <c r="E519" s="2">
        <f t="shared" si="42"/>
        <v>3610000</v>
      </c>
      <c r="F519" s="16">
        <v>1000000</v>
      </c>
      <c r="G519" s="16">
        <v>0</v>
      </c>
      <c r="H519" s="16"/>
      <c r="I519" s="16">
        <f t="shared" si="41"/>
        <v>4610000</v>
      </c>
      <c r="J519" s="16">
        <v>4610000</v>
      </c>
      <c r="K519" s="20" t="s">
        <v>250</v>
      </c>
      <c r="M519" s="28"/>
    </row>
    <row r="520" spans="1:13" s="20" customFormat="1" x14ac:dyDescent="0.25">
      <c r="A520" s="20" t="s">
        <v>67</v>
      </c>
      <c r="C520" s="20" t="s">
        <v>20</v>
      </c>
      <c r="D520" s="20" t="s">
        <v>306</v>
      </c>
      <c r="E520" s="2">
        <f t="shared" si="42"/>
        <v>3240000</v>
      </c>
      <c r="F520" s="16">
        <v>1000000</v>
      </c>
      <c r="G520" s="16">
        <v>0</v>
      </c>
      <c r="H520" s="16"/>
      <c r="I520" s="16">
        <f t="shared" si="41"/>
        <v>4240000</v>
      </c>
      <c r="J520" s="16">
        <v>4240000</v>
      </c>
      <c r="K520" s="20" t="s">
        <v>288</v>
      </c>
      <c r="M520" s="28"/>
    </row>
    <row r="521" spans="1:13" s="20" customFormat="1" x14ac:dyDescent="0.25">
      <c r="A521" s="20" t="s">
        <v>67</v>
      </c>
      <c r="C521" s="20" t="s">
        <v>20</v>
      </c>
      <c r="D521" s="20" t="s">
        <v>633</v>
      </c>
      <c r="E521" s="2">
        <f t="shared" si="42"/>
        <v>3000000</v>
      </c>
      <c r="F521" s="16">
        <v>1000000</v>
      </c>
      <c r="G521" s="16">
        <v>0</v>
      </c>
      <c r="H521" s="16"/>
      <c r="I521" s="16">
        <f t="shared" si="41"/>
        <v>4000000</v>
      </c>
      <c r="J521" s="16">
        <v>4000000</v>
      </c>
      <c r="K521" s="20" t="s">
        <v>250</v>
      </c>
      <c r="M521" s="28"/>
    </row>
    <row r="522" spans="1:13" s="20" customFormat="1" x14ac:dyDescent="0.25">
      <c r="A522" s="20" t="s">
        <v>67</v>
      </c>
      <c r="C522" s="20" t="s">
        <v>20</v>
      </c>
      <c r="D522" s="20" t="s">
        <v>472</v>
      </c>
      <c r="E522" s="2">
        <f t="shared" si="42"/>
        <v>3000000</v>
      </c>
      <c r="F522" s="16">
        <v>1000000</v>
      </c>
      <c r="G522" s="16">
        <v>0</v>
      </c>
      <c r="H522" s="16"/>
      <c r="I522" s="16">
        <f t="shared" si="41"/>
        <v>4000000</v>
      </c>
      <c r="J522" s="16">
        <v>4000000</v>
      </c>
      <c r="K522" s="20" t="s">
        <v>250</v>
      </c>
      <c r="M522" s="28"/>
    </row>
    <row r="523" spans="1:13" s="20" customFormat="1" x14ac:dyDescent="0.25">
      <c r="A523" s="20" t="s">
        <v>67</v>
      </c>
      <c r="C523" s="20" t="s">
        <v>20</v>
      </c>
      <c r="D523" s="20" t="s">
        <v>690</v>
      </c>
      <c r="E523" s="2">
        <f t="shared" si="42"/>
        <v>2500000</v>
      </c>
      <c r="F523" s="16">
        <v>1000000</v>
      </c>
      <c r="G523" s="16">
        <v>0</v>
      </c>
      <c r="H523" s="16"/>
      <c r="I523" s="16">
        <f t="shared" si="41"/>
        <v>3500000</v>
      </c>
      <c r="J523" s="16">
        <v>3500000</v>
      </c>
      <c r="K523" s="20" t="s">
        <v>250</v>
      </c>
      <c r="M523" s="28"/>
    </row>
    <row r="524" spans="1:13" s="20" customFormat="1" x14ac:dyDescent="0.25">
      <c r="A524" s="20" t="s">
        <v>67</v>
      </c>
      <c r="C524" s="20" t="s">
        <v>20</v>
      </c>
      <c r="D524" s="20" t="s">
        <v>474</v>
      </c>
      <c r="E524" s="2">
        <f t="shared" si="42"/>
        <v>3000000</v>
      </c>
      <c r="F524" s="16">
        <v>1000000</v>
      </c>
      <c r="G524" s="16">
        <v>0</v>
      </c>
      <c r="H524" s="16"/>
      <c r="I524" s="16">
        <f t="shared" si="41"/>
        <v>4000000</v>
      </c>
      <c r="J524" s="16">
        <v>4000000</v>
      </c>
      <c r="K524" s="20" t="s">
        <v>288</v>
      </c>
      <c r="M524" s="28"/>
    </row>
    <row r="525" spans="1:13" s="20" customFormat="1" x14ac:dyDescent="0.25">
      <c r="A525" s="20" t="s">
        <v>67</v>
      </c>
      <c r="C525" s="20" t="s">
        <v>20</v>
      </c>
      <c r="D525" s="20" t="s">
        <v>649</v>
      </c>
      <c r="E525" s="2">
        <f t="shared" si="42"/>
        <v>2000000</v>
      </c>
      <c r="F525" s="16">
        <v>1000000</v>
      </c>
      <c r="G525" s="16">
        <v>0</v>
      </c>
      <c r="H525" s="16"/>
      <c r="I525" s="16">
        <f t="shared" si="41"/>
        <v>3000000</v>
      </c>
      <c r="J525" s="16">
        <v>3000000</v>
      </c>
      <c r="K525" s="20" t="s">
        <v>288</v>
      </c>
      <c r="M525" s="28"/>
    </row>
    <row r="526" spans="1:13" s="20" customFormat="1" x14ac:dyDescent="0.25">
      <c r="A526" s="20" t="s">
        <v>67</v>
      </c>
      <c r="C526" s="20" t="s">
        <v>20</v>
      </c>
      <c r="D526" s="20" t="s">
        <v>650</v>
      </c>
      <c r="E526" s="2">
        <f t="shared" si="42"/>
        <v>700000</v>
      </c>
      <c r="F526" s="16">
        <v>0</v>
      </c>
      <c r="G526" s="16">
        <v>0</v>
      </c>
      <c r="H526" s="16"/>
      <c r="I526" s="16">
        <f t="shared" si="41"/>
        <v>700000</v>
      </c>
      <c r="J526" s="16">
        <v>700000</v>
      </c>
      <c r="K526" s="20" t="s">
        <v>250</v>
      </c>
      <c r="M526" s="28"/>
    </row>
    <row r="527" spans="1:13" s="20" customFormat="1" x14ac:dyDescent="0.25">
      <c r="A527" s="20" t="s">
        <v>67</v>
      </c>
      <c r="C527" s="20" t="s">
        <v>20</v>
      </c>
      <c r="D527" s="20" t="s">
        <v>573</v>
      </c>
      <c r="E527" s="2">
        <f t="shared" si="42"/>
        <v>700000</v>
      </c>
      <c r="F527" s="16">
        <v>0</v>
      </c>
      <c r="G527" s="16">
        <v>0</v>
      </c>
      <c r="H527" s="16"/>
      <c r="I527" s="16">
        <f t="shared" si="41"/>
        <v>700000</v>
      </c>
      <c r="J527" s="16">
        <v>700000</v>
      </c>
      <c r="K527" s="20" t="s">
        <v>250</v>
      </c>
      <c r="M527" s="28"/>
    </row>
    <row r="528" spans="1:13" s="20" customFormat="1" x14ac:dyDescent="0.25">
      <c r="A528" s="20" t="s">
        <v>67</v>
      </c>
      <c r="C528" s="20" t="s">
        <v>20</v>
      </c>
      <c r="D528" s="20" t="s">
        <v>744</v>
      </c>
      <c r="E528" s="2">
        <f t="shared" si="42"/>
        <v>2000000</v>
      </c>
      <c r="F528" s="16">
        <v>1000000</v>
      </c>
      <c r="G528" s="16">
        <v>1000000</v>
      </c>
      <c r="H528" s="16"/>
      <c r="I528" s="16">
        <f t="shared" si="41"/>
        <v>4000000</v>
      </c>
      <c r="J528" s="16">
        <v>3000000</v>
      </c>
      <c r="K528" s="20" t="s">
        <v>250</v>
      </c>
      <c r="M528" s="28"/>
    </row>
    <row r="529" spans="1:13" s="20" customFormat="1" x14ac:dyDescent="0.25">
      <c r="A529" s="20" t="s">
        <v>67</v>
      </c>
      <c r="C529" s="20" t="s">
        <v>20</v>
      </c>
      <c r="D529" s="20" t="s">
        <v>303</v>
      </c>
      <c r="E529" s="2">
        <f t="shared" si="42"/>
        <v>2000000</v>
      </c>
      <c r="F529" s="16">
        <v>1000000</v>
      </c>
      <c r="G529" s="16">
        <v>0</v>
      </c>
      <c r="H529" s="16"/>
      <c r="I529" s="16">
        <f t="shared" si="41"/>
        <v>3000000</v>
      </c>
      <c r="J529" s="16">
        <v>3000000</v>
      </c>
      <c r="K529" s="20" t="s">
        <v>250</v>
      </c>
      <c r="M529" s="28"/>
    </row>
    <row r="530" spans="1:13" s="20" customFormat="1" x14ac:dyDescent="0.25">
      <c r="A530" s="20" t="s">
        <v>67</v>
      </c>
      <c r="C530" s="20" t="s">
        <v>20</v>
      </c>
      <c r="D530" s="20" t="s">
        <v>301</v>
      </c>
      <c r="E530" s="2">
        <f t="shared" si="42"/>
        <v>2000000</v>
      </c>
      <c r="F530" s="16">
        <v>1000000</v>
      </c>
      <c r="G530" s="16">
        <v>0</v>
      </c>
      <c r="H530" s="16"/>
      <c r="I530" s="16">
        <f t="shared" si="41"/>
        <v>3000000</v>
      </c>
      <c r="J530" s="16">
        <v>3000000</v>
      </c>
      <c r="K530" s="20" t="s">
        <v>252</v>
      </c>
      <c r="M530" s="28"/>
    </row>
    <row r="531" spans="1:13" s="20" customFormat="1" x14ac:dyDescent="0.25">
      <c r="A531" s="20" t="s">
        <v>67</v>
      </c>
      <c r="C531" s="20" t="s">
        <v>20</v>
      </c>
      <c r="D531" s="20" t="s">
        <v>691</v>
      </c>
      <c r="E531" s="2">
        <f t="shared" si="42"/>
        <v>3500000</v>
      </c>
      <c r="F531" s="16">
        <v>1000000</v>
      </c>
      <c r="G531" s="16">
        <v>37037</v>
      </c>
      <c r="H531" s="16"/>
      <c r="I531" s="16">
        <f t="shared" si="41"/>
        <v>4537037</v>
      </c>
      <c r="J531" s="16">
        <v>4500000</v>
      </c>
      <c r="K531" s="20" t="s">
        <v>250</v>
      </c>
      <c r="M531" s="28"/>
    </row>
    <row r="532" spans="1:13" s="20" customFormat="1" x14ac:dyDescent="0.25">
      <c r="A532" s="20" t="s">
        <v>67</v>
      </c>
      <c r="C532" s="20" t="s">
        <v>20</v>
      </c>
      <c r="D532" s="20" t="s">
        <v>692</v>
      </c>
      <c r="E532" s="2">
        <f t="shared" si="42"/>
        <v>3500000</v>
      </c>
      <c r="F532" s="16">
        <v>1000000</v>
      </c>
      <c r="G532" s="16">
        <v>37037</v>
      </c>
      <c r="H532" s="16"/>
      <c r="I532" s="16">
        <f t="shared" si="41"/>
        <v>4537037</v>
      </c>
      <c r="J532" s="16">
        <v>4500000</v>
      </c>
      <c r="K532" s="20" t="s">
        <v>253</v>
      </c>
      <c r="M532" s="28"/>
    </row>
    <row r="533" spans="1:13" s="20" customFormat="1" x14ac:dyDescent="0.25">
      <c r="A533" s="20" t="s">
        <v>67</v>
      </c>
      <c r="C533" s="20" t="s">
        <v>20</v>
      </c>
      <c r="D533" s="20" t="s">
        <v>539</v>
      </c>
      <c r="E533" s="2">
        <f t="shared" si="42"/>
        <v>0</v>
      </c>
      <c r="F533" s="16">
        <v>0</v>
      </c>
      <c r="G533" s="16">
        <v>0</v>
      </c>
      <c r="H533" s="16"/>
      <c r="I533" s="16">
        <f t="shared" ref="I533:I632" si="43">SUM(E533:G533)-H533</f>
        <v>0</v>
      </c>
      <c r="J533" s="16">
        <v>0</v>
      </c>
      <c r="K533" s="20" t="s">
        <v>253</v>
      </c>
      <c r="M533" s="28"/>
    </row>
    <row r="534" spans="1:13" s="20" customFormat="1" x14ac:dyDescent="0.25">
      <c r="A534" s="20" t="s">
        <v>67</v>
      </c>
      <c r="C534" s="20" t="s">
        <v>20</v>
      </c>
      <c r="D534" s="20" t="s">
        <v>307</v>
      </c>
      <c r="E534" s="2">
        <f t="shared" ref="E534:E597" si="44">+J534-F534</f>
        <v>0</v>
      </c>
      <c r="F534" s="16">
        <v>0</v>
      </c>
      <c r="G534" s="16">
        <v>0</v>
      </c>
      <c r="H534" s="16"/>
      <c r="I534" s="16">
        <f t="shared" si="43"/>
        <v>0</v>
      </c>
      <c r="J534" s="16">
        <v>0</v>
      </c>
      <c r="K534" s="20" t="s">
        <v>288</v>
      </c>
      <c r="M534" s="28"/>
    </row>
    <row r="535" spans="1:13" s="20" customFormat="1" x14ac:dyDescent="0.25">
      <c r="A535" s="20" t="s">
        <v>67</v>
      </c>
      <c r="C535" s="20" t="s">
        <v>20</v>
      </c>
      <c r="D535" s="20" t="s">
        <v>693</v>
      </c>
      <c r="E535" s="2">
        <f t="shared" si="44"/>
        <v>2000000</v>
      </c>
      <c r="F535" s="16">
        <v>1000000</v>
      </c>
      <c r="G535" s="16">
        <v>148148</v>
      </c>
      <c r="H535" s="16"/>
      <c r="I535" s="16">
        <f t="shared" si="43"/>
        <v>3148148</v>
      </c>
      <c r="J535" s="16">
        <v>3000000</v>
      </c>
      <c r="K535" s="20" t="s">
        <v>253</v>
      </c>
      <c r="M535" s="28"/>
    </row>
    <row r="536" spans="1:13" s="20" customFormat="1" x14ac:dyDescent="0.25">
      <c r="A536" s="20" t="s">
        <v>67</v>
      </c>
      <c r="C536" s="20" t="s">
        <v>20</v>
      </c>
      <c r="D536" s="20" t="s">
        <v>726</v>
      </c>
      <c r="E536" s="2">
        <f t="shared" si="44"/>
        <v>2000000</v>
      </c>
      <c r="F536" s="16">
        <v>1000000</v>
      </c>
      <c r="G536" s="16">
        <v>1000000</v>
      </c>
      <c r="H536" s="16"/>
      <c r="I536" s="16">
        <f t="shared" si="43"/>
        <v>4000000</v>
      </c>
      <c r="J536" s="16">
        <v>3000000</v>
      </c>
      <c r="K536" s="20" t="s">
        <v>288</v>
      </c>
      <c r="M536" s="28"/>
    </row>
    <row r="537" spans="1:13" s="20" customFormat="1" x14ac:dyDescent="0.25">
      <c r="A537" s="20" t="s">
        <v>67</v>
      </c>
      <c r="C537" s="20" t="s">
        <v>20</v>
      </c>
      <c r="D537" s="20" t="s">
        <v>694</v>
      </c>
      <c r="E537" s="2">
        <f t="shared" si="44"/>
        <v>700000</v>
      </c>
      <c r="F537" s="16">
        <v>0</v>
      </c>
      <c r="G537" s="16">
        <v>148148</v>
      </c>
      <c r="H537" s="16"/>
      <c r="I537" s="16">
        <f t="shared" si="43"/>
        <v>848148</v>
      </c>
      <c r="J537" s="16">
        <v>700000</v>
      </c>
      <c r="K537" s="20" t="s">
        <v>251</v>
      </c>
      <c r="M537" s="28"/>
    </row>
    <row r="538" spans="1:13" s="20" customFormat="1" x14ac:dyDescent="0.25">
      <c r="A538" s="20" t="s">
        <v>67</v>
      </c>
      <c r="C538" s="20" t="s">
        <v>20</v>
      </c>
      <c r="D538" s="20" t="s">
        <v>538</v>
      </c>
      <c r="E538" s="2">
        <f t="shared" si="44"/>
        <v>3500000</v>
      </c>
      <c r="F538" s="16">
        <v>1000000</v>
      </c>
      <c r="G538" s="16">
        <v>0</v>
      </c>
      <c r="H538" s="16"/>
      <c r="I538" s="16">
        <f t="shared" si="43"/>
        <v>4500000</v>
      </c>
      <c r="J538" s="16">
        <v>4500000</v>
      </c>
      <c r="K538" s="20" t="s">
        <v>252</v>
      </c>
      <c r="M538" s="28"/>
    </row>
    <row r="539" spans="1:13" s="20" customFormat="1" x14ac:dyDescent="0.25">
      <c r="A539" s="20" t="s">
        <v>67</v>
      </c>
      <c r="C539" s="20" t="s">
        <v>20</v>
      </c>
      <c r="D539" s="20" t="s">
        <v>431</v>
      </c>
      <c r="E539" s="2">
        <f t="shared" si="44"/>
        <v>3500000</v>
      </c>
      <c r="F539" s="16">
        <v>1000000</v>
      </c>
      <c r="G539" s="16">
        <v>0</v>
      </c>
      <c r="H539" s="16"/>
      <c r="I539" s="16">
        <f t="shared" si="43"/>
        <v>4500000</v>
      </c>
      <c r="J539" s="16">
        <v>4500000</v>
      </c>
      <c r="K539" s="20" t="s">
        <v>288</v>
      </c>
      <c r="M539" s="28"/>
    </row>
    <row r="540" spans="1:13" s="20" customFormat="1" x14ac:dyDescent="0.25">
      <c r="A540" s="20" t="s">
        <v>67</v>
      </c>
      <c r="C540" s="20" t="s">
        <v>20</v>
      </c>
      <c r="D540" s="20" t="s">
        <v>651</v>
      </c>
      <c r="E540" s="2">
        <f t="shared" si="44"/>
        <v>3000000</v>
      </c>
      <c r="F540" s="16">
        <v>1000000</v>
      </c>
      <c r="G540" s="16">
        <v>0</v>
      </c>
      <c r="H540" s="16"/>
      <c r="I540" s="16">
        <f t="shared" si="43"/>
        <v>4000000</v>
      </c>
      <c r="J540" s="16">
        <v>4000000</v>
      </c>
      <c r="K540" s="20" t="s">
        <v>253</v>
      </c>
      <c r="M540" s="28"/>
    </row>
    <row r="541" spans="1:13" s="20" customFormat="1" x14ac:dyDescent="0.25">
      <c r="A541" s="20" t="s">
        <v>67</v>
      </c>
      <c r="C541" s="20" t="s">
        <v>20</v>
      </c>
      <c r="D541" s="21" t="s">
        <v>652</v>
      </c>
      <c r="E541" s="2">
        <f t="shared" si="44"/>
        <v>700000</v>
      </c>
      <c r="F541" s="16">
        <v>0</v>
      </c>
      <c r="G541" s="16">
        <v>0</v>
      </c>
      <c r="H541" s="16"/>
      <c r="I541" s="16">
        <f t="shared" si="43"/>
        <v>700000</v>
      </c>
      <c r="J541" s="16">
        <v>700000</v>
      </c>
      <c r="K541" s="20" t="s">
        <v>250</v>
      </c>
      <c r="M541" s="28"/>
    </row>
    <row r="542" spans="1:13" s="20" customFormat="1" x14ac:dyDescent="0.25">
      <c r="A542" s="20" t="s">
        <v>67</v>
      </c>
      <c r="C542" s="20" t="s">
        <v>20</v>
      </c>
      <c r="D542" s="21" t="s">
        <v>653</v>
      </c>
      <c r="E542" s="2">
        <f t="shared" si="44"/>
        <v>2500000</v>
      </c>
      <c r="F542" s="16">
        <v>1000000</v>
      </c>
      <c r="G542" s="16">
        <v>0</v>
      </c>
      <c r="H542" s="16"/>
      <c r="I542" s="16">
        <f t="shared" si="43"/>
        <v>3500000</v>
      </c>
      <c r="J542" s="16">
        <v>3500000</v>
      </c>
      <c r="K542" s="20" t="s">
        <v>250</v>
      </c>
      <c r="M542" s="28"/>
    </row>
    <row r="543" spans="1:13" s="20" customFormat="1" ht="15.75" customHeight="1" x14ac:dyDescent="0.25">
      <c r="A543" s="20" t="s">
        <v>67</v>
      </c>
      <c r="C543" s="20" t="s">
        <v>20</v>
      </c>
      <c r="D543" s="21" t="s">
        <v>654</v>
      </c>
      <c r="E543" s="2">
        <f t="shared" si="44"/>
        <v>3240000</v>
      </c>
      <c r="F543" s="16">
        <v>850000</v>
      </c>
      <c r="G543" s="16">
        <v>0</v>
      </c>
      <c r="H543" s="16"/>
      <c r="I543" s="16">
        <f t="shared" si="43"/>
        <v>4090000</v>
      </c>
      <c r="J543" s="16">
        <v>4090000</v>
      </c>
      <c r="K543" s="20" t="s">
        <v>288</v>
      </c>
      <c r="M543" s="28"/>
    </row>
    <row r="544" spans="1:13" s="20" customFormat="1" x14ac:dyDescent="0.25">
      <c r="A544" s="20" t="s">
        <v>67</v>
      </c>
      <c r="C544" s="20" t="s">
        <v>20</v>
      </c>
      <c r="D544" s="21" t="s">
        <v>540</v>
      </c>
      <c r="E544" s="2">
        <f t="shared" si="44"/>
        <v>3610000</v>
      </c>
      <c r="F544" s="16">
        <v>1000000</v>
      </c>
      <c r="G544" s="16">
        <v>0</v>
      </c>
      <c r="H544" s="16"/>
      <c r="I544" s="16">
        <f t="shared" si="43"/>
        <v>4610000</v>
      </c>
      <c r="J544" s="16">
        <v>4610000</v>
      </c>
      <c r="K544" s="16" t="s">
        <v>253</v>
      </c>
      <c r="L544" s="16"/>
      <c r="M544" s="28"/>
    </row>
    <row r="545" spans="1:13" s="24" customFormat="1" x14ac:dyDescent="0.25">
      <c r="A545" s="20" t="s">
        <v>67</v>
      </c>
      <c r="C545" s="20" t="s">
        <v>20</v>
      </c>
      <c r="D545" s="21" t="s">
        <v>541</v>
      </c>
      <c r="E545" s="2">
        <f t="shared" si="44"/>
        <v>3740000</v>
      </c>
      <c r="F545" s="16">
        <v>1000000</v>
      </c>
      <c r="G545" s="16">
        <v>0</v>
      </c>
      <c r="H545" s="16"/>
      <c r="I545" s="25">
        <f t="shared" si="43"/>
        <v>4740000</v>
      </c>
      <c r="J545" s="16">
        <v>4740000</v>
      </c>
      <c r="K545" s="24" t="s">
        <v>288</v>
      </c>
      <c r="M545" s="28"/>
    </row>
    <row r="546" spans="1:13" s="20" customFormat="1" x14ac:dyDescent="0.25">
      <c r="A546" s="20" t="s">
        <v>128</v>
      </c>
      <c r="C546" s="20" t="s">
        <v>20</v>
      </c>
      <c r="D546" s="21" t="s">
        <v>312</v>
      </c>
      <c r="E546" s="2">
        <f t="shared" si="44"/>
        <v>2300000</v>
      </c>
      <c r="F546" s="16">
        <v>1000000</v>
      </c>
      <c r="G546" s="16">
        <v>0</v>
      </c>
      <c r="H546" s="16"/>
      <c r="I546" s="16">
        <f t="shared" si="43"/>
        <v>3300000</v>
      </c>
      <c r="J546" s="16">
        <v>3300000</v>
      </c>
      <c r="K546" s="20" t="s">
        <v>250</v>
      </c>
      <c r="M546" s="28"/>
    </row>
    <row r="547" spans="1:13" s="20" customFormat="1" x14ac:dyDescent="0.25">
      <c r="A547" s="20" t="s">
        <v>128</v>
      </c>
      <c r="C547" s="20" t="s">
        <v>20</v>
      </c>
      <c r="D547" s="21" t="s">
        <v>796</v>
      </c>
      <c r="E547" s="2">
        <f t="shared" si="44"/>
        <v>344444</v>
      </c>
      <c r="F547" s="16">
        <v>1000000</v>
      </c>
      <c r="G547" s="16">
        <v>407407</v>
      </c>
      <c r="H547" s="16"/>
      <c r="I547" s="16">
        <f t="shared" si="43"/>
        <v>1751851</v>
      </c>
      <c r="J547" s="16">
        <v>1344444</v>
      </c>
      <c r="K547" s="20" t="s">
        <v>250</v>
      </c>
      <c r="M547" s="28"/>
    </row>
    <row r="548" spans="1:13" s="20" customFormat="1" x14ac:dyDescent="0.25">
      <c r="A548" s="20" t="s">
        <v>128</v>
      </c>
      <c r="C548" s="20" t="s">
        <v>20</v>
      </c>
      <c r="D548" s="21" t="s">
        <v>333</v>
      </c>
      <c r="E548" s="2">
        <f t="shared" si="44"/>
        <v>2300000</v>
      </c>
      <c r="F548" s="16">
        <v>1000000</v>
      </c>
      <c r="G548" s="16">
        <v>0</v>
      </c>
      <c r="H548" s="16"/>
      <c r="I548" s="16">
        <f t="shared" si="43"/>
        <v>3300000</v>
      </c>
      <c r="J548" s="16">
        <v>3300000</v>
      </c>
      <c r="K548" s="20" t="s">
        <v>250</v>
      </c>
      <c r="M548" s="28"/>
    </row>
    <row r="549" spans="1:13" s="20" customFormat="1" x14ac:dyDescent="0.25">
      <c r="A549" s="20" t="s">
        <v>128</v>
      </c>
      <c r="C549" s="20" t="s">
        <v>20</v>
      </c>
      <c r="D549" s="21" t="s">
        <v>403</v>
      </c>
      <c r="E549" s="2">
        <f t="shared" si="44"/>
        <v>2300000</v>
      </c>
      <c r="F549" s="16">
        <v>1000000</v>
      </c>
      <c r="G549" s="16">
        <v>0</v>
      </c>
      <c r="H549" s="16"/>
      <c r="I549" s="16">
        <f t="shared" si="43"/>
        <v>3300000</v>
      </c>
      <c r="J549" s="16">
        <v>3300000</v>
      </c>
      <c r="K549" s="20" t="s">
        <v>250</v>
      </c>
      <c r="M549" s="28"/>
    </row>
    <row r="550" spans="1:13" s="20" customFormat="1" x14ac:dyDescent="0.25">
      <c r="A550" s="20" t="s">
        <v>128</v>
      </c>
      <c r="C550" s="20" t="s">
        <v>20</v>
      </c>
      <c r="D550" s="21" t="s">
        <v>605</v>
      </c>
      <c r="E550" s="2">
        <f t="shared" si="44"/>
        <v>2500000</v>
      </c>
      <c r="F550" s="16">
        <v>1000000</v>
      </c>
      <c r="G550" s="16">
        <v>0</v>
      </c>
      <c r="H550" s="16"/>
      <c r="I550" s="16">
        <f t="shared" si="43"/>
        <v>3500000</v>
      </c>
      <c r="J550" s="16">
        <v>3500000</v>
      </c>
      <c r="K550" s="20" t="s">
        <v>251</v>
      </c>
      <c r="M550" s="28"/>
    </row>
    <row r="551" spans="1:13" s="20" customFormat="1" x14ac:dyDescent="0.25">
      <c r="A551" s="20" t="s">
        <v>128</v>
      </c>
      <c r="C551" s="20" t="s">
        <v>20</v>
      </c>
      <c r="D551" s="20" t="s">
        <v>797</v>
      </c>
      <c r="E551" s="2">
        <f t="shared" si="44"/>
        <v>0</v>
      </c>
      <c r="F551" s="16">
        <v>0</v>
      </c>
      <c r="G551" s="16">
        <v>0</v>
      </c>
      <c r="H551" s="16"/>
      <c r="I551" s="16">
        <f t="shared" si="43"/>
        <v>0</v>
      </c>
      <c r="J551" s="16">
        <v>0</v>
      </c>
      <c r="K551" s="20" t="s">
        <v>250</v>
      </c>
      <c r="M551" s="28"/>
    </row>
    <row r="552" spans="1:13" s="20" customFormat="1" x14ac:dyDescent="0.25">
      <c r="A552" s="20" t="s">
        <v>128</v>
      </c>
      <c r="C552" s="20" t="s">
        <v>20</v>
      </c>
      <c r="D552" s="20" t="s">
        <v>798</v>
      </c>
      <c r="E552" s="2">
        <f t="shared" si="44"/>
        <v>0</v>
      </c>
      <c r="F552" s="16">
        <v>0</v>
      </c>
      <c r="G552" s="16">
        <v>0</v>
      </c>
      <c r="H552" s="16"/>
      <c r="I552" s="16">
        <f t="shared" si="43"/>
        <v>0</v>
      </c>
      <c r="J552" s="16">
        <v>0</v>
      </c>
      <c r="K552" s="20" t="s">
        <v>252</v>
      </c>
      <c r="M552" s="28"/>
    </row>
    <row r="553" spans="1:13" s="20" customFormat="1" x14ac:dyDescent="0.25">
      <c r="A553" s="20" t="s">
        <v>128</v>
      </c>
      <c r="C553" s="20" t="s">
        <v>20</v>
      </c>
      <c r="D553" s="20" t="s">
        <v>334</v>
      </c>
      <c r="E553" s="2">
        <f t="shared" si="44"/>
        <v>0</v>
      </c>
      <c r="F553" s="16">
        <v>0</v>
      </c>
      <c r="G553" s="16">
        <v>0</v>
      </c>
      <c r="H553" s="16"/>
      <c r="I553" s="16">
        <f t="shared" si="43"/>
        <v>0</v>
      </c>
      <c r="J553" s="16">
        <v>0</v>
      </c>
      <c r="K553" s="20" t="s">
        <v>288</v>
      </c>
      <c r="M553" s="28"/>
    </row>
    <row r="554" spans="1:13" s="20" customFormat="1" x14ac:dyDescent="0.25">
      <c r="A554" s="20" t="s">
        <v>128</v>
      </c>
      <c r="C554" s="20" t="s">
        <v>20</v>
      </c>
      <c r="D554" s="20" t="s">
        <v>476</v>
      </c>
      <c r="E554" s="2">
        <f t="shared" si="44"/>
        <v>0</v>
      </c>
      <c r="F554" s="16">
        <v>0</v>
      </c>
      <c r="G554" s="16">
        <v>0</v>
      </c>
      <c r="H554" s="16"/>
      <c r="I554" s="16">
        <f t="shared" si="43"/>
        <v>0</v>
      </c>
      <c r="J554" s="16">
        <v>0</v>
      </c>
      <c r="K554" s="20" t="s">
        <v>250</v>
      </c>
      <c r="M554" s="28"/>
    </row>
    <row r="555" spans="1:13" s="20" customFormat="1" x14ac:dyDescent="0.25">
      <c r="A555" s="20" t="s">
        <v>128</v>
      </c>
      <c r="C555" s="20" t="s">
        <v>20</v>
      </c>
      <c r="D555" s="20" t="s">
        <v>479</v>
      </c>
      <c r="E555" s="2">
        <f t="shared" si="44"/>
        <v>0</v>
      </c>
      <c r="F555" s="16">
        <v>0</v>
      </c>
      <c r="G555" s="16">
        <v>0</v>
      </c>
      <c r="H555" s="16"/>
      <c r="I555" s="16">
        <f t="shared" si="43"/>
        <v>0</v>
      </c>
      <c r="J555" s="16">
        <v>0</v>
      </c>
      <c r="K555" s="20" t="s">
        <v>250</v>
      </c>
      <c r="M555" s="28"/>
    </row>
    <row r="556" spans="1:13" s="20" customFormat="1" x14ac:dyDescent="0.25">
      <c r="A556" s="20" t="s">
        <v>128</v>
      </c>
      <c r="C556" s="20" t="s">
        <v>20</v>
      </c>
      <c r="D556" s="20" t="s">
        <v>477</v>
      </c>
      <c r="E556" s="2">
        <f t="shared" si="44"/>
        <v>0</v>
      </c>
      <c r="F556" s="16">
        <v>0</v>
      </c>
      <c r="G556" s="16">
        <v>0</v>
      </c>
      <c r="H556" s="16"/>
      <c r="I556" s="16">
        <f t="shared" si="43"/>
        <v>0</v>
      </c>
      <c r="J556" s="16">
        <v>0</v>
      </c>
      <c r="K556" s="20" t="s">
        <v>288</v>
      </c>
      <c r="M556" s="28"/>
    </row>
    <row r="557" spans="1:13" s="20" customFormat="1" x14ac:dyDescent="0.25">
      <c r="A557" s="20" t="s">
        <v>128</v>
      </c>
      <c r="C557" s="20" t="s">
        <v>20</v>
      </c>
      <c r="D557" s="20" t="s">
        <v>317</v>
      </c>
      <c r="E557" s="2">
        <f t="shared" si="44"/>
        <v>700000</v>
      </c>
      <c r="F557" s="16">
        <v>0</v>
      </c>
      <c r="G557" s="16">
        <v>0</v>
      </c>
      <c r="H557" s="16"/>
      <c r="I557" s="16">
        <f t="shared" si="43"/>
        <v>700000</v>
      </c>
      <c r="J557" s="16">
        <v>700000</v>
      </c>
      <c r="K557" s="20" t="s">
        <v>250</v>
      </c>
      <c r="M557" s="28"/>
    </row>
    <row r="558" spans="1:13" s="20" customFormat="1" x14ac:dyDescent="0.25">
      <c r="A558" s="20" t="s">
        <v>128</v>
      </c>
      <c r="C558" s="20" t="s">
        <v>20</v>
      </c>
      <c r="D558" s="20" t="s">
        <v>566</v>
      </c>
      <c r="E558" s="2">
        <f t="shared" si="44"/>
        <v>0</v>
      </c>
      <c r="F558" s="16">
        <v>0</v>
      </c>
      <c r="G558" s="16">
        <v>0</v>
      </c>
      <c r="H558" s="16"/>
      <c r="I558" s="16">
        <f t="shared" si="43"/>
        <v>0</v>
      </c>
      <c r="J558" s="16">
        <v>0</v>
      </c>
      <c r="K558" s="20" t="s">
        <v>250</v>
      </c>
      <c r="M558" s="28"/>
    </row>
    <row r="559" spans="1:13" s="20" customFormat="1" x14ac:dyDescent="0.25">
      <c r="A559" s="20" t="s">
        <v>128</v>
      </c>
      <c r="C559" s="20" t="s">
        <v>20</v>
      </c>
      <c r="D559" s="20" t="s">
        <v>567</v>
      </c>
      <c r="E559" s="2">
        <f t="shared" si="44"/>
        <v>700000</v>
      </c>
      <c r="F559" s="16">
        <v>0</v>
      </c>
      <c r="G559" s="16">
        <v>0</v>
      </c>
      <c r="H559" s="16"/>
      <c r="I559" s="16">
        <f t="shared" si="43"/>
        <v>700000</v>
      </c>
      <c r="J559" s="16">
        <v>700000</v>
      </c>
      <c r="K559" s="20" t="s">
        <v>288</v>
      </c>
      <c r="M559" s="28"/>
    </row>
    <row r="560" spans="1:13" s="20" customFormat="1" x14ac:dyDescent="0.25">
      <c r="A560" s="20" t="s">
        <v>128</v>
      </c>
      <c r="C560" s="20" t="s">
        <v>20</v>
      </c>
      <c r="D560" s="20" t="s">
        <v>727</v>
      </c>
      <c r="E560" s="2">
        <f t="shared" si="44"/>
        <v>700000</v>
      </c>
      <c r="F560" s="16">
        <v>0</v>
      </c>
      <c r="G560" s="16">
        <v>1000000</v>
      </c>
      <c r="H560" s="16"/>
      <c r="I560" s="16">
        <f t="shared" si="43"/>
        <v>1700000</v>
      </c>
      <c r="J560" s="16">
        <v>700000</v>
      </c>
      <c r="K560" s="20" t="s">
        <v>250</v>
      </c>
      <c r="M560" s="28"/>
    </row>
    <row r="561" spans="1:13" s="20" customFormat="1" x14ac:dyDescent="0.25">
      <c r="A561" s="20" t="s">
        <v>128</v>
      </c>
      <c r="C561" s="20" t="s">
        <v>20</v>
      </c>
      <c r="D561" s="20" t="s">
        <v>390</v>
      </c>
      <c r="E561" s="2">
        <f t="shared" si="44"/>
        <v>2500000</v>
      </c>
      <c r="F561" s="16">
        <v>1000000</v>
      </c>
      <c r="G561" s="16">
        <v>0</v>
      </c>
      <c r="H561" s="16"/>
      <c r="I561" s="16">
        <f t="shared" si="43"/>
        <v>3500000</v>
      </c>
      <c r="J561" s="16">
        <v>3500000</v>
      </c>
      <c r="K561" s="20" t="s">
        <v>250</v>
      </c>
      <c r="M561" s="28"/>
    </row>
    <row r="562" spans="1:13" s="20" customFormat="1" x14ac:dyDescent="0.25">
      <c r="A562" s="20" t="s">
        <v>128</v>
      </c>
      <c r="C562" s="20" t="s">
        <v>20</v>
      </c>
      <c r="D562" s="20" t="s">
        <v>728</v>
      </c>
      <c r="E562" s="2">
        <f t="shared" si="44"/>
        <v>700000</v>
      </c>
      <c r="F562" s="16">
        <v>0</v>
      </c>
      <c r="G562" s="16">
        <v>0</v>
      </c>
      <c r="H562" s="16"/>
      <c r="I562" s="16">
        <f t="shared" si="43"/>
        <v>700000</v>
      </c>
      <c r="J562" s="16">
        <v>700000</v>
      </c>
      <c r="K562" s="20" t="s">
        <v>288</v>
      </c>
      <c r="M562" s="28"/>
    </row>
    <row r="563" spans="1:13" s="20" customFormat="1" x14ac:dyDescent="0.25">
      <c r="A563" s="20" t="s">
        <v>128</v>
      </c>
      <c r="C563" s="20" t="s">
        <v>20</v>
      </c>
      <c r="D563" s="20" t="s">
        <v>319</v>
      </c>
      <c r="E563" s="2">
        <f t="shared" si="44"/>
        <v>560000</v>
      </c>
      <c r="F563" s="16">
        <v>0</v>
      </c>
      <c r="G563" s="16">
        <v>0</v>
      </c>
      <c r="H563" s="16"/>
      <c r="I563" s="16">
        <f t="shared" si="43"/>
        <v>560000</v>
      </c>
      <c r="J563" s="16">
        <v>560000</v>
      </c>
      <c r="K563" s="20" t="s">
        <v>250</v>
      </c>
      <c r="M563" s="28"/>
    </row>
    <row r="564" spans="1:13" s="20" customFormat="1" x14ac:dyDescent="0.25">
      <c r="A564" s="20" t="s">
        <v>128</v>
      </c>
      <c r="C564" s="20" t="s">
        <v>20</v>
      </c>
      <c r="D564" s="20" t="s">
        <v>320</v>
      </c>
      <c r="E564" s="2">
        <f t="shared" si="44"/>
        <v>560000</v>
      </c>
      <c r="F564" s="16">
        <v>0</v>
      </c>
      <c r="G564" s="16">
        <v>0</v>
      </c>
      <c r="H564" s="16"/>
      <c r="I564" s="16">
        <f t="shared" si="43"/>
        <v>560000</v>
      </c>
      <c r="J564" s="16">
        <v>560000</v>
      </c>
      <c r="K564" s="20" t="s">
        <v>250</v>
      </c>
      <c r="M564" s="28"/>
    </row>
    <row r="565" spans="1:13" s="20" customFormat="1" x14ac:dyDescent="0.25">
      <c r="A565" s="20" t="s">
        <v>128</v>
      </c>
      <c r="C565" s="20" t="s">
        <v>20</v>
      </c>
      <c r="D565" s="20" t="s">
        <v>321</v>
      </c>
      <c r="E565" s="2">
        <f t="shared" si="44"/>
        <v>560000</v>
      </c>
      <c r="F565" s="16">
        <v>0</v>
      </c>
      <c r="G565" s="16">
        <v>0</v>
      </c>
      <c r="H565" s="16"/>
      <c r="I565" s="16">
        <f t="shared" si="43"/>
        <v>560000</v>
      </c>
      <c r="J565" s="16">
        <v>560000</v>
      </c>
      <c r="K565" s="20" t="s">
        <v>250</v>
      </c>
      <c r="M565" s="28"/>
    </row>
    <row r="566" spans="1:13" s="20" customFormat="1" x14ac:dyDescent="0.25">
      <c r="A566" s="20" t="s">
        <v>128</v>
      </c>
      <c r="C566" s="20" t="s">
        <v>20</v>
      </c>
      <c r="D566" s="20" t="s">
        <v>635</v>
      </c>
      <c r="E566" s="2">
        <f t="shared" si="44"/>
        <v>700000</v>
      </c>
      <c r="F566" s="16">
        <v>0</v>
      </c>
      <c r="G566" s="16">
        <v>0</v>
      </c>
      <c r="H566" s="16"/>
      <c r="I566" s="16">
        <f t="shared" si="43"/>
        <v>700000</v>
      </c>
      <c r="J566" s="16">
        <v>700000</v>
      </c>
      <c r="K566" s="20" t="s">
        <v>253</v>
      </c>
      <c r="M566" s="28"/>
    </row>
    <row r="567" spans="1:13" s="20" customFormat="1" x14ac:dyDescent="0.25">
      <c r="A567" s="20" t="s">
        <v>128</v>
      </c>
      <c r="C567" s="20" t="s">
        <v>20</v>
      </c>
      <c r="D567" s="20" t="s">
        <v>799</v>
      </c>
      <c r="E567" s="2">
        <f t="shared" si="44"/>
        <v>2259259</v>
      </c>
      <c r="F567" s="16">
        <v>1000000</v>
      </c>
      <c r="G567" s="16">
        <v>814814</v>
      </c>
      <c r="H567" s="16"/>
      <c r="I567" s="16">
        <f t="shared" si="43"/>
        <v>4074073</v>
      </c>
      <c r="J567" s="16">
        <v>3259259</v>
      </c>
      <c r="K567" s="20" t="s">
        <v>288</v>
      </c>
      <c r="M567" s="28"/>
    </row>
    <row r="568" spans="1:13" s="20" customFormat="1" x14ac:dyDescent="0.25">
      <c r="A568" s="20" t="s">
        <v>128</v>
      </c>
      <c r="C568" s="20" t="s">
        <v>20</v>
      </c>
      <c r="D568" s="20" t="s">
        <v>800</v>
      </c>
      <c r="E568" s="2">
        <f t="shared" si="44"/>
        <v>0</v>
      </c>
      <c r="F568" s="16">
        <v>0</v>
      </c>
      <c r="G568" s="16">
        <v>518518</v>
      </c>
      <c r="H568" s="16"/>
      <c r="I568" s="16">
        <f t="shared" si="43"/>
        <v>518518</v>
      </c>
      <c r="J568" s="16">
        <v>0</v>
      </c>
      <c r="K568" s="20" t="s">
        <v>252</v>
      </c>
      <c r="M568" s="28"/>
    </row>
    <row r="569" spans="1:13" s="20" customFormat="1" x14ac:dyDescent="0.25">
      <c r="A569" s="20" t="s">
        <v>128</v>
      </c>
      <c r="C569" s="20" t="s">
        <v>20</v>
      </c>
      <c r="D569" s="20" t="s">
        <v>332</v>
      </c>
      <c r="E569" s="2">
        <f t="shared" si="44"/>
        <v>2000000</v>
      </c>
      <c r="F569" s="16">
        <v>1000000</v>
      </c>
      <c r="G569" s="16">
        <v>0</v>
      </c>
      <c r="H569" s="16"/>
      <c r="I569" s="16">
        <f t="shared" si="43"/>
        <v>3000000</v>
      </c>
      <c r="J569" s="16">
        <v>3000000</v>
      </c>
      <c r="K569" s="20" t="s">
        <v>288</v>
      </c>
      <c r="M569" s="28"/>
    </row>
    <row r="570" spans="1:13" s="20" customFormat="1" x14ac:dyDescent="0.25">
      <c r="A570" s="20" t="s">
        <v>128</v>
      </c>
      <c r="C570" s="20" t="s">
        <v>20</v>
      </c>
      <c r="D570" s="20" t="s">
        <v>801</v>
      </c>
      <c r="E570" s="2">
        <f t="shared" si="44"/>
        <v>0</v>
      </c>
      <c r="F570" s="16">
        <v>0</v>
      </c>
      <c r="G570" s="16">
        <v>0</v>
      </c>
      <c r="H570" s="16"/>
      <c r="I570" s="16">
        <f t="shared" si="43"/>
        <v>0</v>
      </c>
      <c r="J570" s="16">
        <v>0</v>
      </c>
      <c r="K570" s="20" t="s">
        <v>251</v>
      </c>
      <c r="M570" s="28"/>
    </row>
    <row r="571" spans="1:13" s="20" customFormat="1" x14ac:dyDescent="0.25">
      <c r="A571" s="20" t="s">
        <v>128</v>
      </c>
      <c r="C571" s="20" t="s">
        <v>20</v>
      </c>
      <c r="D571" s="20" t="s">
        <v>543</v>
      </c>
      <c r="E571" s="2">
        <f t="shared" si="44"/>
        <v>700000</v>
      </c>
      <c r="F571" s="16">
        <v>0</v>
      </c>
      <c r="G571" s="16">
        <v>0</v>
      </c>
      <c r="H571" s="16"/>
      <c r="I571" s="16">
        <f t="shared" si="43"/>
        <v>700000</v>
      </c>
      <c r="J571" s="16">
        <v>700000</v>
      </c>
      <c r="K571" s="20" t="s">
        <v>250</v>
      </c>
      <c r="M571" s="28"/>
    </row>
    <row r="572" spans="1:13" s="20" customFormat="1" x14ac:dyDescent="0.25">
      <c r="A572" s="20" t="s">
        <v>128</v>
      </c>
      <c r="C572" s="20" t="s">
        <v>20</v>
      </c>
      <c r="D572" s="20" t="s">
        <v>369</v>
      </c>
      <c r="E572" s="2">
        <f t="shared" si="44"/>
        <v>700000</v>
      </c>
      <c r="F572" s="16">
        <v>0</v>
      </c>
      <c r="G572" s="16">
        <v>0</v>
      </c>
      <c r="H572" s="16"/>
      <c r="I572" s="16">
        <f t="shared" si="43"/>
        <v>700000</v>
      </c>
      <c r="J572" s="16">
        <v>700000</v>
      </c>
      <c r="K572" s="20" t="s">
        <v>288</v>
      </c>
      <c r="M572" s="28"/>
    </row>
    <row r="573" spans="1:13" s="20" customFormat="1" x14ac:dyDescent="0.25">
      <c r="A573" s="20" t="s">
        <v>128</v>
      </c>
      <c r="C573" s="20" t="s">
        <v>20</v>
      </c>
      <c r="D573" s="20" t="s">
        <v>802</v>
      </c>
      <c r="E573" s="2">
        <f t="shared" si="44"/>
        <v>700000</v>
      </c>
      <c r="F573" s="16">
        <v>0</v>
      </c>
      <c r="G573" s="16">
        <v>0</v>
      </c>
      <c r="H573" s="16"/>
      <c r="I573" s="16">
        <f t="shared" si="43"/>
        <v>700000</v>
      </c>
      <c r="J573" s="16">
        <v>700000</v>
      </c>
      <c r="K573" s="20" t="s">
        <v>288</v>
      </c>
      <c r="M573" s="28"/>
    </row>
    <row r="574" spans="1:13" s="20" customFormat="1" x14ac:dyDescent="0.25">
      <c r="A574" s="20" t="s">
        <v>128</v>
      </c>
      <c r="C574" s="20" t="s">
        <v>20</v>
      </c>
      <c r="D574" s="20" t="s">
        <v>325</v>
      </c>
      <c r="E574" s="2">
        <f t="shared" si="44"/>
        <v>2500000</v>
      </c>
      <c r="F574" s="16">
        <v>1000000</v>
      </c>
      <c r="G574" s="16">
        <v>0</v>
      </c>
      <c r="H574" s="16"/>
      <c r="I574" s="16">
        <f t="shared" si="43"/>
        <v>3500000</v>
      </c>
      <c r="J574" s="16">
        <v>3500000</v>
      </c>
      <c r="K574" s="20" t="s">
        <v>253</v>
      </c>
      <c r="M574" s="28"/>
    </row>
    <row r="575" spans="1:13" s="20" customFormat="1" x14ac:dyDescent="0.25">
      <c r="A575" s="20" t="s">
        <v>128</v>
      </c>
      <c r="C575" s="20" t="s">
        <v>20</v>
      </c>
      <c r="D575" s="20" t="s">
        <v>478</v>
      </c>
      <c r="E575" s="2">
        <f t="shared" si="44"/>
        <v>2500000</v>
      </c>
      <c r="F575" s="16">
        <v>1000000</v>
      </c>
      <c r="G575" s="16">
        <v>0</v>
      </c>
      <c r="H575" s="16"/>
      <c r="I575" s="16">
        <f t="shared" si="43"/>
        <v>3500000</v>
      </c>
      <c r="J575" s="16">
        <v>3500000</v>
      </c>
      <c r="K575" s="20" t="s">
        <v>253</v>
      </c>
      <c r="M575" s="28"/>
    </row>
    <row r="576" spans="1:13" s="20" customFormat="1" x14ac:dyDescent="0.25">
      <c r="A576" s="20" t="s">
        <v>128</v>
      </c>
      <c r="C576" s="20" t="s">
        <v>20</v>
      </c>
      <c r="D576" s="20" t="s">
        <v>545</v>
      </c>
      <c r="E576" s="2">
        <f t="shared" si="44"/>
        <v>3000000</v>
      </c>
      <c r="F576" s="16">
        <v>1000000</v>
      </c>
      <c r="G576" s="16">
        <v>0</v>
      </c>
      <c r="H576" s="16"/>
      <c r="I576" s="16">
        <f t="shared" si="43"/>
        <v>4000000</v>
      </c>
      <c r="J576" s="16">
        <v>4000000</v>
      </c>
      <c r="K576" s="20" t="s">
        <v>288</v>
      </c>
      <c r="M576" s="28"/>
    </row>
    <row r="577" spans="1:13" s="20" customFormat="1" x14ac:dyDescent="0.25">
      <c r="A577" s="20" t="s">
        <v>128</v>
      </c>
      <c r="C577" s="20" t="s">
        <v>20</v>
      </c>
      <c r="D577" s="20" t="s">
        <v>327</v>
      </c>
      <c r="E577" s="2">
        <f t="shared" si="44"/>
        <v>2740000</v>
      </c>
      <c r="F577" s="16">
        <v>1000000</v>
      </c>
      <c r="G577" s="16">
        <v>0</v>
      </c>
      <c r="H577" s="16"/>
      <c r="I577" s="16">
        <f t="shared" si="43"/>
        <v>3740000</v>
      </c>
      <c r="J577" s="16">
        <v>3740000</v>
      </c>
      <c r="K577" s="20" t="s">
        <v>253</v>
      </c>
      <c r="M577" s="28"/>
    </row>
    <row r="578" spans="1:13" s="20" customFormat="1" x14ac:dyDescent="0.25">
      <c r="A578" s="20" t="s">
        <v>128</v>
      </c>
      <c r="C578" s="20" t="s">
        <v>20</v>
      </c>
      <c r="D578" s="20" t="s">
        <v>326</v>
      </c>
      <c r="E578" s="2">
        <f t="shared" si="44"/>
        <v>2740000</v>
      </c>
      <c r="F578" s="16">
        <v>1000000</v>
      </c>
      <c r="G578" s="16">
        <v>1000000</v>
      </c>
      <c r="H578" s="16"/>
      <c r="I578" s="16">
        <f t="shared" si="43"/>
        <v>4740000</v>
      </c>
      <c r="J578" s="16">
        <v>3740000</v>
      </c>
      <c r="K578" s="20" t="s">
        <v>253</v>
      </c>
      <c r="M578" s="28"/>
    </row>
    <row r="579" spans="1:13" s="20" customFormat="1" x14ac:dyDescent="0.25">
      <c r="A579" s="20" t="s">
        <v>128</v>
      </c>
      <c r="C579" s="20" t="s">
        <v>20</v>
      </c>
      <c r="D579" s="20" t="s">
        <v>606</v>
      </c>
      <c r="E579" s="2">
        <f t="shared" si="44"/>
        <v>3000000</v>
      </c>
      <c r="F579" s="16">
        <v>1000000</v>
      </c>
      <c r="G579" s="16">
        <v>0</v>
      </c>
      <c r="H579" s="16"/>
      <c r="I579" s="16">
        <f t="shared" si="43"/>
        <v>4000000</v>
      </c>
      <c r="J579" s="16">
        <v>4000000</v>
      </c>
      <c r="K579" s="20" t="s">
        <v>253</v>
      </c>
      <c r="M579" s="28"/>
    </row>
    <row r="580" spans="1:13" s="20" customFormat="1" x14ac:dyDescent="0.25">
      <c r="A580" s="20" t="s">
        <v>128</v>
      </c>
      <c r="C580" s="20" t="s">
        <v>20</v>
      </c>
      <c r="D580" s="20" t="s">
        <v>731</v>
      </c>
      <c r="E580" s="2">
        <f t="shared" si="44"/>
        <v>0</v>
      </c>
      <c r="F580" s="16">
        <v>0</v>
      </c>
      <c r="G580" s="16">
        <v>1000000</v>
      </c>
      <c r="H580" s="16"/>
      <c r="I580" s="16">
        <f t="shared" si="43"/>
        <v>1000000</v>
      </c>
      <c r="J580" s="16">
        <v>0</v>
      </c>
      <c r="K580" s="20" t="s">
        <v>250</v>
      </c>
      <c r="M580" s="28"/>
    </row>
    <row r="581" spans="1:13" s="20" customFormat="1" x14ac:dyDescent="0.25">
      <c r="A581" s="20" t="s">
        <v>128</v>
      </c>
      <c r="C581" s="20" t="s">
        <v>20</v>
      </c>
      <c r="D581" s="20" t="s">
        <v>732</v>
      </c>
      <c r="E581" s="2">
        <f t="shared" si="44"/>
        <v>0</v>
      </c>
      <c r="F581" s="16">
        <v>0</v>
      </c>
      <c r="G581" s="16">
        <v>1000000</v>
      </c>
      <c r="H581" s="16"/>
      <c r="I581" s="16">
        <f t="shared" si="43"/>
        <v>1000000</v>
      </c>
      <c r="J581" s="16">
        <v>0</v>
      </c>
      <c r="K581" s="20" t="s">
        <v>250</v>
      </c>
      <c r="M581" s="28"/>
    </row>
    <row r="582" spans="1:13" s="20" customFormat="1" x14ac:dyDescent="0.25">
      <c r="A582" s="20" t="s">
        <v>128</v>
      </c>
      <c r="C582" s="20" t="s">
        <v>20</v>
      </c>
      <c r="D582" s="20" t="s">
        <v>329</v>
      </c>
      <c r="E582" s="2">
        <f t="shared" si="44"/>
        <v>1200000</v>
      </c>
      <c r="F582" s="16">
        <v>0</v>
      </c>
      <c r="G582" s="16">
        <v>0</v>
      </c>
      <c r="H582" s="16"/>
      <c r="I582" s="16">
        <f t="shared" si="43"/>
        <v>1200000</v>
      </c>
      <c r="J582" s="16">
        <v>1200000</v>
      </c>
      <c r="K582" s="20" t="s">
        <v>253</v>
      </c>
      <c r="M582" s="28"/>
    </row>
    <row r="583" spans="1:13" s="20" customFormat="1" x14ac:dyDescent="0.25">
      <c r="A583" s="20" t="s">
        <v>128</v>
      </c>
      <c r="C583" s="20" t="s">
        <v>20</v>
      </c>
      <c r="D583" s="20" t="s">
        <v>607</v>
      </c>
      <c r="E583" s="2">
        <f t="shared" si="44"/>
        <v>3000000</v>
      </c>
      <c r="F583" s="16">
        <v>1000000</v>
      </c>
      <c r="G583" s="16">
        <v>0</v>
      </c>
      <c r="H583" s="16"/>
      <c r="I583" s="16">
        <f t="shared" si="43"/>
        <v>4000000</v>
      </c>
      <c r="J583" s="16">
        <v>4000000</v>
      </c>
      <c r="K583" s="20" t="s">
        <v>288</v>
      </c>
      <c r="M583" s="28"/>
    </row>
    <row r="584" spans="1:13" s="20" customFormat="1" x14ac:dyDescent="0.25">
      <c r="A584" s="20" t="s">
        <v>128</v>
      </c>
      <c r="C584" s="20" t="s">
        <v>20</v>
      </c>
      <c r="D584" s="20" t="s">
        <v>733</v>
      </c>
      <c r="E584" s="2">
        <f t="shared" si="44"/>
        <v>0</v>
      </c>
      <c r="F584" s="16">
        <v>0</v>
      </c>
      <c r="G584" s="16">
        <v>1000000</v>
      </c>
      <c r="H584" s="16"/>
      <c r="I584" s="16">
        <f t="shared" si="43"/>
        <v>1000000</v>
      </c>
      <c r="J584" s="16">
        <v>0</v>
      </c>
      <c r="K584" s="20" t="s">
        <v>288</v>
      </c>
      <c r="M584" s="28"/>
    </row>
    <row r="585" spans="1:13" s="20" customFormat="1" x14ac:dyDescent="0.25">
      <c r="A585" s="20" t="s">
        <v>128</v>
      </c>
      <c r="C585" s="20" t="s">
        <v>20</v>
      </c>
      <c r="D585" s="20" t="s">
        <v>636</v>
      </c>
      <c r="E585" s="2">
        <f t="shared" si="44"/>
        <v>0</v>
      </c>
      <c r="F585" s="16">
        <v>0</v>
      </c>
      <c r="G585" s="16">
        <v>0</v>
      </c>
      <c r="H585" s="16"/>
      <c r="I585" s="16">
        <f t="shared" si="43"/>
        <v>0</v>
      </c>
      <c r="J585" s="16">
        <v>0</v>
      </c>
      <c r="K585" s="20" t="s">
        <v>253</v>
      </c>
      <c r="M585" s="28"/>
    </row>
    <row r="586" spans="1:13" s="20" customFormat="1" x14ac:dyDescent="0.25">
      <c r="A586" s="20" t="s">
        <v>128</v>
      </c>
      <c r="C586" s="20" t="s">
        <v>20</v>
      </c>
      <c r="D586" s="20" t="s">
        <v>637</v>
      </c>
      <c r="E586" s="2">
        <f t="shared" si="44"/>
        <v>0</v>
      </c>
      <c r="F586" s="16">
        <v>0</v>
      </c>
      <c r="G586" s="16">
        <v>0</v>
      </c>
      <c r="H586" s="16"/>
      <c r="I586" s="16">
        <f t="shared" si="43"/>
        <v>0</v>
      </c>
      <c r="J586" s="16">
        <v>0</v>
      </c>
      <c r="K586" s="20" t="s">
        <v>288</v>
      </c>
      <c r="M586" s="28"/>
    </row>
    <row r="587" spans="1:13" s="20" customFormat="1" x14ac:dyDescent="0.25">
      <c r="A587" s="20" t="s">
        <v>128</v>
      </c>
      <c r="C587" s="20" t="s">
        <v>20</v>
      </c>
      <c r="D587" s="20" t="s">
        <v>546</v>
      </c>
      <c r="E587" s="2">
        <f t="shared" si="44"/>
        <v>500000</v>
      </c>
      <c r="F587" s="16">
        <v>0</v>
      </c>
      <c r="G587" s="16">
        <v>0</v>
      </c>
      <c r="H587" s="16"/>
      <c r="I587" s="16">
        <f t="shared" si="43"/>
        <v>500000</v>
      </c>
      <c r="J587" s="16">
        <v>500000</v>
      </c>
      <c r="K587" s="20" t="s">
        <v>253</v>
      </c>
      <c r="M587" s="28"/>
    </row>
    <row r="588" spans="1:13" s="20" customFormat="1" x14ac:dyDescent="0.25">
      <c r="A588" s="20" t="s">
        <v>128</v>
      </c>
      <c r="C588" s="20" t="s">
        <v>20</v>
      </c>
      <c r="D588" s="20" t="s">
        <v>655</v>
      </c>
      <c r="E588" s="2">
        <f t="shared" si="44"/>
        <v>700000</v>
      </c>
      <c r="F588" s="16">
        <v>0</v>
      </c>
      <c r="G588" s="16">
        <v>0</v>
      </c>
      <c r="H588" s="16"/>
      <c r="I588" s="16">
        <f t="shared" si="43"/>
        <v>700000</v>
      </c>
      <c r="J588" s="16">
        <v>700000</v>
      </c>
      <c r="K588" s="20" t="s">
        <v>253</v>
      </c>
      <c r="M588" s="28"/>
    </row>
    <row r="589" spans="1:13" s="20" customFormat="1" x14ac:dyDescent="0.25">
      <c r="A589" s="20" t="s">
        <v>128</v>
      </c>
      <c r="C589" s="20" t="s">
        <v>20</v>
      </c>
      <c r="D589" s="20" t="s">
        <v>568</v>
      </c>
      <c r="E589" s="2">
        <f t="shared" si="44"/>
        <v>2500000</v>
      </c>
      <c r="F589" s="16">
        <v>1000000</v>
      </c>
      <c r="G589" s="16">
        <v>0</v>
      </c>
      <c r="H589" s="16"/>
      <c r="I589" s="16">
        <f t="shared" si="43"/>
        <v>3500000</v>
      </c>
      <c r="J589" s="16">
        <v>3500000</v>
      </c>
      <c r="K589" s="20" t="s">
        <v>288</v>
      </c>
      <c r="M589" s="28"/>
    </row>
    <row r="590" spans="1:13" s="20" customFormat="1" x14ac:dyDescent="0.25">
      <c r="A590" s="20" t="s">
        <v>128</v>
      </c>
      <c r="C590" s="20" t="s">
        <v>20</v>
      </c>
      <c r="D590" s="20" t="s">
        <v>328</v>
      </c>
      <c r="E590" s="2">
        <f t="shared" si="44"/>
        <v>0</v>
      </c>
      <c r="F590" s="16">
        <v>0</v>
      </c>
      <c r="G590" s="16">
        <v>0</v>
      </c>
      <c r="H590" s="16"/>
      <c r="I590" s="16">
        <f t="shared" si="43"/>
        <v>0</v>
      </c>
      <c r="J590" s="16">
        <v>0</v>
      </c>
      <c r="K590" s="20" t="s">
        <v>253</v>
      </c>
      <c r="M590" s="28"/>
    </row>
    <row r="591" spans="1:13" s="20" customFormat="1" x14ac:dyDescent="0.25">
      <c r="A591" s="20" t="s">
        <v>128</v>
      </c>
      <c r="C591" s="20" t="s">
        <v>20</v>
      </c>
      <c r="D591" s="20" t="s">
        <v>734</v>
      </c>
      <c r="E591" s="2">
        <f t="shared" si="44"/>
        <v>0</v>
      </c>
      <c r="F591" s="16">
        <v>0</v>
      </c>
      <c r="G591" s="16">
        <v>1000000</v>
      </c>
      <c r="H591" s="16"/>
      <c r="I591" s="16">
        <f t="shared" si="43"/>
        <v>1000000</v>
      </c>
      <c r="J591" s="16">
        <v>0</v>
      </c>
      <c r="K591" s="20" t="s">
        <v>253</v>
      </c>
      <c r="M591" s="28"/>
    </row>
    <row r="592" spans="1:13" s="20" customFormat="1" x14ac:dyDescent="0.25">
      <c r="A592" s="20" t="s">
        <v>128</v>
      </c>
      <c r="C592" s="20" t="s">
        <v>20</v>
      </c>
      <c r="D592" s="20" t="s">
        <v>656</v>
      </c>
      <c r="E592" s="2">
        <f t="shared" si="44"/>
        <v>700000</v>
      </c>
      <c r="F592" s="16">
        <v>0</v>
      </c>
      <c r="G592" s="16">
        <v>0</v>
      </c>
      <c r="H592" s="16"/>
      <c r="I592" s="16">
        <f t="shared" si="43"/>
        <v>700000</v>
      </c>
      <c r="J592" s="16">
        <v>700000</v>
      </c>
      <c r="K592" s="20" t="s">
        <v>253</v>
      </c>
      <c r="M592" s="28"/>
    </row>
    <row r="593" spans="1:13" s="20" customFormat="1" x14ac:dyDescent="0.25">
      <c r="A593" s="20" t="s">
        <v>66</v>
      </c>
      <c r="C593" s="20" t="s">
        <v>20</v>
      </c>
      <c r="D593" s="20" t="s">
        <v>467</v>
      </c>
      <c r="E593" s="2">
        <f t="shared" si="44"/>
        <v>0</v>
      </c>
      <c r="F593" s="16">
        <v>0</v>
      </c>
      <c r="G593" s="16">
        <v>0</v>
      </c>
      <c r="H593" s="16"/>
      <c r="I593" s="16">
        <f t="shared" si="43"/>
        <v>0</v>
      </c>
      <c r="J593" s="16">
        <v>0</v>
      </c>
      <c r="K593" s="20" t="s">
        <v>791</v>
      </c>
      <c r="M593" s="28"/>
    </row>
    <row r="594" spans="1:13" s="20" customFormat="1" x14ac:dyDescent="0.25">
      <c r="A594" s="20" t="s">
        <v>66</v>
      </c>
      <c r="C594" s="20" t="s">
        <v>20</v>
      </c>
      <c r="D594" s="20" t="s">
        <v>685</v>
      </c>
      <c r="E594" s="2">
        <f t="shared" si="44"/>
        <v>3000000</v>
      </c>
      <c r="F594" s="16">
        <v>1000000</v>
      </c>
      <c r="G594" s="16">
        <v>333333</v>
      </c>
      <c r="H594" s="16"/>
      <c r="I594" s="16">
        <f t="shared" si="43"/>
        <v>4333333</v>
      </c>
      <c r="J594" s="16">
        <v>4000000</v>
      </c>
      <c r="K594" s="20" t="s">
        <v>791</v>
      </c>
      <c r="M594" s="28"/>
    </row>
    <row r="595" spans="1:13" s="20" customFormat="1" x14ac:dyDescent="0.25">
      <c r="A595" s="20" t="s">
        <v>66</v>
      </c>
      <c r="C595" s="20" t="s">
        <v>20</v>
      </c>
      <c r="D595" s="20" t="s">
        <v>563</v>
      </c>
      <c r="E595" s="2">
        <f t="shared" si="44"/>
        <v>1400000</v>
      </c>
      <c r="F595" s="16">
        <v>0</v>
      </c>
      <c r="G595" s="16">
        <v>0</v>
      </c>
      <c r="H595" s="16"/>
      <c r="I595" s="16">
        <f t="shared" si="43"/>
        <v>1400000</v>
      </c>
      <c r="J595" s="16">
        <v>1400000</v>
      </c>
      <c r="K595" s="20" t="s">
        <v>791</v>
      </c>
      <c r="M595" s="28"/>
    </row>
    <row r="596" spans="1:13" s="20" customFormat="1" x14ac:dyDescent="0.25">
      <c r="A596" s="20" t="s">
        <v>66</v>
      </c>
      <c r="C596" s="20" t="s">
        <v>20</v>
      </c>
      <c r="D596" s="20" t="s">
        <v>803</v>
      </c>
      <c r="E596" s="2">
        <f t="shared" si="44"/>
        <v>1400000</v>
      </c>
      <c r="F596" s="16">
        <v>0</v>
      </c>
      <c r="G596" s="16">
        <v>370370</v>
      </c>
      <c r="H596" s="16"/>
      <c r="I596" s="16">
        <f t="shared" si="43"/>
        <v>1770370</v>
      </c>
      <c r="J596" s="16">
        <v>1400000</v>
      </c>
      <c r="K596" s="20" t="s">
        <v>791</v>
      </c>
      <c r="M596" s="28"/>
    </row>
    <row r="597" spans="1:13" s="20" customFormat="1" x14ac:dyDescent="0.25">
      <c r="A597" s="20" t="s">
        <v>66</v>
      </c>
      <c r="C597" s="20" t="s">
        <v>20</v>
      </c>
      <c r="D597" s="20" t="s">
        <v>646</v>
      </c>
      <c r="E597" s="2">
        <f t="shared" si="44"/>
        <v>2600000</v>
      </c>
      <c r="F597" s="16">
        <v>850000</v>
      </c>
      <c r="G597" s="16">
        <v>0</v>
      </c>
      <c r="H597" s="16"/>
      <c r="I597" s="16">
        <f t="shared" si="43"/>
        <v>3450000</v>
      </c>
      <c r="J597" s="16">
        <v>3450000</v>
      </c>
      <c r="K597" s="20" t="s">
        <v>791</v>
      </c>
      <c r="M597" s="28"/>
    </row>
    <row r="598" spans="1:13" s="20" customFormat="1" x14ac:dyDescent="0.25">
      <c r="A598" s="20" t="s">
        <v>66</v>
      </c>
      <c r="C598" s="20" t="s">
        <v>20</v>
      </c>
      <c r="D598" s="20" t="s">
        <v>647</v>
      </c>
      <c r="E598" s="2">
        <f t="shared" ref="E598:E661" si="45">+J598-F598</f>
        <v>500000</v>
      </c>
      <c r="F598" s="16">
        <v>0</v>
      </c>
      <c r="G598" s="16">
        <v>0</v>
      </c>
      <c r="H598" s="16"/>
      <c r="I598" s="16">
        <f t="shared" si="43"/>
        <v>500000</v>
      </c>
      <c r="J598" s="16">
        <v>500000</v>
      </c>
      <c r="K598" s="20" t="s">
        <v>791</v>
      </c>
      <c r="M598" s="28"/>
    </row>
    <row r="599" spans="1:13" s="20" customFormat="1" x14ac:dyDescent="0.25">
      <c r="A599" s="20" t="s">
        <v>67</v>
      </c>
      <c r="C599" s="20" t="s">
        <v>20</v>
      </c>
      <c r="D599" s="20" t="s">
        <v>804</v>
      </c>
      <c r="E599" s="2">
        <f t="shared" si="45"/>
        <v>0</v>
      </c>
      <c r="F599" s="16">
        <v>0</v>
      </c>
      <c r="G599" s="16">
        <v>370370</v>
      </c>
      <c r="H599" s="16"/>
      <c r="I599" s="16">
        <f t="shared" si="43"/>
        <v>370370</v>
      </c>
      <c r="J599" s="16">
        <v>0</v>
      </c>
      <c r="K599" s="20" t="s">
        <v>791</v>
      </c>
      <c r="M599" s="28"/>
    </row>
    <row r="600" spans="1:13" s="20" customFormat="1" x14ac:dyDescent="0.25">
      <c r="A600" s="20" t="s">
        <v>67</v>
      </c>
      <c r="C600" s="20" t="s">
        <v>20</v>
      </c>
      <c r="D600" s="20" t="s">
        <v>360</v>
      </c>
      <c r="E600" s="2">
        <f t="shared" si="45"/>
        <v>1400000</v>
      </c>
      <c r="F600" s="16">
        <v>0</v>
      </c>
      <c r="G600" s="16">
        <v>0</v>
      </c>
      <c r="H600" s="16"/>
      <c r="I600" s="16">
        <f t="shared" si="43"/>
        <v>1400000</v>
      </c>
      <c r="J600" s="16">
        <v>1400000</v>
      </c>
      <c r="K600" s="20" t="s">
        <v>791</v>
      </c>
      <c r="M600" s="28"/>
    </row>
    <row r="601" spans="1:13" s="20" customFormat="1" x14ac:dyDescent="0.25">
      <c r="A601" s="20" t="s">
        <v>67</v>
      </c>
      <c r="C601" s="20" t="s">
        <v>20</v>
      </c>
      <c r="D601" s="20" t="s">
        <v>294</v>
      </c>
      <c r="E601" s="2">
        <f t="shared" si="45"/>
        <v>2000000</v>
      </c>
      <c r="F601" s="16">
        <v>1000000</v>
      </c>
      <c r="G601" s="16">
        <v>0</v>
      </c>
      <c r="H601" s="16"/>
      <c r="I601" s="16">
        <f t="shared" si="43"/>
        <v>3000000</v>
      </c>
      <c r="J601" s="16">
        <v>3000000</v>
      </c>
      <c r="K601" s="20" t="s">
        <v>791</v>
      </c>
      <c r="M601" s="28"/>
    </row>
    <row r="602" spans="1:13" s="20" customFormat="1" x14ac:dyDescent="0.25">
      <c r="A602" s="20" t="s">
        <v>67</v>
      </c>
      <c r="C602" s="20" t="s">
        <v>20</v>
      </c>
      <c r="D602" s="20" t="s">
        <v>805</v>
      </c>
      <c r="E602" s="2">
        <f t="shared" si="45"/>
        <v>500000</v>
      </c>
      <c r="F602" s="16">
        <v>0</v>
      </c>
      <c r="G602" s="16">
        <v>1000000</v>
      </c>
      <c r="H602" s="16"/>
      <c r="I602" s="16">
        <f t="shared" si="43"/>
        <v>1500000</v>
      </c>
      <c r="J602" s="16">
        <v>500000</v>
      </c>
      <c r="K602" s="20" t="s">
        <v>791</v>
      </c>
      <c r="M602" s="28"/>
    </row>
    <row r="603" spans="1:13" s="20" customFormat="1" x14ac:dyDescent="0.25">
      <c r="A603" s="20" t="s">
        <v>128</v>
      </c>
      <c r="C603" s="20" t="s">
        <v>20</v>
      </c>
      <c r="D603" s="20" t="s">
        <v>314</v>
      </c>
      <c r="E603" s="2">
        <f t="shared" si="45"/>
        <v>3000000</v>
      </c>
      <c r="F603" s="16">
        <v>1000000</v>
      </c>
      <c r="G603" s="16">
        <v>0</v>
      </c>
      <c r="H603" s="16"/>
      <c r="I603" s="16">
        <f t="shared" si="43"/>
        <v>4000000</v>
      </c>
      <c r="J603" s="16">
        <v>4000000</v>
      </c>
      <c r="K603" s="20" t="s">
        <v>791</v>
      </c>
      <c r="M603" s="28"/>
    </row>
    <row r="604" spans="1:13" s="20" customFormat="1" x14ac:dyDescent="0.25">
      <c r="A604" s="20" t="s">
        <v>128</v>
      </c>
      <c r="C604" s="20" t="s">
        <v>20</v>
      </c>
      <c r="D604" s="20" t="s">
        <v>806</v>
      </c>
      <c r="E604" s="2">
        <f t="shared" si="45"/>
        <v>0</v>
      </c>
      <c r="F604" s="16">
        <v>0</v>
      </c>
      <c r="G604" s="16">
        <v>0</v>
      </c>
      <c r="H604" s="16"/>
      <c r="I604" s="16">
        <f t="shared" si="43"/>
        <v>0</v>
      </c>
      <c r="J604" s="16"/>
      <c r="K604" s="20" t="s">
        <v>791</v>
      </c>
      <c r="M604" s="28"/>
    </row>
    <row r="605" spans="1:13" s="20" customFormat="1" x14ac:dyDescent="0.25">
      <c r="A605" s="20" t="s">
        <v>128</v>
      </c>
      <c r="C605" s="20" t="s">
        <v>20</v>
      </c>
      <c r="D605" s="20" t="s">
        <v>807</v>
      </c>
      <c r="E605" s="2">
        <f t="shared" si="45"/>
        <v>0</v>
      </c>
      <c r="F605" s="16">
        <v>0</v>
      </c>
      <c r="G605" s="16">
        <v>0</v>
      </c>
      <c r="H605" s="16"/>
      <c r="I605" s="16">
        <f t="shared" si="43"/>
        <v>0</v>
      </c>
      <c r="J605" s="16"/>
      <c r="K605" s="20" t="s">
        <v>791</v>
      </c>
      <c r="M605" s="28"/>
    </row>
    <row r="606" spans="1:13" s="20" customFormat="1" x14ac:dyDescent="0.25">
      <c r="A606" s="20" t="s">
        <v>128</v>
      </c>
      <c r="C606" s="20" t="s">
        <v>20</v>
      </c>
      <c r="D606" s="20" t="s">
        <v>808</v>
      </c>
      <c r="E606" s="2">
        <f t="shared" si="45"/>
        <v>0</v>
      </c>
      <c r="F606" s="16">
        <v>0</v>
      </c>
      <c r="G606" s="16">
        <v>0</v>
      </c>
      <c r="H606" s="16"/>
      <c r="I606" s="16">
        <f t="shared" si="43"/>
        <v>0</v>
      </c>
      <c r="J606" s="16"/>
      <c r="K606" s="20" t="s">
        <v>791</v>
      </c>
      <c r="M606" s="28"/>
    </row>
    <row r="607" spans="1:13" s="20" customFormat="1" x14ac:dyDescent="0.25">
      <c r="A607" s="20" t="s">
        <v>66</v>
      </c>
      <c r="C607" s="20" t="s">
        <v>37</v>
      </c>
      <c r="D607" s="20" t="s">
        <v>289</v>
      </c>
      <c r="E607" s="2">
        <f t="shared" si="45"/>
        <v>408000</v>
      </c>
      <c r="F607" s="16">
        <v>0</v>
      </c>
      <c r="G607" s="16">
        <v>0</v>
      </c>
      <c r="H607" s="16"/>
      <c r="I607" s="16">
        <f t="shared" si="43"/>
        <v>408000</v>
      </c>
      <c r="J607" s="16">
        <v>408000</v>
      </c>
      <c r="K607" s="16"/>
      <c r="M607" s="28"/>
    </row>
    <row r="608" spans="1:13" s="20" customFormat="1" x14ac:dyDescent="0.25">
      <c r="A608" s="20" t="s">
        <v>66</v>
      </c>
      <c r="C608" s="20" t="s">
        <v>37</v>
      </c>
      <c r="D608" s="20" t="s">
        <v>657</v>
      </c>
      <c r="E608" s="2">
        <f t="shared" si="45"/>
        <v>3980000</v>
      </c>
      <c r="F608" s="16">
        <v>700000</v>
      </c>
      <c r="G608" s="16">
        <v>0</v>
      </c>
      <c r="H608" s="16"/>
      <c r="I608" s="16">
        <f t="shared" si="43"/>
        <v>4680000</v>
      </c>
      <c r="J608" s="16">
        <v>4680000</v>
      </c>
      <c r="K608" s="16"/>
      <c r="M608" s="28"/>
    </row>
    <row r="609" spans="1:13" s="20" customFormat="1" x14ac:dyDescent="0.25">
      <c r="A609" s="20" t="s">
        <v>66</v>
      </c>
      <c r="C609" s="20" t="s">
        <v>37</v>
      </c>
      <c r="D609" s="20" t="s">
        <v>658</v>
      </c>
      <c r="E609" s="2">
        <f t="shared" si="45"/>
        <v>4040000</v>
      </c>
      <c r="F609" s="16">
        <v>700000</v>
      </c>
      <c r="G609" s="16">
        <v>0</v>
      </c>
      <c r="H609" s="16"/>
      <c r="I609" s="16">
        <f t="shared" si="43"/>
        <v>4740000</v>
      </c>
      <c r="J609" s="16">
        <v>4740000</v>
      </c>
      <c r="K609" s="16"/>
      <c r="M609" s="28"/>
    </row>
    <row r="610" spans="1:13" s="20" customFormat="1" x14ac:dyDescent="0.25">
      <c r="A610" s="20" t="s">
        <v>66</v>
      </c>
      <c r="C610" s="20" t="s">
        <v>37</v>
      </c>
      <c r="D610" s="20" t="s">
        <v>290</v>
      </c>
      <c r="E610" s="2">
        <f t="shared" si="45"/>
        <v>3416000</v>
      </c>
      <c r="F610" s="16">
        <v>700000</v>
      </c>
      <c r="G610" s="16">
        <v>0</v>
      </c>
      <c r="H610" s="16"/>
      <c r="I610" s="16">
        <f t="shared" si="43"/>
        <v>4116000</v>
      </c>
      <c r="J610" s="16">
        <v>4116000</v>
      </c>
      <c r="K610" s="16"/>
      <c r="M610" s="28"/>
    </row>
    <row r="611" spans="1:13" s="20" customFormat="1" x14ac:dyDescent="0.25">
      <c r="A611" s="20" t="s">
        <v>66</v>
      </c>
      <c r="C611" s="20" t="s">
        <v>37</v>
      </c>
      <c r="D611" s="20" t="s">
        <v>287</v>
      </c>
      <c r="E611" s="2">
        <f t="shared" si="45"/>
        <v>4340000</v>
      </c>
      <c r="F611" s="16">
        <v>700000</v>
      </c>
      <c r="G611" s="16">
        <v>0</v>
      </c>
      <c r="H611" s="16"/>
      <c r="I611" s="16">
        <f t="shared" si="43"/>
        <v>5040000</v>
      </c>
      <c r="J611" s="16">
        <v>5040000</v>
      </c>
      <c r="K611" s="16"/>
      <c r="M611" s="28"/>
    </row>
    <row r="612" spans="1:13" s="20" customFormat="1" x14ac:dyDescent="0.25">
      <c r="A612" s="20" t="s">
        <v>66</v>
      </c>
      <c r="C612" s="20" t="s">
        <v>37</v>
      </c>
      <c r="D612" s="20" t="s">
        <v>277</v>
      </c>
      <c r="E612" s="2">
        <f t="shared" si="45"/>
        <v>3600000</v>
      </c>
      <c r="F612" s="16">
        <v>700000</v>
      </c>
      <c r="G612" s="16">
        <v>0</v>
      </c>
      <c r="H612" s="16"/>
      <c r="I612" s="16">
        <f t="shared" si="43"/>
        <v>4300000</v>
      </c>
      <c r="J612" s="16">
        <v>4300000</v>
      </c>
      <c r="K612" s="16"/>
      <c r="M612" s="28"/>
    </row>
    <row r="613" spans="1:13" s="20" customFormat="1" x14ac:dyDescent="0.25">
      <c r="A613" s="20" t="s">
        <v>66</v>
      </c>
      <c r="C613" s="20" t="s">
        <v>37</v>
      </c>
      <c r="D613" s="20" t="s">
        <v>569</v>
      </c>
      <c r="E613" s="2">
        <f t="shared" si="45"/>
        <v>0</v>
      </c>
      <c r="F613" s="16">
        <v>0</v>
      </c>
      <c r="G613" s="16">
        <v>0</v>
      </c>
      <c r="H613" s="16"/>
      <c r="I613" s="16">
        <f t="shared" si="43"/>
        <v>0</v>
      </c>
      <c r="J613" s="16">
        <v>0</v>
      </c>
      <c r="K613" s="16"/>
      <c r="M613" s="28"/>
    </row>
    <row r="614" spans="1:13" s="20" customFormat="1" x14ac:dyDescent="0.25">
      <c r="A614" s="20" t="s">
        <v>66</v>
      </c>
      <c r="C614" s="20" t="s">
        <v>37</v>
      </c>
      <c r="D614" s="20" t="s">
        <v>570</v>
      </c>
      <c r="E614" s="2">
        <f t="shared" si="45"/>
        <v>2280000</v>
      </c>
      <c r="F614" s="16">
        <v>700000</v>
      </c>
      <c r="G614" s="16">
        <v>0</v>
      </c>
      <c r="H614" s="16"/>
      <c r="I614" s="16">
        <f t="shared" si="43"/>
        <v>2980000</v>
      </c>
      <c r="J614" s="16">
        <v>2980000</v>
      </c>
      <c r="K614" s="16"/>
      <c r="M614" s="28"/>
    </row>
    <row r="615" spans="1:13" s="20" customFormat="1" x14ac:dyDescent="0.25">
      <c r="A615" s="20" t="s">
        <v>67</v>
      </c>
      <c r="C615" s="20" t="s">
        <v>37</v>
      </c>
      <c r="D615" s="20" t="s">
        <v>308</v>
      </c>
      <c r="E615" s="2">
        <f t="shared" si="45"/>
        <v>1110000</v>
      </c>
      <c r="F615" s="16">
        <v>0</v>
      </c>
      <c r="G615" s="16">
        <v>0</v>
      </c>
      <c r="H615" s="16"/>
      <c r="I615" s="16">
        <f t="shared" si="43"/>
        <v>1110000</v>
      </c>
      <c r="J615" s="16">
        <v>1110000</v>
      </c>
      <c r="K615" s="16"/>
      <c r="M615" s="28"/>
    </row>
    <row r="616" spans="1:13" s="20" customFormat="1" x14ac:dyDescent="0.25">
      <c r="A616" s="20" t="s">
        <v>67</v>
      </c>
      <c r="C616" s="20" t="s">
        <v>37</v>
      </c>
      <c r="D616" s="20" t="s">
        <v>608</v>
      </c>
      <c r="E616" s="2">
        <f t="shared" si="45"/>
        <v>3944000</v>
      </c>
      <c r="F616" s="16">
        <v>600000</v>
      </c>
      <c r="G616" s="16">
        <v>0</v>
      </c>
      <c r="H616" s="16"/>
      <c r="I616" s="16">
        <f t="shared" si="43"/>
        <v>4544000</v>
      </c>
      <c r="J616" s="16">
        <v>4544000</v>
      </c>
      <c r="K616" s="16"/>
      <c r="M616" s="28"/>
    </row>
    <row r="617" spans="1:13" s="20" customFormat="1" x14ac:dyDescent="0.25">
      <c r="A617" s="20" t="s">
        <v>67</v>
      </c>
      <c r="C617" s="20" t="s">
        <v>37</v>
      </c>
      <c r="D617" s="20" t="s">
        <v>480</v>
      </c>
      <c r="E617" s="2">
        <f t="shared" si="45"/>
        <v>810000</v>
      </c>
      <c r="F617" s="16">
        <v>0</v>
      </c>
      <c r="G617" s="16">
        <v>0</v>
      </c>
      <c r="H617" s="16"/>
      <c r="I617" s="16">
        <f t="shared" si="43"/>
        <v>810000</v>
      </c>
      <c r="J617" s="16">
        <v>810000</v>
      </c>
      <c r="K617" s="16"/>
      <c r="M617" s="28"/>
    </row>
    <row r="618" spans="1:13" s="20" customFormat="1" x14ac:dyDescent="0.25">
      <c r="A618" s="20" t="s">
        <v>67</v>
      </c>
      <c r="C618" s="20" t="s">
        <v>37</v>
      </c>
      <c r="D618" s="20" t="s">
        <v>309</v>
      </c>
      <c r="E618" s="2">
        <f t="shared" si="45"/>
        <v>4570000</v>
      </c>
      <c r="F618" s="16">
        <v>700000</v>
      </c>
      <c r="G618" s="16">
        <v>0</v>
      </c>
      <c r="H618" s="16"/>
      <c r="I618" s="16">
        <f t="shared" si="43"/>
        <v>5270000</v>
      </c>
      <c r="J618" s="16">
        <v>5270000</v>
      </c>
      <c r="K618" s="16"/>
      <c r="M618" s="28"/>
    </row>
    <row r="619" spans="1:13" s="20" customFormat="1" x14ac:dyDescent="0.25">
      <c r="A619" s="20" t="s">
        <v>67</v>
      </c>
      <c r="C619" s="20" t="s">
        <v>37</v>
      </c>
      <c r="D619" s="20" t="s">
        <v>310</v>
      </c>
      <c r="E619" s="2">
        <f t="shared" si="45"/>
        <v>480000</v>
      </c>
      <c r="F619" s="16">
        <v>0</v>
      </c>
      <c r="G619" s="16">
        <v>0</v>
      </c>
      <c r="H619" s="16"/>
      <c r="I619" s="16">
        <f t="shared" si="43"/>
        <v>480000</v>
      </c>
      <c r="J619" s="16">
        <v>480000</v>
      </c>
      <c r="K619" s="16"/>
      <c r="M619" s="28"/>
    </row>
    <row r="620" spans="1:13" s="20" customFormat="1" x14ac:dyDescent="0.25">
      <c r="A620" s="20" t="s">
        <v>67</v>
      </c>
      <c r="C620" s="20" t="s">
        <v>37</v>
      </c>
      <c r="D620" s="20" t="s">
        <v>659</v>
      </c>
      <c r="E620" s="2">
        <f t="shared" si="45"/>
        <v>900000</v>
      </c>
      <c r="F620" s="16">
        <v>0</v>
      </c>
      <c r="G620" s="16">
        <v>0</v>
      </c>
      <c r="H620" s="16"/>
      <c r="I620" s="16">
        <f t="shared" si="43"/>
        <v>900000</v>
      </c>
      <c r="J620" s="16">
        <v>900000</v>
      </c>
      <c r="K620" s="16"/>
      <c r="M620" s="28"/>
    </row>
    <row r="621" spans="1:13" s="20" customFormat="1" x14ac:dyDescent="0.25">
      <c r="A621" s="20" t="s">
        <v>67</v>
      </c>
      <c r="C621" s="20" t="s">
        <v>37</v>
      </c>
      <c r="D621" s="20" t="s">
        <v>638</v>
      </c>
      <c r="E621" s="2">
        <f t="shared" si="45"/>
        <v>3600000</v>
      </c>
      <c r="F621" s="16">
        <v>700000</v>
      </c>
      <c r="G621" s="16">
        <v>0</v>
      </c>
      <c r="H621" s="16"/>
      <c r="I621" s="16">
        <f t="shared" si="43"/>
        <v>4300000</v>
      </c>
      <c r="J621" s="16">
        <v>4300000</v>
      </c>
      <c r="K621" s="16"/>
      <c r="M621" s="28"/>
    </row>
    <row r="622" spans="1:13" s="20" customFormat="1" x14ac:dyDescent="0.25">
      <c r="A622" s="20" t="s">
        <v>128</v>
      </c>
      <c r="C622" s="20" t="s">
        <v>37</v>
      </c>
      <c r="D622" s="20" t="s">
        <v>313</v>
      </c>
      <c r="E622" s="2">
        <f t="shared" si="45"/>
        <v>2506000</v>
      </c>
      <c r="F622" s="16">
        <v>700000</v>
      </c>
      <c r="G622" s="16">
        <v>0</v>
      </c>
      <c r="H622" s="16"/>
      <c r="I622" s="16">
        <f t="shared" si="43"/>
        <v>3206000</v>
      </c>
      <c r="J622" s="16">
        <v>3206000</v>
      </c>
      <c r="K622" s="16"/>
      <c r="M622" s="28"/>
    </row>
    <row r="623" spans="1:13" s="20" customFormat="1" x14ac:dyDescent="0.25">
      <c r="A623" s="20" t="s">
        <v>128</v>
      </c>
      <c r="C623" s="20" t="s">
        <v>37</v>
      </c>
      <c r="D623" s="20" t="s">
        <v>335</v>
      </c>
      <c r="E623" s="2">
        <f t="shared" si="45"/>
        <v>0</v>
      </c>
      <c r="F623" s="16">
        <v>0</v>
      </c>
      <c r="G623" s="16">
        <v>0</v>
      </c>
      <c r="H623" s="16"/>
      <c r="I623" s="16">
        <f t="shared" si="43"/>
        <v>0</v>
      </c>
      <c r="J623" s="16">
        <v>0</v>
      </c>
      <c r="K623" s="16"/>
      <c r="M623" s="28"/>
    </row>
    <row r="624" spans="1:13" s="20" customFormat="1" x14ac:dyDescent="0.25">
      <c r="A624" s="20" t="s">
        <v>128</v>
      </c>
      <c r="C624" s="20" t="s">
        <v>37</v>
      </c>
      <c r="D624" s="20" t="s">
        <v>577</v>
      </c>
      <c r="E624" s="2">
        <f t="shared" si="45"/>
        <v>2280000</v>
      </c>
      <c r="F624" s="16">
        <v>700000</v>
      </c>
      <c r="G624" s="16">
        <v>0</v>
      </c>
      <c r="H624" s="16"/>
      <c r="I624" s="16">
        <f t="shared" si="43"/>
        <v>2980000</v>
      </c>
      <c r="J624" s="16">
        <v>2980000</v>
      </c>
      <c r="K624" s="16"/>
      <c r="M624" s="28"/>
    </row>
    <row r="625" spans="1:13" s="20" customFormat="1" x14ac:dyDescent="0.25">
      <c r="A625" s="20" t="s">
        <v>128</v>
      </c>
      <c r="C625" s="20" t="s">
        <v>37</v>
      </c>
      <c r="D625" s="20" t="s">
        <v>809</v>
      </c>
      <c r="E625" s="2">
        <f t="shared" si="45"/>
        <v>0</v>
      </c>
      <c r="F625" s="16">
        <v>0</v>
      </c>
      <c r="G625" s="16">
        <v>0</v>
      </c>
      <c r="H625" s="16"/>
      <c r="I625" s="16">
        <f t="shared" si="43"/>
        <v>0</v>
      </c>
      <c r="J625" s="16">
        <v>0</v>
      </c>
      <c r="K625" s="16"/>
      <c r="M625" s="28"/>
    </row>
    <row r="626" spans="1:13" s="20" customFormat="1" x14ac:dyDescent="0.25">
      <c r="A626" s="20" t="s">
        <v>128</v>
      </c>
      <c r="C626" s="20" t="s">
        <v>37</v>
      </c>
      <c r="D626" s="20" t="s">
        <v>339</v>
      </c>
      <c r="E626" s="2">
        <f t="shared" si="45"/>
        <v>500000</v>
      </c>
      <c r="F626" s="16">
        <v>0</v>
      </c>
      <c r="G626" s="16">
        <v>0</v>
      </c>
      <c r="H626" s="16"/>
      <c r="I626" s="16">
        <f t="shared" si="43"/>
        <v>500000</v>
      </c>
      <c r="J626" s="16">
        <v>500000</v>
      </c>
      <c r="K626" s="16"/>
      <c r="M626" s="28"/>
    </row>
    <row r="627" spans="1:13" s="20" customFormat="1" x14ac:dyDescent="0.25">
      <c r="A627" s="20" t="s">
        <v>128</v>
      </c>
      <c r="C627" s="20" t="s">
        <v>37</v>
      </c>
      <c r="D627" s="20" t="s">
        <v>340</v>
      </c>
      <c r="E627" s="2">
        <f t="shared" ref="E627:E629" si="46">+J627-F627</f>
        <v>500000</v>
      </c>
      <c r="F627" s="16">
        <v>0</v>
      </c>
      <c r="G627" s="16">
        <v>0</v>
      </c>
      <c r="H627" s="16"/>
      <c r="I627" s="16">
        <f t="shared" ref="I627:I629" si="47">SUM(E627:G627)-H627</f>
        <v>500000</v>
      </c>
      <c r="J627" s="16">
        <v>500000</v>
      </c>
      <c r="K627" s="16"/>
      <c r="M627" s="28"/>
    </row>
    <row r="628" spans="1:13" s="20" customFormat="1" x14ac:dyDescent="0.25">
      <c r="A628" s="20" t="s">
        <v>128</v>
      </c>
      <c r="C628" s="20" t="s">
        <v>37</v>
      </c>
      <c r="D628" s="20" t="s">
        <v>572</v>
      </c>
      <c r="E628" s="2">
        <f t="shared" si="46"/>
        <v>900000</v>
      </c>
      <c r="F628" s="16">
        <v>0</v>
      </c>
      <c r="G628" s="16">
        <v>0</v>
      </c>
      <c r="H628" s="16"/>
      <c r="I628" s="16">
        <f t="shared" si="47"/>
        <v>900000</v>
      </c>
      <c r="J628" s="16">
        <v>900000</v>
      </c>
      <c r="K628" s="16"/>
      <c r="M628" s="28"/>
    </row>
    <row r="629" spans="1:13" s="20" customFormat="1" x14ac:dyDescent="0.25">
      <c r="A629" s="20" t="s">
        <v>128</v>
      </c>
      <c r="C629" s="20" t="s">
        <v>37</v>
      </c>
      <c r="D629" s="20" t="s">
        <v>337</v>
      </c>
      <c r="E629" s="2">
        <f t="shared" si="46"/>
        <v>0</v>
      </c>
      <c r="F629" s="16">
        <v>0</v>
      </c>
      <c r="G629" s="16">
        <v>0</v>
      </c>
      <c r="H629" s="16"/>
      <c r="I629" s="16">
        <f t="shared" si="47"/>
        <v>0</v>
      </c>
      <c r="J629" s="16">
        <v>0</v>
      </c>
      <c r="K629" s="16"/>
      <c r="M629" s="28"/>
    </row>
    <row r="630" spans="1:13" s="20" customFormat="1" x14ac:dyDescent="0.25">
      <c r="A630" s="20" t="s">
        <v>66</v>
      </c>
      <c r="C630" s="20" t="s">
        <v>39</v>
      </c>
      <c r="D630" s="20" t="s">
        <v>341</v>
      </c>
      <c r="E630" s="2">
        <f t="shared" si="45"/>
        <v>1900000</v>
      </c>
      <c r="F630" s="16">
        <v>700000</v>
      </c>
      <c r="G630" s="16">
        <v>0</v>
      </c>
      <c r="H630" s="16">
        <v>290000</v>
      </c>
      <c r="I630" s="16">
        <f t="shared" si="43"/>
        <v>2310000</v>
      </c>
      <c r="J630" s="16">
        <v>2600000</v>
      </c>
      <c r="K630" s="22" t="s">
        <v>737</v>
      </c>
      <c r="L630"/>
      <c r="M630" s="28"/>
    </row>
    <row r="631" spans="1:13" s="20" customFormat="1" x14ac:dyDescent="0.25">
      <c r="A631" s="20" t="s">
        <v>67</v>
      </c>
      <c r="C631" s="20" t="s">
        <v>39</v>
      </c>
      <c r="D631" s="20" t="s">
        <v>311</v>
      </c>
      <c r="E631" s="2">
        <f t="shared" si="45"/>
        <v>900000</v>
      </c>
      <c r="F631" s="16">
        <v>0</v>
      </c>
      <c r="G631" s="16">
        <v>0</v>
      </c>
      <c r="H631" s="16">
        <v>290000</v>
      </c>
      <c r="I631" s="16">
        <f t="shared" si="43"/>
        <v>610000</v>
      </c>
      <c r="J631" s="16">
        <v>900000</v>
      </c>
      <c r="K631" s="22" t="s">
        <v>737</v>
      </c>
      <c r="L631"/>
      <c r="M631" s="28"/>
    </row>
    <row r="632" spans="1:13" s="20" customFormat="1" x14ac:dyDescent="0.25">
      <c r="A632" s="20" t="s">
        <v>128</v>
      </c>
      <c r="C632" s="20" t="s">
        <v>39</v>
      </c>
      <c r="D632" s="20" t="s">
        <v>336</v>
      </c>
      <c r="E632" s="2">
        <f t="shared" si="45"/>
        <v>0</v>
      </c>
      <c r="F632" s="16">
        <v>0</v>
      </c>
      <c r="G632" s="16">
        <v>0</v>
      </c>
      <c r="H632" s="16"/>
      <c r="I632" s="16">
        <f t="shared" si="43"/>
        <v>0</v>
      </c>
      <c r="J632" s="16">
        <v>0</v>
      </c>
      <c r="K632" s="16"/>
      <c r="L632"/>
      <c r="M632" s="28"/>
    </row>
    <row r="633" spans="1:13" s="1" customFormat="1" x14ac:dyDescent="0.25">
      <c r="A633" s="3"/>
      <c r="B633" s="3"/>
      <c r="C633" s="3"/>
      <c r="D633" s="3" t="s">
        <v>275</v>
      </c>
      <c r="E633" s="4">
        <f t="shared" ref="E633:J633" si="48">SUM(E469:E632)</f>
        <v>292429925</v>
      </c>
      <c r="F633" s="4">
        <f t="shared" si="48"/>
        <v>90000000</v>
      </c>
      <c r="G633" s="4">
        <f t="shared" si="48"/>
        <v>20037030</v>
      </c>
      <c r="H633" s="4">
        <f t="shared" si="48"/>
        <v>580000</v>
      </c>
      <c r="I633" s="4">
        <f t="shared" si="48"/>
        <v>401886955</v>
      </c>
      <c r="J633" s="4">
        <f t="shared" si="48"/>
        <v>382429925</v>
      </c>
      <c r="K633" s="4"/>
      <c r="M633" s="28"/>
    </row>
    <row r="634" spans="1:13" x14ac:dyDescent="0.25">
      <c r="A634" t="s">
        <v>71</v>
      </c>
      <c r="C634" t="s">
        <v>70</v>
      </c>
      <c r="D634" t="s">
        <v>143</v>
      </c>
      <c r="E634" s="2">
        <f t="shared" si="45"/>
        <v>2400000</v>
      </c>
      <c r="F634" s="2">
        <v>0</v>
      </c>
      <c r="G634" s="2">
        <v>0</v>
      </c>
      <c r="I634" s="2">
        <f>SUM(E634:G634)-H634</f>
        <v>2400000</v>
      </c>
      <c r="J634" s="2">
        <v>2400000</v>
      </c>
      <c r="M634" s="28"/>
    </row>
    <row r="635" spans="1:13" x14ac:dyDescent="0.25">
      <c r="A635" t="s">
        <v>71</v>
      </c>
      <c r="C635" t="s">
        <v>70</v>
      </c>
      <c r="D635" t="s">
        <v>573</v>
      </c>
      <c r="E635" s="2">
        <f t="shared" si="45"/>
        <v>2400000</v>
      </c>
      <c r="F635" s="2">
        <v>0</v>
      </c>
      <c r="G635" s="2">
        <v>0</v>
      </c>
      <c r="I635" s="2">
        <f t="shared" ref="I635:I661" si="49">SUM(E635:G635)-H635</f>
        <v>2400000</v>
      </c>
      <c r="J635" s="2">
        <v>2400000</v>
      </c>
      <c r="M635" s="28"/>
    </row>
    <row r="636" spans="1:13" x14ac:dyDescent="0.25">
      <c r="A636" t="s">
        <v>71</v>
      </c>
      <c r="C636" t="s">
        <v>70</v>
      </c>
      <c r="D636" t="s">
        <v>144</v>
      </c>
      <c r="E636" s="2">
        <f t="shared" si="45"/>
        <v>2400000</v>
      </c>
      <c r="F636" s="2">
        <v>0</v>
      </c>
      <c r="G636" s="2">
        <v>0</v>
      </c>
      <c r="I636" s="2">
        <f t="shared" si="49"/>
        <v>2400000</v>
      </c>
      <c r="J636" s="2">
        <v>2400000</v>
      </c>
      <c r="M636" s="28"/>
    </row>
    <row r="637" spans="1:13" x14ac:dyDescent="0.25">
      <c r="A637" t="s">
        <v>71</v>
      </c>
      <c r="C637" t="s">
        <v>70</v>
      </c>
      <c r="D637" t="s">
        <v>736</v>
      </c>
      <c r="E637" s="2">
        <f t="shared" si="45"/>
        <v>0</v>
      </c>
      <c r="F637" s="2">
        <v>0</v>
      </c>
      <c r="G637" s="2">
        <v>0</v>
      </c>
      <c r="I637" s="2">
        <f t="shared" si="49"/>
        <v>0</v>
      </c>
      <c r="J637" s="2">
        <v>0</v>
      </c>
      <c r="M637" s="28"/>
    </row>
    <row r="638" spans="1:13" x14ac:dyDescent="0.25">
      <c r="A638" t="s">
        <v>71</v>
      </c>
      <c r="C638" t="s">
        <v>70</v>
      </c>
      <c r="D638" t="s">
        <v>146</v>
      </c>
      <c r="E638" s="2">
        <f t="shared" si="45"/>
        <v>2400000</v>
      </c>
      <c r="F638" s="19">
        <v>0</v>
      </c>
      <c r="G638" s="19">
        <v>0</v>
      </c>
      <c r="H638" s="19"/>
      <c r="I638" s="2">
        <f t="shared" si="49"/>
        <v>2400000</v>
      </c>
      <c r="J638" s="19">
        <v>2400000</v>
      </c>
      <c r="K638"/>
      <c r="M638" s="28"/>
    </row>
    <row r="639" spans="1:13" x14ac:dyDescent="0.25">
      <c r="A639" t="s">
        <v>71</v>
      </c>
      <c r="C639" t="s">
        <v>70</v>
      </c>
      <c r="D639" t="s">
        <v>147</v>
      </c>
      <c r="E639" s="2">
        <f t="shared" si="45"/>
        <v>2400000</v>
      </c>
      <c r="F639" s="19">
        <v>0</v>
      </c>
      <c r="G639" s="19">
        <v>0</v>
      </c>
      <c r="H639" s="19"/>
      <c r="I639" s="2">
        <f t="shared" si="49"/>
        <v>2400000</v>
      </c>
      <c r="J639" s="19">
        <v>2400000</v>
      </c>
      <c r="K639"/>
      <c r="M639" s="28"/>
    </row>
    <row r="640" spans="1:13" x14ac:dyDescent="0.25">
      <c r="A640" t="s">
        <v>71</v>
      </c>
      <c r="C640" t="s">
        <v>70</v>
      </c>
      <c r="D640" t="s">
        <v>574</v>
      </c>
      <c r="E640" s="2">
        <f t="shared" si="45"/>
        <v>2400000</v>
      </c>
      <c r="F640" s="19">
        <v>0</v>
      </c>
      <c r="G640" s="19">
        <v>0</v>
      </c>
      <c r="H640" s="19"/>
      <c r="I640" s="2">
        <f t="shared" si="49"/>
        <v>2400000</v>
      </c>
      <c r="J640" s="19">
        <v>2400000</v>
      </c>
      <c r="K640"/>
      <c r="M640" s="28"/>
    </row>
    <row r="641" spans="1:13" x14ac:dyDescent="0.25">
      <c r="A641" t="s">
        <v>71</v>
      </c>
      <c r="C641" t="s">
        <v>70</v>
      </c>
      <c r="D641" t="s">
        <v>391</v>
      </c>
      <c r="E641" s="2">
        <f t="shared" si="45"/>
        <v>2400000</v>
      </c>
      <c r="F641" s="19">
        <v>0</v>
      </c>
      <c r="G641" s="19">
        <v>0</v>
      </c>
      <c r="H641" s="19"/>
      <c r="I641" s="2">
        <f t="shared" si="49"/>
        <v>2400000</v>
      </c>
      <c r="J641" s="19">
        <v>2400000</v>
      </c>
      <c r="K641"/>
      <c r="M641" s="28"/>
    </row>
    <row r="642" spans="1:13" x14ac:dyDescent="0.25">
      <c r="A642" t="s">
        <v>71</v>
      </c>
      <c r="C642" t="s">
        <v>70</v>
      </c>
      <c r="D642" t="s">
        <v>481</v>
      </c>
      <c r="E642" s="2">
        <f t="shared" si="45"/>
        <v>2400000</v>
      </c>
      <c r="F642" s="19">
        <v>0</v>
      </c>
      <c r="G642" s="19">
        <v>0</v>
      </c>
      <c r="H642" s="19"/>
      <c r="I642" s="2">
        <f t="shared" si="49"/>
        <v>2400000</v>
      </c>
      <c r="J642" s="19">
        <v>2400000</v>
      </c>
      <c r="K642"/>
      <c r="M642" s="28"/>
    </row>
    <row r="643" spans="1:13" x14ac:dyDescent="0.25">
      <c r="A643" t="s">
        <v>71</v>
      </c>
      <c r="C643" t="s">
        <v>70</v>
      </c>
      <c r="D643" t="s">
        <v>825</v>
      </c>
      <c r="E643" s="2">
        <f t="shared" si="45"/>
        <v>1066667</v>
      </c>
      <c r="F643" s="19">
        <v>0</v>
      </c>
      <c r="G643" s="19">
        <v>444444</v>
      </c>
      <c r="H643" s="19"/>
      <c r="I643" s="2">
        <f t="shared" si="49"/>
        <v>1511111</v>
      </c>
      <c r="J643" s="19">
        <v>1066667</v>
      </c>
      <c r="K643"/>
      <c r="M643" s="28"/>
    </row>
    <row r="644" spans="1:13" x14ac:dyDescent="0.25">
      <c r="A644" t="s">
        <v>71</v>
      </c>
      <c r="C644" t="s">
        <v>70</v>
      </c>
      <c r="D644" t="s">
        <v>148</v>
      </c>
      <c r="E644" s="2">
        <f t="shared" si="45"/>
        <v>1900000</v>
      </c>
      <c r="F644" s="19">
        <v>850000</v>
      </c>
      <c r="G644" s="19">
        <v>0</v>
      </c>
      <c r="H644" s="19"/>
      <c r="I644" s="2">
        <f t="shared" si="49"/>
        <v>2750000</v>
      </c>
      <c r="J644" s="19">
        <v>2750000</v>
      </c>
      <c r="K644"/>
      <c r="M644" s="28"/>
    </row>
    <row r="645" spans="1:13" x14ac:dyDescent="0.25">
      <c r="A645" t="s">
        <v>71</v>
      </c>
      <c r="C645" t="s">
        <v>70</v>
      </c>
      <c r="D645" t="s">
        <v>149</v>
      </c>
      <c r="E645" s="2">
        <f t="shared" si="45"/>
        <v>2200000</v>
      </c>
      <c r="F645" s="19">
        <v>1000000</v>
      </c>
      <c r="G645" s="19">
        <v>0</v>
      </c>
      <c r="H645" s="19"/>
      <c r="I645" s="2">
        <f t="shared" si="49"/>
        <v>3200000</v>
      </c>
      <c r="J645" s="19">
        <v>3200000</v>
      </c>
      <c r="K645"/>
      <c r="M645" s="28"/>
    </row>
    <row r="646" spans="1:13" x14ac:dyDescent="0.25">
      <c r="A646" t="s">
        <v>71</v>
      </c>
      <c r="C646" t="s">
        <v>70</v>
      </c>
      <c r="D646" t="s">
        <v>150</v>
      </c>
      <c r="E646" s="2">
        <f t="shared" si="45"/>
        <v>1900000</v>
      </c>
      <c r="F646" s="19">
        <v>850000</v>
      </c>
      <c r="G646" s="19">
        <v>0</v>
      </c>
      <c r="H646" s="19"/>
      <c r="I646" s="2">
        <f t="shared" si="49"/>
        <v>2750000</v>
      </c>
      <c r="J646" s="19">
        <v>2750000</v>
      </c>
      <c r="K646"/>
      <c r="M646" s="28"/>
    </row>
    <row r="647" spans="1:13" x14ac:dyDescent="0.25">
      <c r="A647" t="s">
        <v>71</v>
      </c>
      <c r="C647" t="s">
        <v>70</v>
      </c>
      <c r="D647" t="s">
        <v>151</v>
      </c>
      <c r="E647" s="2">
        <f t="shared" si="45"/>
        <v>4000000</v>
      </c>
      <c r="F647" s="19">
        <v>1000000</v>
      </c>
      <c r="G647" s="19">
        <v>0</v>
      </c>
      <c r="H647" s="19"/>
      <c r="I647" s="2">
        <f t="shared" si="49"/>
        <v>5000000</v>
      </c>
      <c r="J647" s="19">
        <v>5000000</v>
      </c>
      <c r="K647"/>
      <c r="M647" s="28"/>
    </row>
    <row r="648" spans="1:13" x14ac:dyDescent="0.25">
      <c r="A648" t="s">
        <v>71</v>
      </c>
      <c r="C648" t="s">
        <v>70</v>
      </c>
      <c r="D648" t="s">
        <v>69</v>
      </c>
      <c r="E648" s="2">
        <f t="shared" si="45"/>
        <v>2200000</v>
      </c>
      <c r="F648" s="19">
        <v>1000000</v>
      </c>
      <c r="G648" s="19">
        <v>0</v>
      </c>
      <c r="H648" s="19"/>
      <c r="I648" s="2">
        <f t="shared" si="49"/>
        <v>3200000</v>
      </c>
      <c r="J648" s="19">
        <v>3200000</v>
      </c>
      <c r="K648"/>
      <c r="M648" s="28"/>
    </row>
    <row r="649" spans="1:13" x14ac:dyDescent="0.25">
      <c r="A649" t="s">
        <v>71</v>
      </c>
      <c r="C649" t="s">
        <v>70</v>
      </c>
      <c r="D649" t="s">
        <v>609</v>
      </c>
      <c r="E649" s="2">
        <f t="shared" si="45"/>
        <v>3400000</v>
      </c>
      <c r="F649" s="19">
        <v>1000000</v>
      </c>
      <c r="G649" s="19">
        <v>0</v>
      </c>
      <c r="H649" s="19"/>
      <c r="I649" s="2">
        <f t="shared" si="49"/>
        <v>4400000</v>
      </c>
      <c r="J649" s="19">
        <v>4400000</v>
      </c>
      <c r="K649"/>
      <c r="M649" s="28"/>
    </row>
    <row r="650" spans="1:13" x14ac:dyDescent="0.25">
      <c r="A650" t="s">
        <v>71</v>
      </c>
      <c r="C650" t="s">
        <v>70</v>
      </c>
      <c r="D650" t="s">
        <v>575</v>
      </c>
      <c r="E650" s="2">
        <f t="shared" si="45"/>
        <v>4000000</v>
      </c>
      <c r="F650" s="19">
        <v>1000000</v>
      </c>
      <c r="G650" s="19">
        <v>0</v>
      </c>
      <c r="H650" s="19"/>
      <c r="I650" s="2">
        <f t="shared" si="49"/>
        <v>5000000</v>
      </c>
      <c r="J650" s="19">
        <v>5000000</v>
      </c>
      <c r="K650"/>
      <c r="M650" s="28"/>
    </row>
    <row r="651" spans="1:13" x14ac:dyDescent="0.25">
      <c r="A651" t="s">
        <v>71</v>
      </c>
      <c r="C651" t="s">
        <v>70</v>
      </c>
      <c r="D651" t="s">
        <v>482</v>
      </c>
      <c r="E651" s="2">
        <f t="shared" si="45"/>
        <v>4000000</v>
      </c>
      <c r="F651" s="19">
        <v>1000000</v>
      </c>
      <c r="G651" s="19">
        <v>0</v>
      </c>
      <c r="H651" s="19"/>
      <c r="I651" s="2">
        <f t="shared" si="49"/>
        <v>5000000</v>
      </c>
      <c r="J651" s="19">
        <v>5000000</v>
      </c>
      <c r="K651"/>
      <c r="M651" s="28"/>
    </row>
    <row r="652" spans="1:13" x14ac:dyDescent="0.25">
      <c r="A652" t="s">
        <v>71</v>
      </c>
      <c r="C652" t="s">
        <v>70</v>
      </c>
      <c r="D652" t="s">
        <v>153</v>
      </c>
      <c r="E652" s="2">
        <f t="shared" si="45"/>
        <v>4000000</v>
      </c>
      <c r="F652" s="19">
        <v>1000000</v>
      </c>
      <c r="G652" s="19">
        <v>0</v>
      </c>
      <c r="H652" s="19"/>
      <c r="I652" s="2">
        <f t="shared" si="49"/>
        <v>5000000</v>
      </c>
      <c r="J652" s="19">
        <v>5000000</v>
      </c>
      <c r="K652"/>
      <c r="M652" s="28"/>
    </row>
    <row r="653" spans="1:13" x14ac:dyDescent="0.25">
      <c r="A653" t="s">
        <v>71</v>
      </c>
      <c r="C653" t="s">
        <v>70</v>
      </c>
      <c r="D653" t="s">
        <v>576</v>
      </c>
      <c r="E653" s="2">
        <f t="shared" si="45"/>
        <v>1600000</v>
      </c>
      <c r="F653" s="19">
        <v>1000000</v>
      </c>
      <c r="G653" s="19">
        <v>0</v>
      </c>
      <c r="H653" s="19"/>
      <c r="I653" s="2">
        <f t="shared" si="49"/>
        <v>2600000</v>
      </c>
      <c r="J653" s="19">
        <v>2600000</v>
      </c>
      <c r="K653"/>
      <c r="M653" s="28"/>
    </row>
    <row r="654" spans="1:13" x14ac:dyDescent="0.25">
      <c r="A654" t="s">
        <v>71</v>
      </c>
      <c r="C654" t="s">
        <v>70</v>
      </c>
      <c r="D654" t="s">
        <v>610</v>
      </c>
      <c r="E654" s="2">
        <f t="shared" si="45"/>
        <v>2400000</v>
      </c>
      <c r="F654" s="2">
        <v>0</v>
      </c>
      <c r="G654" s="2">
        <v>0</v>
      </c>
      <c r="I654" s="2">
        <f>SUM(E654:G654)-H654</f>
        <v>2400000</v>
      </c>
      <c r="J654" s="2">
        <v>2400000</v>
      </c>
      <c r="M654" s="28"/>
    </row>
    <row r="655" spans="1:13" x14ac:dyDescent="0.25">
      <c r="A655" t="s">
        <v>71</v>
      </c>
      <c r="C655" t="s">
        <v>70</v>
      </c>
      <c r="D655" t="s">
        <v>394</v>
      </c>
      <c r="E655" s="2">
        <f t="shared" si="45"/>
        <v>2400000</v>
      </c>
      <c r="F655" s="2">
        <v>0</v>
      </c>
      <c r="G655" s="2">
        <v>0</v>
      </c>
      <c r="I655" s="2">
        <f t="shared" si="49"/>
        <v>2400000</v>
      </c>
      <c r="J655" s="2">
        <v>2400000</v>
      </c>
      <c r="M655" s="28"/>
    </row>
    <row r="656" spans="1:13" x14ac:dyDescent="0.25">
      <c r="A656" t="s">
        <v>71</v>
      </c>
      <c r="C656" t="s">
        <v>74</v>
      </c>
      <c r="D656" t="s">
        <v>154</v>
      </c>
      <c r="E656" s="2">
        <f t="shared" si="45"/>
        <v>1500000</v>
      </c>
      <c r="F656" s="2">
        <v>0</v>
      </c>
      <c r="G656" s="2">
        <v>0</v>
      </c>
      <c r="I656" s="2">
        <f t="shared" si="49"/>
        <v>1500000</v>
      </c>
      <c r="J656" s="2">
        <v>1500000</v>
      </c>
      <c r="M656" s="28"/>
    </row>
    <row r="657" spans="1:13" x14ac:dyDescent="0.25">
      <c r="A657" t="s">
        <v>71</v>
      </c>
      <c r="C657" t="s">
        <v>74</v>
      </c>
      <c r="D657" t="s">
        <v>155</v>
      </c>
      <c r="E657" s="2">
        <f t="shared" si="45"/>
        <v>0</v>
      </c>
      <c r="F657" s="2">
        <v>0</v>
      </c>
      <c r="G657" s="2">
        <v>0</v>
      </c>
      <c r="I657" s="2">
        <f t="shared" si="49"/>
        <v>0</v>
      </c>
      <c r="M657" s="28"/>
    </row>
    <row r="658" spans="1:13" x14ac:dyDescent="0.25">
      <c r="A658" t="s">
        <v>71</v>
      </c>
      <c r="C658" t="s">
        <v>74</v>
      </c>
      <c r="D658" t="s">
        <v>81</v>
      </c>
      <c r="E658" s="2">
        <f t="shared" si="45"/>
        <v>1450000</v>
      </c>
      <c r="F658" s="2">
        <v>600000</v>
      </c>
      <c r="G658" s="2">
        <v>0</v>
      </c>
      <c r="I658" s="2">
        <f t="shared" si="49"/>
        <v>2050000</v>
      </c>
      <c r="J658" s="2">
        <v>2050000</v>
      </c>
      <c r="M658" s="28"/>
    </row>
    <row r="659" spans="1:13" x14ac:dyDescent="0.25">
      <c r="A659" t="s">
        <v>71</v>
      </c>
      <c r="C659" t="s">
        <v>74</v>
      </c>
      <c r="D659" t="s">
        <v>152</v>
      </c>
      <c r="E659" s="2">
        <f t="shared" si="45"/>
        <v>2050000</v>
      </c>
      <c r="F659" s="2">
        <v>0</v>
      </c>
      <c r="G659" s="2">
        <v>0</v>
      </c>
      <c r="I659" s="2">
        <f t="shared" si="49"/>
        <v>2050000</v>
      </c>
      <c r="J659" s="2">
        <v>2050000</v>
      </c>
      <c r="M659" s="28"/>
    </row>
    <row r="660" spans="1:13" x14ac:dyDescent="0.25">
      <c r="A660" t="s">
        <v>71</v>
      </c>
      <c r="C660" t="s">
        <v>75</v>
      </c>
      <c r="D660" t="s">
        <v>72</v>
      </c>
      <c r="E660" s="2">
        <f t="shared" si="45"/>
        <v>4400000</v>
      </c>
      <c r="F660" s="2">
        <v>0</v>
      </c>
      <c r="G660" s="2">
        <v>0</v>
      </c>
      <c r="I660" s="2">
        <f t="shared" si="49"/>
        <v>4400000</v>
      </c>
      <c r="J660" s="2">
        <v>4400000</v>
      </c>
      <c r="M660" s="28"/>
    </row>
    <row r="661" spans="1:13" x14ac:dyDescent="0.25">
      <c r="A661" t="s">
        <v>71</v>
      </c>
      <c r="C661" t="s">
        <v>75</v>
      </c>
      <c r="D661" t="s">
        <v>73</v>
      </c>
      <c r="E661" s="2">
        <f t="shared" si="45"/>
        <v>1110000</v>
      </c>
      <c r="F661" s="2">
        <v>0</v>
      </c>
      <c r="G661" s="2">
        <v>0</v>
      </c>
      <c r="I661" s="2">
        <f t="shared" si="49"/>
        <v>1110000</v>
      </c>
      <c r="J661" s="2">
        <v>1110000</v>
      </c>
      <c r="K661" s="19"/>
      <c r="M661" s="28"/>
    </row>
    <row r="662" spans="1:13" s="1" customFormat="1" x14ac:dyDescent="0.25">
      <c r="A662" s="3"/>
      <c r="B662" s="3"/>
      <c r="C662" s="3"/>
      <c r="D662" s="3" t="s">
        <v>87</v>
      </c>
      <c r="E662" s="4">
        <f t="shared" ref="E662:J662" si="50">SUM(E634:E661)</f>
        <v>64776667</v>
      </c>
      <c r="F662" s="4">
        <f t="shared" si="50"/>
        <v>10300000</v>
      </c>
      <c r="G662" s="4">
        <f t="shared" si="50"/>
        <v>444444</v>
      </c>
      <c r="H662" s="4">
        <f t="shared" si="50"/>
        <v>0</v>
      </c>
      <c r="I662" s="4">
        <f t="shared" si="50"/>
        <v>75521111</v>
      </c>
      <c r="J662" s="4">
        <f t="shared" si="50"/>
        <v>75076667</v>
      </c>
      <c r="K662" s="4">
        <f>SUM(K546:K661)</f>
        <v>0</v>
      </c>
      <c r="M662" s="28"/>
    </row>
    <row r="663" spans="1:13" x14ac:dyDescent="0.25">
      <c r="E663" s="2">
        <f t="shared" ref="E663:K663" si="51">SUM(E121,E250,E372,E468,E633,E662)</f>
        <v>998129036.44444442</v>
      </c>
      <c r="F663" s="2">
        <f t="shared" si="51"/>
        <v>265577777.77777779</v>
      </c>
      <c r="G663" s="2">
        <f t="shared" si="51"/>
        <v>54148126.777777776</v>
      </c>
      <c r="H663" s="2">
        <f t="shared" si="51"/>
        <v>2030000</v>
      </c>
      <c r="I663" s="2">
        <f t="shared" si="51"/>
        <v>1315824941</v>
      </c>
      <c r="J663" s="2">
        <f t="shared" si="51"/>
        <v>1263706814.2222223</v>
      </c>
      <c r="K663" s="2">
        <f t="shared" si="51"/>
        <v>0</v>
      </c>
    </row>
    <row r="664" spans="1:13" x14ac:dyDescent="0.25">
      <c r="D664" s="2"/>
      <c r="I664" s="2">
        <f>+SUM(E664:G664)-H664</f>
        <v>0</v>
      </c>
      <c r="K664"/>
    </row>
    <row r="665" spans="1:13" x14ac:dyDescent="0.25">
      <c r="D665" s="2"/>
      <c r="I665" s="2">
        <f>+SUM(E665:G665)-H665</f>
        <v>0</v>
      </c>
      <c r="K665"/>
    </row>
    <row r="666" spans="1:13" x14ac:dyDescent="0.25">
      <c r="I666" s="2">
        <f>SUM(I663:I665)</f>
        <v>1315824941</v>
      </c>
      <c r="K666"/>
    </row>
    <row r="668" spans="1:13" s="2" customFormat="1" x14ac:dyDescent="0.25">
      <c r="A668"/>
      <c r="B668"/>
      <c r="C668" t="s">
        <v>20</v>
      </c>
      <c r="D668"/>
      <c r="E668" s="2">
        <f t="shared" ref="E668:J674" si="52">SUMIF($C$4:$C$661,$C668,E$4:E$661)</f>
        <v>759137369.44444442</v>
      </c>
      <c r="F668" s="2">
        <f t="shared" si="52"/>
        <v>234077777.77777779</v>
      </c>
      <c r="G668" s="2">
        <f t="shared" si="52"/>
        <v>53703682.777777776</v>
      </c>
      <c r="H668" s="2">
        <f t="shared" si="52"/>
        <v>0</v>
      </c>
      <c r="I668" s="2">
        <f t="shared" si="52"/>
        <v>1046918830</v>
      </c>
      <c r="J668" s="2">
        <f t="shared" si="52"/>
        <v>993215147.22222221</v>
      </c>
    </row>
    <row r="669" spans="1:13" s="2" customFormat="1" x14ac:dyDescent="0.25">
      <c r="A669"/>
      <c r="B669"/>
      <c r="C669" t="s">
        <v>37</v>
      </c>
      <c r="D669"/>
      <c r="E669" s="2">
        <f t="shared" si="52"/>
        <v>162325000</v>
      </c>
      <c r="F669" s="2">
        <f t="shared" si="52"/>
        <v>19800000</v>
      </c>
      <c r="G669" s="2">
        <f t="shared" si="52"/>
        <v>0</v>
      </c>
      <c r="H669" s="2">
        <f t="shared" si="52"/>
        <v>0</v>
      </c>
      <c r="I669" s="2">
        <f t="shared" si="52"/>
        <v>182125000</v>
      </c>
      <c r="J669" s="2">
        <f t="shared" si="52"/>
        <v>182125000</v>
      </c>
    </row>
    <row r="670" spans="1:13" s="2" customFormat="1" x14ac:dyDescent="0.25">
      <c r="A670"/>
      <c r="B670"/>
      <c r="C670" t="s">
        <v>38</v>
      </c>
      <c r="D670"/>
      <c r="E670" s="2">
        <f t="shared" si="52"/>
        <v>0</v>
      </c>
      <c r="F670" s="2">
        <f t="shared" si="52"/>
        <v>0</v>
      </c>
      <c r="G670" s="2">
        <f t="shared" si="52"/>
        <v>0</v>
      </c>
      <c r="H670" s="2">
        <f t="shared" si="52"/>
        <v>0</v>
      </c>
      <c r="I670" s="2">
        <f t="shared" si="52"/>
        <v>0</v>
      </c>
      <c r="J670" s="2">
        <f t="shared" si="52"/>
        <v>0</v>
      </c>
    </row>
    <row r="671" spans="1:13" s="2" customFormat="1" x14ac:dyDescent="0.25">
      <c r="A671"/>
      <c r="B671"/>
      <c r="C671" t="s">
        <v>39</v>
      </c>
      <c r="D671"/>
      <c r="E671" s="2">
        <f t="shared" si="52"/>
        <v>11890000</v>
      </c>
      <c r="F671" s="2">
        <f t="shared" si="52"/>
        <v>1400000</v>
      </c>
      <c r="G671" s="2">
        <f t="shared" si="52"/>
        <v>0</v>
      </c>
      <c r="H671" s="2">
        <f t="shared" si="52"/>
        <v>2030000</v>
      </c>
      <c r="I671" s="2">
        <f t="shared" si="52"/>
        <v>11260000</v>
      </c>
      <c r="J671" s="2">
        <f t="shared" si="52"/>
        <v>13290000</v>
      </c>
    </row>
    <row r="672" spans="1:13" s="2" customFormat="1" x14ac:dyDescent="0.25">
      <c r="A672"/>
      <c r="B672"/>
      <c r="C672" t="s">
        <v>75</v>
      </c>
      <c r="D672"/>
      <c r="E672" s="2">
        <f t="shared" si="52"/>
        <v>5510000</v>
      </c>
      <c r="F672" s="2">
        <f t="shared" si="52"/>
        <v>0</v>
      </c>
      <c r="G672" s="2">
        <f t="shared" si="52"/>
        <v>0</v>
      </c>
      <c r="H672" s="2">
        <f t="shared" si="52"/>
        <v>0</v>
      </c>
      <c r="I672" s="2">
        <f t="shared" si="52"/>
        <v>5510000</v>
      </c>
      <c r="J672" s="2">
        <f t="shared" si="52"/>
        <v>5510000</v>
      </c>
    </row>
    <row r="673" spans="1:11" s="2" customFormat="1" x14ac:dyDescent="0.25">
      <c r="A673"/>
      <c r="B673"/>
      <c r="C673" t="s">
        <v>70</v>
      </c>
      <c r="D673"/>
      <c r="E673" s="2">
        <f t="shared" si="52"/>
        <v>54266667</v>
      </c>
      <c r="F673" s="2">
        <f t="shared" si="52"/>
        <v>9700000</v>
      </c>
      <c r="G673" s="2">
        <f t="shared" si="52"/>
        <v>444444</v>
      </c>
      <c r="H673" s="2">
        <f t="shared" si="52"/>
        <v>0</v>
      </c>
      <c r="I673" s="2">
        <f t="shared" si="52"/>
        <v>64411111</v>
      </c>
      <c r="J673" s="2">
        <f t="shared" si="52"/>
        <v>63966667</v>
      </c>
    </row>
    <row r="674" spans="1:11" s="2" customFormat="1" x14ac:dyDescent="0.25">
      <c r="A674"/>
      <c r="B674"/>
      <c r="C674" t="s">
        <v>74</v>
      </c>
      <c r="D674"/>
      <c r="E674" s="2">
        <f t="shared" si="52"/>
        <v>5000000</v>
      </c>
      <c r="F674" s="2">
        <f t="shared" si="52"/>
        <v>600000</v>
      </c>
      <c r="G674" s="2">
        <f t="shared" si="52"/>
        <v>0</v>
      </c>
      <c r="H674" s="2">
        <f t="shared" si="52"/>
        <v>0</v>
      </c>
      <c r="I674" s="2">
        <f t="shared" si="52"/>
        <v>5600000</v>
      </c>
      <c r="J674" s="2">
        <f t="shared" si="52"/>
        <v>5600000</v>
      </c>
    </row>
    <row r="675" spans="1:11" s="2" customFormat="1" x14ac:dyDescent="0.25">
      <c r="A675"/>
      <c r="B675"/>
      <c r="C675"/>
      <c r="D675"/>
    </row>
    <row r="676" spans="1:11" s="2" customFormat="1" x14ac:dyDescent="0.25">
      <c r="A676"/>
      <c r="B676"/>
      <c r="C676" t="s">
        <v>20</v>
      </c>
      <c r="D676"/>
      <c r="E676" s="2">
        <f>+E673+E668</f>
        <v>813404036.44444442</v>
      </c>
      <c r="F676" s="2">
        <f t="shared" ref="F676:J677" si="53">+F673+F668</f>
        <v>243777777.77777779</v>
      </c>
      <c r="G676" s="2">
        <f t="shared" si="53"/>
        <v>54148126.777777776</v>
      </c>
      <c r="H676" s="2">
        <f t="shared" si="53"/>
        <v>0</v>
      </c>
      <c r="I676" s="2">
        <f t="shared" si="53"/>
        <v>1111329941</v>
      </c>
      <c r="J676" s="2">
        <f t="shared" si="53"/>
        <v>1057181814.2222222</v>
      </c>
    </row>
    <row r="677" spans="1:11" s="2" customFormat="1" x14ac:dyDescent="0.25">
      <c r="A677"/>
      <c r="B677"/>
      <c r="C677" t="s">
        <v>37</v>
      </c>
      <c r="D677"/>
      <c r="E677" s="2">
        <f>+E674+E669</f>
        <v>167325000</v>
      </c>
      <c r="F677" s="2">
        <f t="shared" si="53"/>
        <v>20400000</v>
      </c>
      <c r="G677" s="2">
        <f t="shared" si="53"/>
        <v>0</v>
      </c>
      <c r="H677" s="2">
        <f t="shared" si="53"/>
        <v>0</v>
      </c>
      <c r="I677" s="2">
        <f t="shared" si="53"/>
        <v>187725000</v>
      </c>
      <c r="J677" s="2">
        <f t="shared" si="53"/>
        <v>187725000</v>
      </c>
    </row>
    <row r="678" spans="1:11" s="2" customFormat="1" x14ac:dyDescent="0.25">
      <c r="A678"/>
      <c r="B678"/>
      <c r="C678" t="s">
        <v>38</v>
      </c>
      <c r="D678"/>
      <c r="E678" s="2">
        <f t="shared" ref="E678:J678" si="54">+E670</f>
        <v>0</v>
      </c>
      <c r="F678" s="2">
        <f t="shared" si="54"/>
        <v>0</v>
      </c>
      <c r="G678" s="2">
        <f t="shared" si="54"/>
        <v>0</v>
      </c>
      <c r="H678" s="2">
        <f t="shared" si="54"/>
        <v>0</v>
      </c>
      <c r="I678" s="2">
        <f t="shared" si="54"/>
        <v>0</v>
      </c>
      <c r="J678" s="2">
        <f t="shared" si="54"/>
        <v>0</v>
      </c>
    </row>
    <row r="679" spans="1:11" s="2" customFormat="1" x14ac:dyDescent="0.25">
      <c r="A679"/>
      <c r="B679"/>
      <c r="C679" t="s">
        <v>39</v>
      </c>
      <c r="D679"/>
      <c r="E679" s="2">
        <f t="shared" ref="E679:J679" si="55">+E672+E671</f>
        <v>17400000</v>
      </c>
      <c r="F679" s="2">
        <f t="shared" si="55"/>
        <v>1400000</v>
      </c>
      <c r="G679" s="2">
        <f t="shared" si="55"/>
        <v>0</v>
      </c>
      <c r="H679" s="2">
        <f t="shared" si="55"/>
        <v>2030000</v>
      </c>
      <c r="I679" s="2">
        <f t="shared" si="55"/>
        <v>16770000</v>
      </c>
      <c r="J679" s="2">
        <f t="shared" si="55"/>
        <v>18800000</v>
      </c>
    </row>
    <row r="680" spans="1:11" s="2" customFormat="1" x14ac:dyDescent="0.25">
      <c r="A680"/>
      <c r="B680"/>
      <c r="C680"/>
      <c r="D680"/>
      <c r="E680" s="15">
        <f t="shared" ref="E680:J680" si="56">SUM(E676:E679)</f>
        <v>998129036.44444442</v>
      </c>
      <c r="F680" s="15">
        <f t="shared" si="56"/>
        <v>265577777.77777779</v>
      </c>
      <c r="G680" s="15">
        <f t="shared" si="56"/>
        <v>54148126.777777776</v>
      </c>
      <c r="H680" s="15">
        <f t="shared" si="56"/>
        <v>2030000</v>
      </c>
      <c r="I680" s="15">
        <f t="shared" si="56"/>
        <v>1315824941</v>
      </c>
      <c r="J680" s="15">
        <f t="shared" si="56"/>
        <v>1263706814.2222223</v>
      </c>
    </row>
    <row r="681" spans="1:11" s="2" customFormat="1" x14ac:dyDescent="0.25">
      <c r="A681"/>
      <c r="B681"/>
      <c r="C681"/>
      <c r="D681"/>
    </row>
    <row r="682" spans="1:11" s="2" customFormat="1" x14ac:dyDescent="0.25">
      <c r="A682"/>
      <c r="B682" t="s">
        <v>28</v>
      </c>
      <c r="C682" t="s">
        <v>20</v>
      </c>
      <c r="D682"/>
      <c r="E682" s="2">
        <f t="shared" ref="E682:I691" si="57">SUMPRODUCT(($A$4:$A$662=$B682)*($C$4:$C$662=$C682)*(E$4:E$662))</f>
        <v>0</v>
      </c>
      <c r="F682" s="2">
        <f t="shared" si="57"/>
        <v>0</v>
      </c>
      <c r="G682" s="2">
        <f t="shared" si="57"/>
        <v>0</v>
      </c>
      <c r="H682" s="2">
        <f t="shared" si="57"/>
        <v>0</v>
      </c>
      <c r="I682" s="2">
        <f t="shared" si="57"/>
        <v>0</v>
      </c>
      <c r="J682" s="2">
        <f t="shared" ref="J682:J708" si="58">SUMPRODUCT(($A$4:$A$662=$B682)*($C$4:$C$662=$C682)*($J$4:$J$662))</f>
        <v>0</v>
      </c>
    </row>
    <row r="683" spans="1:11" s="2" customFormat="1" x14ac:dyDescent="0.25">
      <c r="A683"/>
      <c r="B683" t="s">
        <v>28</v>
      </c>
      <c r="C683" t="s">
        <v>37</v>
      </c>
      <c r="D683"/>
      <c r="E683" s="2">
        <f t="shared" si="57"/>
        <v>0</v>
      </c>
      <c r="F683" s="2">
        <f t="shared" si="57"/>
        <v>0</v>
      </c>
      <c r="G683" s="2">
        <f t="shared" si="57"/>
        <v>0</v>
      </c>
      <c r="H683" s="2">
        <f t="shared" si="57"/>
        <v>0</v>
      </c>
      <c r="I683" s="2">
        <f t="shared" si="57"/>
        <v>0</v>
      </c>
      <c r="J683" s="2">
        <f t="shared" si="58"/>
        <v>0</v>
      </c>
    </row>
    <row r="684" spans="1:11" s="2" customFormat="1" x14ac:dyDescent="0.25">
      <c r="A684"/>
      <c r="B684" t="s">
        <v>28</v>
      </c>
      <c r="C684" t="s">
        <v>38</v>
      </c>
      <c r="D684"/>
      <c r="E684" s="2">
        <f t="shared" si="57"/>
        <v>0</v>
      </c>
      <c r="F684" s="2">
        <f t="shared" si="57"/>
        <v>0</v>
      </c>
      <c r="G684" s="2">
        <f t="shared" si="57"/>
        <v>0</v>
      </c>
      <c r="H684" s="2">
        <f t="shared" si="57"/>
        <v>0</v>
      </c>
      <c r="I684" s="2">
        <f t="shared" si="57"/>
        <v>0</v>
      </c>
      <c r="J684" s="2">
        <f t="shared" si="58"/>
        <v>0</v>
      </c>
      <c r="K684" s="2">
        <f>+SUM(E682:G685)</f>
        <v>700000</v>
      </c>
    </row>
    <row r="685" spans="1:11" s="2" customFormat="1" x14ac:dyDescent="0.25">
      <c r="A685"/>
      <c r="B685" t="s">
        <v>28</v>
      </c>
      <c r="C685" t="s">
        <v>39</v>
      </c>
      <c r="D685"/>
      <c r="E685" s="2">
        <f t="shared" si="57"/>
        <v>0</v>
      </c>
      <c r="F685" s="2">
        <f t="shared" si="57"/>
        <v>700000</v>
      </c>
      <c r="G685" s="2">
        <f t="shared" si="57"/>
        <v>0</v>
      </c>
      <c r="H685" s="2">
        <f t="shared" si="57"/>
        <v>0</v>
      </c>
      <c r="I685" s="2">
        <f t="shared" si="57"/>
        <v>700000</v>
      </c>
      <c r="J685" s="2">
        <f t="shared" si="58"/>
        <v>700000</v>
      </c>
    </row>
    <row r="686" spans="1:11" s="2" customFormat="1" x14ac:dyDescent="0.25">
      <c r="A686"/>
      <c r="B686" t="s">
        <v>64</v>
      </c>
      <c r="C686" t="s">
        <v>20</v>
      </c>
      <c r="D686"/>
      <c r="E686" s="2">
        <f t="shared" si="57"/>
        <v>0</v>
      </c>
      <c r="F686" s="2">
        <f t="shared" si="57"/>
        <v>0</v>
      </c>
      <c r="G686" s="2">
        <f t="shared" si="57"/>
        <v>0</v>
      </c>
      <c r="H686" s="2">
        <f t="shared" si="57"/>
        <v>0</v>
      </c>
      <c r="I686" s="2">
        <f t="shared" si="57"/>
        <v>0</v>
      </c>
      <c r="J686" s="2">
        <f t="shared" si="58"/>
        <v>0</v>
      </c>
    </row>
    <row r="687" spans="1:11" s="2" customFormat="1" x14ac:dyDescent="0.25">
      <c r="A687"/>
      <c r="B687" t="s">
        <v>64</v>
      </c>
      <c r="C687" t="s">
        <v>37</v>
      </c>
      <c r="D687"/>
      <c r="E687" s="2">
        <f t="shared" si="57"/>
        <v>0</v>
      </c>
      <c r="F687" s="2">
        <f t="shared" si="57"/>
        <v>0</v>
      </c>
      <c r="G687" s="2">
        <f t="shared" si="57"/>
        <v>0</v>
      </c>
      <c r="H687" s="2">
        <f t="shared" si="57"/>
        <v>0</v>
      </c>
      <c r="I687" s="2">
        <f t="shared" si="57"/>
        <v>0</v>
      </c>
      <c r="J687" s="2">
        <f t="shared" si="58"/>
        <v>0</v>
      </c>
    </row>
    <row r="688" spans="1:11" s="2" customFormat="1" x14ac:dyDescent="0.25">
      <c r="A688"/>
      <c r="B688" t="s">
        <v>64</v>
      </c>
      <c r="C688" t="s">
        <v>38</v>
      </c>
      <c r="D688"/>
      <c r="E688" s="2">
        <f t="shared" si="57"/>
        <v>0</v>
      </c>
      <c r="F688" s="2">
        <f t="shared" si="57"/>
        <v>0</v>
      </c>
      <c r="G688" s="2">
        <f t="shared" si="57"/>
        <v>0</v>
      </c>
      <c r="H688" s="2">
        <f t="shared" si="57"/>
        <v>0</v>
      </c>
      <c r="I688" s="2">
        <f t="shared" si="57"/>
        <v>0</v>
      </c>
      <c r="J688" s="2">
        <f t="shared" si="58"/>
        <v>0</v>
      </c>
    </row>
    <row r="689" spans="1:10" s="2" customFormat="1" x14ac:dyDescent="0.25">
      <c r="A689"/>
      <c r="B689" t="s">
        <v>64</v>
      </c>
      <c r="C689" t="s">
        <v>39</v>
      </c>
      <c r="D689"/>
      <c r="E689" s="2">
        <f t="shared" si="57"/>
        <v>0</v>
      </c>
      <c r="F689" s="2">
        <f t="shared" si="57"/>
        <v>0</v>
      </c>
      <c r="G689" s="2">
        <f t="shared" si="57"/>
        <v>0</v>
      </c>
      <c r="H689" s="2">
        <f t="shared" si="57"/>
        <v>0</v>
      </c>
      <c r="I689" s="2">
        <f t="shared" si="57"/>
        <v>0</v>
      </c>
      <c r="J689" s="2">
        <f t="shared" si="58"/>
        <v>0</v>
      </c>
    </row>
    <row r="690" spans="1:10" s="2" customFormat="1" x14ac:dyDescent="0.25">
      <c r="A690"/>
      <c r="B690" t="s">
        <v>40</v>
      </c>
      <c r="C690" t="s">
        <v>20</v>
      </c>
      <c r="D690"/>
      <c r="E690" s="2">
        <f t="shared" si="57"/>
        <v>0</v>
      </c>
      <c r="F690" s="2">
        <f t="shared" si="57"/>
        <v>0</v>
      </c>
      <c r="G690" s="2">
        <f t="shared" si="57"/>
        <v>0</v>
      </c>
      <c r="H690" s="2">
        <f t="shared" si="57"/>
        <v>0</v>
      </c>
      <c r="I690" s="2">
        <f t="shared" si="57"/>
        <v>0</v>
      </c>
      <c r="J690" s="2">
        <f t="shared" si="58"/>
        <v>0</v>
      </c>
    </row>
    <row r="691" spans="1:10" s="2" customFormat="1" x14ac:dyDescent="0.25">
      <c r="A691"/>
      <c r="B691" t="s">
        <v>40</v>
      </c>
      <c r="C691" t="s">
        <v>37</v>
      </c>
      <c r="D691"/>
      <c r="E691" s="2">
        <f t="shared" si="57"/>
        <v>0</v>
      </c>
      <c r="F691" s="2">
        <f t="shared" si="57"/>
        <v>0</v>
      </c>
      <c r="G691" s="2">
        <f t="shared" si="57"/>
        <v>0</v>
      </c>
      <c r="H691" s="2">
        <f t="shared" si="57"/>
        <v>0</v>
      </c>
      <c r="I691" s="2">
        <f t="shared" si="57"/>
        <v>0</v>
      </c>
      <c r="J691" s="2">
        <f t="shared" si="58"/>
        <v>0</v>
      </c>
    </row>
    <row r="692" spans="1:10" s="2" customFormat="1" x14ac:dyDescent="0.25">
      <c r="A692"/>
      <c r="B692" t="s">
        <v>40</v>
      </c>
      <c r="C692" t="s">
        <v>38</v>
      </c>
      <c r="D692"/>
      <c r="E692" s="2">
        <f t="shared" ref="E692:I701" si="59">SUMPRODUCT(($A$4:$A$662=$B692)*($C$4:$C$662=$C692)*(E$4:E$662))</f>
        <v>0</v>
      </c>
      <c r="F692" s="2">
        <f t="shared" si="59"/>
        <v>0</v>
      </c>
      <c r="G692" s="2">
        <f t="shared" si="59"/>
        <v>0</v>
      </c>
      <c r="H692" s="2">
        <f t="shared" si="59"/>
        <v>0</v>
      </c>
      <c r="I692" s="2">
        <f t="shared" si="59"/>
        <v>0</v>
      </c>
      <c r="J692" s="2">
        <f t="shared" si="58"/>
        <v>0</v>
      </c>
    </row>
    <row r="693" spans="1:10" s="2" customFormat="1" x14ac:dyDescent="0.25">
      <c r="A693"/>
      <c r="B693" t="s">
        <v>40</v>
      </c>
      <c r="C693" t="s">
        <v>39</v>
      </c>
      <c r="D693"/>
      <c r="E693" s="2">
        <f t="shared" si="59"/>
        <v>0</v>
      </c>
      <c r="F693" s="2">
        <f t="shared" si="59"/>
        <v>0</v>
      </c>
      <c r="G693" s="2">
        <f t="shared" si="59"/>
        <v>0</v>
      </c>
      <c r="H693" s="2">
        <f t="shared" si="59"/>
        <v>0</v>
      </c>
      <c r="I693" s="2">
        <f t="shared" si="59"/>
        <v>0</v>
      </c>
      <c r="J693" s="2">
        <f t="shared" si="58"/>
        <v>0</v>
      </c>
    </row>
    <row r="694" spans="1:10" s="2" customFormat="1" x14ac:dyDescent="0.25">
      <c r="A694"/>
      <c r="B694" t="s">
        <v>61</v>
      </c>
      <c r="C694" t="s">
        <v>20</v>
      </c>
      <c r="D694"/>
      <c r="E694" s="2">
        <f t="shared" si="59"/>
        <v>0</v>
      </c>
      <c r="F694" s="2">
        <f t="shared" si="59"/>
        <v>0</v>
      </c>
      <c r="G694" s="2">
        <f t="shared" si="59"/>
        <v>0</v>
      </c>
      <c r="H694" s="2">
        <f t="shared" si="59"/>
        <v>0</v>
      </c>
      <c r="I694" s="2">
        <f t="shared" si="59"/>
        <v>0</v>
      </c>
      <c r="J694" s="2">
        <f t="shared" si="58"/>
        <v>0</v>
      </c>
    </row>
    <row r="695" spans="1:10" s="2" customFormat="1" x14ac:dyDescent="0.25">
      <c r="A695"/>
      <c r="B695" t="s">
        <v>61</v>
      </c>
      <c r="C695" t="s">
        <v>37</v>
      </c>
      <c r="D695"/>
      <c r="E695" s="2">
        <f t="shared" si="59"/>
        <v>0</v>
      </c>
      <c r="F695" s="2">
        <f t="shared" si="59"/>
        <v>0</v>
      </c>
      <c r="G695" s="2">
        <f t="shared" si="59"/>
        <v>0</v>
      </c>
      <c r="H695" s="2">
        <f t="shared" si="59"/>
        <v>0</v>
      </c>
      <c r="I695" s="2">
        <f t="shared" si="59"/>
        <v>0</v>
      </c>
      <c r="J695" s="2">
        <f t="shared" si="58"/>
        <v>0</v>
      </c>
    </row>
    <row r="696" spans="1:10" s="2" customFormat="1" x14ac:dyDescent="0.25">
      <c r="A696"/>
      <c r="B696" t="s">
        <v>61</v>
      </c>
      <c r="C696" t="s">
        <v>38</v>
      </c>
      <c r="D696"/>
      <c r="E696" s="2">
        <f t="shared" si="59"/>
        <v>0</v>
      </c>
      <c r="F696" s="2">
        <f t="shared" si="59"/>
        <v>0</v>
      </c>
      <c r="G696" s="2">
        <f t="shared" si="59"/>
        <v>0</v>
      </c>
      <c r="H696" s="2">
        <f t="shared" si="59"/>
        <v>0</v>
      </c>
      <c r="I696" s="2">
        <f t="shared" si="59"/>
        <v>0</v>
      </c>
      <c r="J696" s="2">
        <f t="shared" si="58"/>
        <v>0</v>
      </c>
    </row>
    <row r="697" spans="1:10" s="2" customFormat="1" x14ac:dyDescent="0.25">
      <c r="A697"/>
      <c r="B697" t="s">
        <v>61</v>
      </c>
      <c r="C697" t="s">
        <v>39</v>
      </c>
      <c r="D697"/>
      <c r="E697" s="2">
        <f t="shared" si="59"/>
        <v>0</v>
      </c>
      <c r="F697" s="2">
        <f t="shared" si="59"/>
        <v>0</v>
      </c>
      <c r="G697" s="2">
        <f t="shared" si="59"/>
        <v>0</v>
      </c>
      <c r="H697" s="2">
        <f t="shared" si="59"/>
        <v>0</v>
      </c>
      <c r="I697" s="2">
        <f t="shared" si="59"/>
        <v>0</v>
      </c>
      <c r="J697" s="2">
        <f t="shared" si="58"/>
        <v>0</v>
      </c>
    </row>
    <row r="698" spans="1:10" s="2" customFormat="1" x14ac:dyDescent="0.25">
      <c r="A698"/>
      <c r="B698" t="s">
        <v>67</v>
      </c>
      <c r="C698" t="s">
        <v>20</v>
      </c>
      <c r="D698"/>
      <c r="E698" s="2">
        <f t="shared" si="59"/>
        <v>102600000</v>
      </c>
      <c r="F698" s="2">
        <f t="shared" si="59"/>
        <v>32850000</v>
      </c>
      <c r="G698" s="2">
        <f t="shared" si="59"/>
        <v>5407406</v>
      </c>
      <c r="H698" s="2">
        <f t="shared" si="59"/>
        <v>0</v>
      </c>
      <c r="I698" s="2">
        <f t="shared" si="59"/>
        <v>140857406</v>
      </c>
      <c r="J698" s="2">
        <f t="shared" si="58"/>
        <v>135450000</v>
      </c>
    </row>
    <row r="699" spans="1:10" s="2" customFormat="1" x14ac:dyDescent="0.25">
      <c r="A699"/>
      <c r="B699" t="s">
        <v>67</v>
      </c>
      <c r="C699" t="s">
        <v>37</v>
      </c>
      <c r="D699"/>
      <c r="E699" s="2">
        <f t="shared" si="59"/>
        <v>15414000</v>
      </c>
      <c r="F699" s="2">
        <f t="shared" si="59"/>
        <v>2000000</v>
      </c>
      <c r="G699" s="2">
        <f t="shared" si="59"/>
        <v>0</v>
      </c>
      <c r="H699" s="2">
        <f t="shared" si="59"/>
        <v>0</v>
      </c>
      <c r="I699" s="2">
        <f t="shared" si="59"/>
        <v>17414000</v>
      </c>
      <c r="J699" s="2">
        <f t="shared" si="58"/>
        <v>17414000</v>
      </c>
    </row>
    <row r="700" spans="1:10" s="2" customFormat="1" x14ac:dyDescent="0.25">
      <c r="A700"/>
      <c r="B700" t="s">
        <v>67</v>
      </c>
      <c r="C700" t="s">
        <v>38</v>
      </c>
      <c r="D700"/>
      <c r="E700" s="2">
        <f t="shared" si="59"/>
        <v>0</v>
      </c>
      <c r="F700" s="2">
        <f t="shared" si="59"/>
        <v>0</v>
      </c>
      <c r="G700" s="2">
        <f t="shared" si="59"/>
        <v>0</v>
      </c>
      <c r="H700" s="2">
        <f t="shared" si="59"/>
        <v>0</v>
      </c>
      <c r="I700" s="2">
        <f t="shared" si="59"/>
        <v>0</v>
      </c>
      <c r="J700" s="2">
        <f t="shared" si="58"/>
        <v>0</v>
      </c>
    </row>
    <row r="701" spans="1:10" s="2" customFormat="1" x14ac:dyDescent="0.25">
      <c r="A701"/>
      <c r="B701" t="s">
        <v>67</v>
      </c>
      <c r="C701" t="s">
        <v>39</v>
      </c>
      <c r="D701"/>
      <c r="E701" s="2">
        <f t="shared" si="59"/>
        <v>900000</v>
      </c>
      <c r="F701" s="2">
        <f t="shared" si="59"/>
        <v>0</v>
      </c>
      <c r="G701" s="2">
        <f t="shared" si="59"/>
        <v>0</v>
      </c>
      <c r="H701" s="2">
        <f t="shared" si="59"/>
        <v>290000</v>
      </c>
      <c r="I701" s="2">
        <f t="shared" si="59"/>
        <v>610000</v>
      </c>
      <c r="J701" s="2">
        <f t="shared" si="58"/>
        <v>900000</v>
      </c>
    </row>
    <row r="702" spans="1:10" s="2" customFormat="1" x14ac:dyDescent="0.25">
      <c r="A702"/>
      <c r="B702" t="s">
        <v>66</v>
      </c>
      <c r="C702" t="s">
        <v>20</v>
      </c>
      <c r="D702"/>
      <c r="E702" s="2">
        <f t="shared" ref="E702:I708" si="60">SUMPRODUCT(($A$4:$A$662=$B702)*($C$4:$C$662=$C702)*(E$4:E$662))</f>
        <v>91002222</v>
      </c>
      <c r="F702" s="2">
        <f t="shared" si="60"/>
        <v>31850000</v>
      </c>
      <c r="G702" s="2">
        <f t="shared" si="60"/>
        <v>6888885</v>
      </c>
      <c r="H702" s="2">
        <f t="shared" si="60"/>
        <v>0</v>
      </c>
      <c r="I702" s="2">
        <f t="shared" si="60"/>
        <v>129741107</v>
      </c>
      <c r="J702" s="2">
        <f t="shared" si="58"/>
        <v>122852222</v>
      </c>
    </row>
    <row r="703" spans="1:10" s="2" customFormat="1" x14ac:dyDescent="0.25">
      <c r="A703"/>
      <c r="B703" t="s">
        <v>66</v>
      </c>
      <c r="C703" t="s">
        <v>37</v>
      </c>
      <c r="D703"/>
      <c r="E703" s="2">
        <f t="shared" si="60"/>
        <v>22064000</v>
      </c>
      <c r="F703" s="2">
        <f t="shared" si="60"/>
        <v>4200000</v>
      </c>
      <c r="G703" s="2">
        <f t="shared" si="60"/>
        <v>0</v>
      </c>
      <c r="H703" s="2">
        <f t="shared" si="60"/>
        <v>0</v>
      </c>
      <c r="I703" s="2">
        <f t="shared" si="60"/>
        <v>26264000</v>
      </c>
      <c r="J703" s="2">
        <f t="shared" si="58"/>
        <v>26264000</v>
      </c>
    </row>
    <row r="704" spans="1:10" s="2" customFormat="1" x14ac:dyDescent="0.25">
      <c r="A704"/>
      <c r="B704" t="s">
        <v>66</v>
      </c>
      <c r="C704" t="s">
        <v>38</v>
      </c>
      <c r="D704"/>
      <c r="E704" s="2">
        <f t="shared" si="60"/>
        <v>0</v>
      </c>
      <c r="F704" s="2">
        <f t="shared" si="60"/>
        <v>0</v>
      </c>
      <c r="G704" s="2">
        <f t="shared" si="60"/>
        <v>0</v>
      </c>
      <c r="H704" s="2">
        <f t="shared" si="60"/>
        <v>0</v>
      </c>
      <c r="I704" s="2">
        <f t="shared" si="60"/>
        <v>0</v>
      </c>
      <c r="J704" s="2">
        <f t="shared" si="58"/>
        <v>0</v>
      </c>
    </row>
    <row r="705" spans="1:12" s="2" customFormat="1" x14ac:dyDescent="0.25">
      <c r="A705"/>
      <c r="B705" t="s">
        <v>66</v>
      </c>
      <c r="C705" t="s">
        <v>39</v>
      </c>
      <c r="D705"/>
      <c r="E705" s="2">
        <f t="shared" si="60"/>
        <v>1900000</v>
      </c>
      <c r="F705" s="2">
        <f t="shared" si="60"/>
        <v>700000</v>
      </c>
      <c r="G705" s="2">
        <f t="shared" si="60"/>
        <v>0</v>
      </c>
      <c r="H705" s="2">
        <f t="shared" si="60"/>
        <v>290000</v>
      </c>
      <c r="I705" s="2">
        <f t="shared" si="60"/>
        <v>2310000</v>
      </c>
      <c r="J705" s="2">
        <f t="shared" si="58"/>
        <v>2600000</v>
      </c>
    </row>
    <row r="706" spans="1:12" s="2" customFormat="1" x14ac:dyDescent="0.25">
      <c r="A706"/>
      <c r="B706" t="s">
        <v>71</v>
      </c>
      <c r="C706" t="s">
        <v>70</v>
      </c>
      <c r="D706"/>
      <c r="E706" s="2">
        <f t="shared" si="60"/>
        <v>54266667</v>
      </c>
      <c r="F706" s="2">
        <f t="shared" si="60"/>
        <v>9700000</v>
      </c>
      <c r="G706" s="2">
        <f t="shared" si="60"/>
        <v>444444</v>
      </c>
      <c r="H706" s="2">
        <f t="shared" si="60"/>
        <v>0</v>
      </c>
      <c r="I706" s="2">
        <f t="shared" si="60"/>
        <v>64411111</v>
      </c>
      <c r="J706" s="2">
        <f t="shared" si="58"/>
        <v>63966667</v>
      </c>
    </row>
    <row r="707" spans="1:12" s="2" customFormat="1" x14ac:dyDescent="0.25">
      <c r="A707"/>
      <c r="B707" t="s">
        <v>71</v>
      </c>
      <c r="C707" t="s">
        <v>74</v>
      </c>
      <c r="D707"/>
      <c r="E707" s="2">
        <f t="shared" si="60"/>
        <v>5000000</v>
      </c>
      <c r="F707" s="2">
        <f t="shared" si="60"/>
        <v>600000</v>
      </c>
      <c r="G707" s="2">
        <f t="shared" si="60"/>
        <v>0</v>
      </c>
      <c r="H707" s="2">
        <f t="shared" si="60"/>
        <v>0</v>
      </c>
      <c r="I707" s="2">
        <f t="shared" si="60"/>
        <v>5600000</v>
      </c>
      <c r="J707" s="2">
        <f t="shared" si="58"/>
        <v>5600000</v>
      </c>
    </row>
    <row r="708" spans="1:12" s="2" customFormat="1" x14ac:dyDescent="0.25">
      <c r="A708"/>
      <c r="B708" t="s">
        <v>71</v>
      </c>
      <c r="C708" t="s">
        <v>75</v>
      </c>
      <c r="D708"/>
      <c r="E708" s="2">
        <f t="shared" si="60"/>
        <v>5510000</v>
      </c>
      <c r="F708" s="2">
        <f t="shared" si="60"/>
        <v>0</v>
      </c>
      <c r="G708" s="2">
        <f t="shared" si="60"/>
        <v>0</v>
      </c>
      <c r="H708" s="2">
        <f t="shared" si="60"/>
        <v>0</v>
      </c>
      <c r="I708" s="2">
        <f t="shared" si="60"/>
        <v>5510000</v>
      </c>
      <c r="J708" s="2">
        <f t="shared" si="58"/>
        <v>5510000</v>
      </c>
    </row>
    <row r="710" spans="1:12" x14ac:dyDescent="0.25">
      <c r="B710" t="s">
        <v>110</v>
      </c>
      <c r="C710" t="s">
        <v>20</v>
      </c>
      <c r="D710" t="s">
        <v>111</v>
      </c>
      <c r="E710" s="2" t="s">
        <v>115</v>
      </c>
      <c r="F710"/>
      <c r="K710"/>
    </row>
    <row r="711" spans="1:12" x14ac:dyDescent="0.25">
      <c r="D711" t="s">
        <v>112</v>
      </c>
      <c r="E711" s="2" t="s">
        <v>124</v>
      </c>
      <c r="F711"/>
      <c r="K711"/>
    </row>
    <row r="712" spans="1:12" s="2" customFormat="1" x14ac:dyDescent="0.25">
      <c r="A712"/>
      <c r="B712"/>
      <c r="C712"/>
      <c r="D712" t="s">
        <v>113</v>
      </c>
      <c r="E712" s="2" t="s">
        <v>114</v>
      </c>
      <c r="F712"/>
      <c r="L712"/>
    </row>
    <row r="713" spans="1:12" x14ac:dyDescent="0.25">
      <c r="F713"/>
    </row>
    <row r="714" spans="1:12" s="2" customFormat="1" x14ac:dyDescent="0.25">
      <c r="A714"/>
      <c r="B714"/>
      <c r="C714" t="s">
        <v>37</v>
      </c>
      <c r="D714" t="s">
        <v>111</v>
      </c>
      <c r="E714" s="2" t="s">
        <v>116</v>
      </c>
      <c r="F714"/>
      <c r="L714"/>
    </row>
    <row r="715" spans="1:12" s="2" customFormat="1" x14ac:dyDescent="0.25">
      <c r="A715"/>
      <c r="B715"/>
      <c r="C715"/>
      <c r="D715" t="s">
        <v>112</v>
      </c>
      <c r="E715" s="2" t="s">
        <v>123</v>
      </c>
      <c r="F715"/>
      <c r="L715"/>
    </row>
    <row r="716" spans="1:12" s="2" customFormat="1" x14ac:dyDescent="0.25">
      <c r="A716"/>
      <c r="B716"/>
      <c r="C716"/>
      <c r="D716" t="s">
        <v>113</v>
      </c>
      <c r="E716" s="2" t="s">
        <v>117</v>
      </c>
      <c r="F716"/>
      <c r="L716"/>
    </row>
    <row r="717" spans="1:12" x14ac:dyDescent="0.25">
      <c r="F717"/>
    </row>
    <row r="718" spans="1:12" s="2" customFormat="1" x14ac:dyDescent="0.25">
      <c r="A718"/>
      <c r="B718"/>
      <c r="C718" t="s">
        <v>38</v>
      </c>
      <c r="D718" t="s">
        <v>111</v>
      </c>
      <c r="E718" s="2" t="s">
        <v>120</v>
      </c>
      <c r="F718"/>
      <c r="L718"/>
    </row>
    <row r="719" spans="1:12" s="2" customFormat="1" x14ac:dyDescent="0.25">
      <c r="A719"/>
      <c r="B719"/>
      <c r="C719"/>
      <c r="D719" t="s">
        <v>112</v>
      </c>
      <c r="E719" s="2" t="s">
        <v>122</v>
      </c>
      <c r="F719"/>
      <c r="L719"/>
    </row>
    <row r="720" spans="1:12" s="2" customFormat="1" x14ac:dyDescent="0.25">
      <c r="A720"/>
      <c r="B720"/>
      <c r="C720"/>
      <c r="D720" t="s">
        <v>113</v>
      </c>
      <c r="E720" s="2" t="s">
        <v>121</v>
      </c>
      <c r="F720"/>
      <c r="L720"/>
    </row>
    <row r="721" spans="1:12" x14ac:dyDescent="0.25">
      <c r="F721"/>
    </row>
    <row r="722" spans="1:12" s="2" customFormat="1" x14ac:dyDescent="0.25">
      <c r="A722"/>
      <c r="B722"/>
      <c r="C722" t="s">
        <v>39</v>
      </c>
      <c r="D722" t="s">
        <v>111</v>
      </c>
      <c r="F722"/>
      <c r="L722"/>
    </row>
    <row r="723" spans="1:12" s="2" customFormat="1" x14ac:dyDescent="0.25">
      <c r="A723"/>
      <c r="B723"/>
      <c r="C723"/>
      <c r="D723" t="s">
        <v>112</v>
      </c>
      <c r="E723" s="2" t="s">
        <v>119</v>
      </c>
      <c r="F723"/>
      <c r="L723"/>
    </row>
    <row r="724" spans="1:12" s="2" customFormat="1" x14ac:dyDescent="0.25">
      <c r="A724"/>
      <c r="B724"/>
      <c r="C724"/>
      <c r="D724" t="s">
        <v>113</v>
      </c>
      <c r="E724" s="2" t="s">
        <v>118</v>
      </c>
      <c r="F724"/>
      <c r="L724"/>
    </row>
  </sheetData>
  <autoFilter ref="A3:L66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9"/>
  <sheetViews>
    <sheetView workbookViewId="0">
      <pane xSplit="4" ySplit="5" topLeftCell="F6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RowHeight="15" outlineLevelRow="1" x14ac:dyDescent="0.25"/>
  <cols>
    <col min="2" max="2" width="11.85546875" hidden="1" customWidth="1"/>
    <col min="3" max="3" width="7.5703125" customWidth="1"/>
    <col min="4" max="4" width="26.42578125" customWidth="1"/>
    <col min="5" max="5" width="12.28515625" style="2" customWidth="1"/>
    <col min="6" max="6" width="13.7109375" style="2" customWidth="1"/>
    <col min="7" max="7" width="15" style="2" customWidth="1"/>
    <col min="8" max="10" width="18.140625" style="2" customWidth="1"/>
    <col min="11" max="11" width="15.28515625" style="2" hidden="1" customWidth="1"/>
    <col min="12" max="12" width="15.28515625" style="2" customWidth="1"/>
    <col min="13" max="13" width="12.5703125" bestFit="1" customWidth="1"/>
    <col min="14" max="14" width="12.85546875" customWidth="1"/>
  </cols>
  <sheetData>
    <row r="2" spans="1:15" ht="9" customHeight="1" x14ac:dyDescent="0.25">
      <c r="G2" s="19" t="s">
        <v>671</v>
      </c>
    </row>
    <row r="3" spans="1:15" s="5" customFormat="1" ht="30.75" customHeight="1" x14ac:dyDescent="0.25">
      <c r="A3" s="6" t="s">
        <v>21</v>
      </c>
      <c r="B3" s="6" t="s">
        <v>22</v>
      </c>
      <c r="C3" s="6" t="s">
        <v>23</v>
      </c>
      <c r="D3" s="6" t="s">
        <v>24</v>
      </c>
      <c r="E3" s="7" t="s">
        <v>25</v>
      </c>
      <c r="F3" s="7" t="s">
        <v>132</v>
      </c>
      <c r="G3" s="7" t="s">
        <v>26</v>
      </c>
      <c r="H3" s="7" t="s">
        <v>65</v>
      </c>
      <c r="I3" s="7" t="s">
        <v>916</v>
      </c>
      <c r="J3" s="7" t="s">
        <v>27</v>
      </c>
      <c r="K3" s="7" t="s">
        <v>672</v>
      </c>
      <c r="L3" s="7"/>
      <c r="M3" s="5" t="s">
        <v>20</v>
      </c>
      <c r="N3" s="5" t="s">
        <v>37</v>
      </c>
      <c r="O3" s="5" t="s">
        <v>39</v>
      </c>
    </row>
    <row r="4" spans="1:15" hidden="1" outlineLevel="1" x14ac:dyDescent="0.25">
      <c r="A4" t="s">
        <v>130</v>
      </c>
      <c r="C4" t="s">
        <v>20</v>
      </c>
      <c r="D4" t="s">
        <v>349</v>
      </c>
      <c r="E4" s="2">
        <f>+K4-F4</f>
        <v>2000000</v>
      </c>
      <c r="F4" s="2">
        <v>1000000</v>
      </c>
      <c r="I4" s="2">
        <v>0</v>
      </c>
      <c r="J4" s="2">
        <f>SUM(E4:G4)-H4</f>
        <v>3000000</v>
      </c>
      <c r="K4" s="2">
        <v>3000000</v>
      </c>
      <c r="L4" s="2" t="s">
        <v>371</v>
      </c>
      <c r="N4" s="28"/>
    </row>
    <row r="5" spans="1:15" hidden="1" outlineLevel="1" x14ac:dyDescent="0.25">
      <c r="A5" t="s">
        <v>130</v>
      </c>
      <c r="C5" t="s">
        <v>20</v>
      </c>
      <c r="D5" t="s">
        <v>486</v>
      </c>
      <c r="E5" s="2">
        <f t="shared" ref="E5:E69" si="0">+K5-F5</f>
        <v>1610000</v>
      </c>
      <c r="F5" s="2">
        <v>0</v>
      </c>
      <c r="I5" s="2">
        <v>0</v>
      </c>
      <c r="J5" s="2">
        <f t="shared" ref="J5:J68" si="1">SUM(E5:G5)-H5</f>
        <v>1610000</v>
      </c>
      <c r="K5" s="2">
        <v>1610000</v>
      </c>
      <c r="L5" s="2" t="s">
        <v>371</v>
      </c>
      <c r="N5" s="28"/>
    </row>
    <row r="6" spans="1:15" hidden="1" outlineLevel="1" x14ac:dyDescent="0.25">
      <c r="A6" t="s">
        <v>130</v>
      </c>
      <c r="C6" t="s">
        <v>20</v>
      </c>
      <c r="D6" t="s">
        <v>0</v>
      </c>
      <c r="E6" s="2">
        <f t="shared" si="0"/>
        <v>3200000</v>
      </c>
      <c r="F6" s="2">
        <v>1000000</v>
      </c>
      <c r="I6" s="2">
        <v>0</v>
      </c>
      <c r="J6" s="2">
        <f t="shared" si="1"/>
        <v>4200000</v>
      </c>
      <c r="K6" s="2">
        <v>4200000</v>
      </c>
      <c r="L6" s="2" t="s">
        <v>371</v>
      </c>
      <c r="N6" s="28"/>
    </row>
    <row r="7" spans="1:15" hidden="1" outlineLevel="1" x14ac:dyDescent="0.25">
      <c r="A7" t="s">
        <v>130</v>
      </c>
      <c r="C7" t="s">
        <v>20</v>
      </c>
      <c r="D7" t="s">
        <v>2</v>
      </c>
      <c r="E7" s="2">
        <f t="shared" si="0"/>
        <v>4000000</v>
      </c>
      <c r="F7" s="2">
        <v>1000000</v>
      </c>
      <c r="I7" s="2">
        <v>0</v>
      </c>
      <c r="J7" s="2">
        <f t="shared" si="1"/>
        <v>5000000</v>
      </c>
      <c r="K7" s="2">
        <v>5000000</v>
      </c>
      <c r="L7" s="2" t="s">
        <v>371</v>
      </c>
      <c r="N7" s="28"/>
    </row>
    <row r="8" spans="1:15" hidden="1" outlineLevel="1" x14ac:dyDescent="0.25">
      <c r="A8" t="s">
        <v>130</v>
      </c>
      <c r="C8" t="s">
        <v>20</v>
      </c>
      <c r="D8" t="s">
        <v>810</v>
      </c>
      <c r="E8" s="2">
        <f t="shared" si="0"/>
        <v>3600000</v>
      </c>
      <c r="F8" s="2">
        <v>1000000</v>
      </c>
      <c r="G8" s="2">
        <v>1000000</v>
      </c>
      <c r="I8" s="2">
        <v>0</v>
      </c>
      <c r="J8" s="2">
        <f t="shared" si="1"/>
        <v>5600000</v>
      </c>
      <c r="K8" s="2">
        <v>4600000</v>
      </c>
      <c r="L8" s="2" t="s">
        <v>371</v>
      </c>
      <c r="N8" s="28"/>
    </row>
    <row r="9" spans="1:15" hidden="1" outlineLevel="1" x14ac:dyDescent="0.25">
      <c r="A9" t="s">
        <v>130</v>
      </c>
      <c r="C9" t="s">
        <v>20</v>
      </c>
      <c r="D9" t="s">
        <v>828</v>
      </c>
      <c r="E9" s="2">
        <f t="shared" si="0"/>
        <v>0</v>
      </c>
      <c r="F9" s="2">
        <v>0</v>
      </c>
      <c r="G9" s="2">
        <v>708333.33333333326</v>
      </c>
      <c r="I9" s="2">
        <v>0</v>
      </c>
      <c r="J9" s="2">
        <f t="shared" si="1"/>
        <v>708333.33333333326</v>
      </c>
      <c r="K9" s="2">
        <v>0</v>
      </c>
      <c r="L9" s="2" t="s">
        <v>371</v>
      </c>
      <c r="N9" s="28"/>
    </row>
    <row r="10" spans="1:15" hidden="1" outlineLevel="1" x14ac:dyDescent="0.25">
      <c r="A10" t="s">
        <v>130</v>
      </c>
      <c r="C10" t="s">
        <v>20</v>
      </c>
      <c r="D10" t="s">
        <v>829</v>
      </c>
      <c r="E10" s="2">
        <f t="shared" si="0"/>
        <v>0</v>
      </c>
      <c r="F10" s="2">
        <v>0</v>
      </c>
      <c r="G10" s="2">
        <v>750000</v>
      </c>
      <c r="I10" s="2">
        <v>0</v>
      </c>
      <c r="J10" s="2">
        <f t="shared" si="1"/>
        <v>750000</v>
      </c>
      <c r="K10" s="2">
        <v>0</v>
      </c>
      <c r="L10" s="2" t="s">
        <v>371</v>
      </c>
      <c r="N10" s="28"/>
    </row>
    <row r="11" spans="1:15" hidden="1" outlineLevel="1" x14ac:dyDescent="0.25">
      <c r="A11" t="s">
        <v>130</v>
      </c>
      <c r="C11" t="s">
        <v>20</v>
      </c>
      <c r="D11" t="s">
        <v>108</v>
      </c>
      <c r="E11" s="2">
        <f t="shared" si="0"/>
        <v>2000000</v>
      </c>
      <c r="F11" s="2">
        <v>1000000</v>
      </c>
      <c r="I11" s="2">
        <v>0</v>
      </c>
      <c r="J11" s="2">
        <f t="shared" si="1"/>
        <v>3000000</v>
      </c>
      <c r="K11" s="2">
        <v>3000000</v>
      </c>
      <c r="L11" s="2" t="s">
        <v>371</v>
      </c>
      <c r="N11" s="28"/>
    </row>
    <row r="12" spans="1:15" hidden="1" outlineLevel="1" x14ac:dyDescent="0.25">
      <c r="A12" t="s">
        <v>130</v>
      </c>
      <c r="C12" t="s">
        <v>20</v>
      </c>
      <c r="D12" t="s">
        <v>4</v>
      </c>
      <c r="E12" s="2">
        <f t="shared" si="0"/>
        <v>2000000</v>
      </c>
      <c r="F12" s="2">
        <v>1000000</v>
      </c>
      <c r="I12" s="2">
        <v>0</v>
      </c>
      <c r="J12" s="2">
        <f t="shared" si="1"/>
        <v>3000000</v>
      </c>
      <c r="K12" s="2">
        <v>3000000</v>
      </c>
      <c r="L12" s="2" t="s">
        <v>371</v>
      </c>
      <c r="N12" s="28"/>
    </row>
    <row r="13" spans="1:15" hidden="1" outlineLevel="1" x14ac:dyDescent="0.25">
      <c r="A13" t="s">
        <v>130</v>
      </c>
      <c r="C13" t="s">
        <v>20</v>
      </c>
      <c r="D13" t="s">
        <v>5</v>
      </c>
      <c r="E13" s="2">
        <f t="shared" si="0"/>
        <v>4000000</v>
      </c>
      <c r="F13" s="2">
        <v>1000000</v>
      </c>
      <c r="I13" s="2">
        <v>3100000</v>
      </c>
      <c r="J13" s="2">
        <f t="shared" si="1"/>
        <v>5000000</v>
      </c>
      <c r="K13" s="2">
        <v>5000000</v>
      </c>
      <c r="L13" s="2" t="s">
        <v>371</v>
      </c>
      <c r="N13" s="28"/>
    </row>
    <row r="14" spans="1:15" hidden="1" outlineLevel="1" x14ac:dyDescent="0.25">
      <c r="A14" t="s">
        <v>130</v>
      </c>
      <c r="C14" t="s">
        <v>20</v>
      </c>
      <c r="D14" t="s">
        <v>428</v>
      </c>
      <c r="E14" s="2">
        <f t="shared" si="0"/>
        <v>4000000</v>
      </c>
      <c r="F14" s="2">
        <v>1000000</v>
      </c>
      <c r="I14" s="2">
        <v>3100000</v>
      </c>
      <c r="J14" s="2">
        <f t="shared" si="1"/>
        <v>5000000</v>
      </c>
      <c r="K14" s="2">
        <v>5000000</v>
      </c>
      <c r="L14" s="2" t="s">
        <v>371</v>
      </c>
      <c r="N14" s="28"/>
    </row>
    <row r="15" spans="1:15" hidden="1" outlineLevel="1" x14ac:dyDescent="0.25">
      <c r="A15" t="s">
        <v>130</v>
      </c>
      <c r="C15" t="s">
        <v>20</v>
      </c>
      <c r="D15" t="s">
        <v>350</v>
      </c>
      <c r="E15" s="2">
        <f t="shared" si="0"/>
        <v>4000000</v>
      </c>
      <c r="F15" s="2">
        <v>1000000</v>
      </c>
      <c r="I15" s="2">
        <v>3100000</v>
      </c>
      <c r="J15" s="2">
        <f t="shared" si="1"/>
        <v>5000000</v>
      </c>
      <c r="K15" s="2">
        <v>5000000</v>
      </c>
      <c r="L15" s="2" t="s">
        <v>371</v>
      </c>
      <c r="N15" s="28"/>
    </row>
    <row r="16" spans="1:15" hidden="1" outlineLevel="1" x14ac:dyDescent="0.25">
      <c r="A16" t="s">
        <v>130</v>
      </c>
      <c r="C16" t="s">
        <v>20</v>
      </c>
      <c r="D16" t="s">
        <v>15</v>
      </c>
      <c r="E16" s="2">
        <f t="shared" si="0"/>
        <v>4000000</v>
      </c>
      <c r="F16" s="2">
        <v>1000000</v>
      </c>
      <c r="I16" s="2">
        <v>0</v>
      </c>
      <c r="J16" s="2">
        <f t="shared" si="1"/>
        <v>5000000</v>
      </c>
      <c r="K16" s="2">
        <v>5000000</v>
      </c>
      <c r="L16" s="2" t="s">
        <v>371</v>
      </c>
      <c r="N16" s="28"/>
    </row>
    <row r="17" spans="1:14" hidden="1" outlineLevel="1" x14ac:dyDescent="0.25">
      <c r="A17" t="s">
        <v>130</v>
      </c>
      <c r="C17" t="s">
        <v>20</v>
      </c>
      <c r="D17" t="s">
        <v>429</v>
      </c>
      <c r="E17" s="2">
        <f t="shared" si="0"/>
        <v>2000000</v>
      </c>
      <c r="F17" s="2">
        <v>1000000</v>
      </c>
      <c r="I17" s="2">
        <v>0</v>
      </c>
      <c r="J17" s="2">
        <f t="shared" si="1"/>
        <v>3000000</v>
      </c>
      <c r="K17" s="2">
        <v>3000000</v>
      </c>
      <c r="L17" s="2" t="s">
        <v>371</v>
      </c>
      <c r="N17" s="28"/>
    </row>
    <row r="18" spans="1:14" hidden="1" outlineLevel="1" x14ac:dyDescent="0.25">
      <c r="A18" t="s">
        <v>130</v>
      </c>
      <c r="C18" t="s">
        <v>20</v>
      </c>
      <c r="D18" t="s">
        <v>430</v>
      </c>
      <c r="E18" s="2">
        <f t="shared" si="0"/>
        <v>2000000</v>
      </c>
      <c r="F18" s="2">
        <v>1000000</v>
      </c>
      <c r="I18" s="2">
        <v>3100000</v>
      </c>
      <c r="J18" s="2">
        <f t="shared" si="1"/>
        <v>3000000</v>
      </c>
      <c r="K18" s="2">
        <v>3000000</v>
      </c>
      <c r="L18" s="2" t="s">
        <v>371</v>
      </c>
      <c r="N18" s="28"/>
    </row>
    <row r="19" spans="1:14" hidden="1" outlineLevel="1" x14ac:dyDescent="0.25">
      <c r="A19" t="s">
        <v>130</v>
      </c>
      <c r="C19" t="s">
        <v>20</v>
      </c>
      <c r="D19" t="s">
        <v>76</v>
      </c>
      <c r="E19" s="2">
        <f t="shared" si="0"/>
        <v>2000000</v>
      </c>
      <c r="F19" s="2">
        <v>1000000</v>
      </c>
      <c r="I19" s="2">
        <v>3100000</v>
      </c>
      <c r="J19" s="2">
        <f t="shared" si="1"/>
        <v>3000000</v>
      </c>
      <c r="K19" s="2">
        <v>3000000</v>
      </c>
      <c r="L19" s="2" t="s">
        <v>371</v>
      </c>
      <c r="N19" s="28"/>
    </row>
    <row r="20" spans="1:14" hidden="1" outlineLevel="1" x14ac:dyDescent="0.25">
      <c r="A20" t="s">
        <v>130</v>
      </c>
      <c r="C20" t="s">
        <v>20</v>
      </c>
      <c r="D20" t="s">
        <v>106</v>
      </c>
      <c r="E20" s="2">
        <f t="shared" si="0"/>
        <v>2000000</v>
      </c>
      <c r="F20" s="2">
        <v>1000000</v>
      </c>
      <c r="I20" s="2">
        <v>3100000</v>
      </c>
      <c r="J20" s="2">
        <f t="shared" si="1"/>
        <v>3000000</v>
      </c>
      <c r="K20" s="2">
        <v>3000000</v>
      </c>
      <c r="L20" s="2" t="s">
        <v>371</v>
      </c>
      <c r="N20" s="28"/>
    </row>
    <row r="21" spans="1:14" hidden="1" outlineLevel="1" x14ac:dyDescent="0.25">
      <c r="A21" t="s">
        <v>130</v>
      </c>
      <c r="C21" t="s">
        <v>20</v>
      </c>
      <c r="D21" t="s">
        <v>830</v>
      </c>
      <c r="E21" s="2">
        <f t="shared" si="0"/>
        <v>2000000</v>
      </c>
      <c r="F21" s="2">
        <v>1000000</v>
      </c>
      <c r="G21" s="2">
        <v>1000000</v>
      </c>
      <c r="I21" s="2">
        <v>0</v>
      </c>
      <c r="J21" s="2">
        <f t="shared" si="1"/>
        <v>4000000</v>
      </c>
      <c r="K21" s="2">
        <v>3000000</v>
      </c>
      <c r="L21" s="2" t="s">
        <v>371</v>
      </c>
      <c r="N21" s="28"/>
    </row>
    <row r="22" spans="1:14" hidden="1" outlineLevel="1" x14ac:dyDescent="0.25">
      <c r="A22" t="s">
        <v>130</v>
      </c>
      <c r="C22" t="s">
        <v>20</v>
      </c>
      <c r="D22" t="s">
        <v>409</v>
      </c>
      <c r="E22" s="2">
        <f t="shared" si="0"/>
        <v>2000000</v>
      </c>
      <c r="F22" s="2">
        <v>850000</v>
      </c>
      <c r="I22" s="2">
        <v>3100000</v>
      </c>
      <c r="J22" s="2">
        <f t="shared" si="1"/>
        <v>2850000</v>
      </c>
      <c r="K22" s="2">
        <v>2850000</v>
      </c>
      <c r="L22" s="2" t="s">
        <v>371</v>
      </c>
      <c r="N22" s="28"/>
    </row>
    <row r="23" spans="1:14" hidden="1" outlineLevel="1" x14ac:dyDescent="0.25">
      <c r="A23" t="s">
        <v>130</v>
      </c>
      <c r="C23" t="s">
        <v>20</v>
      </c>
      <c r="D23" t="s">
        <v>392</v>
      </c>
      <c r="E23" s="2">
        <f t="shared" si="0"/>
        <v>4000000</v>
      </c>
      <c r="F23" s="2">
        <v>1000000</v>
      </c>
      <c r="I23" s="2">
        <v>3100000</v>
      </c>
      <c r="J23" s="2">
        <f t="shared" si="1"/>
        <v>5000000</v>
      </c>
      <c r="K23" s="2">
        <v>5000000</v>
      </c>
      <c r="L23" s="2" t="s">
        <v>371</v>
      </c>
      <c r="N23" s="28"/>
    </row>
    <row r="24" spans="1:14" hidden="1" outlineLevel="1" x14ac:dyDescent="0.25">
      <c r="A24" t="s">
        <v>130</v>
      </c>
      <c r="C24" t="s">
        <v>20</v>
      </c>
      <c r="D24" t="s">
        <v>29</v>
      </c>
      <c r="E24" s="2">
        <f t="shared" si="0"/>
        <v>2000000</v>
      </c>
      <c r="F24" s="2">
        <v>850000</v>
      </c>
      <c r="I24" s="2">
        <v>3100000</v>
      </c>
      <c r="J24" s="2">
        <f t="shared" si="1"/>
        <v>2850000</v>
      </c>
      <c r="K24" s="2">
        <v>2850000</v>
      </c>
      <c r="L24" s="2" t="s">
        <v>371</v>
      </c>
      <c r="N24" s="28"/>
    </row>
    <row r="25" spans="1:14" hidden="1" outlineLevel="1" x14ac:dyDescent="0.25">
      <c r="A25" t="s">
        <v>130</v>
      </c>
      <c r="C25" t="s">
        <v>20</v>
      </c>
      <c r="D25" t="s">
        <v>831</v>
      </c>
      <c r="E25" s="2">
        <f t="shared" si="0"/>
        <v>2000000</v>
      </c>
      <c r="F25" s="2">
        <v>1000000</v>
      </c>
      <c r="G25" s="2">
        <v>1000000</v>
      </c>
      <c r="I25" s="2">
        <v>0</v>
      </c>
      <c r="J25" s="2">
        <f t="shared" si="1"/>
        <v>4000000</v>
      </c>
      <c r="K25" s="2">
        <v>3000000</v>
      </c>
      <c r="L25" s="2" t="s">
        <v>371</v>
      </c>
      <c r="N25" s="28"/>
    </row>
    <row r="26" spans="1:14" hidden="1" outlineLevel="1" x14ac:dyDescent="0.25">
      <c r="A26" t="s">
        <v>130</v>
      </c>
      <c r="C26" t="s">
        <v>20</v>
      </c>
      <c r="D26" t="s">
        <v>90</v>
      </c>
      <c r="E26" s="2">
        <f t="shared" si="0"/>
        <v>2000000</v>
      </c>
      <c r="F26" s="2">
        <v>1000000</v>
      </c>
      <c r="I26" s="2">
        <v>3100000</v>
      </c>
      <c r="J26" s="2">
        <f t="shared" si="1"/>
        <v>3000000</v>
      </c>
      <c r="K26" s="2">
        <v>3000000</v>
      </c>
      <c r="L26" s="2" t="s">
        <v>371</v>
      </c>
      <c r="N26" s="28"/>
    </row>
    <row r="27" spans="1:14" hidden="1" outlineLevel="1" x14ac:dyDescent="0.25">
      <c r="A27" t="s">
        <v>130</v>
      </c>
      <c r="C27" t="s">
        <v>20</v>
      </c>
      <c r="D27" t="s">
        <v>832</v>
      </c>
      <c r="E27" s="2">
        <f t="shared" si="0"/>
        <v>700000</v>
      </c>
      <c r="F27" s="2">
        <v>0</v>
      </c>
      <c r="G27" s="2">
        <v>833333.33333333326</v>
      </c>
      <c r="I27" s="2">
        <v>0</v>
      </c>
      <c r="J27" s="2">
        <f t="shared" si="1"/>
        <v>1533333.3333333333</v>
      </c>
      <c r="K27" s="2">
        <v>700000</v>
      </c>
      <c r="L27" s="2" t="s">
        <v>251</v>
      </c>
      <c r="N27" s="28"/>
    </row>
    <row r="28" spans="1:14" hidden="1" outlineLevel="1" x14ac:dyDescent="0.25">
      <c r="A28" t="s">
        <v>130</v>
      </c>
      <c r="C28" t="s">
        <v>20</v>
      </c>
      <c r="D28" t="s">
        <v>374</v>
      </c>
      <c r="E28" s="2">
        <f t="shared" si="0"/>
        <v>1740000</v>
      </c>
      <c r="F28" s="2">
        <v>1000000</v>
      </c>
      <c r="I28" s="2">
        <v>0</v>
      </c>
      <c r="J28" s="2">
        <f t="shared" si="1"/>
        <v>2740000</v>
      </c>
      <c r="K28" s="2">
        <v>2740000</v>
      </c>
      <c r="L28" s="2" t="s">
        <v>251</v>
      </c>
      <c r="N28" s="28"/>
    </row>
    <row r="29" spans="1:14" hidden="1" outlineLevel="1" x14ac:dyDescent="0.25">
      <c r="A29" t="s">
        <v>130</v>
      </c>
      <c r="C29" t="s">
        <v>20</v>
      </c>
      <c r="D29" t="s">
        <v>107</v>
      </c>
      <c r="E29" s="2">
        <f t="shared" si="0"/>
        <v>1740000</v>
      </c>
      <c r="F29" s="2">
        <v>0</v>
      </c>
      <c r="I29" s="2">
        <v>0</v>
      </c>
      <c r="J29" s="2">
        <f t="shared" si="1"/>
        <v>1740000</v>
      </c>
      <c r="K29" s="2">
        <v>1740000</v>
      </c>
      <c r="L29" s="2" t="s">
        <v>251</v>
      </c>
      <c r="N29" s="28"/>
    </row>
    <row r="30" spans="1:14" hidden="1" outlineLevel="1" x14ac:dyDescent="0.25">
      <c r="A30" t="s">
        <v>130</v>
      </c>
      <c r="C30" t="s">
        <v>20</v>
      </c>
      <c r="D30" t="s">
        <v>548</v>
      </c>
      <c r="E30" s="2">
        <f t="shared" si="0"/>
        <v>1860000</v>
      </c>
      <c r="F30" s="2">
        <v>1000000</v>
      </c>
      <c r="I30" s="2">
        <v>0</v>
      </c>
      <c r="J30" s="2">
        <f t="shared" si="1"/>
        <v>2860000</v>
      </c>
      <c r="K30" s="2">
        <v>2860000</v>
      </c>
      <c r="L30" s="2" t="s">
        <v>251</v>
      </c>
      <c r="N30" s="28"/>
    </row>
    <row r="31" spans="1:14" hidden="1" outlineLevel="1" x14ac:dyDescent="0.25">
      <c r="A31" t="s">
        <v>130</v>
      </c>
      <c r="C31" t="s">
        <v>20</v>
      </c>
      <c r="D31" t="s">
        <v>484</v>
      </c>
      <c r="E31" s="2">
        <f t="shared" si="0"/>
        <v>2000000</v>
      </c>
      <c r="F31" s="2">
        <v>1000000</v>
      </c>
      <c r="I31" s="2">
        <v>0</v>
      </c>
      <c r="J31" s="2">
        <f t="shared" si="1"/>
        <v>3000000</v>
      </c>
      <c r="K31" s="2">
        <v>3000000</v>
      </c>
      <c r="L31" s="2" t="s">
        <v>251</v>
      </c>
      <c r="N31" s="28"/>
    </row>
    <row r="32" spans="1:14" hidden="1" outlineLevel="1" x14ac:dyDescent="0.25">
      <c r="A32" t="s">
        <v>130</v>
      </c>
      <c r="C32" t="s">
        <v>20</v>
      </c>
      <c r="D32" t="s">
        <v>547</v>
      </c>
      <c r="E32" s="2">
        <f t="shared" si="0"/>
        <v>2000000</v>
      </c>
      <c r="F32" s="2">
        <v>1000000</v>
      </c>
      <c r="I32" s="2">
        <v>0</v>
      </c>
      <c r="J32" s="2">
        <f t="shared" si="1"/>
        <v>3000000</v>
      </c>
      <c r="K32" s="2">
        <v>3000000</v>
      </c>
      <c r="L32" s="2" t="s">
        <v>251</v>
      </c>
      <c r="N32" s="28"/>
    </row>
    <row r="33" spans="1:14" hidden="1" outlineLevel="1" x14ac:dyDescent="0.25">
      <c r="A33" t="s">
        <v>130</v>
      </c>
      <c r="C33" t="s">
        <v>20</v>
      </c>
      <c r="D33" t="s">
        <v>485</v>
      </c>
      <c r="E33" s="2">
        <f t="shared" si="0"/>
        <v>2000000</v>
      </c>
      <c r="F33" s="2">
        <v>1000000</v>
      </c>
      <c r="I33" s="2">
        <v>3100000</v>
      </c>
      <c r="J33" s="2">
        <f t="shared" si="1"/>
        <v>3000000</v>
      </c>
      <c r="K33" s="2">
        <v>3000000</v>
      </c>
      <c r="L33" s="2" t="s">
        <v>251</v>
      </c>
      <c r="N33" s="28"/>
    </row>
    <row r="34" spans="1:14" hidden="1" outlineLevel="1" x14ac:dyDescent="0.25">
      <c r="A34" t="s">
        <v>130</v>
      </c>
      <c r="C34" t="s">
        <v>20</v>
      </c>
      <c r="D34" t="s">
        <v>363</v>
      </c>
      <c r="E34" s="2">
        <f t="shared" si="0"/>
        <v>1740000</v>
      </c>
      <c r="F34" s="2">
        <v>1000000</v>
      </c>
      <c r="I34" s="2">
        <v>3100000</v>
      </c>
      <c r="J34" s="2">
        <f t="shared" si="1"/>
        <v>2740000</v>
      </c>
      <c r="K34" s="2">
        <v>2740000</v>
      </c>
      <c r="L34" s="2" t="s">
        <v>252</v>
      </c>
      <c r="N34" s="28"/>
    </row>
    <row r="35" spans="1:14" hidden="1" outlineLevel="1" x14ac:dyDescent="0.25">
      <c r="A35" t="s">
        <v>130</v>
      </c>
      <c r="C35" t="s">
        <v>20</v>
      </c>
      <c r="D35" t="s">
        <v>549</v>
      </c>
      <c r="E35" s="2">
        <f t="shared" si="0"/>
        <v>2000000</v>
      </c>
      <c r="F35" s="2">
        <v>1000000</v>
      </c>
      <c r="I35" s="2">
        <v>0</v>
      </c>
      <c r="J35" s="2">
        <f t="shared" si="1"/>
        <v>3000000</v>
      </c>
      <c r="K35" s="2">
        <v>3000000</v>
      </c>
      <c r="L35" s="2" t="s">
        <v>252</v>
      </c>
      <c r="N35" s="28"/>
    </row>
    <row r="36" spans="1:14" hidden="1" outlineLevel="1" x14ac:dyDescent="0.25">
      <c r="A36" t="s">
        <v>130</v>
      </c>
      <c r="C36" t="s">
        <v>20</v>
      </c>
      <c r="D36" t="s">
        <v>413</v>
      </c>
      <c r="E36" s="2">
        <f t="shared" si="0"/>
        <v>2000000</v>
      </c>
      <c r="F36" s="2">
        <v>1000000</v>
      </c>
      <c r="I36" s="2">
        <v>0</v>
      </c>
      <c r="J36" s="2">
        <f t="shared" si="1"/>
        <v>3000000</v>
      </c>
      <c r="K36" s="2">
        <v>3000000</v>
      </c>
      <c r="L36" s="2" t="s">
        <v>252</v>
      </c>
      <c r="N36" s="28"/>
    </row>
    <row r="37" spans="1:14" hidden="1" outlineLevel="1" x14ac:dyDescent="0.25">
      <c r="A37" t="s">
        <v>130</v>
      </c>
      <c r="C37" t="s">
        <v>20</v>
      </c>
      <c r="D37" t="s">
        <v>580</v>
      </c>
      <c r="E37" s="2">
        <f t="shared" si="0"/>
        <v>700000</v>
      </c>
      <c r="F37" s="2">
        <v>0</v>
      </c>
      <c r="I37" s="2">
        <v>0</v>
      </c>
      <c r="J37" s="2">
        <f t="shared" si="1"/>
        <v>700000</v>
      </c>
      <c r="K37" s="2">
        <v>700000</v>
      </c>
      <c r="L37" s="2" t="s">
        <v>791</v>
      </c>
      <c r="N37" s="28"/>
    </row>
    <row r="38" spans="1:14" hidden="1" outlineLevel="1" x14ac:dyDescent="0.25">
      <c r="A38" t="s">
        <v>130</v>
      </c>
      <c r="C38" t="s">
        <v>20</v>
      </c>
      <c r="D38" t="s">
        <v>697</v>
      </c>
      <c r="E38" s="2">
        <f t="shared" si="0"/>
        <v>900000</v>
      </c>
      <c r="F38" s="2">
        <v>0</v>
      </c>
      <c r="G38" s="2">
        <v>708333.33333333326</v>
      </c>
      <c r="I38" s="2">
        <v>0</v>
      </c>
      <c r="J38" s="2">
        <f t="shared" si="1"/>
        <v>1608333.3333333333</v>
      </c>
      <c r="K38" s="2">
        <v>900000</v>
      </c>
      <c r="L38" s="2" t="s">
        <v>791</v>
      </c>
      <c r="N38" s="28"/>
    </row>
    <row r="39" spans="1:14" hidden="1" outlineLevel="1" x14ac:dyDescent="0.25">
      <c r="A39" t="s">
        <v>130</v>
      </c>
      <c r="C39" t="s">
        <v>20</v>
      </c>
      <c r="D39" t="s">
        <v>30</v>
      </c>
      <c r="E39" s="2">
        <f t="shared" si="0"/>
        <v>1500000</v>
      </c>
      <c r="F39" s="2">
        <v>0</v>
      </c>
      <c r="I39" s="2">
        <v>0</v>
      </c>
      <c r="J39" s="2">
        <f t="shared" si="1"/>
        <v>1500000</v>
      </c>
      <c r="K39" s="2">
        <v>1500000</v>
      </c>
      <c r="L39" s="2" t="s">
        <v>791</v>
      </c>
      <c r="N39" s="28"/>
    </row>
    <row r="40" spans="1:14" hidden="1" outlineLevel="1" x14ac:dyDescent="0.25">
      <c r="A40" t="s">
        <v>130</v>
      </c>
      <c r="C40" t="s">
        <v>20</v>
      </c>
      <c r="D40" t="s">
        <v>833</v>
      </c>
      <c r="E40" s="2">
        <f t="shared" si="0"/>
        <v>900000</v>
      </c>
      <c r="F40" s="2">
        <v>0</v>
      </c>
      <c r="G40" s="2">
        <v>1000000</v>
      </c>
      <c r="I40" s="2">
        <v>0</v>
      </c>
      <c r="J40" s="2">
        <f t="shared" si="1"/>
        <v>1900000</v>
      </c>
      <c r="K40" s="2">
        <v>900000</v>
      </c>
      <c r="L40" s="2" t="s">
        <v>791</v>
      </c>
      <c r="N40" s="28"/>
    </row>
    <row r="41" spans="1:14" hidden="1" outlineLevel="1" x14ac:dyDescent="0.25">
      <c r="A41" t="s">
        <v>130</v>
      </c>
      <c r="C41" t="s">
        <v>20</v>
      </c>
      <c r="D41" t="s">
        <v>3</v>
      </c>
      <c r="E41" s="2">
        <f t="shared" si="0"/>
        <v>1200000</v>
      </c>
      <c r="F41" s="2">
        <v>0</v>
      </c>
      <c r="I41" s="2">
        <v>0</v>
      </c>
      <c r="J41" s="2">
        <f t="shared" si="1"/>
        <v>1200000</v>
      </c>
      <c r="K41" s="2">
        <v>1200000</v>
      </c>
      <c r="L41" s="2" t="s">
        <v>791</v>
      </c>
      <c r="N41" s="28"/>
    </row>
    <row r="42" spans="1:14" hidden="1" outlineLevel="1" x14ac:dyDescent="0.25">
      <c r="A42" t="s">
        <v>130</v>
      </c>
      <c r="C42" t="s">
        <v>20</v>
      </c>
      <c r="D42" t="s">
        <v>812</v>
      </c>
      <c r="E42" s="2">
        <f t="shared" si="0"/>
        <v>500000</v>
      </c>
      <c r="F42" s="2">
        <v>0</v>
      </c>
      <c r="I42" s="2">
        <v>0</v>
      </c>
      <c r="J42" s="2">
        <f t="shared" si="1"/>
        <v>500000</v>
      </c>
      <c r="K42" s="2">
        <v>500000</v>
      </c>
      <c r="L42" s="2" t="s">
        <v>791</v>
      </c>
      <c r="N42" s="28"/>
    </row>
    <row r="43" spans="1:14" hidden="1" outlineLevel="1" x14ac:dyDescent="0.25">
      <c r="A43" t="s">
        <v>130</v>
      </c>
      <c r="C43" t="s">
        <v>20</v>
      </c>
      <c r="D43" t="s">
        <v>834</v>
      </c>
      <c r="E43" s="2">
        <f t="shared" si="0"/>
        <v>500000</v>
      </c>
      <c r="F43" s="2">
        <v>0</v>
      </c>
      <c r="G43" s="2">
        <v>1000000</v>
      </c>
      <c r="I43" s="2">
        <v>0</v>
      </c>
      <c r="J43" s="2">
        <f t="shared" si="1"/>
        <v>1500000</v>
      </c>
      <c r="K43" s="2">
        <v>500000</v>
      </c>
      <c r="L43" s="2" t="s">
        <v>791</v>
      </c>
      <c r="N43" s="28"/>
    </row>
    <row r="44" spans="1:14" hidden="1" outlineLevel="1" x14ac:dyDescent="0.25">
      <c r="A44" t="s">
        <v>130</v>
      </c>
      <c r="C44" t="s">
        <v>20</v>
      </c>
      <c r="D44" t="s">
        <v>814</v>
      </c>
      <c r="E44" s="2">
        <f t="shared" si="0"/>
        <v>900000</v>
      </c>
      <c r="F44" s="2">
        <v>0</v>
      </c>
      <c r="G44" s="2">
        <v>1000000</v>
      </c>
      <c r="I44" s="2">
        <v>0</v>
      </c>
      <c r="J44" s="2">
        <f t="shared" si="1"/>
        <v>1900000</v>
      </c>
      <c r="K44" s="2">
        <v>900000</v>
      </c>
      <c r="L44" s="2" t="s">
        <v>791</v>
      </c>
      <c r="N44" s="28"/>
    </row>
    <row r="45" spans="1:14" hidden="1" outlineLevel="1" x14ac:dyDescent="0.25">
      <c r="A45" t="s">
        <v>130</v>
      </c>
      <c r="C45" t="s">
        <v>20</v>
      </c>
      <c r="D45" t="s">
        <v>579</v>
      </c>
      <c r="E45" s="2">
        <f t="shared" ref="E45" si="2">+K45-F45</f>
        <v>0</v>
      </c>
      <c r="I45" s="2">
        <v>3100000</v>
      </c>
      <c r="J45" s="2">
        <f t="shared" si="1"/>
        <v>0</v>
      </c>
      <c r="K45" s="2">
        <v>0</v>
      </c>
      <c r="L45" s="2" t="s">
        <v>371</v>
      </c>
      <c r="N45" s="28"/>
    </row>
    <row r="46" spans="1:14" hidden="1" outlineLevel="1" x14ac:dyDescent="0.25">
      <c r="A46" t="s">
        <v>126</v>
      </c>
      <c r="C46" t="s">
        <v>20</v>
      </c>
      <c r="D46" t="s">
        <v>6</v>
      </c>
      <c r="E46" s="2">
        <f t="shared" si="0"/>
        <v>3600000</v>
      </c>
      <c r="F46" s="2">
        <v>1000000</v>
      </c>
      <c r="I46" s="2">
        <v>3100000</v>
      </c>
      <c r="J46" s="2">
        <f t="shared" si="1"/>
        <v>4600000</v>
      </c>
      <c r="K46" s="2">
        <v>4600000</v>
      </c>
      <c r="L46" s="2" t="s">
        <v>371</v>
      </c>
      <c r="N46" s="28"/>
    </row>
    <row r="47" spans="1:14" hidden="1" outlineLevel="1" x14ac:dyDescent="0.25">
      <c r="A47" t="s">
        <v>126</v>
      </c>
      <c r="C47" t="s">
        <v>20</v>
      </c>
      <c r="D47" t="s">
        <v>100</v>
      </c>
      <c r="E47" s="2">
        <f t="shared" si="0"/>
        <v>3200000</v>
      </c>
      <c r="F47" s="2">
        <v>1000000</v>
      </c>
      <c r="I47" s="2">
        <v>3100000</v>
      </c>
      <c r="J47" s="2">
        <f t="shared" si="1"/>
        <v>4200000</v>
      </c>
      <c r="K47" s="2">
        <v>4200000</v>
      </c>
      <c r="L47" s="2" t="s">
        <v>371</v>
      </c>
      <c r="N47" s="28"/>
    </row>
    <row r="48" spans="1:14" hidden="1" outlineLevel="1" x14ac:dyDescent="0.25">
      <c r="A48" t="s">
        <v>126</v>
      </c>
      <c r="C48" t="s">
        <v>20</v>
      </c>
      <c r="D48" t="s">
        <v>7</v>
      </c>
      <c r="E48" s="2">
        <f t="shared" si="0"/>
        <v>3200000</v>
      </c>
      <c r="F48" s="2">
        <v>1000000</v>
      </c>
      <c r="I48" s="2">
        <v>3100000</v>
      </c>
      <c r="J48" s="2">
        <f t="shared" si="1"/>
        <v>4200000</v>
      </c>
      <c r="K48" s="2">
        <v>4200000</v>
      </c>
      <c r="L48" s="2" t="s">
        <v>371</v>
      </c>
      <c r="N48" s="28"/>
    </row>
    <row r="49" spans="1:14" hidden="1" outlineLevel="1" x14ac:dyDescent="0.25">
      <c r="A49" t="s">
        <v>126</v>
      </c>
      <c r="C49" t="s">
        <v>20</v>
      </c>
      <c r="D49" t="s">
        <v>105</v>
      </c>
      <c r="E49" s="2">
        <f t="shared" si="0"/>
        <v>2000000</v>
      </c>
      <c r="F49" s="2">
        <v>1000000</v>
      </c>
      <c r="I49" s="2">
        <v>3100000</v>
      </c>
      <c r="J49" s="2">
        <f t="shared" si="1"/>
        <v>3000000</v>
      </c>
      <c r="K49" s="2">
        <v>3000000</v>
      </c>
      <c r="L49" s="2" t="s">
        <v>371</v>
      </c>
      <c r="N49" s="28"/>
    </row>
    <row r="50" spans="1:14" hidden="1" outlineLevel="1" x14ac:dyDescent="0.25">
      <c r="A50" t="s">
        <v>126</v>
      </c>
      <c r="C50" t="s">
        <v>20</v>
      </c>
      <c r="D50" t="s">
        <v>104</v>
      </c>
      <c r="E50" s="2">
        <f t="shared" si="0"/>
        <v>2000000</v>
      </c>
      <c r="F50" s="2">
        <v>1000000</v>
      </c>
      <c r="I50" s="2">
        <v>3100000</v>
      </c>
      <c r="J50" s="2">
        <f t="shared" si="1"/>
        <v>3000000</v>
      </c>
      <c r="K50" s="2">
        <v>3000000</v>
      </c>
      <c r="L50" s="2" t="s">
        <v>371</v>
      </c>
      <c r="N50" s="28"/>
    </row>
    <row r="51" spans="1:14" hidden="1" outlineLevel="1" x14ac:dyDescent="0.25">
      <c r="A51" t="s">
        <v>126</v>
      </c>
      <c r="C51" t="s">
        <v>20</v>
      </c>
      <c r="D51" t="s">
        <v>699</v>
      </c>
      <c r="E51" s="2">
        <f t="shared" si="0"/>
        <v>2000000</v>
      </c>
      <c r="F51" s="2">
        <v>1000000</v>
      </c>
      <c r="G51" s="2">
        <v>250000</v>
      </c>
      <c r="I51" s="2">
        <v>0</v>
      </c>
      <c r="J51" s="2">
        <f t="shared" si="1"/>
        <v>3250000</v>
      </c>
      <c r="K51" s="2">
        <v>3000000</v>
      </c>
      <c r="L51" s="2" t="s">
        <v>371</v>
      </c>
      <c r="N51" s="28"/>
    </row>
    <row r="52" spans="1:14" hidden="1" outlineLevel="1" x14ac:dyDescent="0.25">
      <c r="A52" t="s">
        <v>126</v>
      </c>
      <c r="C52" t="s">
        <v>20</v>
      </c>
      <c r="D52" t="s">
        <v>835</v>
      </c>
      <c r="E52" s="2">
        <f t="shared" si="0"/>
        <v>2000000</v>
      </c>
      <c r="F52" s="2">
        <v>1000000</v>
      </c>
      <c r="G52" s="2">
        <v>1000000</v>
      </c>
      <c r="I52" s="2">
        <v>0</v>
      </c>
      <c r="J52" s="2">
        <f t="shared" si="1"/>
        <v>4000000</v>
      </c>
      <c r="K52" s="2">
        <v>3000000</v>
      </c>
      <c r="L52" s="2" t="s">
        <v>371</v>
      </c>
      <c r="N52" s="28"/>
    </row>
    <row r="53" spans="1:14" hidden="1" outlineLevel="1" x14ac:dyDescent="0.25">
      <c r="A53" t="s">
        <v>126</v>
      </c>
      <c r="C53" t="s">
        <v>20</v>
      </c>
      <c r="D53" t="s">
        <v>836</v>
      </c>
      <c r="E53" s="2">
        <f t="shared" si="0"/>
        <v>700000</v>
      </c>
      <c r="F53" s="2">
        <v>0</v>
      </c>
      <c r="G53" s="2">
        <v>1000000</v>
      </c>
      <c r="I53" s="2">
        <v>0</v>
      </c>
      <c r="J53" s="2">
        <f t="shared" si="1"/>
        <v>1700000</v>
      </c>
      <c r="K53" s="2">
        <v>700000</v>
      </c>
      <c r="L53" s="2" t="s">
        <v>371</v>
      </c>
      <c r="N53" s="28"/>
    </row>
    <row r="54" spans="1:14" hidden="1" outlineLevel="1" x14ac:dyDescent="0.25">
      <c r="A54" t="s">
        <v>126</v>
      </c>
      <c r="C54" t="s">
        <v>20</v>
      </c>
      <c r="D54" t="s">
        <v>109</v>
      </c>
      <c r="E54" s="2">
        <f t="shared" si="0"/>
        <v>700000</v>
      </c>
      <c r="F54" s="2">
        <v>0</v>
      </c>
      <c r="I54" s="2">
        <v>3100000</v>
      </c>
      <c r="J54" s="2">
        <f t="shared" si="1"/>
        <v>700000</v>
      </c>
      <c r="K54" s="2">
        <v>700000</v>
      </c>
      <c r="L54" s="2" t="s">
        <v>371</v>
      </c>
      <c r="N54" s="28"/>
    </row>
    <row r="55" spans="1:14" hidden="1" outlineLevel="1" x14ac:dyDescent="0.25">
      <c r="A55" t="s">
        <v>126</v>
      </c>
      <c r="C55" t="s">
        <v>20</v>
      </c>
      <c r="D55" t="s">
        <v>101</v>
      </c>
      <c r="E55" s="2">
        <f t="shared" si="0"/>
        <v>700000</v>
      </c>
      <c r="F55" s="2">
        <v>0</v>
      </c>
      <c r="I55" s="2">
        <v>3100000</v>
      </c>
      <c r="J55" s="2">
        <f t="shared" si="1"/>
        <v>700000</v>
      </c>
      <c r="K55" s="2">
        <v>700000</v>
      </c>
      <c r="L55" s="2" t="s">
        <v>371</v>
      </c>
      <c r="N55" s="28"/>
    </row>
    <row r="56" spans="1:14" hidden="1" outlineLevel="1" x14ac:dyDescent="0.25">
      <c r="A56" t="s">
        <v>126</v>
      </c>
      <c r="C56" t="s">
        <v>20</v>
      </c>
      <c r="D56" t="s">
        <v>12</v>
      </c>
      <c r="E56" s="2">
        <f t="shared" si="0"/>
        <v>700000</v>
      </c>
      <c r="F56" s="2">
        <v>0</v>
      </c>
      <c r="I56" s="2">
        <v>3100000</v>
      </c>
      <c r="J56" s="2">
        <f t="shared" si="1"/>
        <v>700000</v>
      </c>
      <c r="K56" s="2">
        <v>700000</v>
      </c>
      <c r="L56" s="2" t="s">
        <v>371</v>
      </c>
      <c r="N56" s="28"/>
    </row>
    <row r="57" spans="1:14" hidden="1" outlineLevel="1" x14ac:dyDescent="0.25">
      <c r="A57" t="s">
        <v>126</v>
      </c>
      <c r="C57" t="s">
        <v>20</v>
      </c>
      <c r="D57" t="s">
        <v>16</v>
      </c>
      <c r="E57" s="2">
        <f t="shared" si="0"/>
        <v>700000</v>
      </c>
      <c r="F57" s="2">
        <v>0</v>
      </c>
      <c r="I57" s="2">
        <v>3100000</v>
      </c>
      <c r="J57" s="2">
        <f t="shared" si="1"/>
        <v>700000</v>
      </c>
      <c r="K57" s="2">
        <v>700000</v>
      </c>
      <c r="L57" s="2" t="s">
        <v>371</v>
      </c>
      <c r="N57" s="28"/>
    </row>
    <row r="58" spans="1:14" hidden="1" outlineLevel="1" x14ac:dyDescent="0.25">
      <c r="A58" t="s">
        <v>126</v>
      </c>
      <c r="C58" t="s">
        <v>20</v>
      </c>
      <c r="D58" t="s">
        <v>434</v>
      </c>
      <c r="E58" s="2">
        <f t="shared" si="0"/>
        <v>700000</v>
      </c>
      <c r="F58" s="2">
        <v>0</v>
      </c>
      <c r="I58" s="2">
        <v>3100000</v>
      </c>
      <c r="J58" s="2">
        <f t="shared" si="1"/>
        <v>700000</v>
      </c>
      <c r="K58" s="2">
        <v>700000</v>
      </c>
      <c r="L58" s="2" t="s">
        <v>371</v>
      </c>
      <c r="N58" s="28"/>
    </row>
    <row r="59" spans="1:14" hidden="1" outlineLevel="1" x14ac:dyDescent="0.25">
      <c r="A59" t="s">
        <v>126</v>
      </c>
      <c r="C59" t="s">
        <v>20</v>
      </c>
      <c r="D59" t="s">
        <v>9</v>
      </c>
      <c r="E59" s="2">
        <f t="shared" si="0"/>
        <v>2000000</v>
      </c>
      <c r="F59" s="2">
        <v>1000000</v>
      </c>
      <c r="I59" s="2">
        <v>0</v>
      </c>
      <c r="J59" s="2">
        <f t="shared" si="1"/>
        <v>3000000</v>
      </c>
      <c r="K59" s="2">
        <v>3000000</v>
      </c>
      <c r="L59" s="2" t="s">
        <v>371</v>
      </c>
      <c r="N59" s="28"/>
    </row>
    <row r="60" spans="1:14" hidden="1" outlineLevel="1" x14ac:dyDescent="0.25">
      <c r="A60" t="s">
        <v>126</v>
      </c>
      <c r="C60" t="s">
        <v>20</v>
      </c>
      <c r="D60" t="s">
        <v>17</v>
      </c>
      <c r="E60" s="2">
        <f t="shared" si="0"/>
        <v>2000000</v>
      </c>
      <c r="F60" s="2">
        <v>1000000</v>
      </c>
      <c r="I60" s="2">
        <v>3100000</v>
      </c>
      <c r="J60" s="2">
        <f t="shared" si="1"/>
        <v>3000000</v>
      </c>
      <c r="K60" s="2">
        <v>3000000</v>
      </c>
      <c r="L60" s="2" t="s">
        <v>371</v>
      </c>
      <c r="N60" s="28"/>
    </row>
    <row r="61" spans="1:14" hidden="1" outlineLevel="1" x14ac:dyDescent="0.25">
      <c r="A61" t="s">
        <v>126</v>
      </c>
      <c r="C61" t="s">
        <v>20</v>
      </c>
      <c r="D61" t="s">
        <v>487</v>
      </c>
      <c r="E61" s="2">
        <f t="shared" si="0"/>
        <v>700000</v>
      </c>
      <c r="F61" s="2">
        <v>0</v>
      </c>
      <c r="I61" s="2">
        <v>0</v>
      </c>
      <c r="J61" s="2">
        <f t="shared" si="1"/>
        <v>700000</v>
      </c>
      <c r="K61" s="2">
        <v>700000</v>
      </c>
      <c r="L61" s="2" t="s">
        <v>371</v>
      </c>
      <c r="N61" s="28"/>
    </row>
    <row r="62" spans="1:14" hidden="1" outlineLevel="1" x14ac:dyDescent="0.25">
      <c r="A62" t="s">
        <v>126</v>
      </c>
      <c r="C62" t="s">
        <v>20</v>
      </c>
      <c r="D62" t="s">
        <v>13</v>
      </c>
      <c r="E62" s="2">
        <f t="shared" si="0"/>
        <v>1610000</v>
      </c>
      <c r="F62" s="2">
        <v>0</v>
      </c>
      <c r="I62" s="2">
        <v>0</v>
      </c>
      <c r="J62" s="2">
        <f t="shared" si="1"/>
        <v>1610000</v>
      </c>
      <c r="K62" s="2">
        <v>1610000</v>
      </c>
      <c r="L62" s="2" t="s">
        <v>371</v>
      </c>
      <c r="N62" s="28"/>
    </row>
    <row r="63" spans="1:14" hidden="1" outlineLevel="1" x14ac:dyDescent="0.25">
      <c r="A63" t="s">
        <v>126</v>
      </c>
      <c r="C63" t="s">
        <v>20</v>
      </c>
      <c r="D63" t="s">
        <v>77</v>
      </c>
      <c r="E63" s="2">
        <f t="shared" si="0"/>
        <v>3610000</v>
      </c>
      <c r="F63" s="2">
        <v>0</v>
      </c>
      <c r="I63" s="2">
        <v>0</v>
      </c>
      <c r="J63" s="2">
        <f t="shared" si="1"/>
        <v>3610000</v>
      </c>
      <c r="K63" s="2">
        <v>3610000</v>
      </c>
      <c r="L63" s="2" t="s">
        <v>371</v>
      </c>
      <c r="N63" s="28"/>
    </row>
    <row r="64" spans="1:14" hidden="1" outlineLevel="1" x14ac:dyDescent="0.25">
      <c r="A64" t="s">
        <v>126</v>
      </c>
      <c r="C64" t="s">
        <v>20</v>
      </c>
      <c r="D64" t="s">
        <v>364</v>
      </c>
      <c r="E64" s="2">
        <f t="shared" si="0"/>
        <v>700000</v>
      </c>
      <c r="F64" s="2">
        <v>0</v>
      </c>
      <c r="I64" s="2">
        <v>0</v>
      </c>
      <c r="J64" s="2">
        <f t="shared" si="1"/>
        <v>700000</v>
      </c>
      <c r="K64" s="2">
        <v>700000</v>
      </c>
      <c r="L64" s="2" t="s">
        <v>371</v>
      </c>
      <c r="N64" s="28"/>
    </row>
    <row r="65" spans="1:14" hidden="1" outlineLevel="1" x14ac:dyDescent="0.25">
      <c r="A65" t="s">
        <v>126</v>
      </c>
      <c r="C65" t="s">
        <v>20</v>
      </c>
      <c r="D65" t="s">
        <v>837</v>
      </c>
      <c r="E65" s="2">
        <f t="shared" si="0"/>
        <v>700000</v>
      </c>
      <c r="F65" s="2">
        <v>0</v>
      </c>
      <c r="G65" s="2">
        <v>1000000</v>
      </c>
      <c r="I65" s="2">
        <v>0</v>
      </c>
      <c r="J65" s="2">
        <f t="shared" si="1"/>
        <v>1700000</v>
      </c>
      <c r="K65" s="2">
        <v>700000</v>
      </c>
      <c r="L65" s="2" t="s">
        <v>371</v>
      </c>
      <c r="N65" s="28"/>
    </row>
    <row r="66" spans="1:14" hidden="1" outlineLevel="1" x14ac:dyDescent="0.25">
      <c r="A66" t="s">
        <v>126</v>
      </c>
      <c r="C66" t="s">
        <v>20</v>
      </c>
      <c r="D66" t="s">
        <v>11</v>
      </c>
      <c r="E66" s="2">
        <f t="shared" si="0"/>
        <v>1610000</v>
      </c>
      <c r="F66" s="2">
        <v>0</v>
      </c>
      <c r="I66" s="2">
        <v>3100000</v>
      </c>
      <c r="J66" s="2">
        <f t="shared" si="1"/>
        <v>1610000</v>
      </c>
      <c r="K66" s="2">
        <v>1610000</v>
      </c>
      <c r="L66" s="2" t="s">
        <v>371</v>
      </c>
      <c r="N66" s="28"/>
    </row>
    <row r="67" spans="1:14" hidden="1" outlineLevel="1" x14ac:dyDescent="0.25">
      <c r="A67" t="s">
        <v>126</v>
      </c>
      <c r="C67" t="s">
        <v>20</v>
      </c>
      <c r="D67" t="s">
        <v>488</v>
      </c>
      <c r="E67" s="2">
        <f t="shared" si="0"/>
        <v>1740000</v>
      </c>
      <c r="F67" s="2">
        <v>0</v>
      </c>
      <c r="I67" s="2">
        <v>3100000</v>
      </c>
      <c r="J67" s="2">
        <f t="shared" si="1"/>
        <v>1740000</v>
      </c>
      <c r="K67" s="2">
        <v>1740000</v>
      </c>
      <c r="L67" s="2" t="s">
        <v>371</v>
      </c>
      <c r="N67" s="28"/>
    </row>
    <row r="68" spans="1:14" hidden="1" outlineLevel="1" x14ac:dyDescent="0.25">
      <c r="A68" t="s">
        <v>126</v>
      </c>
      <c r="C68" t="s">
        <v>20</v>
      </c>
      <c r="D68" t="s">
        <v>82</v>
      </c>
      <c r="E68" s="2">
        <f t="shared" si="0"/>
        <v>1740000</v>
      </c>
      <c r="F68" s="2">
        <v>0</v>
      </c>
      <c r="I68" s="2">
        <v>3100000</v>
      </c>
      <c r="J68" s="2">
        <f t="shared" si="1"/>
        <v>1740000</v>
      </c>
      <c r="K68" s="2">
        <v>1740000</v>
      </c>
      <c r="L68" s="2" t="s">
        <v>371</v>
      </c>
      <c r="N68" s="28"/>
    </row>
    <row r="69" spans="1:14" hidden="1" outlineLevel="1" x14ac:dyDescent="0.25">
      <c r="A69" t="s">
        <v>126</v>
      </c>
      <c r="C69" t="s">
        <v>20</v>
      </c>
      <c r="D69" t="s">
        <v>14</v>
      </c>
      <c r="E69" s="2">
        <f t="shared" si="0"/>
        <v>1740000</v>
      </c>
      <c r="F69" s="2">
        <v>1000000</v>
      </c>
      <c r="I69" s="2">
        <v>3100000</v>
      </c>
      <c r="J69" s="2">
        <f t="shared" ref="J69:J132" si="3">SUM(E69:G69)-H69</f>
        <v>2740000</v>
      </c>
      <c r="K69" s="2">
        <v>2740000</v>
      </c>
      <c r="L69" s="2" t="s">
        <v>371</v>
      </c>
      <c r="N69" s="28"/>
    </row>
    <row r="70" spans="1:14" hidden="1" outlineLevel="1" x14ac:dyDescent="0.25">
      <c r="A70" t="s">
        <v>126</v>
      </c>
      <c r="C70" t="s">
        <v>20</v>
      </c>
      <c r="D70" t="s">
        <v>435</v>
      </c>
      <c r="E70" s="2">
        <f t="shared" ref="E70:E133" si="4">+K70-F70</f>
        <v>1740000</v>
      </c>
      <c r="F70" s="2">
        <v>1000000</v>
      </c>
      <c r="I70" s="2">
        <v>3100000</v>
      </c>
      <c r="J70" s="2">
        <f t="shared" si="3"/>
        <v>2740000</v>
      </c>
      <c r="K70" s="2">
        <v>2740000</v>
      </c>
      <c r="L70" s="2" t="s">
        <v>371</v>
      </c>
      <c r="N70" s="28"/>
    </row>
    <row r="71" spans="1:14" hidden="1" outlineLevel="1" x14ac:dyDescent="0.25">
      <c r="A71" t="s">
        <v>126</v>
      </c>
      <c r="C71" t="s">
        <v>20</v>
      </c>
      <c r="D71" t="s">
        <v>131</v>
      </c>
      <c r="E71" s="2">
        <f t="shared" si="4"/>
        <v>1740000</v>
      </c>
      <c r="F71" s="2">
        <v>1000000</v>
      </c>
      <c r="I71" s="2">
        <v>3100000</v>
      </c>
      <c r="J71" s="2">
        <f t="shared" si="3"/>
        <v>2740000</v>
      </c>
      <c r="K71" s="2">
        <v>2740000</v>
      </c>
      <c r="L71" s="2" t="s">
        <v>371</v>
      </c>
      <c r="N71" s="28"/>
    </row>
    <row r="72" spans="1:14" hidden="1" outlineLevel="1" x14ac:dyDescent="0.25">
      <c r="A72" t="s">
        <v>126</v>
      </c>
      <c r="C72" t="s">
        <v>20</v>
      </c>
      <c r="D72" t="s">
        <v>103</v>
      </c>
      <c r="E72" s="2">
        <f t="shared" si="4"/>
        <v>1740000</v>
      </c>
      <c r="F72" s="2">
        <v>1000000</v>
      </c>
      <c r="I72" s="2">
        <v>3100000</v>
      </c>
      <c r="J72" s="2">
        <f t="shared" si="3"/>
        <v>2740000</v>
      </c>
      <c r="K72" s="2">
        <v>2740000</v>
      </c>
      <c r="L72" s="2" t="s">
        <v>371</v>
      </c>
      <c r="N72" s="28"/>
    </row>
    <row r="73" spans="1:14" hidden="1" outlineLevel="1" x14ac:dyDescent="0.25">
      <c r="A73" t="s">
        <v>126</v>
      </c>
      <c r="C73" t="s">
        <v>20</v>
      </c>
      <c r="D73" t="s">
        <v>18</v>
      </c>
      <c r="E73" s="2">
        <f t="shared" si="4"/>
        <v>2000000</v>
      </c>
      <c r="F73" s="2">
        <v>1000000</v>
      </c>
      <c r="I73" s="2">
        <v>3100000</v>
      </c>
      <c r="J73" s="2">
        <f t="shared" si="3"/>
        <v>3000000</v>
      </c>
      <c r="K73" s="2">
        <v>3000000</v>
      </c>
      <c r="L73" s="2" t="s">
        <v>371</v>
      </c>
      <c r="N73" s="28"/>
    </row>
    <row r="74" spans="1:14" hidden="1" outlineLevel="1" x14ac:dyDescent="0.25">
      <c r="A74" t="s">
        <v>126</v>
      </c>
      <c r="C74" t="s">
        <v>20</v>
      </c>
      <c r="D74" t="s">
        <v>581</v>
      </c>
      <c r="E74" s="2">
        <f t="shared" si="4"/>
        <v>2000000</v>
      </c>
      <c r="F74" s="2">
        <v>1000000</v>
      </c>
      <c r="I74" s="2">
        <v>3100000</v>
      </c>
      <c r="J74" s="2">
        <f t="shared" si="3"/>
        <v>3000000</v>
      </c>
      <c r="K74" s="2">
        <v>3000000</v>
      </c>
      <c r="L74" s="2" t="s">
        <v>371</v>
      </c>
      <c r="N74" s="28"/>
    </row>
    <row r="75" spans="1:14" hidden="1" outlineLevel="1" x14ac:dyDescent="0.25">
      <c r="A75" t="s">
        <v>126</v>
      </c>
      <c r="C75" t="s">
        <v>20</v>
      </c>
      <c r="D75" t="s">
        <v>838</v>
      </c>
      <c r="E75" s="2">
        <f t="shared" si="4"/>
        <v>2000000</v>
      </c>
      <c r="F75" s="2">
        <v>1000000</v>
      </c>
      <c r="G75" s="2">
        <v>1000000</v>
      </c>
      <c r="I75" s="2">
        <v>0</v>
      </c>
      <c r="J75" s="2">
        <f t="shared" si="3"/>
        <v>4000000</v>
      </c>
      <c r="K75" s="2">
        <v>3000000</v>
      </c>
      <c r="L75" s="2" t="s">
        <v>371</v>
      </c>
      <c r="N75" s="28"/>
    </row>
    <row r="76" spans="1:14" hidden="1" outlineLevel="1" x14ac:dyDescent="0.25">
      <c r="A76" t="s">
        <v>126</v>
      </c>
      <c r="C76" t="s">
        <v>20</v>
      </c>
      <c r="D76" t="s">
        <v>33</v>
      </c>
      <c r="E76" s="2">
        <f t="shared" si="4"/>
        <v>2000000</v>
      </c>
      <c r="F76" s="2">
        <v>1000000</v>
      </c>
      <c r="I76" s="2">
        <v>3100000</v>
      </c>
      <c r="J76" s="2">
        <f t="shared" si="3"/>
        <v>3000000</v>
      </c>
      <c r="K76" s="2">
        <v>3000000</v>
      </c>
      <c r="L76" s="2" t="s">
        <v>251</v>
      </c>
      <c r="N76" s="28"/>
    </row>
    <row r="77" spans="1:14" hidden="1" outlineLevel="1" x14ac:dyDescent="0.25">
      <c r="A77" t="s">
        <v>126</v>
      </c>
      <c r="C77" t="s">
        <v>20</v>
      </c>
      <c r="D77" t="s">
        <v>404</v>
      </c>
      <c r="E77" s="2">
        <f t="shared" si="4"/>
        <v>700000</v>
      </c>
      <c r="F77" s="2">
        <v>0</v>
      </c>
      <c r="I77" s="2">
        <v>0</v>
      </c>
      <c r="J77" s="2">
        <f t="shared" si="3"/>
        <v>700000</v>
      </c>
      <c r="K77" s="2">
        <v>700000</v>
      </c>
      <c r="L77" s="2" t="s">
        <v>251</v>
      </c>
      <c r="N77" s="28"/>
    </row>
    <row r="78" spans="1:14" hidden="1" outlineLevel="1" x14ac:dyDescent="0.25">
      <c r="A78" t="s">
        <v>126</v>
      </c>
      <c r="C78" t="s">
        <v>20</v>
      </c>
      <c r="D78" t="s">
        <v>582</v>
      </c>
      <c r="E78" s="2">
        <f t="shared" si="4"/>
        <v>2000000</v>
      </c>
      <c r="F78" s="2">
        <v>1000000</v>
      </c>
      <c r="I78" s="2">
        <v>0</v>
      </c>
      <c r="J78" s="2">
        <f t="shared" si="3"/>
        <v>3000000</v>
      </c>
      <c r="K78" s="2">
        <v>3000000</v>
      </c>
      <c r="L78" s="2" t="s">
        <v>251</v>
      </c>
      <c r="N78" s="28"/>
    </row>
    <row r="79" spans="1:14" hidden="1" outlineLevel="1" x14ac:dyDescent="0.25">
      <c r="A79" t="s">
        <v>126</v>
      </c>
      <c r="C79" t="s">
        <v>20</v>
      </c>
      <c r="D79" t="s">
        <v>32</v>
      </c>
      <c r="E79" s="2">
        <f t="shared" si="4"/>
        <v>1740000</v>
      </c>
      <c r="F79" s="2">
        <v>1000000</v>
      </c>
      <c r="I79" s="2">
        <v>0</v>
      </c>
      <c r="J79" s="2">
        <f t="shared" si="3"/>
        <v>2740000</v>
      </c>
      <c r="K79" s="2">
        <v>2740000</v>
      </c>
      <c r="L79" s="2" t="s">
        <v>251</v>
      </c>
      <c r="N79" s="28"/>
    </row>
    <row r="80" spans="1:14" hidden="1" outlineLevel="1" x14ac:dyDescent="0.25">
      <c r="A80" t="s">
        <v>126</v>
      </c>
      <c r="C80" t="s">
        <v>20</v>
      </c>
      <c r="D80" t="s">
        <v>36</v>
      </c>
      <c r="E80" s="2">
        <f t="shared" si="4"/>
        <v>1740000</v>
      </c>
      <c r="F80" s="2">
        <v>1000000</v>
      </c>
      <c r="I80" s="2">
        <v>0</v>
      </c>
      <c r="J80" s="2">
        <f t="shared" si="3"/>
        <v>2740000</v>
      </c>
      <c r="K80" s="2">
        <v>2740000</v>
      </c>
      <c r="L80" s="2" t="s">
        <v>251</v>
      </c>
      <c r="N80" s="28"/>
    </row>
    <row r="81" spans="1:14" hidden="1" outlineLevel="1" x14ac:dyDescent="0.25">
      <c r="A81" t="s">
        <v>126</v>
      </c>
      <c r="C81" t="s">
        <v>20</v>
      </c>
      <c r="D81" t="s">
        <v>35</v>
      </c>
      <c r="E81" s="2">
        <f t="shared" si="4"/>
        <v>2000000</v>
      </c>
      <c r="F81" s="2">
        <v>1000000</v>
      </c>
      <c r="I81" s="2">
        <v>3100000</v>
      </c>
      <c r="J81" s="2">
        <f t="shared" si="3"/>
        <v>3000000</v>
      </c>
      <c r="K81" s="2">
        <v>3000000</v>
      </c>
      <c r="L81" s="2" t="s">
        <v>251</v>
      </c>
      <c r="N81" s="28"/>
    </row>
    <row r="82" spans="1:14" hidden="1" outlineLevel="1" x14ac:dyDescent="0.25">
      <c r="A82" t="s">
        <v>126</v>
      </c>
      <c r="C82" t="s">
        <v>20</v>
      </c>
      <c r="D82" t="s">
        <v>393</v>
      </c>
      <c r="E82" s="2">
        <f t="shared" si="4"/>
        <v>2000000</v>
      </c>
      <c r="F82" s="2">
        <v>1000000</v>
      </c>
      <c r="I82" s="2">
        <v>0</v>
      </c>
      <c r="J82" s="2">
        <f t="shared" si="3"/>
        <v>3000000</v>
      </c>
      <c r="K82" s="2">
        <v>3000000</v>
      </c>
      <c r="L82" s="2" t="s">
        <v>251</v>
      </c>
      <c r="N82" s="28"/>
    </row>
    <row r="83" spans="1:14" hidden="1" outlineLevel="1" x14ac:dyDescent="0.25">
      <c r="A83" t="s">
        <v>126</v>
      </c>
      <c r="C83" t="s">
        <v>20</v>
      </c>
      <c r="D83" t="s">
        <v>31</v>
      </c>
      <c r="E83" s="2">
        <f t="shared" si="4"/>
        <v>2000000</v>
      </c>
      <c r="F83" s="2">
        <v>850000</v>
      </c>
      <c r="I83" s="2">
        <v>0</v>
      </c>
      <c r="J83" s="2">
        <f t="shared" si="3"/>
        <v>2850000</v>
      </c>
      <c r="K83" s="2">
        <v>2850000</v>
      </c>
      <c r="L83" s="2" t="s">
        <v>252</v>
      </c>
      <c r="N83" s="28"/>
    </row>
    <row r="84" spans="1:14" hidden="1" outlineLevel="1" x14ac:dyDescent="0.25">
      <c r="A84" t="s">
        <v>126</v>
      </c>
      <c r="C84" t="s">
        <v>20</v>
      </c>
      <c r="D84" t="s">
        <v>489</v>
      </c>
      <c r="E84" s="2">
        <f t="shared" si="4"/>
        <v>700000</v>
      </c>
      <c r="F84" s="2">
        <v>0</v>
      </c>
      <c r="I84" s="2">
        <v>0</v>
      </c>
      <c r="J84" s="2">
        <f t="shared" si="3"/>
        <v>700000</v>
      </c>
      <c r="K84" s="2">
        <v>700000</v>
      </c>
      <c r="L84" s="2" t="s">
        <v>252</v>
      </c>
      <c r="N84" s="28"/>
    </row>
    <row r="85" spans="1:14" hidden="1" outlineLevel="1" x14ac:dyDescent="0.25">
      <c r="A85" t="s">
        <v>126</v>
      </c>
      <c r="C85" t="s">
        <v>20</v>
      </c>
      <c r="D85" t="s">
        <v>816</v>
      </c>
      <c r="E85" s="2">
        <f t="shared" si="4"/>
        <v>0</v>
      </c>
      <c r="F85" s="2">
        <v>0</v>
      </c>
      <c r="I85" s="2">
        <v>0</v>
      </c>
      <c r="J85" s="2">
        <f t="shared" si="3"/>
        <v>0</v>
      </c>
      <c r="K85" s="2">
        <v>0</v>
      </c>
      <c r="L85" s="2" t="s">
        <v>252</v>
      </c>
      <c r="N85" s="28"/>
    </row>
    <row r="86" spans="1:14" hidden="1" outlineLevel="1" x14ac:dyDescent="0.25">
      <c r="A86" t="s">
        <v>126</v>
      </c>
      <c r="C86" t="s">
        <v>20</v>
      </c>
      <c r="D86" t="s">
        <v>839</v>
      </c>
      <c r="E86" s="2">
        <f t="shared" si="4"/>
        <v>0</v>
      </c>
      <c r="F86" s="2">
        <v>0</v>
      </c>
      <c r="G86" s="2">
        <v>791666.66666666663</v>
      </c>
      <c r="I86" s="2">
        <v>0</v>
      </c>
      <c r="J86" s="2">
        <f t="shared" si="3"/>
        <v>791666.66666666663</v>
      </c>
      <c r="K86" s="2">
        <v>0</v>
      </c>
      <c r="L86" s="2" t="s">
        <v>252</v>
      </c>
      <c r="N86" s="28"/>
    </row>
    <row r="87" spans="1:14" hidden="1" outlineLevel="1" x14ac:dyDescent="0.25">
      <c r="A87" t="s">
        <v>126</v>
      </c>
      <c r="C87" t="s">
        <v>20</v>
      </c>
      <c r="D87" t="s">
        <v>840</v>
      </c>
      <c r="E87" s="2">
        <f t="shared" si="4"/>
        <v>0</v>
      </c>
      <c r="F87" s="2">
        <v>0</v>
      </c>
      <c r="I87" s="2">
        <v>0</v>
      </c>
      <c r="J87" s="2">
        <f t="shared" si="3"/>
        <v>0</v>
      </c>
      <c r="K87" s="2">
        <v>0</v>
      </c>
      <c r="L87" s="2" t="s">
        <v>791</v>
      </c>
      <c r="N87" s="28"/>
    </row>
    <row r="88" spans="1:14" hidden="1" outlineLevel="1" x14ac:dyDescent="0.25">
      <c r="A88" t="s">
        <v>126</v>
      </c>
      <c r="C88" t="s">
        <v>20</v>
      </c>
      <c r="D88" t="s">
        <v>34</v>
      </c>
      <c r="E88" s="2">
        <f t="shared" si="4"/>
        <v>900000</v>
      </c>
      <c r="F88" s="2">
        <v>0</v>
      </c>
      <c r="I88" s="2">
        <v>0</v>
      </c>
      <c r="J88" s="2">
        <f t="shared" si="3"/>
        <v>900000</v>
      </c>
      <c r="K88" s="2">
        <v>900000</v>
      </c>
      <c r="L88" s="2" t="s">
        <v>791</v>
      </c>
      <c r="N88" s="28"/>
    </row>
    <row r="89" spans="1:14" hidden="1" outlineLevel="1" x14ac:dyDescent="0.25">
      <c r="A89" t="s">
        <v>126</v>
      </c>
      <c r="C89" t="s">
        <v>20</v>
      </c>
      <c r="D89" t="s">
        <v>819</v>
      </c>
      <c r="E89" s="2">
        <f t="shared" si="4"/>
        <v>500000</v>
      </c>
      <c r="F89" s="2">
        <v>0</v>
      </c>
      <c r="G89" s="2">
        <v>1000000</v>
      </c>
      <c r="I89" s="2">
        <v>0</v>
      </c>
      <c r="J89" s="2">
        <f t="shared" si="3"/>
        <v>1500000</v>
      </c>
      <c r="K89" s="2">
        <v>500000</v>
      </c>
      <c r="L89" s="2" t="s">
        <v>791</v>
      </c>
      <c r="N89" s="28"/>
    </row>
    <row r="90" spans="1:14" hidden="1" outlineLevel="1" x14ac:dyDescent="0.25">
      <c r="A90" t="s">
        <v>126</v>
      </c>
      <c r="C90" t="s">
        <v>20</v>
      </c>
      <c r="D90" t="s">
        <v>841</v>
      </c>
      <c r="E90" s="2">
        <f t="shared" si="4"/>
        <v>0</v>
      </c>
      <c r="F90" s="2">
        <v>0</v>
      </c>
      <c r="I90" s="2">
        <v>0</v>
      </c>
      <c r="J90" s="2">
        <f t="shared" si="3"/>
        <v>0</v>
      </c>
      <c r="K90" s="2">
        <v>0</v>
      </c>
      <c r="L90" s="2" t="s">
        <v>791</v>
      </c>
      <c r="N90" s="28"/>
    </row>
    <row r="91" spans="1:14" hidden="1" outlineLevel="1" x14ac:dyDescent="0.25">
      <c r="A91" t="s">
        <v>126</v>
      </c>
      <c r="C91" t="s">
        <v>20</v>
      </c>
      <c r="D91" t="s">
        <v>616</v>
      </c>
      <c r="E91" s="2">
        <f t="shared" si="4"/>
        <v>700000</v>
      </c>
      <c r="F91" s="2">
        <v>0</v>
      </c>
      <c r="I91" s="2">
        <v>0</v>
      </c>
      <c r="J91" s="2">
        <f t="shared" si="3"/>
        <v>700000</v>
      </c>
      <c r="K91" s="2">
        <v>700000</v>
      </c>
      <c r="L91" s="2" t="s">
        <v>791</v>
      </c>
      <c r="N91" s="28"/>
    </row>
    <row r="92" spans="1:14" hidden="1" outlineLevel="1" x14ac:dyDescent="0.25">
      <c r="A92" t="s">
        <v>126</v>
      </c>
      <c r="C92" t="s">
        <v>20</v>
      </c>
      <c r="D92" t="s">
        <v>421</v>
      </c>
      <c r="E92" s="2">
        <f t="shared" si="4"/>
        <v>0</v>
      </c>
      <c r="F92" s="2">
        <v>0</v>
      </c>
      <c r="I92" s="2">
        <v>0</v>
      </c>
      <c r="J92" s="2">
        <f t="shared" si="3"/>
        <v>0</v>
      </c>
      <c r="K92" s="2">
        <v>0</v>
      </c>
      <c r="L92" s="2" t="s">
        <v>791</v>
      </c>
      <c r="N92" s="28"/>
    </row>
    <row r="93" spans="1:14" hidden="1" outlineLevel="1" x14ac:dyDescent="0.25">
      <c r="A93" t="s">
        <v>126</v>
      </c>
      <c r="C93" t="s">
        <v>20</v>
      </c>
      <c r="D93" t="s">
        <v>820</v>
      </c>
      <c r="E93" s="2">
        <f t="shared" si="4"/>
        <v>0</v>
      </c>
      <c r="F93" s="2">
        <v>0</v>
      </c>
      <c r="I93" s="2">
        <v>0</v>
      </c>
      <c r="J93" s="2">
        <f t="shared" si="3"/>
        <v>0</v>
      </c>
      <c r="K93" s="2">
        <v>0</v>
      </c>
      <c r="L93" s="2" t="s">
        <v>791</v>
      </c>
      <c r="N93" s="28"/>
    </row>
    <row r="94" spans="1:14" hidden="1" outlineLevel="1" x14ac:dyDescent="0.25">
      <c r="A94" t="s">
        <v>126</v>
      </c>
      <c r="C94" t="s">
        <v>20</v>
      </c>
      <c r="D94" t="s">
        <v>821</v>
      </c>
      <c r="E94" s="2">
        <f t="shared" si="4"/>
        <v>700000</v>
      </c>
      <c r="F94" s="2">
        <v>0</v>
      </c>
      <c r="G94" s="2">
        <v>1000000</v>
      </c>
      <c r="I94" s="2">
        <v>0</v>
      </c>
      <c r="J94" s="2">
        <f t="shared" si="3"/>
        <v>1700000</v>
      </c>
      <c r="K94" s="2">
        <v>700000</v>
      </c>
      <c r="L94" s="2" t="s">
        <v>791</v>
      </c>
      <c r="N94" s="28"/>
    </row>
    <row r="95" spans="1:14" hidden="1" outlineLevel="1" x14ac:dyDescent="0.25">
      <c r="A95" t="s">
        <v>126</v>
      </c>
      <c r="C95" t="s">
        <v>20</v>
      </c>
      <c r="D95" s="29" t="s">
        <v>432</v>
      </c>
      <c r="E95" s="2">
        <f t="shared" ref="E95:E97" si="5">+K95-F95</f>
        <v>0</v>
      </c>
      <c r="F95" s="2">
        <v>0</v>
      </c>
      <c r="I95" s="2">
        <v>3100000</v>
      </c>
      <c r="J95" s="2">
        <f t="shared" si="3"/>
        <v>0</v>
      </c>
      <c r="L95" s="19" t="s">
        <v>371</v>
      </c>
      <c r="N95" s="28"/>
    </row>
    <row r="96" spans="1:14" hidden="1" outlineLevel="1" x14ac:dyDescent="0.25">
      <c r="A96" t="s">
        <v>126</v>
      </c>
      <c r="C96" t="s">
        <v>20</v>
      </c>
      <c r="D96" s="29" t="s">
        <v>614</v>
      </c>
      <c r="E96" s="2">
        <f t="shared" si="5"/>
        <v>0</v>
      </c>
      <c r="F96" s="2">
        <v>0</v>
      </c>
      <c r="I96" s="2">
        <v>3100000</v>
      </c>
      <c r="J96" s="2">
        <f t="shared" si="3"/>
        <v>0</v>
      </c>
      <c r="L96" s="19" t="s">
        <v>371</v>
      </c>
      <c r="N96" s="28"/>
    </row>
    <row r="97" spans="1:14" hidden="1" outlineLevel="1" x14ac:dyDescent="0.25">
      <c r="A97" t="s">
        <v>126</v>
      </c>
      <c r="C97" t="s">
        <v>20</v>
      </c>
      <c r="D97" s="29" t="s">
        <v>300</v>
      </c>
      <c r="E97" s="2">
        <f t="shared" si="5"/>
        <v>0</v>
      </c>
      <c r="F97" s="2">
        <v>0</v>
      </c>
      <c r="I97" s="2">
        <v>3100000</v>
      </c>
      <c r="J97" s="2">
        <f t="shared" si="3"/>
        <v>0</v>
      </c>
      <c r="L97" s="19" t="s">
        <v>371</v>
      </c>
      <c r="N97" s="28"/>
    </row>
    <row r="98" spans="1:14" hidden="1" outlineLevel="1" x14ac:dyDescent="0.25">
      <c r="A98" t="s">
        <v>130</v>
      </c>
      <c r="C98" t="s">
        <v>37</v>
      </c>
      <c r="D98" t="s">
        <v>133</v>
      </c>
      <c r="E98" s="2">
        <f t="shared" si="4"/>
        <v>5000000</v>
      </c>
      <c r="F98" s="2">
        <v>600000</v>
      </c>
      <c r="I98" s="2">
        <v>510000</v>
      </c>
      <c r="J98" s="2">
        <f t="shared" si="3"/>
        <v>5600000</v>
      </c>
      <c r="K98" s="19">
        <v>5600000</v>
      </c>
      <c r="L98"/>
      <c r="N98" s="28"/>
    </row>
    <row r="99" spans="1:14" hidden="1" outlineLevel="1" x14ac:dyDescent="0.25">
      <c r="A99" t="s">
        <v>130</v>
      </c>
      <c r="C99" t="s">
        <v>37</v>
      </c>
      <c r="D99" t="s">
        <v>701</v>
      </c>
      <c r="E99" s="2">
        <f t="shared" si="4"/>
        <v>0</v>
      </c>
      <c r="F99" s="2">
        <v>0</v>
      </c>
      <c r="I99" s="2">
        <v>0</v>
      </c>
      <c r="J99" s="2">
        <f t="shared" si="3"/>
        <v>0</v>
      </c>
      <c r="K99" s="19">
        <v>0</v>
      </c>
      <c r="L99"/>
      <c r="N99" s="28"/>
    </row>
    <row r="100" spans="1:14" hidden="1" outlineLevel="1" x14ac:dyDescent="0.25">
      <c r="A100" t="s">
        <v>130</v>
      </c>
      <c r="C100" t="s">
        <v>37</v>
      </c>
      <c r="D100" t="s">
        <v>135</v>
      </c>
      <c r="E100" s="2">
        <f t="shared" si="4"/>
        <v>3600000</v>
      </c>
      <c r="F100" s="2">
        <v>700000</v>
      </c>
      <c r="I100" s="2">
        <v>5100000</v>
      </c>
      <c r="J100" s="2">
        <f t="shared" si="3"/>
        <v>4300000</v>
      </c>
      <c r="K100" s="19">
        <v>4300000</v>
      </c>
      <c r="L100"/>
      <c r="N100" s="28"/>
    </row>
    <row r="101" spans="1:14" hidden="1" outlineLevel="1" x14ac:dyDescent="0.25">
      <c r="A101" t="s">
        <v>130</v>
      </c>
      <c r="C101" t="s">
        <v>37</v>
      </c>
      <c r="D101" t="s">
        <v>136</v>
      </c>
      <c r="E101" s="2">
        <f t="shared" si="4"/>
        <v>5000000</v>
      </c>
      <c r="F101" s="2">
        <v>700000</v>
      </c>
      <c r="I101" s="2">
        <v>1275000</v>
      </c>
      <c r="J101" s="2">
        <f t="shared" si="3"/>
        <v>5700000</v>
      </c>
      <c r="K101" s="19">
        <v>5700000</v>
      </c>
      <c r="L101"/>
      <c r="N101" s="28"/>
    </row>
    <row r="102" spans="1:14" hidden="1" outlineLevel="1" x14ac:dyDescent="0.25">
      <c r="A102" t="s">
        <v>130</v>
      </c>
      <c r="C102" t="s">
        <v>37</v>
      </c>
      <c r="D102" t="s">
        <v>8</v>
      </c>
      <c r="E102" s="2">
        <f t="shared" si="4"/>
        <v>3600000</v>
      </c>
      <c r="F102" s="2">
        <v>700000</v>
      </c>
      <c r="I102" s="2">
        <v>2550000</v>
      </c>
      <c r="J102" s="2">
        <f t="shared" si="3"/>
        <v>4300000</v>
      </c>
      <c r="K102" s="19">
        <v>4300000</v>
      </c>
      <c r="L102"/>
      <c r="N102" s="28"/>
    </row>
    <row r="103" spans="1:14" hidden="1" outlineLevel="1" x14ac:dyDescent="0.25">
      <c r="A103" t="s">
        <v>130</v>
      </c>
      <c r="C103" t="s">
        <v>37</v>
      </c>
      <c r="D103" t="s">
        <v>405</v>
      </c>
      <c r="E103" s="2">
        <f t="shared" si="4"/>
        <v>5000000</v>
      </c>
      <c r="F103" s="2">
        <v>700000</v>
      </c>
      <c r="I103" s="2">
        <v>2550000</v>
      </c>
      <c r="J103" s="2">
        <f t="shared" si="3"/>
        <v>5700000</v>
      </c>
      <c r="K103" s="19">
        <v>5700000</v>
      </c>
      <c r="L103"/>
      <c r="N103" s="28"/>
    </row>
    <row r="104" spans="1:14" hidden="1" outlineLevel="1" x14ac:dyDescent="0.25">
      <c r="A104" t="s">
        <v>130</v>
      </c>
      <c r="C104" t="s">
        <v>37</v>
      </c>
      <c r="D104" t="s">
        <v>138</v>
      </c>
      <c r="E104" s="2">
        <f t="shared" si="4"/>
        <v>3600000</v>
      </c>
      <c r="F104" s="2">
        <v>0</v>
      </c>
      <c r="I104" s="2">
        <v>1275000</v>
      </c>
      <c r="J104" s="2">
        <f t="shared" si="3"/>
        <v>3600000</v>
      </c>
      <c r="K104" s="19">
        <v>3600000</v>
      </c>
      <c r="L104"/>
      <c r="N104" s="28"/>
    </row>
    <row r="105" spans="1:14" hidden="1" outlineLevel="1" x14ac:dyDescent="0.25">
      <c r="A105" t="s">
        <v>130</v>
      </c>
      <c r="C105" t="s">
        <v>37</v>
      </c>
      <c r="D105" t="s">
        <v>584</v>
      </c>
      <c r="E105" s="2">
        <f t="shared" si="4"/>
        <v>-700000</v>
      </c>
      <c r="F105" s="2">
        <v>700000</v>
      </c>
      <c r="I105" s="2">
        <v>0</v>
      </c>
      <c r="J105" s="2">
        <f t="shared" si="3"/>
        <v>0</v>
      </c>
      <c r="K105" s="19">
        <v>0</v>
      </c>
      <c r="L105"/>
      <c r="N105" s="28"/>
    </row>
    <row r="106" spans="1:14" hidden="1" outlineLevel="1" x14ac:dyDescent="0.25">
      <c r="A106" t="s">
        <v>130</v>
      </c>
      <c r="C106" t="s">
        <v>37</v>
      </c>
      <c r="D106" t="s">
        <v>842</v>
      </c>
      <c r="E106" s="2">
        <f t="shared" si="4"/>
        <v>237037.03703703705</v>
      </c>
      <c r="F106" s="2">
        <v>0</v>
      </c>
      <c r="I106" s="2">
        <v>0</v>
      </c>
      <c r="J106" s="2">
        <f t="shared" si="3"/>
        <v>237037.03703703705</v>
      </c>
      <c r="K106" s="19">
        <v>237037.03703703705</v>
      </c>
      <c r="L106"/>
      <c r="N106" s="28"/>
    </row>
    <row r="107" spans="1:14" hidden="1" outlineLevel="1" x14ac:dyDescent="0.25">
      <c r="A107" t="s">
        <v>126</v>
      </c>
      <c r="C107" t="s">
        <v>37</v>
      </c>
      <c r="D107" t="s">
        <v>140</v>
      </c>
      <c r="E107" s="2">
        <f t="shared" si="4"/>
        <v>5000000</v>
      </c>
      <c r="F107" s="2">
        <v>700000</v>
      </c>
      <c r="I107" s="2">
        <v>1275000</v>
      </c>
      <c r="J107" s="2">
        <f t="shared" si="3"/>
        <v>5700000</v>
      </c>
      <c r="K107" s="19">
        <v>5700000</v>
      </c>
      <c r="L107"/>
      <c r="N107" s="28"/>
    </row>
    <row r="108" spans="1:14" hidden="1" outlineLevel="1" x14ac:dyDescent="0.25">
      <c r="A108" t="s">
        <v>126</v>
      </c>
      <c r="C108" t="s">
        <v>37</v>
      </c>
      <c r="D108" t="s">
        <v>137</v>
      </c>
      <c r="E108" s="2">
        <f t="shared" si="4"/>
        <v>2220000</v>
      </c>
      <c r="F108" s="2">
        <v>0</v>
      </c>
      <c r="I108" s="2">
        <v>2550000</v>
      </c>
      <c r="J108" s="2">
        <f t="shared" si="3"/>
        <v>2220000</v>
      </c>
      <c r="K108" s="19">
        <v>2220000</v>
      </c>
      <c r="L108"/>
      <c r="N108" s="28"/>
    </row>
    <row r="109" spans="1:14" hidden="1" outlineLevel="1" x14ac:dyDescent="0.25">
      <c r="A109" t="s">
        <v>126</v>
      </c>
      <c r="C109" t="s">
        <v>37</v>
      </c>
      <c r="D109" t="s">
        <v>406</v>
      </c>
      <c r="E109" s="2">
        <f t="shared" si="4"/>
        <v>0</v>
      </c>
      <c r="F109" s="2">
        <v>0</v>
      </c>
      <c r="I109" s="2">
        <v>0</v>
      </c>
      <c r="J109" s="2">
        <f t="shared" si="3"/>
        <v>0</v>
      </c>
      <c r="K109" s="19">
        <v>0</v>
      </c>
      <c r="L109"/>
      <c r="N109" s="28"/>
    </row>
    <row r="110" spans="1:14" hidden="1" outlineLevel="1" x14ac:dyDescent="0.25">
      <c r="A110" t="s">
        <v>126</v>
      </c>
      <c r="C110" t="s">
        <v>37</v>
      </c>
      <c r="D110" t="s">
        <v>10</v>
      </c>
      <c r="E110" s="2">
        <f t="shared" si="4"/>
        <v>2220000</v>
      </c>
      <c r="F110" s="2">
        <v>0</v>
      </c>
      <c r="I110" s="2">
        <v>1275000</v>
      </c>
      <c r="J110" s="2">
        <f t="shared" si="3"/>
        <v>2220000</v>
      </c>
      <c r="K110" s="19">
        <v>2220000</v>
      </c>
      <c r="L110"/>
      <c r="N110" s="28"/>
    </row>
    <row r="111" spans="1:14" hidden="1" outlineLevel="1" x14ac:dyDescent="0.25">
      <c r="A111" t="s">
        <v>126</v>
      </c>
      <c r="C111" t="s">
        <v>37</v>
      </c>
      <c r="D111" t="s">
        <v>407</v>
      </c>
      <c r="E111" s="2">
        <f t="shared" si="4"/>
        <v>3040000</v>
      </c>
      <c r="F111" s="2">
        <v>0</v>
      </c>
      <c r="I111" s="2">
        <v>2550000</v>
      </c>
      <c r="J111" s="2">
        <f t="shared" si="3"/>
        <v>3040000</v>
      </c>
      <c r="K111" s="19">
        <v>3040000</v>
      </c>
      <c r="L111"/>
      <c r="N111" s="28"/>
    </row>
    <row r="112" spans="1:14" hidden="1" outlineLevel="1" x14ac:dyDescent="0.25">
      <c r="A112" t="s">
        <v>126</v>
      </c>
      <c r="C112" t="s">
        <v>37</v>
      </c>
      <c r="D112" t="s">
        <v>408</v>
      </c>
      <c r="E112" s="2">
        <f t="shared" si="4"/>
        <v>4570000</v>
      </c>
      <c r="F112" s="2">
        <v>700000</v>
      </c>
      <c r="I112" s="2">
        <v>2550000</v>
      </c>
      <c r="J112" s="2">
        <f t="shared" si="3"/>
        <v>5270000</v>
      </c>
      <c r="K112" s="19">
        <v>5270000</v>
      </c>
      <c r="L112"/>
      <c r="N112" s="28"/>
    </row>
    <row r="113" spans="1:17" hidden="1" outlineLevel="1" x14ac:dyDescent="0.25">
      <c r="A113" t="s">
        <v>126</v>
      </c>
      <c r="C113" t="s">
        <v>37</v>
      </c>
      <c r="D113" t="s">
        <v>139</v>
      </c>
      <c r="E113" s="2">
        <f t="shared" si="4"/>
        <v>3600000</v>
      </c>
      <c r="F113" s="2">
        <v>700000</v>
      </c>
      <c r="I113" s="2">
        <v>2550000</v>
      </c>
      <c r="J113" s="2">
        <f t="shared" si="3"/>
        <v>4300000</v>
      </c>
      <c r="K113" s="2">
        <v>4300000</v>
      </c>
      <c r="N113" s="28"/>
    </row>
    <row r="114" spans="1:17" hidden="1" outlineLevel="1" x14ac:dyDescent="0.25">
      <c r="A114" t="s">
        <v>126</v>
      </c>
      <c r="C114" t="s">
        <v>37</v>
      </c>
      <c r="D114" s="22" t="s">
        <v>141</v>
      </c>
      <c r="E114" s="2">
        <f t="shared" si="4"/>
        <v>2850000</v>
      </c>
      <c r="F114" s="2">
        <v>700000</v>
      </c>
      <c r="I114" s="2">
        <v>1275000</v>
      </c>
      <c r="J114" s="2">
        <f t="shared" si="3"/>
        <v>3550000</v>
      </c>
      <c r="K114" s="2">
        <v>3550000</v>
      </c>
      <c r="N114" s="28"/>
    </row>
    <row r="115" spans="1:17" hidden="1" outlineLevel="1" x14ac:dyDescent="0.25">
      <c r="A115" t="s">
        <v>126</v>
      </c>
      <c r="C115" t="s">
        <v>37</v>
      </c>
      <c r="D115" s="19" t="s">
        <v>585</v>
      </c>
      <c r="E115" s="2">
        <f t="shared" si="4"/>
        <v>0</v>
      </c>
      <c r="F115" s="22">
        <v>0</v>
      </c>
      <c r="H115" s="22"/>
      <c r="I115" s="2">
        <v>0</v>
      </c>
      <c r="J115" s="19">
        <f t="shared" si="3"/>
        <v>0</v>
      </c>
      <c r="K115" s="2">
        <v>0</v>
      </c>
      <c r="N115" s="28"/>
    </row>
    <row r="116" spans="1:17" hidden="1" outlineLevel="1" x14ac:dyDescent="0.25">
      <c r="A116" t="s">
        <v>126</v>
      </c>
      <c r="C116" t="s">
        <v>37</v>
      </c>
      <c r="D116" s="19" t="s">
        <v>823</v>
      </c>
      <c r="E116" s="2">
        <f t="shared" si="4"/>
        <v>0</v>
      </c>
      <c r="F116" s="22">
        <v>0</v>
      </c>
      <c r="H116" s="19"/>
      <c r="I116" s="2">
        <v>0</v>
      </c>
      <c r="J116" s="19">
        <f t="shared" si="3"/>
        <v>0</v>
      </c>
      <c r="K116" s="2">
        <v>0</v>
      </c>
      <c r="N116" s="28"/>
    </row>
    <row r="117" spans="1:17" hidden="1" outlineLevel="1" x14ac:dyDescent="0.25">
      <c r="A117" s="21" t="s">
        <v>28</v>
      </c>
      <c r="C117" s="23" t="s">
        <v>39</v>
      </c>
      <c r="D117" s="19" t="s">
        <v>1</v>
      </c>
      <c r="E117" s="2">
        <f t="shared" si="4"/>
        <v>0</v>
      </c>
      <c r="F117" s="22"/>
      <c r="H117" s="19"/>
      <c r="I117" s="19"/>
      <c r="J117" s="19">
        <f t="shared" si="3"/>
        <v>0</v>
      </c>
      <c r="K117" s="2">
        <v>0</v>
      </c>
      <c r="N117" s="28"/>
    </row>
    <row r="118" spans="1:17" hidden="1" outlineLevel="1" x14ac:dyDescent="0.25">
      <c r="A118" s="21" t="s">
        <v>28</v>
      </c>
      <c r="C118" s="23" t="s">
        <v>39</v>
      </c>
      <c r="D118" s="19" t="s">
        <v>142</v>
      </c>
      <c r="E118" s="2">
        <f t="shared" si="4"/>
        <v>1500000</v>
      </c>
      <c r="F118" s="22"/>
      <c r="H118" s="19">
        <v>870000</v>
      </c>
      <c r="I118" s="19">
        <v>820000</v>
      </c>
      <c r="J118" s="19">
        <f t="shared" si="3"/>
        <v>630000</v>
      </c>
      <c r="K118" s="2">
        <v>1500000</v>
      </c>
      <c r="L118" s="19" t="s">
        <v>843</v>
      </c>
      <c r="N118" s="28"/>
    </row>
    <row r="119" spans="1:17" hidden="1" outlineLevel="1" x14ac:dyDescent="0.25">
      <c r="A119" s="21" t="s">
        <v>28</v>
      </c>
      <c r="C119" s="23" t="s">
        <v>667</v>
      </c>
      <c r="D119" s="31" t="s">
        <v>917</v>
      </c>
      <c r="E119" s="2">
        <f t="shared" si="4"/>
        <v>0</v>
      </c>
      <c r="F119" s="19"/>
      <c r="H119" s="19"/>
      <c r="I119" s="19"/>
      <c r="J119" s="19">
        <f t="shared" si="3"/>
        <v>0</v>
      </c>
      <c r="N119" s="28"/>
    </row>
    <row r="120" spans="1:17" s="1" customFormat="1" collapsed="1" x14ac:dyDescent="0.25">
      <c r="A120" s="3"/>
      <c r="B120" s="3"/>
      <c r="C120" s="3"/>
      <c r="D120" s="3" t="s">
        <v>83</v>
      </c>
      <c r="E120" s="4">
        <f>+SUM(E4:E119)</f>
        <v>200877037.03703704</v>
      </c>
      <c r="F120" s="4">
        <f>+SUM(F4:F119)</f>
        <v>57450000</v>
      </c>
      <c r="G120" s="4">
        <f>+SUM(G4:G119)</f>
        <v>16041666.666666666</v>
      </c>
      <c r="H120" s="4">
        <f>+SUM(H4:H119)</f>
        <v>870000</v>
      </c>
      <c r="I120" s="4">
        <f>+SUM(I4:I119)</f>
        <v>145905000</v>
      </c>
      <c r="J120" s="4">
        <f t="shared" si="3"/>
        <v>273498703.7037037</v>
      </c>
      <c r="K120" s="4">
        <f>+SUM(K4:K119)</f>
        <v>258327037.03703704</v>
      </c>
      <c r="L120" s="4"/>
      <c r="M120" s="1">
        <v>201090000</v>
      </c>
      <c r="N120" s="28">
        <v>55737037.037037037</v>
      </c>
      <c r="O120" s="1">
        <v>630000</v>
      </c>
      <c r="P120" s="1">
        <v>16041666.666666666</v>
      </c>
      <c r="Q120" s="30">
        <f>+SUM(M120:P120)-J120</f>
        <v>0</v>
      </c>
    </row>
    <row r="121" spans="1:17" hidden="1" outlineLevel="1" x14ac:dyDescent="0.25">
      <c r="A121" t="s">
        <v>179</v>
      </c>
      <c r="C121" t="s">
        <v>20</v>
      </c>
      <c r="D121" t="s">
        <v>41</v>
      </c>
      <c r="E121" s="2">
        <f t="shared" si="4"/>
        <v>2000000</v>
      </c>
      <c r="F121" s="2">
        <v>1000000</v>
      </c>
      <c r="I121" s="2">
        <v>3100000</v>
      </c>
      <c r="J121" s="2">
        <f t="shared" si="3"/>
        <v>3000000</v>
      </c>
      <c r="K121" s="2">
        <v>3000000</v>
      </c>
      <c r="L121" s="2" t="s">
        <v>250</v>
      </c>
      <c r="N121" s="28"/>
    </row>
    <row r="122" spans="1:17" hidden="1" outlineLevel="1" x14ac:dyDescent="0.25">
      <c r="A122" t="s">
        <v>179</v>
      </c>
      <c r="C122" t="s">
        <v>20</v>
      </c>
      <c r="D122" t="s">
        <v>375</v>
      </c>
      <c r="E122" s="2">
        <f t="shared" si="4"/>
        <v>1740000</v>
      </c>
      <c r="F122" s="2">
        <v>850000</v>
      </c>
      <c r="I122" s="2">
        <v>0</v>
      </c>
      <c r="J122" s="2">
        <f t="shared" si="3"/>
        <v>2590000</v>
      </c>
      <c r="K122" s="2">
        <v>2590000</v>
      </c>
      <c r="L122" s="2" t="s">
        <v>250</v>
      </c>
      <c r="N122" s="28"/>
    </row>
    <row r="123" spans="1:17" hidden="1" outlineLevel="1" x14ac:dyDescent="0.25">
      <c r="A123" t="s">
        <v>179</v>
      </c>
      <c r="C123" t="s">
        <v>20</v>
      </c>
      <c r="D123" t="s">
        <v>156</v>
      </c>
      <c r="E123" s="2">
        <f t="shared" si="4"/>
        <v>2000000</v>
      </c>
      <c r="F123" s="2">
        <v>1000000</v>
      </c>
      <c r="I123" s="2">
        <v>3100000</v>
      </c>
      <c r="J123" s="2">
        <f t="shared" si="3"/>
        <v>3000000</v>
      </c>
      <c r="K123" s="2">
        <v>3000000</v>
      </c>
      <c r="L123" s="2" t="s">
        <v>366</v>
      </c>
      <c r="N123" s="28"/>
    </row>
    <row r="124" spans="1:17" hidden="1" outlineLevel="1" x14ac:dyDescent="0.25">
      <c r="A124" t="s">
        <v>179</v>
      </c>
      <c r="C124" t="s">
        <v>20</v>
      </c>
      <c r="D124" t="s">
        <v>42</v>
      </c>
      <c r="E124" s="2">
        <f t="shared" si="4"/>
        <v>5300000</v>
      </c>
      <c r="F124" s="2">
        <v>1000000</v>
      </c>
      <c r="I124" s="2">
        <v>0</v>
      </c>
      <c r="J124" s="2">
        <f t="shared" si="3"/>
        <v>6300000</v>
      </c>
      <c r="K124" s="2">
        <v>6300000</v>
      </c>
      <c r="L124" s="2" t="s">
        <v>250</v>
      </c>
      <c r="N124" s="28"/>
    </row>
    <row r="125" spans="1:17" hidden="1" outlineLevel="1" x14ac:dyDescent="0.25">
      <c r="A125" t="s">
        <v>179</v>
      </c>
      <c r="C125" t="s">
        <v>20</v>
      </c>
      <c r="D125" t="s">
        <v>491</v>
      </c>
      <c r="E125" s="2">
        <f t="shared" si="4"/>
        <v>4000000</v>
      </c>
      <c r="F125" s="2">
        <v>1000000</v>
      </c>
      <c r="I125" s="2">
        <v>3100000</v>
      </c>
      <c r="J125" s="2">
        <f t="shared" si="3"/>
        <v>5000000</v>
      </c>
      <c r="K125" s="2">
        <v>5000000</v>
      </c>
      <c r="L125" s="2" t="s">
        <v>252</v>
      </c>
      <c r="N125" s="28"/>
    </row>
    <row r="126" spans="1:17" hidden="1" outlineLevel="1" x14ac:dyDescent="0.25">
      <c r="A126" t="s">
        <v>179</v>
      </c>
      <c r="C126" t="s">
        <v>20</v>
      </c>
      <c r="D126" t="s">
        <v>492</v>
      </c>
      <c r="E126" s="2">
        <f t="shared" si="4"/>
        <v>4500000</v>
      </c>
      <c r="F126" s="2">
        <v>1000000</v>
      </c>
      <c r="I126" s="2">
        <v>0</v>
      </c>
      <c r="J126" s="2">
        <f t="shared" si="3"/>
        <v>5500000</v>
      </c>
      <c r="K126" s="2">
        <v>5500000</v>
      </c>
      <c r="L126" s="2" t="s">
        <v>251</v>
      </c>
      <c r="N126" s="28"/>
    </row>
    <row r="127" spans="1:17" hidden="1" outlineLevel="1" x14ac:dyDescent="0.25">
      <c r="A127" t="s">
        <v>179</v>
      </c>
      <c r="C127" t="s">
        <v>20</v>
      </c>
      <c r="D127" t="s">
        <v>587</v>
      </c>
      <c r="E127" s="2">
        <f t="shared" si="4"/>
        <v>4000000</v>
      </c>
      <c r="F127" s="2">
        <v>1000000</v>
      </c>
      <c r="I127" s="2">
        <v>0</v>
      </c>
      <c r="J127" s="2">
        <f t="shared" si="3"/>
        <v>5000000</v>
      </c>
      <c r="K127" s="2">
        <v>5000000</v>
      </c>
      <c r="L127" s="2" t="s">
        <v>366</v>
      </c>
      <c r="N127" s="28"/>
    </row>
    <row r="128" spans="1:17" hidden="1" outlineLevel="1" x14ac:dyDescent="0.25">
      <c r="A128" t="s">
        <v>179</v>
      </c>
      <c r="C128" t="s">
        <v>20</v>
      </c>
      <c r="D128" t="s">
        <v>746</v>
      </c>
      <c r="E128" s="2">
        <f t="shared" si="4"/>
        <v>0</v>
      </c>
      <c r="F128" s="2">
        <v>0</v>
      </c>
      <c r="G128" s="2">
        <v>1000000</v>
      </c>
      <c r="I128" s="2">
        <v>0</v>
      </c>
      <c r="J128" s="2">
        <f t="shared" si="3"/>
        <v>1000000</v>
      </c>
      <c r="K128" s="2">
        <v>0</v>
      </c>
      <c r="L128" s="2" t="s">
        <v>250</v>
      </c>
      <c r="N128" s="28"/>
    </row>
    <row r="129" spans="1:14" hidden="1" outlineLevel="1" x14ac:dyDescent="0.25">
      <c r="A129" t="s">
        <v>179</v>
      </c>
      <c r="C129" t="s">
        <v>20</v>
      </c>
      <c r="D129" t="s">
        <v>844</v>
      </c>
      <c r="E129" s="2">
        <f t="shared" si="4"/>
        <v>0</v>
      </c>
      <c r="F129" s="2">
        <v>0</v>
      </c>
      <c r="G129" s="2">
        <v>1000000</v>
      </c>
      <c r="I129" s="2">
        <v>0</v>
      </c>
      <c r="J129" s="2">
        <f t="shared" si="3"/>
        <v>1000000</v>
      </c>
      <c r="K129" s="2">
        <v>0</v>
      </c>
      <c r="L129" s="2" t="s">
        <v>250</v>
      </c>
      <c r="N129" s="28"/>
    </row>
    <row r="130" spans="1:14" hidden="1" outlineLevel="1" x14ac:dyDescent="0.25">
      <c r="A130" t="s">
        <v>179</v>
      </c>
      <c r="C130" t="s">
        <v>20</v>
      </c>
      <c r="D130" t="s">
        <v>845</v>
      </c>
      <c r="E130" s="2">
        <f t="shared" si="4"/>
        <v>2000000</v>
      </c>
      <c r="F130" s="2">
        <v>1000000</v>
      </c>
      <c r="G130" s="2">
        <v>1000000</v>
      </c>
      <c r="I130" s="2">
        <v>0</v>
      </c>
      <c r="J130" s="2">
        <f t="shared" si="3"/>
        <v>4000000</v>
      </c>
      <c r="K130" s="2">
        <v>3000000</v>
      </c>
      <c r="L130" s="2" t="s">
        <v>366</v>
      </c>
      <c r="N130" s="28"/>
    </row>
    <row r="131" spans="1:14" hidden="1" outlineLevel="1" x14ac:dyDescent="0.25">
      <c r="A131" t="s">
        <v>179</v>
      </c>
      <c r="C131" t="s">
        <v>20</v>
      </c>
      <c r="D131" t="s">
        <v>846</v>
      </c>
      <c r="E131" s="2">
        <f t="shared" si="4"/>
        <v>700000</v>
      </c>
      <c r="F131" s="2">
        <v>0</v>
      </c>
      <c r="G131" s="2">
        <v>1000000</v>
      </c>
      <c r="I131" s="2">
        <v>0</v>
      </c>
      <c r="J131" s="2">
        <f t="shared" si="3"/>
        <v>1700000</v>
      </c>
      <c r="K131" s="2">
        <v>700000</v>
      </c>
      <c r="L131" s="2" t="s">
        <v>250</v>
      </c>
      <c r="N131" s="28"/>
    </row>
    <row r="132" spans="1:14" hidden="1" outlineLevel="1" x14ac:dyDescent="0.25">
      <c r="A132" t="s">
        <v>179</v>
      </c>
      <c r="C132" t="s">
        <v>20</v>
      </c>
      <c r="D132" t="s">
        <v>589</v>
      </c>
      <c r="E132" s="2">
        <f t="shared" si="4"/>
        <v>700000</v>
      </c>
      <c r="F132" s="2">
        <v>0</v>
      </c>
      <c r="I132" s="2">
        <v>3100000</v>
      </c>
      <c r="J132" s="2">
        <f t="shared" si="3"/>
        <v>700000</v>
      </c>
      <c r="K132" s="2">
        <v>700000</v>
      </c>
      <c r="L132" s="2" t="s">
        <v>250</v>
      </c>
      <c r="N132" s="28"/>
    </row>
    <row r="133" spans="1:14" hidden="1" outlineLevel="1" x14ac:dyDescent="0.25">
      <c r="A133" t="s">
        <v>179</v>
      </c>
      <c r="C133" t="s">
        <v>20</v>
      </c>
      <c r="D133" t="s">
        <v>158</v>
      </c>
      <c r="E133" s="2">
        <f t="shared" si="4"/>
        <v>2000000</v>
      </c>
      <c r="F133" s="2">
        <v>1000000</v>
      </c>
      <c r="I133" s="2">
        <v>3100000</v>
      </c>
      <c r="J133" s="2">
        <f t="shared" ref="J133:J196" si="6">SUM(E133:G133)-H133</f>
        <v>3000000</v>
      </c>
      <c r="K133" s="2">
        <v>3000000</v>
      </c>
      <c r="L133" s="2" t="s">
        <v>366</v>
      </c>
      <c r="N133" s="28"/>
    </row>
    <row r="134" spans="1:14" hidden="1" outlineLevel="1" x14ac:dyDescent="0.25">
      <c r="A134" t="s">
        <v>179</v>
      </c>
      <c r="C134" t="s">
        <v>20</v>
      </c>
      <c r="D134" t="s">
        <v>446</v>
      </c>
      <c r="E134" s="2">
        <f t="shared" ref="E134:E197" si="7">+K134-F134</f>
        <v>700000</v>
      </c>
      <c r="F134" s="2">
        <v>0</v>
      </c>
      <c r="I134" s="2">
        <v>3100000</v>
      </c>
      <c r="J134" s="2">
        <f t="shared" si="6"/>
        <v>700000</v>
      </c>
      <c r="K134" s="2">
        <v>700000</v>
      </c>
      <c r="L134" s="2" t="s">
        <v>252</v>
      </c>
      <c r="N134" s="28"/>
    </row>
    <row r="135" spans="1:14" hidden="1" outlineLevel="1" x14ac:dyDescent="0.25">
      <c r="A135" t="s">
        <v>179</v>
      </c>
      <c r="C135" t="s">
        <v>20</v>
      </c>
      <c r="D135" t="s">
        <v>44</v>
      </c>
      <c r="E135" s="2">
        <f t="shared" si="7"/>
        <v>1610000</v>
      </c>
      <c r="F135" s="2">
        <v>0</v>
      </c>
      <c r="I135" s="2">
        <v>3100000</v>
      </c>
      <c r="J135" s="2">
        <f t="shared" si="6"/>
        <v>1610000</v>
      </c>
      <c r="K135" s="2">
        <v>1610000</v>
      </c>
      <c r="L135" s="2" t="s">
        <v>250</v>
      </c>
      <c r="N135" s="28"/>
    </row>
    <row r="136" spans="1:14" hidden="1" outlineLevel="1" x14ac:dyDescent="0.25">
      <c r="A136" t="s">
        <v>179</v>
      </c>
      <c r="C136" t="s">
        <v>20</v>
      </c>
      <c r="D136" t="s">
        <v>45</v>
      </c>
      <c r="E136" s="2">
        <f t="shared" si="7"/>
        <v>1610000</v>
      </c>
      <c r="F136" s="2">
        <v>0</v>
      </c>
      <c r="I136" s="2">
        <v>3100000</v>
      </c>
      <c r="J136" s="2">
        <f t="shared" si="6"/>
        <v>1610000</v>
      </c>
      <c r="K136" s="2">
        <v>1610000</v>
      </c>
      <c r="L136" s="2" t="s">
        <v>250</v>
      </c>
      <c r="N136" s="28"/>
    </row>
    <row r="137" spans="1:14" hidden="1" outlineLevel="1" x14ac:dyDescent="0.25">
      <c r="A137" t="s">
        <v>179</v>
      </c>
      <c r="C137" t="s">
        <v>20</v>
      </c>
      <c r="D137" t="s">
        <v>703</v>
      </c>
      <c r="E137" s="2">
        <f t="shared" si="7"/>
        <v>700000</v>
      </c>
      <c r="F137" s="2">
        <v>0</v>
      </c>
      <c r="I137" s="2">
        <v>0</v>
      </c>
      <c r="J137" s="2">
        <f t="shared" si="6"/>
        <v>700000</v>
      </c>
      <c r="K137" s="2">
        <v>700000</v>
      </c>
      <c r="L137" s="2" t="s">
        <v>366</v>
      </c>
      <c r="N137" s="28"/>
    </row>
    <row r="138" spans="1:14" hidden="1" outlineLevel="1" x14ac:dyDescent="0.25">
      <c r="A138" t="s">
        <v>179</v>
      </c>
      <c r="C138" t="s">
        <v>20</v>
      </c>
      <c r="D138" t="s">
        <v>411</v>
      </c>
      <c r="E138" s="2">
        <f t="shared" si="7"/>
        <v>0</v>
      </c>
      <c r="F138" s="2">
        <v>0</v>
      </c>
      <c r="I138" s="2">
        <v>0</v>
      </c>
      <c r="J138" s="2">
        <f t="shared" si="6"/>
        <v>0</v>
      </c>
      <c r="K138" s="2">
        <v>0</v>
      </c>
      <c r="L138" s="2" t="s">
        <v>250</v>
      </c>
      <c r="N138" s="28"/>
    </row>
    <row r="139" spans="1:14" hidden="1" outlineLevel="1" x14ac:dyDescent="0.25">
      <c r="A139" t="s">
        <v>179</v>
      </c>
      <c r="C139" t="s">
        <v>20</v>
      </c>
      <c r="D139" t="s">
        <v>847</v>
      </c>
      <c r="E139" s="2">
        <f t="shared" si="7"/>
        <v>0</v>
      </c>
      <c r="F139" s="2">
        <v>0</v>
      </c>
      <c r="G139" s="2">
        <v>1000000</v>
      </c>
      <c r="I139" s="2">
        <v>0</v>
      </c>
      <c r="J139" s="2">
        <f t="shared" si="6"/>
        <v>1000000</v>
      </c>
      <c r="K139" s="2">
        <v>0</v>
      </c>
      <c r="L139" s="2" t="s">
        <v>250</v>
      </c>
      <c r="N139" s="28"/>
    </row>
    <row r="140" spans="1:14" hidden="1" outlineLevel="1" x14ac:dyDescent="0.25">
      <c r="A140" t="s">
        <v>179</v>
      </c>
      <c r="C140" t="s">
        <v>20</v>
      </c>
      <c r="D140" t="s">
        <v>79</v>
      </c>
      <c r="E140" s="2">
        <f t="shared" si="7"/>
        <v>700000</v>
      </c>
      <c r="F140" s="2">
        <v>0</v>
      </c>
      <c r="I140" s="2">
        <v>0</v>
      </c>
      <c r="J140" s="2">
        <f t="shared" si="6"/>
        <v>700000</v>
      </c>
      <c r="K140" s="2">
        <v>700000</v>
      </c>
      <c r="L140" s="2" t="s">
        <v>251</v>
      </c>
      <c r="N140" s="28"/>
    </row>
    <row r="141" spans="1:14" hidden="1" outlineLevel="1" x14ac:dyDescent="0.25">
      <c r="A141" t="s">
        <v>179</v>
      </c>
      <c r="C141" t="s">
        <v>20</v>
      </c>
      <c r="D141" t="s">
        <v>747</v>
      </c>
      <c r="E141" s="2">
        <f t="shared" si="7"/>
        <v>0</v>
      </c>
      <c r="F141" s="2">
        <v>0</v>
      </c>
      <c r="G141" s="2">
        <v>1000000</v>
      </c>
      <c r="I141" s="2">
        <v>0</v>
      </c>
      <c r="J141" s="2">
        <f t="shared" si="6"/>
        <v>1000000</v>
      </c>
      <c r="K141" s="2">
        <v>0</v>
      </c>
      <c r="L141" s="2" t="s">
        <v>250</v>
      </c>
      <c r="N141" s="28"/>
    </row>
    <row r="142" spans="1:14" hidden="1" outlineLevel="1" x14ac:dyDescent="0.25">
      <c r="A142" t="s">
        <v>179</v>
      </c>
      <c r="C142" t="s">
        <v>20</v>
      </c>
      <c r="D142" t="s">
        <v>157</v>
      </c>
      <c r="E142" s="2">
        <f t="shared" si="7"/>
        <v>700000</v>
      </c>
      <c r="F142" s="2">
        <v>0</v>
      </c>
      <c r="I142" s="2">
        <v>3100000</v>
      </c>
      <c r="J142" s="2">
        <f t="shared" si="6"/>
        <v>700000</v>
      </c>
      <c r="K142" s="2">
        <v>700000</v>
      </c>
      <c r="L142" s="2" t="s">
        <v>252</v>
      </c>
      <c r="N142" s="28"/>
    </row>
    <row r="143" spans="1:14" hidden="1" outlineLevel="1" x14ac:dyDescent="0.25">
      <c r="A143" t="s">
        <v>179</v>
      </c>
      <c r="C143" t="s">
        <v>20</v>
      </c>
      <c r="D143" t="s">
        <v>758</v>
      </c>
      <c r="E143" s="2">
        <f t="shared" si="7"/>
        <v>0</v>
      </c>
      <c r="F143" s="2">
        <v>0</v>
      </c>
      <c r="G143" s="2">
        <v>1000000</v>
      </c>
      <c r="I143" s="2">
        <v>0</v>
      </c>
      <c r="J143" s="2">
        <f t="shared" si="6"/>
        <v>1000000</v>
      </c>
      <c r="K143" s="2">
        <v>0</v>
      </c>
      <c r="L143" s="2" t="s">
        <v>366</v>
      </c>
      <c r="N143" s="28"/>
    </row>
    <row r="144" spans="1:14" hidden="1" outlineLevel="1" x14ac:dyDescent="0.25">
      <c r="A144" t="s">
        <v>179</v>
      </c>
      <c r="C144" t="s">
        <v>20</v>
      </c>
      <c r="D144" t="s">
        <v>848</v>
      </c>
      <c r="E144" s="2">
        <f t="shared" si="7"/>
        <v>525000</v>
      </c>
      <c r="F144" s="2">
        <v>0</v>
      </c>
      <c r="G144" s="32">
        <v>750000</v>
      </c>
      <c r="I144" s="2">
        <v>0</v>
      </c>
      <c r="J144" s="2">
        <f t="shared" si="6"/>
        <v>1275000</v>
      </c>
      <c r="K144" s="2">
        <v>525000</v>
      </c>
      <c r="L144" s="2" t="s">
        <v>251</v>
      </c>
      <c r="N144" s="28"/>
    </row>
    <row r="145" spans="1:14" hidden="1" outlineLevel="1" x14ac:dyDescent="0.25">
      <c r="A145" t="s">
        <v>179</v>
      </c>
      <c r="C145" t="s">
        <v>20</v>
      </c>
      <c r="D145" t="s">
        <v>750</v>
      </c>
      <c r="E145" s="2">
        <f t="shared" si="7"/>
        <v>700000</v>
      </c>
      <c r="F145" s="2">
        <v>0</v>
      </c>
      <c r="I145" s="2">
        <v>0</v>
      </c>
      <c r="J145" s="2">
        <f t="shared" si="6"/>
        <v>700000</v>
      </c>
      <c r="K145" s="2">
        <v>700000</v>
      </c>
      <c r="L145" s="2" t="s">
        <v>250</v>
      </c>
      <c r="N145" s="28"/>
    </row>
    <row r="146" spans="1:14" hidden="1" outlineLevel="1" x14ac:dyDescent="0.25">
      <c r="A146" t="s">
        <v>179</v>
      </c>
      <c r="C146" t="s">
        <v>20</v>
      </c>
      <c r="D146" t="s">
        <v>495</v>
      </c>
      <c r="E146" s="2">
        <f t="shared" si="7"/>
        <v>0</v>
      </c>
      <c r="F146" s="2">
        <v>0</v>
      </c>
      <c r="I146" s="2">
        <v>0</v>
      </c>
      <c r="J146" s="2">
        <f t="shared" si="6"/>
        <v>0</v>
      </c>
      <c r="K146" s="2">
        <v>0</v>
      </c>
      <c r="L146" s="2" t="s">
        <v>250</v>
      </c>
      <c r="N146" s="28"/>
    </row>
    <row r="147" spans="1:14" hidden="1" outlineLevel="1" x14ac:dyDescent="0.25">
      <c r="A147" t="s">
        <v>179</v>
      </c>
      <c r="C147" t="s">
        <v>20</v>
      </c>
      <c r="D147" t="s">
        <v>751</v>
      </c>
      <c r="E147" s="2">
        <f t="shared" si="7"/>
        <v>0</v>
      </c>
      <c r="F147" s="2">
        <v>0</v>
      </c>
      <c r="G147" s="2">
        <v>1000000</v>
      </c>
      <c r="I147" s="2">
        <v>0</v>
      </c>
      <c r="J147" s="2">
        <f t="shared" si="6"/>
        <v>1000000</v>
      </c>
      <c r="K147" s="2">
        <v>0</v>
      </c>
      <c r="L147" s="2" t="s">
        <v>250</v>
      </c>
      <c r="N147" s="28"/>
    </row>
    <row r="148" spans="1:14" hidden="1" outlineLevel="1" x14ac:dyDescent="0.25">
      <c r="A148" t="s">
        <v>179</v>
      </c>
      <c r="C148" t="s">
        <v>20</v>
      </c>
      <c r="D148" t="s">
        <v>752</v>
      </c>
      <c r="E148" s="2">
        <f t="shared" si="7"/>
        <v>700000</v>
      </c>
      <c r="F148" s="2">
        <v>0</v>
      </c>
      <c r="G148" s="2">
        <v>1000000</v>
      </c>
      <c r="I148" s="2">
        <v>0</v>
      </c>
      <c r="J148" s="2">
        <f t="shared" si="6"/>
        <v>1700000</v>
      </c>
      <c r="K148" s="2">
        <v>700000</v>
      </c>
      <c r="L148" s="2" t="s">
        <v>366</v>
      </c>
      <c r="N148" s="28"/>
    </row>
    <row r="149" spans="1:14" hidden="1" outlineLevel="1" x14ac:dyDescent="0.25">
      <c r="A149" t="s">
        <v>179</v>
      </c>
      <c r="C149" t="s">
        <v>20</v>
      </c>
      <c r="D149" t="s">
        <v>441</v>
      </c>
      <c r="E149" s="2">
        <f t="shared" si="7"/>
        <v>560000</v>
      </c>
      <c r="F149" s="2">
        <v>0</v>
      </c>
      <c r="I149" s="2">
        <v>3100000</v>
      </c>
      <c r="J149" s="2">
        <f t="shared" si="6"/>
        <v>560000</v>
      </c>
      <c r="K149" s="2">
        <v>560000</v>
      </c>
      <c r="L149" s="2" t="s">
        <v>250</v>
      </c>
      <c r="N149" s="28"/>
    </row>
    <row r="150" spans="1:14" hidden="1" outlineLevel="1" x14ac:dyDescent="0.25">
      <c r="A150" t="s">
        <v>179</v>
      </c>
      <c r="C150" t="s">
        <v>20</v>
      </c>
      <c r="D150" t="s">
        <v>849</v>
      </c>
      <c r="E150" s="2">
        <f t="shared" si="7"/>
        <v>560000</v>
      </c>
      <c r="F150" s="2">
        <v>0</v>
      </c>
      <c r="G150" s="2">
        <v>1000000</v>
      </c>
      <c r="I150" s="2">
        <v>0</v>
      </c>
      <c r="J150" s="2">
        <f t="shared" si="6"/>
        <v>1560000</v>
      </c>
      <c r="K150" s="2">
        <v>560000</v>
      </c>
      <c r="L150" s="2" t="s">
        <v>250</v>
      </c>
      <c r="N150" s="28"/>
    </row>
    <row r="151" spans="1:14" hidden="1" outlineLevel="1" x14ac:dyDescent="0.25">
      <c r="A151" t="s">
        <v>179</v>
      </c>
      <c r="C151" t="s">
        <v>20</v>
      </c>
      <c r="D151" t="s">
        <v>850</v>
      </c>
      <c r="E151" s="2">
        <f t="shared" si="7"/>
        <v>560000</v>
      </c>
      <c r="F151" s="2">
        <v>0</v>
      </c>
      <c r="G151" s="32">
        <v>1000000</v>
      </c>
      <c r="I151" s="2">
        <v>0</v>
      </c>
      <c r="J151" s="2">
        <f t="shared" si="6"/>
        <v>1560000</v>
      </c>
      <c r="K151" s="2">
        <v>560000</v>
      </c>
      <c r="L151" s="2" t="s">
        <v>251</v>
      </c>
      <c r="N151" s="28"/>
    </row>
    <row r="152" spans="1:14" hidden="1" outlineLevel="1" x14ac:dyDescent="0.25">
      <c r="A152" t="s">
        <v>179</v>
      </c>
      <c r="C152" t="s">
        <v>20</v>
      </c>
      <c r="D152" t="s">
        <v>851</v>
      </c>
      <c r="E152" s="2">
        <f t="shared" si="7"/>
        <v>560000</v>
      </c>
      <c r="F152" s="2">
        <v>0</v>
      </c>
      <c r="G152" s="2">
        <v>1000000</v>
      </c>
      <c r="I152" s="2">
        <v>0</v>
      </c>
      <c r="J152" s="2">
        <f t="shared" si="6"/>
        <v>1560000</v>
      </c>
      <c r="K152" s="2">
        <v>560000</v>
      </c>
      <c r="L152" s="2" t="s">
        <v>366</v>
      </c>
      <c r="N152" s="28"/>
    </row>
    <row r="153" spans="1:14" hidden="1" outlineLevel="1" x14ac:dyDescent="0.25">
      <c r="A153" t="s">
        <v>179</v>
      </c>
      <c r="C153" t="s">
        <v>20</v>
      </c>
      <c r="D153" t="s">
        <v>753</v>
      </c>
      <c r="E153" s="2">
        <f t="shared" si="7"/>
        <v>560000</v>
      </c>
      <c r="F153" s="2">
        <v>0</v>
      </c>
      <c r="G153" s="2">
        <v>1000000</v>
      </c>
      <c r="I153" s="2">
        <v>0</v>
      </c>
      <c r="J153" s="2">
        <f t="shared" si="6"/>
        <v>1560000</v>
      </c>
      <c r="K153" s="2">
        <v>560000</v>
      </c>
      <c r="L153" s="2" t="s">
        <v>250</v>
      </c>
      <c r="N153" s="28"/>
    </row>
    <row r="154" spans="1:14" hidden="1" outlineLevel="1" x14ac:dyDescent="0.25">
      <c r="A154" t="s">
        <v>179</v>
      </c>
      <c r="C154" t="s">
        <v>20</v>
      </c>
      <c r="D154" t="s">
        <v>852</v>
      </c>
      <c r="E154" s="2">
        <f t="shared" si="7"/>
        <v>560000</v>
      </c>
      <c r="F154" s="2">
        <v>0</v>
      </c>
      <c r="G154" s="2">
        <v>1000000</v>
      </c>
      <c r="I154" s="2">
        <v>0</v>
      </c>
      <c r="J154" s="2">
        <f t="shared" si="6"/>
        <v>1560000</v>
      </c>
      <c r="K154" s="2">
        <v>560000</v>
      </c>
      <c r="L154" s="2" t="s">
        <v>250</v>
      </c>
      <c r="N154" s="28"/>
    </row>
    <row r="155" spans="1:14" hidden="1" outlineLevel="1" x14ac:dyDescent="0.25">
      <c r="A155" t="s">
        <v>179</v>
      </c>
      <c r="C155" t="s">
        <v>20</v>
      </c>
      <c r="D155" t="s">
        <v>754</v>
      </c>
      <c r="E155" s="2">
        <f t="shared" si="7"/>
        <v>560000</v>
      </c>
      <c r="F155" s="2">
        <v>0</v>
      </c>
      <c r="G155" s="32">
        <v>1000000</v>
      </c>
      <c r="I155" s="2">
        <v>0</v>
      </c>
      <c r="J155" s="2">
        <f t="shared" si="6"/>
        <v>1560000</v>
      </c>
      <c r="K155" s="2">
        <v>560000</v>
      </c>
      <c r="L155" s="2" t="s">
        <v>252</v>
      </c>
      <c r="N155" s="28"/>
    </row>
    <row r="156" spans="1:14" hidden="1" outlineLevel="1" x14ac:dyDescent="0.25">
      <c r="A156" t="s">
        <v>179</v>
      </c>
      <c r="C156" t="s">
        <v>20</v>
      </c>
      <c r="D156" t="s">
        <v>1</v>
      </c>
      <c r="E156" s="2">
        <f t="shared" si="7"/>
        <v>0</v>
      </c>
      <c r="F156" s="2">
        <v>0</v>
      </c>
      <c r="I156" s="2">
        <v>0</v>
      </c>
      <c r="J156" s="2">
        <f t="shared" si="6"/>
        <v>0</v>
      </c>
      <c r="K156" s="2">
        <v>0</v>
      </c>
      <c r="L156" s="2" t="s">
        <v>250</v>
      </c>
      <c r="N156" s="28"/>
    </row>
    <row r="157" spans="1:14" hidden="1" outlineLevel="1" x14ac:dyDescent="0.25">
      <c r="A157" t="s">
        <v>179</v>
      </c>
      <c r="C157" t="s">
        <v>20</v>
      </c>
      <c r="D157" t="s">
        <v>755</v>
      </c>
      <c r="E157" s="2">
        <f t="shared" si="7"/>
        <v>700000</v>
      </c>
      <c r="F157" s="2">
        <v>0</v>
      </c>
      <c r="G157" s="2">
        <v>1000000</v>
      </c>
      <c r="I157" s="2">
        <v>0</v>
      </c>
      <c r="J157" s="2">
        <f t="shared" si="6"/>
        <v>1700000</v>
      </c>
      <c r="K157" s="2">
        <v>700000</v>
      </c>
      <c r="L157" s="2" t="s">
        <v>250</v>
      </c>
      <c r="N157" s="28"/>
    </row>
    <row r="158" spans="1:14" hidden="1" outlineLevel="1" x14ac:dyDescent="0.25">
      <c r="A158" t="s">
        <v>179</v>
      </c>
      <c r="C158" t="s">
        <v>20</v>
      </c>
      <c r="D158" t="s">
        <v>160</v>
      </c>
      <c r="E158" s="2">
        <f t="shared" si="7"/>
        <v>0</v>
      </c>
      <c r="F158" s="2">
        <v>0</v>
      </c>
      <c r="I158" s="2">
        <v>0</v>
      </c>
      <c r="J158" s="2">
        <f t="shared" si="6"/>
        <v>0</v>
      </c>
      <c r="K158" s="2">
        <v>0</v>
      </c>
      <c r="L158" s="2" t="s">
        <v>366</v>
      </c>
      <c r="N158" s="28"/>
    </row>
    <row r="159" spans="1:14" hidden="1" outlineLevel="1" x14ac:dyDescent="0.25">
      <c r="A159" t="s">
        <v>179</v>
      </c>
      <c r="C159" t="s">
        <v>20</v>
      </c>
      <c r="D159" t="s">
        <v>853</v>
      </c>
      <c r="E159" s="2">
        <f t="shared" si="7"/>
        <v>1610000</v>
      </c>
      <c r="F159" s="2">
        <v>0</v>
      </c>
      <c r="G159" s="2">
        <v>1000000</v>
      </c>
      <c r="I159" s="2">
        <v>0</v>
      </c>
      <c r="J159" s="2">
        <f t="shared" si="6"/>
        <v>2610000</v>
      </c>
      <c r="K159" s="2">
        <v>1610000</v>
      </c>
      <c r="L159" s="2" t="s">
        <v>253</v>
      </c>
      <c r="N159" s="28"/>
    </row>
    <row r="160" spans="1:14" hidden="1" outlineLevel="1" x14ac:dyDescent="0.25">
      <c r="A160" t="s">
        <v>179</v>
      </c>
      <c r="C160" t="s">
        <v>20</v>
      </c>
      <c r="D160" t="s">
        <v>161</v>
      </c>
      <c r="E160" s="2">
        <f t="shared" si="7"/>
        <v>560000</v>
      </c>
      <c r="F160" s="2">
        <v>0</v>
      </c>
      <c r="I160" s="2">
        <v>0</v>
      </c>
      <c r="J160" s="2">
        <f t="shared" si="6"/>
        <v>560000</v>
      </c>
      <c r="K160" s="2">
        <v>560000</v>
      </c>
      <c r="L160" s="2" t="s">
        <v>250</v>
      </c>
      <c r="N160" s="28"/>
    </row>
    <row r="161" spans="1:14" hidden="1" outlineLevel="1" x14ac:dyDescent="0.25">
      <c r="A161" t="s">
        <v>179</v>
      </c>
      <c r="C161" t="s">
        <v>20</v>
      </c>
      <c r="D161" t="s">
        <v>376</v>
      </c>
      <c r="E161" s="2">
        <f t="shared" si="7"/>
        <v>560000</v>
      </c>
      <c r="F161" s="2">
        <v>0</v>
      </c>
      <c r="I161" s="2">
        <v>3100000</v>
      </c>
      <c r="J161" s="2">
        <f t="shared" si="6"/>
        <v>560000</v>
      </c>
      <c r="K161" s="2">
        <v>560000</v>
      </c>
      <c r="L161" s="2" t="s">
        <v>366</v>
      </c>
      <c r="N161" s="28"/>
    </row>
    <row r="162" spans="1:14" hidden="1" outlineLevel="1" x14ac:dyDescent="0.25">
      <c r="A162" t="s">
        <v>179</v>
      </c>
      <c r="C162" t="s">
        <v>20</v>
      </c>
      <c r="D162" t="s">
        <v>756</v>
      </c>
      <c r="E162" s="2">
        <f t="shared" si="7"/>
        <v>700000</v>
      </c>
      <c r="F162" s="2">
        <v>0</v>
      </c>
      <c r="G162" s="2">
        <v>1000000</v>
      </c>
      <c r="I162" s="2">
        <v>0</v>
      </c>
      <c r="J162" s="2">
        <f t="shared" si="6"/>
        <v>1700000</v>
      </c>
      <c r="K162" s="2">
        <v>700000</v>
      </c>
      <c r="L162" s="2" t="s">
        <v>253</v>
      </c>
      <c r="N162" s="28"/>
    </row>
    <row r="163" spans="1:14" hidden="1" outlineLevel="1" x14ac:dyDescent="0.25">
      <c r="A163" t="s">
        <v>179</v>
      </c>
      <c r="C163" t="s">
        <v>20</v>
      </c>
      <c r="D163" t="s">
        <v>413</v>
      </c>
      <c r="E163" s="2">
        <f t="shared" si="7"/>
        <v>700000</v>
      </c>
      <c r="F163" s="2">
        <v>0</v>
      </c>
      <c r="I163" s="2">
        <v>0</v>
      </c>
      <c r="J163" s="2">
        <f t="shared" si="6"/>
        <v>700000</v>
      </c>
      <c r="K163" s="2">
        <v>700000</v>
      </c>
      <c r="L163" s="2" t="s">
        <v>253</v>
      </c>
      <c r="N163" s="28"/>
    </row>
    <row r="164" spans="1:14" hidden="1" outlineLevel="1" x14ac:dyDescent="0.25">
      <c r="A164" t="s">
        <v>179</v>
      </c>
      <c r="C164" t="s">
        <v>20</v>
      </c>
      <c r="D164" t="s">
        <v>498</v>
      </c>
      <c r="E164" s="2">
        <f t="shared" si="7"/>
        <v>0</v>
      </c>
      <c r="F164" s="2">
        <v>0</v>
      </c>
      <c r="I164" s="2">
        <v>0</v>
      </c>
      <c r="J164" s="2">
        <f t="shared" si="6"/>
        <v>0</v>
      </c>
      <c r="K164" s="2">
        <v>0</v>
      </c>
      <c r="L164" s="2" t="s">
        <v>253</v>
      </c>
      <c r="N164" s="28"/>
    </row>
    <row r="165" spans="1:14" hidden="1" outlineLevel="1" x14ac:dyDescent="0.25">
      <c r="A165" t="s">
        <v>179</v>
      </c>
      <c r="C165" t="s">
        <v>20</v>
      </c>
      <c r="D165" t="s">
        <v>757</v>
      </c>
      <c r="E165" s="2">
        <f t="shared" si="7"/>
        <v>0</v>
      </c>
      <c r="F165" s="2">
        <v>0</v>
      </c>
      <c r="G165" s="2">
        <v>1000000</v>
      </c>
      <c r="I165" s="2">
        <v>0</v>
      </c>
      <c r="J165" s="2">
        <f t="shared" si="6"/>
        <v>1000000</v>
      </c>
      <c r="K165" s="2">
        <v>0</v>
      </c>
      <c r="L165" s="2" t="s">
        <v>253</v>
      </c>
      <c r="N165" s="28"/>
    </row>
    <row r="166" spans="1:14" hidden="1" outlineLevel="1" x14ac:dyDescent="0.25">
      <c r="A166" t="s">
        <v>179</v>
      </c>
      <c r="C166" t="s">
        <v>20</v>
      </c>
      <c r="D166" t="s">
        <v>499</v>
      </c>
      <c r="E166" s="2">
        <f t="shared" si="7"/>
        <v>700000</v>
      </c>
      <c r="F166" s="2">
        <v>0</v>
      </c>
      <c r="I166" s="2">
        <v>0</v>
      </c>
      <c r="J166" s="2">
        <f t="shared" si="6"/>
        <v>700000</v>
      </c>
      <c r="K166" s="2">
        <v>700000</v>
      </c>
      <c r="L166" s="2" t="s">
        <v>253</v>
      </c>
      <c r="N166" s="28"/>
    </row>
    <row r="167" spans="1:14" hidden="1" outlineLevel="1" x14ac:dyDescent="0.25">
      <c r="A167" t="s">
        <v>180</v>
      </c>
      <c r="C167" t="s">
        <v>20</v>
      </c>
      <c r="D167" t="s">
        <v>759</v>
      </c>
      <c r="E167" s="2">
        <f t="shared" si="7"/>
        <v>700000</v>
      </c>
      <c r="F167" s="2">
        <v>0</v>
      </c>
      <c r="G167" s="2">
        <v>1000000</v>
      </c>
      <c r="I167" s="2">
        <v>0</v>
      </c>
      <c r="J167" s="2">
        <f t="shared" si="6"/>
        <v>1700000</v>
      </c>
      <c r="K167" s="2">
        <v>700000</v>
      </c>
      <c r="L167" s="2" t="s">
        <v>250</v>
      </c>
      <c r="N167" s="28"/>
    </row>
    <row r="168" spans="1:14" hidden="1" outlineLevel="1" x14ac:dyDescent="0.25">
      <c r="A168" t="s">
        <v>180</v>
      </c>
      <c r="C168" t="s">
        <v>20</v>
      </c>
      <c r="D168" t="s">
        <v>46</v>
      </c>
      <c r="E168" s="2">
        <f t="shared" si="7"/>
        <v>2000000</v>
      </c>
      <c r="F168" s="2">
        <v>1000000</v>
      </c>
      <c r="I168" s="2">
        <v>0</v>
      </c>
      <c r="J168" s="2">
        <f t="shared" si="6"/>
        <v>3000000</v>
      </c>
      <c r="K168" s="2">
        <v>3000000</v>
      </c>
      <c r="L168" s="2" t="s">
        <v>251</v>
      </c>
      <c r="N168" s="28"/>
    </row>
    <row r="169" spans="1:14" hidden="1" outlineLevel="1" x14ac:dyDescent="0.25">
      <c r="A169" t="s">
        <v>180</v>
      </c>
      <c r="C169" t="s">
        <v>20</v>
      </c>
      <c r="D169" t="s">
        <v>854</v>
      </c>
      <c r="E169" s="2">
        <f t="shared" si="7"/>
        <v>1740000</v>
      </c>
      <c r="F169" s="2">
        <v>850000</v>
      </c>
      <c r="G169" s="2">
        <v>1000000</v>
      </c>
      <c r="I169" s="2">
        <v>0</v>
      </c>
      <c r="J169" s="2">
        <f t="shared" si="6"/>
        <v>3590000</v>
      </c>
      <c r="K169" s="2">
        <v>2590000</v>
      </c>
      <c r="L169" s="2" t="s">
        <v>366</v>
      </c>
      <c r="N169" s="28"/>
    </row>
    <row r="170" spans="1:14" hidden="1" outlineLevel="1" x14ac:dyDescent="0.25">
      <c r="A170" t="s">
        <v>180</v>
      </c>
      <c r="C170" t="s">
        <v>20</v>
      </c>
      <c r="D170" t="s">
        <v>414</v>
      </c>
      <c r="E170" s="2">
        <f t="shared" si="7"/>
        <v>700000</v>
      </c>
      <c r="F170" s="2">
        <v>0</v>
      </c>
      <c r="I170" s="2">
        <v>3100000</v>
      </c>
      <c r="J170" s="2">
        <f t="shared" si="6"/>
        <v>700000</v>
      </c>
      <c r="K170" s="2">
        <v>700000</v>
      </c>
      <c r="L170" s="2" t="s">
        <v>366</v>
      </c>
      <c r="N170" s="28"/>
    </row>
    <row r="171" spans="1:14" hidden="1" outlineLevel="1" x14ac:dyDescent="0.25">
      <c r="A171" t="s">
        <v>180</v>
      </c>
      <c r="C171" t="s">
        <v>20</v>
      </c>
      <c r="D171" t="s">
        <v>705</v>
      </c>
      <c r="E171" s="2">
        <f t="shared" si="7"/>
        <v>700000</v>
      </c>
      <c r="F171" s="2">
        <v>0</v>
      </c>
      <c r="G171" s="2">
        <v>333333.33333333331</v>
      </c>
      <c r="I171" s="2">
        <v>0</v>
      </c>
      <c r="J171" s="2">
        <f t="shared" si="6"/>
        <v>1033333.3333333333</v>
      </c>
      <c r="K171" s="2">
        <v>700000</v>
      </c>
      <c r="L171" s="2" t="s">
        <v>250</v>
      </c>
      <c r="N171" s="28"/>
    </row>
    <row r="172" spans="1:14" hidden="1" outlineLevel="1" x14ac:dyDescent="0.25">
      <c r="A172" t="s">
        <v>180</v>
      </c>
      <c r="C172" t="s">
        <v>20</v>
      </c>
      <c r="D172" t="s">
        <v>442</v>
      </c>
      <c r="E172" s="2">
        <f t="shared" si="7"/>
        <v>2000000</v>
      </c>
      <c r="F172" s="2">
        <v>1000000</v>
      </c>
      <c r="I172" s="2">
        <v>3100000</v>
      </c>
      <c r="J172" s="2">
        <f t="shared" si="6"/>
        <v>3000000</v>
      </c>
      <c r="K172" s="2">
        <v>3000000</v>
      </c>
      <c r="L172" s="2" t="s">
        <v>250</v>
      </c>
      <c r="N172" s="28"/>
    </row>
    <row r="173" spans="1:14" hidden="1" outlineLevel="1" x14ac:dyDescent="0.25">
      <c r="A173" t="s">
        <v>180</v>
      </c>
      <c r="C173" t="s">
        <v>20</v>
      </c>
      <c r="D173" t="s">
        <v>501</v>
      </c>
      <c r="E173" s="2">
        <f t="shared" si="7"/>
        <v>700000</v>
      </c>
      <c r="F173" s="2">
        <v>0</v>
      </c>
      <c r="I173" s="2">
        <v>0</v>
      </c>
      <c r="J173" s="2">
        <f t="shared" si="6"/>
        <v>700000</v>
      </c>
      <c r="K173" s="2">
        <v>700000</v>
      </c>
      <c r="L173" s="2" t="s">
        <v>252</v>
      </c>
      <c r="N173" s="28"/>
    </row>
    <row r="174" spans="1:14" hidden="1" outlineLevel="1" x14ac:dyDescent="0.25">
      <c r="A174" t="s">
        <v>180</v>
      </c>
      <c r="C174" t="s">
        <v>20</v>
      </c>
      <c r="D174" t="s">
        <v>502</v>
      </c>
      <c r="E174" s="2">
        <f t="shared" si="7"/>
        <v>3200000</v>
      </c>
      <c r="F174" s="2">
        <v>850000</v>
      </c>
      <c r="I174" s="2">
        <v>0</v>
      </c>
      <c r="J174" s="2">
        <f t="shared" si="6"/>
        <v>4050000</v>
      </c>
      <c r="K174" s="2">
        <v>4050000</v>
      </c>
      <c r="L174" s="2" t="s">
        <v>366</v>
      </c>
      <c r="N174" s="28"/>
    </row>
    <row r="175" spans="1:14" hidden="1" outlineLevel="1" x14ac:dyDescent="0.25">
      <c r="A175" t="s">
        <v>180</v>
      </c>
      <c r="C175" t="s">
        <v>20</v>
      </c>
      <c r="D175" t="s">
        <v>594</v>
      </c>
      <c r="E175" s="2">
        <f t="shared" si="7"/>
        <v>700000</v>
      </c>
      <c r="F175" s="2">
        <v>0</v>
      </c>
      <c r="I175" s="2">
        <v>0</v>
      </c>
      <c r="J175" s="2">
        <f t="shared" si="6"/>
        <v>700000</v>
      </c>
      <c r="K175" s="2">
        <v>700000</v>
      </c>
      <c r="L175" s="2" t="s">
        <v>250</v>
      </c>
      <c r="N175" s="28"/>
    </row>
    <row r="176" spans="1:14" hidden="1" outlineLevel="1" x14ac:dyDescent="0.25">
      <c r="A176" t="s">
        <v>180</v>
      </c>
      <c r="C176" t="s">
        <v>20</v>
      </c>
      <c r="D176" t="s">
        <v>50</v>
      </c>
      <c r="E176" s="2">
        <f t="shared" si="7"/>
        <v>2000000</v>
      </c>
      <c r="F176" s="2">
        <v>1000000</v>
      </c>
      <c r="I176" s="2">
        <v>3100000</v>
      </c>
      <c r="J176" s="2">
        <f t="shared" si="6"/>
        <v>3000000</v>
      </c>
      <c r="K176" s="2">
        <v>3000000</v>
      </c>
      <c r="L176" s="2" t="s">
        <v>250</v>
      </c>
      <c r="N176" s="28"/>
    </row>
    <row r="177" spans="1:14" hidden="1" outlineLevel="1" x14ac:dyDescent="0.25">
      <c r="A177" t="s">
        <v>180</v>
      </c>
      <c r="C177" t="s">
        <v>20</v>
      </c>
      <c r="D177" t="s">
        <v>395</v>
      </c>
      <c r="E177" s="2">
        <f t="shared" si="7"/>
        <v>1740000</v>
      </c>
      <c r="F177" s="2">
        <v>850000</v>
      </c>
      <c r="I177" s="2">
        <v>0</v>
      </c>
      <c r="J177" s="2">
        <f t="shared" si="6"/>
        <v>2590000</v>
      </c>
      <c r="K177" s="2">
        <v>2590000</v>
      </c>
      <c r="L177" s="2" t="s">
        <v>250</v>
      </c>
      <c r="N177" s="28"/>
    </row>
    <row r="178" spans="1:14" hidden="1" outlineLevel="1" x14ac:dyDescent="0.25">
      <c r="A178" t="s">
        <v>180</v>
      </c>
      <c r="C178" t="s">
        <v>20</v>
      </c>
      <c r="D178" t="s">
        <v>166</v>
      </c>
      <c r="E178" s="2">
        <f t="shared" si="7"/>
        <v>1740000</v>
      </c>
      <c r="F178" s="2">
        <v>850000</v>
      </c>
      <c r="I178" s="2">
        <v>0</v>
      </c>
      <c r="J178" s="2">
        <f t="shared" si="6"/>
        <v>2590000</v>
      </c>
      <c r="K178" s="2">
        <v>2590000</v>
      </c>
      <c r="L178" s="2" t="s">
        <v>366</v>
      </c>
      <c r="N178" s="28"/>
    </row>
    <row r="179" spans="1:14" hidden="1" outlineLevel="1" x14ac:dyDescent="0.25">
      <c r="A179" t="s">
        <v>180</v>
      </c>
      <c r="C179" t="s">
        <v>20</v>
      </c>
      <c r="D179" t="s">
        <v>167</v>
      </c>
      <c r="E179" s="2">
        <f t="shared" si="7"/>
        <v>2000000</v>
      </c>
      <c r="F179" s="2">
        <v>1000000</v>
      </c>
      <c r="I179" s="2">
        <v>0</v>
      </c>
      <c r="J179" s="2">
        <f t="shared" si="6"/>
        <v>3000000</v>
      </c>
      <c r="K179" s="2">
        <v>3000000</v>
      </c>
      <c r="L179" s="2" t="s">
        <v>250</v>
      </c>
      <c r="N179" s="28"/>
    </row>
    <row r="180" spans="1:14" hidden="1" outlineLevel="1" x14ac:dyDescent="0.25">
      <c r="A180" t="s">
        <v>180</v>
      </c>
      <c r="C180" t="s">
        <v>20</v>
      </c>
      <c r="D180" t="s">
        <v>397</v>
      </c>
      <c r="E180" s="2">
        <f t="shared" si="7"/>
        <v>2000000</v>
      </c>
      <c r="F180" s="2">
        <v>1000000</v>
      </c>
      <c r="I180" s="2">
        <v>0</v>
      </c>
      <c r="J180" s="2">
        <f t="shared" si="6"/>
        <v>3000000</v>
      </c>
      <c r="K180" s="2">
        <v>3000000</v>
      </c>
      <c r="L180" s="2" t="s">
        <v>250</v>
      </c>
      <c r="N180" s="28"/>
    </row>
    <row r="181" spans="1:14" hidden="1" outlineLevel="1" x14ac:dyDescent="0.25">
      <c r="A181" t="s">
        <v>180</v>
      </c>
      <c r="C181" t="s">
        <v>20</v>
      </c>
      <c r="D181" t="s">
        <v>595</v>
      </c>
      <c r="E181" s="2">
        <f t="shared" si="7"/>
        <v>700000</v>
      </c>
      <c r="F181" s="2">
        <v>0</v>
      </c>
      <c r="I181" s="2">
        <v>0</v>
      </c>
      <c r="J181" s="2">
        <f t="shared" si="6"/>
        <v>700000</v>
      </c>
      <c r="K181" s="2">
        <v>700000</v>
      </c>
      <c r="L181" s="2" t="s">
        <v>250</v>
      </c>
      <c r="N181" s="28"/>
    </row>
    <row r="182" spans="1:14" hidden="1" outlineLevel="1" x14ac:dyDescent="0.25">
      <c r="A182" t="s">
        <v>180</v>
      </c>
      <c r="C182" t="s">
        <v>20</v>
      </c>
      <c r="D182" t="s">
        <v>396</v>
      </c>
      <c r="E182" s="2">
        <f t="shared" si="7"/>
        <v>2700000</v>
      </c>
      <c r="F182" s="2">
        <v>0</v>
      </c>
      <c r="I182" s="2">
        <v>3100000</v>
      </c>
      <c r="J182" s="2">
        <f t="shared" si="6"/>
        <v>2700000</v>
      </c>
      <c r="K182" s="2">
        <v>2700000</v>
      </c>
      <c r="L182" s="2" t="s">
        <v>366</v>
      </c>
      <c r="N182" s="28"/>
    </row>
    <row r="183" spans="1:14" hidden="1" outlineLevel="1" x14ac:dyDescent="0.25">
      <c r="A183" t="s">
        <v>180</v>
      </c>
      <c r="C183" t="s">
        <v>20</v>
      </c>
      <c r="D183" t="s">
        <v>368</v>
      </c>
      <c r="E183" s="2">
        <f t="shared" si="7"/>
        <v>700000</v>
      </c>
      <c r="F183" s="2">
        <v>0</v>
      </c>
      <c r="I183" s="2">
        <v>0</v>
      </c>
      <c r="J183" s="2">
        <f t="shared" si="6"/>
        <v>700000</v>
      </c>
      <c r="K183" s="2">
        <v>700000</v>
      </c>
      <c r="L183" s="2" t="s">
        <v>250</v>
      </c>
      <c r="N183" s="28"/>
    </row>
    <row r="184" spans="1:14" hidden="1" outlineLevel="1" x14ac:dyDescent="0.25">
      <c r="A184" t="s">
        <v>180</v>
      </c>
      <c r="C184" t="s">
        <v>20</v>
      </c>
      <c r="D184" t="s">
        <v>48</v>
      </c>
      <c r="E184" s="2">
        <f t="shared" si="7"/>
        <v>2940000</v>
      </c>
      <c r="F184" s="2">
        <v>0</v>
      </c>
      <c r="I184" s="2">
        <v>3100000</v>
      </c>
      <c r="J184" s="2">
        <f t="shared" si="6"/>
        <v>2940000</v>
      </c>
      <c r="K184" s="2">
        <v>2940000</v>
      </c>
      <c r="L184" s="2" t="s">
        <v>366</v>
      </c>
      <c r="N184" s="28"/>
    </row>
    <row r="185" spans="1:14" hidden="1" outlineLevel="1" x14ac:dyDescent="0.25">
      <c r="A185" t="s">
        <v>180</v>
      </c>
      <c r="C185" t="s">
        <v>20</v>
      </c>
      <c r="D185" t="s">
        <v>665</v>
      </c>
      <c r="E185" s="2">
        <f t="shared" si="7"/>
        <v>4000000</v>
      </c>
      <c r="F185" s="2">
        <v>0</v>
      </c>
      <c r="I185" s="2">
        <v>0</v>
      </c>
      <c r="J185" s="2">
        <f t="shared" si="6"/>
        <v>4000000</v>
      </c>
      <c r="K185" s="2">
        <v>4000000</v>
      </c>
      <c r="L185" s="2" t="s">
        <v>250</v>
      </c>
      <c r="N185" s="28"/>
    </row>
    <row r="186" spans="1:14" hidden="1" outlineLevel="1" x14ac:dyDescent="0.25">
      <c r="A186" t="s">
        <v>180</v>
      </c>
      <c r="C186" t="s">
        <v>20</v>
      </c>
      <c r="D186" t="s">
        <v>448</v>
      </c>
      <c r="E186" s="2">
        <f t="shared" si="7"/>
        <v>4000000</v>
      </c>
      <c r="F186" s="2">
        <v>1000000</v>
      </c>
      <c r="I186" s="2">
        <v>3100000</v>
      </c>
      <c r="J186" s="2">
        <f t="shared" si="6"/>
        <v>5000000</v>
      </c>
      <c r="K186" s="2">
        <v>5000000</v>
      </c>
      <c r="L186" s="2" t="s">
        <v>252</v>
      </c>
      <c r="N186" s="28"/>
    </row>
    <row r="187" spans="1:14" hidden="1" outlineLevel="1" x14ac:dyDescent="0.25">
      <c r="A187" t="s">
        <v>180</v>
      </c>
      <c r="C187" t="s">
        <v>20</v>
      </c>
      <c r="D187" t="s">
        <v>827</v>
      </c>
      <c r="E187" s="2">
        <f t="shared" si="7"/>
        <v>2700000</v>
      </c>
      <c r="F187" s="2">
        <v>0</v>
      </c>
      <c r="G187" s="2">
        <v>1000000</v>
      </c>
      <c r="I187" s="2">
        <v>0</v>
      </c>
      <c r="J187" s="2">
        <f t="shared" si="6"/>
        <v>3700000</v>
      </c>
      <c r="K187" s="2">
        <v>2700000</v>
      </c>
      <c r="L187" s="2" t="s">
        <v>366</v>
      </c>
      <c r="N187" s="28"/>
    </row>
    <row r="188" spans="1:14" hidden="1" outlineLevel="1" x14ac:dyDescent="0.25">
      <c r="A188" t="s">
        <v>180</v>
      </c>
      <c r="C188" t="s">
        <v>20</v>
      </c>
      <c r="D188" t="s">
        <v>706</v>
      </c>
      <c r="E188" s="2">
        <f t="shared" si="7"/>
        <v>700000</v>
      </c>
      <c r="F188" s="2">
        <v>0</v>
      </c>
      <c r="G188" s="2">
        <v>333333.33333333331</v>
      </c>
      <c r="I188" s="2">
        <v>0</v>
      </c>
      <c r="J188" s="2">
        <f t="shared" si="6"/>
        <v>1033333.3333333333</v>
      </c>
      <c r="K188" s="2">
        <v>700000</v>
      </c>
      <c r="L188" s="2" t="s">
        <v>250</v>
      </c>
      <c r="N188" s="28"/>
    </row>
    <row r="189" spans="1:14" hidden="1" outlineLevel="1" x14ac:dyDescent="0.25">
      <c r="A189" t="s">
        <v>180</v>
      </c>
      <c r="C189" t="s">
        <v>20</v>
      </c>
      <c r="D189" t="s">
        <v>443</v>
      </c>
      <c r="E189" s="2">
        <f t="shared" si="7"/>
        <v>3740000</v>
      </c>
      <c r="F189" s="2">
        <v>0</v>
      </c>
      <c r="I189" s="2">
        <v>3100000</v>
      </c>
      <c r="J189" s="2">
        <f t="shared" si="6"/>
        <v>3740000</v>
      </c>
      <c r="K189" s="2">
        <v>3740000</v>
      </c>
      <c r="L189" s="2" t="s">
        <v>366</v>
      </c>
      <c r="N189" s="28"/>
    </row>
    <row r="190" spans="1:14" hidden="1" outlineLevel="1" x14ac:dyDescent="0.25">
      <c r="A190" t="s">
        <v>180</v>
      </c>
      <c r="C190" t="s">
        <v>20</v>
      </c>
      <c r="D190" t="s">
        <v>168</v>
      </c>
      <c r="E190" s="2">
        <f t="shared" si="7"/>
        <v>2000000</v>
      </c>
      <c r="F190" s="2">
        <v>1000000</v>
      </c>
      <c r="I190" s="2">
        <v>3100000</v>
      </c>
      <c r="J190" s="2">
        <f t="shared" si="6"/>
        <v>3000000</v>
      </c>
      <c r="K190" s="2">
        <v>3000000</v>
      </c>
      <c r="L190" s="2" t="s">
        <v>250</v>
      </c>
      <c r="N190" s="28"/>
    </row>
    <row r="191" spans="1:14" hidden="1" outlineLevel="1" x14ac:dyDescent="0.25">
      <c r="A191" t="s">
        <v>180</v>
      </c>
      <c r="C191" t="s">
        <v>20</v>
      </c>
      <c r="D191" t="s">
        <v>169</v>
      </c>
      <c r="E191" s="2">
        <f t="shared" si="7"/>
        <v>700000</v>
      </c>
      <c r="F191" s="2">
        <v>0</v>
      </c>
      <c r="I191" s="2">
        <v>3100000</v>
      </c>
      <c r="J191" s="2">
        <f t="shared" si="6"/>
        <v>700000</v>
      </c>
      <c r="K191" s="2">
        <v>700000</v>
      </c>
      <c r="L191" s="2" t="s">
        <v>250</v>
      </c>
      <c r="N191" s="28"/>
    </row>
    <row r="192" spans="1:14" hidden="1" outlineLevel="1" x14ac:dyDescent="0.25">
      <c r="A192" t="s">
        <v>180</v>
      </c>
      <c r="C192" t="s">
        <v>20</v>
      </c>
      <c r="D192" t="s">
        <v>708</v>
      </c>
      <c r="E192" s="2">
        <f t="shared" si="7"/>
        <v>700000</v>
      </c>
      <c r="F192" s="2">
        <v>0</v>
      </c>
      <c r="G192" s="2">
        <v>416666.66666666669</v>
      </c>
      <c r="I192" s="2">
        <v>0</v>
      </c>
      <c r="J192" s="2">
        <f t="shared" si="6"/>
        <v>1116666.6666666667</v>
      </c>
      <c r="K192" s="2">
        <v>700000</v>
      </c>
      <c r="L192" s="2" t="s">
        <v>250</v>
      </c>
      <c r="N192" s="28"/>
    </row>
    <row r="193" spans="1:14" hidden="1" outlineLevel="1" x14ac:dyDescent="0.25">
      <c r="A193" t="s">
        <v>180</v>
      </c>
      <c r="C193" t="s">
        <v>20</v>
      </c>
      <c r="D193" t="s">
        <v>170</v>
      </c>
      <c r="E193" s="2">
        <f t="shared" si="7"/>
        <v>2000000</v>
      </c>
      <c r="F193" s="2">
        <v>1000000</v>
      </c>
      <c r="I193" s="2">
        <v>3100000</v>
      </c>
      <c r="J193" s="2">
        <f t="shared" si="6"/>
        <v>3000000</v>
      </c>
      <c r="K193" s="2">
        <v>3000000</v>
      </c>
      <c r="L193" s="2" t="s">
        <v>250</v>
      </c>
      <c r="N193" s="28"/>
    </row>
    <row r="194" spans="1:14" hidden="1" outlineLevel="1" x14ac:dyDescent="0.25">
      <c r="A194" t="s">
        <v>180</v>
      </c>
      <c r="C194" t="s">
        <v>20</v>
      </c>
      <c r="D194" t="s">
        <v>762</v>
      </c>
      <c r="E194" s="2">
        <f t="shared" si="7"/>
        <v>700000</v>
      </c>
      <c r="F194" s="2">
        <v>0</v>
      </c>
      <c r="G194" s="2">
        <v>750000</v>
      </c>
      <c r="I194" s="2">
        <v>0</v>
      </c>
      <c r="J194" s="2">
        <f t="shared" si="6"/>
        <v>1450000</v>
      </c>
      <c r="K194" s="2">
        <v>700000</v>
      </c>
      <c r="L194" s="2" t="s">
        <v>250</v>
      </c>
      <c r="N194" s="28"/>
    </row>
    <row r="195" spans="1:14" hidden="1" outlineLevel="1" x14ac:dyDescent="0.25">
      <c r="A195" t="s">
        <v>180</v>
      </c>
      <c r="C195" t="s">
        <v>20</v>
      </c>
      <c r="D195" t="s">
        <v>171</v>
      </c>
      <c r="E195" s="2">
        <f t="shared" si="7"/>
        <v>700000</v>
      </c>
      <c r="F195" s="2">
        <v>0</v>
      </c>
      <c r="I195" s="2">
        <v>0</v>
      </c>
      <c r="J195" s="2">
        <f t="shared" si="6"/>
        <v>700000</v>
      </c>
      <c r="K195" s="2">
        <v>700000</v>
      </c>
      <c r="L195" s="2" t="s">
        <v>250</v>
      </c>
      <c r="N195" s="28"/>
    </row>
    <row r="196" spans="1:14" hidden="1" outlineLevel="1" x14ac:dyDescent="0.25">
      <c r="A196" t="s">
        <v>180</v>
      </c>
      <c r="C196" t="s">
        <v>20</v>
      </c>
      <c r="D196" t="s">
        <v>172</v>
      </c>
      <c r="E196" s="2">
        <f t="shared" si="7"/>
        <v>3610000</v>
      </c>
      <c r="F196" s="2">
        <v>0</v>
      </c>
      <c r="I196" s="2">
        <v>0</v>
      </c>
      <c r="J196" s="2">
        <f t="shared" si="6"/>
        <v>3610000</v>
      </c>
      <c r="K196" s="2">
        <v>3610000</v>
      </c>
      <c r="L196" s="2" t="s">
        <v>366</v>
      </c>
      <c r="N196" s="28"/>
    </row>
    <row r="197" spans="1:14" hidden="1" outlineLevel="1" x14ac:dyDescent="0.25">
      <c r="A197" t="s">
        <v>180</v>
      </c>
      <c r="C197" t="s">
        <v>20</v>
      </c>
      <c r="D197" t="s">
        <v>860</v>
      </c>
      <c r="E197" s="2">
        <f t="shared" si="7"/>
        <v>700000</v>
      </c>
      <c r="F197" s="2">
        <v>0</v>
      </c>
      <c r="G197" s="2">
        <v>1000000</v>
      </c>
      <c r="I197" s="2">
        <v>0</v>
      </c>
      <c r="J197" s="2">
        <f t="shared" ref="J197:J260" si="8">SUM(E197:G197)-H197</f>
        <v>1700000</v>
      </c>
      <c r="K197" s="2">
        <v>700000</v>
      </c>
      <c r="L197" s="2" t="s">
        <v>250</v>
      </c>
      <c r="N197" s="28"/>
    </row>
    <row r="198" spans="1:14" hidden="1" outlineLevel="1" x14ac:dyDescent="0.25">
      <c r="A198" t="s">
        <v>180</v>
      </c>
      <c r="C198" t="s">
        <v>20</v>
      </c>
      <c r="D198" t="s">
        <v>399</v>
      </c>
      <c r="E198" s="2">
        <f t="shared" ref="E198:E240" si="9">+K198-F198</f>
        <v>700000</v>
      </c>
      <c r="F198" s="2">
        <v>0</v>
      </c>
      <c r="G198" s="2">
        <v>1000000</v>
      </c>
      <c r="I198" s="2">
        <v>0</v>
      </c>
      <c r="J198" s="2">
        <f t="shared" si="8"/>
        <v>1700000</v>
      </c>
      <c r="K198" s="2">
        <v>700000</v>
      </c>
      <c r="L198" s="2" t="s">
        <v>250</v>
      </c>
      <c r="N198" s="28"/>
    </row>
    <row r="199" spans="1:14" hidden="1" outlineLevel="1" x14ac:dyDescent="0.25">
      <c r="A199" t="s">
        <v>180</v>
      </c>
      <c r="C199" t="s">
        <v>20</v>
      </c>
      <c r="D199" t="s">
        <v>51</v>
      </c>
      <c r="E199" s="2">
        <f t="shared" si="9"/>
        <v>2000000</v>
      </c>
      <c r="F199" s="2">
        <v>850000</v>
      </c>
      <c r="I199" s="2">
        <v>0</v>
      </c>
      <c r="J199" s="2">
        <f t="shared" si="8"/>
        <v>2850000</v>
      </c>
      <c r="K199" s="2">
        <v>2850000</v>
      </c>
      <c r="L199" s="2" t="s">
        <v>250</v>
      </c>
      <c r="N199" s="28"/>
    </row>
    <row r="200" spans="1:14" hidden="1" outlineLevel="1" x14ac:dyDescent="0.25">
      <c r="A200" t="s">
        <v>180</v>
      </c>
      <c r="C200" t="s">
        <v>20</v>
      </c>
      <c r="D200" t="s">
        <v>173</v>
      </c>
      <c r="E200" s="2">
        <f t="shared" si="9"/>
        <v>700000</v>
      </c>
      <c r="F200" s="2">
        <v>0</v>
      </c>
      <c r="I200" s="2">
        <v>0</v>
      </c>
      <c r="J200" s="2">
        <f t="shared" si="8"/>
        <v>700000</v>
      </c>
      <c r="K200" s="2">
        <v>700000</v>
      </c>
      <c r="L200" s="2" t="s">
        <v>250</v>
      </c>
      <c r="N200" s="28"/>
    </row>
    <row r="201" spans="1:14" hidden="1" outlineLevel="1" x14ac:dyDescent="0.25">
      <c r="A201" t="s">
        <v>180</v>
      </c>
      <c r="C201" t="s">
        <v>20</v>
      </c>
      <c r="D201" t="s">
        <v>415</v>
      </c>
      <c r="E201" s="2">
        <f t="shared" si="9"/>
        <v>700000</v>
      </c>
      <c r="F201" s="2">
        <v>0</v>
      </c>
      <c r="I201" s="2">
        <v>0</v>
      </c>
      <c r="J201" s="2">
        <f t="shared" si="8"/>
        <v>700000</v>
      </c>
      <c r="K201" s="2">
        <v>700000</v>
      </c>
      <c r="L201" s="2" t="s">
        <v>366</v>
      </c>
      <c r="N201" s="28"/>
    </row>
    <row r="202" spans="1:14" hidden="1" outlineLevel="1" x14ac:dyDescent="0.25">
      <c r="A202" t="s">
        <v>180</v>
      </c>
      <c r="C202" t="s">
        <v>20</v>
      </c>
      <c r="D202" t="s">
        <v>596</v>
      </c>
      <c r="E202" s="2">
        <f t="shared" si="9"/>
        <v>700000</v>
      </c>
      <c r="F202" s="2">
        <v>0</v>
      </c>
      <c r="I202" s="2">
        <v>0</v>
      </c>
      <c r="J202" s="2">
        <f t="shared" si="8"/>
        <v>700000</v>
      </c>
      <c r="K202" s="2">
        <v>700000</v>
      </c>
      <c r="L202" s="2" t="s">
        <v>250</v>
      </c>
      <c r="N202" s="28"/>
    </row>
    <row r="203" spans="1:14" hidden="1" outlineLevel="1" x14ac:dyDescent="0.25">
      <c r="A203" t="s">
        <v>180</v>
      </c>
      <c r="C203" t="s">
        <v>20</v>
      </c>
      <c r="D203" t="s">
        <v>597</v>
      </c>
      <c r="E203" s="2">
        <f t="shared" si="9"/>
        <v>700000</v>
      </c>
      <c r="F203" s="2">
        <v>0</v>
      </c>
      <c r="I203" s="2">
        <v>3100000</v>
      </c>
      <c r="J203" s="2">
        <f t="shared" si="8"/>
        <v>700000</v>
      </c>
      <c r="K203" s="2">
        <v>700000</v>
      </c>
      <c r="L203" s="2" t="s">
        <v>253</v>
      </c>
      <c r="N203" s="28"/>
    </row>
    <row r="204" spans="1:14" hidden="1" outlineLevel="1" x14ac:dyDescent="0.25">
      <c r="A204" t="s">
        <v>180</v>
      </c>
      <c r="C204" t="s">
        <v>20</v>
      </c>
      <c r="D204" t="s">
        <v>447</v>
      </c>
      <c r="E204" s="2">
        <f t="shared" si="9"/>
        <v>700000</v>
      </c>
      <c r="F204" s="2">
        <v>0</v>
      </c>
      <c r="I204" s="2">
        <v>0</v>
      </c>
      <c r="J204" s="2">
        <f t="shared" si="8"/>
        <v>700000</v>
      </c>
      <c r="K204" s="2">
        <v>700000</v>
      </c>
      <c r="L204" s="2" t="s">
        <v>253</v>
      </c>
      <c r="N204" s="28"/>
    </row>
    <row r="205" spans="1:14" hidden="1" outlineLevel="1" x14ac:dyDescent="0.25">
      <c r="A205" t="s">
        <v>180</v>
      </c>
      <c r="C205" t="s">
        <v>20</v>
      </c>
      <c r="D205" t="s">
        <v>400</v>
      </c>
      <c r="E205" s="2">
        <f t="shared" si="9"/>
        <v>3610000</v>
      </c>
      <c r="F205" s="2">
        <v>0</v>
      </c>
      <c r="I205" s="2">
        <v>3100000</v>
      </c>
      <c r="J205" s="2">
        <f t="shared" si="8"/>
        <v>3610000</v>
      </c>
      <c r="K205" s="2">
        <v>3610000</v>
      </c>
      <c r="L205" s="2" t="s">
        <v>366</v>
      </c>
      <c r="N205" s="28"/>
    </row>
    <row r="206" spans="1:14" hidden="1" outlineLevel="1" x14ac:dyDescent="0.25">
      <c r="A206" t="s">
        <v>180</v>
      </c>
      <c r="C206" t="s">
        <v>20</v>
      </c>
      <c r="D206" t="s">
        <v>763</v>
      </c>
      <c r="E206" s="2">
        <f t="shared" si="9"/>
        <v>2940000</v>
      </c>
      <c r="F206" s="2">
        <v>850000</v>
      </c>
      <c r="G206" s="2">
        <v>1000000</v>
      </c>
      <c r="I206" s="2">
        <v>0</v>
      </c>
      <c r="J206" s="2">
        <f t="shared" si="8"/>
        <v>4790000</v>
      </c>
      <c r="K206" s="2">
        <v>3790000</v>
      </c>
      <c r="L206" s="2" t="s">
        <v>253</v>
      </c>
      <c r="N206" s="28"/>
    </row>
    <row r="207" spans="1:14" hidden="1" outlineLevel="1" x14ac:dyDescent="0.25">
      <c r="A207" t="s">
        <v>180</v>
      </c>
      <c r="C207" t="s">
        <v>20</v>
      </c>
      <c r="D207" t="s">
        <v>444</v>
      </c>
      <c r="E207" s="2">
        <f t="shared" si="9"/>
        <v>0</v>
      </c>
      <c r="F207" s="2">
        <v>0</v>
      </c>
      <c r="I207" s="2">
        <v>0</v>
      </c>
      <c r="J207" s="2">
        <f t="shared" si="8"/>
        <v>0</v>
      </c>
      <c r="K207" s="2">
        <v>0</v>
      </c>
      <c r="L207" s="2" t="s">
        <v>253</v>
      </c>
      <c r="N207" s="28"/>
    </row>
    <row r="208" spans="1:14" hidden="1" outlineLevel="1" x14ac:dyDescent="0.25">
      <c r="A208" t="s">
        <v>180</v>
      </c>
      <c r="C208" t="s">
        <v>20</v>
      </c>
      <c r="D208" t="s">
        <v>504</v>
      </c>
      <c r="E208" s="2">
        <f t="shared" si="9"/>
        <v>1740000</v>
      </c>
      <c r="F208" s="2">
        <v>0</v>
      </c>
      <c r="I208" s="2">
        <v>0</v>
      </c>
      <c r="J208" s="2">
        <f t="shared" si="8"/>
        <v>1740000</v>
      </c>
      <c r="K208" s="2">
        <v>1740000</v>
      </c>
      <c r="L208" s="2" t="s">
        <v>253</v>
      </c>
      <c r="N208" s="28"/>
    </row>
    <row r="209" spans="1:14" hidden="1" outlineLevel="1" x14ac:dyDescent="0.25">
      <c r="A209" t="s">
        <v>180</v>
      </c>
      <c r="C209" t="s">
        <v>20</v>
      </c>
      <c r="D209" t="s">
        <v>711</v>
      </c>
      <c r="E209" s="2">
        <f t="shared" si="9"/>
        <v>1740000</v>
      </c>
      <c r="F209" s="2">
        <v>850000</v>
      </c>
      <c r="G209" s="2">
        <v>250000</v>
      </c>
      <c r="I209" s="2">
        <v>0</v>
      </c>
      <c r="J209" s="2">
        <f t="shared" si="8"/>
        <v>2840000</v>
      </c>
      <c r="K209" s="2">
        <v>2590000</v>
      </c>
      <c r="L209" s="2" t="s">
        <v>253</v>
      </c>
      <c r="N209" s="28"/>
    </row>
    <row r="210" spans="1:14" hidden="1" outlineLevel="1" x14ac:dyDescent="0.25">
      <c r="A210" t="s">
        <v>179</v>
      </c>
      <c r="C210" t="s">
        <v>20</v>
      </c>
      <c r="D210" t="s">
        <v>52</v>
      </c>
      <c r="E210" s="2">
        <f t="shared" si="9"/>
        <v>700000</v>
      </c>
      <c r="F210" s="2">
        <v>0</v>
      </c>
      <c r="I210" s="2">
        <v>0</v>
      </c>
      <c r="J210" s="2">
        <f t="shared" si="8"/>
        <v>700000</v>
      </c>
      <c r="K210" s="2">
        <v>700000</v>
      </c>
      <c r="L210" s="19" t="s">
        <v>791</v>
      </c>
      <c r="N210" s="28"/>
    </row>
    <row r="211" spans="1:14" hidden="1" outlineLevel="1" x14ac:dyDescent="0.25">
      <c r="A211" t="s">
        <v>179</v>
      </c>
      <c r="C211" t="s">
        <v>20</v>
      </c>
      <c r="D211" t="s">
        <v>490</v>
      </c>
      <c r="E211" s="2">
        <f t="shared" si="9"/>
        <v>3800000</v>
      </c>
      <c r="F211" s="2">
        <v>1000000</v>
      </c>
      <c r="I211" s="2">
        <v>0</v>
      </c>
      <c r="J211" s="2">
        <f t="shared" si="8"/>
        <v>4800000</v>
      </c>
      <c r="K211" s="2">
        <v>4800000</v>
      </c>
      <c r="L211" s="19" t="s">
        <v>791</v>
      </c>
      <c r="N211" s="28"/>
    </row>
    <row r="212" spans="1:14" hidden="1" outlineLevel="1" x14ac:dyDescent="0.25">
      <c r="A212" t="s">
        <v>179</v>
      </c>
      <c r="C212" t="s">
        <v>20</v>
      </c>
      <c r="D212" t="s">
        <v>590</v>
      </c>
      <c r="E212" s="2">
        <f t="shared" si="9"/>
        <v>1000000</v>
      </c>
      <c r="F212" s="2">
        <v>0</v>
      </c>
      <c r="I212" s="2">
        <v>0</v>
      </c>
      <c r="J212" s="2">
        <f t="shared" si="8"/>
        <v>1000000</v>
      </c>
      <c r="K212" s="2">
        <v>1000000</v>
      </c>
      <c r="L212" s="19" t="s">
        <v>791</v>
      </c>
      <c r="N212" s="28"/>
    </row>
    <row r="213" spans="1:14" hidden="1" outlineLevel="1" x14ac:dyDescent="0.25">
      <c r="A213" t="s">
        <v>179</v>
      </c>
      <c r="C213" t="s">
        <v>20</v>
      </c>
      <c r="D213" t="s">
        <v>496</v>
      </c>
      <c r="E213" s="2">
        <f t="shared" si="9"/>
        <v>700000</v>
      </c>
      <c r="F213" s="2">
        <v>0</v>
      </c>
      <c r="I213" s="2">
        <v>0</v>
      </c>
      <c r="J213" s="2">
        <f t="shared" si="8"/>
        <v>700000</v>
      </c>
      <c r="K213" s="2">
        <v>700000</v>
      </c>
      <c r="L213" s="19" t="s">
        <v>791</v>
      </c>
      <c r="N213" s="28"/>
    </row>
    <row r="214" spans="1:14" hidden="1" outlineLevel="1" x14ac:dyDescent="0.25">
      <c r="A214" t="s">
        <v>179</v>
      </c>
      <c r="C214" t="s">
        <v>20</v>
      </c>
      <c r="D214" t="s">
        <v>593</v>
      </c>
      <c r="E214" s="2">
        <f t="shared" si="9"/>
        <v>0</v>
      </c>
      <c r="F214" s="2">
        <v>0</v>
      </c>
      <c r="I214" s="2">
        <v>0</v>
      </c>
      <c r="J214" s="2">
        <f t="shared" si="8"/>
        <v>0</v>
      </c>
      <c r="K214" s="2">
        <v>0</v>
      </c>
      <c r="L214" s="19" t="s">
        <v>791</v>
      </c>
      <c r="N214" s="28"/>
    </row>
    <row r="215" spans="1:14" hidden="1" outlineLevel="1" x14ac:dyDescent="0.25">
      <c r="A215" t="s">
        <v>180</v>
      </c>
      <c r="C215" t="s">
        <v>20</v>
      </c>
      <c r="D215" t="s">
        <v>503</v>
      </c>
      <c r="E215" s="2">
        <f t="shared" si="9"/>
        <v>900000</v>
      </c>
      <c r="F215" s="2">
        <v>0</v>
      </c>
      <c r="I215" s="2">
        <v>0</v>
      </c>
      <c r="J215" s="2">
        <f t="shared" si="8"/>
        <v>900000</v>
      </c>
      <c r="K215" s="2">
        <v>900000</v>
      </c>
      <c r="L215" s="19" t="s">
        <v>791</v>
      </c>
      <c r="N215" s="28"/>
    </row>
    <row r="216" spans="1:14" hidden="1" outlineLevel="1" x14ac:dyDescent="0.25">
      <c r="A216" t="s">
        <v>180</v>
      </c>
      <c r="C216" t="s">
        <v>20</v>
      </c>
      <c r="D216" t="s">
        <v>707</v>
      </c>
      <c r="E216" s="2">
        <f t="shared" si="9"/>
        <v>1200000</v>
      </c>
      <c r="F216" s="2">
        <v>0</v>
      </c>
      <c r="G216" s="32">
        <v>333333.33333333331</v>
      </c>
      <c r="I216" s="2">
        <v>0</v>
      </c>
      <c r="J216" s="2">
        <f t="shared" si="8"/>
        <v>1533333.3333333333</v>
      </c>
      <c r="K216" s="2">
        <v>1200000</v>
      </c>
      <c r="L216" s="19" t="s">
        <v>791</v>
      </c>
      <c r="N216" s="28"/>
    </row>
    <row r="217" spans="1:14" hidden="1" outlineLevel="1" x14ac:dyDescent="0.25">
      <c r="A217" t="s">
        <v>180</v>
      </c>
      <c r="C217" t="s">
        <v>20</v>
      </c>
      <c r="D217" t="s">
        <v>47</v>
      </c>
      <c r="E217" s="2">
        <f t="shared" si="9"/>
        <v>1400000</v>
      </c>
      <c r="F217" s="2">
        <v>0</v>
      </c>
      <c r="I217" s="2">
        <v>3100000</v>
      </c>
      <c r="J217" s="2">
        <f t="shared" si="8"/>
        <v>1400000</v>
      </c>
      <c r="K217" s="2">
        <v>1400000</v>
      </c>
      <c r="L217" s="19" t="s">
        <v>791</v>
      </c>
      <c r="N217" s="28"/>
    </row>
    <row r="218" spans="1:14" hidden="1" outlineLevel="1" x14ac:dyDescent="0.25">
      <c r="A218" t="s">
        <v>180</v>
      </c>
      <c r="C218" t="s">
        <v>20</v>
      </c>
      <c r="D218" t="s">
        <v>500</v>
      </c>
      <c r="E218" s="2">
        <f t="shared" si="9"/>
        <v>1400000</v>
      </c>
      <c r="F218" s="2">
        <v>0</v>
      </c>
      <c r="I218" s="2">
        <v>3100000</v>
      </c>
      <c r="J218" s="2">
        <f t="shared" si="8"/>
        <v>1400000</v>
      </c>
      <c r="K218" s="2">
        <v>1400000</v>
      </c>
      <c r="L218" s="19" t="s">
        <v>791</v>
      </c>
      <c r="N218" s="28"/>
    </row>
    <row r="219" spans="1:14" hidden="1" outlineLevel="1" x14ac:dyDescent="0.25">
      <c r="A219" t="s">
        <v>180</v>
      </c>
      <c r="C219" t="s">
        <v>20</v>
      </c>
      <c r="D219" t="s">
        <v>855</v>
      </c>
      <c r="E219" s="2">
        <f t="shared" si="9"/>
        <v>700000</v>
      </c>
      <c r="F219" s="2">
        <v>0</v>
      </c>
      <c r="G219" s="32">
        <v>1000000</v>
      </c>
      <c r="I219" s="2">
        <v>0</v>
      </c>
      <c r="J219" s="2">
        <f t="shared" si="8"/>
        <v>1700000</v>
      </c>
      <c r="K219" s="2">
        <v>700000</v>
      </c>
      <c r="L219" s="19" t="s">
        <v>791</v>
      </c>
      <c r="N219" s="28"/>
    </row>
    <row r="220" spans="1:14" hidden="1" outlineLevel="1" x14ac:dyDescent="0.25">
      <c r="A220" t="s">
        <v>179</v>
      </c>
      <c r="C220" t="s">
        <v>37</v>
      </c>
      <c r="D220" t="s">
        <v>445</v>
      </c>
      <c r="E220" s="2">
        <f t="shared" si="9"/>
        <v>1903999.9999999998</v>
      </c>
      <c r="F220" s="2">
        <v>0</v>
      </c>
      <c r="I220" s="2">
        <v>510000</v>
      </c>
      <c r="J220" s="2">
        <f t="shared" si="8"/>
        <v>1903999.9999999998</v>
      </c>
      <c r="K220" s="2">
        <v>1903999.9999999998</v>
      </c>
      <c r="N220" s="28"/>
    </row>
    <row r="221" spans="1:14" hidden="1" outlineLevel="1" x14ac:dyDescent="0.25">
      <c r="A221" t="s">
        <v>179</v>
      </c>
      <c r="C221" t="s">
        <v>37</v>
      </c>
      <c r="D221" t="s">
        <v>505</v>
      </c>
      <c r="E221" s="2">
        <f t="shared" si="9"/>
        <v>3684000</v>
      </c>
      <c r="F221" s="2">
        <v>700000</v>
      </c>
      <c r="I221" s="2">
        <v>0</v>
      </c>
      <c r="J221" s="2">
        <f t="shared" si="8"/>
        <v>4384000</v>
      </c>
      <c r="K221" s="2">
        <v>4384000</v>
      </c>
      <c r="N221" s="28"/>
    </row>
    <row r="222" spans="1:14" hidden="1" outlineLevel="1" x14ac:dyDescent="0.25">
      <c r="A222" t="s">
        <v>179</v>
      </c>
      <c r="C222" t="s">
        <v>37</v>
      </c>
      <c r="D222" t="s">
        <v>175</v>
      </c>
      <c r="E222" s="2">
        <f t="shared" si="9"/>
        <v>923999.99999999988</v>
      </c>
      <c r="F222" s="2">
        <v>0</v>
      </c>
      <c r="H222" s="2">
        <v>924000</v>
      </c>
      <c r="I222" s="2">
        <v>1275000</v>
      </c>
      <c r="J222" s="2">
        <f t="shared" si="8"/>
        <v>0</v>
      </c>
      <c r="K222" s="2">
        <v>923999.99999999988</v>
      </c>
      <c r="L222" s="19"/>
      <c r="N222" s="28"/>
    </row>
    <row r="223" spans="1:14" hidden="1" outlineLevel="1" x14ac:dyDescent="0.25">
      <c r="A223" t="s">
        <v>179</v>
      </c>
      <c r="C223" t="s">
        <v>37</v>
      </c>
      <c r="D223" t="s">
        <v>416</v>
      </c>
      <c r="E223" s="2">
        <f t="shared" si="9"/>
        <v>590000</v>
      </c>
      <c r="F223" s="2">
        <v>0</v>
      </c>
      <c r="H223" s="2">
        <v>200000</v>
      </c>
      <c r="I223" s="2">
        <v>510000</v>
      </c>
      <c r="J223" s="2">
        <f t="shared" si="8"/>
        <v>390000</v>
      </c>
      <c r="K223" s="2">
        <v>590000</v>
      </c>
      <c r="L223" s="19"/>
      <c r="N223" s="28"/>
    </row>
    <row r="224" spans="1:14" hidden="1" outlineLevel="1" x14ac:dyDescent="0.25">
      <c r="A224" t="s">
        <v>179</v>
      </c>
      <c r="C224" t="s">
        <v>37</v>
      </c>
      <c r="D224" t="s">
        <v>764</v>
      </c>
      <c r="E224" s="2">
        <f t="shared" si="9"/>
        <v>350000</v>
      </c>
      <c r="F224" s="2">
        <v>0</v>
      </c>
      <c r="H224" s="2">
        <v>200000</v>
      </c>
      <c r="I224" s="2">
        <v>0</v>
      </c>
      <c r="J224" s="2">
        <f t="shared" si="8"/>
        <v>150000</v>
      </c>
      <c r="K224" s="2">
        <v>350000</v>
      </c>
      <c r="L224" s="19"/>
      <c r="N224" s="28"/>
    </row>
    <row r="225" spans="1:15" hidden="1" outlineLevel="1" x14ac:dyDescent="0.25">
      <c r="A225" t="s">
        <v>179</v>
      </c>
      <c r="C225" t="s">
        <v>37</v>
      </c>
      <c r="D225" t="s">
        <v>765</v>
      </c>
      <c r="E225" s="2">
        <f t="shared" si="9"/>
        <v>350000</v>
      </c>
      <c r="F225" s="2">
        <v>0</v>
      </c>
      <c r="I225" s="2">
        <v>0</v>
      </c>
      <c r="J225" s="2">
        <f t="shared" si="8"/>
        <v>350000</v>
      </c>
      <c r="K225" s="2">
        <v>350000</v>
      </c>
      <c r="N225" s="28"/>
    </row>
    <row r="226" spans="1:15" hidden="1" outlineLevel="1" x14ac:dyDescent="0.25">
      <c r="A226" t="s">
        <v>179</v>
      </c>
      <c r="C226" t="s">
        <v>37</v>
      </c>
      <c r="D226" t="s">
        <v>856</v>
      </c>
      <c r="E226" s="2">
        <f t="shared" si="9"/>
        <v>0</v>
      </c>
      <c r="F226" s="2">
        <v>0</v>
      </c>
      <c r="I226" s="2">
        <v>0</v>
      </c>
      <c r="J226" s="2">
        <f t="shared" si="8"/>
        <v>0</v>
      </c>
      <c r="K226" s="2">
        <v>0</v>
      </c>
      <c r="N226" s="28"/>
    </row>
    <row r="227" spans="1:15" hidden="1" outlineLevel="1" x14ac:dyDescent="0.25">
      <c r="A227" t="s">
        <v>179</v>
      </c>
      <c r="C227" t="s">
        <v>37</v>
      </c>
      <c r="D227" t="s">
        <v>43</v>
      </c>
      <c r="E227" s="2">
        <f t="shared" si="9"/>
        <v>348000</v>
      </c>
      <c r="F227" s="2">
        <v>0</v>
      </c>
      <c r="I227" s="2">
        <v>1275000</v>
      </c>
      <c r="J227" s="2">
        <f t="shared" si="8"/>
        <v>348000</v>
      </c>
      <c r="K227" s="2">
        <v>348000</v>
      </c>
      <c r="N227" s="28"/>
    </row>
    <row r="228" spans="1:15" hidden="1" outlineLevel="1" x14ac:dyDescent="0.25">
      <c r="A228" t="s">
        <v>180</v>
      </c>
      <c r="C228" t="s">
        <v>37</v>
      </c>
      <c r="D228" t="s">
        <v>857</v>
      </c>
      <c r="E228" s="2">
        <f t="shared" si="9"/>
        <v>1110000</v>
      </c>
      <c r="F228" s="2">
        <v>0</v>
      </c>
      <c r="I228" s="2">
        <v>0</v>
      </c>
      <c r="J228" s="2">
        <f t="shared" si="8"/>
        <v>1110000</v>
      </c>
      <c r="K228" s="2">
        <v>1110000</v>
      </c>
      <c r="N228" s="28"/>
    </row>
    <row r="229" spans="1:15" hidden="1" outlineLevel="1" x14ac:dyDescent="0.25">
      <c r="A229" t="s">
        <v>180</v>
      </c>
      <c r="C229" t="s">
        <v>37</v>
      </c>
      <c r="D229" t="s">
        <v>164</v>
      </c>
      <c r="E229" s="2">
        <f t="shared" si="9"/>
        <v>870000</v>
      </c>
      <c r="F229" s="2">
        <v>0</v>
      </c>
      <c r="I229" s="2">
        <v>0</v>
      </c>
      <c r="J229" s="2">
        <f t="shared" si="8"/>
        <v>870000</v>
      </c>
      <c r="K229" s="2">
        <v>870000</v>
      </c>
      <c r="N229" s="28"/>
    </row>
    <row r="230" spans="1:15" hidden="1" outlineLevel="1" x14ac:dyDescent="0.25">
      <c r="A230" t="s">
        <v>180</v>
      </c>
      <c r="C230" t="s">
        <v>37</v>
      </c>
      <c r="D230" t="s">
        <v>507</v>
      </c>
      <c r="E230" s="2">
        <f t="shared" si="9"/>
        <v>1504000</v>
      </c>
      <c r="F230" s="2">
        <v>0</v>
      </c>
      <c r="I230" s="2">
        <v>1275000</v>
      </c>
      <c r="J230" s="2">
        <f t="shared" si="8"/>
        <v>1504000</v>
      </c>
      <c r="K230" s="2">
        <v>1504000</v>
      </c>
      <c r="N230" s="28"/>
    </row>
    <row r="231" spans="1:15" hidden="1" outlineLevel="1" x14ac:dyDescent="0.25">
      <c r="A231" t="s">
        <v>180</v>
      </c>
      <c r="C231" t="s">
        <v>37</v>
      </c>
      <c r="D231" t="s">
        <v>378</v>
      </c>
      <c r="E231" s="2">
        <f t="shared" si="9"/>
        <v>0</v>
      </c>
      <c r="F231" s="2">
        <v>0</v>
      </c>
      <c r="I231" s="2">
        <v>1275000</v>
      </c>
      <c r="J231" s="2">
        <f t="shared" si="8"/>
        <v>0</v>
      </c>
      <c r="K231" s="2">
        <v>0</v>
      </c>
      <c r="N231" s="28"/>
    </row>
    <row r="232" spans="1:15" hidden="1" outlineLevel="1" x14ac:dyDescent="0.25">
      <c r="A232" t="s">
        <v>180</v>
      </c>
      <c r="C232" t="s">
        <v>37</v>
      </c>
      <c r="D232" t="s">
        <v>369</v>
      </c>
      <c r="E232" s="2">
        <f t="shared" si="9"/>
        <v>900000</v>
      </c>
      <c r="F232" s="2">
        <v>0</v>
      </c>
      <c r="I232" s="2">
        <v>1275000</v>
      </c>
      <c r="J232" s="2">
        <f t="shared" si="8"/>
        <v>900000</v>
      </c>
      <c r="K232" s="2">
        <v>900000</v>
      </c>
      <c r="N232" s="28"/>
    </row>
    <row r="233" spans="1:15" hidden="1" outlineLevel="1" x14ac:dyDescent="0.25">
      <c r="A233" t="s">
        <v>180</v>
      </c>
      <c r="C233" t="s">
        <v>37</v>
      </c>
      <c r="D233" t="s">
        <v>178</v>
      </c>
      <c r="E233" s="2">
        <f t="shared" si="9"/>
        <v>1038000</v>
      </c>
      <c r="F233" s="2">
        <v>0</v>
      </c>
      <c r="I233" s="2">
        <v>0</v>
      </c>
      <c r="J233" s="2">
        <f t="shared" si="8"/>
        <v>1038000</v>
      </c>
      <c r="K233" s="2">
        <v>1038000</v>
      </c>
      <c r="N233" s="28"/>
    </row>
    <row r="234" spans="1:15" hidden="1" outlineLevel="1" x14ac:dyDescent="0.25">
      <c r="A234" t="s">
        <v>180</v>
      </c>
      <c r="C234" t="s">
        <v>37</v>
      </c>
      <c r="D234" t="s">
        <v>177</v>
      </c>
      <c r="E234" s="2">
        <f t="shared" si="9"/>
        <v>1470000</v>
      </c>
      <c r="F234" s="2">
        <v>0</v>
      </c>
      <c r="I234" s="2">
        <v>510000</v>
      </c>
      <c r="J234" s="2">
        <f t="shared" si="8"/>
        <v>1470000</v>
      </c>
      <c r="K234" s="2">
        <v>1470000</v>
      </c>
      <c r="N234" s="28"/>
    </row>
    <row r="235" spans="1:15" hidden="1" outlineLevel="1" x14ac:dyDescent="0.25">
      <c r="A235" t="s">
        <v>180</v>
      </c>
      <c r="C235" t="s">
        <v>37</v>
      </c>
      <c r="D235" t="s">
        <v>858</v>
      </c>
      <c r="E235" s="2">
        <f t="shared" si="9"/>
        <v>0</v>
      </c>
      <c r="F235" s="2">
        <v>0</v>
      </c>
      <c r="I235" s="2">
        <v>0</v>
      </c>
      <c r="J235" s="2">
        <f t="shared" si="8"/>
        <v>0</v>
      </c>
      <c r="K235" s="2">
        <v>0</v>
      </c>
      <c r="N235" s="28"/>
    </row>
    <row r="236" spans="1:15" hidden="1" outlineLevel="1" x14ac:dyDescent="0.25">
      <c r="A236" t="s">
        <v>180</v>
      </c>
      <c r="C236" t="s">
        <v>37</v>
      </c>
      <c r="D236" s="29" t="s">
        <v>401</v>
      </c>
      <c r="E236" s="2">
        <f t="shared" ref="E236" si="10">+K236-F236</f>
        <v>0</v>
      </c>
      <c r="F236" s="2">
        <v>0</v>
      </c>
      <c r="I236" s="2">
        <v>510000</v>
      </c>
      <c r="J236" s="2">
        <f t="shared" si="8"/>
        <v>0</v>
      </c>
      <c r="K236" s="2">
        <v>0</v>
      </c>
      <c r="N236" s="28"/>
    </row>
    <row r="237" spans="1:15" hidden="1" outlineLevel="1" x14ac:dyDescent="0.25">
      <c r="A237" t="s">
        <v>179</v>
      </c>
      <c r="C237" t="s">
        <v>39</v>
      </c>
      <c r="D237" t="s">
        <v>859</v>
      </c>
      <c r="E237" s="2">
        <f t="shared" si="9"/>
        <v>900000</v>
      </c>
      <c r="F237" s="2">
        <v>0</v>
      </c>
      <c r="H237" s="2">
        <v>290000</v>
      </c>
      <c r="J237" s="2">
        <f t="shared" si="8"/>
        <v>610000</v>
      </c>
      <c r="K237" s="2">
        <v>900000</v>
      </c>
      <c r="L237" s="19" t="s">
        <v>843</v>
      </c>
      <c r="N237" s="28"/>
    </row>
    <row r="238" spans="1:15" hidden="1" outlineLevel="1" x14ac:dyDescent="0.25">
      <c r="A238" t="s">
        <v>180</v>
      </c>
      <c r="C238" t="s">
        <v>39</v>
      </c>
      <c r="D238" t="s">
        <v>379</v>
      </c>
      <c r="E238" s="2">
        <f t="shared" si="9"/>
        <v>900000</v>
      </c>
      <c r="F238" s="2">
        <v>0</v>
      </c>
      <c r="H238" s="2">
        <v>900000</v>
      </c>
      <c r="I238" s="2">
        <v>820000</v>
      </c>
      <c r="J238" s="2">
        <f t="shared" si="8"/>
        <v>0</v>
      </c>
      <c r="K238" s="2">
        <v>900000</v>
      </c>
      <c r="L238" s="19" t="s">
        <v>843</v>
      </c>
      <c r="N238" s="28"/>
    </row>
    <row r="239" spans="1:15" hidden="1" outlineLevel="1" x14ac:dyDescent="0.25">
      <c r="E239" s="2">
        <f t="shared" si="9"/>
        <v>0</v>
      </c>
      <c r="J239" s="2">
        <f t="shared" si="8"/>
        <v>0</v>
      </c>
      <c r="L239" s="19"/>
      <c r="M239">
        <v>55185000</v>
      </c>
      <c r="N239" s="28">
        <v>7526000</v>
      </c>
      <c r="O239">
        <v>610000</v>
      </c>
    </row>
    <row r="240" spans="1:15" hidden="1" outlineLevel="1" x14ac:dyDescent="0.25">
      <c r="E240" s="2">
        <f t="shared" si="9"/>
        <v>0</v>
      </c>
      <c r="J240" s="2">
        <f t="shared" si="8"/>
        <v>0</v>
      </c>
      <c r="L240" s="19"/>
      <c r="M240" s="1">
        <v>85390000</v>
      </c>
      <c r="N240" s="28">
        <v>6892000</v>
      </c>
      <c r="O240" s="1"/>
    </row>
    <row r="241" spans="1:16" s="1" customFormat="1" collapsed="1" x14ac:dyDescent="0.25">
      <c r="A241" s="3"/>
      <c r="B241" s="3"/>
      <c r="C241" s="3"/>
      <c r="D241" s="3" t="s">
        <v>84</v>
      </c>
      <c r="E241" s="4">
        <f t="shared" ref="E241:K241" si="11">SUM(E121:E240)</f>
        <v>146417000</v>
      </c>
      <c r="F241" s="4">
        <f t="shared" si="11"/>
        <v>24500000</v>
      </c>
      <c r="G241" s="4">
        <f t="shared" si="11"/>
        <v>29166666.666666664</v>
      </c>
      <c r="H241" s="4">
        <f t="shared" si="11"/>
        <v>2514000</v>
      </c>
      <c r="I241" s="4">
        <f t="shared" si="11"/>
        <v>86735000</v>
      </c>
      <c r="J241" s="4">
        <f t="shared" si="8"/>
        <v>197569666.66666666</v>
      </c>
      <c r="K241" s="4">
        <f t="shared" si="11"/>
        <v>170917000</v>
      </c>
      <c r="L241" s="4"/>
      <c r="M241">
        <v>12800000</v>
      </c>
      <c r="N241" s="28"/>
      <c r="O241"/>
      <c r="P241" s="1">
        <v>29166666.666666664</v>
      </c>
    </row>
    <row r="242" spans="1:16" hidden="1" outlineLevel="1" x14ac:dyDescent="0.25">
      <c r="A242" t="s">
        <v>229</v>
      </c>
      <c r="C242" t="s">
        <v>20</v>
      </c>
      <c r="D242" t="s">
        <v>767</v>
      </c>
      <c r="E242" s="2">
        <f t="shared" ref="E242:E308" si="12">+K242-F242</f>
        <v>2000000</v>
      </c>
      <c r="F242" s="2">
        <v>1000000</v>
      </c>
      <c r="G242" s="2">
        <v>1000000</v>
      </c>
      <c r="I242" s="2">
        <v>0</v>
      </c>
      <c r="J242" s="2">
        <f t="shared" si="8"/>
        <v>4000000</v>
      </c>
      <c r="K242" s="2">
        <v>3000000</v>
      </c>
      <c r="L242" s="2" t="s">
        <v>250</v>
      </c>
      <c r="N242" s="28"/>
    </row>
    <row r="243" spans="1:16" hidden="1" outlineLevel="1" x14ac:dyDescent="0.25">
      <c r="A243" t="s">
        <v>229</v>
      </c>
      <c r="C243" t="s">
        <v>20</v>
      </c>
      <c r="D243" t="s">
        <v>183</v>
      </c>
      <c r="E243" s="2">
        <f t="shared" si="12"/>
        <v>700000</v>
      </c>
      <c r="F243" s="2">
        <v>0</v>
      </c>
      <c r="I243" s="2">
        <v>0</v>
      </c>
      <c r="J243" s="2">
        <f t="shared" si="8"/>
        <v>700000</v>
      </c>
      <c r="K243" s="2">
        <v>700000</v>
      </c>
      <c r="L243" s="2" t="s">
        <v>251</v>
      </c>
      <c r="N243" s="28"/>
    </row>
    <row r="244" spans="1:16" hidden="1" outlineLevel="1" x14ac:dyDescent="0.25">
      <c r="A244" t="s">
        <v>229</v>
      </c>
      <c r="C244" t="s">
        <v>20</v>
      </c>
      <c r="D244" t="s">
        <v>184</v>
      </c>
      <c r="E244" s="2">
        <f t="shared" si="12"/>
        <v>700000</v>
      </c>
      <c r="F244" s="2">
        <v>0</v>
      </c>
      <c r="I244" s="2">
        <v>0</v>
      </c>
      <c r="J244" s="2">
        <f t="shared" si="8"/>
        <v>700000</v>
      </c>
      <c r="K244" s="2">
        <v>700000</v>
      </c>
      <c r="L244" s="2" t="s">
        <v>366</v>
      </c>
      <c r="N244" s="28"/>
    </row>
    <row r="245" spans="1:16" hidden="1" outlineLevel="1" x14ac:dyDescent="0.25">
      <c r="A245" t="s">
        <v>229</v>
      </c>
      <c r="C245" t="s">
        <v>20</v>
      </c>
      <c r="D245" t="s">
        <v>189</v>
      </c>
      <c r="E245" s="2">
        <f t="shared" si="12"/>
        <v>700000</v>
      </c>
      <c r="F245" s="2">
        <v>0</v>
      </c>
      <c r="I245" s="2">
        <v>3100000</v>
      </c>
      <c r="J245" s="2">
        <f t="shared" si="8"/>
        <v>700000</v>
      </c>
      <c r="K245" s="2">
        <v>700000</v>
      </c>
      <c r="L245" s="2" t="s">
        <v>250</v>
      </c>
      <c r="N245" s="28"/>
    </row>
    <row r="246" spans="1:16" hidden="1" outlineLevel="1" x14ac:dyDescent="0.25">
      <c r="A246" t="s">
        <v>229</v>
      </c>
      <c r="C246" t="s">
        <v>20</v>
      </c>
      <c r="D246" t="s">
        <v>768</v>
      </c>
      <c r="E246" s="2">
        <f t="shared" si="12"/>
        <v>700000</v>
      </c>
      <c r="F246" s="2">
        <v>0</v>
      </c>
      <c r="G246" s="2">
        <v>1000000</v>
      </c>
      <c r="I246" s="2">
        <v>0</v>
      </c>
      <c r="J246" s="2">
        <f t="shared" si="8"/>
        <v>1700000</v>
      </c>
      <c r="K246" s="2">
        <v>700000</v>
      </c>
      <c r="L246" s="2" t="s">
        <v>366</v>
      </c>
      <c r="N246" s="28"/>
    </row>
    <row r="247" spans="1:16" hidden="1" outlineLevel="1" x14ac:dyDescent="0.25">
      <c r="A247" t="s">
        <v>229</v>
      </c>
      <c r="C247" t="s">
        <v>20</v>
      </c>
      <c r="D247" t="s">
        <v>185</v>
      </c>
      <c r="E247" s="2">
        <f t="shared" si="12"/>
        <v>2000000</v>
      </c>
      <c r="F247" s="2">
        <v>0</v>
      </c>
      <c r="I247" s="2">
        <v>0</v>
      </c>
      <c r="J247" s="2">
        <f t="shared" si="8"/>
        <v>2000000</v>
      </c>
      <c r="K247" s="2">
        <v>2000000</v>
      </c>
      <c r="L247" s="2" t="s">
        <v>251</v>
      </c>
      <c r="N247" s="28"/>
    </row>
    <row r="248" spans="1:16" hidden="1" outlineLevel="1" x14ac:dyDescent="0.25">
      <c r="A248" t="s">
        <v>229</v>
      </c>
      <c r="C248" t="s">
        <v>20</v>
      </c>
      <c r="D248" t="s">
        <v>450</v>
      </c>
      <c r="E248" s="2">
        <f t="shared" si="12"/>
        <v>700000</v>
      </c>
      <c r="F248" s="2">
        <v>0</v>
      </c>
      <c r="I248" s="2">
        <v>0</v>
      </c>
      <c r="J248" s="2">
        <f t="shared" si="8"/>
        <v>700000</v>
      </c>
      <c r="K248" s="2">
        <v>700000</v>
      </c>
      <c r="L248" s="2" t="s">
        <v>250</v>
      </c>
      <c r="N248" s="28"/>
    </row>
    <row r="249" spans="1:16" hidden="1" outlineLevel="1" x14ac:dyDescent="0.25">
      <c r="A249" t="s">
        <v>229</v>
      </c>
      <c r="C249" t="s">
        <v>20</v>
      </c>
      <c r="D249" t="s">
        <v>521</v>
      </c>
      <c r="E249" s="2">
        <f t="shared" si="12"/>
        <v>4000000</v>
      </c>
      <c r="F249" s="2">
        <v>0</v>
      </c>
      <c r="I249" s="2">
        <v>0</v>
      </c>
      <c r="J249" s="2">
        <f t="shared" si="8"/>
        <v>4000000</v>
      </c>
      <c r="K249" s="2">
        <v>4000000</v>
      </c>
      <c r="L249" s="2" t="s">
        <v>366</v>
      </c>
      <c r="N249" s="28"/>
    </row>
    <row r="250" spans="1:16" hidden="1" outlineLevel="1" x14ac:dyDescent="0.25">
      <c r="A250" t="s">
        <v>229</v>
      </c>
      <c r="C250" t="s">
        <v>20</v>
      </c>
      <c r="D250" t="s">
        <v>187</v>
      </c>
      <c r="E250" s="2">
        <f t="shared" si="12"/>
        <v>2300000</v>
      </c>
      <c r="F250" s="2">
        <v>0</v>
      </c>
      <c r="I250" s="2">
        <v>0</v>
      </c>
      <c r="J250" s="2">
        <f t="shared" si="8"/>
        <v>2300000</v>
      </c>
      <c r="K250" s="2">
        <v>2300000</v>
      </c>
      <c r="L250" s="2" t="s">
        <v>250</v>
      </c>
      <c r="N250" s="28"/>
    </row>
    <row r="251" spans="1:16" hidden="1" outlineLevel="1" x14ac:dyDescent="0.25">
      <c r="A251" t="s">
        <v>229</v>
      </c>
      <c r="C251" t="s">
        <v>20</v>
      </c>
      <c r="D251" t="s">
        <v>451</v>
      </c>
      <c r="E251" s="2">
        <f t="shared" si="12"/>
        <v>2160000</v>
      </c>
      <c r="F251" s="2">
        <v>0</v>
      </c>
      <c r="I251" s="2">
        <v>0</v>
      </c>
      <c r="J251" s="2">
        <f t="shared" si="8"/>
        <v>2160000</v>
      </c>
      <c r="K251" s="2">
        <v>2160000</v>
      </c>
      <c r="L251" s="2" t="s">
        <v>250</v>
      </c>
      <c r="N251" s="28"/>
    </row>
    <row r="252" spans="1:16" hidden="1" outlineLevel="1" x14ac:dyDescent="0.25">
      <c r="A252" t="s">
        <v>229</v>
      </c>
      <c r="C252" t="s">
        <v>20</v>
      </c>
      <c r="D252" t="s">
        <v>861</v>
      </c>
      <c r="E252" s="2">
        <f t="shared" si="12"/>
        <v>700000</v>
      </c>
      <c r="F252" s="2">
        <v>0</v>
      </c>
      <c r="G252" s="2">
        <v>1000000</v>
      </c>
      <c r="J252" s="2">
        <f t="shared" si="8"/>
        <v>1700000</v>
      </c>
      <c r="K252" s="2">
        <v>700000</v>
      </c>
      <c r="L252" s="2" t="s">
        <v>250</v>
      </c>
      <c r="N252" s="28"/>
    </row>
    <row r="253" spans="1:16" hidden="1" outlineLevel="1" x14ac:dyDescent="0.25">
      <c r="A253" t="s">
        <v>229</v>
      </c>
      <c r="C253" t="s">
        <v>20</v>
      </c>
      <c r="D253" t="s">
        <v>57</v>
      </c>
      <c r="E253" s="2">
        <f t="shared" si="12"/>
        <v>700000</v>
      </c>
      <c r="F253" s="2">
        <v>0</v>
      </c>
      <c r="I253" s="2">
        <v>0</v>
      </c>
      <c r="J253" s="2">
        <f t="shared" si="8"/>
        <v>700000</v>
      </c>
      <c r="K253" s="2">
        <v>700000</v>
      </c>
      <c r="L253" s="2" t="s">
        <v>251</v>
      </c>
      <c r="N253" s="28"/>
    </row>
    <row r="254" spans="1:16" hidden="1" outlineLevel="1" x14ac:dyDescent="0.25">
      <c r="A254" t="s">
        <v>229</v>
      </c>
      <c r="C254" t="s">
        <v>20</v>
      </c>
      <c r="D254" t="s">
        <v>190</v>
      </c>
      <c r="E254" s="2">
        <f t="shared" si="12"/>
        <v>700000</v>
      </c>
      <c r="F254" s="2">
        <v>0</v>
      </c>
      <c r="I254" s="2">
        <v>3100000</v>
      </c>
      <c r="J254" s="2">
        <f t="shared" si="8"/>
        <v>700000</v>
      </c>
      <c r="K254" s="2">
        <v>700000</v>
      </c>
      <c r="L254" s="2" t="s">
        <v>366</v>
      </c>
      <c r="N254" s="28"/>
    </row>
    <row r="255" spans="1:16" hidden="1" outlineLevel="1" x14ac:dyDescent="0.25">
      <c r="A255" t="s">
        <v>229</v>
      </c>
      <c r="C255" t="s">
        <v>20</v>
      </c>
      <c r="D255" t="s">
        <v>862</v>
      </c>
      <c r="E255" s="2">
        <f t="shared" si="12"/>
        <v>3740000</v>
      </c>
      <c r="F255" s="2">
        <v>1000000</v>
      </c>
      <c r="G255" s="2">
        <v>1000000</v>
      </c>
      <c r="J255" s="2">
        <f t="shared" si="8"/>
        <v>5740000</v>
      </c>
      <c r="K255" s="2">
        <v>4740000</v>
      </c>
      <c r="L255" s="2" t="s">
        <v>250</v>
      </c>
      <c r="N255" s="28"/>
    </row>
    <row r="256" spans="1:16" hidden="1" outlineLevel="1" x14ac:dyDescent="0.25">
      <c r="A256" t="s">
        <v>229</v>
      </c>
      <c r="C256" t="s">
        <v>20</v>
      </c>
      <c r="D256" t="s">
        <v>353</v>
      </c>
      <c r="E256" s="2">
        <f t="shared" si="12"/>
        <v>700000</v>
      </c>
      <c r="F256" s="2">
        <v>0</v>
      </c>
      <c r="I256" s="2">
        <v>0</v>
      </c>
      <c r="J256" s="2">
        <f t="shared" si="8"/>
        <v>700000</v>
      </c>
      <c r="K256" s="2">
        <v>700000</v>
      </c>
      <c r="L256" s="2" t="s">
        <v>251</v>
      </c>
      <c r="N256" s="28"/>
    </row>
    <row r="257" spans="1:14" hidden="1" outlineLevel="1" x14ac:dyDescent="0.25">
      <c r="A257" t="s">
        <v>229</v>
      </c>
      <c r="C257" t="s">
        <v>20</v>
      </c>
      <c r="D257" t="s">
        <v>863</v>
      </c>
      <c r="E257" s="2">
        <f t="shared" si="12"/>
        <v>2000000</v>
      </c>
      <c r="F257" s="2">
        <v>1000000</v>
      </c>
      <c r="G257" s="2">
        <v>1000000</v>
      </c>
      <c r="J257" s="2">
        <f t="shared" si="8"/>
        <v>4000000</v>
      </c>
      <c r="K257" s="2">
        <v>3000000</v>
      </c>
      <c r="L257" s="2" t="s">
        <v>366</v>
      </c>
      <c r="N257" s="28"/>
    </row>
    <row r="258" spans="1:14" hidden="1" outlineLevel="1" x14ac:dyDescent="0.25">
      <c r="A258" t="s">
        <v>229</v>
      </c>
      <c r="C258" t="s">
        <v>20</v>
      </c>
      <c r="D258" t="s">
        <v>509</v>
      </c>
      <c r="E258" s="2">
        <f t="shared" si="12"/>
        <v>700000</v>
      </c>
      <c r="F258" s="2">
        <v>0</v>
      </c>
      <c r="I258" s="2">
        <v>0</v>
      </c>
      <c r="J258" s="2">
        <f t="shared" si="8"/>
        <v>700000</v>
      </c>
      <c r="K258" s="2">
        <v>700000</v>
      </c>
      <c r="L258" s="2" t="s">
        <v>250</v>
      </c>
      <c r="N258" s="28"/>
    </row>
    <row r="259" spans="1:14" hidden="1" outlineLevel="1" x14ac:dyDescent="0.25">
      <c r="A259" t="s">
        <v>229</v>
      </c>
      <c r="C259" t="s">
        <v>20</v>
      </c>
      <c r="D259" t="s">
        <v>453</v>
      </c>
      <c r="E259" s="2">
        <f t="shared" si="12"/>
        <v>700000</v>
      </c>
      <c r="F259" s="2">
        <v>0</v>
      </c>
      <c r="I259" s="2">
        <v>0</v>
      </c>
      <c r="J259" s="2">
        <f t="shared" si="8"/>
        <v>700000</v>
      </c>
      <c r="K259" s="2">
        <v>700000</v>
      </c>
      <c r="L259" s="2" t="s">
        <v>250</v>
      </c>
      <c r="N259" s="28"/>
    </row>
    <row r="260" spans="1:14" hidden="1" outlineLevel="1" x14ac:dyDescent="0.25">
      <c r="A260" t="s">
        <v>229</v>
      </c>
      <c r="C260" t="s">
        <v>20</v>
      </c>
      <c r="D260" t="s">
        <v>194</v>
      </c>
      <c r="E260" s="2">
        <f t="shared" si="12"/>
        <v>700000</v>
      </c>
      <c r="F260" s="2">
        <v>0</v>
      </c>
      <c r="I260" s="2">
        <v>3100000</v>
      </c>
      <c r="J260" s="2">
        <f t="shared" si="8"/>
        <v>700000</v>
      </c>
      <c r="K260" s="2">
        <v>700000</v>
      </c>
      <c r="L260" s="2" t="s">
        <v>250</v>
      </c>
      <c r="N260" s="28"/>
    </row>
    <row r="261" spans="1:14" hidden="1" outlineLevel="1" x14ac:dyDescent="0.25">
      <c r="A261" t="s">
        <v>229</v>
      </c>
      <c r="C261" t="s">
        <v>20</v>
      </c>
      <c r="D261" t="s">
        <v>1</v>
      </c>
      <c r="E261" s="2">
        <f t="shared" si="12"/>
        <v>0</v>
      </c>
      <c r="F261" s="2">
        <v>0</v>
      </c>
      <c r="I261" s="2">
        <v>0</v>
      </c>
      <c r="J261" s="2">
        <f t="shared" ref="J261:J324" si="13">SUM(E261:G261)-H261</f>
        <v>0</v>
      </c>
      <c r="K261" s="2">
        <v>0</v>
      </c>
      <c r="L261" s="2" t="s">
        <v>252</v>
      </c>
      <c r="N261" s="28"/>
    </row>
    <row r="262" spans="1:14" hidden="1" outlineLevel="1" x14ac:dyDescent="0.25">
      <c r="A262" t="s">
        <v>229</v>
      </c>
      <c r="C262" t="s">
        <v>20</v>
      </c>
      <c r="D262" t="s">
        <v>59</v>
      </c>
      <c r="E262" s="2">
        <f t="shared" si="12"/>
        <v>2000000</v>
      </c>
      <c r="F262" s="2">
        <v>1000000</v>
      </c>
      <c r="I262" s="2">
        <v>3100000</v>
      </c>
      <c r="J262" s="2">
        <f t="shared" si="13"/>
        <v>3000000</v>
      </c>
      <c r="K262" s="2">
        <v>3000000</v>
      </c>
      <c r="L262" s="2" t="s">
        <v>250</v>
      </c>
      <c r="N262" s="28"/>
    </row>
    <row r="263" spans="1:14" hidden="1" outlineLevel="1" x14ac:dyDescent="0.25">
      <c r="A263" t="s">
        <v>229</v>
      </c>
      <c r="C263" t="s">
        <v>20</v>
      </c>
      <c r="D263" t="s">
        <v>864</v>
      </c>
      <c r="E263" s="2">
        <f t="shared" si="12"/>
        <v>700000</v>
      </c>
      <c r="F263" s="2">
        <v>0</v>
      </c>
      <c r="G263" s="2">
        <v>1000000</v>
      </c>
      <c r="J263" s="2">
        <f t="shared" si="13"/>
        <v>1700000</v>
      </c>
      <c r="K263" s="2">
        <v>700000</v>
      </c>
      <c r="L263" s="2" t="s">
        <v>250</v>
      </c>
      <c r="N263" s="28"/>
    </row>
    <row r="264" spans="1:14" hidden="1" outlineLevel="1" x14ac:dyDescent="0.25">
      <c r="A264" t="s">
        <v>229</v>
      </c>
      <c r="C264" t="s">
        <v>20</v>
      </c>
      <c r="D264" t="s">
        <v>510</v>
      </c>
      <c r="E264" s="2">
        <f t="shared" si="12"/>
        <v>700000</v>
      </c>
      <c r="F264" s="2">
        <v>0</v>
      </c>
      <c r="I264" s="2">
        <v>0</v>
      </c>
      <c r="J264" s="2">
        <f t="shared" si="13"/>
        <v>700000</v>
      </c>
      <c r="K264" s="2">
        <v>700000</v>
      </c>
      <c r="L264" s="2" t="s">
        <v>250</v>
      </c>
      <c r="N264" s="28"/>
    </row>
    <row r="265" spans="1:14" hidden="1" outlineLevel="1" x14ac:dyDescent="0.25">
      <c r="A265" t="s">
        <v>229</v>
      </c>
      <c r="C265" t="s">
        <v>20</v>
      </c>
      <c r="D265" t="s">
        <v>195</v>
      </c>
      <c r="E265" s="2">
        <f t="shared" si="12"/>
        <v>3610000</v>
      </c>
      <c r="F265" s="2">
        <v>0</v>
      </c>
      <c r="I265" s="2">
        <v>3100000</v>
      </c>
      <c r="J265" s="2">
        <f t="shared" si="13"/>
        <v>3610000</v>
      </c>
      <c r="K265" s="2">
        <v>3610000</v>
      </c>
      <c r="L265" s="2" t="s">
        <v>250</v>
      </c>
      <c r="N265" s="28"/>
    </row>
    <row r="266" spans="1:14" hidden="1" outlineLevel="1" x14ac:dyDescent="0.25">
      <c r="A266" t="s">
        <v>229</v>
      </c>
      <c r="C266" t="s">
        <v>20</v>
      </c>
      <c r="D266" t="s">
        <v>598</v>
      </c>
      <c r="E266" s="2">
        <f t="shared" si="12"/>
        <v>700000</v>
      </c>
      <c r="F266" s="2">
        <v>0</v>
      </c>
      <c r="I266" s="2">
        <v>0</v>
      </c>
      <c r="J266" s="2">
        <f t="shared" si="13"/>
        <v>700000</v>
      </c>
      <c r="K266" s="2">
        <v>700000</v>
      </c>
      <c r="L266" s="2" t="s">
        <v>250</v>
      </c>
      <c r="N266" s="28"/>
    </row>
    <row r="267" spans="1:14" hidden="1" outlineLevel="1" x14ac:dyDescent="0.25">
      <c r="A267" t="s">
        <v>229</v>
      </c>
      <c r="C267" t="s">
        <v>20</v>
      </c>
      <c r="D267" t="s">
        <v>769</v>
      </c>
      <c r="E267" s="2">
        <f t="shared" si="12"/>
        <v>4000000</v>
      </c>
      <c r="F267" s="2">
        <v>1000000</v>
      </c>
      <c r="G267" s="2">
        <v>1000000</v>
      </c>
      <c r="I267" s="2">
        <v>0</v>
      </c>
      <c r="J267" s="2">
        <f t="shared" si="13"/>
        <v>6000000</v>
      </c>
      <c r="K267" s="2">
        <v>5000000</v>
      </c>
      <c r="L267" s="2" t="s">
        <v>366</v>
      </c>
      <c r="N267" s="28"/>
    </row>
    <row r="268" spans="1:14" hidden="1" outlineLevel="1" x14ac:dyDescent="0.25">
      <c r="A268" t="s">
        <v>229</v>
      </c>
      <c r="C268" t="s">
        <v>20</v>
      </c>
      <c r="D268" t="s">
        <v>197</v>
      </c>
      <c r="E268" s="2">
        <f t="shared" si="12"/>
        <v>4000000</v>
      </c>
      <c r="F268" s="2">
        <v>1000000</v>
      </c>
      <c r="I268" s="2">
        <v>3100000</v>
      </c>
      <c r="J268" s="2">
        <f t="shared" si="13"/>
        <v>5000000</v>
      </c>
      <c r="K268" s="2">
        <v>5000000</v>
      </c>
      <c r="L268" s="2" t="s">
        <v>366</v>
      </c>
      <c r="N268" s="28"/>
    </row>
    <row r="269" spans="1:14" hidden="1" outlineLevel="1" x14ac:dyDescent="0.25">
      <c r="A269" t="s">
        <v>229</v>
      </c>
      <c r="C269" t="s">
        <v>20</v>
      </c>
      <c r="D269" t="s">
        <v>770</v>
      </c>
      <c r="E269" s="2">
        <f t="shared" si="12"/>
        <v>700000</v>
      </c>
      <c r="F269" s="2">
        <v>0</v>
      </c>
      <c r="G269" s="2">
        <v>1000000</v>
      </c>
      <c r="I269" s="2">
        <v>0</v>
      </c>
      <c r="J269" s="2">
        <f t="shared" si="13"/>
        <v>1700000</v>
      </c>
      <c r="K269" s="2">
        <v>700000</v>
      </c>
      <c r="L269" s="2" t="s">
        <v>253</v>
      </c>
      <c r="N269" s="28"/>
    </row>
    <row r="270" spans="1:14" hidden="1" outlineLevel="1" x14ac:dyDescent="0.25">
      <c r="A270" t="s">
        <v>229</v>
      </c>
      <c r="C270" t="s">
        <v>20</v>
      </c>
      <c r="D270" t="s">
        <v>370</v>
      </c>
      <c r="E270" s="2">
        <f t="shared" si="12"/>
        <v>700000</v>
      </c>
      <c r="F270" s="2">
        <v>0</v>
      </c>
      <c r="I270" s="2">
        <v>3100000</v>
      </c>
      <c r="J270" s="2">
        <f t="shared" si="13"/>
        <v>700000</v>
      </c>
      <c r="K270" s="2">
        <v>700000</v>
      </c>
      <c r="L270" s="2" t="s">
        <v>366</v>
      </c>
      <c r="N270" s="28"/>
    </row>
    <row r="271" spans="1:14" hidden="1" outlineLevel="1" x14ac:dyDescent="0.25">
      <c r="A271" t="s">
        <v>229</v>
      </c>
      <c r="C271" t="s">
        <v>20</v>
      </c>
      <c r="D271" t="s">
        <v>198</v>
      </c>
      <c r="E271" s="2">
        <f t="shared" si="12"/>
        <v>2000000</v>
      </c>
      <c r="F271" s="2">
        <v>1000000</v>
      </c>
      <c r="I271" s="2">
        <v>3100000</v>
      </c>
      <c r="J271" s="2">
        <f t="shared" si="13"/>
        <v>3000000</v>
      </c>
      <c r="K271" s="2">
        <v>3000000</v>
      </c>
      <c r="L271" s="2" t="s">
        <v>253</v>
      </c>
      <c r="N271" s="28"/>
    </row>
    <row r="272" spans="1:14" hidden="1" outlineLevel="1" x14ac:dyDescent="0.25">
      <c r="A272" t="s">
        <v>229</v>
      </c>
      <c r="C272" t="s">
        <v>20</v>
      </c>
      <c r="D272" t="s">
        <v>512</v>
      </c>
      <c r="E272" s="2">
        <f t="shared" si="12"/>
        <v>700000</v>
      </c>
      <c r="F272" s="2">
        <v>0</v>
      </c>
      <c r="I272" s="2">
        <v>0</v>
      </c>
      <c r="J272" s="2">
        <f t="shared" si="13"/>
        <v>700000</v>
      </c>
      <c r="K272" s="2">
        <v>700000</v>
      </c>
      <c r="L272" s="2" t="s">
        <v>366</v>
      </c>
      <c r="N272" s="28"/>
    </row>
    <row r="273" spans="1:14" hidden="1" outlineLevel="1" x14ac:dyDescent="0.25">
      <c r="A273" t="s">
        <v>229</v>
      </c>
      <c r="C273" t="s">
        <v>20</v>
      </c>
      <c r="D273" t="s">
        <v>200</v>
      </c>
      <c r="E273" s="2">
        <f t="shared" si="12"/>
        <v>700000</v>
      </c>
      <c r="F273" s="2">
        <v>0</v>
      </c>
      <c r="I273" s="2">
        <v>3100000</v>
      </c>
      <c r="J273" s="2">
        <f t="shared" si="13"/>
        <v>700000</v>
      </c>
      <c r="K273" s="2">
        <v>700000</v>
      </c>
      <c r="L273" s="2" t="s">
        <v>253</v>
      </c>
      <c r="N273" s="28"/>
    </row>
    <row r="274" spans="1:14" hidden="1" outlineLevel="1" x14ac:dyDescent="0.25">
      <c r="A274" t="s">
        <v>229</v>
      </c>
      <c r="C274" t="s">
        <v>20</v>
      </c>
      <c r="D274" t="s">
        <v>199</v>
      </c>
      <c r="E274" s="2">
        <f t="shared" si="12"/>
        <v>700000</v>
      </c>
      <c r="F274" s="2">
        <v>0</v>
      </c>
      <c r="I274" s="2">
        <v>3100000</v>
      </c>
      <c r="J274" s="2">
        <f t="shared" si="13"/>
        <v>700000</v>
      </c>
      <c r="K274" s="2">
        <v>700000</v>
      </c>
      <c r="L274" s="2" t="s">
        <v>250</v>
      </c>
      <c r="N274" s="28"/>
    </row>
    <row r="275" spans="1:14" hidden="1" outlineLevel="1" x14ac:dyDescent="0.25">
      <c r="A275" t="s">
        <v>229</v>
      </c>
      <c r="C275" t="s">
        <v>20</v>
      </c>
      <c r="D275" t="s">
        <v>865</v>
      </c>
      <c r="E275" s="2">
        <f t="shared" si="12"/>
        <v>-86666.666666666628</v>
      </c>
      <c r="F275" s="2">
        <v>1000000</v>
      </c>
      <c r="G275" s="2">
        <v>333333.33333333331</v>
      </c>
      <c r="J275" s="2">
        <f t="shared" si="13"/>
        <v>1246666.6666666667</v>
      </c>
      <c r="K275" s="2">
        <v>913333.33333333337</v>
      </c>
      <c r="L275" s="2" t="s">
        <v>366</v>
      </c>
      <c r="N275" s="28"/>
    </row>
    <row r="276" spans="1:14" hidden="1" outlineLevel="1" x14ac:dyDescent="0.25">
      <c r="A276" t="s">
        <v>229</v>
      </c>
      <c r="C276" t="s">
        <v>20</v>
      </c>
      <c r="D276" t="s">
        <v>455</v>
      </c>
      <c r="E276" s="2">
        <f t="shared" si="12"/>
        <v>700000</v>
      </c>
      <c r="F276" s="2">
        <v>0</v>
      </c>
      <c r="I276" s="2">
        <v>0</v>
      </c>
      <c r="J276" s="2">
        <f t="shared" si="13"/>
        <v>700000</v>
      </c>
      <c r="K276" s="2">
        <v>700000</v>
      </c>
      <c r="L276" s="2" t="s">
        <v>253</v>
      </c>
      <c r="N276" s="28"/>
    </row>
    <row r="277" spans="1:14" hidden="1" outlineLevel="1" x14ac:dyDescent="0.25">
      <c r="A277" t="s">
        <v>229</v>
      </c>
      <c r="C277" t="s">
        <v>20</v>
      </c>
      <c r="D277" t="s">
        <v>556</v>
      </c>
      <c r="E277" s="2">
        <f t="shared" si="12"/>
        <v>700000</v>
      </c>
      <c r="F277" s="2">
        <v>0</v>
      </c>
      <c r="I277" s="2">
        <v>0</v>
      </c>
      <c r="J277" s="2">
        <f t="shared" si="13"/>
        <v>700000</v>
      </c>
      <c r="K277" s="2">
        <v>700000</v>
      </c>
      <c r="L277" s="2" t="s">
        <v>250</v>
      </c>
      <c r="N277" s="28"/>
    </row>
    <row r="278" spans="1:14" hidden="1" outlineLevel="1" x14ac:dyDescent="0.25">
      <c r="A278" t="s">
        <v>229</v>
      </c>
      <c r="C278" t="s">
        <v>20</v>
      </c>
      <c r="D278" t="s">
        <v>182</v>
      </c>
      <c r="E278" s="2">
        <f t="shared" si="12"/>
        <v>700000</v>
      </c>
      <c r="F278" s="2">
        <v>0</v>
      </c>
      <c r="I278" s="2">
        <v>0</v>
      </c>
      <c r="J278" s="2">
        <f t="shared" si="13"/>
        <v>700000</v>
      </c>
      <c r="K278" s="2">
        <v>700000</v>
      </c>
      <c r="L278" s="2" t="s">
        <v>253</v>
      </c>
      <c r="N278" s="28"/>
    </row>
    <row r="279" spans="1:14" hidden="1" outlineLevel="1" x14ac:dyDescent="0.25">
      <c r="A279" t="s">
        <v>229</v>
      </c>
      <c r="C279" t="s">
        <v>20</v>
      </c>
      <c r="D279" t="s">
        <v>771</v>
      </c>
      <c r="E279" s="2">
        <f t="shared" si="12"/>
        <v>2000000</v>
      </c>
      <c r="F279" s="2">
        <v>1000000</v>
      </c>
      <c r="G279" s="2">
        <v>1000000</v>
      </c>
      <c r="I279" s="2">
        <v>0</v>
      </c>
      <c r="J279" s="2">
        <f t="shared" si="13"/>
        <v>4000000</v>
      </c>
      <c r="K279" s="2">
        <v>3000000</v>
      </c>
      <c r="L279" s="2" t="s">
        <v>253</v>
      </c>
      <c r="N279" s="28"/>
    </row>
    <row r="280" spans="1:14" hidden="1" outlineLevel="1" x14ac:dyDescent="0.25">
      <c r="A280" t="s">
        <v>229</v>
      </c>
      <c r="C280" t="s">
        <v>20</v>
      </c>
      <c r="D280" t="s">
        <v>511</v>
      </c>
      <c r="E280" s="2">
        <f t="shared" si="12"/>
        <v>700000</v>
      </c>
      <c r="F280" s="2">
        <v>0</v>
      </c>
      <c r="I280" s="2">
        <v>3100000</v>
      </c>
      <c r="J280" s="2">
        <f t="shared" si="13"/>
        <v>700000</v>
      </c>
      <c r="K280" s="2">
        <v>700000</v>
      </c>
      <c r="L280" s="2" t="s">
        <v>253</v>
      </c>
      <c r="N280" s="28"/>
    </row>
    <row r="281" spans="1:14" hidden="1" outlineLevel="1" x14ac:dyDescent="0.25">
      <c r="A281" t="s">
        <v>229</v>
      </c>
      <c r="C281" t="s">
        <v>20</v>
      </c>
      <c r="D281" s="29" t="s">
        <v>193</v>
      </c>
      <c r="E281" s="2">
        <f t="shared" ref="E281:E282" si="14">+K281-F281</f>
        <v>0</v>
      </c>
      <c r="I281" s="2">
        <v>3100000</v>
      </c>
      <c r="J281" s="2">
        <f t="shared" si="13"/>
        <v>0</v>
      </c>
      <c r="L281" s="19" t="s">
        <v>366</v>
      </c>
      <c r="N281" s="28"/>
    </row>
    <row r="282" spans="1:14" hidden="1" outlineLevel="1" x14ac:dyDescent="0.25">
      <c r="A282" t="s">
        <v>229</v>
      </c>
      <c r="C282" t="s">
        <v>20</v>
      </c>
      <c r="D282" s="29" t="s">
        <v>381</v>
      </c>
      <c r="E282" s="2">
        <f t="shared" si="14"/>
        <v>0</v>
      </c>
      <c r="I282" s="2">
        <v>3100000</v>
      </c>
      <c r="J282" s="2">
        <f t="shared" si="13"/>
        <v>0</v>
      </c>
      <c r="L282" s="19" t="s">
        <v>366</v>
      </c>
      <c r="N282" s="28"/>
    </row>
    <row r="283" spans="1:14" hidden="1" outlineLevel="1" x14ac:dyDescent="0.25">
      <c r="A283" t="s">
        <v>229</v>
      </c>
      <c r="C283" t="s">
        <v>20</v>
      </c>
      <c r="D283" s="29" t="s">
        <v>192</v>
      </c>
      <c r="E283" s="2">
        <f t="shared" ref="E283" si="15">+K283-F283</f>
        <v>0</v>
      </c>
      <c r="I283" s="2">
        <v>3100000</v>
      </c>
      <c r="J283" s="2">
        <f t="shared" si="13"/>
        <v>0</v>
      </c>
      <c r="L283" s="19" t="s">
        <v>250</v>
      </c>
      <c r="N283" s="28"/>
    </row>
    <row r="284" spans="1:14" hidden="1" outlineLevel="1" x14ac:dyDescent="0.25">
      <c r="A284" t="s">
        <v>230</v>
      </c>
      <c r="C284" t="s">
        <v>20</v>
      </c>
      <c r="D284" t="s">
        <v>866</v>
      </c>
      <c r="E284" s="2">
        <f t="shared" si="12"/>
        <v>4000000</v>
      </c>
      <c r="F284" s="2">
        <v>1000000</v>
      </c>
      <c r="G284" s="2">
        <v>1000000</v>
      </c>
      <c r="J284" s="2">
        <f t="shared" si="13"/>
        <v>6000000</v>
      </c>
      <c r="K284" s="2">
        <v>5000000</v>
      </c>
      <c r="L284" s="2" t="s">
        <v>250</v>
      </c>
      <c r="N284" s="28"/>
    </row>
    <row r="285" spans="1:14" hidden="1" outlineLevel="1" x14ac:dyDescent="0.25">
      <c r="A285" t="s">
        <v>230</v>
      </c>
      <c r="C285" t="s">
        <v>20</v>
      </c>
      <c r="D285" t="s">
        <v>599</v>
      </c>
      <c r="E285" s="2">
        <f t="shared" si="12"/>
        <v>2000000</v>
      </c>
      <c r="F285" s="2">
        <v>1000000</v>
      </c>
      <c r="I285" s="2">
        <v>3100000</v>
      </c>
      <c r="J285" s="2">
        <f t="shared" si="13"/>
        <v>3000000</v>
      </c>
      <c r="K285" s="2">
        <v>3000000</v>
      </c>
      <c r="L285" s="2" t="s">
        <v>250</v>
      </c>
      <c r="N285" s="28"/>
    </row>
    <row r="286" spans="1:14" hidden="1" outlineLevel="1" x14ac:dyDescent="0.25">
      <c r="A286" t="s">
        <v>230</v>
      </c>
      <c r="C286" t="s">
        <v>20</v>
      </c>
      <c r="D286" t="s">
        <v>201</v>
      </c>
      <c r="E286" s="2">
        <f t="shared" si="12"/>
        <v>4000000</v>
      </c>
      <c r="F286" s="2">
        <v>1000000</v>
      </c>
      <c r="I286" s="2">
        <v>3100000</v>
      </c>
      <c r="J286" s="2">
        <f t="shared" si="13"/>
        <v>5000000</v>
      </c>
      <c r="K286" s="2">
        <v>5000000</v>
      </c>
      <c r="L286" s="2" t="s">
        <v>366</v>
      </c>
      <c r="N286" s="28"/>
    </row>
    <row r="287" spans="1:14" hidden="1" outlineLevel="1" x14ac:dyDescent="0.25">
      <c r="A287" t="s">
        <v>230</v>
      </c>
      <c r="C287" t="s">
        <v>20</v>
      </c>
      <c r="D287" t="s">
        <v>418</v>
      </c>
      <c r="E287" s="2">
        <f t="shared" si="12"/>
        <v>1610000</v>
      </c>
      <c r="F287" s="2">
        <v>0</v>
      </c>
      <c r="I287" s="2">
        <v>0</v>
      </c>
      <c r="J287" s="2">
        <f t="shared" si="13"/>
        <v>1610000</v>
      </c>
      <c r="K287" s="2">
        <v>1610000</v>
      </c>
      <c r="L287" s="2" t="s">
        <v>250</v>
      </c>
      <c r="N287" s="28"/>
    </row>
    <row r="288" spans="1:14" hidden="1" outlineLevel="1" x14ac:dyDescent="0.25">
      <c r="A288" t="s">
        <v>230</v>
      </c>
      <c r="C288" t="s">
        <v>20</v>
      </c>
      <c r="D288" t="s">
        <v>203</v>
      </c>
      <c r="E288" s="2">
        <f t="shared" si="12"/>
        <v>700000</v>
      </c>
      <c r="F288" s="2">
        <v>0</v>
      </c>
      <c r="I288" s="2">
        <v>0</v>
      </c>
      <c r="J288" s="2">
        <f t="shared" si="13"/>
        <v>700000</v>
      </c>
      <c r="K288" s="2">
        <v>700000</v>
      </c>
      <c r="L288" s="2" t="s">
        <v>366</v>
      </c>
      <c r="N288" s="28"/>
    </row>
    <row r="289" spans="1:14" hidden="1" outlineLevel="1" x14ac:dyDescent="0.25">
      <c r="A289" t="s">
        <v>230</v>
      </c>
      <c r="C289" t="s">
        <v>20</v>
      </c>
      <c r="D289" t="s">
        <v>513</v>
      </c>
      <c r="E289" s="2">
        <f t="shared" si="12"/>
        <v>4000000</v>
      </c>
      <c r="F289" s="2">
        <v>1000000</v>
      </c>
      <c r="I289" s="2">
        <v>3100000</v>
      </c>
      <c r="J289" s="2">
        <f t="shared" si="13"/>
        <v>5000000</v>
      </c>
      <c r="K289" s="2">
        <v>5000000</v>
      </c>
      <c r="L289" s="2" t="s">
        <v>366</v>
      </c>
      <c r="N289" s="28"/>
    </row>
    <row r="290" spans="1:14" hidden="1" outlineLevel="1" x14ac:dyDescent="0.25">
      <c r="A290" t="s">
        <v>230</v>
      </c>
      <c r="C290" t="s">
        <v>20</v>
      </c>
      <c r="D290" t="s">
        <v>204</v>
      </c>
      <c r="E290" s="2">
        <f t="shared" si="12"/>
        <v>700000</v>
      </c>
      <c r="F290" s="2">
        <v>0</v>
      </c>
      <c r="I290" s="2">
        <v>0</v>
      </c>
      <c r="J290" s="2">
        <f t="shared" si="13"/>
        <v>700000</v>
      </c>
      <c r="K290" s="2">
        <v>700000</v>
      </c>
      <c r="L290" s="2" t="s">
        <v>251</v>
      </c>
      <c r="N290" s="28"/>
    </row>
    <row r="291" spans="1:14" hidden="1" outlineLevel="1" x14ac:dyDescent="0.25">
      <c r="A291" t="s">
        <v>230</v>
      </c>
      <c r="C291" t="s">
        <v>20</v>
      </c>
      <c r="D291" t="s">
        <v>205</v>
      </c>
      <c r="E291" s="2">
        <f t="shared" si="12"/>
        <v>700000</v>
      </c>
      <c r="F291" s="2">
        <v>0</v>
      </c>
      <c r="I291" s="2">
        <v>0</v>
      </c>
      <c r="J291" s="2">
        <f t="shared" si="13"/>
        <v>700000</v>
      </c>
      <c r="K291" s="2">
        <v>700000</v>
      </c>
      <c r="L291" s="2" t="s">
        <v>252</v>
      </c>
      <c r="N291" s="28"/>
    </row>
    <row r="292" spans="1:14" hidden="1" outlineLevel="1" x14ac:dyDescent="0.25">
      <c r="A292" t="s">
        <v>230</v>
      </c>
      <c r="C292" t="s">
        <v>20</v>
      </c>
      <c r="D292" t="s">
        <v>867</v>
      </c>
      <c r="E292" s="2">
        <f t="shared" si="12"/>
        <v>187000</v>
      </c>
      <c r="F292" s="2">
        <v>0</v>
      </c>
      <c r="G292" s="2">
        <v>333333.33333333331</v>
      </c>
      <c r="J292" s="2">
        <f t="shared" si="13"/>
        <v>520333.33333333331</v>
      </c>
      <c r="K292" s="2">
        <v>187000</v>
      </c>
      <c r="L292" s="2" t="s">
        <v>250</v>
      </c>
      <c r="N292" s="28"/>
    </row>
    <row r="293" spans="1:14" hidden="1" outlineLevel="1" x14ac:dyDescent="0.25">
      <c r="A293" t="s">
        <v>230</v>
      </c>
      <c r="C293" t="s">
        <v>20</v>
      </c>
      <c r="D293" t="s">
        <v>207</v>
      </c>
      <c r="E293" s="2">
        <f t="shared" si="12"/>
        <v>700000</v>
      </c>
      <c r="F293" s="2">
        <v>0</v>
      </c>
      <c r="I293" s="2">
        <v>0</v>
      </c>
      <c r="J293" s="2">
        <f t="shared" si="13"/>
        <v>700000</v>
      </c>
      <c r="K293" s="2">
        <v>700000</v>
      </c>
      <c r="L293" s="2" t="s">
        <v>251</v>
      </c>
      <c r="N293" s="28"/>
    </row>
    <row r="294" spans="1:14" hidden="1" outlineLevel="1" x14ac:dyDescent="0.25">
      <c r="A294" t="s">
        <v>230</v>
      </c>
      <c r="C294" t="s">
        <v>20</v>
      </c>
      <c r="D294" t="s">
        <v>56</v>
      </c>
      <c r="E294" s="2">
        <f t="shared" si="12"/>
        <v>560000</v>
      </c>
      <c r="F294" s="2">
        <v>0</v>
      </c>
      <c r="I294" s="2">
        <v>0</v>
      </c>
      <c r="J294" s="2">
        <f t="shared" si="13"/>
        <v>560000</v>
      </c>
      <c r="K294" s="2">
        <v>560000</v>
      </c>
      <c r="L294" s="2" t="s">
        <v>250</v>
      </c>
      <c r="N294" s="28"/>
    </row>
    <row r="295" spans="1:14" hidden="1" outlineLevel="1" x14ac:dyDescent="0.25">
      <c r="A295" t="s">
        <v>230</v>
      </c>
      <c r="C295" t="s">
        <v>20</v>
      </c>
      <c r="D295" t="s">
        <v>420</v>
      </c>
      <c r="E295" s="2">
        <f t="shared" si="12"/>
        <v>560000</v>
      </c>
      <c r="F295" s="2">
        <v>0</v>
      </c>
      <c r="I295" s="2">
        <v>0</v>
      </c>
      <c r="J295" s="2">
        <f t="shared" si="13"/>
        <v>560000</v>
      </c>
      <c r="K295" s="2">
        <v>560000</v>
      </c>
      <c r="L295" s="2" t="s">
        <v>250</v>
      </c>
      <c r="N295" s="28"/>
    </row>
    <row r="296" spans="1:14" hidden="1" outlineLevel="1" x14ac:dyDescent="0.25">
      <c r="A296" t="s">
        <v>230</v>
      </c>
      <c r="C296" t="s">
        <v>20</v>
      </c>
      <c r="D296" t="s">
        <v>355</v>
      </c>
      <c r="E296" s="2">
        <f t="shared" si="12"/>
        <v>700000</v>
      </c>
      <c r="F296" s="2">
        <v>0</v>
      </c>
      <c r="I296" s="2">
        <v>3100000</v>
      </c>
      <c r="J296" s="2">
        <f t="shared" si="13"/>
        <v>700000</v>
      </c>
      <c r="K296" s="2">
        <v>700000</v>
      </c>
      <c r="L296" s="2" t="s">
        <v>250</v>
      </c>
      <c r="N296" s="28"/>
    </row>
    <row r="297" spans="1:14" hidden="1" outlineLevel="1" x14ac:dyDescent="0.25">
      <c r="A297" t="s">
        <v>230</v>
      </c>
      <c r="C297" t="s">
        <v>20</v>
      </c>
      <c r="D297" t="s">
        <v>868</v>
      </c>
      <c r="E297" s="2">
        <f t="shared" si="12"/>
        <v>700000</v>
      </c>
      <c r="F297" s="2">
        <v>0</v>
      </c>
      <c r="G297" s="2">
        <v>1000000</v>
      </c>
      <c r="J297" s="2">
        <f t="shared" si="13"/>
        <v>1700000</v>
      </c>
      <c r="K297" s="2">
        <v>700000</v>
      </c>
      <c r="L297" s="2" t="s">
        <v>250</v>
      </c>
      <c r="N297" s="28"/>
    </row>
    <row r="298" spans="1:14" hidden="1" outlineLevel="1" x14ac:dyDescent="0.25">
      <c r="A298" t="s">
        <v>230</v>
      </c>
      <c r="C298" t="s">
        <v>20</v>
      </c>
      <c r="D298" t="s">
        <v>209</v>
      </c>
      <c r="E298" s="2">
        <f t="shared" si="12"/>
        <v>700000</v>
      </c>
      <c r="F298" s="2">
        <v>0</v>
      </c>
      <c r="I298" s="2">
        <v>0</v>
      </c>
      <c r="J298" s="2">
        <f t="shared" si="13"/>
        <v>700000</v>
      </c>
      <c r="K298" s="2">
        <v>700000</v>
      </c>
      <c r="L298" s="2" t="s">
        <v>250</v>
      </c>
      <c r="N298" s="28"/>
    </row>
    <row r="299" spans="1:14" hidden="1" outlineLevel="1" x14ac:dyDescent="0.25">
      <c r="A299" t="s">
        <v>230</v>
      </c>
      <c r="C299" t="s">
        <v>20</v>
      </c>
      <c r="D299" t="s">
        <v>210</v>
      </c>
      <c r="E299" s="2">
        <f t="shared" si="12"/>
        <v>700000</v>
      </c>
      <c r="F299" s="2">
        <v>0</v>
      </c>
      <c r="I299" s="2">
        <v>0</v>
      </c>
      <c r="J299" s="2">
        <f t="shared" si="13"/>
        <v>700000</v>
      </c>
      <c r="K299" s="2">
        <v>700000</v>
      </c>
      <c r="L299" s="2" t="s">
        <v>250</v>
      </c>
      <c r="N299" s="28"/>
    </row>
    <row r="300" spans="1:14" hidden="1" outlineLevel="1" x14ac:dyDescent="0.25">
      <c r="A300" t="s">
        <v>230</v>
      </c>
      <c r="C300" t="s">
        <v>20</v>
      </c>
      <c r="D300" t="s">
        <v>457</v>
      </c>
      <c r="E300" s="2">
        <f t="shared" si="12"/>
        <v>700000</v>
      </c>
      <c r="F300" s="2">
        <v>0</v>
      </c>
      <c r="I300" s="2">
        <v>0</v>
      </c>
      <c r="J300" s="2">
        <f t="shared" si="13"/>
        <v>700000</v>
      </c>
      <c r="K300" s="2">
        <v>700000</v>
      </c>
      <c r="L300" s="2" t="s">
        <v>250</v>
      </c>
      <c r="N300" s="28"/>
    </row>
    <row r="301" spans="1:14" hidden="1" outlineLevel="1" x14ac:dyDescent="0.25">
      <c r="A301" t="s">
        <v>230</v>
      </c>
      <c r="C301" t="s">
        <v>20</v>
      </c>
      <c r="D301" t="s">
        <v>211</v>
      </c>
      <c r="E301" s="2">
        <f t="shared" si="12"/>
        <v>1740000</v>
      </c>
      <c r="F301" s="2">
        <v>850000</v>
      </c>
      <c r="I301" s="2">
        <v>3100000</v>
      </c>
      <c r="J301" s="2">
        <f t="shared" si="13"/>
        <v>2590000</v>
      </c>
      <c r="K301" s="2">
        <v>2590000</v>
      </c>
      <c r="L301" s="2" t="s">
        <v>252</v>
      </c>
      <c r="N301" s="28"/>
    </row>
    <row r="302" spans="1:14" hidden="1" outlineLevel="1" x14ac:dyDescent="0.25">
      <c r="A302" t="s">
        <v>230</v>
      </c>
      <c r="C302" t="s">
        <v>20</v>
      </c>
      <c r="D302" t="s">
        <v>212</v>
      </c>
      <c r="E302" s="2">
        <f t="shared" si="12"/>
        <v>700000</v>
      </c>
      <c r="F302" s="2">
        <v>0</v>
      </c>
      <c r="I302" s="2">
        <v>0</v>
      </c>
      <c r="J302" s="2">
        <f t="shared" si="13"/>
        <v>700000</v>
      </c>
      <c r="K302" s="2">
        <v>700000</v>
      </c>
      <c r="L302" s="2" t="s">
        <v>251</v>
      </c>
      <c r="N302" s="28"/>
    </row>
    <row r="303" spans="1:14" hidden="1" outlineLevel="1" x14ac:dyDescent="0.25">
      <c r="A303" t="s">
        <v>230</v>
      </c>
      <c r="C303" t="s">
        <v>20</v>
      </c>
      <c r="D303" t="s">
        <v>213</v>
      </c>
      <c r="E303" s="2">
        <f t="shared" si="12"/>
        <v>700000</v>
      </c>
      <c r="F303" s="2">
        <v>0</v>
      </c>
      <c r="I303" s="2">
        <v>3100000</v>
      </c>
      <c r="J303" s="2">
        <f t="shared" si="13"/>
        <v>700000</v>
      </c>
      <c r="K303" s="2">
        <v>700000</v>
      </c>
      <c r="L303" s="2" t="s">
        <v>366</v>
      </c>
      <c r="N303" s="28"/>
    </row>
    <row r="304" spans="1:14" hidden="1" outlineLevel="1" x14ac:dyDescent="0.25">
      <c r="A304" t="s">
        <v>230</v>
      </c>
      <c r="C304" t="s">
        <v>20</v>
      </c>
      <c r="D304" t="s">
        <v>214</v>
      </c>
      <c r="E304" s="2">
        <f t="shared" si="12"/>
        <v>700000</v>
      </c>
      <c r="F304" s="2">
        <v>0</v>
      </c>
      <c r="I304" s="2">
        <v>3100000</v>
      </c>
      <c r="J304" s="2">
        <f t="shared" si="13"/>
        <v>700000</v>
      </c>
      <c r="K304" s="2">
        <v>700000</v>
      </c>
      <c r="L304" s="2" t="s">
        <v>366</v>
      </c>
      <c r="N304" s="28"/>
    </row>
    <row r="305" spans="1:14" hidden="1" outlineLevel="1" x14ac:dyDescent="0.25">
      <c r="A305" t="s">
        <v>230</v>
      </c>
      <c r="C305" t="s">
        <v>20</v>
      </c>
      <c r="D305" t="s">
        <v>514</v>
      </c>
      <c r="E305" s="2">
        <f t="shared" si="12"/>
        <v>700000</v>
      </c>
      <c r="F305" s="2">
        <v>0</v>
      </c>
      <c r="I305" s="2">
        <v>3100000</v>
      </c>
      <c r="J305" s="2">
        <f t="shared" si="13"/>
        <v>700000</v>
      </c>
      <c r="K305" s="2">
        <v>700000</v>
      </c>
      <c r="L305" s="2" t="s">
        <v>366</v>
      </c>
      <c r="N305" s="28"/>
    </row>
    <row r="306" spans="1:14" hidden="1" outlineLevel="1" x14ac:dyDescent="0.25">
      <c r="A306" t="s">
        <v>230</v>
      </c>
      <c r="C306" t="s">
        <v>20</v>
      </c>
      <c r="D306" t="s">
        <v>458</v>
      </c>
      <c r="E306" s="2">
        <f t="shared" si="12"/>
        <v>1470000</v>
      </c>
      <c r="F306" s="2">
        <v>0</v>
      </c>
      <c r="I306" s="2">
        <v>0</v>
      </c>
      <c r="J306" s="2">
        <f t="shared" si="13"/>
        <v>1470000</v>
      </c>
      <c r="K306" s="2">
        <v>1470000</v>
      </c>
      <c r="L306" s="2" t="s">
        <v>250</v>
      </c>
      <c r="N306" s="28"/>
    </row>
    <row r="307" spans="1:14" hidden="1" outlineLevel="1" x14ac:dyDescent="0.25">
      <c r="A307" t="s">
        <v>230</v>
      </c>
      <c r="C307" t="s">
        <v>20</v>
      </c>
      <c r="D307" t="s">
        <v>677</v>
      </c>
      <c r="E307" s="2">
        <f t="shared" si="12"/>
        <v>1600000</v>
      </c>
      <c r="F307" s="2">
        <v>0</v>
      </c>
      <c r="I307" s="2">
        <v>0</v>
      </c>
      <c r="J307" s="2">
        <f t="shared" si="13"/>
        <v>1600000</v>
      </c>
      <c r="K307" s="2">
        <v>1600000</v>
      </c>
      <c r="L307" s="2" t="s">
        <v>250</v>
      </c>
      <c r="N307" s="28"/>
    </row>
    <row r="308" spans="1:14" hidden="1" outlineLevel="1" x14ac:dyDescent="0.25">
      <c r="A308" t="s">
        <v>230</v>
      </c>
      <c r="C308" t="s">
        <v>20</v>
      </c>
      <c r="D308" t="s">
        <v>516</v>
      </c>
      <c r="E308" s="2">
        <f t="shared" si="12"/>
        <v>1610000</v>
      </c>
      <c r="F308" s="2">
        <v>0</v>
      </c>
      <c r="I308" s="2">
        <v>0</v>
      </c>
      <c r="J308" s="2">
        <f t="shared" si="13"/>
        <v>1610000</v>
      </c>
      <c r="K308" s="2">
        <v>1610000</v>
      </c>
      <c r="L308" s="2" t="s">
        <v>366</v>
      </c>
      <c r="N308" s="28"/>
    </row>
    <row r="309" spans="1:14" hidden="1" outlineLevel="1" x14ac:dyDescent="0.25">
      <c r="A309" t="s">
        <v>230</v>
      </c>
      <c r="C309" t="s">
        <v>20</v>
      </c>
      <c r="D309" t="s">
        <v>601</v>
      </c>
      <c r="E309" s="2">
        <f t="shared" ref="E309:E375" si="16">+K309-F309</f>
        <v>2000000</v>
      </c>
      <c r="F309" s="2">
        <v>1000000</v>
      </c>
      <c r="I309" s="2">
        <v>0</v>
      </c>
      <c r="J309" s="2">
        <f t="shared" si="13"/>
        <v>3000000</v>
      </c>
      <c r="K309" s="2">
        <v>3000000</v>
      </c>
      <c r="L309" s="2" t="s">
        <v>250</v>
      </c>
      <c r="N309" s="28"/>
    </row>
    <row r="310" spans="1:14" hidden="1" outlineLevel="1" x14ac:dyDescent="0.25">
      <c r="A310" t="s">
        <v>230</v>
      </c>
      <c r="C310" t="s">
        <v>20</v>
      </c>
      <c r="D310" t="s">
        <v>718</v>
      </c>
      <c r="E310" s="2">
        <f t="shared" si="16"/>
        <v>1900000</v>
      </c>
      <c r="F310" s="2">
        <v>0</v>
      </c>
      <c r="G310" s="2">
        <v>791666.66666666663</v>
      </c>
      <c r="I310" s="2">
        <v>0</v>
      </c>
      <c r="J310" s="2">
        <f t="shared" si="13"/>
        <v>2691666.6666666665</v>
      </c>
      <c r="K310" s="2">
        <v>1900000</v>
      </c>
      <c r="L310" s="2" t="s">
        <v>252</v>
      </c>
      <c r="N310" s="28"/>
    </row>
    <row r="311" spans="1:14" hidden="1" outlineLevel="1" x14ac:dyDescent="0.25">
      <c r="A311" t="s">
        <v>230</v>
      </c>
      <c r="C311" t="s">
        <v>20</v>
      </c>
      <c r="D311" t="s">
        <v>719</v>
      </c>
      <c r="E311" s="2">
        <f t="shared" si="16"/>
        <v>700000</v>
      </c>
      <c r="F311" s="2">
        <v>0</v>
      </c>
      <c r="G311" s="2">
        <v>791666.66666666663</v>
      </c>
      <c r="I311" s="2">
        <v>0</v>
      </c>
      <c r="J311" s="2">
        <f t="shared" si="13"/>
        <v>1491666.6666666665</v>
      </c>
      <c r="K311" s="2">
        <v>700000</v>
      </c>
      <c r="L311" s="2" t="s">
        <v>251</v>
      </c>
      <c r="N311" s="28"/>
    </row>
    <row r="312" spans="1:14" hidden="1" outlineLevel="1" x14ac:dyDescent="0.25">
      <c r="A312" t="s">
        <v>230</v>
      </c>
      <c r="C312" t="s">
        <v>20</v>
      </c>
      <c r="D312" t="s">
        <v>215</v>
      </c>
      <c r="E312" s="2">
        <f t="shared" si="16"/>
        <v>700000</v>
      </c>
      <c r="F312" s="2">
        <v>0</v>
      </c>
      <c r="I312" s="2">
        <v>3100000</v>
      </c>
      <c r="J312" s="2">
        <f t="shared" si="13"/>
        <v>700000</v>
      </c>
      <c r="K312" s="2">
        <v>700000</v>
      </c>
      <c r="L312" s="2" t="s">
        <v>366</v>
      </c>
      <c r="N312" s="28"/>
    </row>
    <row r="313" spans="1:14" hidden="1" outlineLevel="1" x14ac:dyDescent="0.25">
      <c r="A313" t="s">
        <v>230</v>
      </c>
      <c r="C313" t="s">
        <v>20</v>
      </c>
      <c r="D313" t="s">
        <v>869</v>
      </c>
      <c r="E313" s="2">
        <f t="shared" si="16"/>
        <v>233000</v>
      </c>
      <c r="F313" s="2">
        <v>0</v>
      </c>
      <c r="G313" s="2">
        <v>333333.33333333331</v>
      </c>
      <c r="J313" s="2">
        <f t="shared" si="13"/>
        <v>566333.33333333326</v>
      </c>
      <c r="K313" s="2">
        <v>233000</v>
      </c>
      <c r="L313" s="2" t="s">
        <v>250</v>
      </c>
      <c r="N313" s="28"/>
    </row>
    <row r="314" spans="1:14" hidden="1" outlineLevel="1" x14ac:dyDescent="0.25">
      <c r="A314" t="s">
        <v>230</v>
      </c>
      <c r="C314" t="s">
        <v>20</v>
      </c>
      <c r="D314" t="s">
        <v>557</v>
      </c>
      <c r="E314" s="2">
        <f t="shared" si="16"/>
        <v>700000</v>
      </c>
      <c r="F314" s="2">
        <v>0</v>
      </c>
      <c r="I314" s="2">
        <v>0</v>
      </c>
      <c r="J314" s="2">
        <f t="shared" si="13"/>
        <v>700000</v>
      </c>
      <c r="K314" s="2">
        <v>700000</v>
      </c>
      <c r="L314" s="2" t="s">
        <v>250</v>
      </c>
      <c r="N314" s="28"/>
    </row>
    <row r="315" spans="1:14" hidden="1" outlineLevel="1" x14ac:dyDescent="0.25">
      <c r="A315" t="s">
        <v>230</v>
      </c>
      <c r="C315" t="s">
        <v>20</v>
      </c>
      <c r="D315" t="s">
        <v>870</v>
      </c>
      <c r="E315" s="2">
        <f t="shared" si="16"/>
        <v>3740000</v>
      </c>
      <c r="F315" s="2">
        <v>1000000</v>
      </c>
      <c r="G315" s="2">
        <v>1000000</v>
      </c>
      <c r="J315" s="2">
        <f t="shared" si="13"/>
        <v>5740000</v>
      </c>
      <c r="K315" s="2">
        <v>4740000</v>
      </c>
      <c r="L315" s="2" t="s">
        <v>366</v>
      </c>
      <c r="N315" s="28"/>
    </row>
    <row r="316" spans="1:14" hidden="1" outlineLevel="1" x14ac:dyDescent="0.25">
      <c r="A316" t="s">
        <v>230</v>
      </c>
      <c r="C316" t="s">
        <v>20</v>
      </c>
      <c r="D316" t="s">
        <v>773</v>
      </c>
      <c r="E316" s="2">
        <f t="shared" si="16"/>
        <v>700000</v>
      </c>
      <c r="F316" s="2">
        <v>0</v>
      </c>
      <c r="G316" s="2">
        <v>1000000</v>
      </c>
      <c r="I316" s="2">
        <v>0</v>
      </c>
      <c r="J316" s="2">
        <f t="shared" si="13"/>
        <v>1700000</v>
      </c>
      <c r="K316" s="2">
        <v>700000</v>
      </c>
      <c r="L316" s="2" t="s">
        <v>250</v>
      </c>
      <c r="N316" s="28"/>
    </row>
    <row r="317" spans="1:14" hidden="1" outlineLevel="1" x14ac:dyDescent="0.25">
      <c r="A317" t="s">
        <v>230</v>
      </c>
      <c r="C317" t="s">
        <v>20</v>
      </c>
      <c r="D317" t="s">
        <v>218</v>
      </c>
      <c r="E317" s="2">
        <f t="shared" si="16"/>
        <v>560000</v>
      </c>
      <c r="F317" s="2">
        <v>0</v>
      </c>
      <c r="I317" s="2">
        <v>0</v>
      </c>
      <c r="J317" s="2">
        <f t="shared" si="13"/>
        <v>560000</v>
      </c>
      <c r="K317" s="2">
        <v>560000</v>
      </c>
      <c r="L317" s="2" t="s">
        <v>250</v>
      </c>
      <c r="N317" s="28"/>
    </row>
    <row r="318" spans="1:14" hidden="1" outlineLevel="1" x14ac:dyDescent="0.25">
      <c r="A318" t="s">
        <v>230</v>
      </c>
      <c r="C318" t="s">
        <v>20</v>
      </c>
      <c r="D318" t="s">
        <v>774</v>
      </c>
      <c r="E318" s="2">
        <f t="shared" si="16"/>
        <v>700000</v>
      </c>
      <c r="F318" s="2">
        <v>0</v>
      </c>
      <c r="G318" s="2">
        <v>1000000</v>
      </c>
      <c r="I318" s="2">
        <v>0</v>
      </c>
      <c r="J318" s="2">
        <f t="shared" si="13"/>
        <v>1700000</v>
      </c>
      <c r="K318" s="2">
        <v>700000</v>
      </c>
      <c r="L318" s="2" t="s">
        <v>366</v>
      </c>
      <c r="N318" s="28"/>
    </row>
    <row r="319" spans="1:14" hidden="1" outlineLevel="1" x14ac:dyDescent="0.25">
      <c r="A319" t="s">
        <v>230</v>
      </c>
      <c r="C319" t="s">
        <v>20</v>
      </c>
      <c r="D319" t="s">
        <v>54</v>
      </c>
      <c r="E319" s="2">
        <f t="shared" si="16"/>
        <v>700000</v>
      </c>
      <c r="F319" s="2">
        <v>0</v>
      </c>
      <c r="I319" s="2">
        <v>0</v>
      </c>
      <c r="J319" s="2">
        <f t="shared" si="13"/>
        <v>700000</v>
      </c>
      <c r="K319" s="2">
        <v>700000</v>
      </c>
      <c r="L319" s="2" t="s">
        <v>253</v>
      </c>
      <c r="N319" s="28"/>
    </row>
    <row r="320" spans="1:14" hidden="1" outlineLevel="1" x14ac:dyDescent="0.25">
      <c r="A320" t="s">
        <v>230</v>
      </c>
      <c r="C320" t="s">
        <v>20</v>
      </c>
      <c r="D320" t="s">
        <v>871</v>
      </c>
      <c r="E320" s="2">
        <f t="shared" si="16"/>
        <v>1740000</v>
      </c>
      <c r="F320" s="2">
        <v>1000000</v>
      </c>
      <c r="G320" s="2">
        <v>1000000</v>
      </c>
      <c r="J320" s="2">
        <f t="shared" si="13"/>
        <v>3740000</v>
      </c>
      <c r="K320" s="2">
        <v>2740000</v>
      </c>
      <c r="L320" s="2" t="s">
        <v>253</v>
      </c>
      <c r="N320" s="28"/>
    </row>
    <row r="321" spans="1:14" hidden="1" outlineLevel="1" x14ac:dyDescent="0.25">
      <c r="A321" t="s">
        <v>230</v>
      </c>
      <c r="C321" t="s">
        <v>20</v>
      </c>
      <c r="D321" t="s">
        <v>219</v>
      </c>
      <c r="E321" s="2">
        <f t="shared" si="16"/>
        <v>700000</v>
      </c>
      <c r="F321" s="2">
        <v>0</v>
      </c>
      <c r="I321" s="2">
        <v>0</v>
      </c>
      <c r="J321" s="2">
        <f t="shared" si="13"/>
        <v>700000</v>
      </c>
      <c r="K321" s="2">
        <v>700000</v>
      </c>
      <c r="L321" s="2" t="s">
        <v>253</v>
      </c>
      <c r="N321" s="28"/>
    </row>
    <row r="322" spans="1:14" hidden="1" outlineLevel="1" x14ac:dyDescent="0.25">
      <c r="A322" t="s">
        <v>230</v>
      </c>
      <c r="C322" t="s">
        <v>20</v>
      </c>
      <c r="D322" t="s">
        <v>720</v>
      </c>
      <c r="E322" s="2">
        <f t="shared" si="16"/>
        <v>1610000</v>
      </c>
      <c r="F322" s="2">
        <v>0</v>
      </c>
      <c r="G322" s="2">
        <v>250000</v>
      </c>
      <c r="I322" s="2">
        <v>0</v>
      </c>
      <c r="J322" s="2">
        <f t="shared" si="13"/>
        <v>1860000</v>
      </c>
      <c r="K322" s="2">
        <v>1610000</v>
      </c>
      <c r="L322" s="2" t="s">
        <v>253</v>
      </c>
      <c r="N322" s="28"/>
    </row>
    <row r="323" spans="1:14" hidden="1" outlineLevel="1" x14ac:dyDescent="0.25">
      <c r="A323" t="s">
        <v>230</v>
      </c>
      <c r="C323" t="s">
        <v>20</v>
      </c>
      <c r="D323" t="s">
        <v>519</v>
      </c>
      <c r="E323" s="2">
        <f t="shared" si="16"/>
        <v>2000000</v>
      </c>
      <c r="F323" s="2">
        <v>1000000</v>
      </c>
      <c r="I323" s="2">
        <v>3100000</v>
      </c>
      <c r="J323" s="2">
        <f t="shared" si="13"/>
        <v>3000000</v>
      </c>
      <c r="K323" s="2">
        <v>3000000</v>
      </c>
      <c r="L323" s="2" t="s">
        <v>253</v>
      </c>
      <c r="N323" s="28"/>
    </row>
    <row r="324" spans="1:14" hidden="1" outlineLevel="1" x14ac:dyDescent="0.25">
      <c r="A324" t="s">
        <v>230</v>
      </c>
      <c r="C324" t="s">
        <v>20</v>
      </c>
      <c r="D324" t="s">
        <v>600</v>
      </c>
      <c r="E324" s="2">
        <f t="shared" si="16"/>
        <v>1740000</v>
      </c>
      <c r="F324" s="2">
        <v>1000000</v>
      </c>
      <c r="I324" s="2">
        <v>3100000</v>
      </c>
      <c r="J324" s="2">
        <f t="shared" si="13"/>
        <v>2740000</v>
      </c>
      <c r="K324" s="2">
        <v>2740000</v>
      </c>
      <c r="L324" s="2" t="s">
        <v>253</v>
      </c>
      <c r="N324" s="28"/>
    </row>
    <row r="325" spans="1:14" hidden="1" outlineLevel="1" x14ac:dyDescent="0.25">
      <c r="A325" t="s">
        <v>230</v>
      </c>
      <c r="C325" t="s">
        <v>20</v>
      </c>
      <c r="D325" t="s">
        <v>661</v>
      </c>
      <c r="E325" s="2">
        <f t="shared" si="16"/>
        <v>3740000</v>
      </c>
      <c r="F325" s="2">
        <v>1000000</v>
      </c>
      <c r="I325" s="2">
        <v>3100000</v>
      </c>
      <c r="J325" s="2">
        <f t="shared" ref="J325:J388" si="17">SUM(E325:G325)-H325</f>
        <v>4740000</v>
      </c>
      <c r="K325" s="2">
        <v>4740000</v>
      </c>
      <c r="L325" s="2" t="s">
        <v>253</v>
      </c>
      <c r="N325" s="28"/>
    </row>
    <row r="326" spans="1:14" hidden="1" outlineLevel="1" x14ac:dyDescent="0.25">
      <c r="A326" t="s">
        <v>229</v>
      </c>
      <c r="C326" t="s">
        <v>20</v>
      </c>
      <c r="D326" t="s">
        <v>1</v>
      </c>
      <c r="E326" s="2">
        <f t="shared" si="16"/>
        <v>0</v>
      </c>
      <c r="F326" s="2">
        <v>0</v>
      </c>
      <c r="I326" s="2">
        <v>0</v>
      </c>
      <c r="J326" s="2">
        <f t="shared" si="17"/>
        <v>0</v>
      </c>
      <c r="K326" s="2">
        <v>0</v>
      </c>
      <c r="L326" s="2" t="s">
        <v>791</v>
      </c>
      <c r="N326" s="28"/>
    </row>
    <row r="327" spans="1:14" hidden="1" outlineLevel="1" x14ac:dyDescent="0.25">
      <c r="A327" t="s">
        <v>229</v>
      </c>
      <c r="C327" t="s">
        <v>20</v>
      </c>
      <c r="D327" t="s">
        <v>352</v>
      </c>
      <c r="E327" s="2">
        <f t="shared" si="16"/>
        <v>300000</v>
      </c>
      <c r="F327" s="2">
        <v>0</v>
      </c>
      <c r="I327" s="2">
        <v>3100000</v>
      </c>
      <c r="J327" s="2">
        <f t="shared" si="17"/>
        <v>300000</v>
      </c>
      <c r="K327" s="2">
        <v>300000</v>
      </c>
      <c r="L327" s="2" t="s">
        <v>791</v>
      </c>
      <c r="N327" s="28"/>
    </row>
    <row r="328" spans="1:14" hidden="1" outlineLevel="1" x14ac:dyDescent="0.25">
      <c r="A328" t="s">
        <v>229</v>
      </c>
      <c r="C328" t="s">
        <v>20</v>
      </c>
      <c r="D328" t="s">
        <v>1</v>
      </c>
      <c r="E328" s="2">
        <f t="shared" si="16"/>
        <v>0</v>
      </c>
      <c r="F328" s="2">
        <v>0</v>
      </c>
      <c r="I328" s="2">
        <v>0</v>
      </c>
      <c r="J328" s="2">
        <f t="shared" si="17"/>
        <v>0</v>
      </c>
      <c r="K328" s="2">
        <v>0</v>
      </c>
      <c r="L328" s="2" t="s">
        <v>791</v>
      </c>
      <c r="N328" s="28"/>
    </row>
    <row r="329" spans="1:14" hidden="1" outlineLevel="1" x14ac:dyDescent="0.25">
      <c r="A329" t="s">
        <v>229</v>
      </c>
      <c r="C329" t="s">
        <v>20</v>
      </c>
      <c r="D329" t="s">
        <v>191</v>
      </c>
      <c r="E329" s="2">
        <f t="shared" si="16"/>
        <v>3500000</v>
      </c>
      <c r="F329" s="2">
        <v>1000000</v>
      </c>
      <c r="I329" s="2">
        <v>3100000</v>
      </c>
      <c r="J329" s="2">
        <f t="shared" si="17"/>
        <v>4500000</v>
      </c>
      <c r="K329" s="2">
        <v>4500000</v>
      </c>
      <c r="L329" s="2" t="s">
        <v>791</v>
      </c>
      <c r="N329" s="28"/>
    </row>
    <row r="330" spans="1:14" hidden="1" outlineLevel="1" x14ac:dyDescent="0.25">
      <c r="A330" t="s">
        <v>229</v>
      </c>
      <c r="C330" t="s">
        <v>20</v>
      </c>
      <c r="D330" t="s">
        <v>181</v>
      </c>
      <c r="E330" s="2">
        <f t="shared" si="16"/>
        <v>900000</v>
      </c>
      <c r="F330" s="2">
        <v>0</v>
      </c>
      <c r="I330" s="2">
        <v>0</v>
      </c>
      <c r="J330" s="2">
        <f t="shared" si="17"/>
        <v>900000</v>
      </c>
      <c r="K330" s="2">
        <v>900000</v>
      </c>
      <c r="L330" s="2" t="s">
        <v>791</v>
      </c>
      <c r="N330" s="28"/>
    </row>
    <row r="331" spans="1:14" hidden="1" outlineLevel="1" x14ac:dyDescent="0.25">
      <c r="A331" t="s">
        <v>230</v>
      </c>
      <c r="C331" t="s">
        <v>20</v>
      </c>
      <c r="D331" t="s">
        <v>775</v>
      </c>
      <c r="E331" s="2">
        <f t="shared" si="16"/>
        <v>700000</v>
      </c>
      <c r="F331" s="2">
        <v>0</v>
      </c>
      <c r="J331" s="2">
        <f t="shared" si="17"/>
        <v>700000</v>
      </c>
      <c r="K331" s="2">
        <v>700000</v>
      </c>
      <c r="L331" s="2" t="s">
        <v>791</v>
      </c>
      <c r="N331" s="28"/>
    </row>
    <row r="332" spans="1:14" hidden="1" outlineLevel="1" x14ac:dyDescent="0.25">
      <c r="A332" t="s">
        <v>230</v>
      </c>
      <c r="C332" t="s">
        <v>20</v>
      </c>
      <c r="D332" t="s">
        <v>717</v>
      </c>
      <c r="E332" s="2">
        <f t="shared" si="16"/>
        <v>2200000</v>
      </c>
      <c r="F332" s="2">
        <v>0</v>
      </c>
      <c r="G332" s="2">
        <v>916666.66666666663</v>
      </c>
      <c r="I332" s="2">
        <v>0</v>
      </c>
      <c r="J332" s="2">
        <f t="shared" si="17"/>
        <v>3116666.6666666665</v>
      </c>
      <c r="K332" s="2">
        <v>2200000</v>
      </c>
      <c r="L332" s="2" t="s">
        <v>791</v>
      </c>
      <c r="N332" s="28"/>
    </row>
    <row r="333" spans="1:14" hidden="1" outlineLevel="1" x14ac:dyDescent="0.25">
      <c r="A333" t="s">
        <v>230</v>
      </c>
      <c r="C333" t="s">
        <v>20</v>
      </c>
      <c r="D333" t="s">
        <v>452</v>
      </c>
      <c r="E333" s="2">
        <f t="shared" si="16"/>
        <v>1400000</v>
      </c>
      <c r="F333" s="2">
        <v>0</v>
      </c>
      <c r="I333" s="2">
        <v>0</v>
      </c>
      <c r="J333" s="2">
        <f t="shared" si="17"/>
        <v>1400000</v>
      </c>
      <c r="K333" s="2">
        <v>1400000</v>
      </c>
      <c r="L333" s="2" t="s">
        <v>791</v>
      </c>
      <c r="N333" s="28"/>
    </row>
    <row r="334" spans="1:14" hidden="1" outlineLevel="1" x14ac:dyDescent="0.25">
      <c r="A334" t="s">
        <v>230</v>
      </c>
      <c r="C334" t="s">
        <v>20</v>
      </c>
      <c r="D334" t="s">
        <v>419</v>
      </c>
      <c r="E334" s="2">
        <f t="shared" si="16"/>
        <v>1900000</v>
      </c>
      <c r="F334" s="2">
        <v>0</v>
      </c>
      <c r="I334" s="2">
        <v>3100000</v>
      </c>
      <c r="J334" s="2">
        <f t="shared" si="17"/>
        <v>1900000</v>
      </c>
      <c r="K334" s="2">
        <v>1900000</v>
      </c>
      <c r="L334" s="2" t="s">
        <v>791</v>
      </c>
      <c r="N334" s="28"/>
    </row>
    <row r="335" spans="1:14" hidden="1" outlineLevel="1" x14ac:dyDescent="0.25">
      <c r="A335" t="s">
        <v>230</v>
      </c>
      <c r="C335" t="s">
        <v>20</v>
      </c>
      <c r="D335" t="s">
        <v>515</v>
      </c>
      <c r="E335" s="2">
        <f t="shared" si="16"/>
        <v>2700000</v>
      </c>
      <c r="F335" s="2">
        <v>0</v>
      </c>
      <c r="I335" s="2">
        <v>0</v>
      </c>
      <c r="J335" s="2">
        <f t="shared" si="17"/>
        <v>2700000</v>
      </c>
      <c r="K335" s="2">
        <v>2700000</v>
      </c>
      <c r="L335" s="2" t="s">
        <v>791</v>
      </c>
      <c r="N335" s="28"/>
    </row>
    <row r="336" spans="1:14" hidden="1" outlineLevel="1" x14ac:dyDescent="0.25">
      <c r="A336" t="s">
        <v>230</v>
      </c>
      <c r="C336" t="s">
        <v>20</v>
      </c>
      <c r="D336" s="29" t="s">
        <v>456</v>
      </c>
      <c r="E336" s="2">
        <f t="shared" ref="E336" si="18">+K336-F336</f>
        <v>0</v>
      </c>
      <c r="F336" s="2">
        <v>0</v>
      </c>
      <c r="I336" s="2">
        <v>3100000</v>
      </c>
      <c r="J336" s="2">
        <f t="shared" si="17"/>
        <v>0</v>
      </c>
      <c r="L336" s="19" t="s">
        <v>366</v>
      </c>
      <c r="N336" s="28"/>
    </row>
    <row r="337" spans="1:14" hidden="1" outlineLevel="1" x14ac:dyDescent="0.25">
      <c r="A337" t="s">
        <v>229</v>
      </c>
      <c r="C337" t="s">
        <v>37</v>
      </c>
      <c r="D337" t="s">
        <v>220</v>
      </c>
      <c r="E337" s="2">
        <f t="shared" si="16"/>
        <v>930000</v>
      </c>
      <c r="F337" s="2">
        <v>0</v>
      </c>
      <c r="I337" s="2">
        <v>510000</v>
      </c>
      <c r="J337" s="2">
        <f t="shared" si="17"/>
        <v>930000</v>
      </c>
      <c r="K337" s="2">
        <v>930000</v>
      </c>
      <c r="N337" s="28"/>
    </row>
    <row r="338" spans="1:14" hidden="1" outlineLevel="1" x14ac:dyDescent="0.25">
      <c r="A338" t="s">
        <v>229</v>
      </c>
      <c r="C338" t="s">
        <v>37</v>
      </c>
      <c r="D338" t="s">
        <v>454</v>
      </c>
      <c r="E338" s="2">
        <f t="shared" si="16"/>
        <v>630000</v>
      </c>
      <c r="F338" s="2">
        <v>0</v>
      </c>
      <c r="I338" s="2">
        <v>0</v>
      </c>
      <c r="J338" s="2">
        <f t="shared" si="17"/>
        <v>630000</v>
      </c>
      <c r="K338" s="2">
        <v>630000</v>
      </c>
      <c r="N338" s="28"/>
    </row>
    <row r="339" spans="1:14" hidden="1" outlineLevel="1" x14ac:dyDescent="0.25">
      <c r="A339" t="s">
        <v>229</v>
      </c>
      <c r="C339" t="s">
        <v>37</v>
      </c>
      <c r="D339" t="s">
        <v>221</v>
      </c>
      <c r="E339" s="2">
        <f t="shared" si="16"/>
        <v>630000</v>
      </c>
      <c r="F339" s="2">
        <v>0</v>
      </c>
      <c r="I339" s="2">
        <v>510000</v>
      </c>
      <c r="J339" s="2">
        <f t="shared" si="17"/>
        <v>630000</v>
      </c>
      <c r="K339" s="2">
        <v>630000</v>
      </c>
      <c r="N339" s="28"/>
    </row>
    <row r="340" spans="1:14" hidden="1" outlineLevel="1" x14ac:dyDescent="0.25">
      <c r="A340" t="s">
        <v>229</v>
      </c>
      <c r="C340" t="s">
        <v>37</v>
      </c>
      <c r="D340" t="s">
        <v>872</v>
      </c>
      <c r="E340" s="2">
        <f t="shared" si="16"/>
        <v>900000</v>
      </c>
      <c r="F340" s="2">
        <v>0</v>
      </c>
      <c r="I340" s="2">
        <v>0</v>
      </c>
      <c r="J340" s="2">
        <f t="shared" si="17"/>
        <v>900000</v>
      </c>
      <c r="K340" s="2">
        <v>900000</v>
      </c>
      <c r="N340" s="28"/>
    </row>
    <row r="341" spans="1:14" hidden="1" outlineLevel="1" x14ac:dyDescent="0.25">
      <c r="A341" t="s">
        <v>229</v>
      </c>
      <c r="C341" t="s">
        <v>37</v>
      </c>
      <c r="D341" t="s">
        <v>1</v>
      </c>
      <c r="E341" s="2">
        <f t="shared" si="16"/>
        <v>0</v>
      </c>
      <c r="F341" s="2">
        <v>0</v>
      </c>
      <c r="I341" s="2">
        <v>0</v>
      </c>
      <c r="J341" s="2">
        <f t="shared" si="17"/>
        <v>0</v>
      </c>
      <c r="K341" s="2">
        <v>0</v>
      </c>
      <c r="N341" s="28"/>
    </row>
    <row r="342" spans="1:14" hidden="1" outlineLevel="1" x14ac:dyDescent="0.25">
      <c r="A342" t="s">
        <v>229</v>
      </c>
      <c r="C342" t="s">
        <v>37</v>
      </c>
      <c r="D342" t="s">
        <v>558</v>
      </c>
      <c r="E342" s="2">
        <f t="shared" si="16"/>
        <v>1650000</v>
      </c>
      <c r="F342" s="2">
        <v>0</v>
      </c>
      <c r="I342" s="2">
        <v>1275000</v>
      </c>
      <c r="J342" s="2">
        <f t="shared" si="17"/>
        <v>1650000</v>
      </c>
      <c r="K342" s="2">
        <v>1650000</v>
      </c>
      <c r="N342" s="28"/>
    </row>
    <row r="343" spans="1:14" hidden="1" outlineLevel="1" x14ac:dyDescent="0.25">
      <c r="A343" t="s">
        <v>229</v>
      </c>
      <c r="C343" t="s">
        <v>37</v>
      </c>
      <c r="D343" t="s">
        <v>196</v>
      </c>
      <c r="E343" s="2">
        <f t="shared" si="16"/>
        <v>900000</v>
      </c>
      <c r="F343" s="2">
        <v>0</v>
      </c>
      <c r="I343" s="2">
        <v>0</v>
      </c>
      <c r="J343" s="2">
        <f t="shared" si="17"/>
        <v>900000</v>
      </c>
      <c r="K343" s="2">
        <v>900000</v>
      </c>
      <c r="N343" s="28"/>
    </row>
    <row r="344" spans="1:14" hidden="1" outlineLevel="1" x14ac:dyDescent="0.25">
      <c r="A344" t="s">
        <v>230</v>
      </c>
      <c r="C344" t="s">
        <v>37</v>
      </c>
      <c r="D344" t="s">
        <v>202</v>
      </c>
      <c r="E344" s="2">
        <f t="shared" si="16"/>
        <v>5000000</v>
      </c>
      <c r="F344" s="2">
        <v>700000</v>
      </c>
      <c r="I344" s="2">
        <v>5100000</v>
      </c>
      <c r="J344" s="2">
        <f t="shared" si="17"/>
        <v>5700000</v>
      </c>
      <c r="K344" s="2">
        <v>5700000</v>
      </c>
      <c r="N344" s="28"/>
    </row>
    <row r="345" spans="1:14" hidden="1" outlineLevel="1" x14ac:dyDescent="0.25">
      <c r="A345" t="s">
        <v>230</v>
      </c>
      <c r="C345" t="s">
        <v>37</v>
      </c>
      <c r="D345" t="s">
        <v>226</v>
      </c>
      <c r="E345" s="2">
        <f t="shared" si="16"/>
        <v>1290000</v>
      </c>
      <c r="F345" s="2">
        <v>0</v>
      </c>
      <c r="I345" s="2">
        <v>1275000</v>
      </c>
      <c r="J345" s="2">
        <f t="shared" si="17"/>
        <v>1290000</v>
      </c>
      <c r="K345" s="2">
        <v>1290000</v>
      </c>
      <c r="N345" s="28"/>
    </row>
    <row r="346" spans="1:14" hidden="1" outlineLevel="1" x14ac:dyDescent="0.25">
      <c r="A346" t="s">
        <v>230</v>
      </c>
      <c r="C346" t="s">
        <v>37</v>
      </c>
      <c r="D346" t="s">
        <v>224</v>
      </c>
      <c r="E346" s="2">
        <f t="shared" si="16"/>
        <v>590000</v>
      </c>
      <c r="F346" s="2">
        <v>0</v>
      </c>
      <c r="I346" s="2">
        <v>765000</v>
      </c>
      <c r="J346" s="2">
        <f t="shared" si="17"/>
        <v>590000</v>
      </c>
      <c r="K346" s="2">
        <v>590000</v>
      </c>
      <c r="N346" s="28"/>
    </row>
    <row r="347" spans="1:14" hidden="1" outlineLevel="1" x14ac:dyDescent="0.25">
      <c r="A347" t="s">
        <v>230</v>
      </c>
      <c r="C347" t="s">
        <v>37</v>
      </c>
      <c r="D347" t="s">
        <v>777</v>
      </c>
      <c r="E347" s="2">
        <f t="shared" si="16"/>
        <v>2220000</v>
      </c>
      <c r="F347" s="2">
        <v>0</v>
      </c>
      <c r="I347" s="2">
        <v>0</v>
      </c>
      <c r="J347" s="2">
        <f t="shared" si="17"/>
        <v>2220000</v>
      </c>
      <c r="K347" s="2">
        <v>2220000</v>
      </c>
      <c r="N347" s="28"/>
    </row>
    <row r="348" spans="1:14" hidden="1" outlineLevel="1" x14ac:dyDescent="0.25">
      <c r="A348" t="s">
        <v>230</v>
      </c>
      <c r="C348" t="s">
        <v>37</v>
      </c>
      <c r="D348" t="s">
        <v>55</v>
      </c>
      <c r="E348" s="2">
        <f t="shared" si="16"/>
        <v>900000</v>
      </c>
      <c r="F348" s="2">
        <v>0</v>
      </c>
      <c r="I348" s="2">
        <v>510000</v>
      </c>
      <c r="J348" s="2">
        <f t="shared" si="17"/>
        <v>900000</v>
      </c>
      <c r="K348" s="2">
        <v>900000</v>
      </c>
      <c r="N348" s="28"/>
    </row>
    <row r="349" spans="1:14" hidden="1" outlineLevel="1" x14ac:dyDescent="0.25">
      <c r="A349" t="s">
        <v>230</v>
      </c>
      <c r="C349" t="s">
        <v>37</v>
      </c>
      <c r="D349" t="s">
        <v>460</v>
      </c>
      <c r="E349" s="2">
        <f t="shared" si="16"/>
        <v>1170000</v>
      </c>
      <c r="F349" s="2">
        <v>0</v>
      </c>
      <c r="I349" s="2">
        <v>1275000</v>
      </c>
      <c r="J349" s="2">
        <f t="shared" si="17"/>
        <v>1170000</v>
      </c>
      <c r="K349" s="2">
        <v>1170000</v>
      </c>
      <c r="N349" s="28"/>
    </row>
    <row r="350" spans="1:14" hidden="1" outlineLevel="1" x14ac:dyDescent="0.25">
      <c r="A350" t="s">
        <v>230</v>
      </c>
      <c r="C350" t="s">
        <v>37</v>
      </c>
      <c r="D350" t="s">
        <v>58</v>
      </c>
      <c r="E350" s="2">
        <f t="shared" si="16"/>
        <v>2082000</v>
      </c>
      <c r="F350" s="2">
        <v>0</v>
      </c>
      <c r="I350" s="2">
        <v>3825000</v>
      </c>
      <c r="J350" s="2">
        <f t="shared" si="17"/>
        <v>2082000</v>
      </c>
      <c r="K350" s="2">
        <v>2082000</v>
      </c>
      <c r="N350" s="28"/>
    </row>
    <row r="351" spans="1:14" hidden="1" outlineLevel="1" x14ac:dyDescent="0.25">
      <c r="A351" t="s">
        <v>230</v>
      </c>
      <c r="C351" t="s">
        <v>37</v>
      </c>
      <c r="D351" t="s">
        <v>778</v>
      </c>
      <c r="E351" s="2">
        <f t="shared" si="16"/>
        <v>1644000</v>
      </c>
      <c r="F351" s="2">
        <v>0</v>
      </c>
      <c r="I351" s="2">
        <v>0</v>
      </c>
      <c r="J351" s="2">
        <f t="shared" si="17"/>
        <v>1644000</v>
      </c>
      <c r="K351" s="2">
        <v>1644000</v>
      </c>
      <c r="N351" s="28"/>
    </row>
    <row r="352" spans="1:14" hidden="1" outlineLevel="1" x14ac:dyDescent="0.25">
      <c r="A352" t="s">
        <v>619</v>
      </c>
      <c r="C352" t="s">
        <v>39</v>
      </c>
      <c r="D352" t="s">
        <v>222</v>
      </c>
      <c r="E352" s="2">
        <f t="shared" si="16"/>
        <v>500000</v>
      </c>
      <c r="F352" s="2">
        <v>0</v>
      </c>
      <c r="H352" s="2">
        <v>500000</v>
      </c>
      <c r="J352" s="2">
        <f t="shared" si="17"/>
        <v>0</v>
      </c>
      <c r="K352" s="2">
        <v>500000</v>
      </c>
      <c r="L352" s="19" t="s">
        <v>843</v>
      </c>
      <c r="M352">
        <v>61523333.333333336</v>
      </c>
      <c r="N352" s="28"/>
    </row>
    <row r="353" spans="1:16" hidden="1" outlineLevel="1" x14ac:dyDescent="0.25">
      <c r="A353" t="s">
        <v>620</v>
      </c>
      <c r="C353" t="s">
        <v>39</v>
      </c>
      <c r="D353" t="s">
        <v>344</v>
      </c>
      <c r="E353" s="2">
        <f t="shared" si="16"/>
        <v>900000</v>
      </c>
      <c r="F353" s="19">
        <v>0</v>
      </c>
      <c r="G353" s="19"/>
      <c r="H353" s="19">
        <v>870000</v>
      </c>
      <c r="I353" s="19">
        <v>820000</v>
      </c>
      <c r="J353" s="2">
        <f t="shared" si="17"/>
        <v>30000</v>
      </c>
      <c r="K353" s="19">
        <v>900000</v>
      </c>
      <c r="L353" s="19" t="s">
        <v>843</v>
      </c>
      <c r="M353">
        <v>67450000</v>
      </c>
      <c r="N353" s="28">
        <v>5640000</v>
      </c>
    </row>
    <row r="354" spans="1:16" s="1" customFormat="1" collapsed="1" x14ac:dyDescent="0.25">
      <c r="A354" s="3"/>
      <c r="B354" s="3"/>
      <c r="C354" s="3"/>
      <c r="D354" s="3" t="s">
        <v>85</v>
      </c>
      <c r="E354" s="4">
        <f t="shared" ref="E354:K354" si="19">SUM(E242:E353)</f>
        <v>144659333.33333334</v>
      </c>
      <c r="F354" s="4">
        <f t="shared" si="19"/>
        <v>21550000</v>
      </c>
      <c r="G354" s="4">
        <f t="shared" si="19"/>
        <v>18750000</v>
      </c>
      <c r="H354" s="4">
        <f t="shared" si="19"/>
        <v>1370000</v>
      </c>
      <c r="I354" s="4">
        <f t="shared" si="19"/>
        <v>108865000</v>
      </c>
      <c r="J354" s="4">
        <f t="shared" si="17"/>
        <v>183589333.33333334</v>
      </c>
      <c r="K354" s="4">
        <f t="shared" si="19"/>
        <v>166209333.33333334</v>
      </c>
      <c r="L354" s="4"/>
      <c r="M354" s="1">
        <v>14600000</v>
      </c>
      <c r="N354" s="28">
        <v>15596000</v>
      </c>
      <c r="O354" s="1">
        <v>30000</v>
      </c>
      <c r="P354" s="1">
        <v>18750000</v>
      </c>
    </row>
    <row r="355" spans="1:16" hidden="1" outlineLevel="1" x14ac:dyDescent="0.25">
      <c r="A355" t="s">
        <v>249</v>
      </c>
      <c r="C355" t="s">
        <v>20</v>
      </c>
      <c r="D355" s="2" t="s">
        <v>231</v>
      </c>
      <c r="E355" s="2">
        <f t="shared" si="16"/>
        <v>700000</v>
      </c>
      <c r="F355" s="2">
        <v>0</v>
      </c>
      <c r="I355" s="2">
        <v>0</v>
      </c>
      <c r="J355" s="2">
        <f t="shared" si="17"/>
        <v>700000</v>
      </c>
      <c r="K355" s="2">
        <v>700000</v>
      </c>
      <c r="L355" s="2" t="s">
        <v>251</v>
      </c>
      <c r="N355" s="28"/>
    </row>
    <row r="356" spans="1:16" hidden="1" outlineLevel="1" x14ac:dyDescent="0.25">
      <c r="A356" t="s">
        <v>249</v>
      </c>
      <c r="C356" t="s">
        <v>20</v>
      </c>
      <c r="D356" s="2" t="s">
        <v>232</v>
      </c>
      <c r="E356" s="2">
        <f t="shared" si="16"/>
        <v>700000</v>
      </c>
      <c r="F356" s="2">
        <v>0</v>
      </c>
      <c r="I356" s="2">
        <v>3100000</v>
      </c>
      <c r="J356" s="2">
        <f t="shared" si="17"/>
        <v>700000</v>
      </c>
      <c r="K356" s="2">
        <v>700000</v>
      </c>
      <c r="L356" s="2" t="s">
        <v>251</v>
      </c>
      <c r="N356" s="28"/>
    </row>
    <row r="357" spans="1:16" hidden="1" outlineLevel="1" x14ac:dyDescent="0.25">
      <c r="A357" t="s">
        <v>249</v>
      </c>
      <c r="C357" t="s">
        <v>20</v>
      </c>
      <c r="D357" s="2" t="s">
        <v>461</v>
      </c>
      <c r="E357" s="2">
        <f t="shared" si="16"/>
        <v>3200000</v>
      </c>
      <c r="F357" s="2">
        <v>0</v>
      </c>
      <c r="I357" s="2">
        <v>0</v>
      </c>
      <c r="J357" s="2">
        <f t="shared" si="17"/>
        <v>3200000</v>
      </c>
      <c r="K357" s="2">
        <v>3200000</v>
      </c>
      <c r="L357" s="2" t="s">
        <v>371</v>
      </c>
      <c r="N357" s="28"/>
    </row>
    <row r="358" spans="1:16" hidden="1" outlineLevel="1" x14ac:dyDescent="0.25">
      <c r="A358" t="s">
        <v>249</v>
      </c>
      <c r="C358" t="s">
        <v>20</v>
      </c>
      <c r="D358" s="2" t="s">
        <v>873</v>
      </c>
      <c r="E358" s="2">
        <f t="shared" si="16"/>
        <v>0</v>
      </c>
      <c r="F358" s="2">
        <v>0</v>
      </c>
      <c r="J358" s="2">
        <f t="shared" si="17"/>
        <v>0</v>
      </c>
      <c r="K358" s="2">
        <v>0</v>
      </c>
      <c r="L358" s="2" t="s">
        <v>371</v>
      </c>
      <c r="N358" s="28"/>
    </row>
    <row r="359" spans="1:16" hidden="1" outlineLevel="1" x14ac:dyDescent="0.25">
      <c r="A359" t="s">
        <v>249</v>
      </c>
      <c r="C359" t="s">
        <v>20</v>
      </c>
      <c r="D359" s="2" t="s">
        <v>234</v>
      </c>
      <c r="E359" s="2">
        <f t="shared" si="16"/>
        <v>700000</v>
      </c>
      <c r="F359" s="2">
        <v>0</v>
      </c>
      <c r="I359" s="2">
        <v>0</v>
      </c>
      <c r="J359" s="2">
        <f t="shared" si="17"/>
        <v>700000</v>
      </c>
      <c r="K359" s="2">
        <v>700000</v>
      </c>
      <c r="L359" s="2" t="s">
        <v>371</v>
      </c>
      <c r="N359" s="28"/>
    </row>
    <row r="360" spans="1:16" hidden="1" outlineLevel="1" x14ac:dyDescent="0.25">
      <c r="A360" t="s">
        <v>249</v>
      </c>
      <c r="C360" t="s">
        <v>20</v>
      </c>
      <c r="D360" s="2" t="s">
        <v>402</v>
      </c>
      <c r="E360" s="2">
        <f t="shared" si="16"/>
        <v>2000000</v>
      </c>
      <c r="F360" s="2">
        <v>1000000</v>
      </c>
      <c r="I360" s="2">
        <v>0</v>
      </c>
      <c r="J360" s="2">
        <f t="shared" si="17"/>
        <v>3000000</v>
      </c>
      <c r="K360" s="2">
        <v>3000000</v>
      </c>
      <c r="L360" s="2" t="s">
        <v>371</v>
      </c>
      <c r="N360" s="28"/>
    </row>
    <row r="361" spans="1:16" hidden="1" outlineLevel="1" x14ac:dyDescent="0.25">
      <c r="A361" t="s">
        <v>249</v>
      </c>
      <c r="C361" t="s">
        <v>20</v>
      </c>
      <c r="D361" s="2" t="s">
        <v>236</v>
      </c>
      <c r="E361" s="2">
        <f t="shared" si="16"/>
        <v>2000000</v>
      </c>
      <c r="F361" s="2">
        <v>1000000</v>
      </c>
      <c r="I361" s="2">
        <v>0</v>
      </c>
      <c r="J361" s="2">
        <f t="shared" si="17"/>
        <v>3000000</v>
      </c>
      <c r="K361" s="2">
        <v>3000000</v>
      </c>
      <c r="L361" s="2" t="s">
        <v>371</v>
      </c>
      <c r="N361" s="28"/>
    </row>
    <row r="362" spans="1:16" hidden="1" outlineLevel="1" x14ac:dyDescent="0.25">
      <c r="A362" t="s">
        <v>249</v>
      </c>
      <c r="C362" t="s">
        <v>20</v>
      </c>
      <c r="D362" s="2" t="s">
        <v>522</v>
      </c>
      <c r="E362" s="2">
        <f t="shared" si="16"/>
        <v>2000000</v>
      </c>
      <c r="F362" s="2">
        <v>1000000</v>
      </c>
      <c r="I362" s="2">
        <v>3100000</v>
      </c>
      <c r="J362" s="2">
        <f t="shared" si="17"/>
        <v>3000000</v>
      </c>
      <c r="K362" s="2">
        <v>3000000</v>
      </c>
      <c r="L362" s="2" t="s">
        <v>371</v>
      </c>
      <c r="N362" s="28"/>
    </row>
    <row r="363" spans="1:16" hidden="1" outlineLevel="1" x14ac:dyDescent="0.25">
      <c r="A363" t="s">
        <v>249</v>
      </c>
      <c r="C363" t="s">
        <v>20</v>
      </c>
      <c r="D363" s="2" t="s">
        <v>423</v>
      </c>
      <c r="E363" s="2">
        <f t="shared" si="16"/>
        <v>2000000</v>
      </c>
      <c r="F363" s="2">
        <v>1000000</v>
      </c>
      <c r="I363" s="2">
        <v>3100000</v>
      </c>
      <c r="J363" s="2">
        <f t="shared" si="17"/>
        <v>3000000</v>
      </c>
      <c r="K363" s="2">
        <v>3000000</v>
      </c>
      <c r="L363" s="2" t="s">
        <v>252</v>
      </c>
      <c r="N363" s="28"/>
    </row>
    <row r="364" spans="1:16" hidden="1" outlineLevel="1" x14ac:dyDescent="0.25">
      <c r="A364" t="s">
        <v>249</v>
      </c>
      <c r="C364" t="s">
        <v>20</v>
      </c>
      <c r="D364" s="2" t="s">
        <v>235</v>
      </c>
      <c r="E364" s="2">
        <f t="shared" si="16"/>
        <v>3200000</v>
      </c>
      <c r="F364" s="2">
        <v>1000000</v>
      </c>
      <c r="I364" s="2">
        <v>3100000</v>
      </c>
      <c r="J364" s="2">
        <f t="shared" si="17"/>
        <v>4200000</v>
      </c>
      <c r="K364" s="2">
        <v>4200000</v>
      </c>
      <c r="L364" s="2" t="s">
        <v>366</v>
      </c>
      <c r="N364" s="28"/>
    </row>
    <row r="365" spans="1:16" hidden="1" outlineLevel="1" x14ac:dyDescent="0.25">
      <c r="A365" t="s">
        <v>249</v>
      </c>
      <c r="C365" t="s">
        <v>20</v>
      </c>
      <c r="D365" s="2" t="s">
        <v>233</v>
      </c>
      <c r="E365" s="2">
        <f t="shared" si="16"/>
        <v>3200000</v>
      </c>
      <c r="F365" s="2">
        <v>1000000</v>
      </c>
      <c r="I365" s="2">
        <v>3100000</v>
      </c>
      <c r="J365" s="2">
        <f t="shared" si="17"/>
        <v>4200000</v>
      </c>
      <c r="K365" s="2">
        <v>4200000</v>
      </c>
      <c r="L365" s="2" t="s">
        <v>366</v>
      </c>
      <c r="N365" s="28"/>
    </row>
    <row r="366" spans="1:16" hidden="1" outlineLevel="1" x14ac:dyDescent="0.25">
      <c r="A366" t="s">
        <v>249</v>
      </c>
      <c r="C366" t="s">
        <v>20</v>
      </c>
      <c r="D366" s="2" t="s">
        <v>679</v>
      </c>
      <c r="E366" s="2">
        <f t="shared" si="16"/>
        <v>700000</v>
      </c>
      <c r="F366" s="2">
        <v>0</v>
      </c>
      <c r="I366" s="2">
        <v>0</v>
      </c>
      <c r="J366" s="2">
        <f t="shared" si="17"/>
        <v>700000</v>
      </c>
      <c r="K366" s="2">
        <v>700000</v>
      </c>
      <c r="L366" s="2" t="s">
        <v>371</v>
      </c>
      <c r="N366" s="28"/>
    </row>
    <row r="367" spans="1:16" hidden="1" outlineLevel="1" x14ac:dyDescent="0.25">
      <c r="A367" t="s">
        <v>249</v>
      </c>
      <c r="C367" t="s">
        <v>20</v>
      </c>
      <c r="D367" s="2" t="s">
        <v>357</v>
      </c>
      <c r="E367" s="2">
        <f t="shared" si="16"/>
        <v>700000</v>
      </c>
      <c r="F367" s="2">
        <v>0</v>
      </c>
      <c r="I367" s="2">
        <v>0</v>
      </c>
      <c r="J367" s="2">
        <f t="shared" si="17"/>
        <v>700000</v>
      </c>
      <c r="K367" s="2">
        <v>700000</v>
      </c>
      <c r="L367" s="2" t="s">
        <v>366</v>
      </c>
      <c r="N367" s="28"/>
    </row>
    <row r="368" spans="1:16" hidden="1" outlineLevel="1" x14ac:dyDescent="0.25">
      <c r="A368" t="s">
        <v>249</v>
      </c>
      <c r="C368" t="s">
        <v>20</v>
      </c>
      <c r="D368" s="2" t="s">
        <v>246</v>
      </c>
      <c r="E368" s="2">
        <f t="shared" si="16"/>
        <v>700000</v>
      </c>
      <c r="F368" s="2">
        <v>0</v>
      </c>
      <c r="I368" s="2">
        <v>0</v>
      </c>
      <c r="J368" s="2">
        <f t="shared" si="17"/>
        <v>700000</v>
      </c>
      <c r="K368" s="2">
        <v>700000</v>
      </c>
      <c r="L368" s="2" t="s">
        <v>366</v>
      </c>
      <c r="N368" s="28"/>
    </row>
    <row r="369" spans="1:14" hidden="1" outlineLevel="1" x14ac:dyDescent="0.25">
      <c r="A369" t="s">
        <v>249</v>
      </c>
      <c r="C369" t="s">
        <v>20</v>
      </c>
      <c r="D369" s="2" t="s">
        <v>62</v>
      </c>
      <c r="E369" s="2">
        <f t="shared" si="16"/>
        <v>700000</v>
      </c>
      <c r="F369" s="2">
        <v>0</v>
      </c>
      <c r="I369" s="2">
        <v>0</v>
      </c>
      <c r="J369" s="2">
        <f t="shared" si="17"/>
        <v>700000</v>
      </c>
      <c r="K369" s="2">
        <v>700000</v>
      </c>
      <c r="L369" s="2" t="s">
        <v>251</v>
      </c>
      <c r="N369" s="28"/>
    </row>
    <row r="370" spans="1:14" hidden="1" outlineLevel="1" x14ac:dyDescent="0.25">
      <c r="A370" t="s">
        <v>249</v>
      </c>
      <c r="C370" t="s">
        <v>20</v>
      </c>
      <c r="D370" s="2" t="s">
        <v>874</v>
      </c>
      <c r="E370" s="2">
        <f t="shared" si="16"/>
        <v>3740000</v>
      </c>
      <c r="F370" s="2">
        <v>1000000</v>
      </c>
      <c r="G370" s="2">
        <v>1000000</v>
      </c>
      <c r="J370" s="2">
        <f t="shared" si="17"/>
        <v>5740000</v>
      </c>
      <c r="K370" s="2">
        <v>4740000</v>
      </c>
      <c r="L370" s="2" t="s">
        <v>371</v>
      </c>
      <c r="N370" s="28"/>
    </row>
    <row r="371" spans="1:14" hidden="1" outlineLevel="1" x14ac:dyDescent="0.25">
      <c r="A371" t="s">
        <v>249</v>
      </c>
      <c r="C371" t="s">
        <v>20</v>
      </c>
      <c r="D371" s="2" t="s">
        <v>523</v>
      </c>
      <c r="E371" s="2">
        <f t="shared" si="16"/>
        <v>700000</v>
      </c>
      <c r="F371" s="2">
        <v>0</v>
      </c>
      <c r="I371" s="2">
        <v>0</v>
      </c>
      <c r="J371" s="2">
        <f t="shared" si="17"/>
        <v>700000</v>
      </c>
      <c r="K371" s="2">
        <v>700000</v>
      </c>
      <c r="L371" s="2" t="s">
        <v>252</v>
      </c>
      <c r="N371" s="28"/>
    </row>
    <row r="372" spans="1:14" hidden="1" outlineLevel="1" x14ac:dyDescent="0.25">
      <c r="A372" t="s">
        <v>249</v>
      </c>
      <c r="C372" t="s">
        <v>20</v>
      </c>
      <c r="D372" s="2" t="s">
        <v>238</v>
      </c>
      <c r="E372" s="2">
        <f t="shared" si="16"/>
        <v>700000</v>
      </c>
      <c r="F372" s="2">
        <v>0</v>
      </c>
      <c r="I372" s="2">
        <v>0</v>
      </c>
      <c r="J372" s="2">
        <f t="shared" si="17"/>
        <v>700000</v>
      </c>
      <c r="K372" s="2">
        <v>700000</v>
      </c>
      <c r="L372" s="2" t="s">
        <v>371</v>
      </c>
      <c r="N372" s="28"/>
    </row>
    <row r="373" spans="1:14" hidden="1" outlineLevel="1" x14ac:dyDescent="0.25">
      <c r="A373" t="s">
        <v>249</v>
      </c>
      <c r="C373" t="s">
        <v>20</v>
      </c>
      <c r="D373" s="2" t="s">
        <v>248</v>
      </c>
      <c r="E373" s="2">
        <f t="shared" si="16"/>
        <v>3860000</v>
      </c>
      <c r="F373" s="2">
        <v>1000000</v>
      </c>
      <c r="I373" s="2">
        <v>3100000</v>
      </c>
      <c r="J373" s="2">
        <f t="shared" si="17"/>
        <v>4860000</v>
      </c>
      <c r="K373" s="2">
        <v>4860000</v>
      </c>
      <c r="L373" s="2" t="s">
        <v>371</v>
      </c>
      <c r="N373" s="28"/>
    </row>
    <row r="374" spans="1:14" hidden="1" outlineLevel="1" x14ac:dyDescent="0.25">
      <c r="A374" t="s">
        <v>249</v>
      </c>
      <c r="C374" t="s">
        <v>20</v>
      </c>
      <c r="D374" s="2" t="s">
        <v>240</v>
      </c>
      <c r="E374" s="2">
        <f t="shared" si="16"/>
        <v>700000</v>
      </c>
      <c r="F374" s="2">
        <v>0</v>
      </c>
      <c r="I374" s="2">
        <v>3100000</v>
      </c>
      <c r="J374" s="2">
        <f t="shared" si="17"/>
        <v>700000</v>
      </c>
      <c r="K374" s="2">
        <v>700000</v>
      </c>
      <c r="L374" s="2" t="s">
        <v>366</v>
      </c>
      <c r="N374" s="28"/>
    </row>
    <row r="375" spans="1:14" hidden="1" outlineLevel="1" x14ac:dyDescent="0.25">
      <c r="A375" t="s">
        <v>249</v>
      </c>
      <c r="C375" t="s">
        <v>20</v>
      </c>
      <c r="D375" s="2" t="s">
        <v>524</v>
      </c>
      <c r="E375" s="2">
        <f t="shared" si="16"/>
        <v>1600000</v>
      </c>
      <c r="F375" s="2">
        <v>850000</v>
      </c>
      <c r="I375" s="2">
        <v>3100000</v>
      </c>
      <c r="J375" s="2">
        <f t="shared" si="17"/>
        <v>2450000</v>
      </c>
      <c r="K375" s="2">
        <v>2450000</v>
      </c>
      <c r="L375" s="2" t="s">
        <v>371</v>
      </c>
      <c r="N375" s="28"/>
    </row>
    <row r="376" spans="1:14" hidden="1" outlineLevel="1" x14ac:dyDescent="0.25">
      <c r="A376" t="s">
        <v>249</v>
      </c>
      <c r="C376" t="s">
        <v>20</v>
      </c>
      <c r="D376" s="2" t="s">
        <v>243</v>
      </c>
      <c r="E376" s="2">
        <f t="shared" ref="E376:E448" si="20">+K376-F376</f>
        <v>2000000</v>
      </c>
      <c r="F376" s="2">
        <v>1000000</v>
      </c>
      <c r="I376" s="2">
        <v>0</v>
      </c>
      <c r="J376" s="2">
        <f t="shared" si="17"/>
        <v>3000000</v>
      </c>
      <c r="K376" s="2">
        <v>3000000</v>
      </c>
      <c r="L376" s="2" t="s">
        <v>371</v>
      </c>
      <c r="N376" s="28"/>
    </row>
    <row r="377" spans="1:14" hidden="1" outlineLevel="1" x14ac:dyDescent="0.25">
      <c r="A377" t="s">
        <v>249</v>
      </c>
      <c r="C377" t="s">
        <v>20</v>
      </c>
      <c r="D377" s="2" t="s">
        <v>875</v>
      </c>
      <c r="E377" s="2">
        <f t="shared" si="20"/>
        <v>700000</v>
      </c>
      <c r="F377" s="2">
        <v>0</v>
      </c>
      <c r="G377" s="2">
        <v>1000000</v>
      </c>
      <c r="J377" s="2">
        <f t="shared" si="17"/>
        <v>1700000</v>
      </c>
      <c r="K377" s="2">
        <v>700000</v>
      </c>
      <c r="L377" s="2" t="s">
        <v>371</v>
      </c>
      <c r="N377" s="28"/>
    </row>
    <row r="378" spans="1:14" hidden="1" outlineLevel="1" x14ac:dyDescent="0.25">
      <c r="A378" t="s">
        <v>249</v>
      </c>
      <c r="C378" t="s">
        <v>20</v>
      </c>
      <c r="D378" s="2" t="s">
        <v>463</v>
      </c>
      <c r="E378" s="2">
        <f t="shared" si="20"/>
        <v>700000</v>
      </c>
      <c r="F378" s="2">
        <v>0</v>
      </c>
      <c r="I378" s="2">
        <v>0</v>
      </c>
      <c r="J378" s="2">
        <f t="shared" si="17"/>
        <v>700000</v>
      </c>
      <c r="K378" s="2">
        <v>700000</v>
      </c>
      <c r="L378" s="2" t="s">
        <v>366</v>
      </c>
      <c r="N378" s="28"/>
    </row>
    <row r="379" spans="1:14" hidden="1" outlineLevel="1" x14ac:dyDescent="0.25">
      <c r="A379" t="s">
        <v>249</v>
      </c>
      <c r="C379" t="s">
        <v>20</v>
      </c>
      <c r="D379" s="2" t="s">
        <v>876</v>
      </c>
      <c r="E379" s="2">
        <f t="shared" si="20"/>
        <v>2000000</v>
      </c>
      <c r="F379" s="2">
        <v>1000000</v>
      </c>
      <c r="G379" s="2">
        <v>1000000</v>
      </c>
      <c r="J379" s="2">
        <f t="shared" si="17"/>
        <v>4000000</v>
      </c>
      <c r="K379" s="2">
        <v>3000000</v>
      </c>
      <c r="L379" s="2" t="s">
        <v>371</v>
      </c>
      <c r="N379" s="28"/>
    </row>
    <row r="380" spans="1:14" hidden="1" outlineLevel="1" x14ac:dyDescent="0.25">
      <c r="A380" t="s">
        <v>249</v>
      </c>
      <c r="C380" t="s">
        <v>20</v>
      </c>
      <c r="D380" s="2" t="s">
        <v>358</v>
      </c>
      <c r="E380" s="2">
        <f t="shared" si="20"/>
        <v>700000</v>
      </c>
      <c r="F380" s="2">
        <v>0</v>
      </c>
      <c r="I380" s="2">
        <v>0</v>
      </c>
      <c r="J380" s="2">
        <f t="shared" si="17"/>
        <v>700000</v>
      </c>
      <c r="K380" s="2">
        <v>700000</v>
      </c>
      <c r="L380" s="2" t="s">
        <v>371</v>
      </c>
      <c r="N380" s="28"/>
    </row>
    <row r="381" spans="1:14" hidden="1" outlineLevel="1" x14ac:dyDescent="0.25">
      <c r="A381" t="s">
        <v>249</v>
      </c>
      <c r="C381" t="s">
        <v>20</v>
      </c>
      <c r="D381" s="2" t="s">
        <v>877</v>
      </c>
      <c r="E381" s="2">
        <f t="shared" si="20"/>
        <v>262500</v>
      </c>
      <c r="F381" s="2">
        <v>0</v>
      </c>
      <c r="G381" s="2">
        <v>291666.66666666663</v>
      </c>
      <c r="J381" s="2">
        <f t="shared" si="17"/>
        <v>554166.66666666663</v>
      </c>
      <c r="K381" s="2">
        <v>262500</v>
      </c>
      <c r="L381" s="2" t="s">
        <v>366</v>
      </c>
      <c r="N381" s="28"/>
    </row>
    <row r="382" spans="1:14" hidden="1" outlineLevel="1" x14ac:dyDescent="0.25">
      <c r="A382" t="s">
        <v>249</v>
      </c>
      <c r="C382" t="s">
        <v>20</v>
      </c>
      <c r="D382" s="2" t="s">
        <v>242</v>
      </c>
      <c r="E382" s="2">
        <f t="shared" si="20"/>
        <v>3860000</v>
      </c>
      <c r="F382" s="2">
        <v>1000000</v>
      </c>
      <c r="I382" s="2">
        <v>3100000</v>
      </c>
      <c r="J382" s="2">
        <f t="shared" si="17"/>
        <v>4860000</v>
      </c>
      <c r="K382" s="2">
        <v>4860000</v>
      </c>
      <c r="L382" s="2" t="s">
        <v>372</v>
      </c>
      <c r="N382" s="28"/>
    </row>
    <row r="383" spans="1:14" hidden="1" outlineLevel="1" x14ac:dyDescent="0.25">
      <c r="A383" t="s">
        <v>249</v>
      </c>
      <c r="C383" t="s">
        <v>20</v>
      </c>
      <c r="D383" s="2" t="s">
        <v>878</v>
      </c>
      <c r="E383" s="2">
        <f t="shared" si="20"/>
        <v>3860000</v>
      </c>
      <c r="F383" s="2">
        <v>1000000</v>
      </c>
      <c r="G383" s="2">
        <v>1000000</v>
      </c>
      <c r="J383" s="2">
        <f t="shared" si="17"/>
        <v>5860000</v>
      </c>
      <c r="K383" s="2">
        <v>4860000</v>
      </c>
      <c r="L383" s="2" t="s">
        <v>372</v>
      </c>
      <c r="N383" s="28"/>
    </row>
    <row r="384" spans="1:14" hidden="1" outlineLevel="1" x14ac:dyDescent="0.25">
      <c r="A384" t="s">
        <v>249</v>
      </c>
      <c r="C384" t="s">
        <v>20</v>
      </c>
      <c r="D384" s="2" t="s">
        <v>526</v>
      </c>
      <c r="E384" s="2">
        <f t="shared" si="20"/>
        <v>700000</v>
      </c>
      <c r="F384" s="2">
        <v>0</v>
      </c>
      <c r="I384" s="2">
        <v>3100000</v>
      </c>
      <c r="J384" s="2">
        <f t="shared" si="17"/>
        <v>700000</v>
      </c>
      <c r="K384" s="2">
        <v>700000</v>
      </c>
      <c r="L384" s="2" t="s">
        <v>372</v>
      </c>
      <c r="N384" s="28"/>
    </row>
    <row r="385" spans="1:14" hidden="1" outlineLevel="1" x14ac:dyDescent="0.25">
      <c r="A385" t="s">
        <v>249</v>
      </c>
      <c r="C385" t="s">
        <v>20</v>
      </c>
      <c r="D385" s="2" t="s">
        <v>247</v>
      </c>
      <c r="E385" s="2">
        <f t="shared" si="20"/>
        <v>2000000</v>
      </c>
      <c r="F385" s="2">
        <v>1000000</v>
      </c>
      <c r="I385" s="2">
        <v>3100000</v>
      </c>
      <c r="J385" s="2">
        <f t="shared" si="17"/>
        <v>3000000</v>
      </c>
      <c r="K385" s="2">
        <v>3000000</v>
      </c>
      <c r="L385" s="2" t="s">
        <v>372</v>
      </c>
      <c r="N385" s="28"/>
    </row>
    <row r="386" spans="1:14" hidden="1" outlineLevel="1" x14ac:dyDescent="0.25">
      <c r="A386" t="s">
        <v>249</v>
      </c>
      <c r="C386" t="s">
        <v>20</v>
      </c>
      <c r="D386" s="2" t="s">
        <v>245</v>
      </c>
      <c r="E386" s="2">
        <f t="shared" si="20"/>
        <v>0</v>
      </c>
      <c r="F386" s="2">
        <v>0</v>
      </c>
      <c r="I386" s="2">
        <v>0</v>
      </c>
      <c r="J386" s="2">
        <f t="shared" si="17"/>
        <v>0</v>
      </c>
      <c r="K386" s="2">
        <v>0</v>
      </c>
      <c r="L386" s="2" t="s">
        <v>372</v>
      </c>
      <c r="N386" s="28"/>
    </row>
    <row r="387" spans="1:14" hidden="1" outlineLevel="1" x14ac:dyDescent="0.25">
      <c r="A387" t="s">
        <v>249</v>
      </c>
      <c r="C387" t="s">
        <v>20</v>
      </c>
      <c r="D387" s="2" t="s">
        <v>241</v>
      </c>
      <c r="E387" s="2">
        <f t="shared" si="20"/>
        <v>560000</v>
      </c>
      <c r="F387" s="2">
        <v>0</v>
      </c>
      <c r="I387" s="2">
        <v>3100000</v>
      </c>
      <c r="J387" s="2">
        <f t="shared" si="17"/>
        <v>560000</v>
      </c>
      <c r="K387" s="2">
        <v>560000</v>
      </c>
      <c r="L387" s="2" t="s">
        <v>372</v>
      </c>
      <c r="N387" s="28"/>
    </row>
    <row r="388" spans="1:14" hidden="1" outlineLevel="1" x14ac:dyDescent="0.25">
      <c r="A388" t="s">
        <v>249</v>
      </c>
      <c r="C388" t="s">
        <v>20</v>
      </c>
      <c r="D388" s="2" t="s">
        <v>424</v>
      </c>
      <c r="E388" s="2">
        <f t="shared" si="20"/>
        <v>560000</v>
      </c>
      <c r="F388" s="2">
        <v>0</v>
      </c>
      <c r="I388" s="2">
        <v>0</v>
      </c>
      <c r="J388" s="2">
        <f t="shared" si="17"/>
        <v>560000</v>
      </c>
      <c r="K388" s="2">
        <v>560000</v>
      </c>
      <c r="L388" s="2" t="s">
        <v>372</v>
      </c>
      <c r="N388" s="28"/>
    </row>
    <row r="389" spans="1:14" hidden="1" outlineLevel="1" x14ac:dyDescent="0.25">
      <c r="A389" t="s">
        <v>249</v>
      </c>
      <c r="C389" t="s">
        <v>20</v>
      </c>
      <c r="D389" s="15" t="s">
        <v>359</v>
      </c>
      <c r="E389" s="2">
        <f t="shared" ref="E389" si="21">+K389-F389</f>
        <v>0</v>
      </c>
      <c r="F389" s="2">
        <v>0</v>
      </c>
      <c r="I389" s="2">
        <v>3100000</v>
      </c>
      <c r="J389" s="2">
        <f t="shared" ref="J389:J452" si="22">SUM(E389:G389)-H389</f>
        <v>0</v>
      </c>
      <c r="L389" s="2" t="s">
        <v>366</v>
      </c>
      <c r="N389" s="28"/>
    </row>
    <row r="390" spans="1:14" hidden="1" outlineLevel="1" x14ac:dyDescent="0.25">
      <c r="A390" t="s">
        <v>265</v>
      </c>
      <c r="C390" t="s">
        <v>20</v>
      </c>
      <c r="D390" s="2" t="s">
        <v>254</v>
      </c>
      <c r="E390" s="2">
        <f t="shared" si="20"/>
        <v>700000</v>
      </c>
      <c r="F390" s="2">
        <v>0</v>
      </c>
      <c r="I390" s="2">
        <v>3100000</v>
      </c>
      <c r="J390" s="2">
        <f t="shared" si="22"/>
        <v>700000</v>
      </c>
      <c r="K390" s="2">
        <v>700000</v>
      </c>
      <c r="L390" s="2" t="s">
        <v>371</v>
      </c>
      <c r="N390" s="28"/>
    </row>
    <row r="391" spans="1:14" hidden="1" outlineLevel="1" x14ac:dyDescent="0.25">
      <c r="A391" t="s">
        <v>265</v>
      </c>
      <c r="C391" t="s">
        <v>20</v>
      </c>
      <c r="D391" s="2" t="s">
        <v>879</v>
      </c>
      <c r="E391" s="2">
        <f t="shared" si="20"/>
        <v>2000000</v>
      </c>
      <c r="F391" s="2">
        <v>1000000</v>
      </c>
      <c r="I391" s="2">
        <v>3100000</v>
      </c>
      <c r="J391" s="2">
        <f t="shared" si="22"/>
        <v>3000000</v>
      </c>
      <c r="K391" s="2">
        <v>3000000</v>
      </c>
      <c r="L391" s="2" t="s">
        <v>366</v>
      </c>
      <c r="N391" s="28"/>
    </row>
    <row r="392" spans="1:14" hidden="1" outlineLevel="1" x14ac:dyDescent="0.25">
      <c r="A392" t="s">
        <v>265</v>
      </c>
      <c r="C392" t="s">
        <v>20</v>
      </c>
      <c r="D392" s="2" t="s">
        <v>256</v>
      </c>
      <c r="E392" s="2">
        <f t="shared" si="20"/>
        <v>700000</v>
      </c>
      <c r="F392" s="2">
        <v>0</v>
      </c>
      <c r="I392" s="2">
        <v>3100000</v>
      </c>
      <c r="J392" s="2">
        <f t="shared" si="22"/>
        <v>700000</v>
      </c>
      <c r="K392" s="2">
        <v>700000</v>
      </c>
      <c r="L392" s="2" t="s">
        <v>251</v>
      </c>
      <c r="N392" s="28"/>
    </row>
    <row r="393" spans="1:14" hidden="1" outlineLevel="1" x14ac:dyDescent="0.25">
      <c r="A393" t="s">
        <v>265</v>
      </c>
      <c r="C393" t="s">
        <v>20</v>
      </c>
      <c r="D393" s="2" t="s">
        <v>559</v>
      </c>
      <c r="E393" s="2">
        <f t="shared" si="20"/>
        <v>2000000</v>
      </c>
      <c r="F393" s="2">
        <v>1000000</v>
      </c>
      <c r="I393" s="2">
        <v>3100000</v>
      </c>
      <c r="J393" s="2">
        <f t="shared" si="22"/>
        <v>3000000</v>
      </c>
      <c r="K393" s="2">
        <v>3000000</v>
      </c>
      <c r="L393" s="2" t="s">
        <v>366</v>
      </c>
      <c r="N393" s="28"/>
    </row>
    <row r="394" spans="1:14" hidden="1" outlineLevel="1" x14ac:dyDescent="0.25">
      <c r="A394" t="s">
        <v>265</v>
      </c>
      <c r="C394" t="s">
        <v>20</v>
      </c>
      <c r="D394" s="2" t="s">
        <v>464</v>
      </c>
      <c r="E394" s="2">
        <f t="shared" si="20"/>
        <v>700000</v>
      </c>
      <c r="F394" s="2">
        <v>0</v>
      </c>
      <c r="I394" s="2">
        <v>3100000</v>
      </c>
      <c r="J394" s="2">
        <f t="shared" si="22"/>
        <v>700000</v>
      </c>
      <c r="K394" s="2">
        <v>700000</v>
      </c>
      <c r="L394" s="2" t="s">
        <v>371</v>
      </c>
      <c r="N394" s="28"/>
    </row>
    <row r="395" spans="1:14" hidden="1" outlineLevel="1" x14ac:dyDescent="0.25">
      <c r="A395" t="s">
        <v>265</v>
      </c>
      <c r="C395" t="s">
        <v>20</v>
      </c>
      <c r="D395" s="2" t="s">
        <v>560</v>
      </c>
      <c r="E395" s="2">
        <f t="shared" si="20"/>
        <v>4000000</v>
      </c>
      <c r="F395" s="2">
        <v>1000000</v>
      </c>
      <c r="I395" s="2">
        <v>3100000</v>
      </c>
      <c r="J395" s="2">
        <f t="shared" si="22"/>
        <v>5000000</v>
      </c>
      <c r="K395" s="2">
        <v>5000000</v>
      </c>
      <c r="L395" s="2" t="s">
        <v>371</v>
      </c>
      <c r="N395" s="28"/>
    </row>
    <row r="396" spans="1:14" hidden="1" outlineLevel="1" x14ac:dyDescent="0.25">
      <c r="A396" t="s">
        <v>265</v>
      </c>
      <c r="C396" t="s">
        <v>20</v>
      </c>
      <c r="D396" s="2" t="s">
        <v>385</v>
      </c>
      <c r="E396" s="2">
        <f t="shared" si="20"/>
        <v>700000</v>
      </c>
      <c r="F396" s="2">
        <v>0</v>
      </c>
      <c r="I396" s="2">
        <v>0</v>
      </c>
      <c r="J396" s="2">
        <f t="shared" si="22"/>
        <v>700000</v>
      </c>
      <c r="K396" s="2">
        <v>700000</v>
      </c>
      <c r="L396" s="2" t="s">
        <v>251</v>
      </c>
      <c r="N396" s="28"/>
    </row>
    <row r="397" spans="1:14" hidden="1" outlineLevel="1" x14ac:dyDescent="0.25">
      <c r="A397" t="s">
        <v>265</v>
      </c>
      <c r="C397" t="s">
        <v>20</v>
      </c>
      <c r="D397" s="2" t="s">
        <v>386</v>
      </c>
      <c r="E397" s="2">
        <f t="shared" si="20"/>
        <v>2000000</v>
      </c>
      <c r="F397" s="2">
        <v>1000000</v>
      </c>
      <c r="I397" s="2">
        <v>0</v>
      </c>
      <c r="J397" s="2">
        <f t="shared" si="22"/>
        <v>3000000</v>
      </c>
      <c r="K397" s="2">
        <v>3000000</v>
      </c>
      <c r="L397" s="2" t="s">
        <v>252</v>
      </c>
      <c r="N397" s="28"/>
    </row>
    <row r="398" spans="1:14" hidden="1" outlineLevel="1" x14ac:dyDescent="0.25">
      <c r="A398" t="s">
        <v>265</v>
      </c>
      <c r="C398" t="s">
        <v>20</v>
      </c>
      <c r="D398" s="2" t="s">
        <v>373</v>
      </c>
      <c r="E398" s="2">
        <f t="shared" si="20"/>
        <v>3600000</v>
      </c>
      <c r="F398" s="2">
        <v>1000000</v>
      </c>
      <c r="I398" s="2">
        <v>3100000</v>
      </c>
      <c r="J398" s="2">
        <f t="shared" si="22"/>
        <v>4600000</v>
      </c>
      <c r="K398" s="2">
        <v>4600000</v>
      </c>
      <c r="L398" s="2" t="s">
        <v>366</v>
      </c>
      <c r="N398" s="28"/>
    </row>
    <row r="399" spans="1:14" hidden="1" outlineLevel="1" x14ac:dyDescent="0.25">
      <c r="A399" t="s">
        <v>265</v>
      </c>
      <c r="C399" t="s">
        <v>20</v>
      </c>
      <c r="D399" s="2" t="s">
        <v>63</v>
      </c>
      <c r="E399" s="2">
        <f t="shared" si="20"/>
        <v>700000</v>
      </c>
      <c r="F399" s="2">
        <v>0</v>
      </c>
      <c r="I399" s="2">
        <v>0</v>
      </c>
      <c r="J399" s="2">
        <f t="shared" si="22"/>
        <v>700000</v>
      </c>
      <c r="K399" s="2">
        <v>700000</v>
      </c>
      <c r="L399" s="2" t="s">
        <v>371</v>
      </c>
      <c r="N399" s="28"/>
    </row>
    <row r="400" spans="1:14" hidden="1" outlineLevel="1" x14ac:dyDescent="0.25">
      <c r="A400" t="s">
        <v>265</v>
      </c>
      <c r="C400" t="s">
        <v>20</v>
      </c>
      <c r="D400" s="2" t="s">
        <v>14</v>
      </c>
      <c r="E400" s="2">
        <f t="shared" si="20"/>
        <v>700000</v>
      </c>
      <c r="F400" s="2">
        <v>0</v>
      </c>
      <c r="I400" s="2">
        <v>0</v>
      </c>
      <c r="J400" s="2">
        <f t="shared" si="22"/>
        <v>700000</v>
      </c>
      <c r="K400" s="2">
        <v>700000</v>
      </c>
      <c r="L400" s="2" t="s">
        <v>366</v>
      </c>
      <c r="N400" s="28"/>
    </row>
    <row r="401" spans="1:14" hidden="1" outlineLevel="1" x14ac:dyDescent="0.25">
      <c r="A401" t="s">
        <v>265</v>
      </c>
      <c r="C401" t="s">
        <v>20</v>
      </c>
      <c r="D401" s="2" t="s">
        <v>387</v>
      </c>
      <c r="E401" s="2">
        <f t="shared" si="20"/>
        <v>700000</v>
      </c>
      <c r="F401" s="2">
        <v>0</v>
      </c>
      <c r="I401" s="2">
        <v>0</v>
      </c>
      <c r="J401" s="2">
        <f t="shared" si="22"/>
        <v>700000</v>
      </c>
      <c r="K401" s="2">
        <v>700000</v>
      </c>
      <c r="L401" s="2" t="s">
        <v>371</v>
      </c>
      <c r="N401" s="28"/>
    </row>
    <row r="402" spans="1:14" hidden="1" outlineLevel="1" x14ac:dyDescent="0.25">
      <c r="A402" t="s">
        <v>265</v>
      </c>
      <c r="C402" t="s">
        <v>20</v>
      </c>
      <c r="D402" s="2" t="s">
        <v>880</v>
      </c>
      <c r="E402" s="2">
        <f t="shared" si="20"/>
        <v>700000</v>
      </c>
      <c r="F402" s="2">
        <v>0</v>
      </c>
      <c r="G402" s="32">
        <v>1000000</v>
      </c>
      <c r="J402" s="2">
        <f t="shared" si="22"/>
        <v>1700000</v>
      </c>
      <c r="K402" s="2">
        <v>700000</v>
      </c>
      <c r="L402" s="2" t="s">
        <v>252</v>
      </c>
      <c r="N402" s="28"/>
    </row>
    <row r="403" spans="1:14" hidden="1" outlineLevel="1" x14ac:dyDescent="0.25">
      <c r="A403" t="s">
        <v>265</v>
      </c>
      <c r="C403" t="s">
        <v>20</v>
      </c>
      <c r="D403" s="2" t="s">
        <v>257</v>
      </c>
      <c r="E403" s="2">
        <f t="shared" si="20"/>
        <v>700000</v>
      </c>
      <c r="F403" s="2">
        <v>0</v>
      </c>
      <c r="I403" s="2">
        <v>0</v>
      </c>
      <c r="J403" s="2">
        <f t="shared" si="22"/>
        <v>700000</v>
      </c>
      <c r="K403" s="2">
        <v>700000</v>
      </c>
      <c r="L403" s="2" t="s">
        <v>251</v>
      </c>
      <c r="N403" s="28"/>
    </row>
    <row r="404" spans="1:14" hidden="1" outlineLevel="1" x14ac:dyDescent="0.25">
      <c r="A404" t="s">
        <v>265</v>
      </c>
      <c r="C404" t="s">
        <v>20</v>
      </c>
      <c r="D404" s="2" t="s">
        <v>680</v>
      </c>
      <c r="E404" s="2">
        <f t="shared" si="20"/>
        <v>700000</v>
      </c>
      <c r="F404" s="2">
        <v>0</v>
      </c>
      <c r="I404" s="2">
        <v>0</v>
      </c>
      <c r="J404" s="2">
        <f t="shared" si="22"/>
        <v>700000</v>
      </c>
      <c r="K404" s="2">
        <v>700000</v>
      </c>
      <c r="L404" s="2" t="s">
        <v>371</v>
      </c>
      <c r="N404" s="28"/>
    </row>
    <row r="405" spans="1:14" hidden="1" outlineLevel="1" x14ac:dyDescent="0.25">
      <c r="A405" t="s">
        <v>265</v>
      </c>
      <c r="C405" t="s">
        <v>20</v>
      </c>
      <c r="D405" s="2" t="s">
        <v>529</v>
      </c>
      <c r="E405" s="2">
        <f t="shared" si="20"/>
        <v>2000000</v>
      </c>
      <c r="F405" s="2">
        <v>1000000</v>
      </c>
      <c r="I405" s="2">
        <v>3100000</v>
      </c>
      <c r="J405" s="2">
        <f t="shared" si="22"/>
        <v>3000000</v>
      </c>
      <c r="K405" s="2">
        <v>3000000</v>
      </c>
      <c r="L405" s="2" t="s">
        <v>366</v>
      </c>
      <c r="N405" s="28"/>
    </row>
    <row r="406" spans="1:14" hidden="1" outlineLevel="1" x14ac:dyDescent="0.25">
      <c r="A406" t="s">
        <v>265</v>
      </c>
      <c r="C406" t="s">
        <v>20</v>
      </c>
      <c r="D406" s="2" t="s">
        <v>258</v>
      </c>
      <c r="E406" s="2">
        <f t="shared" si="20"/>
        <v>700000</v>
      </c>
      <c r="F406" s="2">
        <v>0</v>
      </c>
      <c r="I406" s="2">
        <v>0</v>
      </c>
      <c r="J406" s="2">
        <f t="shared" si="22"/>
        <v>700000</v>
      </c>
      <c r="K406" s="2">
        <v>700000</v>
      </c>
      <c r="L406" s="2" t="s">
        <v>371</v>
      </c>
      <c r="N406" s="28"/>
    </row>
    <row r="407" spans="1:14" hidden="1" outlineLevel="1" x14ac:dyDescent="0.25">
      <c r="A407" t="s">
        <v>265</v>
      </c>
      <c r="C407" t="s">
        <v>20</v>
      </c>
      <c r="D407" s="2" t="s">
        <v>465</v>
      </c>
      <c r="E407" s="2">
        <f t="shared" si="20"/>
        <v>1610000</v>
      </c>
      <c r="F407" s="2">
        <v>850000</v>
      </c>
      <c r="I407" s="2">
        <v>3100000</v>
      </c>
      <c r="J407" s="2">
        <f t="shared" si="22"/>
        <v>2460000</v>
      </c>
      <c r="K407" s="2">
        <v>2460000</v>
      </c>
      <c r="L407" s="2" t="s">
        <v>366</v>
      </c>
      <c r="N407" s="28"/>
    </row>
    <row r="408" spans="1:14" hidden="1" outlineLevel="1" x14ac:dyDescent="0.25">
      <c r="A408" t="s">
        <v>265</v>
      </c>
      <c r="C408" t="s">
        <v>20</v>
      </c>
      <c r="D408" s="2" t="s">
        <v>259</v>
      </c>
      <c r="E408" s="2">
        <f t="shared" si="20"/>
        <v>560000</v>
      </c>
      <c r="F408" s="2">
        <v>0</v>
      </c>
      <c r="I408" s="2">
        <v>0</v>
      </c>
      <c r="J408" s="2">
        <f t="shared" si="22"/>
        <v>560000</v>
      </c>
      <c r="K408" s="2">
        <v>560000</v>
      </c>
      <c r="L408" s="2" t="s">
        <v>372</v>
      </c>
      <c r="N408" s="28"/>
    </row>
    <row r="409" spans="1:14" hidden="1" outlineLevel="1" x14ac:dyDescent="0.25">
      <c r="A409" t="s">
        <v>265</v>
      </c>
      <c r="C409" t="s">
        <v>20</v>
      </c>
      <c r="D409" s="2" t="s">
        <v>530</v>
      </c>
      <c r="E409" s="2">
        <f t="shared" si="20"/>
        <v>700000</v>
      </c>
      <c r="F409" s="2">
        <v>0</v>
      </c>
      <c r="I409" s="2">
        <v>0</v>
      </c>
      <c r="J409" s="2">
        <f t="shared" si="22"/>
        <v>700000</v>
      </c>
      <c r="K409" s="2">
        <v>700000</v>
      </c>
      <c r="L409" s="2" t="s">
        <v>366</v>
      </c>
      <c r="N409" s="28"/>
    </row>
    <row r="410" spans="1:14" hidden="1" outlineLevel="1" x14ac:dyDescent="0.25">
      <c r="A410" t="s">
        <v>265</v>
      </c>
      <c r="C410" t="s">
        <v>20</v>
      </c>
      <c r="D410" s="2" t="s">
        <v>623</v>
      </c>
      <c r="E410" s="2">
        <f t="shared" si="20"/>
        <v>700000</v>
      </c>
      <c r="F410" s="2">
        <v>0</v>
      </c>
      <c r="I410" s="2">
        <v>3100000</v>
      </c>
      <c r="J410" s="2">
        <f t="shared" si="22"/>
        <v>700000</v>
      </c>
      <c r="K410" s="2">
        <v>700000</v>
      </c>
      <c r="L410" s="2" t="s">
        <v>372</v>
      </c>
      <c r="N410" s="28"/>
    </row>
    <row r="411" spans="1:14" hidden="1" outlineLevel="1" x14ac:dyDescent="0.25">
      <c r="A411" t="s">
        <v>265</v>
      </c>
      <c r="C411" t="s">
        <v>20</v>
      </c>
      <c r="D411" s="2" t="s">
        <v>561</v>
      </c>
      <c r="E411" s="2">
        <f t="shared" si="20"/>
        <v>700000</v>
      </c>
      <c r="F411" s="2">
        <v>0</v>
      </c>
      <c r="I411" s="2">
        <v>0</v>
      </c>
      <c r="J411" s="2">
        <f t="shared" si="22"/>
        <v>700000</v>
      </c>
      <c r="K411" s="2">
        <v>700000</v>
      </c>
      <c r="L411" s="2" t="s">
        <v>366</v>
      </c>
      <c r="N411" s="28"/>
    </row>
    <row r="412" spans="1:14" hidden="1" outlineLevel="1" x14ac:dyDescent="0.25">
      <c r="A412" t="s">
        <v>265</v>
      </c>
      <c r="C412" t="s">
        <v>20</v>
      </c>
      <c r="D412" s="2" t="s">
        <v>260</v>
      </c>
      <c r="E412" s="2">
        <f t="shared" si="20"/>
        <v>700000</v>
      </c>
      <c r="F412" s="2">
        <v>0</v>
      </c>
      <c r="I412" s="2">
        <v>0</v>
      </c>
      <c r="J412" s="2">
        <f t="shared" si="22"/>
        <v>700000</v>
      </c>
      <c r="K412" s="2">
        <v>700000</v>
      </c>
      <c r="L412" s="2" t="s">
        <v>372</v>
      </c>
      <c r="N412" s="28"/>
    </row>
    <row r="413" spans="1:14" hidden="1" outlineLevel="1" x14ac:dyDescent="0.25">
      <c r="A413" t="s">
        <v>265</v>
      </c>
      <c r="C413" t="s">
        <v>20</v>
      </c>
      <c r="D413" s="2" t="s">
        <v>681</v>
      </c>
      <c r="E413" s="2">
        <f t="shared" si="20"/>
        <v>700000</v>
      </c>
      <c r="F413" s="2">
        <v>0</v>
      </c>
      <c r="I413" s="2">
        <v>0</v>
      </c>
      <c r="J413" s="2">
        <f t="shared" si="22"/>
        <v>700000</v>
      </c>
      <c r="K413" s="2">
        <v>700000</v>
      </c>
      <c r="L413" s="2" t="s">
        <v>372</v>
      </c>
      <c r="N413" s="28"/>
    </row>
    <row r="414" spans="1:14" hidden="1" outlineLevel="1" x14ac:dyDescent="0.25">
      <c r="A414" t="s">
        <v>265</v>
      </c>
      <c r="C414" t="s">
        <v>20</v>
      </c>
      <c r="D414" s="2" t="s">
        <v>682</v>
      </c>
      <c r="E414" s="2">
        <f t="shared" si="20"/>
        <v>700000</v>
      </c>
      <c r="F414" s="2">
        <v>0</v>
      </c>
      <c r="I414" s="2">
        <v>0</v>
      </c>
      <c r="J414" s="2">
        <f t="shared" si="22"/>
        <v>700000</v>
      </c>
      <c r="K414" s="2">
        <v>700000</v>
      </c>
      <c r="L414" s="2" t="s">
        <v>366</v>
      </c>
      <c r="N414" s="28"/>
    </row>
    <row r="415" spans="1:14" hidden="1" outlineLevel="1" x14ac:dyDescent="0.25">
      <c r="A415" t="s">
        <v>265</v>
      </c>
      <c r="C415" t="s">
        <v>20</v>
      </c>
      <c r="D415" s="2" t="s">
        <v>721</v>
      </c>
      <c r="E415" s="2">
        <f t="shared" si="20"/>
        <v>2000000</v>
      </c>
      <c r="F415" s="2">
        <v>1000000</v>
      </c>
      <c r="I415" s="2">
        <v>0</v>
      </c>
      <c r="J415" s="2">
        <f t="shared" si="22"/>
        <v>3000000</v>
      </c>
      <c r="K415" s="2">
        <v>3000000</v>
      </c>
      <c r="L415" s="2" t="s">
        <v>372</v>
      </c>
      <c r="N415" s="28"/>
    </row>
    <row r="416" spans="1:14" hidden="1" outlineLevel="1" x14ac:dyDescent="0.25">
      <c r="A416" t="s">
        <v>265</v>
      </c>
      <c r="C416" t="s">
        <v>20</v>
      </c>
      <c r="D416" s="2" t="s">
        <v>881</v>
      </c>
      <c r="E416" s="2">
        <f t="shared" si="20"/>
        <v>2000000</v>
      </c>
      <c r="F416" s="2">
        <v>850000</v>
      </c>
      <c r="I416" s="2">
        <v>3100000</v>
      </c>
      <c r="J416" s="2">
        <f t="shared" si="22"/>
        <v>2850000</v>
      </c>
      <c r="K416" s="2">
        <v>2850000</v>
      </c>
      <c r="L416" s="2" t="s">
        <v>366</v>
      </c>
      <c r="N416" s="28"/>
    </row>
    <row r="417" spans="1:14" hidden="1" outlineLevel="1" x14ac:dyDescent="0.25">
      <c r="A417" t="s">
        <v>265</v>
      </c>
      <c r="C417" t="s">
        <v>20</v>
      </c>
      <c r="D417" s="2" t="s">
        <v>624</v>
      </c>
      <c r="E417" s="2">
        <f t="shared" si="20"/>
        <v>1610000</v>
      </c>
      <c r="F417" s="2">
        <v>0</v>
      </c>
      <c r="I417" s="2">
        <v>0</v>
      </c>
      <c r="J417" s="2">
        <f t="shared" si="22"/>
        <v>1610000</v>
      </c>
      <c r="K417" s="2">
        <v>1610000</v>
      </c>
      <c r="L417" s="2" t="s">
        <v>372</v>
      </c>
      <c r="N417" s="28"/>
    </row>
    <row r="418" spans="1:14" hidden="1" outlineLevel="1" x14ac:dyDescent="0.25">
      <c r="A418" t="s">
        <v>265</v>
      </c>
      <c r="C418" t="s">
        <v>20</v>
      </c>
      <c r="D418" s="2" t="s">
        <v>527</v>
      </c>
      <c r="E418" s="2">
        <f t="shared" si="20"/>
        <v>1610000</v>
      </c>
      <c r="F418" s="2">
        <v>0</v>
      </c>
      <c r="I418" s="2">
        <v>0</v>
      </c>
      <c r="J418" s="2">
        <f t="shared" si="22"/>
        <v>1610000</v>
      </c>
      <c r="K418" s="2">
        <v>1610000</v>
      </c>
      <c r="L418" s="2" t="s">
        <v>372</v>
      </c>
      <c r="N418" s="28"/>
    </row>
    <row r="419" spans="1:14" hidden="1" outlineLevel="1" x14ac:dyDescent="0.25">
      <c r="A419" t="s">
        <v>265</v>
      </c>
      <c r="C419" t="s">
        <v>20</v>
      </c>
      <c r="D419" s="2" t="s">
        <v>261</v>
      </c>
      <c r="E419" s="2">
        <f t="shared" si="20"/>
        <v>560000</v>
      </c>
      <c r="F419" s="2">
        <v>0</v>
      </c>
      <c r="I419" s="2">
        <v>0</v>
      </c>
      <c r="J419" s="2">
        <f t="shared" si="22"/>
        <v>560000</v>
      </c>
      <c r="K419" s="2">
        <v>560000</v>
      </c>
      <c r="L419" s="2" t="s">
        <v>372</v>
      </c>
      <c r="N419" s="28"/>
    </row>
    <row r="420" spans="1:14" hidden="1" outlineLevel="1" x14ac:dyDescent="0.25">
      <c r="A420" t="s">
        <v>265</v>
      </c>
      <c r="C420" t="s">
        <v>20</v>
      </c>
      <c r="D420" s="2" t="s">
        <v>262</v>
      </c>
      <c r="E420" s="2">
        <f t="shared" si="20"/>
        <v>700000</v>
      </c>
      <c r="F420" s="2">
        <v>0</v>
      </c>
      <c r="I420" s="2">
        <v>0</v>
      </c>
      <c r="J420" s="2">
        <f t="shared" si="22"/>
        <v>700000</v>
      </c>
      <c r="K420" s="2">
        <v>700000</v>
      </c>
      <c r="L420" s="2" t="s">
        <v>372</v>
      </c>
      <c r="N420" s="28"/>
    </row>
    <row r="421" spans="1:14" hidden="1" outlineLevel="1" x14ac:dyDescent="0.25">
      <c r="A421" t="s">
        <v>249</v>
      </c>
      <c r="C421" t="s">
        <v>20</v>
      </c>
      <c r="D421" s="2" t="s">
        <v>421</v>
      </c>
      <c r="E421" s="2">
        <f t="shared" si="20"/>
        <v>700000</v>
      </c>
      <c r="F421" s="2">
        <v>0</v>
      </c>
      <c r="G421" s="32">
        <v>1000000</v>
      </c>
      <c r="I421" s="2">
        <v>0</v>
      </c>
      <c r="J421" s="2">
        <f t="shared" si="22"/>
        <v>1700000</v>
      </c>
      <c r="K421" s="2">
        <v>700000</v>
      </c>
      <c r="L421" s="19" t="s">
        <v>791</v>
      </c>
      <c r="N421" s="28"/>
    </row>
    <row r="422" spans="1:14" hidden="1" outlineLevel="1" x14ac:dyDescent="0.25">
      <c r="A422" t="s">
        <v>249</v>
      </c>
      <c r="C422" t="s">
        <v>20</v>
      </c>
      <c r="D422" s="2" t="s">
        <v>525</v>
      </c>
      <c r="E422" s="2">
        <f t="shared" si="20"/>
        <v>700000</v>
      </c>
      <c r="F422" s="2">
        <v>0</v>
      </c>
      <c r="I422" s="2">
        <v>3100000</v>
      </c>
      <c r="J422" s="2">
        <f t="shared" si="22"/>
        <v>700000</v>
      </c>
      <c r="K422" s="2">
        <v>700000</v>
      </c>
      <c r="L422" s="19" t="s">
        <v>791</v>
      </c>
      <c r="N422" s="28"/>
    </row>
    <row r="423" spans="1:14" hidden="1" outlineLevel="1" x14ac:dyDescent="0.25">
      <c r="A423" t="s">
        <v>249</v>
      </c>
      <c r="C423" t="s">
        <v>20</v>
      </c>
      <c r="D423" s="2" t="s">
        <v>462</v>
      </c>
      <c r="E423" s="2">
        <f t="shared" si="20"/>
        <v>700000</v>
      </c>
      <c r="F423" s="2">
        <v>0</v>
      </c>
      <c r="I423" s="2">
        <v>0</v>
      </c>
      <c r="J423" s="2">
        <f t="shared" si="22"/>
        <v>700000</v>
      </c>
      <c r="K423" s="2">
        <v>700000</v>
      </c>
      <c r="L423" s="19" t="s">
        <v>791</v>
      </c>
      <c r="N423" s="28"/>
    </row>
    <row r="424" spans="1:14" hidden="1" outlineLevel="1" x14ac:dyDescent="0.25">
      <c r="A424" t="s">
        <v>249</v>
      </c>
      <c r="C424" t="s">
        <v>20</v>
      </c>
      <c r="D424" s="2" t="s">
        <v>384</v>
      </c>
      <c r="E424" s="2">
        <f t="shared" si="20"/>
        <v>700000</v>
      </c>
      <c r="F424" s="2">
        <v>0</v>
      </c>
      <c r="I424" s="2">
        <v>0</v>
      </c>
      <c r="J424" s="2">
        <f t="shared" si="22"/>
        <v>700000</v>
      </c>
      <c r="K424" s="2">
        <v>700000</v>
      </c>
      <c r="L424" s="19" t="s">
        <v>791</v>
      </c>
      <c r="N424" s="28"/>
    </row>
    <row r="425" spans="1:14" hidden="1" outlineLevel="1" x14ac:dyDescent="0.25">
      <c r="A425" t="s">
        <v>249</v>
      </c>
      <c r="C425" t="s">
        <v>20</v>
      </c>
      <c r="D425" s="2" t="s">
        <v>621</v>
      </c>
      <c r="E425" s="2">
        <f t="shared" si="20"/>
        <v>1200000</v>
      </c>
      <c r="F425" s="2">
        <v>0</v>
      </c>
      <c r="I425" s="2">
        <v>3100000</v>
      </c>
      <c r="J425" s="2">
        <f t="shared" si="22"/>
        <v>1200000</v>
      </c>
      <c r="K425" s="2">
        <v>1200000</v>
      </c>
      <c r="L425" s="19" t="s">
        <v>791</v>
      </c>
      <c r="N425" s="28"/>
    </row>
    <row r="426" spans="1:14" hidden="1" outlineLevel="1" x14ac:dyDescent="0.25">
      <c r="A426" t="s">
        <v>249</v>
      </c>
      <c r="C426" t="s">
        <v>20</v>
      </c>
      <c r="D426" s="2" t="s">
        <v>786</v>
      </c>
      <c r="E426" s="2">
        <f t="shared" si="20"/>
        <v>0</v>
      </c>
      <c r="F426" s="2">
        <v>0</v>
      </c>
      <c r="I426" s="2">
        <v>0</v>
      </c>
      <c r="J426" s="2">
        <f t="shared" si="22"/>
        <v>0</v>
      </c>
      <c r="K426" s="2">
        <v>0</v>
      </c>
      <c r="L426" s="19" t="s">
        <v>791</v>
      </c>
      <c r="N426" s="28"/>
    </row>
    <row r="427" spans="1:14" hidden="1" outlineLevel="1" x14ac:dyDescent="0.25">
      <c r="A427" t="s">
        <v>265</v>
      </c>
      <c r="C427" t="s">
        <v>20</v>
      </c>
      <c r="D427" s="2" t="s">
        <v>466</v>
      </c>
      <c r="E427" s="2">
        <f t="shared" si="20"/>
        <v>2800000</v>
      </c>
      <c r="F427" s="2">
        <v>1000000</v>
      </c>
      <c r="I427" s="2">
        <v>0</v>
      </c>
      <c r="J427" s="2">
        <f t="shared" si="22"/>
        <v>3800000</v>
      </c>
      <c r="K427" s="2">
        <v>3800000</v>
      </c>
      <c r="L427" s="19" t="s">
        <v>791</v>
      </c>
      <c r="N427" s="28"/>
    </row>
    <row r="428" spans="1:14" hidden="1" outlineLevel="1" x14ac:dyDescent="0.25">
      <c r="A428" t="s">
        <v>265</v>
      </c>
      <c r="C428" t="s">
        <v>20</v>
      </c>
      <c r="D428" s="2" t="s">
        <v>528</v>
      </c>
      <c r="E428" s="2">
        <f t="shared" si="20"/>
        <v>2300000</v>
      </c>
      <c r="F428" s="2">
        <v>1000000</v>
      </c>
      <c r="I428" s="2">
        <v>3100000</v>
      </c>
      <c r="J428" s="2">
        <f t="shared" si="22"/>
        <v>3300000</v>
      </c>
      <c r="K428" s="2">
        <v>3300000</v>
      </c>
      <c r="L428" s="19" t="s">
        <v>791</v>
      </c>
      <c r="N428" s="28"/>
    </row>
    <row r="429" spans="1:14" hidden="1" outlineLevel="1" x14ac:dyDescent="0.25">
      <c r="A429" t="s">
        <v>265</v>
      </c>
      <c r="C429" t="s">
        <v>20</v>
      </c>
      <c r="D429" s="2" t="s">
        <v>882</v>
      </c>
      <c r="E429" s="2">
        <f t="shared" si="20"/>
        <v>2800000</v>
      </c>
      <c r="F429" s="2">
        <v>1000000</v>
      </c>
      <c r="G429" s="32">
        <v>1000000</v>
      </c>
      <c r="J429" s="2">
        <f t="shared" si="22"/>
        <v>4800000</v>
      </c>
      <c r="K429" s="2">
        <v>3800000</v>
      </c>
      <c r="L429" s="19" t="s">
        <v>791</v>
      </c>
      <c r="N429" s="28"/>
    </row>
    <row r="430" spans="1:14" hidden="1" outlineLevel="1" x14ac:dyDescent="0.25">
      <c r="A430" t="s">
        <v>265</v>
      </c>
      <c r="C430" t="s">
        <v>20</v>
      </c>
      <c r="D430" s="2" t="s">
        <v>883</v>
      </c>
      <c r="E430" s="2">
        <f t="shared" si="20"/>
        <v>2800000</v>
      </c>
      <c r="F430" s="2">
        <v>850000</v>
      </c>
      <c r="G430" s="32">
        <v>1000000</v>
      </c>
      <c r="J430" s="2">
        <f t="shared" si="22"/>
        <v>4650000</v>
      </c>
      <c r="K430" s="2">
        <v>3650000</v>
      </c>
      <c r="L430" s="19" t="s">
        <v>791</v>
      </c>
      <c r="N430" s="28"/>
    </row>
    <row r="431" spans="1:14" hidden="1" outlineLevel="1" x14ac:dyDescent="0.25">
      <c r="A431" t="s">
        <v>249</v>
      </c>
      <c r="C431" t="s">
        <v>37</v>
      </c>
      <c r="D431" s="2" t="s">
        <v>266</v>
      </c>
      <c r="E431" s="2">
        <f t="shared" si="20"/>
        <v>1610000</v>
      </c>
      <c r="F431" s="2">
        <v>600000</v>
      </c>
      <c r="I431" s="2">
        <v>2550000</v>
      </c>
      <c r="J431" s="2">
        <f t="shared" si="22"/>
        <v>2210000</v>
      </c>
      <c r="K431" s="2">
        <v>2210000</v>
      </c>
      <c r="N431" s="28"/>
    </row>
    <row r="432" spans="1:14" ht="12" hidden="1" customHeight="1" outlineLevel="1" x14ac:dyDescent="0.25">
      <c r="A432" t="s">
        <v>249</v>
      </c>
      <c r="C432" t="s">
        <v>37</v>
      </c>
      <c r="D432" s="2" t="s">
        <v>267</v>
      </c>
      <c r="E432" s="2">
        <f t="shared" si="20"/>
        <v>930000</v>
      </c>
      <c r="F432" s="2">
        <v>0</v>
      </c>
      <c r="I432" s="2">
        <v>1275000</v>
      </c>
      <c r="J432" s="2">
        <f t="shared" si="22"/>
        <v>930000</v>
      </c>
      <c r="K432" s="2">
        <v>930000</v>
      </c>
      <c r="N432" s="28"/>
    </row>
    <row r="433" spans="1:17" hidden="1" outlineLevel="1" x14ac:dyDescent="0.25">
      <c r="A433" t="s">
        <v>249</v>
      </c>
      <c r="C433" t="s">
        <v>37</v>
      </c>
      <c r="D433" s="2" t="s">
        <v>268</v>
      </c>
      <c r="E433" s="2">
        <f t="shared" si="20"/>
        <v>930000</v>
      </c>
      <c r="F433" s="2">
        <v>0</v>
      </c>
      <c r="I433" s="2">
        <v>1275000</v>
      </c>
      <c r="J433" s="2">
        <f t="shared" si="22"/>
        <v>930000</v>
      </c>
      <c r="K433" s="2">
        <v>930000</v>
      </c>
      <c r="N433" s="28"/>
    </row>
    <row r="434" spans="1:17" hidden="1" outlineLevel="1" x14ac:dyDescent="0.25">
      <c r="A434" t="s">
        <v>249</v>
      </c>
      <c r="C434" t="s">
        <v>37</v>
      </c>
      <c r="D434" s="2" t="s">
        <v>269</v>
      </c>
      <c r="E434" s="2">
        <f t="shared" si="20"/>
        <v>2060000</v>
      </c>
      <c r="F434" s="2">
        <v>0</v>
      </c>
      <c r="I434" s="2">
        <v>3825000</v>
      </c>
      <c r="J434" s="2">
        <f t="shared" si="22"/>
        <v>2060000</v>
      </c>
      <c r="K434" s="2">
        <v>2060000</v>
      </c>
      <c r="N434" s="28"/>
    </row>
    <row r="435" spans="1:17" hidden="1" outlineLevel="1" x14ac:dyDescent="0.25">
      <c r="A435" t="s">
        <v>249</v>
      </c>
      <c r="C435" t="s">
        <v>37</v>
      </c>
      <c r="D435" s="2" t="s">
        <v>884</v>
      </c>
      <c r="E435" s="2">
        <f t="shared" si="20"/>
        <v>900000</v>
      </c>
      <c r="F435" s="2">
        <v>0</v>
      </c>
      <c r="I435" s="2">
        <v>0</v>
      </c>
      <c r="J435" s="2">
        <f t="shared" si="22"/>
        <v>900000</v>
      </c>
      <c r="K435" s="2">
        <v>900000</v>
      </c>
      <c r="N435" s="28"/>
    </row>
    <row r="436" spans="1:17" hidden="1" outlineLevel="1" x14ac:dyDescent="0.25">
      <c r="A436" t="s">
        <v>249</v>
      </c>
      <c r="C436" t="s">
        <v>37</v>
      </c>
      <c r="D436" s="2" t="s">
        <v>237</v>
      </c>
      <c r="E436" s="2">
        <f t="shared" si="20"/>
        <v>900000</v>
      </c>
      <c r="F436" s="2">
        <v>0</v>
      </c>
      <c r="I436" s="2">
        <v>1275000</v>
      </c>
      <c r="J436" s="2">
        <f t="shared" si="22"/>
        <v>900000</v>
      </c>
      <c r="K436" s="2">
        <v>900000</v>
      </c>
      <c r="N436" s="28"/>
    </row>
    <row r="437" spans="1:17" hidden="1" outlineLevel="1" x14ac:dyDescent="0.25">
      <c r="A437" t="s">
        <v>249</v>
      </c>
      <c r="C437" t="s">
        <v>37</v>
      </c>
      <c r="D437" s="2" t="s">
        <v>271</v>
      </c>
      <c r="E437" s="2">
        <f t="shared" si="20"/>
        <v>900000</v>
      </c>
      <c r="F437" s="2">
        <v>0</v>
      </c>
      <c r="I437" s="2">
        <v>1275000</v>
      </c>
      <c r="J437" s="2">
        <f t="shared" si="22"/>
        <v>900000</v>
      </c>
      <c r="K437" s="2">
        <v>900000</v>
      </c>
      <c r="N437" s="28"/>
    </row>
    <row r="438" spans="1:17" hidden="1" outlineLevel="1" x14ac:dyDescent="0.25">
      <c r="A438" t="s">
        <v>265</v>
      </c>
      <c r="C438" t="s">
        <v>37</v>
      </c>
      <c r="D438" s="2" t="s">
        <v>264</v>
      </c>
      <c r="E438" s="2">
        <f t="shared" si="20"/>
        <v>1950000</v>
      </c>
      <c r="F438" s="2">
        <v>0</v>
      </c>
      <c r="I438" s="2">
        <v>1275000</v>
      </c>
      <c r="J438" s="2">
        <f t="shared" si="22"/>
        <v>1950000</v>
      </c>
      <c r="K438" s="2">
        <v>1950000</v>
      </c>
      <c r="N438" s="28"/>
    </row>
    <row r="439" spans="1:17" hidden="1" outlineLevel="1" x14ac:dyDescent="0.25">
      <c r="A439" t="s">
        <v>265</v>
      </c>
      <c r="C439" t="s">
        <v>37</v>
      </c>
      <c r="D439" s="2" t="s">
        <v>272</v>
      </c>
      <c r="E439" s="2">
        <f t="shared" si="20"/>
        <v>2930000</v>
      </c>
      <c r="F439" s="2">
        <v>0</v>
      </c>
      <c r="I439" s="2">
        <v>1275000</v>
      </c>
      <c r="J439" s="2">
        <f t="shared" si="22"/>
        <v>2930000</v>
      </c>
      <c r="K439" s="2">
        <v>2930000</v>
      </c>
      <c r="N439" s="28"/>
    </row>
    <row r="440" spans="1:17" hidden="1" outlineLevel="1" x14ac:dyDescent="0.25">
      <c r="A440" t="s">
        <v>265</v>
      </c>
      <c r="C440" t="s">
        <v>37</v>
      </c>
      <c r="D440" s="2" t="s">
        <v>273</v>
      </c>
      <c r="E440" s="2">
        <f t="shared" si="20"/>
        <v>900000</v>
      </c>
      <c r="F440" s="2">
        <v>0</v>
      </c>
      <c r="I440" s="2">
        <v>1275000</v>
      </c>
      <c r="J440" s="2">
        <f t="shared" si="22"/>
        <v>900000</v>
      </c>
      <c r="K440" s="2">
        <v>900000</v>
      </c>
      <c r="N440" s="28"/>
    </row>
    <row r="441" spans="1:17" hidden="1" outlineLevel="1" x14ac:dyDescent="0.25">
      <c r="A441" t="s">
        <v>265</v>
      </c>
      <c r="C441" t="s">
        <v>37</v>
      </c>
      <c r="D441" s="2" t="s">
        <v>388</v>
      </c>
      <c r="E441" s="2">
        <f t="shared" si="20"/>
        <v>1614000</v>
      </c>
      <c r="F441" s="2">
        <v>0</v>
      </c>
      <c r="I441" s="2">
        <v>1275000</v>
      </c>
      <c r="J441" s="2">
        <f t="shared" si="22"/>
        <v>1614000</v>
      </c>
      <c r="K441" s="2">
        <v>1614000</v>
      </c>
      <c r="N441" s="28"/>
    </row>
    <row r="442" spans="1:17" hidden="1" outlineLevel="1" x14ac:dyDescent="0.25">
      <c r="A442" t="s">
        <v>265</v>
      </c>
      <c r="C442" t="s">
        <v>37</v>
      </c>
      <c r="D442" s="2" t="s">
        <v>263</v>
      </c>
      <c r="E442" s="2">
        <f t="shared" si="20"/>
        <v>1770000</v>
      </c>
      <c r="F442" s="2">
        <v>0</v>
      </c>
      <c r="I442" s="2">
        <v>1275000</v>
      </c>
      <c r="J442" s="2">
        <f t="shared" si="22"/>
        <v>1770000</v>
      </c>
      <c r="K442" s="2">
        <v>1770000</v>
      </c>
      <c r="N442" s="28"/>
    </row>
    <row r="443" spans="1:17" hidden="1" outlineLevel="1" x14ac:dyDescent="0.25">
      <c r="A443" t="s">
        <v>265</v>
      </c>
      <c r="C443" t="s">
        <v>37</v>
      </c>
      <c r="D443" s="2" t="s">
        <v>885</v>
      </c>
      <c r="E443" s="2">
        <f t="shared" si="20"/>
        <v>900000</v>
      </c>
      <c r="F443" s="2">
        <v>0</v>
      </c>
      <c r="I443" s="2">
        <v>0</v>
      </c>
      <c r="J443" s="2">
        <f t="shared" si="22"/>
        <v>900000</v>
      </c>
      <c r="K443" s="2">
        <v>900000</v>
      </c>
      <c r="N443" s="28"/>
    </row>
    <row r="444" spans="1:17" hidden="1" outlineLevel="1" x14ac:dyDescent="0.25">
      <c r="A444" t="s">
        <v>265</v>
      </c>
      <c r="C444" t="s">
        <v>37</v>
      </c>
      <c r="D444" s="15" t="s">
        <v>533</v>
      </c>
      <c r="E444" s="2">
        <f t="shared" ref="E444" si="23">+K444-F444</f>
        <v>0</v>
      </c>
      <c r="F444" s="2">
        <v>0</v>
      </c>
      <c r="I444" s="2">
        <v>1275000</v>
      </c>
      <c r="J444" s="2">
        <f t="shared" si="22"/>
        <v>0</v>
      </c>
      <c r="N444" s="28"/>
    </row>
    <row r="445" spans="1:17" hidden="1" outlineLevel="1" x14ac:dyDescent="0.25">
      <c r="A445" t="s">
        <v>265</v>
      </c>
      <c r="C445" t="s">
        <v>39</v>
      </c>
      <c r="D445" s="19" t="s">
        <v>274</v>
      </c>
      <c r="E445" s="2">
        <f t="shared" si="20"/>
        <v>900000</v>
      </c>
      <c r="F445" s="19">
        <v>0</v>
      </c>
      <c r="G445" s="19"/>
      <c r="H445" s="19">
        <v>870000</v>
      </c>
      <c r="I445" s="19">
        <v>3690000</v>
      </c>
      <c r="J445" s="2">
        <f t="shared" si="22"/>
        <v>30000</v>
      </c>
      <c r="K445" s="19">
        <v>900000</v>
      </c>
      <c r="L445" s="19" t="s">
        <v>843</v>
      </c>
      <c r="N445" s="28"/>
    </row>
    <row r="446" spans="1:17" hidden="1" outlineLevel="1" x14ac:dyDescent="0.25">
      <c r="A446" t="s">
        <v>265</v>
      </c>
      <c r="C446" t="s">
        <v>39</v>
      </c>
      <c r="D446" s="19" t="s">
        <v>80</v>
      </c>
      <c r="E446" s="2">
        <f t="shared" si="20"/>
        <v>900000</v>
      </c>
      <c r="F446" s="19">
        <v>0</v>
      </c>
      <c r="G446" s="19"/>
      <c r="H446" s="19">
        <v>900000</v>
      </c>
      <c r="I446" s="19">
        <v>3690000</v>
      </c>
      <c r="J446" s="2">
        <f t="shared" si="22"/>
        <v>0</v>
      </c>
      <c r="K446" s="19">
        <v>900000</v>
      </c>
      <c r="L446" s="19" t="s">
        <v>843</v>
      </c>
      <c r="M446">
        <v>18550000</v>
      </c>
      <c r="N446" s="28"/>
    </row>
    <row r="447" spans="1:17" s="1" customFormat="1" collapsed="1" x14ac:dyDescent="0.25">
      <c r="A447" s="3"/>
      <c r="B447" s="3"/>
      <c r="C447" s="3"/>
      <c r="D447" s="3" t="s">
        <v>86</v>
      </c>
      <c r="E447" s="4">
        <f t="shared" ref="E447:K447" si="24">SUM(E355:E446)</f>
        <v>124646500</v>
      </c>
      <c r="F447" s="4">
        <f t="shared" si="24"/>
        <v>27000000</v>
      </c>
      <c r="G447" s="4">
        <f t="shared" si="24"/>
        <v>8291666.666666666</v>
      </c>
      <c r="H447" s="4">
        <f t="shared" si="24"/>
        <v>1770000</v>
      </c>
      <c r="I447" s="4">
        <f t="shared" si="24"/>
        <v>110205000</v>
      </c>
      <c r="J447" s="4">
        <f t="shared" si="22"/>
        <v>158168166.66666666</v>
      </c>
      <c r="K447" s="4">
        <f t="shared" si="24"/>
        <v>151646500</v>
      </c>
      <c r="L447" s="4"/>
      <c r="M447" s="1">
        <v>112402500</v>
      </c>
      <c r="N447" s="28">
        <v>18894000</v>
      </c>
      <c r="O447" s="1">
        <v>30000</v>
      </c>
      <c r="P447" s="1">
        <v>8291666.666666667</v>
      </c>
      <c r="Q447" s="1">
        <v>110205000</v>
      </c>
    </row>
    <row r="448" spans="1:17" s="20" customFormat="1" hidden="1" outlineLevel="1" x14ac:dyDescent="0.25">
      <c r="A448" s="20" t="s">
        <v>66</v>
      </c>
      <c r="C448" s="20" t="s">
        <v>20</v>
      </c>
      <c r="D448" s="20" t="s">
        <v>886</v>
      </c>
      <c r="E448" s="2">
        <f t="shared" si="20"/>
        <v>4000000</v>
      </c>
      <c r="F448" s="22">
        <v>1000000</v>
      </c>
      <c r="G448" s="22">
        <v>880000</v>
      </c>
      <c r="I448" s="2"/>
      <c r="J448" s="2">
        <f t="shared" si="22"/>
        <v>5880000</v>
      </c>
      <c r="K448" s="20">
        <v>5000000</v>
      </c>
      <c r="L448" s="20" t="s">
        <v>250</v>
      </c>
      <c r="N448" s="28"/>
    </row>
    <row r="449" spans="1:14" s="20" customFormat="1" hidden="1" outlineLevel="1" x14ac:dyDescent="0.25">
      <c r="A449" s="20" t="s">
        <v>66</v>
      </c>
      <c r="C449" s="20" t="s">
        <v>20</v>
      </c>
      <c r="D449" s="20" t="s">
        <v>278</v>
      </c>
      <c r="E449" s="2">
        <f t="shared" ref="E449:E515" si="25">+K449-F449</f>
        <v>4000000</v>
      </c>
      <c r="F449" s="22">
        <v>1000000</v>
      </c>
      <c r="G449" s="22"/>
      <c r="I449" s="2"/>
      <c r="J449" s="2">
        <f t="shared" si="22"/>
        <v>5000000</v>
      </c>
      <c r="K449" s="20">
        <v>5000000</v>
      </c>
      <c r="L449" s="20" t="s">
        <v>250</v>
      </c>
      <c r="N449" s="28"/>
    </row>
    <row r="450" spans="1:14" s="20" customFormat="1" hidden="1" outlineLevel="1" x14ac:dyDescent="0.25">
      <c r="A450" s="20" t="s">
        <v>66</v>
      </c>
      <c r="C450" s="20" t="s">
        <v>20</v>
      </c>
      <c r="D450" s="20" t="s">
        <v>562</v>
      </c>
      <c r="E450" s="2">
        <f t="shared" si="25"/>
        <v>2000000</v>
      </c>
      <c r="F450" s="22">
        <v>1000000</v>
      </c>
      <c r="G450" s="22"/>
      <c r="I450" s="2"/>
      <c r="J450" s="2">
        <f t="shared" si="22"/>
        <v>3000000</v>
      </c>
      <c r="K450" s="20">
        <v>3000000</v>
      </c>
      <c r="L450" s="20" t="s">
        <v>252</v>
      </c>
      <c r="N450" s="28"/>
    </row>
    <row r="451" spans="1:14" s="20" customFormat="1" hidden="1" outlineLevel="1" x14ac:dyDescent="0.25">
      <c r="A451" s="20" t="s">
        <v>66</v>
      </c>
      <c r="C451" s="20" t="s">
        <v>20</v>
      </c>
      <c r="D451" s="20" t="s">
        <v>684</v>
      </c>
      <c r="E451" s="2">
        <f t="shared" si="25"/>
        <v>4000000</v>
      </c>
      <c r="F451" s="22">
        <v>1000000</v>
      </c>
      <c r="G451" s="22"/>
      <c r="I451" s="2">
        <v>3100000</v>
      </c>
      <c r="J451" s="2">
        <f t="shared" si="22"/>
        <v>5000000</v>
      </c>
      <c r="K451" s="20">
        <v>5000000</v>
      </c>
      <c r="L451" s="20" t="s">
        <v>250</v>
      </c>
      <c r="N451" s="28"/>
    </row>
    <row r="452" spans="1:14" s="20" customFormat="1" hidden="1" outlineLevel="1" x14ac:dyDescent="0.25">
      <c r="A452" s="20" t="s">
        <v>66</v>
      </c>
      <c r="C452" s="20" t="s">
        <v>20</v>
      </c>
      <c r="D452" s="20" t="s">
        <v>722</v>
      </c>
      <c r="E452" s="2">
        <f t="shared" si="25"/>
        <v>4000000</v>
      </c>
      <c r="F452" s="22">
        <v>1000000</v>
      </c>
      <c r="G452" s="22">
        <v>280000</v>
      </c>
      <c r="I452" s="2"/>
      <c r="J452" s="2">
        <f t="shared" si="22"/>
        <v>5280000</v>
      </c>
      <c r="K452" s="20">
        <v>5000000</v>
      </c>
      <c r="L452" s="20" t="s">
        <v>252</v>
      </c>
      <c r="N452" s="28"/>
    </row>
    <row r="453" spans="1:14" s="20" customFormat="1" hidden="1" outlineLevel="1" x14ac:dyDescent="0.25">
      <c r="A453" s="20" t="s">
        <v>66</v>
      </c>
      <c r="C453" s="20" t="s">
        <v>20</v>
      </c>
      <c r="D453" s="20" t="s">
        <v>279</v>
      </c>
      <c r="E453" s="2">
        <f t="shared" si="25"/>
        <v>4000000</v>
      </c>
      <c r="F453" s="22">
        <v>1000000</v>
      </c>
      <c r="G453" s="22"/>
      <c r="I453" s="2">
        <v>3100000</v>
      </c>
      <c r="J453" s="2">
        <f t="shared" ref="J453:J516" si="26">SUM(E453:G453)-H453</f>
        <v>5000000</v>
      </c>
      <c r="K453" s="20">
        <v>5000000</v>
      </c>
      <c r="L453" s="20" t="s">
        <v>251</v>
      </c>
      <c r="N453" s="28"/>
    </row>
    <row r="454" spans="1:14" s="20" customFormat="1" hidden="1" outlineLevel="1" x14ac:dyDescent="0.25">
      <c r="A454" s="20" t="s">
        <v>66</v>
      </c>
      <c r="C454" s="20" t="s">
        <v>20</v>
      </c>
      <c r="D454" s="20" t="s">
        <v>534</v>
      </c>
      <c r="E454" s="2">
        <f t="shared" si="25"/>
        <v>3200000</v>
      </c>
      <c r="F454" s="22">
        <v>1000000</v>
      </c>
      <c r="G454" s="22"/>
      <c r="I454" s="2">
        <v>3100000</v>
      </c>
      <c r="J454" s="2">
        <f t="shared" si="26"/>
        <v>4200000</v>
      </c>
      <c r="K454" s="20">
        <v>4200000</v>
      </c>
      <c r="L454" s="20" t="s">
        <v>250</v>
      </c>
      <c r="N454" s="28"/>
    </row>
    <row r="455" spans="1:14" s="20" customFormat="1" hidden="1" outlineLevel="1" x14ac:dyDescent="0.25">
      <c r="A455" s="20" t="s">
        <v>66</v>
      </c>
      <c r="C455" s="20" t="s">
        <v>20</v>
      </c>
      <c r="D455" s="20" t="s">
        <v>535</v>
      </c>
      <c r="E455" s="2">
        <f t="shared" si="25"/>
        <v>3200000</v>
      </c>
      <c r="F455" s="22">
        <v>1000000</v>
      </c>
      <c r="G455" s="22"/>
      <c r="I455" s="2">
        <v>3100000</v>
      </c>
      <c r="J455" s="2">
        <f t="shared" si="26"/>
        <v>4200000</v>
      </c>
      <c r="K455" s="20">
        <v>4200000</v>
      </c>
      <c r="L455" s="20" t="s">
        <v>250</v>
      </c>
      <c r="N455" s="28"/>
    </row>
    <row r="456" spans="1:14" s="20" customFormat="1" hidden="1" outlineLevel="1" x14ac:dyDescent="0.25">
      <c r="A456" s="20" t="s">
        <v>66</v>
      </c>
      <c r="C456" s="20" t="s">
        <v>20</v>
      </c>
      <c r="D456" s="20" t="s">
        <v>643</v>
      </c>
      <c r="E456" s="2">
        <f t="shared" si="25"/>
        <v>3200000</v>
      </c>
      <c r="F456" s="22">
        <v>1000000</v>
      </c>
      <c r="G456" s="22"/>
      <c r="I456" s="2">
        <v>3100000</v>
      </c>
      <c r="J456" s="2">
        <f t="shared" si="26"/>
        <v>4200000</v>
      </c>
      <c r="K456" s="20">
        <v>4200000</v>
      </c>
      <c r="L456" s="20" t="s">
        <v>250</v>
      </c>
      <c r="N456" s="28"/>
    </row>
    <row r="457" spans="1:14" s="20" customFormat="1" hidden="1" outlineLevel="1" x14ac:dyDescent="0.25">
      <c r="A457" s="20" t="s">
        <v>66</v>
      </c>
      <c r="C457" s="20" t="s">
        <v>20</v>
      </c>
      <c r="D457" s="20" t="s">
        <v>887</v>
      </c>
      <c r="E457" s="2">
        <f t="shared" si="25"/>
        <v>3200000</v>
      </c>
      <c r="F457" s="22">
        <v>1000000</v>
      </c>
      <c r="G457" s="22">
        <v>1000000</v>
      </c>
      <c r="I457" s="2"/>
      <c r="J457" s="2">
        <f t="shared" si="26"/>
        <v>5200000</v>
      </c>
      <c r="K457" s="20">
        <v>4200000</v>
      </c>
      <c r="L457" s="20" t="s">
        <v>251</v>
      </c>
      <c r="N457" s="28"/>
    </row>
    <row r="458" spans="1:14" s="20" customFormat="1" hidden="1" outlineLevel="1" x14ac:dyDescent="0.25">
      <c r="A458" s="20" t="s">
        <v>66</v>
      </c>
      <c r="C458" s="20" t="s">
        <v>20</v>
      </c>
      <c r="D458" s="20" t="s">
        <v>564</v>
      </c>
      <c r="E458" s="2">
        <f t="shared" si="25"/>
        <v>3200000</v>
      </c>
      <c r="F458" s="22">
        <v>1000000</v>
      </c>
      <c r="G458" s="22"/>
      <c r="I458" s="2">
        <v>3100000</v>
      </c>
      <c r="J458" s="2">
        <f t="shared" si="26"/>
        <v>4200000</v>
      </c>
      <c r="K458" s="20">
        <v>4200000</v>
      </c>
      <c r="L458" s="20" t="s">
        <v>251</v>
      </c>
      <c r="N458" s="28"/>
    </row>
    <row r="459" spans="1:14" s="20" customFormat="1" hidden="1" outlineLevel="1" x14ac:dyDescent="0.25">
      <c r="A459" s="20" t="s">
        <v>66</v>
      </c>
      <c r="C459" s="20" t="s">
        <v>20</v>
      </c>
      <c r="D459" s="20" t="s">
        <v>425</v>
      </c>
      <c r="E459" s="2">
        <f t="shared" si="25"/>
        <v>4000000</v>
      </c>
      <c r="F459" s="22">
        <v>1000000</v>
      </c>
      <c r="G459" s="22"/>
      <c r="I459" s="2">
        <v>3100000</v>
      </c>
      <c r="J459" s="2">
        <f t="shared" si="26"/>
        <v>5000000</v>
      </c>
      <c r="K459" s="20">
        <v>5000000</v>
      </c>
      <c r="L459" s="20" t="s">
        <v>250</v>
      </c>
      <c r="N459" s="28"/>
    </row>
    <row r="460" spans="1:14" s="20" customFormat="1" hidden="1" outlineLevel="1" x14ac:dyDescent="0.25">
      <c r="A460" s="20" t="s">
        <v>66</v>
      </c>
      <c r="C460" s="20" t="s">
        <v>20</v>
      </c>
      <c r="D460" s="20" t="s">
        <v>888</v>
      </c>
      <c r="E460" s="2">
        <f t="shared" si="25"/>
        <v>4000000</v>
      </c>
      <c r="F460" s="22">
        <v>1000000</v>
      </c>
      <c r="G460" s="22">
        <v>1000000</v>
      </c>
      <c r="I460" s="2"/>
      <c r="J460" s="2">
        <f t="shared" si="26"/>
        <v>6000000</v>
      </c>
      <c r="K460" s="20">
        <v>5000000</v>
      </c>
      <c r="L460" s="20" t="s">
        <v>250</v>
      </c>
      <c r="N460" s="28"/>
    </row>
    <row r="461" spans="1:14" s="20" customFormat="1" hidden="1" outlineLevel="1" x14ac:dyDescent="0.25">
      <c r="A461" s="20" t="s">
        <v>66</v>
      </c>
      <c r="C461" s="20" t="s">
        <v>20</v>
      </c>
      <c r="D461" s="20" t="s">
        <v>280</v>
      </c>
      <c r="E461" s="2">
        <f t="shared" si="25"/>
        <v>4000000</v>
      </c>
      <c r="F461" s="22">
        <v>1000000</v>
      </c>
      <c r="G461" s="22"/>
      <c r="I461" s="2">
        <v>3100000</v>
      </c>
      <c r="J461" s="2">
        <f t="shared" si="26"/>
        <v>5000000</v>
      </c>
      <c r="K461" s="20">
        <v>5000000</v>
      </c>
      <c r="L461" s="20" t="s">
        <v>251</v>
      </c>
      <c r="N461" s="28"/>
    </row>
    <row r="462" spans="1:14" s="20" customFormat="1" hidden="1" outlineLevel="1" x14ac:dyDescent="0.25">
      <c r="A462" s="20" t="s">
        <v>66</v>
      </c>
      <c r="C462" s="20" t="s">
        <v>20</v>
      </c>
      <c r="D462" s="20" t="s">
        <v>536</v>
      </c>
      <c r="E462" s="2">
        <f t="shared" si="25"/>
        <v>700000</v>
      </c>
      <c r="F462" s="22">
        <v>0</v>
      </c>
      <c r="G462" s="22"/>
      <c r="I462" s="2">
        <v>3100000</v>
      </c>
      <c r="J462" s="2">
        <f t="shared" si="26"/>
        <v>700000</v>
      </c>
      <c r="K462" s="20">
        <v>700000</v>
      </c>
      <c r="L462" s="20" t="s">
        <v>252</v>
      </c>
      <c r="N462" s="28"/>
    </row>
    <row r="463" spans="1:14" s="20" customFormat="1" hidden="1" outlineLevel="1" x14ac:dyDescent="0.25">
      <c r="A463" s="20" t="s">
        <v>66</v>
      </c>
      <c r="C463" s="20" t="s">
        <v>20</v>
      </c>
      <c r="D463" s="20" t="s">
        <v>281</v>
      </c>
      <c r="E463" s="2">
        <f t="shared" si="25"/>
        <v>1740000</v>
      </c>
      <c r="F463" s="22">
        <v>0</v>
      </c>
      <c r="G463" s="22"/>
      <c r="I463" s="2">
        <v>3100000</v>
      </c>
      <c r="J463" s="2">
        <f t="shared" si="26"/>
        <v>1740000</v>
      </c>
      <c r="K463" s="20">
        <v>1740000</v>
      </c>
      <c r="L463" s="20" t="s">
        <v>250</v>
      </c>
      <c r="N463" s="28"/>
    </row>
    <row r="464" spans="1:14" s="20" customFormat="1" hidden="1" outlineLevel="1" x14ac:dyDescent="0.25">
      <c r="A464" s="20" t="s">
        <v>66</v>
      </c>
      <c r="C464" s="20" t="s">
        <v>20</v>
      </c>
      <c r="D464" s="20" t="s">
        <v>282</v>
      </c>
      <c r="E464" s="2">
        <f t="shared" si="25"/>
        <v>1740000</v>
      </c>
      <c r="F464" s="22">
        <v>0</v>
      </c>
      <c r="G464" s="22"/>
      <c r="I464" s="2">
        <v>3100000</v>
      </c>
      <c r="J464" s="2">
        <f t="shared" si="26"/>
        <v>1740000</v>
      </c>
      <c r="K464" s="20">
        <v>1740000</v>
      </c>
      <c r="L464" s="20" t="s">
        <v>250</v>
      </c>
      <c r="N464" s="28"/>
    </row>
    <row r="465" spans="1:14" s="20" customFormat="1" hidden="1" outlineLevel="1" x14ac:dyDescent="0.25">
      <c r="A465" s="20" t="s">
        <v>66</v>
      </c>
      <c r="C465" s="20" t="s">
        <v>20</v>
      </c>
      <c r="D465" s="20" t="s">
        <v>389</v>
      </c>
      <c r="E465" s="2">
        <f t="shared" si="25"/>
        <v>700000</v>
      </c>
      <c r="F465" s="22">
        <v>0</v>
      </c>
      <c r="G465" s="22"/>
      <c r="I465" s="2">
        <v>3100000</v>
      </c>
      <c r="J465" s="2">
        <f t="shared" si="26"/>
        <v>700000</v>
      </c>
      <c r="K465" s="20">
        <v>700000</v>
      </c>
      <c r="L465" s="20" t="s">
        <v>250</v>
      </c>
      <c r="N465" s="28"/>
    </row>
    <row r="466" spans="1:14" s="20" customFormat="1" hidden="1" outlineLevel="1" x14ac:dyDescent="0.25">
      <c r="A466" s="20" t="s">
        <v>66</v>
      </c>
      <c r="C466" s="20" t="s">
        <v>20</v>
      </c>
      <c r="D466" s="20" t="s">
        <v>603</v>
      </c>
      <c r="E466" s="2">
        <f t="shared" si="25"/>
        <v>560000</v>
      </c>
      <c r="F466" s="22">
        <v>0</v>
      </c>
      <c r="G466" s="22"/>
      <c r="I466" s="2">
        <v>3100000</v>
      </c>
      <c r="J466" s="2">
        <f t="shared" si="26"/>
        <v>560000</v>
      </c>
      <c r="K466" s="20">
        <v>560000</v>
      </c>
      <c r="L466" s="20" t="s">
        <v>250</v>
      </c>
      <c r="N466" s="28"/>
    </row>
    <row r="467" spans="1:14" s="20" customFormat="1" hidden="1" outlineLevel="1" x14ac:dyDescent="0.25">
      <c r="A467" s="20" t="s">
        <v>66</v>
      </c>
      <c r="C467" s="20" t="s">
        <v>20</v>
      </c>
      <c r="D467" s="20" t="s">
        <v>284</v>
      </c>
      <c r="E467" s="2">
        <f t="shared" si="25"/>
        <v>560000</v>
      </c>
      <c r="F467" s="22">
        <v>0</v>
      </c>
      <c r="G467" s="22"/>
      <c r="I467" s="2">
        <v>3100000</v>
      </c>
      <c r="J467" s="2">
        <f t="shared" si="26"/>
        <v>560000</v>
      </c>
      <c r="K467" s="20">
        <v>560000</v>
      </c>
      <c r="L467" s="20" t="s">
        <v>250</v>
      </c>
      <c r="N467" s="28"/>
    </row>
    <row r="468" spans="1:14" s="20" customFormat="1" hidden="1" outlineLevel="1" x14ac:dyDescent="0.25">
      <c r="A468" s="20" t="s">
        <v>66</v>
      </c>
      <c r="C468" s="20" t="s">
        <v>20</v>
      </c>
      <c r="D468" s="20" t="s">
        <v>283</v>
      </c>
      <c r="E468" s="2">
        <f t="shared" si="25"/>
        <v>3610000</v>
      </c>
      <c r="F468" s="22">
        <v>1000000</v>
      </c>
      <c r="G468" s="22"/>
      <c r="I468" s="2">
        <v>3100000</v>
      </c>
      <c r="J468" s="2">
        <f t="shared" si="26"/>
        <v>4610000</v>
      </c>
      <c r="K468" s="20">
        <v>4610000</v>
      </c>
      <c r="L468" s="20" t="s">
        <v>288</v>
      </c>
      <c r="N468" s="28"/>
    </row>
    <row r="469" spans="1:14" s="20" customFormat="1" hidden="1" outlineLevel="1" x14ac:dyDescent="0.25">
      <c r="A469" s="20" t="s">
        <v>66</v>
      </c>
      <c r="C469" s="20" t="s">
        <v>20</v>
      </c>
      <c r="D469" s="20" t="s">
        <v>626</v>
      </c>
      <c r="E469" s="2">
        <f t="shared" si="25"/>
        <v>2000000</v>
      </c>
      <c r="F469" s="22">
        <v>1000000</v>
      </c>
      <c r="G469" s="22"/>
      <c r="I469" s="2">
        <v>3100000</v>
      </c>
      <c r="J469" s="2">
        <f t="shared" si="26"/>
        <v>3000000</v>
      </c>
      <c r="K469" s="20">
        <v>3000000</v>
      </c>
      <c r="L469" s="20" t="s">
        <v>250</v>
      </c>
      <c r="N469" s="28"/>
    </row>
    <row r="470" spans="1:14" s="20" customFormat="1" hidden="1" outlineLevel="1" x14ac:dyDescent="0.25">
      <c r="A470" s="20" t="s">
        <v>66</v>
      </c>
      <c r="C470" s="20" t="s">
        <v>20</v>
      </c>
      <c r="D470" s="20" t="s">
        <v>469</v>
      </c>
      <c r="E470" s="2">
        <f t="shared" si="25"/>
        <v>4000000</v>
      </c>
      <c r="F470" s="22">
        <v>1000000</v>
      </c>
      <c r="G470" s="22"/>
      <c r="I470" s="2">
        <v>3100000</v>
      </c>
      <c r="J470" s="2">
        <f t="shared" si="26"/>
        <v>5000000</v>
      </c>
      <c r="K470" s="20">
        <v>5000000</v>
      </c>
      <c r="L470" s="20" t="s">
        <v>288</v>
      </c>
      <c r="N470" s="28"/>
    </row>
    <row r="471" spans="1:14" s="20" customFormat="1" hidden="1" outlineLevel="1" x14ac:dyDescent="0.25">
      <c r="A471" s="20" t="s">
        <v>66</v>
      </c>
      <c r="C471" s="20" t="s">
        <v>20</v>
      </c>
      <c r="D471" s="20" t="s">
        <v>627</v>
      </c>
      <c r="E471" s="2">
        <f t="shared" si="25"/>
        <v>4000000</v>
      </c>
      <c r="F471" s="22">
        <v>1000000</v>
      </c>
      <c r="G471" s="22"/>
      <c r="I471" s="2"/>
      <c r="J471" s="2">
        <f t="shared" si="26"/>
        <v>5000000</v>
      </c>
      <c r="K471" s="20">
        <v>5000000</v>
      </c>
      <c r="L471" s="20" t="s">
        <v>250</v>
      </c>
      <c r="N471" s="28"/>
    </row>
    <row r="472" spans="1:14" s="20" customFormat="1" hidden="1" outlineLevel="1" x14ac:dyDescent="0.25">
      <c r="A472" s="20" t="s">
        <v>66</v>
      </c>
      <c r="C472" s="20" t="s">
        <v>20</v>
      </c>
      <c r="D472" s="20" t="s">
        <v>889</v>
      </c>
      <c r="E472" s="2">
        <f t="shared" si="25"/>
        <v>3800000</v>
      </c>
      <c r="F472" s="22">
        <v>1000000</v>
      </c>
      <c r="G472" s="22">
        <v>960000</v>
      </c>
      <c r="I472" s="2"/>
      <c r="J472" s="2">
        <f t="shared" si="26"/>
        <v>5760000</v>
      </c>
      <c r="K472" s="20">
        <v>4800000</v>
      </c>
      <c r="L472" s="20" t="s">
        <v>288</v>
      </c>
      <c r="N472" s="28"/>
    </row>
    <row r="473" spans="1:14" s="20" customFormat="1" hidden="1" outlineLevel="1" x14ac:dyDescent="0.25">
      <c r="A473" s="20" t="s">
        <v>66</v>
      </c>
      <c r="C473" s="20" t="s">
        <v>20</v>
      </c>
      <c r="D473" s="20" t="s">
        <v>285</v>
      </c>
      <c r="E473" s="2">
        <f t="shared" si="25"/>
        <v>4000000</v>
      </c>
      <c r="F473" s="22">
        <v>1000000</v>
      </c>
      <c r="G473" s="22"/>
      <c r="I473" s="2">
        <v>3100000</v>
      </c>
      <c r="J473" s="2">
        <f t="shared" si="26"/>
        <v>5000000</v>
      </c>
      <c r="K473" s="20">
        <v>5000000</v>
      </c>
      <c r="L473" s="20" t="s">
        <v>250</v>
      </c>
      <c r="N473" s="28"/>
    </row>
    <row r="474" spans="1:14" s="20" customFormat="1" hidden="1" outlineLevel="1" x14ac:dyDescent="0.25">
      <c r="A474" s="20" t="s">
        <v>66</v>
      </c>
      <c r="C474" s="20" t="s">
        <v>20</v>
      </c>
      <c r="D474" s="20" t="s">
        <v>686</v>
      </c>
      <c r="E474" s="2">
        <f t="shared" si="25"/>
        <v>4000000</v>
      </c>
      <c r="F474" s="22">
        <v>1000000</v>
      </c>
      <c r="G474" s="22"/>
      <c r="I474" s="2">
        <v>3100000</v>
      </c>
      <c r="J474" s="2">
        <f t="shared" si="26"/>
        <v>5000000</v>
      </c>
      <c r="K474" s="20">
        <v>5000000</v>
      </c>
      <c r="L474" s="20" t="s">
        <v>288</v>
      </c>
      <c r="N474" s="28"/>
    </row>
    <row r="475" spans="1:14" s="20" customFormat="1" ht="15.75" hidden="1" customHeight="1" outlineLevel="1" x14ac:dyDescent="0.25">
      <c r="A475" s="20" t="s">
        <v>66</v>
      </c>
      <c r="C475" s="20" t="s">
        <v>20</v>
      </c>
      <c r="D475" s="20" t="s">
        <v>890</v>
      </c>
      <c r="E475" s="2">
        <f t="shared" si="25"/>
        <v>0</v>
      </c>
      <c r="F475" s="22">
        <v>0</v>
      </c>
      <c r="G475" s="22">
        <v>800000</v>
      </c>
      <c r="I475" s="2"/>
      <c r="J475" s="2">
        <f t="shared" si="26"/>
        <v>800000</v>
      </c>
      <c r="K475" s="20">
        <v>0</v>
      </c>
      <c r="L475" s="20" t="s">
        <v>253</v>
      </c>
      <c r="N475" s="28"/>
    </row>
    <row r="476" spans="1:14" s="20" customFormat="1" hidden="1" outlineLevel="1" x14ac:dyDescent="0.25">
      <c r="A476" s="20" t="s">
        <v>66</v>
      </c>
      <c r="C476" s="20" t="s">
        <v>20</v>
      </c>
      <c r="D476" s="16" t="s">
        <v>687</v>
      </c>
      <c r="E476" s="2">
        <f t="shared" si="25"/>
        <v>0</v>
      </c>
      <c r="F476" s="16">
        <v>0</v>
      </c>
      <c r="G476" s="22"/>
      <c r="H476" s="16"/>
      <c r="I476" s="2"/>
      <c r="J476" s="2">
        <f t="shared" si="26"/>
        <v>0</v>
      </c>
      <c r="K476" s="16">
        <v>0</v>
      </c>
      <c r="L476" s="16" t="s">
        <v>288</v>
      </c>
      <c r="M476" s="16"/>
      <c r="N476" s="28"/>
    </row>
    <row r="477" spans="1:14" s="20" customFormat="1" hidden="1" outlineLevel="1" x14ac:dyDescent="0.25">
      <c r="A477" s="20" t="s">
        <v>66</v>
      </c>
      <c r="C477" s="20" t="s">
        <v>20</v>
      </c>
      <c r="D477" s="16" t="s">
        <v>891</v>
      </c>
      <c r="E477" s="2">
        <f t="shared" si="25"/>
        <v>224000</v>
      </c>
      <c r="F477" s="16">
        <v>0</v>
      </c>
      <c r="G477" s="22">
        <v>320000</v>
      </c>
      <c r="H477" s="16"/>
      <c r="I477" s="2"/>
      <c r="J477" s="2">
        <f t="shared" si="26"/>
        <v>544000</v>
      </c>
      <c r="K477" s="16">
        <v>224000</v>
      </c>
      <c r="L477" s="16" t="s">
        <v>253</v>
      </c>
      <c r="M477" s="16"/>
      <c r="N477" s="28"/>
    </row>
    <row r="478" spans="1:14" s="20" customFormat="1" hidden="1" outlineLevel="1" x14ac:dyDescent="0.25">
      <c r="A478" s="20" t="s">
        <v>66</v>
      </c>
      <c r="C478" s="20" t="s">
        <v>20</v>
      </c>
      <c r="D478" s="20" t="s">
        <v>794</v>
      </c>
      <c r="E478" s="2">
        <f t="shared" si="25"/>
        <v>655925.92592592596</v>
      </c>
      <c r="F478" s="22">
        <v>0</v>
      </c>
      <c r="G478" s="22">
        <v>1000000</v>
      </c>
      <c r="I478" s="2"/>
      <c r="J478" s="2">
        <f t="shared" si="26"/>
        <v>1655925.9259259258</v>
      </c>
      <c r="K478" s="20">
        <v>655925.92592592596</v>
      </c>
      <c r="L478" s="20" t="s">
        <v>288</v>
      </c>
      <c r="N478" s="28"/>
    </row>
    <row r="479" spans="1:14" s="20" customFormat="1" hidden="1" outlineLevel="1" x14ac:dyDescent="0.25">
      <c r="A479" s="20" t="s">
        <v>66</v>
      </c>
      <c r="C479" s="20" t="s">
        <v>20</v>
      </c>
      <c r="D479" s="20" t="s">
        <v>723</v>
      </c>
      <c r="E479" s="2">
        <f t="shared" si="25"/>
        <v>595000</v>
      </c>
      <c r="F479" s="22">
        <v>0</v>
      </c>
      <c r="G479" s="22">
        <v>320000</v>
      </c>
      <c r="I479" s="2"/>
      <c r="J479" s="2">
        <f t="shared" si="26"/>
        <v>915000</v>
      </c>
      <c r="K479" s="20">
        <v>595000</v>
      </c>
      <c r="L479" s="20" t="s">
        <v>253</v>
      </c>
      <c r="N479" s="28"/>
    </row>
    <row r="480" spans="1:14" s="20" customFormat="1" hidden="1" outlineLevel="1" x14ac:dyDescent="0.25">
      <c r="A480" s="20" t="s">
        <v>66</v>
      </c>
      <c r="C480" s="20" t="s">
        <v>20</v>
      </c>
      <c r="D480" s="20" t="s">
        <v>724</v>
      </c>
      <c r="E480" s="2">
        <f t="shared" si="25"/>
        <v>595000</v>
      </c>
      <c r="F480" s="22">
        <v>0</v>
      </c>
      <c r="G480" s="22">
        <v>320000</v>
      </c>
      <c r="I480" s="2"/>
      <c r="J480" s="2">
        <f t="shared" si="26"/>
        <v>915000</v>
      </c>
      <c r="K480" s="20">
        <v>595000</v>
      </c>
      <c r="L480" s="20" t="s">
        <v>288</v>
      </c>
      <c r="N480" s="28"/>
    </row>
    <row r="481" spans="1:14" s="20" customFormat="1" hidden="1" outlineLevel="1" x14ac:dyDescent="0.25">
      <c r="A481" s="20" t="s">
        <v>66</v>
      </c>
      <c r="C481" s="20" t="s">
        <v>20</v>
      </c>
      <c r="D481" s="20" t="s">
        <v>470</v>
      </c>
      <c r="E481" s="2">
        <f t="shared" si="25"/>
        <v>4000000</v>
      </c>
      <c r="F481" s="22">
        <v>1000000</v>
      </c>
      <c r="G481" s="22"/>
      <c r="I481" s="2">
        <v>3100000</v>
      </c>
      <c r="J481" s="2">
        <f t="shared" si="26"/>
        <v>5000000</v>
      </c>
      <c r="K481" s="20">
        <v>5000000</v>
      </c>
      <c r="L481" s="20" t="s">
        <v>253</v>
      </c>
      <c r="N481" s="28"/>
    </row>
    <row r="482" spans="1:14" s="20" customFormat="1" hidden="1" outlineLevel="1" x14ac:dyDescent="0.25">
      <c r="A482" s="20" t="s">
        <v>66</v>
      </c>
      <c r="C482" s="20" t="s">
        <v>20</v>
      </c>
      <c r="D482" s="20" t="s">
        <v>688</v>
      </c>
      <c r="E482" s="2">
        <f t="shared" si="25"/>
        <v>3300000</v>
      </c>
      <c r="F482" s="22">
        <v>1000000</v>
      </c>
      <c r="G482" s="22"/>
      <c r="I482" s="2">
        <v>3100000</v>
      </c>
      <c r="J482" s="2">
        <f t="shared" si="26"/>
        <v>4300000</v>
      </c>
      <c r="K482" s="20">
        <v>4300000</v>
      </c>
      <c r="L482" s="20" t="s">
        <v>288</v>
      </c>
      <c r="N482" s="28"/>
    </row>
    <row r="483" spans="1:14" s="20" customFormat="1" hidden="1" outlineLevel="1" x14ac:dyDescent="0.25">
      <c r="A483" s="20" t="s">
        <v>66</v>
      </c>
      <c r="C483" s="20" t="s">
        <v>20</v>
      </c>
      <c r="D483" s="20" t="s">
        <v>468</v>
      </c>
      <c r="E483" s="2">
        <f t="shared" si="25"/>
        <v>0</v>
      </c>
      <c r="F483" s="22">
        <v>0</v>
      </c>
      <c r="G483" s="22"/>
      <c r="I483" s="2"/>
      <c r="J483" s="2">
        <f t="shared" si="26"/>
        <v>0</v>
      </c>
      <c r="K483" s="20">
        <v>0</v>
      </c>
      <c r="L483" s="20" t="s">
        <v>253</v>
      </c>
      <c r="N483" s="28"/>
    </row>
    <row r="484" spans="1:14" s="20" customFormat="1" hidden="1" outlineLevel="1" x14ac:dyDescent="0.25">
      <c r="A484" s="20" t="s">
        <v>66</v>
      </c>
      <c r="C484" s="20" t="s">
        <v>20</v>
      </c>
      <c r="D484" s="29" t="s">
        <v>625</v>
      </c>
      <c r="E484" s="2">
        <f t="shared" si="25"/>
        <v>0</v>
      </c>
      <c r="F484" s="22">
        <v>0</v>
      </c>
      <c r="G484" s="22"/>
      <c r="I484" s="2">
        <v>3100000</v>
      </c>
      <c r="J484" s="2">
        <f t="shared" si="26"/>
        <v>0</v>
      </c>
      <c r="L484" s="16" t="s">
        <v>250</v>
      </c>
      <c r="N484" s="28"/>
    </row>
    <row r="485" spans="1:14" s="20" customFormat="1" hidden="1" outlineLevel="1" x14ac:dyDescent="0.25">
      <c r="A485" s="20" t="s">
        <v>66</v>
      </c>
      <c r="C485" s="20" t="s">
        <v>20</v>
      </c>
      <c r="D485" s="29" t="s">
        <v>467</v>
      </c>
      <c r="E485" s="2">
        <f t="shared" si="25"/>
        <v>0</v>
      </c>
      <c r="F485" s="22">
        <v>0</v>
      </c>
      <c r="G485" s="22"/>
      <c r="I485" s="2">
        <v>3100000</v>
      </c>
      <c r="J485" s="2">
        <f t="shared" si="26"/>
        <v>0</v>
      </c>
      <c r="L485" s="16" t="s">
        <v>250</v>
      </c>
      <c r="N485" s="28"/>
    </row>
    <row r="486" spans="1:14" s="20" customFormat="1" hidden="1" outlineLevel="1" x14ac:dyDescent="0.25">
      <c r="A486" s="20" t="s">
        <v>66</v>
      </c>
      <c r="C486" s="20" t="s">
        <v>20</v>
      </c>
      <c r="D486" s="29" t="s">
        <v>604</v>
      </c>
      <c r="E486" s="2">
        <f t="shared" si="25"/>
        <v>0</v>
      </c>
      <c r="F486" s="22">
        <v>0</v>
      </c>
      <c r="G486" s="22"/>
      <c r="I486" s="2">
        <v>3100000</v>
      </c>
      <c r="J486" s="2">
        <f t="shared" si="26"/>
        <v>0</v>
      </c>
      <c r="L486" s="16" t="s">
        <v>366</v>
      </c>
      <c r="N486" s="28"/>
    </row>
    <row r="487" spans="1:14" s="20" customFormat="1" hidden="1" outlineLevel="1" x14ac:dyDescent="0.25">
      <c r="A487" s="20" t="s">
        <v>67</v>
      </c>
      <c r="C487" s="20" t="s">
        <v>20</v>
      </c>
      <c r="D487" s="20" t="s">
        <v>892</v>
      </c>
      <c r="E487" s="2">
        <f t="shared" si="25"/>
        <v>0</v>
      </c>
      <c r="F487" s="22">
        <v>0</v>
      </c>
      <c r="G487" s="22"/>
      <c r="I487" s="2"/>
      <c r="J487" s="2">
        <f t="shared" si="26"/>
        <v>0</v>
      </c>
      <c r="K487" s="20">
        <v>0</v>
      </c>
      <c r="L487" s="20" t="s">
        <v>250</v>
      </c>
      <c r="N487" s="28"/>
    </row>
    <row r="488" spans="1:14" s="20" customFormat="1" hidden="1" outlineLevel="1" x14ac:dyDescent="0.25">
      <c r="A488" s="20" t="s">
        <v>67</v>
      </c>
      <c r="C488" s="20" t="s">
        <v>20</v>
      </c>
      <c r="D488" s="20" t="s">
        <v>893</v>
      </c>
      <c r="E488" s="2">
        <f t="shared" si="25"/>
        <v>0</v>
      </c>
      <c r="F488" s="22">
        <v>0</v>
      </c>
      <c r="G488" s="22">
        <v>200000</v>
      </c>
      <c r="I488" s="2"/>
      <c r="J488" s="2">
        <f t="shared" si="26"/>
        <v>200000</v>
      </c>
      <c r="K488" s="20">
        <v>0</v>
      </c>
      <c r="L488" s="20" t="s">
        <v>288</v>
      </c>
      <c r="N488" s="28"/>
    </row>
    <row r="489" spans="1:14" s="20" customFormat="1" hidden="1" outlineLevel="1" x14ac:dyDescent="0.25">
      <c r="A489" s="20" t="s">
        <v>67</v>
      </c>
      <c r="C489" s="20" t="s">
        <v>20</v>
      </c>
      <c r="D489" s="20" t="s">
        <v>292</v>
      </c>
      <c r="E489" s="2">
        <f t="shared" si="25"/>
        <v>4000000</v>
      </c>
      <c r="F489" s="22">
        <v>1000000</v>
      </c>
      <c r="G489" s="22"/>
      <c r="I489" s="2">
        <v>3100000</v>
      </c>
      <c r="J489" s="2">
        <f t="shared" si="26"/>
        <v>5000000</v>
      </c>
      <c r="K489" s="20">
        <v>5000000</v>
      </c>
      <c r="L489" s="20" t="s">
        <v>250</v>
      </c>
      <c r="N489" s="28"/>
    </row>
    <row r="490" spans="1:14" s="20" customFormat="1" hidden="1" outlineLevel="1" x14ac:dyDescent="0.25">
      <c r="A490" s="20" t="s">
        <v>67</v>
      </c>
      <c r="C490" s="20" t="s">
        <v>20</v>
      </c>
      <c r="D490" s="20" t="s">
        <v>630</v>
      </c>
      <c r="E490" s="2">
        <f t="shared" si="25"/>
        <v>4000000</v>
      </c>
      <c r="F490" s="22">
        <v>1000000</v>
      </c>
      <c r="G490" s="22"/>
      <c r="I490" s="2">
        <v>3100000</v>
      </c>
      <c r="J490" s="2">
        <f t="shared" si="26"/>
        <v>5000000</v>
      </c>
      <c r="K490" s="20">
        <v>5000000</v>
      </c>
      <c r="L490" s="20" t="s">
        <v>250</v>
      </c>
      <c r="N490" s="28"/>
    </row>
    <row r="491" spans="1:14" s="20" customFormat="1" hidden="1" outlineLevel="1" x14ac:dyDescent="0.25">
      <c r="A491" s="20" t="s">
        <v>67</v>
      </c>
      <c r="C491" s="20" t="s">
        <v>20</v>
      </c>
      <c r="D491" s="20" t="s">
        <v>293</v>
      </c>
      <c r="E491" s="2">
        <f t="shared" si="25"/>
        <v>3200000</v>
      </c>
      <c r="F491" s="22">
        <v>1000000</v>
      </c>
      <c r="G491" s="22"/>
      <c r="I491" s="2">
        <v>3100000</v>
      </c>
      <c r="J491" s="2">
        <f t="shared" si="26"/>
        <v>4200000</v>
      </c>
      <c r="K491" s="20">
        <v>4200000</v>
      </c>
      <c r="L491" s="20" t="s">
        <v>251</v>
      </c>
      <c r="N491" s="28"/>
    </row>
    <row r="492" spans="1:14" s="20" customFormat="1" hidden="1" outlineLevel="1" x14ac:dyDescent="0.25">
      <c r="A492" s="20" t="s">
        <v>67</v>
      </c>
      <c r="C492" s="20" t="s">
        <v>20</v>
      </c>
      <c r="D492" s="20" t="s">
        <v>304</v>
      </c>
      <c r="E492" s="2">
        <f t="shared" si="25"/>
        <v>4000000</v>
      </c>
      <c r="F492" s="22">
        <v>1000000</v>
      </c>
      <c r="G492" s="22"/>
      <c r="I492" s="2">
        <v>3100000</v>
      </c>
      <c r="J492" s="2">
        <f t="shared" si="26"/>
        <v>5000000</v>
      </c>
      <c r="K492" s="20">
        <v>5000000</v>
      </c>
      <c r="L492" s="20" t="s">
        <v>288</v>
      </c>
      <c r="N492" s="28"/>
    </row>
    <row r="493" spans="1:14" s="20" customFormat="1" hidden="1" outlineLevel="1" x14ac:dyDescent="0.25">
      <c r="A493" s="20" t="s">
        <v>67</v>
      </c>
      <c r="C493" s="20" t="s">
        <v>20</v>
      </c>
      <c r="D493" s="20" t="s">
        <v>631</v>
      </c>
      <c r="E493" s="2">
        <f t="shared" si="25"/>
        <v>700000</v>
      </c>
      <c r="F493" s="22">
        <v>0</v>
      </c>
      <c r="G493" s="22"/>
      <c r="I493" s="2">
        <v>3100000</v>
      </c>
      <c r="J493" s="2">
        <f t="shared" si="26"/>
        <v>700000</v>
      </c>
      <c r="K493" s="20">
        <v>700000</v>
      </c>
      <c r="L493" s="20" t="s">
        <v>250</v>
      </c>
      <c r="N493" s="28"/>
    </row>
    <row r="494" spans="1:14" s="20" customFormat="1" hidden="1" outlineLevel="1" x14ac:dyDescent="0.25">
      <c r="A494" s="20" t="s">
        <v>67</v>
      </c>
      <c r="C494" s="20" t="s">
        <v>20</v>
      </c>
      <c r="D494" s="20" t="s">
        <v>894</v>
      </c>
      <c r="E494" s="2">
        <f t="shared" si="25"/>
        <v>2700000</v>
      </c>
      <c r="F494" s="22">
        <v>0</v>
      </c>
      <c r="G494" s="22">
        <v>1000000</v>
      </c>
      <c r="I494" s="2"/>
      <c r="J494" s="2">
        <f t="shared" si="26"/>
        <v>3700000</v>
      </c>
      <c r="K494" s="20">
        <v>2700000</v>
      </c>
      <c r="L494" s="20" t="s">
        <v>288</v>
      </c>
      <c r="N494" s="28"/>
    </row>
    <row r="495" spans="1:14" s="20" customFormat="1" hidden="1" outlineLevel="1" x14ac:dyDescent="0.25">
      <c r="A495" s="20" t="s">
        <v>67</v>
      </c>
      <c r="C495" s="20" t="s">
        <v>20</v>
      </c>
      <c r="D495" s="20" t="s">
        <v>689</v>
      </c>
      <c r="E495" s="2">
        <f t="shared" si="25"/>
        <v>700000</v>
      </c>
      <c r="F495" s="22">
        <v>0</v>
      </c>
      <c r="G495" s="22"/>
      <c r="I495" s="2"/>
      <c r="J495" s="2">
        <f t="shared" si="26"/>
        <v>700000</v>
      </c>
      <c r="K495" s="20">
        <v>700000</v>
      </c>
      <c r="L495" s="20" t="s">
        <v>253</v>
      </c>
      <c r="N495" s="28"/>
    </row>
    <row r="496" spans="1:14" s="20" customFormat="1" hidden="1" outlineLevel="1" x14ac:dyDescent="0.25">
      <c r="A496" s="20" t="s">
        <v>67</v>
      </c>
      <c r="C496" s="20" t="s">
        <v>20</v>
      </c>
      <c r="D496" s="20" t="s">
        <v>296</v>
      </c>
      <c r="E496" s="2">
        <f t="shared" si="25"/>
        <v>4000000</v>
      </c>
      <c r="F496" s="22">
        <v>1000000</v>
      </c>
      <c r="G496" s="22"/>
      <c r="I496" s="2">
        <v>3100000</v>
      </c>
      <c r="J496" s="2">
        <f t="shared" si="26"/>
        <v>5000000</v>
      </c>
      <c r="K496" s="20">
        <v>5000000</v>
      </c>
      <c r="L496" s="20" t="s">
        <v>250</v>
      </c>
      <c r="N496" s="28"/>
    </row>
    <row r="497" spans="1:14" s="20" customFormat="1" hidden="1" outlineLevel="1" x14ac:dyDescent="0.25">
      <c r="A497" s="20" t="s">
        <v>67</v>
      </c>
      <c r="C497" s="20" t="s">
        <v>20</v>
      </c>
      <c r="D497" s="20" t="s">
        <v>298</v>
      </c>
      <c r="E497" s="2">
        <f t="shared" si="25"/>
        <v>4000000</v>
      </c>
      <c r="F497" s="22">
        <v>1000000</v>
      </c>
      <c r="G497" s="22"/>
      <c r="I497" s="2">
        <v>3100000</v>
      </c>
      <c r="J497" s="2">
        <f t="shared" si="26"/>
        <v>5000000</v>
      </c>
      <c r="K497" s="20">
        <v>5000000</v>
      </c>
      <c r="L497" s="20" t="s">
        <v>250</v>
      </c>
      <c r="N497" s="28"/>
    </row>
    <row r="498" spans="1:14" s="20" customFormat="1" hidden="1" outlineLevel="1" x14ac:dyDescent="0.25">
      <c r="A498" s="20" t="s">
        <v>67</v>
      </c>
      <c r="C498" s="20" t="s">
        <v>20</v>
      </c>
      <c r="D498" s="20" t="s">
        <v>297</v>
      </c>
      <c r="E498" s="2">
        <f t="shared" si="25"/>
        <v>2000000</v>
      </c>
      <c r="F498" s="22">
        <v>1000000</v>
      </c>
      <c r="G498" s="22"/>
      <c r="I498" s="2"/>
      <c r="J498" s="2">
        <f t="shared" si="26"/>
        <v>3000000</v>
      </c>
      <c r="K498" s="20">
        <v>3000000</v>
      </c>
      <c r="L498" s="20" t="s">
        <v>251</v>
      </c>
      <c r="N498" s="28"/>
    </row>
    <row r="499" spans="1:14" s="20" customFormat="1" hidden="1" outlineLevel="1" x14ac:dyDescent="0.25">
      <c r="A499" s="20" t="s">
        <v>67</v>
      </c>
      <c r="C499" s="20" t="s">
        <v>20</v>
      </c>
      <c r="D499" s="20" t="s">
        <v>725</v>
      </c>
      <c r="E499" s="2">
        <f t="shared" si="25"/>
        <v>4000000</v>
      </c>
      <c r="F499" s="22">
        <v>1000000</v>
      </c>
      <c r="G499" s="22">
        <v>240000</v>
      </c>
      <c r="I499" s="2"/>
      <c r="J499" s="2">
        <f t="shared" si="26"/>
        <v>5240000</v>
      </c>
      <c r="K499" s="20">
        <v>5000000</v>
      </c>
      <c r="L499" s="20" t="s">
        <v>252</v>
      </c>
      <c r="N499" s="28"/>
    </row>
    <row r="500" spans="1:14" s="20" customFormat="1" hidden="1" outlineLevel="1" x14ac:dyDescent="0.25">
      <c r="A500" s="20" t="s">
        <v>67</v>
      </c>
      <c r="C500" s="20" t="s">
        <v>20</v>
      </c>
      <c r="D500" s="20" t="s">
        <v>305</v>
      </c>
      <c r="E500" s="2">
        <f t="shared" si="25"/>
        <v>4000000</v>
      </c>
      <c r="F500" s="22">
        <v>1000000</v>
      </c>
      <c r="G500" s="22"/>
      <c r="I500" s="2">
        <v>3100000</v>
      </c>
      <c r="J500" s="2">
        <f t="shared" si="26"/>
        <v>5000000</v>
      </c>
      <c r="K500" s="20">
        <v>5000000</v>
      </c>
      <c r="L500" s="20" t="s">
        <v>288</v>
      </c>
      <c r="N500" s="28"/>
    </row>
    <row r="501" spans="1:14" s="20" customFormat="1" hidden="1" outlineLevel="1" x14ac:dyDescent="0.25">
      <c r="A501" s="20" t="s">
        <v>67</v>
      </c>
      <c r="C501" s="20" t="s">
        <v>20</v>
      </c>
      <c r="D501" s="20" t="s">
        <v>299</v>
      </c>
      <c r="E501" s="2">
        <f t="shared" si="25"/>
        <v>700000</v>
      </c>
      <c r="F501" s="22">
        <v>0</v>
      </c>
      <c r="G501" s="22"/>
      <c r="I501" s="2"/>
      <c r="J501" s="2">
        <f t="shared" si="26"/>
        <v>700000</v>
      </c>
      <c r="K501" s="20">
        <v>700000</v>
      </c>
      <c r="L501" s="20" t="s">
        <v>250</v>
      </c>
      <c r="N501" s="28"/>
    </row>
    <row r="502" spans="1:14" s="20" customFormat="1" hidden="1" outlineLevel="1" x14ac:dyDescent="0.25">
      <c r="A502" s="20" t="s">
        <v>67</v>
      </c>
      <c r="C502" s="20" t="s">
        <v>20</v>
      </c>
      <c r="D502" s="20" t="s">
        <v>306</v>
      </c>
      <c r="E502" s="2">
        <f t="shared" si="25"/>
        <v>700000</v>
      </c>
      <c r="F502" s="22">
        <v>0</v>
      </c>
      <c r="G502" s="22"/>
      <c r="I502" s="2">
        <v>3100000</v>
      </c>
      <c r="J502" s="2">
        <f t="shared" si="26"/>
        <v>700000</v>
      </c>
      <c r="K502" s="20">
        <v>700000</v>
      </c>
      <c r="L502" s="20" t="s">
        <v>288</v>
      </c>
      <c r="N502" s="28"/>
    </row>
    <row r="503" spans="1:14" s="20" customFormat="1" hidden="1" outlineLevel="1" x14ac:dyDescent="0.25">
      <c r="A503" s="20" t="s">
        <v>67</v>
      </c>
      <c r="C503" s="20" t="s">
        <v>20</v>
      </c>
      <c r="D503" s="20" t="s">
        <v>633</v>
      </c>
      <c r="E503" s="2">
        <f t="shared" si="25"/>
        <v>4000000</v>
      </c>
      <c r="F503" s="22">
        <v>1000000</v>
      </c>
      <c r="G503" s="22"/>
      <c r="I503" s="2">
        <v>3100000</v>
      </c>
      <c r="J503" s="2">
        <f t="shared" si="26"/>
        <v>5000000</v>
      </c>
      <c r="K503" s="20">
        <v>5000000</v>
      </c>
      <c r="L503" s="20" t="s">
        <v>250</v>
      </c>
      <c r="N503" s="28"/>
    </row>
    <row r="504" spans="1:14" s="20" customFormat="1" hidden="1" outlineLevel="1" x14ac:dyDescent="0.25">
      <c r="A504" s="20" t="s">
        <v>67</v>
      </c>
      <c r="C504" s="20" t="s">
        <v>20</v>
      </c>
      <c r="D504" s="20" t="s">
        <v>472</v>
      </c>
      <c r="E504" s="2">
        <f t="shared" si="25"/>
        <v>4000000</v>
      </c>
      <c r="F504" s="22">
        <v>1000000</v>
      </c>
      <c r="G504" s="22"/>
      <c r="I504" s="2">
        <v>3100000</v>
      </c>
      <c r="J504" s="2">
        <f t="shared" si="26"/>
        <v>5000000</v>
      </c>
      <c r="K504" s="20">
        <v>5000000</v>
      </c>
      <c r="L504" s="20" t="s">
        <v>250</v>
      </c>
      <c r="N504" s="28"/>
    </row>
    <row r="505" spans="1:14" s="20" customFormat="1" hidden="1" outlineLevel="1" x14ac:dyDescent="0.25">
      <c r="A505" s="20" t="s">
        <v>67</v>
      </c>
      <c r="C505" s="20" t="s">
        <v>20</v>
      </c>
      <c r="D505" s="20" t="s">
        <v>690</v>
      </c>
      <c r="E505" s="2">
        <f t="shared" si="25"/>
        <v>4000000</v>
      </c>
      <c r="F505" s="22">
        <v>1000000</v>
      </c>
      <c r="G505" s="22"/>
      <c r="I505" s="2">
        <v>3100000</v>
      </c>
      <c r="J505" s="2">
        <f t="shared" si="26"/>
        <v>5000000</v>
      </c>
      <c r="K505" s="20">
        <v>5000000</v>
      </c>
      <c r="L505" s="20" t="s">
        <v>250</v>
      </c>
      <c r="N505" s="28"/>
    </row>
    <row r="506" spans="1:14" s="20" customFormat="1" hidden="1" outlineLevel="1" x14ac:dyDescent="0.25">
      <c r="A506" s="20" t="s">
        <v>67</v>
      </c>
      <c r="C506" s="20" t="s">
        <v>20</v>
      </c>
      <c r="D506" s="20" t="s">
        <v>474</v>
      </c>
      <c r="E506" s="2">
        <f t="shared" si="25"/>
        <v>4000000</v>
      </c>
      <c r="F506" s="22">
        <v>1000000</v>
      </c>
      <c r="G506" s="22"/>
      <c r="I506" s="2">
        <v>3100000</v>
      </c>
      <c r="J506" s="2">
        <f t="shared" si="26"/>
        <v>5000000</v>
      </c>
      <c r="K506" s="20">
        <v>5000000</v>
      </c>
      <c r="L506" s="20" t="s">
        <v>288</v>
      </c>
      <c r="N506" s="28"/>
    </row>
    <row r="507" spans="1:14" s="20" customFormat="1" hidden="1" outlineLevel="1" x14ac:dyDescent="0.25">
      <c r="A507" s="20" t="s">
        <v>67</v>
      </c>
      <c r="C507" s="20" t="s">
        <v>20</v>
      </c>
      <c r="D507" s="20" t="s">
        <v>649</v>
      </c>
      <c r="E507" s="2">
        <f t="shared" si="25"/>
        <v>2000000</v>
      </c>
      <c r="F507" s="22">
        <v>1000000</v>
      </c>
      <c r="G507" s="22"/>
      <c r="I507" s="2">
        <v>3100000</v>
      </c>
      <c r="J507" s="2">
        <f t="shared" si="26"/>
        <v>3000000</v>
      </c>
      <c r="K507" s="20">
        <v>3000000</v>
      </c>
      <c r="L507" s="20" t="s">
        <v>288</v>
      </c>
      <c r="N507" s="28"/>
    </row>
    <row r="508" spans="1:14" s="20" customFormat="1" hidden="1" outlineLevel="1" x14ac:dyDescent="0.25">
      <c r="A508" s="20" t="s">
        <v>67</v>
      </c>
      <c r="C508" s="20" t="s">
        <v>20</v>
      </c>
      <c r="D508" s="20" t="s">
        <v>650</v>
      </c>
      <c r="E508" s="2">
        <f t="shared" si="25"/>
        <v>700000</v>
      </c>
      <c r="F508" s="22">
        <v>0</v>
      </c>
      <c r="G508" s="22"/>
      <c r="I508" s="2"/>
      <c r="J508" s="2">
        <f t="shared" si="26"/>
        <v>700000</v>
      </c>
      <c r="K508" s="20">
        <v>700000</v>
      </c>
      <c r="L508" s="20" t="s">
        <v>250</v>
      </c>
      <c r="N508" s="28"/>
    </row>
    <row r="509" spans="1:14" s="20" customFormat="1" hidden="1" outlineLevel="1" x14ac:dyDescent="0.25">
      <c r="A509" s="20" t="s">
        <v>67</v>
      </c>
      <c r="C509" s="20" t="s">
        <v>20</v>
      </c>
      <c r="D509" s="20" t="s">
        <v>573</v>
      </c>
      <c r="E509" s="2">
        <f t="shared" si="25"/>
        <v>700000</v>
      </c>
      <c r="F509" s="22">
        <v>0</v>
      </c>
      <c r="G509" s="22"/>
      <c r="I509" s="2"/>
      <c r="J509" s="2">
        <f t="shared" si="26"/>
        <v>700000</v>
      </c>
      <c r="K509" s="20">
        <v>700000</v>
      </c>
      <c r="L509" s="20" t="s">
        <v>250</v>
      </c>
      <c r="N509" s="28"/>
    </row>
    <row r="510" spans="1:14" s="20" customFormat="1" hidden="1" outlineLevel="1" x14ac:dyDescent="0.25">
      <c r="A510" s="20" t="s">
        <v>67</v>
      </c>
      <c r="C510" s="20" t="s">
        <v>20</v>
      </c>
      <c r="D510" s="20" t="s">
        <v>744</v>
      </c>
      <c r="E510" s="2">
        <f t="shared" si="25"/>
        <v>700000</v>
      </c>
      <c r="F510" s="22">
        <v>0</v>
      </c>
      <c r="G510" s="22">
        <v>240000</v>
      </c>
      <c r="I510" s="2"/>
      <c r="J510" s="2">
        <f t="shared" si="26"/>
        <v>940000</v>
      </c>
      <c r="K510" s="20">
        <v>700000</v>
      </c>
      <c r="L510" s="20" t="s">
        <v>250</v>
      </c>
      <c r="N510" s="28"/>
    </row>
    <row r="511" spans="1:14" s="20" customFormat="1" hidden="1" outlineLevel="1" x14ac:dyDescent="0.25">
      <c r="A511" s="20" t="s">
        <v>67</v>
      </c>
      <c r="C511" s="20" t="s">
        <v>20</v>
      </c>
      <c r="D511" s="20" t="s">
        <v>303</v>
      </c>
      <c r="E511" s="2">
        <f t="shared" si="25"/>
        <v>2000000</v>
      </c>
      <c r="F511" s="22">
        <v>1000000</v>
      </c>
      <c r="G511" s="22"/>
      <c r="I511" s="2">
        <v>3100000</v>
      </c>
      <c r="J511" s="2">
        <f t="shared" si="26"/>
        <v>3000000</v>
      </c>
      <c r="K511" s="20">
        <v>3000000</v>
      </c>
      <c r="L511" s="20" t="s">
        <v>250</v>
      </c>
      <c r="N511" s="28"/>
    </row>
    <row r="512" spans="1:14" s="20" customFormat="1" hidden="1" outlineLevel="1" x14ac:dyDescent="0.25">
      <c r="A512" s="20" t="s">
        <v>67</v>
      </c>
      <c r="C512" s="20" t="s">
        <v>20</v>
      </c>
      <c r="D512" s="20" t="s">
        <v>301</v>
      </c>
      <c r="E512" s="2">
        <f t="shared" si="25"/>
        <v>2000000</v>
      </c>
      <c r="F512" s="22">
        <v>1000000</v>
      </c>
      <c r="G512" s="22"/>
      <c r="I512" s="2">
        <v>3100000</v>
      </c>
      <c r="J512" s="2">
        <f t="shared" si="26"/>
        <v>3000000</v>
      </c>
      <c r="K512" s="20">
        <v>3000000</v>
      </c>
      <c r="L512" s="20" t="s">
        <v>252</v>
      </c>
      <c r="N512" s="28"/>
    </row>
    <row r="513" spans="1:14" s="20" customFormat="1" hidden="1" outlineLevel="1" x14ac:dyDescent="0.25">
      <c r="A513" s="20" t="s">
        <v>67</v>
      </c>
      <c r="C513" s="20" t="s">
        <v>20</v>
      </c>
      <c r="D513" s="20" t="s">
        <v>691</v>
      </c>
      <c r="E513" s="2">
        <f t="shared" si="25"/>
        <v>4000000</v>
      </c>
      <c r="F513" s="22">
        <v>1000000</v>
      </c>
      <c r="G513" s="22"/>
      <c r="I513" s="2">
        <v>3100000</v>
      </c>
      <c r="J513" s="2">
        <f t="shared" si="26"/>
        <v>5000000</v>
      </c>
      <c r="K513" s="20">
        <v>5000000</v>
      </c>
      <c r="L513" s="20" t="s">
        <v>250</v>
      </c>
      <c r="N513" s="28"/>
    </row>
    <row r="514" spans="1:14" s="20" customFormat="1" hidden="1" outlineLevel="1" x14ac:dyDescent="0.25">
      <c r="A514" s="20" t="s">
        <v>67</v>
      </c>
      <c r="C514" s="20" t="s">
        <v>20</v>
      </c>
      <c r="D514" s="20" t="s">
        <v>692</v>
      </c>
      <c r="E514" s="2">
        <f t="shared" si="25"/>
        <v>4000000</v>
      </c>
      <c r="F514" s="22">
        <v>1000000</v>
      </c>
      <c r="G514" s="22"/>
      <c r="I514" s="2">
        <v>3100000</v>
      </c>
      <c r="J514" s="2">
        <f t="shared" si="26"/>
        <v>5000000</v>
      </c>
      <c r="K514" s="20">
        <v>5000000</v>
      </c>
      <c r="L514" s="20" t="s">
        <v>253</v>
      </c>
      <c r="N514" s="28"/>
    </row>
    <row r="515" spans="1:14" s="20" customFormat="1" hidden="1" outlineLevel="1" x14ac:dyDescent="0.25">
      <c r="A515" s="20" t="s">
        <v>67</v>
      </c>
      <c r="C515" s="20" t="s">
        <v>20</v>
      </c>
      <c r="D515" s="20" t="s">
        <v>539</v>
      </c>
      <c r="E515" s="2">
        <f t="shared" si="25"/>
        <v>0</v>
      </c>
      <c r="F515" s="22">
        <v>0</v>
      </c>
      <c r="G515" s="22"/>
      <c r="I515" s="2"/>
      <c r="J515" s="2">
        <f t="shared" si="26"/>
        <v>0</v>
      </c>
      <c r="K515" s="20">
        <v>0</v>
      </c>
      <c r="L515" s="20" t="s">
        <v>253</v>
      </c>
      <c r="N515" s="28"/>
    </row>
    <row r="516" spans="1:14" s="20" customFormat="1" hidden="1" outlineLevel="1" x14ac:dyDescent="0.25">
      <c r="A516" s="20" t="s">
        <v>67</v>
      </c>
      <c r="C516" s="20" t="s">
        <v>20</v>
      </c>
      <c r="D516" s="20" t="s">
        <v>307</v>
      </c>
      <c r="E516" s="2">
        <f t="shared" ref="E516:E580" si="27">+K516-F516</f>
        <v>0</v>
      </c>
      <c r="F516" s="22">
        <v>0</v>
      </c>
      <c r="G516" s="22"/>
      <c r="I516" s="2"/>
      <c r="J516" s="2">
        <f t="shared" si="26"/>
        <v>0</v>
      </c>
      <c r="K516" s="20">
        <v>0</v>
      </c>
      <c r="L516" s="20" t="s">
        <v>288</v>
      </c>
      <c r="N516" s="28"/>
    </row>
    <row r="517" spans="1:14" s="20" customFormat="1" hidden="1" outlineLevel="1" x14ac:dyDescent="0.25">
      <c r="A517" s="20" t="s">
        <v>67</v>
      </c>
      <c r="C517" s="20" t="s">
        <v>20</v>
      </c>
      <c r="D517" s="20" t="s">
        <v>693</v>
      </c>
      <c r="E517" s="2">
        <f t="shared" si="27"/>
        <v>700000</v>
      </c>
      <c r="F517" s="22">
        <v>0</v>
      </c>
      <c r="G517" s="22"/>
      <c r="I517" s="2">
        <v>3100000</v>
      </c>
      <c r="J517" s="2">
        <f t="shared" ref="J517:J579" si="28">SUM(E517:G517)-H517</f>
        <v>700000</v>
      </c>
      <c r="K517" s="20">
        <v>700000</v>
      </c>
      <c r="L517" s="20" t="s">
        <v>253</v>
      </c>
      <c r="N517" s="28"/>
    </row>
    <row r="518" spans="1:14" s="20" customFormat="1" hidden="1" outlineLevel="1" x14ac:dyDescent="0.25">
      <c r="A518" s="20" t="s">
        <v>67</v>
      </c>
      <c r="C518" s="20" t="s">
        <v>20</v>
      </c>
      <c r="D518" s="20" t="s">
        <v>726</v>
      </c>
      <c r="E518" s="2">
        <f t="shared" si="27"/>
        <v>2000000</v>
      </c>
      <c r="F518" s="22">
        <v>1000000</v>
      </c>
      <c r="G518" s="22">
        <v>720000</v>
      </c>
      <c r="I518" s="2"/>
      <c r="J518" s="2">
        <f t="shared" si="28"/>
        <v>3720000</v>
      </c>
      <c r="K518" s="20">
        <v>3000000</v>
      </c>
      <c r="L518" s="20" t="s">
        <v>288</v>
      </c>
      <c r="N518" s="28"/>
    </row>
    <row r="519" spans="1:14" s="20" customFormat="1" hidden="1" outlineLevel="1" x14ac:dyDescent="0.25">
      <c r="A519" s="20" t="s">
        <v>67</v>
      </c>
      <c r="C519" s="20" t="s">
        <v>20</v>
      </c>
      <c r="D519" s="20" t="s">
        <v>895</v>
      </c>
      <c r="E519" s="2">
        <f t="shared" si="27"/>
        <v>0</v>
      </c>
      <c r="F519" s="22">
        <v>0</v>
      </c>
      <c r="G519" s="22">
        <v>480000</v>
      </c>
      <c r="I519" s="2"/>
      <c r="J519" s="2">
        <f t="shared" si="28"/>
        <v>480000</v>
      </c>
      <c r="K519" s="20">
        <v>0</v>
      </c>
      <c r="L519" s="20" t="s">
        <v>251</v>
      </c>
      <c r="N519" s="28"/>
    </row>
    <row r="520" spans="1:14" s="20" customFormat="1" hidden="1" outlineLevel="1" x14ac:dyDescent="0.25">
      <c r="A520" s="20" t="s">
        <v>67</v>
      </c>
      <c r="C520" s="20" t="s">
        <v>20</v>
      </c>
      <c r="D520" s="20" t="s">
        <v>538</v>
      </c>
      <c r="E520" s="2">
        <f t="shared" si="27"/>
        <v>2000000</v>
      </c>
      <c r="F520" s="22">
        <v>1000000</v>
      </c>
      <c r="G520" s="22"/>
      <c r="I520" s="2">
        <v>3100000</v>
      </c>
      <c r="J520" s="2">
        <f t="shared" si="28"/>
        <v>3000000</v>
      </c>
      <c r="K520" s="20">
        <v>3000000</v>
      </c>
      <c r="L520" s="20" t="s">
        <v>252</v>
      </c>
      <c r="N520" s="28"/>
    </row>
    <row r="521" spans="1:14" s="20" customFormat="1" hidden="1" outlineLevel="1" x14ac:dyDescent="0.25">
      <c r="A521" s="20" t="s">
        <v>67</v>
      </c>
      <c r="C521" s="20" t="s">
        <v>20</v>
      </c>
      <c r="D521" s="20" t="s">
        <v>896</v>
      </c>
      <c r="E521" s="2">
        <f t="shared" si="27"/>
        <v>2000000</v>
      </c>
      <c r="F521" s="22">
        <v>1000000</v>
      </c>
      <c r="G521" s="22"/>
      <c r="I521" s="2">
        <v>3100000</v>
      </c>
      <c r="J521" s="2">
        <f t="shared" si="28"/>
        <v>3000000</v>
      </c>
      <c r="K521" s="20">
        <v>3000000</v>
      </c>
      <c r="L521" s="20" t="s">
        <v>288</v>
      </c>
      <c r="N521" s="28"/>
    </row>
    <row r="522" spans="1:14" s="20" customFormat="1" hidden="1" outlineLevel="1" x14ac:dyDescent="0.25">
      <c r="A522" s="20" t="s">
        <v>67</v>
      </c>
      <c r="C522" s="20" t="s">
        <v>20</v>
      </c>
      <c r="D522" s="20" t="s">
        <v>897</v>
      </c>
      <c r="E522" s="2">
        <f t="shared" si="27"/>
        <v>4000000</v>
      </c>
      <c r="F522" s="22">
        <v>1000000</v>
      </c>
      <c r="G522" s="22">
        <v>1000000</v>
      </c>
      <c r="I522" s="2"/>
      <c r="J522" s="2">
        <f t="shared" si="28"/>
        <v>6000000</v>
      </c>
      <c r="K522" s="20">
        <v>5000000</v>
      </c>
      <c r="L522" s="20" t="s">
        <v>253</v>
      </c>
      <c r="N522" s="28"/>
    </row>
    <row r="523" spans="1:14" s="20" customFormat="1" hidden="1" outlineLevel="1" x14ac:dyDescent="0.25">
      <c r="A523" s="20" t="s">
        <v>67</v>
      </c>
      <c r="C523" s="20" t="s">
        <v>20</v>
      </c>
      <c r="D523" s="20" t="s">
        <v>652</v>
      </c>
      <c r="E523" s="2">
        <f t="shared" si="27"/>
        <v>700000</v>
      </c>
      <c r="F523" s="22">
        <v>0</v>
      </c>
      <c r="G523" s="22"/>
      <c r="I523" s="2"/>
      <c r="J523" s="2">
        <f t="shared" si="28"/>
        <v>700000</v>
      </c>
      <c r="K523" s="20">
        <v>700000</v>
      </c>
      <c r="L523" s="20" t="s">
        <v>250</v>
      </c>
      <c r="N523" s="28"/>
    </row>
    <row r="524" spans="1:14" s="20" customFormat="1" hidden="1" outlineLevel="1" x14ac:dyDescent="0.25">
      <c r="A524" s="20" t="s">
        <v>67</v>
      </c>
      <c r="C524" s="20" t="s">
        <v>20</v>
      </c>
      <c r="D524" s="20" t="s">
        <v>653</v>
      </c>
      <c r="E524" s="2">
        <f t="shared" si="27"/>
        <v>700000</v>
      </c>
      <c r="F524" s="22">
        <v>0</v>
      </c>
      <c r="G524" s="22"/>
      <c r="I524" s="2">
        <v>3100000</v>
      </c>
      <c r="J524" s="2">
        <f t="shared" si="28"/>
        <v>700000</v>
      </c>
      <c r="K524" s="20">
        <v>700000</v>
      </c>
      <c r="L524" s="20" t="s">
        <v>250</v>
      </c>
      <c r="N524" s="28"/>
    </row>
    <row r="525" spans="1:14" s="20" customFormat="1" ht="15.75" hidden="1" customHeight="1" outlineLevel="1" x14ac:dyDescent="0.25">
      <c r="A525" s="20" t="s">
        <v>67</v>
      </c>
      <c r="C525" s="20" t="s">
        <v>20</v>
      </c>
      <c r="D525" s="20" t="s">
        <v>654</v>
      </c>
      <c r="E525" s="2">
        <f t="shared" si="27"/>
        <v>700000</v>
      </c>
      <c r="F525" s="22">
        <v>0</v>
      </c>
      <c r="G525" s="22"/>
      <c r="I525" s="2"/>
      <c r="J525" s="2">
        <f t="shared" si="28"/>
        <v>700000</v>
      </c>
      <c r="K525" s="20">
        <v>700000</v>
      </c>
      <c r="L525" s="20" t="s">
        <v>288</v>
      </c>
      <c r="N525" s="28"/>
    </row>
    <row r="526" spans="1:14" s="20" customFormat="1" hidden="1" outlineLevel="1" x14ac:dyDescent="0.25">
      <c r="A526" s="20" t="s">
        <v>67</v>
      </c>
      <c r="C526" s="20" t="s">
        <v>20</v>
      </c>
      <c r="D526" s="16" t="s">
        <v>540</v>
      </c>
      <c r="E526" s="2">
        <f t="shared" si="27"/>
        <v>700000</v>
      </c>
      <c r="F526" s="16">
        <v>0</v>
      </c>
      <c r="G526" s="22"/>
      <c r="H526" s="16"/>
      <c r="I526" s="2"/>
      <c r="J526" s="2">
        <f t="shared" si="28"/>
        <v>700000</v>
      </c>
      <c r="K526" s="16">
        <v>700000</v>
      </c>
      <c r="L526" s="16" t="s">
        <v>250</v>
      </c>
      <c r="M526" s="16"/>
      <c r="N526" s="28"/>
    </row>
    <row r="527" spans="1:14" s="20" customFormat="1" hidden="1" outlineLevel="1" x14ac:dyDescent="0.25">
      <c r="A527" s="20" t="s">
        <v>67</v>
      </c>
      <c r="C527" s="20" t="s">
        <v>20</v>
      </c>
      <c r="D527" s="20" t="s">
        <v>541</v>
      </c>
      <c r="E527" s="2">
        <f t="shared" si="27"/>
        <v>700000</v>
      </c>
      <c r="F527" s="22">
        <v>0</v>
      </c>
      <c r="G527" s="22"/>
      <c r="I527" s="2"/>
      <c r="J527" s="2">
        <f t="shared" si="28"/>
        <v>700000</v>
      </c>
      <c r="K527" s="20">
        <v>700000</v>
      </c>
      <c r="L527" s="20" t="s">
        <v>288</v>
      </c>
      <c r="N527" s="28"/>
    </row>
    <row r="528" spans="1:14" s="20" customFormat="1" hidden="1" outlineLevel="1" x14ac:dyDescent="0.25">
      <c r="A528" s="20" t="s">
        <v>67</v>
      </c>
      <c r="C528" s="20" t="s">
        <v>20</v>
      </c>
      <c r="D528" s="29" t="s">
        <v>651</v>
      </c>
      <c r="E528" s="2">
        <f t="shared" si="27"/>
        <v>0</v>
      </c>
      <c r="F528" s="22">
        <v>0</v>
      </c>
      <c r="G528" s="22"/>
      <c r="I528" s="2">
        <v>3100000</v>
      </c>
      <c r="J528" s="2">
        <f t="shared" si="28"/>
        <v>0</v>
      </c>
      <c r="L528" s="16" t="s">
        <v>253</v>
      </c>
      <c r="N528" s="28"/>
    </row>
    <row r="529" spans="1:14" s="20" customFormat="1" hidden="1" outlineLevel="1" x14ac:dyDescent="0.25">
      <c r="A529" s="20" t="s">
        <v>67</v>
      </c>
      <c r="C529" s="20" t="s">
        <v>20</v>
      </c>
      <c r="D529" s="29" t="s">
        <v>632</v>
      </c>
      <c r="E529" s="2">
        <f t="shared" si="27"/>
        <v>0</v>
      </c>
      <c r="F529" s="22">
        <v>0</v>
      </c>
      <c r="G529" s="22"/>
      <c r="I529" s="2">
        <v>3100000</v>
      </c>
      <c r="J529" s="2">
        <f t="shared" si="28"/>
        <v>0</v>
      </c>
      <c r="L529" s="16" t="s">
        <v>366</v>
      </c>
      <c r="N529" s="28"/>
    </row>
    <row r="530" spans="1:14" s="20" customFormat="1" hidden="1" outlineLevel="1" x14ac:dyDescent="0.25">
      <c r="A530" s="20" t="s">
        <v>128</v>
      </c>
      <c r="C530" s="20" t="s">
        <v>20</v>
      </c>
      <c r="D530" s="20" t="s">
        <v>898</v>
      </c>
      <c r="E530" s="2">
        <f t="shared" si="27"/>
        <v>3300000</v>
      </c>
      <c r="F530" s="22">
        <v>1000000</v>
      </c>
      <c r="G530" s="22">
        <v>1000000</v>
      </c>
      <c r="I530" s="2"/>
      <c r="J530" s="2">
        <f t="shared" si="28"/>
        <v>5300000</v>
      </c>
      <c r="K530" s="20">
        <v>4300000</v>
      </c>
      <c r="L530" s="20" t="s">
        <v>250</v>
      </c>
      <c r="N530" s="28"/>
    </row>
    <row r="531" spans="1:14" s="20" customFormat="1" hidden="1" outlineLevel="1" x14ac:dyDescent="0.25">
      <c r="A531" s="20" t="s">
        <v>128</v>
      </c>
      <c r="C531" s="20" t="s">
        <v>20</v>
      </c>
      <c r="D531" s="20" t="s">
        <v>796</v>
      </c>
      <c r="E531" s="2">
        <f t="shared" si="27"/>
        <v>2900000</v>
      </c>
      <c r="F531" s="22">
        <v>1000000</v>
      </c>
      <c r="G531" s="22">
        <v>1000000</v>
      </c>
      <c r="I531" s="2"/>
      <c r="J531" s="2">
        <f t="shared" si="28"/>
        <v>4900000</v>
      </c>
      <c r="K531" s="20">
        <v>3900000</v>
      </c>
      <c r="L531" s="20" t="s">
        <v>250</v>
      </c>
      <c r="N531" s="28"/>
    </row>
    <row r="532" spans="1:14" s="20" customFormat="1" hidden="1" outlineLevel="1" x14ac:dyDescent="0.25">
      <c r="A532" s="20" t="s">
        <v>128</v>
      </c>
      <c r="C532" s="20" t="s">
        <v>20</v>
      </c>
      <c r="D532" s="20" t="s">
        <v>333</v>
      </c>
      <c r="E532" s="2">
        <f t="shared" si="27"/>
        <v>2900000</v>
      </c>
      <c r="F532" s="22">
        <v>1000000</v>
      </c>
      <c r="G532" s="22"/>
      <c r="I532" s="2">
        <v>3100000</v>
      </c>
      <c r="J532" s="2">
        <f t="shared" si="28"/>
        <v>3900000</v>
      </c>
      <c r="K532" s="20">
        <v>3900000</v>
      </c>
      <c r="L532" s="20" t="s">
        <v>250</v>
      </c>
      <c r="N532" s="28"/>
    </row>
    <row r="533" spans="1:14" s="20" customFormat="1" hidden="1" outlineLevel="1" x14ac:dyDescent="0.25">
      <c r="A533" s="20" t="s">
        <v>128</v>
      </c>
      <c r="C533" s="20" t="s">
        <v>20</v>
      </c>
      <c r="D533" s="20" t="s">
        <v>403</v>
      </c>
      <c r="E533" s="2">
        <f t="shared" si="27"/>
        <v>3300000</v>
      </c>
      <c r="F533" s="22">
        <v>1000000</v>
      </c>
      <c r="G533" s="22"/>
      <c r="I533" s="2">
        <v>3100000</v>
      </c>
      <c r="J533" s="2">
        <f t="shared" si="28"/>
        <v>4300000</v>
      </c>
      <c r="K533" s="20">
        <v>4300000</v>
      </c>
      <c r="L533" s="20" t="s">
        <v>250</v>
      </c>
      <c r="N533" s="28"/>
    </row>
    <row r="534" spans="1:14" s="20" customFormat="1" hidden="1" outlineLevel="1" x14ac:dyDescent="0.25">
      <c r="A534" s="20" t="s">
        <v>128</v>
      </c>
      <c r="C534" s="20" t="s">
        <v>20</v>
      </c>
      <c r="D534" s="20" t="s">
        <v>605</v>
      </c>
      <c r="E534" s="2">
        <f t="shared" si="27"/>
        <v>3200000</v>
      </c>
      <c r="F534" s="22">
        <v>1000000</v>
      </c>
      <c r="G534" s="22"/>
      <c r="I534" s="2">
        <v>3100000</v>
      </c>
      <c r="J534" s="2">
        <f t="shared" si="28"/>
        <v>4200000</v>
      </c>
      <c r="K534" s="20">
        <v>4200000</v>
      </c>
      <c r="L534" s="20" t="s">
        <v>251</v>
      </c>
      <c r="N534" s="28"/>
    </row>
    <row r="535" spans="1:14" s="20" customFormat="1" hidden="1" outlineLevel="1" x14ac:dyDescent="0.25">
      <c r="A535" s="20" t="s">
        <v>128</v>
      </c>
      <c r="C535" s="20" t="s">
        <v>20</v>
      </c>
      <c r="D535" s="20" t="s">
        <v>797</v>
      </c>
      <c r="E535" s="2">
        <f t="shared" si="27"/>
        <v>0</v>
      </c>
      <c r="F535" s="22">
        <v>0</v>
      </c>
      <c r="G535" s="22"/>
      <c r="I535" s="2"/>
      <c r="J535" s="2">
        <f t="shared" si="28"/>
        <v>0</v>
      </c>
      <c r="K535" s="20">
        <v>0</v>
      </c>
      <c r="L535" s="20" t="s">
        <v>250</v>
      </c>
      <c r="N535" s="28"/>
    </row>
    <row r="536" spans="1:14" s="20" customFormat="1" hidden="1" outlineLevel="1" x14ac:dyDescent="0.25">
      <c r="A536" s="20" t="s">
        <v>128</v>
      </c>
      <c r="C536" s="20" t="s">
        <v>20</v>
      </c>
      <c r="D536" s="20" t="s">
        <v>798</v>
      </c>
      <c r="E536" s="2">
        <f t="shared" si="27"/>
        <v>0</v>
      </c>
      <c r="F536" s="22">
        <v>0</v>
      </c>
      <c r="G536" s="22"/>
      <c r="I536" s="2"/>
      <c r="J536" s="2">
        <f t="shared" si="28"/>
        <v>0</v>
      </c>
      <c r="K536" s="20">
        <v>0</v>
      </c>
      <c r="L536" s="20" t="s">
        <v>252</v>
      </c>
      <c r="N536" s="28"/>
    </row>
    <row r="537" spans="1:14" s="20" customFormat="1" hidden="1" outlineLevel="1" x14ac:dyDescent="0.25">
      <c r="A537" s="20" t="s">
        <v>128</v>
      </c>
      <c r="C537" s="20" t="s">
        <v>20</v>
      </c>
      <c r="D537" s="20" t="s">
        <v>334</v>
      </c>
      <c r="E537" s="2">
        <f t="shared" si="27"/>
        <v>0</v>
      </c>
      <c r="F537" s="22">
        <v>0</v>
      </c>
      <c r="G537" s="22"/>
      <c r="I537" s="2"/>
      <c r="J537" s="2">
        <f t="shared" si="28"/>
        <v>0</v>
      </c>
      <c r="K537" s="20">
        <v>0</v>
      </c>
      <c r="L537" s="20" t="s">
        <v>288</v>
      </c>
      <c r="N537" s="28"/>
    </row>
    <row r="538" spans="1:14" s="20" customFormat="1" hidden="1" outlineLevel="1" x14ac:dyDescent="0.25">
      <c r="A538" s="20" t="s">
        <v>128</v>
      </c>
      <c r="C538" s="20" t="s">
        <v>20</v>
      </c>
      <c r="D538" s="20" t="s">
        <v>476</v>
      </c>
      <c r="E538" s="2">
        <f t="shared" si="27"/>
        <v>0</v>
      </c>
      <c r="F538" s="22">
        <v>0</v>
      </c>
      <c r="G538" s="22"/>
      <c r="I538" s="2"/>
      <c r="J538" s="2">
        <f t="shared" si="28"/>
        <v>0</v>
      </c>
      <c r="K538" s="20">
        <v>0</v>
      </c>
      <c r="L538" s="20" t="s">
        <v>250</v>
      </c>
      <c r="N538" s="28"/>
    </row>
    <row r="539" spans="1:14" s="20" customFormat="1" hidden="1" outlineLevel="1" x14ac:dyDescent="0.25">
      <c r="A539" s="20" t="s">
        <v>128</v>
      </c>
      <c r="C539" s="20" t="s">
        <v>20</v>
      </c>
      <c r="D539" s="20" t="s">
        <v>479</v>
      </c>
      <c r="E539" s="2">
        <f t="shared" si="27"/>
        <v>0</v>
      </c>
      <c r="F539" s="22">
        <v>0</v>
      </c>
      <c r="G539" s="22"/>
      <c r="I539" s="2"/>
      <c r="J539" s="2">
        <f t="shared" si="28"/>
        <v>0</v>
      </c>
      <c r="K539" s="20">
        <v>0</v>
      </c>
      <c r="L539" s="20" t="s">
        <v>250</v>
      </c>
      <c r="N539" s="28"/>
    </row>
    <row r="540" spans="1:14" s="20" customFormat="1" hidden="1" outlineLevel="1" x14ac:dyDescent="0.25">
      <c r="A540" s="20" t="s">
        <v>128</v>
      </c>
      <c r="C540" s="20" t="s">
        <v>20</v>
      </c>
      <c r="D540" s="20" t="s">
        <v>477</v>
      </c>
      <c r="E540" s="2">
        <f t="shared" si="27"/>
        <v>0</v>
      </c>
      <c r="F540" s="22">
        <v>0</v>
      </c>
      <c r="G540" s="22"/>
      <c r="I540" s="2"/>
      <c r="J540" s="2">
        <f t="shared" si="28"/>
        <v>0</v>
      </c>
      <c r="K540" s="20">
        <v>0</v>
      </c>
      <c r="L540" s="20" t="s">
        <v>288</v>
      </c>
      <c r="N540" s="28"/>
    </row>
    <row r="541" spans="1:14" s="20" customFormat="1" hidden="1" outlineLevel="1" x14ac:dyDescent="0.25">
      <c r="A541" s="20" t="s">
        <v>128</v>
      </c>
      <c r="C541" s="20" t="s">
        <v>20</v>
      </c>
      <c r="D541" s="20" t="s">
        <v>317</v>
      </c>
      <c r="E541" s="2">
        <f t="shared" si="27"/>
        <v>700000</v>
      </c>
      <c r="F541" s="22">
        <v>0</v>
      </c>
      <c r="G541" s="22"/>
      <c r="I541" s="2"/>
      <c r="J541" s="2">
        <f t="shared" si="28"/>
        <v>700000</v>
      </c>
      <c r="K541" s="20">
        <v>700000</v>
      </c>
      <c r="L541" s="20" t="s">
        <v>250</v>
      </c>
      <c r="N541" s="28"/>
    </row>
    <row r="542" spans="1:14" s="20" customFormat="1" hidden="1" outlineLevel="1" x14ac:dyDescent="0.25">
      <c r="A542" s="20" t="s">
        <v>128</v>
      </c>
      <c r="C542" s="20" t="s">
        <v>20</v>
      </c>
      <c r="D542" s="20" t="s">
        <v>566</v>
      </c>
      <c r="E542" s="2">
        <f t="shared" si="27"/>
        <v>0</v>
      </c>
      <c r="F542" s="22">
        <v>0</v>
      </c>
      <c r="G542" s="22"/>
      <c r="I542" s="2"/>
      <c r="J542" s="2">
        <f t="shared" si="28"/>
        <v>0</v>
      </c>
      <c r="K542" s="20">
        <v>0</v>
      </c>
      <c r="L542" s="20" t="s">
        <v>250</v>
      </c>
      <c r="N542" s="28"/>
    </row>
    <row r="543" spans="1:14" s="20" customFormat="1" hidden="1" outlineLevel="1" x14ac:dyDescent="0.25">
      <c r="A543" s="20" t="s">
        <v>128</v>
      </c>
      <c r="C543" s="20" t="s">
        <v>20</v>
      </c>
      <c r="D543" s="20" t="s">
        <v>567</v>
      </c>
      <c r="E543" s="2">
        <f t="shared" si="27"/>
        <v>2000000</v>
      </c>
      <c r="F543" s="22">
        <v>1000000</v>
      </c>
      <c r="G543" s="22"/>
      <c r="I543" s="2"/>
      <c r="J543" s="2">
        <f t="shared" si="28"/>
        <v>3000000</v>
      </c>
      <c r="K543" s="20">
        <v>3000000</v>
      </c>
      <c r="L543" s="20" t="s">
        <v>288</v>
      </c>
      <c r="N543" s="28"/>
    </row>
    <row r="544" spans="1:14" s="20" customFormat="1" hidden="1" outlineLevel="1" x14ac:dyDescent="0.25">
      <c r="A544" s="20" t="s">
        <v>128</v>
      </c>
      <c r="C544" s="20" t="s">
        <v>20</v>
      </c>
      <c r="D544" s="20" t="s">
        <v>727</v>
      </c>
      <c r="E544" s="2">
        <f t="shared" si="27"/>
        <v>0</v>
      </c>
      <c r="F544" s="22">
        <v>0</v>
      </c>
      <c r="G544" s="22">
        <v>240000</v>
      </c>
      <c r="I544" s="2"/>
      <c r="J544" s="2">
        <f t="shared" si="28"/>
        <v>240000</v>
      </c>
      <c r="K544" s="20">
        <v>0</v>
      </c>
      <c r="L544" s="20" t="s">
        <v>250</v>
      </c>
      <c r="N544" s="28"/>
    </row>
    <row r="545" spans="1:14" s="20" customFormat="1" hidden="1" outlineLevel="1" x14ac:dyDescent="0.25">
      <c r="A545" s="20" t="s">
        <v>128</v>
      </c>
      <c r="C545" s="20" t="s">
        <v>20</v>
      </c>
      <c r="D545" s="20" t="s">
        <v>390</v>
      </c>
      <c r="E545" s="2">
        <f t="shared" si="27"/>
        <v>0</v>
      </c>
      <c r="F545" s="22">
        <v>0</v>
      </c>
      <c r="G545" s="22"/>
      <c r="I545" s="2">
        <v>3100000</v>
      </c>
      <c r="J545" s="2">
        <f t="shared" si="28"/>
        <v>0</v>
      </c>
      <c r="K545" s="20">
        <v>0</v>
      </c>
      <c r="L545" s="20" t="s">
        <v>250</v>
      </c>
      <c r="N545" s="28"/>
    </row>
    <row r="546" spans="1:14" s="20" customFormat="1" hidden="1" outlineLevel="1" x14ac:dyDescent="0.25">
      <c r="A546" s="20" t="s">
        <v>128</v>
      </c>
      <c r="C546" s="20" t="s">
        <v>20</v>
      </c>
      <c r="D546" s="20" t="s">
        <v>728</v>
      </c>
      <c r="E546" s="2">
        <f t="shared" si="27"/>
        <v>2000000</v>
      </c>
      <c r="F546" s="22">
        <v>1000000</v>
      </c>
      <c r="G546" s="22">
        <v>240000</v>
      </c>
      <c r="I546" s="2"/>
      <c r="J546" s="2">
        <f t="shared" si="28"/>
        <v>3240000</v>
      </c>
      <c r="K546" s="20">
        <v>3000000</v>
      </c>
      <c r="L546" s="20" t="s">
        <v>288</v>
      </c>
      <c r="N546" s="28"/>
    </row>
    <row r="547" spans="1:14" s="20" customFormat="1" hidden="1" outlineLevel="1" x14ac:dyDescent="0.25">
      <c r="A547" s="20" t="s">
        <v>128</v>
      </c>
      <c r="C547" s="20" t="s">
        <v>20</v>
      </c>
      <c r="D547" s="20" t="s">
        <v>899</v>
      </c>
      <c r="E547" s="2">
        <f t="shared" si="27"/>
        <v>0</v>
      </c>
      <c r="F547" s="22">
        <v>0</v>
      </c>
      <c r="G547" s="22"/>
      <c r="I547" s="2"/>
      <c r="J547" s="2">
        <f t="shared" si="28"/>
        <v>0</v>
      </c>
      <c r="K547" s="20">
        <v>0</v>
      </c>
      <c r="L547" s="20" t="s">
        <v>250</v>
      </c>
      <c r="N547" s="28"/>
    </row>
    <row r="548" spans="1:14" s="20" customFormat="1" hidden="1" outlineLevel="1" x14ac:dyDescent="0.25">
      <c r="A548" s="20" t="s">
        <v>128</v>
      </c>
      <c r="C548" s="20" t="s">
        <v>20</v>
      </c>
      <c r="D548" s="20" t="s">
        <v>900</v>
      </c>
      <c r="E548" s="2">
        <f t="shared" si="27"/>
        <v>0</v>
      </c>
      <c r="F548" s="22">
        <v>0</v>
      </c>
      <c r="G548" s="22"/>
      <c r="I548" s="2"/>
      <c r="J548" s="2">
        <f t="shared" si="28"/>
        <v>0</v>
      </c>
      <c r="K548" s="20">
        <v>0</v>
      </c>
      <c r="L548" s="20" t="s">
        <v>250</v>
      </c>
      <c r="N548" s="28"/>
    </row>
    <row r="549" spans="1:14" s="20" customFormat="1" hidden="1" outlineLevel="1" x14ac:dyDescent="0.25">
      <c r="A549" s="20" t="s">
        <v>128</v>
      </c>
      <c r="C549" s="20" t="s">
        <v>20</v>
      </c>
      <c r="D549" s="20" t="s">
        <v>901</v>
      </c>
      <c r="E549" s="2">
        <f t="shared" si="27"/>
        <v>0</v>
      </c>
      <c r="F549" s="22">
        <v>0</v>
      </c>
      <c r="G549" s="22"/>
      <c r="I549" s="2"/>
      <c r="J549" s="2">
        <f t="shared" si="28"/>
        <v>0</v>
      </c>
      <c r="K549" s="20">
        <v>0</v>
      </c>
      <c r="L549" s="20" t="s">
        <v>250</v>
      </c>
      <c r="N549" s="28"/>
    </row>
    <row r="550" spans="1:14" s="20" customFormat="1" hidden="1" outlineLevel="1" x14ac:dyDescent="0.25">
      <c r="A550" s="20" t="s">
        <v>128</v>
      </c>
      <c r="C550" s="20" t="s">
        <v>20</v>
      </c>
      <c r="D550" s="20" t="s">
        <v>635</v>
      </c>
      <c r="E550" s="2">
        <f t="shared" si="27"/>
        <v>0</v>
      </c>
      <c r="F550" s="22">
        <v>0</v>
      </c>
      <c r="G550" s="22"/>
      <c r="I550" s="2"/>
      <c r="J550" s="2">
        <f t="shared" si="28"/>
        <v>0</v>
      </c>
      <c r="K550" s="20">
        <v>0</v>
      </c>
      <c r="L550" s="20" t="s">
        <v>253</v>
      </c>
      <c r="N550" s="28"/>
    </row>
    <row r="551" spans="1:14" s="20" customFormat="1" hidden="1" outlineLevel="1" x14ac:dyDescent="0.25">
      <c r="A551" s="20" t="s">
        <v>128</v>
      </c>
      <c r="C551" s="20" t="s">
        <v>20</v>
      </c>
      <c r="D551" s="20" t="s">
        <v>799</v>
      </c>
      <c r="E551" s="2">
        <f t="shared" si="27"/>
        <v>1740000</v>
      </c>
      <c r="F551" s="22">
        <v>850000</v>
      </c>
      <c r="G551" s="22">
        <v>1000000</v>
      </c>
      <c r="I551" s="2"/>
      <c r="J551" s="2">
        <f t="shared" si="28"/>
        <v>3590000</v>
      </c>
      <c r="K551" s="20">
        <v>2590000</v>
      </c>
      <c r="L551" s="20" t="s">
        <v>288</v>
      </c>
      <c r="N551" s="28"/>
    </row>
    <row r="552" spans="1:14" s="20" customFormat="1" hidden="1" outlineLevel="1" x14ac:dyDescent="0.25">
      <c r="A552" s="20" t="s">
        <v>128</v>
      </c>
      <c r="C552" s="20" t="s">
        <v>20</v>
      </c>
      <c r="D552" s="20" t="s">
        <v>800</v>
      </c>
      <c r="E552" s="2">
        <f t="shared" si="27"/>
        <v>700000</v>
      </c>
      <c r="F552" s="22">
        <v>0</v>
      </c>
      <c r="G552" s="22">
        <v>1000000</v>
      </c>
      <c r="I552" s="2"/>
      <c r="J552" s="2">
        <f t="shared" si="28"/>
        <v>1700000</v>
      </c>
      <c r="K552" s="20">
        <v>700000</v>
      </c>
      <c r="L552" s="20" t="s">
        <v>252</v>
      </c>
      <c r="N552" s="28"/>
    </row>
    <row r="553" spans="1:14" s="20" customFormat="1" hidden="1" outlineLevel="1" x14ac:dyDescent="0.25">
      <c r="A553" s="20" t="s">
        <v>128</v>
      </c>
      <c r="C553" s="20" t="s">
        <v>20</v>
      </c>
      <c r="D553" s="20" t="s">
        <v>332</v>
      </c>
      <c r="E553" s="2">
        <f t="shared" si="27"/>
        <v>3740000</v>
      </c>
      <c r="F553" s="22">
        <v>1000000</v>
      </c>
      <c r="G553" s="22"/>
      <c r="I553" s="2"/>
      <c r="J553" s="2">
        <f t="shared" si="28"/>
        <v>4740000</v>
      </c>
      <c r="K553" s="20">
        <v>4740000</v>
      </c>
      <c r="L553" s="20" t="s">
        <v>288</v>
      </c>
      <c r="N553" s="28"/>
    </row>
    <row r="554" spans="1:14" s="20" customFormat="1" hidden="1" outlineLevel="1" x14ac:dyDescent="0.25">
      <c r="A554" s="20" t="s">
        <v>128</v>
      </c>
      <c r="C554" s="20" t="s">
        <v>20</v>
      </c>
      <c r="D554" s="20" t="s">
        <v>801</v>
      </c>
      <c r="E554" s="2">
        <f t="shared" si="27"/>
        <v>0</v>
      </c>
      <c r="F554" s="22">
        <v>0</v>
      </c>
      <c r="G554" s="22"/>
      <c r="I554" s="2"/>
      <c r="J554" s="2">
        <f t="shared" si="28"/>
        <v>0</v>
      </c>
      <c r="K554" s="20">
        <v>0</v>
      </c>
      <c r="L554" s="20" t="s">
        <v>251</v>
      </c>
      <c r="N554" s="28"/>
    </row>
    <row r="555" spans="1:14" s="20" customFormat="1" hidden="1" outlineLevel="1" x14ac:dyDescent="0.25">
      <c r="A555" s="20" t="s">
        <v>128</v>
      </c>
      <c r="C555" s="20" t="s">
        <v>20</v>
      </c>
      <c r="D555" s="20" t="s">
        <v>543</v>
      </c>
      <c r="E555" s="2">
        <f t="shared" si="27"/>
        <v>0</v>
      </c>
      <c r="F555" s="22">
        <v>0</v>
      </c>
      <c r="G555" s="22"/>
      <c r="I555" s="2"/>
      <c r="J555" s="2">
        <f t="shared" si="28"/>
        <v>0</v>
      </c>
      <c r="K555" s="20">
        <v>0</v>
      </c>
      <c r="L555" s="20" t="s">
        <v>250</v>
      </c>
      <c r="N555" s="28"/>
    </row>
    <row r="556" spans="1:14" s="20" customFormat="1" hidden="1" outlineLevel="1" x14ac:dyDescent="0.25">
      <c r="A556" s="20" t="s">
        <v>128</v>
      </c>
      <c r="C556" s="20" t="s">
        <v>20</v>
      </c>
      <c r="D556" s="20" t="s">
        <v>902</v>
      </c>
      <c r="E556" s="2">
        <f t="shared" si="27"/>
        <v>0</v>
      </c>
      <c r="F556" s="22">
        <v>0</v>
      </c>
      <c r="G556" s="22"/>
      <c r="I556" s="2"/>
      <c r="J556" s="2">
        <f t="shared" si="28"/>
        <v>0</v>
      </c>
      <c r="K556" s="20">
        <v>0</v>
      </c>
      <c r="L556" s="20" t="s">
        <v>288</v>
      </c>
      <c r="N556" s="28"/>
    </row>
    <row r="557" spans="1:14" s="20" customFormat="1" hidden="1" outlineLevel="1" x14ac:dyDescent="0.25">
      <c r="A557" s="20" t="s">
        <v>128</v>
      </c>
      <c r="C557" s="20" t="s">
        <v>20</v>
      </c>
      <c r="D557" s="20" t="s">
        <v>802</v>
      </c>
      <c r="E557" s="2">
        <f t="shared" si="27"/>
        <v>0</v>
      </c>
      <c r="F557" s="22">
        <v>0</v>
      </c>
      <c r="G557" s="22"/>
      <c r="I557" s="2"/>
      <c r="J557" s="2">
        <f t="shared" si="28"/>
        <v>0</v>
      </c>
      <c r="K557" s="20">
        <v>0</v>
      </c>
      <c r="L557" s="20" t="s">
        <v>288</v>
      </c>
      <c r="N557" s="28"/>
    </row>
    <row r="558" spans="1:14" s="20" customFormat="1" hidden="1" outlineLevel="1" x14ac:dyDescent="0.25">
      <c r="A558" s="20" t="s">
        <v>128</v>
      </c>
      <c r="C558" s="20" t="s">
        <v>20</v>
      </c>
      <c r="D558" s="20" t="s">
        <v>325</v>
      </c>
      <c r="E558" s="2">
        <f t="shared" si="27"/>
        <v>700000</v>
      </c>
      <c r="F558" s="22">
        <v>0</v>
      </c>
      <c r="G558" s="22"/>
      <c r="I558" s="2">
        <v>3100000</v>
      </c>
      <c r="J558" s="2">
        <f t="shared" si="28"/>
        <v>700000</v>
      </c>
      <c r="K558" s="20">
        <v>700000</v>
      </c>
      <c r="L558" s="20" t="s">
        <v>253</v>
      </c>
      <c r="N558" s="28"/>
    </row>
    <row r="559" spans="1:14" s="20" customFormat="1" hidden="1" outlineLevel="1" x14ac:dyDescent="0.25">
      <c r="A559" s="20" t="s">
        <v>128</v>
      </c>
      <c r="C559" s="20" t="s">
        <v>20</v>
      </c>
      <c r="D559" s="20" t="s">
        <v>478</v>
      </c>
      <c r="E559" s="2">
        <f t="shared" si="27"/>
        <v>700000</v>
      </c>
      <c r="F559" s="22">
        <v>0</v>
      </c>
      <c r="G559" s="22"/>
      <c r="I559" s="2">
        <v>3100000</v>
      </c>
      <c r="J559" s="2">
        <f t="shared" si="28"/>
        <v>700000</v>
      </c>
      <c r="K559" s="20">
        <v>700000</v>
      </c>
      <c r="L559" s="20" t="s">
        <v>253</v>
      </c>
      <c r="N559" s="28"/>
    </row>
    <row r="560" spans="1:14" s="20" customFormat="1" hidden="1" outlineLevel="1" x14ac:dyDescent="0.25">
      <c r="A560" s="20" t="s">
        <v>128</v>
      </c>
      <c r="C560" s="20" t="s">
        <v>20</v>
      </c>
      <c r="D560" s="20" t="s">
        <v>545</v>
      </c>
      <c r="E560" s="2">
        <f t="shared" si="27"/>
        <v>4000000</v>
      </c>
      <c r="F560" s="22">
        <v>1000000</v>
      </c>
      <c r="G560" s="22"/>
      <c r="I560" s="2">
        <v>3100000</v>
      </c>
      <c r="J560" s="2">
        <f t="shared" si="28"/>
        <v>5000000</v>
      </c>
      <c r="K560" s="20">
        <v>5000000</v>
      </c>
      <c r="L560" s="20" t="s">
        <v>288</v>
      </c>
      <c r="N560" s="28"/>
    </row>
    <row r="561" spans="1:14" s="20" customFormat="1" hidden="1" outlineLevel="1" x14ac:dyDescent="0.25">
      <c r="A561" s="20" t="s">
        <v>128</v>
      </c>
      <c r="C561" s="20" t="s">
        <v>20</v>
      </c>
      <c r="D561" s="20" t="s">
        <v>327</v>
      </c>
      <c r="E561" s="2">
        <f t="shared" si="27"/>
        <v>560000</v>
      </c>
      <c r="F561" s="22">
        <v>0</v>
      </c>
      <c r="G561" s="22"/>
      <c r="I561" s="2">
        <v>3100000</v>
      </c>
      <c r="J561" s="2">
        <f t="shared" si="28"/>
        <v>560000</v>
      </c>
      <c r="K561" s="20">
        <v>560000</v>
      </c>
      <c r="L561" s="20" t="s">
        <v>253</v>
      </c>
      <c r="N561" s="28"/>
    </row>
    <row r="562" spans="1:14" s="20" customFormat="1" hidden="1" outlineLevel="1" x14ac:dyDescent="0.25">
      <c r="A562" s="20" t="s">
        <v>128</v>
      </c>
      <c r="C562" s="20" t="s">
        <v>20</v>
      </c>
      <c r="D562" s="20" t="s">
        <v>903</v>
      </c>
      <c r="E562" s="2">
        <f t="shared" si="27"/>
        <v>2560000</v>
      </c>
      <c r="F562" s="22">
        <v>0</v>
      </c>
      <c r="G562" s="22"/>
      <c r="I562" s="2">
        <v>3100000</v>
      </c>
      <c r="J562" s="2">
        <f t="shared" si="28"/>
        <v>2560000</v>
      </c>
      <c r="K562" s="20">
        <v>2560000</v>
      </c>
      <c r="L562" s="20" t="s">
        <v>253</v>
      </c>
      <c r="N562" s="28"/>
    </row>
    <row r="563" spans="1:14" s="20" customFormat="1" hidden="1" outlineLevel="1" x14ac:dyDescent="0.25">
      <c r="A563" s="20" t="s">
        <v>128</v>
      </c>
      <c r="C563" s="20" t="s">
        <v>20</v>
      </c>
      <c r="D563" s="20" t="s">
        <v>606</v>
      </c>
      <c r="E563" s="2">
        <f t="shared" si="27"/>
        <v>700000</v>
      </c>
      <c r="F563" s="22">
        <v>0</v>
      </c>
      <c r="G563" s="22"/>
      <c r="I563" s="2">
        <v>3100000</v>
      </c>
      <c r="J563" s="2">
        <f t="shared" si="28"/>
        <v>700000</v>
      </c>
      <c r="K563" s="20">
        <v>700000</v>
      </c>
      <c r="L563" s="20" t="s">
        <v>253</v>
      </c>
      <c r="N563" s="28"/>
    </row>
    <row r="564" spans="1:14" s="20" customFormat="1" hidden="1" outlineLevel="1" x14ac:dyDescent="0.25">
      <c r="A564" s="20" t="s">
        <v>128</v>
      </c>
      <c r="C564" s="20" t="s">
        <v>20</v>
      </c>
      <c r="D564" s="20" t="s">
        <v>732</v>
      </c>
      <c r="E564" s="2">
        <f t="shared" si="27"/>
        <v>700000</v>
      </c>
      <c r="F564" s="22">
        <v>0</v>
      </c>
      <c r="G564" s="22">
        <v>760000</v>
      </c>
      <c r="I564" s="2"/>
      <c r="J564" s="2">
        <f t="shared" si="28"/>
        <v>1460000</v>
      </c>
      <c r="K564" s="20">
        <v>700000</v>
      </c>
      <c r="L564" s="20" t="s">
        <v>253</v>
      </c>
      <c r="N564" s="28"/>
    </row>
    <row r="565" spans="1:14" s="20" customFormat="1" hidden="1" outlineLevel="1" x14ac:dyDescent="0.25">
      <c r="A565" s="20" t="s">
        <v>128</v>
      </c>
      <c r="C565" s="20" t="s">
        <v>20</v>
      </c>
      <c r="D565" s="20" t="s">
        <v>329</v>
      </c>
      <c r="E565" s="2">
        <f t="shared" si="27"/>
        <v>2700000</v>
      </c>
      <c r="F565" s="22">
        <v>0</v>
      </c>
      <c r="G565" s="22"/>
      <c r="I565" s="2"/>
      <c r="J565" s="2">
        <f t="shared" si="28"/>
        <v>2700000</v>
      </c>
      <c r="K565" s="20">
        <v>2700000</v>
      </c>
      <c r="L565" s="20" t="s">
        <v>253</v>
      </c>
      <c r="N565" s="28"/>
    </row>
    <row r="566" spans="1:14" s="20" customFormat="1" hidden="1" outlineLevel="1" x14ac:dyDescent="0.25">
      <c r="A566" s="20" t="s">
        <v>128</v>
      </c>
      <c r="C566" s="20" t="s">
        <v>20</v>
      </c>
      <c r="D566" s="20" t="s">
        <v>904</v>
      </c>
      <c r="E566" s="2">
        <f t="shared" si="27"/>
        <v>4000000</v>
      </c>
      <c r="F566" s="22">
        <v>1000000</v>
      </c>
      <c r="G566" s="22">
        <v>1000000</v>
      </c>
      <c r="I566" s="2"/>
      <c r="J566" s="2">
        <f t="shared" si="28"/>
        <v>6000000</v>
      </c>
      <c r="K566" s="20">
        <v>5000000</v>
      </c>
      <c r="L566" s="20" t="s">
        <v>288</v>
      </c>
      <c r="N566" s="28"/>
    </row>
    <row r="567" spans="1:14" s="20" customFormat="1" hidden="1" outlineLevel="1" x14ac:dyDescent="0.25">
      <c r="A567" s="20" t="s">
        <v>128</v>
      </c>
      <c r="C567" s="20" t="s">
        <v>20</v>
      </c>
      <c r="D567" s="20" t="s">
        <v>733</v>
      </c>
      <c r="E567" s="2">
        <f t="shared" si="27"/>
        <v>2700000</v>
      </c>
      <c r="F567" s="22">
        <v>0</v>
      </c>
      <c r="G567" s="22">
        <v>840000</v>
      </c>
      <c r="I567" s="2"/>
      <c r="J567" s="2">
        <f t="shared" si="28"/>
        <v>3540000</v>
      </c>
      <c r="K567" s="20">
        <v>2700000</v>
      </c>
      <c r="L567" s="20" t="s">
        <v>288</v>
      </c>
      <c r="N567" s="28"/>
    </row>
    <row r="568" spans="1:14" s="20" customFormat="1" hidden="1" outlineLevel="1" x14ac:dyDescent="0.25">
      <c r="A568" s="20" t="s">
        <v>128</v>
      </c>
      <c r="C568" s="20" t="s">
        <v>20</v>
      </c>
      <c r="D568" s="20" t="s">
        <v>637</v>
      </c>
      <c r="E568" s="2">
        <f t="shared" si="27"/>
        <v>0</v>
      </c>
      <c r="F568" s="22">
        <v>0</v>
      </c>
      <c r="G568" s="22"/>
      <c r="I568" s="2"/>
      <c r="J568" s="2">
        <f t="shared" si="28"/>
        <v>0</v>
      </c>
      <c r="K568" s="20">
        <v>0</v>
      </c>
      <c r="L568" s="20" t="s">
        <v>288</v>
      </c>
      <c r="N568" s="28"/>
    </row>
    <row r="569" spans="1:14" s="20" customFormat="1" hidden="1" outlineLevel="1" x14ac:dyDescent="0.25">
      <c r="A569" s="20" t="s">
        <v>128</v>
      </c>
      <c r="C569" s="20" t="s">
        <v>20</v>
      </c>
      <c r="D569" s="20" t="s">
        <v>905</v>
      </c>
      <c r="E569" s="2">
        <f t="shared" si="27"/>
        <v>0</v>
      </c>
      <c r="F569" s="22">
        <v>0</v>
      </c>
      <c r="G569" s="22">
        <v>800000</v>
      </c>
      <c r="I569" s="2"/>
      <c r="J569" s="2">
        <f t="shared" si="28"/>
        <v>800000</v>
      </c>
      <c r="K569" s="20">
        <v>0</v>
      </c>
      <c r="L569" s="20" t="s">
        <v>253</v>
      </c>
      <c r="N569" s="28"/>
    </row>
    <row r="570" spans="1:14" s="20" customFormat="1" hidden="1" outlineLevel="1" x14ac:dyDescent="0.25">
      <c r="A570" s="20" t="s">
        <v>128</v>
      </c>
      <c r="C570" s="20" t="s">
        <v>20</v>
      </c>
      <c r="D570" s="20" t="s">
        <v>906</v>
      </c>
      <c r="E570" s="2">
        <f t="shared" si="27"/>
        <v>700000</v>
      </c>
      <c r="F570" s="22">
        <v>0</v>
      </c>
      <c r="G570" s="22">
        <v>320000</v>
      </c>
      <c r="I570" s="2"/>
      <c r="J570" s="2">
        <f t="shared" si="28"/>
        <v>1020000</v>
      </c>
      <c r="K570" s="20">
        <v>700000</v>
      </c>
      <c r="L570" s="20" t="s">
        <v>253</v>
      </c>
      <c r="N570" s="28"/>
    </row>
    <row r="571" spans="1:14" s="20" customFormat="1" hidden="1" outlineLevel="1" x14ac:dyDescent="0.25">
      <c r="A571" s="20" t="s">
        <v>128</v>
      </c>
      <c r="C571" s="20" t="s">
        <v>20</v>
      </c>
      <c r="D571" s="20" t="s">
        <v>568</v>
      </c>
      <c r="E571" s="2">
        <f t="shared" si="27"/>
        <v>700000</v>
      </c>
      <c r="F571" s="22">
        <v>0</v>
      </c>
      <c r="G571" s="22"/>
      <c r="I571" s="2"/>
      <c r="J571" s="2">
        <f t="shared" si="28"/>
        <v>700000</v>
      </c>
      <c r="K571" s="20">
        <v>700000</v>
      </c>
      <c r="L571" s="20" t="s">
        <v>288</v>
      </c>
      <c r="N571" s="28"/>
    </row>
    <row r="572" spans="1:14" s="20" customFormat="1" hidden="1" outlineLevel="1" x14ac:dyDescent="0.25">
      <c r="A572" s="20" t="s">
        <v>128</v>
      </c>
      <c r="C572" s="20" t="s">
        <v>20</v>
      </c>
      <c r="D572" s="20" t="s">
        <v>328</v>
      </c>
      <c r="E572" s="2">
        <f t="shared" si="27"/>
        <v>0</v>
      </c>
      <c r="F572" s="22">
        <v>0</v>
      </c>
      <c r="G572" s="22"/>
      <c r="I572" s="2"/>
      <c r="J572" s="2">
        <f t="shared" si="28"/>
        <v>0</v>
      </c>
      <c r="K572" s="20">
        <v>0</v>
      </c>
      <c r="L572" s="20" t="s">
        <v>253</v>
      </c>
      <c r="N572" s="28"/>
    </row>
    <row r="573" spans="1:14" s="20" customFormat="1" hidden="1" outlineLevel="1" x14ac:dyDescent="0.25">
      <c r="A573" s="20" t="s">
        <v>128</v>
      </c>
      <c r="C573" s="20" t="s">
        <v>20</v>
      </c>
      <c r="D573" s="20" t="s">
        <v>734</v>
      </c>
      <c r="E573" s="2">
        <f t="shared" si="27"/>
        <v>0</v>
      </c>
      <c r="F573" s="22">
        <v>0</v>
      </c>
      <c r="G573" s="22">
        <v>760000</v>
      </c>
      <c r="I573" s="2"/>
      <c r="J573" s="2">
        <f t="shared" si="28"/>
        <v>760000</v>
      </c>
      <c r="K573" s="20">
        <v>0</v>
      </c>
      <c r="L573" s="20" t="s">
        <v>253</v>
      </c>
      <c r="N573" s="28"/>
    </row>
    <row r="574" spans="1:14" s="20" customFormat="1" hidden="1" outlineLevel="1" x14ac:dyDescent="0.25">
      <c r="A574" s="20" t="s">
        <v>128</v>
      </c>
      <c r="C574" s="20" t="s">
        <v>20</v>
      </c>
      <c r="D574" s="20" t="s">
        <v>656</v>
      </c>
      <c r="E574" s="2">
        <f t="shared" si="27"/>
        <v>0</v>
      </c>
      <c r="F574" s="22">
        <v>0</v>
      </c>
      <c r="G574" s="22"/>
      <c r="I574" s="2"/>
      <c r="J574" s="2">
        <f t="shared" si="28"/>
        <v>0</v>
      </c>
      <c r="K574" s="20">
        <v>0</v>
      </c>
      <c r="L574" s="20" t="s">
        <v>253</v>
      </c>
      <c r="N574" s="28"/>
    </row>
    <row r="575" spans="1:14" s="20" customFormat="1" hidden="1" outlineLevel="1" x14ac:dyDescent="0.25">
      <c r="A575" s="20" t="s">
        <v>128</v>
      </c>
      <c r="C575" s="20" t="s">
        <v>20</v>
      </c>
      <c r="D575" s="29" t="s">
        <v>312</v>
      </c>
      <c r="E575" s="2">
        <f t="shared" ref="E575" si="29">+K575-F575</f>
        <v>0</v>
      </c>
      <c r="F575" s="22">
        <v>0</v>
      </c>
      <c r="G575" s="22"/>
      <c r="I575" s="2">
        <v>3100000</v>
      </c>
      <c r="J575" s="2">
        <f t="shared" si="28"/>
        <v>0</v>
      </c>
      <c r="L575" s="20" t="s">
        <v>250</v>
      </c>
      <c r="N575" s="28"/>
    </row>
    <row r="576" spans="1:14" s="20" customFormat="1" hidden="1" outlineLevel="1" x14ac:dyDescent="0.25">
      <c r="A576" s="20" t="s">
        <v>66</v>
      </c>
      <c r="C576" s="20" t="s">
        <v>20</v>
      </c>
      <c r="D576" s="20" t="s">
        <v>907</v>
      </c>
      <c r="E576" s="2">
        <f t="shared" si="27"/>
        <v>1000000</v>
      </c>
      <c r="F576" s="22">
        <v>0</v>
      </c>
      <c r="G576" s="22">
        <v>720000</v>
      </c>
      <c r="I576" s="2"/>
      <c r="J576" s="2">
        <f t="shared" si="28"/>
        <v>1720000</v>
      </c>
      <c r="K576" s="20">
        <v>1000000</v>
      </c>
      <c r="L576" s="20" t="s">
        <v>791</v>
      </c>
      <c r="N576" s="28"/>
    </row>
    <row r="577" spans="1:14" s="20" customFormat="1" hidden="1" outlineLevel="1" x14ac:dyDescent="0.25">
      <c r="A577" s="20" t="s">
        <v>66</v>
      </c>
      <c r="C577" s="20" t="s">
        <v>20</v>
      </c>
      <c r="D577" s="20" t="s">
        <v>908</v>
      </c>
      <c r="E577" s="2">
        <f t="shared" si="27"/>
        <v>2700000</v>
      </c>
      <c r="F577" s="22">
        <v>1000000</v>
      </c>
      <c r="G577" s="22"/>
      <c r="I577" s="2">
        <v>3100000</v>
      </c>
      <c r="J577" s="2">
        <f t="shared" si="28"/>
        <v>3700000</v>
      </c>
      <c r="K577" s="20">
        <v>3700000</v>
      </c>
      <c r="L577" s="20" t="s">
        <v>791</v>
      </c>
      <c r="N577" s="28"/>
    </row>
    <row r="578" spans="1:14" s="20" customFormat="1" hidden="1" outlineLevel="1" x14ac:dyDescent="0.25">
      <c r="A578" s="20" t="s">
        <v>66</v>
      </c>
      <c r="C578" s="20" t="s">
        <v>20</v>
      </c>
      <c r="D578" s="20" t="s">
        <v>563</v>
      </c>
      <c r="E578" s="2">
        <f t="shared" si="27"/>
        <v>2200000</v>
      </c>
      <c r="F578" s="22">
        <v>0</v>
      </c>
      <c r="G578" s="22"/>
      <c r="I578" s="2">
        <v>3100000</v>
      </c>
      <c r="J578" s="2">
        <f t="shared" si="28"/>
        <v>2200000</v>
      </c>
      <c r="K578" s="20">
        <v>2200000</v>
      </c>
      <c r="L578" s="20" t="s">
        <v>791</v>
      </c>
      <c r="N578" s="28"/>
    </row>
    <row r="579" spans="1:14" s="20" customFormat="1" hidden="1" outlineLevel="1" x14ac:dyDescent="0.25">
      <c r="A579" s="20" t="s">
        <v>66</v>
      </c>
      <c r="C579" s="20" t="s">
        <v>20</v>
      </c>
      <c r="D579" s="20" t="s">
        <v>909</v>
      </c>
      <c r="E579" s="2">
        <f t="shared" si="27"/>
        <v>2300000</v>
      </c>
      <c r="F579" s="22">
        <v>0</v>
      </c>
      <c r="G579" s="22"/>
      <c r="I579" s="2">
        <v>3100000</v>
      </c>
      <c r="J579" s="2">
        <f t="shared" si="28"/>
        <v>2300000</v>
      </c>
      <c r="K579" s="20">
        <v>2300000</v>
      </c>
      <c r="L579" s="20" t="s">
        <v>791</v>
      </c>
      <c r="N579" s="28"/>
    </row>
    <row r="580" spans="1:14" s="20" customFormat="1" hidden="1" outlineLevel="1" x14ac:dyDescent="0.25">
      <c r="A580" s="20" t="s">
        <v>66</v>
      </c>
      <c r="C580" s="20" t="s">
        <v>20</v>
      </c>
      <c r="D580" s="20" t="s">
        <v>646</v>
      </c>
      <c r="E580" s="2">
        <f t="shared" si="27"/>
        <v>2800000</v>
      </c>
      <c r="F580" s="22">
        <v>1000000</v>
      </c>
      <c r="G580" s="22"/>
      <c r="I580" s="2">
        <v>3100000</v>
      </c>
      <c r="J580" s="2">
        <f t="shared" ref="J580:J643" si="30">SUM(E580:G580)-H580</f>
        <v>3800000</v>
      </c>
      <c r="K580" s="20">
        <v>3800000</v>
      </c>
      <c r="L580" s="20" t="s">
        <v>791</v>
      </c>
      <c r="N580" s="28"/>
    </row>
    <row r="581" spans="1:14" s="20" customFormat="1" hidden="1" outlineLevel="1" x14ac:dyDescent="0.25">
      <c r="A581" s="20" t="s">
        <v>66</v>
      </c>
      <c r="C581" s="20" t="s">
        <v>20</v>
      </c>
      <c r="D581" s="20" t="s">
        <v>647</v>
      </c>
      <c r="E581" s="2">
        <f t="shared" ref="E581:E646" si="31">+K581-F581</f>
        <v>2200000</v>
      </c>
      <c r="F581" s="22">
        <v>0</v>
      </c>
      <c r="G581" s="22"/>
      <c r="I581" s="2">
        <v>3100000</v>
      </c>
      <c r="J581" s="2">
        <f t="shared" si="30"/>
        <v>2200000</v>
      </c>
      <c r="K581" s="20">
        <v>2200000</v>
      </c>
      <c r="L581" s="20" t="s">
        <v>791</v>
      </c>
      <c r="N581" s="28"/>
    </row>
    <row r="582" spans="1:14" s="20" customFormat="1" hidden="1" outlineLevel="1" x14ac:dyDescent="0.25">
      <c r="A582" s="20" t="s">
        <v>67</v>
      </c>
      <c r="C582" s="20" t="s">
        <v>20</v>
      </c>
      <c r="D582" s="20" t="s">
        <v>804</v>
      </c>
      <c r="E582" s="2">
        <f t="shared" si="31"/>
        <v>1000000</v>
      </c>
      <c r="F582" s="22">
        <v>0</v>
      </c>
      <c r="G582" s="22">
        <v>1000000</v>
      </c>
      <c r="I582" s="2"/>
      <c r="J582" s="2">
        <f t="shared" si="30"/>
        <v>2000000</v>
      </c>
      <c r="K582" s="20">
        <v>1000000</v>
      </c>
      <c r="L582" s="20" t="s">
        <v>791</v>
      </c>
      <c r="N582" s="28"/>
    </row>
    <row r="583" spans="1:14" s="20" customFormat="1" hidden="1" outlineLevel="1" x14ac:dyDescent="0.25">
      <c r="A583" s="20" t="s">
        <v>67</v>
      </c>
      <c r="C583" s="20" t="s">
        <v>20</v>
      </c>
      <c r="D583" s="20" t="s">
        <v>360</v>
      </c>
      <c r="E583" s="2">
        <f t="shared" si="31"/>
        <v>1400000</v>
      </c>
      <c r="F583" s="22">
        <v>0</v>
      </c>
      <c r="G583" s="22"/>
      <c r="I583" s="2">
        <v>3100000</v>
      </c>
      <c r="J583" s="2">
        <f t="shared" si="30"/>
        <v>1400000</v>
      </c>
      <c r="K583" s="20">
        <v>1400000</v>
      </c>
      <c r="L583" s="20" t="s">
        <v>791</v>
      </c>
      <c r="N583" s="28"/>
    </row>
    <row r="584" spans="1:14" s="20" customFormat="1" hidden="1" outlineLevel="1" x14ac:dyDescent="0.25">
      <c r="A584" s="20" t="s">
        <v>67</v>
      </c>
      <c r="C584" s="20" t="s">
        <v>20</v>
      </c>
      <c r="D584" s="20" t="s">
        <v>294</v>
      </c>
      <c r="E584" s="2">
        <f t="shared" si="31"/>
        <v>900000</v>
      </c>
      <c r="F584" s="22">
        <v>0</v>
      </c>
      <c r="G584" s="22"/>
      <c r="I584" s="2"/>
      <c r="J584" s="2">
        <f t="shared" si="30"/>
        <v>900000</v>
      </c>
      <c r="K584" s="20">
        <v>900000</v>
      </c>
      <c r="L584" s="20" t="s">
        <v>791</v>
      </c>
      <c r="N584" s="28"/>
    </row>
    <row r="585" spans="1:14" s="20" customFormat="1" hidden="1" outlineLevel="1" x14ac:dyDescent="0.25">
      <c r="A585" s="20" t="s">
        <v>67</v>
      </c>
      <c r="C585" s="20" t="s">
        <v>20</v>
      </c>
      <c r="D585" s="20" t="s">
        <v>805</v>
      </c>
      <c r="E585" s="2">
        <f t="shared" si="31"/>
        <v>1400000</v>
      </c>
      <c r="F585" s="22">
        <v>0</v>
      </c>
      <c r="G585" s="22">
        <v>1000000</v>
      </c>
      <c r="I585" s="2"/>
      <c r="J585" s="2">
        <f t="shared" si="30"/>
        <v>2400000</v>
      </c>
      <c r="K585" s="20">
        <v>1400000</v>
      </c>
      <c r="L585" s="20" t="s">
        <v>791</v>
      </c>
      <c r="N585" s="28"/>
    </row>
    <row r="586" spans="1:14" s="20" customFormat="1" hidden="1" outlineLevel="1" x14ac:dyDescent="0.25">
      <c r="A586" s="20" t="s">
        <v>128</v>
      </c>
      <c r="C586" s="20" t="s">
        <v>20</v>
      </c>
      <c r="D586" s="20" t="s">
        <v>314</v>
      </c>
      <c r="E586" s="2">
        <f t="shared" si="31"/>
        <v>1900000</v>
      </c>
      <c r="F586" s="22">
        <v>0</v>
      </c>
      <c r="G586" s="22"/>
      <c r="I586" s="2">
        <v>3100000</v>
      </c>
      <c r="J586" s="2">
        <f t="shared" si="30"/>
        <v>1900000</v>
      </c>
      <c r="K586" s="20">
        <v>1900000</v>
      </c>
      <c r="L586" s="20" t="s">
        <v>791</v>
      </c>
      <c r="N586" s="28"/>
    </row>
    <row r="587" spans="1:14" s="20" customFormat="1" hidden="1" outlineLevel="1" x14ac:dyDescent="0.25">
      <c r="A587" s="20" t="s">
        <v>128</v>
      </c>
      <c r="C587" s="20" t="s">
        <v>20</v>
      </c>
      <c r="D587" s="20" t="s">
        <v>806</v>
      </c>
      <c r="E587" s="2">
        <f t="shared" si="31"/>
        <v>0</v>
      </c>
      <c r="F587" s="22">
        <v>0</v>
      </c>
      <c r="G587" s="22"/>
      <c r="I587" s="2"/>
      <c r="J587" s="2">
        <f t="shared" si="30"/>
        <v>0</v>
      </c>
      <c r="L587" s="20" t="s">
        <v>791</v>
      </c>
      <c r="N587" s="28"/>
    </row>
    <row r="588" spans="1:14" s="20" customFormat="1" hidden="1" outlineLevel="1" x14ac:dyDescent="0.25">
      <c r="A588" s="20" t="s">
        <v>128</v>
      </c>
      <c r="C588" s="20" t="s">
        <v>20</v>
      </c>
      <c r="D588" s="20" t="s">
        <v>807</v>
      </c>
      <c r="E588" s="2">
        <f t="shared" si="31"/>
        <v>0</v>
      </c>
      <c r="F588" s="22">
        <v>0</v>
      </c>
      <c r="G588" s="22"/>
      <c r="I588" s="2"/>
      <c r="J588" s="2">
        <f t="shared" si="30"/>
        <v>0</v>
      </c>
      <c r="L588" s="20" t="s">
        <v>791</v>
      </c>
      <c r="N588" s="28"/>
    </row>
    <row r="589" spans="1:14" s="20" customFormat="1" hidden="1" outlineLevel="1" x14ac:dyDescent="0.25">
      <c r="A589" s="20" t="s">
        <v>128</v>
      </c>
      <c r="C589" s="20" t="s">
        <v>20</v>
      </c>
      <c r="D589" s="20" t="s">
        <v>808</v>
      </c>
      <c r="E589" s="2">
        <f t="shared" si="31"/>
        <v>0</v>
      </c>
      <c r="F589" s="22">
        <v>0</v>
      </c>
      <c r="G589" s="22"/>
      <c r="I589" s="2"/>
      <c r="J589" s="2">
        <f t="shared" si="30"/>
        <v>0</v>
      </c>
      <c r="L589" s="20" t="s">
        <v>791</v>
      </c>
      <c r="N589" s="28"/>
    </row>
    <row r="590" spans="1:14" s="20" customFormat="1" hidden="1" outlineLevel="1" x14ac:dyDescent="0.25">
      <c r="A590" s="20" t="s">
        <v>66</v>
      </c>
      <c r="C590" s="20" t="s">
        <v>37</v>
      </c>
      <c r="D590" s="16" t="s">
        <v>289</v>
      </c>
      <c r="E590" s="2">
        <f t="shared" si="31"/>
        <v>3860000</v>
      </c>
      <c r="F590" s="16">
        <v>600000</v>
      </c>
      <c r="G590" s="16"/>
      <c r="H590" s="16"/>
      <c r="I590" s="2">
        <v>510000</v>
      </c>
      <c r="J590" s="2">
        <f t="shared" si="30"/>
        <v>4460000</v>
      </c>
      <c r="K590" s="16">
        <v>4460000</v>
      </c>
      <c r="L590" s="16"/>
      <c r="N590" s="28"/>
    </row>
    <row r="591" spans="1:14" s="20" customFormat="1" hidden="1" outlineLevel="1" x14ac:dyDescent="0.25">
      <c r="A591" s="20" t="s">
        <v>66</v>
      </c>
      <c r="C591" s="20" t="s">
        <v>37</v>
      </c>
      <c r="D591" s="16" t="s">
        <v>657</v>
      </c>
      <c r="E591" s="2">
        <f t="shared" si="31"/>
        <v>3344000</v>
      </c>
      <c r="F591" s="16">
        <v>700000</v>
      </c>
      <c r="G591" s="16"/>
      <c r="H591" s="16"/>
      <c r="I591" s="16">
        <v>1785000</v>
      </c>
      <c r="J591" s="2">
        <f t="shared" si="30"/>
        <v>4044000</v>
      </c>
      <c r="K591" s="16">
        <v>4044000</v>
      </c>
      <c r="L591" s="16"/>
      <c r="N591" s="28"/>
    </row>
    <row r="592" spans="1:14" s="20" customFormat="1" hidden="1" outlineLevel="1" x14ac:dyDescent="0.25">
      <c r="A592" s="20" t="s">
        <v>66</v>
      </c>
      <c r="C592" s="20" t="s">
        <v>37</v>
      </c>
      <c r="D592" s="16" t="s">
        <v>658</v>
      </c>
      <c r="E592" s="2">
        <f t="shared" si="31"/>
        <v>3644000</v>
      </c>
      <c r="F592" s="16">
        <v>700000</v>
      </c>
      <c r="G592" s="16"/>
      <c r="H592" s="16"/>
      <c r="I592" s="16">
        <v>5100000</v>
      </c>
      <c r="J592" s="2">
        <f t="shared" si="30"/>
        <v>4344000</v>
      </c>
      <c r="K592" s="16">
        <v>4344000</v>
      </c>
      <c r="L592" s="16"/>
      <c r="N592" s="28"/>
    </row>
    <row r="593" spans="1:14" s="20" customFormat="1" hidden="1" outlineLevel="1" x14ac:dyDescent="0.25">
      <c r="A593" s="20" t="s">
        <v>66</v>
      </c>
      <c r="C593" s="20" t="s">
        <v>37</v>
      </c>
      <c r="D593" s="16" t="s">
        <v>290</v>
      </c>
      <c r="E593" s="2">
        <f t="shared" si="31"/>
        <v>4526000</v>
      </c>
      <c r="F593" s="16">
        <v>700000</v>
      </c>
      <c r="G593" s="16"/>
      <c r="H593" s="16"/>
      <c r="I593" s="16">
        <v>2550000</v>
      </c>
      <c r="J593" s="2">
        <f t="shared" si="30"/>
        <v>5226000</v>
      </c>
      <c r="K593" s="16">
        <v>5226000</v>
      </c>
      <c r="L593" s="16"/>
      <c r="N593" s="28"/>
    </row>
    <row r="594" spans="1:14" s="20" customFormat="1" hidden="1" outlineLevel="1" x14ac:dyDescent="0.25">
      <c r="A594" s="20" t="s">
        <v>66</v>
      </c>
      <c r="C594" s="20" t="s">
        <v>37</v>
      </c>
      <c r="D594" s="16" t="s">
        <v>287</v>
      </c>
      <c r="E594" s="2">
        <f t="shared" si="31"/>
        <v>4416000</v>
      </c>
      <c r="F594" s="16">
        <v>700000</v>
      </c>
      <c r="G594" s="16"/>
      <c r="H594" s="16"/>
      <c r="I594" s="16">
        <v>5100000</v>
      </c>
      <c r="J594" s="2">
        <f t="shared" si="30"/>
        <v>5116000</v>
      </c>
      <c r="K594" s="16">
        <v>5116000</v>
      </c>
      <c r="L594" s="16"/>
      <c r="N594" s="28"/>
    </row>
    <row r="595" spans="1:14" s="20" customFormat="1" hidden="1" outlineLevel="1" x14ac:dyDescent="0.25">
      <c r="A595" s="20" t="s">
        <v>66</v>
      </c>
      <c r="C595" s="20" t="s">
        <v>37</v>
      </c>
      <c r="D595" s="16" t="s">
        <v>277</v>
      </c>
      <c r="E595" s="2">
        <f t="shared" si="31"/>
        <v>900000</v>
      </c>
      <c r="F595" s="16">
        <v>0</v>
      </c>
      <c r="G595" s="16"/>
      <c r="H595" s="16"/>
      <c r="I595" s="16">
        <v>5100000</v>
      </c>
      <c r="J595" s="2">
        <f t="shared" si="30"/>
        <v>900000</v>
      </c>
      <c r="K595" s="16">
        <v>900000</v>
      </c>
      <c r="L595" s="16"/>
      <c r="N595" s="28"/>
    </row>
    <row r="596" spans="1:14" s="20" customFormat="1" hidden="1" outlineLevel="1" x14ac:dyDescent="0.25">
      <c r="A596" s="20" t="s">
        <v>66</v>
      </c>
      <c r="C596" s="20" t="s">
        <v>37</v>
      </c>
      <c r="D596" s="16" t="s">
        <v>569</v>
      </c>
      <c r="E596" s="2">
        <f t="shared" si="31"/>
        <v>0</v>
      </c>
      <c r="F596" s="16">
        <v>0</v>
      </c>
      <c r="G596" s="16"/>
      <c r="H596" s="16"/>
      <c r="I596" s="16">
        <v>0</v>
      </c>
      <c r="J596" s="2">
        <f t="shared" si="30"/>
        <v>0</v>
      </c>
      <c r="K596" s="16">
        <v>0</v>
      </c>
      <c r="L596" s="16"/>
      <c r="N596" s="28"/>
    </row>
    <row r="597" spans="1:14" s="20" customFormat="1" hidden="1" outlineLevel="1" x14ac:dyDescent="0.25">
      <c r="A597" s="20" t="s">
        <v>66</v>
      </c>
      <c r="C597" s="20" t="s">
        <v>37</v>
      </c>
      <c r="D597" s="16" t="s">
        <v>570</v>
      </c>
      <c r="E597" s="2">
        <f t="shared" si="31"/>
        <v>900000</v>
      </c>
      <c r="F597" s="16">
        <v>0</v>
      </c>
      <c r="G597" s="16"/>
      <c r="H597" s="16"/>
      <c r="I597" s="16">
        <v>510000</v>
      </c>
      <c r="J597" s="2">
        <f t="shared" si="30"/>
        <v>900000</v>
      </c>
      <c r="K597" s="16">
        <v>900000</v>
      </c>
      <c r="L597" s="16"/>
      <c r="N597" s="28"/>
    </row>
    <row r="598" spans="1:14" s="20" customFormat="1" hidden="1" outlineLevel="1" x14ac:dyDescent="0.25">
      <c r="A598" s="20" t="s">
        <v>67</v>
      </c>
      <c r="C598" s="20" t="s">
        <v>37</v>
      </c>
      <c r="D598" s="16" t="s">
        <v>308</v>
      </c>
      <c r="E598" s="2">
        <f t="shared" si="31"/>
        <v>420000</v>
      </c>
      <c r="F598" s="16">
        <v>0</v>
      </c>
      <c r="G598" s="16"/>
      <c r="H598" s="16"/>
      <c r="I598" s="16">
        <v>510000</v>
      </c>
      <c r="J598" s="2">
        <f t="shared" si="30"/>
        <v>420000</v>
      </c>
      <c r="K598" s="16">
        <v>420000</v>
      </c>
      <c r="L598" s="16"/>
      <c r="N598" s="28"/>
    </row>
    <row r="599" spans="1:14" s="20" customFormat="1" hidden="1" outlineLevel="1" x14ac:dyDescent="0.25">
      <c r="A599" s="20" t="s">
        <v>67</v>
      </c>
      <c r="C599" s="20" t="s">
        <v>37</v>
      </c>
      <c r="D599" s="16" t="s">
        <v>608</v>
      </c>
      <c r="E599" s="2">
        <f t="shared" si="31"/>
        <v>4040000</v>
      </c>
      <c r="F599" s="16">
        <v>600000</v>
      </c>
      <c r="G599" s="16"/>
      <c r="H599" s="16"/>
      <c r="I599" s="16">
        <v>5100000</v>
      </c>
      <c r="J599" s="2">
        <f t="shared" si="30"/>
        <v>4640000</v>
      </c>
      <c r="K599" s="16">
        <v>4640000</v>
      </c>
      <c r="L599" s="16"/>
      <c r="N599" s="28"/>
    </row>
    <row r="600" spans="1:14" s="20" customFormat="1" hidden="1" outlineLevel="1" x14ac:dyDescent="0.25">
      <c r="A600" s="20" t="s">
        <v>67</v>
      </c>
      <c r="C600" s="20" t="s">
        <v>37</v>
      </c>
      <c r="D600" s="16" t="s">
        <v>480</v>
      </c>
      <c r="E600" s="2">
        <f t="shared" si="31"/>
        <v>1080000</v>
      </c>
      <c r="F600" s="16">
        <v>0</v>
      </c>
      <c r="G600" s="16"/>
      <c r="H600" s="16"/>
      <c r="I600" s="16">
        <v>1275000</v>
      </c>
      <c r="J600" s="2">
        <f t="shared" si="30"/>
        <v>1080000</v>
      </c>
      <c r="K600" s="16">
        <v>1080000</v>
      </c>
      <c r="L600" s="16"/>
      <c r="N600" s="28">
        <v>118970</v>
      </c>
    </row>
    <row r="601" spans="1:14" s="20" customFormat="1" hidden="1" outlineLevel="1" x14ac:dyDescent="0.25">
      <c r="A601" s="20" t="s">
        <v>67</v>
      </c>
      <c r="C601" s="20" t="s">
        <v>37</v>
      </c>
      <c r="D601" s="16" t="s">
        <v>309</v>
      </c>
      <c r="E601" s="2">
        <f t="shared" si="31"/>
        <v>900000</v>
      </c>
      <c r="F601" s="16">
        <v>0</v>
      </c>
      <c r="G601" s="16"/>
      <c r="H601" s="16"/>
      <c r="I601" s="16">
        <v>1275000</v>
      </c>
      <c r="J601" s="2">
        <f t="shared" si="30"/>
        <v>900000</v>
      </c>
      <c r="K601" s="16">
        <v>900000</v>
      </c>
      <c r="L601" s="16"/>
      <c r="N601" s="28">
        <v>122970</v>
      </c>
    </row>
    <row r="602" spans="1:14" s="20" customFormat="1" hidden="1" outlineLevel="1" x14ac:dyDescent="0.25">
      <c r="A602" s="20" t="s">
        <v>67</v>
      </c>
      <c r="C602" s="20" t="s">
        <v>37</v>
      </c>
      <c r="D602" s="16" t="s">
        <v>310</v>
      </c>
      <c r="E602" s="2">
        <f t="shared" si="31"/>
        <v>480000</v>
      </c>
      <c r="F602" s="16">
        <v>0</v>
      </c>
      <c r="G602" s="16"/>
      <c r="H602" s="16"/>
      <c r="I602" s="16">
        <v>1275000</v>
      </c>
      <c r="J602" s="2">
        <f t="shared" si="30"/>
        <v>480000</v>
      </c>
      <c r="K602" s="16">
        <v>480000</v>
      </c>
      <c r="L602" s="16"/>
      <c r="N602" s="28"/>
    </row>
    <row r="603" spans="1:14" s="20" customFormat="1" hidden="1" outlineLevel="1" x14ac:dyDescent="0.25">
      <c r="A603" s="20" t="s">
        <v>67</v>
      </c>
      <c r="C603" s="20" t="s">
        <v>37</v>
      </c>
      <c r="D603" s="16" t="s">
        <v>659</v>
      </c>
      <c r="E603" s="2">
        <f t="shared" si="31"/>
        <v>900000</v>
      </c>
      <c r="F603" s="16">
        <v>0</v>
      </c>
      <c r="G603" s="16"/>
      <c r="H603" s="16"/>
      <c r="I603" s="16">
        <v>510000</v>
      </c>
      <c r="J603" s="2">
        <f t="shared" si="30"/>
        <v>900000</v>
      </c>
      <c r="K603" s="16">
        <v>900000</v>
      </c>
      <c r="L603" s="16"/>
      <c r="N603" s="28"/>
    </row>
    <row r="604" spans="1:14" s="20" customFormat="1" hidden="1" outlineLevel="1" x14ac:dyDescent="0.25">
      <c r="A604" s="20" t="s">
        <v>67</v>
      </c>
      <c r="C604" s="20" t="s">
        <v>37</v>
      </c>
      <c r="D604" s="16" t="s">
        <v>638</v>
      </c>
      <c r="E604" s="2">
        <f t="shared" si="31"/>
        <v>5000000</v>
      </c>
      <c r="F604" s="16">
        <v>700000</v>
      </c>
      <c r="G604" s="16"/>
      <c r="H604" s="16"/>
      <c r="I604" s="16">
        <v>5100000</v>
      </c>
      <c r="J604" s="2">
        <f t="shared" si="30"/>
        <v>5700000</v>
      </c>
      <c r="K604" s="16">
        <v>5700000</v>
      </c>
      <c r="L604" s="16"/>
      <c r="N604" s="28"/>
    </row>
    <row r="605" spans="1:14" s="20" customFormat="1" hidden="1" outlineLevel="1" x14ac:dyDescent="0.25">
      <c r="A605" s="20" t="s">
        <v>128</v>
      </c>
      <c r="C605" s="20" t="s">
        <v>37</v>
      </c>
      <c r="D605" s="16" t="s">
        <v>313</v>
      </c>
      <c r="E605" s="2">
        <f t="shared" si="31"/>
        <v>3530000</v>
      </c>
      <c r="F605" s="16">
        <v>600000</v>
      </c>
      <c r="G605" s="16"/>
      <c r="H605" s="16"/>
      <c r="I605" s="16">
        <v>3100000</v>
      </c>
      <c r="J605" s="2">
        <f t="shared" si="30"/>
        <v>4130000</v>
      </c>
      <c r="K605" s="16">
        <v>4130000</v>
      </c>
      <c r="L605" s="16"/>
      <c r="N605" s="28"/>
    </row>
    <row r="606" spans="1:14" s="20" customFormat="1" hidden="1" outlineLevel="1" x14ac:dyDescent="0.25">
      <c r="A606" s="20" t="s">
        <v>128</v>
      </c>
      <c r="C606" s="20" t="s">
        <v>37</v>
      </c>
      <c r="D606" s="16" t="s">
        <v>910</v>
      </c>
      <c r="E606" s="2">
        <f t="shared" si="31"/>
        <v>0</v>
      </c>
      <c r="F606" s="16">
        <v>0</v>
      </c>
      <c r="G606" s="16"/>
      <c r="H606" s="16"/>
      <c r="I606" s="16">
        <v>0</v>
      </c>
      <c r="J606" s="2">
        <f t="shared" si="30"/>
        <v>0</v>
      </c>
      <c r="K606" s="16">
        <v>0</v>
      </c>
      <c r="L606" s="16"/>
      <c r="N606" s="28"/>
    </row>
    <row r="607" spans="1:14" s="20" customFormat="1" hidden="1" outlineLevel="1" x14ac:dyDescent="0.25">
      <c r="A607" s="20" t="s">
        <v>128</v>
      </c>
      <c r="C607" s="20" t="s">
        <v>37</v>
      </c>
      <c r="D607" s="16" t="s">
        <v>577</v>
      </c>
      <c r="E607" s="2">
        <f t="shared" si="31"/>
        <v>900000</v>
      </c>
      <c r="F607" s="16">
        <v>0</v>
      </c>
      <c r="G607" s="16"/>
      <c r="H607" s="16"/>
      <c r="I607" s="16">
        <v>1275000</v>
      </c>
      <c r="J607" s="2">
        <f t="shared" si="30"/>
        <v>900000</v>
      </c>
      <c r="K607" s="16">
        <v>900000</v>
      </c>
      <c r="L607" s="16"/>
      <c r="N607" s="28"/>
    </row>
    <row r="608" spans="1:14" s="20" customFormat="1" hidden="1" outlineLevel="1" x14ac:dyDescent="0.25">
      <c r="A608" s="20" t="s">
        <v>128</v>
      </c>
      <c r="C608" s="20" t="s">
        <v>37</v>
      </c>
      <c r="D608" s="16" t="s">
        <v>809</v>
      </c>
      <c r="E608" s="2">
        <f t="shared" si="31"/>
        <v>630000</v>
      </c>
      <c r="F608" s="16">
        <v>0</v>
      </c>
      <c r="G608" s="16"/>
      <c r="H608" s="16"/>
      <c r="I608" s="16">
        <v>0</v>
      </c>
      <c r="J608" s="2">
        <f t="shared" si="30"/>
        <v>630000</v>
      </c>
      <c r="K608" s="16">
        <v>630000</v>
      </c>
      <c r="L608" s="16"/>
      <c r="N608" s="28"/>
    </row>
    <row r="609" spans="1:16" s="20" customFormat="1" hidden="1" outlineLevel="1" x14ac:dyDescent="0.25">
      <c r="A609" s="20" t="s">
        <v>128</v>
      </c>
      <c r="C609" s="20" t="s">
        <v>37</v>
      </c>
      <c r="D609" s="16" t="s">
        <v>911</v>
      </c>
      <c r="E609" s="2">
        <f t="shared" si="31"/>
        <v>0</v>
      </c>
      <c r="F609" s="16">
        <v>0</v>
      </c>
      <c r="G609" s="16"/>
      <c r="H609" s="16"/>
      <c r="I609" s="16">
        <v>0</v>
      </c>
      <c r="J609" s="2">
        <f t="shared" si="30"/>
        <v>0</v>
      </c>
      <c r="K609" s="16">
        <v>0</v>
      </c>
      <c r="L609" s="16"/>
      <c r="N609" s="28"/>
    </row>
    <row r="610" spans="1:16" s="20" customFormat="1" hidden="1" outlineLevel="1" x14ac:dyDescent="0.25">
      <c r="A610" s="20" t="s">
        <v>128</v>
      </c>
      <c r="C610" s="20" t="s">
        <v>37</v>
      </c>
      <c r="D610" s="16" t="s">
        <v>340</v>
      </c>
      <c r="E610" s="2">
        <f t="shared" si="31"/>
        <v>0</v>
      </c>
      <c r="F610" s="16">
        <v>0</v>
      </c>
      <c r="G610" s="16"/>
      <c r="H610" s="16"/>
      <c r="I610" s="16">
        <v>1275000</v>
      </c>
      <c r="J610" s="2">
        <f t="shared" si="30"/>
        <v>0</v>
      </c>
      <c r="K610" s="16">
        <v>0</v>
      </c>
      <c r="L610" s="16"/>
      <c r="N610" s="28"/>
    </row>
    <row r="611" spans="1:16" s="20" customFormat="1" hidden="1" outlineLevel="1" x14ac:dyDescent="0.25">
      <c r="A611" s="20" t="s">
        <v>128</v>
      </c>
      <c r="C611" s="20" t="s">
        <v>37</v>
      </c>
      <c r="D611" s="16" t="s">
        <v>572</v>
      </c>
      <c r="E611" s="2">
        <f t="shared" si="31"/>
        <v>0</v>
      </c>
      <c r="F611" s="16">
        <v>0</v>
      </c>
      <c r="G611" s="16"/>
      <c r="H611" s="16"/>
      <c r="I611" s="16">
        <v>1275000</v>
      </c>
      <c r="J611" s="2">
        <f t="shared" si="30"/>
        <v>0</v>
      </c>
      <c r="K611" s="16">
        <v>0</v>
      </c>
      <c r="L611" s="16"/>
      <c r="N611" s="28"/>
    </row>
    <row r="612" spans="1:16" s="20" customFormat="1" hidden="1" outlineLevel="1" x14ac:dyDescent="0.25">
      <c r="A612" s="20" t="s">
        <v>128</v>
      </c>
      <c r="C612" s="20" t="s">
        <v>37</v>
      </c>
      <c r="D612" s="16" t="s">
        <v>337</v>
      </c>
      <c r="E612" s="2">
        <f t="shared" si="31"/>
        <v>0</v>
      </c>
      <c r="F612" s="16">
        <v>0</v>
      </c>
      <c r="G612" s="16"/>
      <c r="H612" s="16"/>
      <c r="I612" s="16">
        <v>1275000</v>
      </c>
      <c r="J612" s="2">
        <f t="shared" si="30"/>
        <v>0</v>
      </c>
      <c r="K612" s="16">
        <v>0</v>
      </c>
      <c r="L612" s="16"/>
      <c r="N612" s="28"/>
    </row>
    <row r="613" spans="1:16" s="20" customFormat="1" hidden="1" outlineLevel="1" x14ac:dyDescent="0.25">
      <c r="A613" s="20" t="s">
        <v>128</v>
      </c>
      <c r="C613" s="20" t="s">
        <v>37</v>
      </c>
      <c r="D613" s="15" t="s">
        <v>339</v>
      </c>
      <c r="E613" s="2">
        <f t="shared" ref="E613" si="32">+K613-F613</f>
        <v>0</v>
      </c>
      <c r="F613" s="16">
        <v>0</v>
      </c>
      <c r="G613" s="16"/>
      <c r="H613" s="16"/>
      <c r="I613" s="16">
        <v>510000</v>
      </c>
      <c r="J613" s="2">
        <f t="shared" si="30"/>
        <v>0</v>
      </c>
      <c r="K613" s="16"/>
      <c r="L613" s="16"/>
      <c r="N613" s="28"/>
    </row>
    <row r="614" spans="1:16" s="20" customFormat="1" hidden="1" outlineLevel="1" x14ac:dyDescent="0.25">
      <c r="A614" s="20" t="s">
        <v>66</v>
      </c>
      <c r="C614" s="20" t="s">
        <v>39</v>
      </c>
      <c r="D614" s="22" t="s">
        <v>341</v>
      </c>
      <c r="E614" s="2">
        <f t="shared" si="31"/>
        <v>1900000</v>
      </c>
      <c r="F614" s="22">
        <v>0</v>
      </c>
      <c r="G614" s="22"/>
      <c r="H614" s="22">
        <v>1450000</v>
      </c>
      <c r="I614" s="22">
        <v>820000</v>
      </c>
      <c r="J614" s="2">
        <f t="shared" si="30"/>
        <v>450000</v>
      </c>
      <c r="K614" s="22">
        <v>1900000</v>
      </c>
      <c r="L614" s="22" t="s">
        <v>843</v>
      </c>
      <c r="M614"/>
      <c r="N614" s="28"/>
    </row>
    <row r="615" spans="1:16" s="20" customFormat="1" hidden="1" outlineLevel="1" x14ac:dyDescent="0.25">
      <c r="A615" s="20" t="s">
        <v>67</v>
      </c>
      <c r="C615" s="20" t="s">
        <v>39</v>
      </c>
      <c r="D615" s="22" t="s">
        <v>311</v>
      </c>
      <c r="E615" s="2">
        <f t="shared" si="31"/>
        <v>900000</v>
      </c>
      <c r="F615" s="22">
        <v>0</v>
      </c>
      <c r="G615" s="22"/>
      <c r="H615" s="22">
        <v>870000</v>
      </c>
      <c r="I615" s="22">
        <v>3690000</v>
      </c>
      <c r="J615" s="2">
        <f t="shared" si="30"/>
        <v>30000</v>
      </c>
      <c r="K615" s="22">
        <v>900000</v>
      </c>
      <c r="L615" s="22" t="s">
        <v>843</v>
      </c>
      <c r="M615"/>
      <c r="N615" s="28"/>
    </row>
    <row r="616" spans="1:16" s="20" customFormat="1" hidden="1" outlineLevel="1" x14ac:dyDescent="0.25">
      <c r="A616" s="20" t="s">
        <v>128</v>
      </c>
      <c r="C616" s="20" t="s">
        <v>39</v>
      </c>
      <c r="D616" s="20" t="s">
        <v>336</v>
      </c>
      <c r="E616" s="2">
        <f t="shared" si="31"/>
        <v>0</v>
      </c>
      <c r="F616" s="16">
        <v>0</v>
      </c>
      <c r="G616" s="16"/>
      <c r="H616" s="16">
        <v>0</v>
      </c>
      <c r="I616" s="16">
        <v>765000</v>
      </c>
      <c r="J616" s="2">
        <f t="shared" si="30"/>
        <v>0</v>
      </c>
      <c r="K616" s="16">
        <v>0</v>
      </c>
      <c r="L616" s="22"/>
      <c r="M616">
        <v>21800000</v>
      </c>
      <c r="N616" s="28"/>
    </row>
    <row r="617" spans="1:16" s="1" customFormat="1" collapsed="1" x14ac:dyDescent="0.25">
      <c r="A617" s="3"/>
      <c r="B617" s="3"/>
      <c r="C617" s="3"/>
      <c r="D617" s="3" t="s">
        <v>275</v>
      </c>
      <c r="E617" s="4">
        <f>SUM(E448:E616)</f>
        <v>285049925.92592591</v>
      </c>
      <c r="F617" s="4">
        <f>SUM(F448:F616)</f>
        <v>63150000</v>
      </c>
      <c r="G617" s="4">
        <f>SUM(G448:G616)</f>
        <v>22440000</v>
      </c>
      <c r="H617" s="4">
        <f>SUM(H448:H616)</f>
        <v>2320000</v>
      </c>
      <c r="I617" s="4">
        <f>SUM(I448:I616)</f>
        <v>254285000</v>
      </c>
      <c r="J617" s="4">
        <f t="shared" si="30"/>
        <v>368319925.92592591</v>
      </c>
      <c r="K617" s="4">
        <f>SUM(K448:K616)</f>
        <v>348199925.92592591</v>
      </c>
      <c r="L617" s="4"/>
      <c r="M617" s="1">
        <v>278829925.92592591</v>
      </c>
      <c r="N617" s="28">
        <v>44770000</v>
      </c>
      <c r="O617" s="1">
        <v>480000</v>
      </c>
      <c r="P617" s="1">
        <v>22440000</v>
      </c>
    </row>
    <row r="618" spans="1:16" hidden="1" outlineLevel="1" x14ac:dyDescent="0.25">
      <c r="A618" t="s">
        <v>71</v>
      </c>
      <c r="C618" t="s">
        <v>70</v>
      </c>
      <c r="D618" s="2" t="s">
        <v>143</v>
      </c>
      <c r="E618" s="2">
        <f t="shared" si="31"/>
        <v>2400000</v>
      </c>
      <c r="F618" s="2">
        <v>0</v>
      </c>
      <c r="J618" s="2">
        <f t="shared" si="30"/>
        <v>2400000</v>
      </c>
      <c r="K618" s="2">
        <v>2400000</v>
      </c>
      <c r="N618" s="28"/>
    </row>
    <row r="619" spans="1:16" hidden="1" outlineLevel="1" x14ac:dyDescent="0.25">
      <c r="A619" t="s">
        <v>71</v>
      </c>
      <c r="C619" t="s">
        <v>70</v>
      </c>
      <c r="D619" s="2" t="s">
        <v>573</v>
      </c>
      <c r="E619" s="2">
        <f t="shared" si="31"/>
        <v>2400000</v>
      </c>
      <c r="F619" s="2">
        <v>0</v>
      </c>
      <c r="J619" s="2">
        <f t="shared" si="30"/>
        <v>2400000</v>
      </c>
      <c r="K619" s="2">
        <v>2400000</v>
      </c>
      <c r="N619" s="28"/>
    </row>
    <row r="620" spans="1:16" hidden="1" outlineLevel="1" x14ac:dyDescent="0.25">
      <c r="A620" t="s">
        <v>71</v>
      </c>
      <c r="C620" t="s">
        <v>70</v>
      </c>
      <c r="D620" s="2" t="s">
        <v>144</v>
      </c>
      <c r="E620" s="2">
        <f t="shared" si="31"/>
        <v>2400000</v>
      </c>
      <c r="F620" s="2">
        <v>0</v>
      </c>
      <c r="J620" s="2">
        <f t="shared" si="30"/>
        <v>2400000</v>
      </c>
      <c r="K620" s="2">
        <v>2400000</v>
      </c>
      <c r="N620" s="28"/>
    </row>
    <row r="621" spans="1:16" hidden="1" outlineLevel="1" x14ac:dyDescent="0.25">
      <c r="A621" t="s">
        <v>71</v>
      </c>
      <c r="C621" t="s">
        <v>70</v>
      </c>
      <c r="D621" s="2" t="s">
        <v>912</v>
      </c>
      <c r="E621" s="2">
        <f t="shared" si="31"/>
        <v>0</v>
      </c>
      <c r="F621" s="2">
        <v>0</v>
      </c>
      <c r="G621" s="2">
        <v>208333.33333333331</v>
      </c>
      <c r="J621" s="2">
        <f t="shared" si="30"/>
        <v>208333.33333333331</v>
      </c>
      <c r="K621" s="2">
        <v>0</v>
      </c>
      <c r="N621" s="28"/>
    </row>
    <row r="622" spans="1:16" hidden="1" outlineLevel="1" x14ac:dyDescent="0.25">
      <c r="A622" t="s">
        <v>71</v>
      </c>
      <c r="C622" t="s">
        <v>70</v>
      </c>
      <c r="D622" t="s">
        <v>146</v>
      </c>
      <c r="E622" s="2">
        <f t="shared" si="31"/>
        <v>2400000</v>
      </c>
      <c r="F622" s="19">
        <v>0</v>
      </c>
      <c r="G622" s="19"/>
      <c r="H622"/>
      <c r="J622" s="2">
        <f t="shared" si="30"/>
        <v>2400000</v>
      </c>
      <c r="K622">
        <v>2400000</v>
      </c>
      <c r="L622"/>
      <c r="N622" s="28"/>
    </row>
    <row r="623" spans="1:16" hidden="1" outlineLevel="1" x14ac:dyDescent="0.25">
      <c r="A623" t="s">
        <v>71</v>
      </c>
      <c r="C623" t="s">
        <v>70</v>
      </c>
      <c r="D623" t="s">
        <v>147</v>
      </c>
      <c r="E623" s="2">
        <f t="shared" si="31"/>
        <v>2400000</v>
      </c>
      <c r="F623" s="19">
        <v>0</v>
      </c>
      <c r="G623" s="19"/>
      <c r="H623"/>
      <c r="J623" s="2">
        <f t="shared" si="30"/>
        <v>2400000</v>
      </c>
      <c r="K623">
        <v>2400000</v>
      </c>
      <c r="L623"/>
      <c r="N623" s="28"/>
    </row>
    <row r="624" spans="1:16" hidden="1" outlineLevel="1" x14ac:dyDescent="0.25">
      <c r="A624" t="s">
        <v>71</v>
      </c>
      <c r="C624" t="s">
        <v>70</v>
      </c>
      <c r="D624" t="s">
        <v>574</v>
      </c>
      <c r="E624" s="2">
        <f t="shared" si="31"/>
        <v>2400000</v>
      </c>
      <c r="F624" s="19">
        <v>0</v>
      </c>
      <c r="G624" s="19"/>
      <c r="H624"/>
      <c r="J624" s="2">
        <f t="shared" si="30"/>
        <v>2400000</v>
      </c>
      <c r="K624">
        <v>2400000</v>
      </c>
      <c r="L624"/>
      <c r="N624" s="28"/>
    </row>
    <row r="625" spans="1:14" hidden="1" outlineLevel="1" x14ac:dyDescent="0.25">
      <c r="A625" t="s">
        <v>71</v>
      </c>
      <c r="C625" t="s">
        <v>70</v>
      </c>
      <c r="D625" t="s">
        <v>391</v>
      </c>
      <c r="E625" s="2">
        <f t="shared" si="31"/>
        <v>2400000</v>
      </c>
      <c r="F625" s="19">
        <v>0</v>
      </c>
      <c r="G625" s="19"/>
      <c r="H625"/>
      <c r="J625" s="2">
        <f t="shared" si="30"/>
        <v>2400000</v>
      </c>
      <c r="K625">
        <v>2400000</v>
      </c>
      <c r="L625"/>
      <c r="N625" s="28"/>
    </row>
    <row r="626" spans="1:14" hidden="1" outlineLevel="1" x14ac:dyDescent="0.25">
      <c r="A626" t="s">
        <v>71</v>
      </c>
      <c r="C626" t="s">
        <v>70</v>
      </c>
      <c r="D626" t="s">
        <v>481</v>
      </c>
      <c r="E626" s="2">
        <f t="shared" si="31"/>
        <v>3700000</v>
      </c>
      <c r="F626" s="19">
        <v>850000</v>
      </c>
      <c r="G626" s="19"/>
      <c r="H626"/>
      <c r="J626" s="2">
        <f t="shared" si="30"/>
        <v>4550000</v>
      </c>
      <c r="K626">
        <v>4550000</v>
      </c>
      <c r="L626"/>
      <c r="N626" s="28"/>
    </row>
    <row r="627" spans="1:14" hidden="1" outlineLevel="1" x14ac:dyDescent="0.25">
      <c r="A627" t="s">
        <v>71</v>
      </c>
      <c r="C627" t="s">
        <v>70</v>
      </c>
      <c r="D627" t="s">
        <v>825</v>
      </c>
      <c r="E627" s="2">
        <f t="shared" si="31"/>
        <v>2400000</v>
      </c>
      <c r="F627" s="19">
        <v>0</v>
      </c>
      <c r="G627" s="19">
        <v>1000000</v>
      </c>
      <c r="H627"/>
      <c r="J627" s="2">
        <f t="shared" si="30"/>
        <v>3400000</v>
      </c>
      <c r="K627">
        <v>2400000</v>
      </c>
      <c r="L627"/>
      <c r="N627" s="28"/>
    </row>
    <row r="628" spans="1:14" hidden="1" outlineLevel="1" x14ac:dyDescent="0.25">
      <c r="A628" t="s">
        <v>71</v>
      </c>
      <c r="C628" t="s">
        <v>70</v>
      </c>
      <c r="D628" t="s">
        <v>148</v>
      </c>
      <c r="E628" s="2">
        <f t="shared" si="31"/>
        <v>4000000</v>
      </c>
      <c r="F628" s="19">
        <v>1000000</v>
      </c>
      <c r="G628" s="19"/>
      <c r="H628"/>
      <c r="J628" s="2">
        <f t="shared" si="30"/>
        <v>5000000</v>
      </c>
      <c r="K628">
        <v>5000000</v>
      </c>
      <c r="L628"/>
      <c r="N628" s="28"/>
    </row>
    <row r="629" spans="1:14" hidden="1" outlineLevel="1" x14ac:dyDescent="0.25">
      <c r="A629" t="s">
        <v>71</v>
      </c>
      <c r="C629" t="s">
        <v>70</v>
      </c>
      <c r="D629" t="s">
        <v>149</v>
      </c>
      <c r="E629" s="2">
        <f t="shared" si="31"/>
        <v>3440000</v>
      </c>
      <c r="F629" s="19">
        <v>1000000</v>
      </c>
      <c r="G629" s="19"/>
      <c r="H629"/>
      <c r="I629" s="2">
        <v>3100000</v>
      </c>
      <c r="J629" s="2">
        <f t="shared" si="30"/>
        <v>4440000</v>
      </c>
      <c r="K629">
        <v>4440000</v>
      </c>
      <c r="L629"/>
      <c r="N629" s="28"/>
    </row>
    <row r="630" spans="1:14" hidden="1" outlineLevel="1" x14ac:dyDescent="0.25">
      <c r="A630" t="s">
        <v>71</v>
      </c>
      <c r="C630" t="s">
        <v>70</v>
      </c>
      <c r="D630" t="s">
        <v>150</v>
      </c>
      <c r="E630" s="2">
        <f t="shared" si="31"/>
        <v>3640000</v>
      </c>
      <c r="F630" s="19">
        <v>1000000</v>
      </c>
      <c r="G630" s="19"/>
      <c r="H630"/>
      <c r="J630" s="2">
        <f t="shared" si="30"/>
        <v>4640000</v>
      </c>
      <c r="K630">
        <v>4640000</v>
      </c>
      <c r="L630"/>
      <c r="N630" s="28"/>
    </row>
    <row r="631" spans="1:14" hidden="1" outlineLevel="1" x14ac:dyDescent="0.25">
      <c r="A631" t="s">
        <v>71</v>
      </c>
      <c r="C631" t="s">
        <v>70</v>
      </c>
      <c r="D631" t="s">
        <v>151</v>
      </c>
      <c r="E631" s="2">
        <f t="shared" si="31"/>
        <v>4000000</v>
      </c>
      <c r="F631" s="19">
        <v>1000000</v>
      </c>
      <c r="G631" s="19"/>
      <c r="H631"/>
      <c r="J631" s="2">
        <f t="shared" si="30"/>
        <v>5000000</v>
      </c>
      <c r="K631">
        <v>5000000</v>
      </c>
      <c r="L631"/>
      <c r="N631" s="28"/>
    </row>
    <row r="632" spans="1:14" hidden="1" outlineLevel="1" x14ac:dyDescent="0.25">
      <c r="A632" t="s">
        <v>71</v>
      </c>
      <c r="C632" t="s">
        <v>70</v>
      </c>
      <c r="D632" t="s">
        <v>69</v>
      </c>
      <c r="E632" s="2">
        <f t="shared" si="31"/>
        <v>3440000</v>
      </c>
      <c r="F632" s="19">
        <v>1000000</v>
      </c>
      <c r="G632" s="19"/>
      <c r="H632"/>
      <c r="I632" s="2">
        <v>3100000</v>
      </c>
      <c r="J632" s="2">
        <f t="shared" si="30"/>
        <v>4440000</v>
      </c>
      <c r="K632">
        <v>4440000</v>
      </c>
      <c r="L632"/>
      <c r="N632" s="28"/>
    </row>
    <row r="633" spans="1:14" hidden="1" outlineLevel="1" x14ac:dyDescent="0.25">
      <c r="A633" t="s">
        <v>71</v>
      </c>
      <c r="C633" t="s">
        <v>70</v>
      </c>
      <c r="D633" t="s">
        <v>609</v>
      </c>
      <c r="E633" s="2">
        <f t="shared" si="31"/>
        <v>4000000</v>
      </c>
      <c r="F633" s="19">
        <v>1000000</v>
      </c>
      <c r="G633" s="19"/>
      <c r="H633"/>
      <c r="J633" s="2">
        <f t="shared" si="30"/>
        <v>5000000</v>
      </c>
      <c r="K633">
        <v>5000000</v>
      </c>
      <c r="L633"/>
      <c r="N633" s="28"/>
    </row>
    <row r="634" spans="1:14" hidden="1" outlineLevel="1" x14ac:dyDescent="0.25">
      <c r="A634" t="s">
        <v>71</v>
      </c>
      <c r="C634" t="s">
        <v>70</v>
      </c>
      <c r="D634" t="s">
        <v>575</v>
      </c>
      <c r="E634" s="2">
        <f t="shared" si="31"/>
        <v>4000000</v>
      </c>
      <c r="F634" s="19">
        <v>1000000</v>
      </c>
      <c r="G634" s="19"/>
      <c r="H634"/>
      <c r="J634" s="2">
        <f t="shared" si="30"/>
        <v>5000000</v>
      </c>
      <c r="K634">
        <v>5000000</v>
      </c>
      <c r="L634"/>
      <c r="N634" s="28"/>
    </row>
    <row r="635" spans="1:14" hidden="1" outlineLevel="1" x14ac:dyDescent="0.25">
      <c r="A635" t="s">
        <v>71</v>
      </c>
      <c r="C635" t="s">
        <v>70</v>
      </c>
      <c r="D635" t="s">
        <v>482</v>
      </c>
      <c r="E635" s="2">
        <f t="shared" si="31"/>
        <v>4000000</v>
      </c>
      <c r="F635" s="19">
        <v>1000000</v>
      </c>
      <c r="G635" s="19"/>
      <c r="H635"/>
      <c r="I635" s="2">
        <v>3100000</v>
      </c>
      <c r="J635" s="2">
        <f t="shared" si="30"/>
        <v>5000000</v>
      </c>
      <c r="K635">
        <v>5000000</v>
      </c>
      <c r="L635"/>
      <c r="N635" s="28"/>
    </row>
    <row r="636" spans="1:14" hidden="1" outlineLevel="1" x14ac:dyDescent="0.25">
      <c r="A636" t="s">
        <v>71</v>
      </c>
      <c r="C636" t="s">
        <v>70</v>
      </c>
      <c r="D636" t="s">
        <v>153</v>
      </c>
      <c r="E636" s="2">
        <f t="shared" si="31"/>
        <v>4000000</v>
      </c>
      <c r="F636" s="19">
        <v>1000000</v>
      </c>
      <c r="G636" s="19"/>
      <c r="H636"/>
      <c r="I636" s="2">
        <v>3100000</v>
      </c>
      <c r="J636" s="2">
        <f t="shared" si="30"/>
        <v>5000000</v>
      </c>
      <c r="K636">
        <v>5000000</v>
      </c>
      <c r="L636"/>
      <c r="N636" s="28"/>
    </row>
    <row r="637" spans="1:14" hidden="1" outlineLevel="1" x14ac:dyDescent="0.25">
      <c r="A637" t="s">
        <v>71</v>
      </c>
      <c r="C637" t="s">
        <v>70</v>
      </c>
      <c r="D637" t="s">
        <v>576</v>
      </c>
      <c r="E637" s="2">
        <f t="shared" si="31"/>
        <v>4000000</v>
      </c>
      <c r="F637" s="19">
        <v>1000000</v>
      </c>
      <c r="G637" s="19"/>
      <c r="H637"/>
      <c r="I637" s="2">
        <v>3100000</v>
      </c>
      <c r="J637" s="2">
        <f t="shared" si="30"/>
        <v>5000000</v>
      </c>
      <c r="K637">
        <v>5000000</v>
      </c>
      <c r="L637"/>
      <c r="N637" s="28"/>
    </row>
    <row r="638" spans="1:14" hidden="1" outlineLevel="1" x14ac:dyDescent="0.25">
      <c r="A638" t="s">
        <v>71</v>
      </c>
      <c r="C638" t="s">
        <v>70</v>
      </c>
      <c r="D638" s="2" t="s">
        <v>610</v>
      </c>
      <c r="E638" s="2">
        <f t="shared" si="31"/>
        <v>2400000</v>
      </c>
      <c r="F638" s="2">
        <v>0</v>
      </c>
      <c r="J638" s="2">
        <f t="shared" si="30"/>
        <v>2400000</v>
      </c>
      <c r="K638" s="2">
        <v>2400000</v>
      </c>
      <c r="N638" s="28"/>
    </row>
    <row r="639" spans="1:14" hidden="1" outlineLevel="1" x14ac:dyDescent="0.25">
      <c r="A639" t="s">
        <v>71</v>
      </c>
      <c r="C639" t="s">
        <v>70</v>
      </c>
      <c r="D639" s="2" t="s">
        <v>394</v>
      </c>
      <c r="E639" s="2">
        <f t="shared" si="31"/>
        <v>2400000</v>
      </c>
      <c r="F639" s="2">
        <v>0</v>
      </c>
      <c r="J639" s="2">
        <f t="shared" si="30"/>
        <v>2400000</v>
      </c>
      <c r="K639" s="2">
        <v>2400000</v>
      </c>
      <c r="N639" s="28"/>
    </row>
    <row r="640" spans="1:14" hidden="1" outlineLevel="1" x14ac:dyDescent="0.25">
      <c r="A640" t="s">
        <v>71</v>
      </c>
      <c r="C640" t="s">
        <v>74</v>
      </c>
      <c r="D640" s="2" t="s">
        <v>154</v>
      </c>
      <c r="E640" s="2">
        <f t="shared" si="31"/>
        <v>3500000</v>
      </c>
      <c r="F640" s="2">
        <v>0</v>
      </c>
      <c r="I640" s="2">
        <v>1020000</v>
      </c>
      <c r="J640" s="2">
        <f t="shared" si="30"/>
        <v>3500000</v>
      </c>
      <c r="K640" s="2">
        <v>3500000</v>
      </c>
      <c r="N640" s="28"/>
    </row>
    <row r="641" spans="1:16" hidden="1" outlineLevel="1" x14ac:dyDescent="0.25">
      <c r="A641" t="s">
        <v>71</v>
      </c>
      <c r="C641" t="s">
        <v>74</v>
      </c>
      <c r="D641" s="2" t="s">
        <v>913</v>
      </c>
      <c r="E641" s="2">
        <f t="shared" si="31"/>
        <v>375000</v>
      </c>
      <c r="F641" s="2">
        <v>0</v>
      </c>
      <c r="J641" s="2">
        <f t="shared" si="30"/>
        <v>375000</v>
      </c>
      <c r="K641" s="2">
        <v>375000</v>
      </c>
      <c r="N641" s="28"/>
    </row>
    <row r="642" spans="1:16" hidden="1" outlineLevel="1" x14ac:dyDescent="0.25">
      <c r="A642" t="s">
        <v>71</v>
      </c>
      <c r="C642" t="s">
        <v>74</v>
      </c>
      <c r="D642" s="2" t="s">
        <v>81</v>
      </c>
      <c r="E642" s="2">
        <f t="shared" si="31"/>
        <v>3400000</v>
      </c>
      <c r="F642" s="2">
        <v>700000</v>
      </c>
      <c r="I642" s="2">
        <v>5100000</v>
      </c>
      <c r="J642" s="2">
        <f t="shared" si="30"/>
        <v>4100000</v>
      </c>
      <c r="K642" s="2">
        <v>4100000</v>
      </c>
      <c r="N642" s="28"/>
    </row>
    <row r="643" spans="1:16" hidden="1" outlineLevel="1" x14ac:dyDescent="0.25">
      <c r="A643" t="s">
        <v>71</v>
      </c>
      <c r="C643" t="s">
        <v>74</v>
      </c>
      <c r="D643" s="2" t="s">
        <v>152</v>
      </c>
      <c r="E643" s="2">
        <f t="shared" si="31"/>
        <v>4000000</v>
      </c>
      <c r="F643" s="2">
        <v>700000</v>
      </c>
      <c r="I643" s="2">
        <v>5100000</v>
      </c>
      <c r="J643" s="2">
        <f t="shared" si="30"/>
        <v>4700000</v>
      </c>
      <c r="K643" s="2">
        <v>4700000</v>
      </c>
      <c r="N643" s="28"/>
    </row>
    <row r="644" spans="1:16" hidden="1" outlineLevel="1" x14ac:dyDescent="0.25">
      <c r="A644" t="s">
        <v>71</v>
      </c>
      <c r="C644" t="s">
        <v>75</v>
      </c>
      <c r="D644" s="2" t="s">
        <v>72</v>
      </c>
      <c r="E644" s="2">
        <f t="shared" si="31"/>
        <v>7000000</v>
      </c>
      <c r="F644" s="2">
        <v>700000</v>
      </c>
      <c r="H644" s="2">
        <v>870000</v>
      </c>
      <c r="I644" s="2">
        <v>6150000</v>
      </c>
      <c r="J644" s="2">
        <f t="shared" ref="J644:J647" si="33">SUM(E644:G644)-H644</f>
        <v>6830000</v>
      </c>
      <c r="K644" s="2">
        <v>7700000</v>
      </c>
      <c r="L644" s="19" t="s">
        <v>843</v>
      </c>
      <c r="N644" s="28"/>
    </row>
    <row r="645" spans="1:16" hidden="1" outlineLevel="1" x14ac:dyDescent="0.25">
      <c r="A645" t="s">
        <v>71</v>
      </c>
      <c r="C645" t="s">
        <v>75</v>
      </c>
      <c r="D645" s="19" t="s">
        <v>914</v>
      </c>
      <c r="E645" s="2">
        <f t="shared" ref="E645" si="34">+K645-F645</f>
        <v>833333.33333333337</v>
      </c>
      <c r="F645" s="19">
        <v>0</v>
      </c>
      <c r="G645" s="19"/>
      <c r="H645" s="19"/>
      <c r="I645" s="19"/>
      <c r="J645" s="2">
        <f t="shared" si="33"/>
        <v>833333.33333333337</v>
      </c>
      <c r="K645" s="19">
        <v>833333.33333333337</v>
      </c>
      <c r="L645" s="19"/>
      <c r="M645">
        <v>24800000</v>
      </c>
      <c r="N645" s="28"/>
    </row>
    <row r="646" spans="1:16" hidden="1" outlineLevel="1" x14ac:dyDescent="0.25">
      <c r="A646" t="s">
        <v>71</v>
      </c>
      <c r="C646" t="s">
        <v>75</v>
      </c>
      <c r="D646" s="31" t="s">
        <v>345</v>
      </c>
      <c r="E646" s="2">
        <f t="shared" si="31"/>
        <v>0</v>
      </c>
      <c r="F646" s="19">
        <v>0</v>
      </c>
      <c r="G646" s="19"/>
      <c r="H646" s="19"/>
      <c r="I646" s="19">
        <v>820000</v>
      </c>
      <c r="J646" s="2">
        <f t="shared" si="33"/>
        <v>0</v>
      </c>
      <c r="K646" s="19"/>
      <c r="L646" s="19"/>
      <c r="M646">
        <v>28520000</v>
      </c>
      <c r="N646" s="28"/>
    </row>
    <row r="647" spans="1:16" s="1" customFormat="1" collapsed="1" x14ac:dyDescent="0.25">
      <c r="A647" s="3"/>
      <c r="B647" s="3"/>
      <c r="C647" s="3"/>
      <c r="D647" s="3" t="s">
        <v>87</v>
      </c>
      <c r="E647" s="4">
        <f t="shared" ref="E647:K647" si="35">SUM(E618:E646)</f>
        <v>85328333.333333328</v>
      </c>
      <c r="F647" s="4">
        <f t="shared" si="35"/>
        <v>12950000</v>
      </c>
      <c r="G647" s="4">
        <f t="shared" si="35"/>
        <v>1208333.3333333333</v>
      </c>
      <c r="H647" s="4">
        <f t="shared" si="35"/>
        <v>870000</v>
      </c>
      <c r="I647" s="4">
        <f t="shared" si="35"/>
        <v>33690000</v>
      </c>
      <c r="J647" s="4">
        <f t="shared" si="33"/>
        <v>98616666.666666657</v>
      </c>
      <c r="K647" s="4">
        <f t="shared" si="35"/>
        <v>98278333.333333328</v>
      </c>
      <c r="L647" s="4">
        <f>SUM(L530:L646)</f>
        <v>0</v>
      </c>
      <c r="M647" s="1">
        <v>23750000</v>
      </c>
      <c r="N647" s="28">
        <v>12675000</v>
      </c>
      <c r="O647" s="1">
        <v>7663333</v>
      </c>
      <c r="P647" s="1">
        <v>1208333.3333333333</v>
      </c>
    </row>
    <row r="648" spans="1:16" x14ac:dyDescent="0.25">
      <c r="E648" s="2">
        <f t="shared" ref="E648:K648" si="36">SUM(E120,E241,E354,E447,E617,E647)</f>
        <v>986978129.62962973</v>
      </c>
      <c r="F648" s="2">
        <f t="shared" si="36"/>
        <v>206600000</v>
      </c>
      <c r="G648" s="2">
        <f t="shared" si="36"/>
        <v>95898333.333333328</v>
      </c>
      <c r="H648" s="2">
        <f t="shared" si="36"/>
        <v>9714000</v>
      </c>
      <c r="I648" s="2">
        <f t="shared" si="36"/>
        <v>739685000</v>
      </c>
      <c r="J648" s="2">
        <f t="shared" si="36"/>
        <v>1279762462.9629631</v>
      </c>
      <c r="K648" s="2">
        <f t="shared" si="36"/>
        <v>1193578129.6296296</v>
      </c>
    </row>
    <row r="649" spans="1:16" x14ac:dyDescent="0.25">
      <c r="D649" s="2"/>
      <c r="J649" s="2">
        <f>+SUM(E649:G649)-H649</f>
        <v>0</v>
      </c>
      <c r="L649"/>
    </row>
    <row r="650" spans="1:16" x14ac:dyDescent="0.25">
      <c r="D650" s="2"/>
      <c r="J650" s="2">
        <f>+SUM(E650:G650)-H650</f>
        <v>0</v>
      </c>
      <c r="L650"/>
    </row>
    <row r="651" spans="1:16" x14ac:dyDescent="0.25">
      <c r="J651" s="2">
        <f>SUM(J648:J650)</f>
        <v>1279762462.9629631</v>
      </c>
      <c r="L651"/>
    </row>
    <row r="653" spans="1:16" s="2" customFormat="1" x14ac:dyDescent="0.25">
      <c r="A653"/>
      <c r="B653"/>
      <c r="C653" t="s">
        <v>20</v>
      </c>
      <c r="D653"/>
      <c r="E653" s="2">
        <f>SUMIF($C$4:$C$646,$C653,E$4:E$646)</f>
        <v>750170759.25925922</v>
      </c>
      <c r="F653" s="2">
        <f t="shared" ref="E653:H659" si="37">SUMIF($C$4:$C$646,$C653,F$4:F$646)</f>
        <v>179450000</v>
      </c>
      <c r="G653" s="2">
        <f t="shared" si="37"/>
        <v>94690000</v>
      </c>
      <c r="H653" s="2">
        <f t="shared" si="37"/>
        <v>0</v>
      </c>
      <c r="J653" s="2">
        <f t="shared" ref="J653:K659" si="38">SUMIF($C$4:$C$646,$C653,J$4:J$646)</f>
        <v>1024310759.2592592</v>
      </c>
      <c r="K653" s="2">
        <f t="shared" si="38"/>
        <v>929620759.25925922</v>
      </c>
    </row>
    <row r="654" spans="1:16" s="2" customFormat="1" x14ac:dyDescent="0.25">
      <c r="A654"/>
      <c r="B654"/>
      <c r="C654" t="s">
        <v>37</v>
      </c>
      <c r="D654"/>
      <c r="E654" s="2">
        <f t="shared" si="37"/>
        <v>142179037.03703704</v>
      </c>
      <c r="F654" s="2">
        <f t="shared" si="37"/>
        <v>14200000</v>
      </c>
      <c r="G654" s="2">
        <f t="shared" si="37"/>
        <v>0</v>
      </c>
      <c r="H654" s="2">
        <f t="shared" si="37"/>
        <v>1324000</v>
      </c>
      <c r="J654" s="2">
        <f t="shared" si="38"/>
        <v>155055037.03703704</v>
      </c>
      <c r="K654" s="2">
        <f t="shared" si="38"/>
        <v>156379037.03703704</v>
      </c>
    </row>
    <row r="655" spans="1:16" s="2" customFormat="1" x14ac:dyDescent="0.25">
      <c r="A655"/>
      <c r="B655"/>
      <c r="C655" t="s">
        <v>38</v>
      </c>
      <c r="D655"/>
      <c r="E655" s="2">
        <f t="shared" si="37"/>
        <v>0</v>
      </c>
      <c r="F655" s="2">
        <f t="shared" si="37"/>
        <v>0</v>
      </c>
      <c r="G655" s="2">
        <f t="shared" si="37"/>
        <v>0</v>
      </c>
      <c r="H655" s="2">
        <f t="shared" si="37"/>
        <v>0</v>
      </c>
      <c r="J655" s="2">
        <f t="shared" si="38"/>
        <v>0</v>
      </c>
      <c r="K655" s="2">
        <f t="shared" si="38"/>
        <v>0</v>
      </c>
    </row>
    <row r="656" spans="1:16" s="2" customFormat="1" x14ac:dyDescent="0.25">
      <c r="A656"/>
      <c r="B656"/>
      <c r="C656" t="s">
        <v>39</v>
      </c>
      <c r="D656"/>
      <c r="E656" s="2">
        <f t="shared" si="37"/>
        <v>9300000</v>
      </c>
      <c r="F656" s="2">
        <f t="shared" si="37"/>
        <v>0</v>
      </c>
      <c r="G656" s="2">
        <f t="shared" si="37"/>
        <v>0</v>
      </c>
      <c r="H656" s="2">
        <f t="shared" si="37"/>
        <v>7520000</v>
      </c>
      <c r="J656" s="2">
        <f t="shared" si="38"/>
        <v>1780000</v>
      </c>
      <c r="K656" s="2">
        <f t="shared" si="38"/>
        <v>9300000</v>
      </c>
    </row>
    <row r="657" spans="1:12" s="2" customFormat="1" x14ac:dyDescent="0.25">
      <c r="A657"/>
      <c r="B657"/>
      <c r="C657" t="s">
        <v>75</v>
      </c>
      <c r="D657"/>
      <c r="E657" s="2">
        <f t="shared" si="37"/>
        <v>7833333.333333333</v>
      </c>
      <c r="F657" s="2">
        <f t="shared" si="37"/>
        <v>700000</v>
      </c>
      <c r="G657" s="2">
        <f t="shared" si="37"/>
        <v>0</v>
      </c>
      <c r="H657" s="2">
        <f t="shared" si="37"/>
        <v>870000</v>
      </c>
      <c r="J657" s="2">
        <f t="shared" si="38"/>
        <v>7663333.333333333</v>
      </c>
      <c r="K657" s="2">
        <f t="shared" si="38"/>
        <v>8533333.333333334</v>
      </c>
    </row>
    <row r="658" spans="1:12" s="2" customFormat="1" x14ac:dyDescent="0.25">
      <c r="A658"/>
      <c r="B658"/>
      <c r="C658" t="s">
        <v>70</v>
      </c>
      <c r="D658"/>
      <c r="E658" s="2">
        <f t="shared" si="37"/>
        <v>66220000</v>
      </c>
      <c r="F658" s="2">
        <f t="shared" si="37"/>
        <v>10850000</v>
      </c>
      <c r="G658" s="2">
        <f t="shared" si="37"/>
        <v>1208333.3333333333</v>
      </c>
      <c r="H658" s="2">
        <f t="shared" si="37"/>
        <v>0</v>
      </c>
      <c r="J658" s="2">
        <f t="shared" si="38"/>
        <v>78278333.333333328</v>
      </c>
      <c r="K658" s="2">
        <f t="shared" si="38"/>
        <v>77070000</v>
      </c>
    </row>
    <row r="659" spans="1:12" s="2" customFormat="1" x14ac:dyDescent="0.25">
      <c r="A659"/>
      <c r="B659"/>
      <c r="C659" t="s">
        <v>74</v>
      </c>
      <c r="D659"/>
      <c r="E659" s="2">
        <f t="shared" si="37"/>
        <v>11275000</v>
      </c>
      <c r="F659" s="2">
        <f t="shared" si="37"/>
        <v>1400000</v>
      </c>
      <c r="G659" s="2">
        <f t="shared" si="37"/>
        <v>0</v>
      </c>
      <c r="H659" s="2">
        <f t="shared" si="37"/>
        <v>0</v>
      </c>
      <c r="J659" s="2">
        <f t="shared" si="38"/>
        <v>12675000</v>
      </c>
      <c r="K659" s="2">
        <f t="shared" si="38"/>
        <v>12675000</v>
      </c>
    </row>
    <row r="660" spans="1:12" s="2" customFormat="1" x14ac:dyDescent="0.25">
      <c r="A660"/>
      <c r="B660"/>
      <c r="C660"/>
      <c r="D660"/>
    </row>
    <row r="661" spans="1:12" s="2" customFormat="1" x14ac:dyDescent="0.25">
      <c r="A661"/>
      <c r="B661"/>
      <c r="C661" t="s">
        <v>20</v>
      </c>
      <c r="D661"/>
      <c r="E661" s="2">
        <f>+E658+E653</f>
        <v>816390759.25925922</v>
      </c>
      <c r="F661" s="2">
        <f t="shared" ref="F661:K662" si="39">+F658+F653</f>
        <v>190300000</v>
      </c>
      <c r="G661" s="2">
        <f t="shared" si="39"/>
        <v>95898333.333333328</v>
      </c>
      <c r="H661" s="2">
        <f t="shared" si="39"/>
        <v>0</v>
      </c>
      <c r="J661" s="2">
        <f t="shared" si="39"/>
        <v>1102589092.5925925</v>
      </c>
      <c r="K661" s="2">
        <f t="shared" si="39"/>
        <v>1006690759.2592592</v>
      </c>
    </row>
    <row r="662" spans="1:12" s="2" customFormat="1" x14ac:dyDescent="0.25">
      <c r="A662"/>
      <c r="B662"/>
      <c r="C662" t="s">
        <v>37</v>
      </c>
      <c r="D662"/>
      <c r="E662" s="2">
        <f>+E659+E654</f>
        <v>153454037.03703704</v>
      </c>
      <c r="F662" s="2">
        <f t="shared" si="39"/>
        <v>15600000</v>
      </c>
      <c r="G662" s="2">
        <f t="shared" si="39"/>
        <v>0</v>
      </c>
      <c r="H662" s="2">
        <f t="shared" si="39"/>
        <v>1324000</v>
      </c>
      <c r="J662" s="2">
        <f t="shared" si="39"/>
        <v>167730037.03703704</v>
      </c>
      <c r="K662" s="2">
        <f t="shared" si="39"/>
        <v>169054037.03703704</v>
      </c>
    </row>
    <row r="663" spans="1:12" s="2" customFormat="1" x14ac:dyDescent="0.25">
      <c r="A663"/>
      <c r="B663"/>
      <c r="C663" t="s">
        <v>38</v>
      </c>
      <c r="D663"/>
      <c r="E663" s="2">
        <f t="shared" ref="E663:K663" si="40">+E655</f>
        <v>0</v>
      </c>
      <c r="F663" s="2">
        <f t="shared" si="40"/>
        <v>0</v>
      </c>
      <c r="G663" s="2">
        <f t="shared" si="40"/>
        <v>0</v>
      </c>
      <c r="H663" s="2">
        <f t="shared" si="40"/>
        <v>0</v>
      </c>
      <c r="J663" s="2">
        <f t="shared" si="40"/>
        <v>0</v>
      </c>
      <c r="K663" s="2">
        <f t="shared" si="40"/>
        <v>0</v>
      </c>
    </row>
    <row r="664" spans="1:12" s="2" customFormat="1" x14ac:dyDescent="0.25">
      <c r="A664"/>
      <c r="B664"/>
      <c r="C664" t="s">
        <v>39</v>
      </c>
      <c r="D664"/>
      <c r="E664" s="2">
        <f t="shared" ref="E664:K664" si="41">+E657+E656</f>
        <v>17133333.333333332</v>
      </c>
      <c r="F664" s="2">
        <f t="shared" si="41"/>
        <v>700000</v>
      </c>
      <c r="G664" s="2">
        <f t="shared" si="41"/>
        <v>0</v>
      </c>
      <c r="H664" s="2">
        <f t="shared" si="41"/>
        <v>8390000</v>
      </c>
      <c r="J664" s="2">
        <f t="shared" si="41"/>
        <v>9443333.3333333321</v>
      </c>
      <c r="K664" s="2">
        <f t="shared" si="41"/>
        <v>17833333.333333336</v>
      </c>
    </row>
    <row r="665" spans="1:12" s="2" customFormat="1" x14ac:dyDescent="0.25">
      <c r="A665"/>
      <c r="B665"/>
      <c r="C665"/>
      <c r="D665"/>
      <c r="E665" s="15">
        <f t="shared" ref="E665:K665" si="42">SUM(E661:E664)</f>
        <v>986978129.62962961</v>
      </c>
      <c r="F665" s="15">
        <f t="shared" si="42"/>
        <v>206600000</v>
      </c>
      <c r="G665" s="15">
        <f t="shared" si="42"/>
        <v>95898333.333333328</v>
      </c>
      <c r="H665" s="15">
        <f t="shared" si="42"/>
        <v>9714000</v>
      </c>
      <c r="I665" s="15"/>
      <c r="J665" s="15">
        <f t="shared" si="42"/>
        <v>1279762462.9629629</v>
      </c>
      <c r="K665" s="15">
        <f t="shared" si="42"/>
        <v>1193578129.6296296</v>
      </c>
    </row>
    <row r="666" spans="1:12" s="2" customFormat="1" x14ac:dyDescent="0.25">
      <c r="A666"/>
      <c r="B666"/>
      <c r="C666"/>
      <c r="D666"/>
    </row>
    <row r="667" spans="1:12" s="2" customFormat="1" x14ac:dyDescent="0.25">
      <c r="A667"/>
      <c r="B667" t="s">
        <v>28</v>
      </c>
      <c r="C667" t="s">
        <v>20</v>
      </c>
      <c r="D667"/>
      <c r="E667" s="2">
        <f>SUMPRODUCT(($A$4:$A$647=$B667)*($C$4:$C$647=$C667)*(E$4:E$647))</f>
        <v>0</v>
      </c>
      <c r="F667" s="2">
        <f t="shared" ref="E667:H693" si="43">SUMPRODUCT(($A$4:$A$647=$B667)*($C$4:$C$647=$C667)*(F$4:F$647))</f>
        <v>0</v>
      </c>
      <c r="G667" s="2">
        <f t="shared" si="43"/>
        <v>0</v>
      </c>
      <c r="H667" s="2">
        <f t="shared" si="43"/>
        <v>0</v>
      </c>
      <c r="J667" s="2">
        <f t="shared" ref="J667:J693" si="44">SUMPRODUCT(($A$4:$A$647=$B667)*($C$4:$C$647=$C667)*(J$4:J$647))</f>
        <v>0</v>
      </c>
      <c r="K667" s="2">
        <f t="shared" ref="K667:K693" si="45">SUMPRODUCT(($A$4:$A$647=$B667)*($C$4:$C$647=$C667)*($K$4:$K$647))</f>
        <v>0</v>
      </c>
    </row>
    <row r="668" spans="1:12" s="2" customFormat="1" x14ac:dyDescent="0.25">
      <c r="A668"/>
      <c r="B668" t="s">
        <v>28</v>
      </c>
      <c r="C668" t="s">
        <v>37</v>
      </c>
      <c r="D668"/>
      <c r="E668" s="2">
        <f t="shared" si="43"/>
        <v>0</v>
      </c>
      <c r="F668" s="2">
        <f t="shared" si="43"/>
        <v>0</v>
      </c>
      <c r="G668" s="2">
        <f t="shared" si="43"/>
        <v>0</v>
      </c>
      <c r="H668" s="2">
        <f t="shared" si="43"/>
        <v>0</v>
      </c>
      <c r="J668" s="2">
        <f t="shared" si="44"/>
        <v>0</v>
      </c>
      <c r="K668" s="2">
        <f t="shared" si="45"/>
        <v>0</v>
      </c>
    </row>
    <row r="669" spans="1:12" s="2" customFormat="1" x14ac:dyDescent="0.25">
      <c r="A669"/>
      <c r="B669" t="s">
        <v>28</v>
      </c>
      <c r="C669" t="s">
        <v>38</v>
      </c>
      <c r="D669"/>
      <c r="E669" s="2">
        <f t="shared" si="43"/>
        <v>0</v>
      </c>
      <c r="F669" s="2">
        <f t="shared" si="43"/>
        <v>0</v>
      </c>
      <c r="G669" s="2">
        <f t="shared" si="43"/>
        <v>0</v>
      </c>
      <c r="H669" s="2">
        <f t="shared" si="43"/>
        <v>0</v>
      </c>
      <c r="J669" s="2">
        <f t="shared" si="44"/>
        <v>0</v>
      </c>
      <c r="K669" s="2">
        <f t="shared" si="45"/>
        <v>0</v>
      </c>
      <c r="L669" s="2">
        <f>+SUM(E667:G670)</f>
        <v>1500000</v>
      </c>
    </row>
    <row r="670" spans="1:12" s="2" customFormat="1" x14ac:dyDescent="0.25">
      <c r="A670"/>
      <c r="B670" t="s">
        <v>28</v>
      </c>
      <c r="C670" t="s">
        <v>39</v>
      </c>
      <c r="D670"/>
      <c r="E670" s="2">
        <f t="shared" si="43"/>
        <v>1500000</v>
      </c>
      <c r="F670" s="2">
        <f t="shared" si="43"/>
        <v>0</v>
      </c>
      <c r="G670" s="2">
        <f t="shared" si="43"/>
        <v>0</v>
      </c>
      <c r="H670" s="2">
        <f t="shared" si="43"/>
        <v>870000</v>
      </c>
      <c r="J670" s="2">
        <f t="shared" si="44"/>
        <v>630000</v>
      </c>
      <c r="K670" s="2">
        <f t="shared" si="45"/>
        <v>1500000</v>
      </c>
    </row>
    <row r="671" spans="1:12" s="2" customFormat="1" x14ac:dyDescent="0.25">
      <c r="A671"/>
      <c r="B671" t="s">
        <v>64</v>
      </c>
      <c r="C671" t="s">
        <v>20</v>
      </c>
      <c r="D671"/>
      <c r="E671" s="2">
        <f t="shared" si="43"/>
        <v>0</v>
      </c>
      <c r="F671" s="2">
        <f t="shared" si="43"/>
        <v>0</v>
      </c>
      <c r="G671" s="2">
        <f t="shared" si="43"/>
        <v>0</v>
      </c>
      <c r="H671" s="2">
        <f t="shared" si="43"/>
        <v>0</v>
      </c>
      <c r="J671" s="2">
        <f t="shared" si="44"/>
        <v>0</v>
      </c>
      <c r="K671" s="2">
        <f t="shared" si="45"/>
        <v>0</v>
      </c>
    </row>
    <row r="672" spans="1:12" s="2" customFormat="1" x14ac:dyDescent="0.25">
      <c r="A672"/>
      <c r="B672" t="s">
        <v>64</v>
      </c>
      <c r="C672" t="s">
        <v>37</v>
      </c>
      <c r="D672"/>
      <c r="E672" s="2">
        <f t="shared" si="43"/>
        <v>0</v>
      </c>
      <c r="F672" s="2">
        <f t="shared" si="43"/>
        <v>0</v>
      </c>
      <c r="G672" s="2">
        <f t="shared" si="43"/>
        <v>0</v>
      </c>
      <c r="H672" s="2">
        <f t="shared" si="43"/>
        <v>0</v>
      </c>
      <c r="J672" s="2">
        <f t="shared" si="44"/>
        <v>0</v>
      </c>
      <c r="K672" s="2">
        <f t="shared" si="45"/>
        <v>0</v>
      </c>
    </row>
    <row r="673" spans="1:11" s="2" customFormat="1" x14ac:dyDescent="0.25">
      <c r="A673"/>
      <c r="B673" t="s">
        <v>64</v>
      </c>
      <c r="C673" t="s">
        <v>38</v>
      </c>
      <c r="D673"/>
      <c r="E673" s="2">
        <f t="shared" si="43"/>
        <v>0</v>
      </c>
      <c r="F673" s="2">
        <f t="shared" si="43"/>
        <v>0</v>
      </c>
      <c r="G673" s="2">
        <f t="shared" si="43"/>
        <v>0</v>
      </c>
      <c r="H673" s="2">
        <f t="shared" si="43"/>
        <v>0</v>
      </c>
      <c r="J673" s="2">
        <f t="shared" si="44"/>
        <v>0</v>
      </c>
      <c r="K673" s="2">
        <f t="shared" si="45"/>
        <v>0</v>
      </c>
    </row>
    <row r="674" spans="1:11" s="2" customFormat="1" x14ac:dyDescent="0.25">
      <c r="A674"/>
      <c r="B674" t="s">
        <v>64</v>
      </c>
      <c r="C674" t="s">
        <v>39</v>
      </c>
      <c r="D674"/>
      <c r="E674" s="2">
        <f t="shared" si="43"/>
        <v>0</v>
      </c>
      <c r="F674" s="2">
        <f t="shared" si="43"/>
        <v>0</v>
      </c>
      <c r="G674" s="2">
        <f t="shared" si="43"/>
        <v>0</v>
      </c>
      <c r="H674" s="2">
        <f t="shared" si="43"/>
        <v>0</v>
      </c>
      <c r="J674" s="2">
        <f t="shared" si="44"/>
        <v>0</v>
      </c>
      <c r="K674" s="2">
        <f t="shared" si="45"/>
        <v>0</v>
      </c>
    </row>
    <row r="675" spans="1:11" s="2" customFormat="1" x14ac:dyDescent="0.25">
      <c r="A675"/>
      <c r="B675" t="s">
        <v>40</v>
      </c>
      <c r="C675" t="s">
        <v>20</v>
      </c>
      <c r="D675"/>
      <c r="E675" s="2">
        <f t="shared" si="43"/>
        <v>0</v>
      </c>
      <c r="F675" s="2">
        <f t="shared" si="43"/>
        <v>0</v>
      </c>
      <c r="G675" s="2">
        <f t="shared" si="43"/>
        <v>0</v>
      </c>
      <c r="H675" s="2">
        <f t="shared" si="43"/>
        <v>0</v>
      </c>
      <c r="J675" s="2">
        <f t="shared" si="44"/>
        <v>0</v>
      </c>
      <c r="K675" s="2">
        <f t="shared" si="45"/>
        <v>0</v>
      </c>
    </row>
    <row r="676" spans="1:11" s="2" customFormat="1" x14ac:dyDescent="0.25">
      <c r="A676"/>
      <c r="B676" t="s">
        <v>40</v>
      </c>
      <c r="C676" t="s">
        <v>37</v>
      </c>
      <c r="D676"/>
      <c r="E676" s="2">
        <f t="shared" si="43"/>
        <v>0</v>
      </c>
      <c r="F676" s="2">
        <f t="shared" si="43"/>
        <v>0</v>
      </c>
      <c r="G676" s="2">
        <f t="shared" si="43"/>
        <v>0</v>
      </c>
      <c r="H676" s="2">
        <f t="shared" si="43"/>
        <v>0</v>
      </c>
      <c r="J676" s="2">
        <f t="shared" si="44"/>
        <v>0</v>
      </c>
      <c r="K676" s="2">
        <f t="shared" si="45"/>
        <v>0</v>
      </c>
    </row>
    <row r="677" spans="1:11" s="2" customFormat="1" x14ac:dyDescent="0.25">
      <c r="A677"/>
      <c r="B677" t="s">
        <v>40</v>
      </c>
      <c r="C677" t="s">
        <v>38</v>
      </c>
      <c r="D677"/>
      <c r="E677" s="2">
        <f t="shared" si="43"/>
        <v>0</v>
      </c>
      <c r="F677" s="2">
        <f t="shared" si="43"/>
        <v>0</v>
      </c>
      <c r="G677" s="2">
        <f t="shared" si="43"/>
        <v>0</v>
      </c>
      <c r="H677" s="2">
        <f t="shared" si="43"/>
        <v>0</v>
      </c>
      <c r="J677" s="2">
        <f t="shared" si="44"/>
        <v>0</v>
      </c>
      <c r="K677" s="2">
        <f t="shared" si="45"/>
        <v>0</v>
      </c>
    </row>
    <row r="678" spans="1:11" s="2" customFormat="1" x14ac:dyDescent="0.25">
      <c r="A678"/>
      <c r="B678" t="s">
        <v>40</v>
      </c>
      <c r="C678" t="s">
        <v>39</v>
      </c>
      <c r="D678"/>
      <c r="E678" s="2">
        <f t="shared" si="43"/>
        <v>0</v>
      </c>
      <c r="F678" s="2">
        <f t="shared" si="43"/>
        <v>0</v>
      </c>
      <c r="G678" s="2">
        <f t="shared" si="43"/>
        <v>0</v>
      </c>
      <c r="H678" s="2">
        <f t="shared" si="43"/>
        <v>0</v>
      </c>
      <c r="J678" s="2">
        <f t="shared" si="44"/>
        <v>0</v>
      </c>
      <c r="K678" s="2">
        <f t="shared" si="45"/>
        <v>0</v>
      </c>
    </row>
    <row r="679" spans="1:11" s="2" customFormat="1" x14ac:dyDescent="0.25">
      <c r="A679"/>
      <c r="B679" t="s">
        <v>61</v>
      </c>
      <c r="C679" t="s">
        <v>20</v>
      </c>
      <c r="D679"/>
      <c r="E679" s="2">
        <f t="shared" si="43"/>
        <v>0</v>
      </c>
      <c r="F679" s="2">
        <f t="shared" si="43"/>
        <v>0</v>
      </c>
      <c r="G679" s="2">
        <f t="shared" si="43"/>
        <v>0</v>
      </c>
      <c r="H679" s="2">
        <f t="shared" si="43"/>
        <v>0</v>
      </c>
      <c r="J679" s="2">
        <f t="shared" si="44"/>
        <v>0</v>
      </c>
      <c r="K679" s="2">
        <f t="shared" si="45"/>
        <v>0</v>
      </c>
    </row>
    <row r="680" spans="1:11" s="2" customFormat="1" x14ac:dyDescent="0.25">
      <c r="A680"/>
      <c r="B680" t="s">
        <v>61</v>
      </c>
      <c r="C680" t="s">
        <v>37</v>
      </c>
      <c r="D680"/>
      <c r="E680" s="2">
        <f t="shared" si="43"/>
        <v>0</v>
      </c>
      <c r="F680" s="2">
        <f t="shared" si="43"/>
        <v>0</v>
      </c>
      <c r="G680" s="2">
        <f t="shared" si="43"/>
        <v>0</v>
      </c>
      <c r="H680" s="2">
        <f t="shared" si="43"/>
        <v>0</v>
      </c>
      <c r="J680" s="2">
        <f t="shared" si="44"/>
        <v>0</v>
      </c>
      <c r="K680" s="2">
        <f t="shared" si="45"/>
        <v>0</v>
      </c>
    </row>
    <row r="681" spans="1:11" s="2" customFormat="1" x14ac:dyDescent="0.25">
      <c r="A681"/>
      <c r="B681" t="s">
        <v>61</v>
      </c>
      <c r="C681" t="s">
        <v>38</v>
      </c>
      <c r="D681"/>
      <c r="E681" s="2">
        <f t="shared" si="43"/>
        <v>0</v>
      </c>
      <c r="F681" s="2">
        <f t="shared" si="43"/>
        <v>0</v>
      </c>
      <c r="G681" s="2">
        <f t="shared" si="43"/>
        <v>0</v>
      </c>
      <c r="H681" s="2">
        <f t="shared" si="43"/>
        <v>0</v>
      </c>
      <c r="J681" s="2">
        <f t="shared" si="44"/>
        <v>0</v>
      </c>
      <c r="K681" s="2">
        <f t="shared" si="45"/>
        <v>0</v>
      </c>
    </row>
    <row r="682" spans="1:11" s="2" customFormat="1" x14ac:dyDescent="0.25">
      <c r="A682"/>
      <c r="B682" t="s">
        <v>61</v>
      </c>
      <c r="C682" t="s">
        <v>39</v>
      </c>
      <c r="D682"/>
      <c r="E682" s="2">
        <f t="shared" si="43"/>
        <v>0</v>
      </c>
      <c r="F682" s="2">
        <f t="shared" si="43"/>
        <v>0</v>
      </c>
      <c r="G682" s="2">
        <f t="shared" si="43"/>
        <v>0</v>
      </c>
      <c r="H682" s="2">
        <f t="shared" si="43"/>
        <v>0</v>
      </c>
      <c r="J682" s="2">
        <f t="shared" si="44"/>
        <v>0</v>
      </c>
      <c r="K682" s="2">
        <f t="shared" si="45"/>
        <v>0</v>
      </c>
    </row>
    <row r="683" spans="1:11" s="2" customFormat="1" x14ac:dyDescent="0.25">
      <c r="A683"/>
      <c r="B683" t="s">
        <v>67</v>
      </c>
      <c r="C683" t="s">
        <v>20</v>
      </c>
      <c r="D683"/>
      <c r="E683" s="2">
        <f t="shared" si="43"/>
        <v>89700000</v>
      </c>
      <c r="F683" s="2">
        <f t="shared" si="43"/>
        <v>22000000</v>
      </c>
      <c r="G683" s="2">
        <f t="shared" si="43"/>
        <v>5880000</v>
      </c>
      <c r="H683" s="2">
        <f t="shared" si="43"/>
        <v>0</v>
      </c>
      <c r="J683" s="2">
        <f t="shared" si="44"/>
        <v>117580000</v>
      </c>
      <c r="K683" s="2">
        <f t="shared" si="45"/>
        <v>111700000</v>
      </c>
    </row>
    <row r="684" spans="1:11" s="2" customFormat="1" x14ac:dyDescent="0.25">
      <c r="A684"/>
      <c r="B684" t="s">
        <v>67</v>
      </c>
      <c r="C684" t="s">
        <v>37</v>
      </c>
      <c r="D684"/>
      <c r="E684" s="2">
        <f t="shared" si="43"/>
        <v>12820000</v>
      </c>
      <c r="F684" s="2">
        <f t="shared" si="43"/>
        <v>1300000</v>
      </c>
      <c r="G684" s="2">
        <f t="shared" si="43"/>
        <v>0</v>
      </c>
      <c r="H684" s="2">
        <f t="shared" si="43"/>
        <v>0</v>
      </c>
      <c r="J684" s="2">
        <f t="shared" si="44"/>
        <v>14120000</v>
      </c>
      <c r="K684" s="2">
        <f t="shared" si="45"/>
        <v>14120000</v>
      </c>
    </row>
    <row r="685" spans="1:11" s="2" customFormat="1" x14ac:dyDescent="0.25">
      <c r="A685"/>
      <c r="B685" t="s">
        <v>67</v>
      </c>
      <c r="C685" t="s">
        <v>38</v>
      </c>
      <c r="D685"/>
      <c r="E685" s="2">
        <f t="shared" si="43"/>
        <v>0</v>
      </c>
      <c r="F685" s="2">
        <f t="shared" si="43"/>
        <v>0</v>
      </c>
      <c r="G685" s="2">
        <f t="shared" si="43"/>
        <v>0</v>
      </c>
      <c r="H685" s="2">
        <f t="shared" si="43"/>
        <v>0</v>
      </c>
      <c r="J685" s="2">
        <f t="shared" si="44"/>
        <v>0</v>
      </c>
      <c r="K685" s="2">
        <f t="shared" si="45"/>
        <v>0</v>
      </c>
    </row>
    <row r="686" spans="1:11" s="2" customFormat="1" x14ac:dyDescent="0.25">
      <c r="A686"/>
      <c r="B686" t="s">
        <v>67</v>
      </c>
      <c r="C686" t="s">
        <v>39</v>
      </c>
      <c r="D686"/>
      <c r="E686" s="2">
        <f t="shared" si="43"/>
        <v>900000</v>
      </c>
      <c r="F686" s="2">
        <f t="shared" si="43"/>
        <v>0</v>
      </c>
      <c r="G686" s="2">
        <f t="shared" si="43"/>
        <v>0</v>
      </c>
      <c r="H686" s="2">
        <f t="shared" si="43"/>
        <v>870000</v>
      </c>
      <c r="J686" s="2">
        <f t="shared" si="44"/>
        <v>30000</v>
      </c>
      <c r="K686" s="2">
        <f t="shared" si="45"/>
        <v>900000</v>
      </c>
    </row>
    <row r="687" spans="1:11" s="2" customFormat="1" x14ac:dyDescent="0.25">
      <c r="A687"/>
      <c r="B687" t="s">
        <v>66</v>
      </c>
      <c r="C687" t="s">
        <v>20</v>
      </c>
      <c r="D687"/>
      <c r="E687" s="2">
        <f t="shared" si="43"/>
        <v>103979925.92592593</v>
      </c>
      <c r="F687" s="2">
        <f t="shared" si="43"/>
        <v>25000000</v>
      </c>
      <c r="G687" s="2">
        <f t="shared" si="43"/>
        <v>7600000</v>
      </c>
      <c r="H687" s="2">
        <f t="shared" si="43"/>
        <v>0</v>
      </c>
      <c r="J687" s="2">
        <f t="shared" si="44"/>
        <v>136579925.92592591</v>
      </c>
      <c r="K687" s="2">
        <f t="shared" si="45"/>
        <v>128979925.92592593</v>
      </c>
    </row>
    <row r="688" spans="1:11" s="2" customFormat="1" x14ac:dyDescent="0.25">
      <c r="A688"/>
      <c r="B688" t="s">
        <v>66</v>
      </c>
      <c r="C688" t="s">
        <v>37</v>
      </c>
      <c r="D688"/>
      <c r="E688" s="2">
        <f t="shared" si="43"/>
        <v>21590000</v>
      </c>
      <c r="F688" s="2">
        <f t="shared" si="43"/>
        <v>3400000</v>
      </c>
      <c r="G688" s="2">
        <f t="shared" si="43"/>
        <v>0</v>
      </c>
      <c r="H688" s="2">
        <f t="shared" si="43"/>
        <v>0</v>
      </c>
      <c r="J688" s="2">
        <f t="shared" si="44"/>
        <v>24990000</v>
      </c>
      <c r="K688" s="2">
        <f t="shared" si="45"/>
        <v>24990000</v>
      </c>
    </row>
    <row r="689" spans="1:13" s="2" customFormat="1" x14ac:dyDescent="0.25">
      <c r="A689"/>
      <c r="B689" t="s">
        <v>66</v>
      </c>
      <c r="C689" t="s">
        <v>38</v>
      </c>
      <c r="D689"/>
      <c r="E689" s="2">
        <f t="shared" si="43"/>
        <v>0</v>
      </c>
      <c r="F689" s="2">
        <f t="shared" si="43"/>
        <v>0</v>
      </c>
      <c r="G689" s="2">
        <f t="shared" si="43"/>
        <v>0</v>
      </c>
      <c r="H689" s="2">
        <f t="shared" si="43"/>
        <v>0</v>
      </c>
      <c r="J689" s="2">
        <f t="shared" si="44"/>
        <v>0</v>
      </c>
      <c r="K689" s="2">
        <f t="shared" si="45"/>
        <v>0</v>
      </c>
    </row>
    <row r="690" spans="1:13" s="2" customFormat="1" x14ac:dyDescent="0.25">
      <c r="A690"/>
      <c r="B690" t="s">
        <v>66</v>
      </c>
      <c r="C690" t="s">
        <v>39</v>
      </c>
      <c r="D690"/>
      <c r="E690" s="2">
        <f t="shared" si="43"/>
        <v>1900000</v>
      </c>
      <c r="F690" s="2">
        <f t="shared" si="43"/>
        <v>0</v>
      </c>
      <c r="G690" s="2">
        <f t="shared" si="43"/>
        <v>0</v>
      </c>
      <c r="H690" s="2">
        <f t="shared" si="43"/>
        <v>1450000</v>
      </c>
      <c r="J690" s="2">
        <f t="shared" si="44"/>
        <v>450000</v>
      </c>
      <c r="K690" s="2">
        <f t="shared" si="45"/>
        <v>1900000</v>
      </c>
    </row>
    <row r="691" spans="1:13" s="2" customFormat="1" x14ac:dyDescent="0.25">
      <c r="A691"/>
      <c r="B691" t="s">
        <v>71</v>
      </c>
      <c r="C691" t="s">
        <v>70</v>
      </c>
      <c r="D691"/>
      <c r="E691" s="2">
        <f t="shared" si="43"/>
        <v>66220000</v>
      </c>
      <c r="F691" s="2">
        <f t="shared" si="43"/>
        <v>10850000</v>
      </c>
      <c r="G691" s="2">
        <f t="shared" si="43"/>
        <v>1208333.3333333333</v>
      </c>
      <c r="H691" s="2">
        <f t="shared" si="43"/>
        <v>0</v>
      </c>
      <c r="J691" s="2">
        <f t="shared" si="44"/>
        <v>78278333.333333328</v>
      </c>
      <c r="K691" s="2">
        <f t="shared" si="45"/>
        <v>77070000</v>
      </c>
    </row>
    <row r="692" spans="1:13" s="2" customFormat="1" x14ac:dyDescent="0.25">
      <c r="A692"/>
      <c r="B692" t="s">
        <v>71</v>
      </c>
      <c r="C692" t="s">
        <v>74</v>
      </c>
      <c r="D692"/>
      <c r="E692" s="2">
        <f t="shared" si="43"/>
        <v>11275000</v>
      </c>
      <c r="F692" s="2">
        <f t="shared" si="43"/>
        <v>1400000</v>
      </c>
      <c r="G692" s="2">
        <f t="shared" si="43"/>
        <v>0</v>
      </c>
      <c r="H692" s="2">
        <f t="shared" si="43"/>
        <v>0</v>
      </c>
      <c r="J692" s="2">
        <f t="shared" si="44"/>
        <v>12675000</v>
      </c>
      <c r="K692" s="2">
        <f t="shared" si="45"/>
        <v>12675000</v>
      </c>
    </row>
    <row r="693" spans="1:13" s="2" customFormat="1" x14ac:dyDescent="0.25">
      <c r="A693"/>
      <c r="B693" t="s">
        <v>71</v>
      </c>
      <c r="C693" t="s">
        <v>75</v>
      </c>
      <c r="D693"/>
      <c r="E693" s="2">
        <f t="shared" si="43"/>
        <v>7833333.333333333</v>
      </c>
      <c r="F693" s="2">
        <f t="shared" si="43"/>
        <v>700000</v>
      </c>
      <c r="G693" s="2">
        <f t="shared" si="43"/>
        <v>0</v>
      </c>
      <c r="H693" s="2">
        <f t="shared" si="43"/>
        <v>870000</v>
      </c>
      <c r="J693" s="2">
        <f t="shared" si="44"/>
        <v>7663333.333333333</v>
      </c>
      <c r="K693" s="2">
        <f t="shared" si="45"/>
        <v>8533333.333333334</v>
      </c>
    </row>
    <row r="695" spans="1:13" x14ac:dyDescent="0.25">
      <c r="B695" t="s">
        <v>110</v>
      </c>
      <c r="C695" t="s">
        <v>20</v>
      </c>
      <c r="D695" t="s">
        <v>111</v>
      </c>
      <c r="E695" s="2" t="s">
        <v>115</v>
      </c>
      <c r="F695" s="19"/>
      <c r="L695"/>
    </row>
    <row r="696" spans="1:13" x14ac:dyDescent="0.25">
      <c r="D696" t="s">
        <v>112</v>
      </c>
      <c r="E696" s="2" t="s">
        <v>124</v>
      </c>
      <c r="F696" s="19"/>
      <c r="L696"/>
    </row>
    <row r="697" spans="1:13" s="2" customFormat="1" x14ac:dyDescent="0.25">
      <c r="A697"/>
      <c r="B697"/>
      <c r="C697"/>
      <c r="D697" t="s">
        <v>113</v>
      </c>
      <c r="E697" s="2" t="s">
        <v>114</v>
      </c>
      <c r="F697" s="19"/>
      <c r="M697"/>
    </row>
    <row r="698" spans="1:13" x14ac:dyDescent="0.25">
      <c r="F698" s="19"/>
    </row>
    <row r="699" spans="1:13" s="2" customFormat="1" x14ac:dyDescent="0.25">
      <c r="A699"/>
      <c r="B699"/>
      <c r="C699" t="s">
        <v>37</v>
      </c>
      <c r="D699" t="s">
        <v>111</v>
      </c>
      <c r="E699" s="2" t="s">
        <v>116</v>
      </c>
      <c r="F699" s="19"/>
      <c r="M699"/>
    </row>
    <row r="700" spans="1:13" s="2" customFormat="1" x14ac:dyDescent="0.25">
      <c r="A700"/>
      <c r="B700"/>
      <c r="C700"/>
      <c r="D700" t="s">
        <v>112</v>
      </c>
      <c r="E700" s="2" t="s">
        <v>123</v>
      </c>
      <c r="F700" s="19"/>
      <c r="M700"/>
    </row>
    <row r="701" spans="1:13" s="2" customFormat="1" x14ac:dyDescent="0.25">
      <c r="A701"/>
      <c r="B701"/>
      <c r="C701"/>
      <c r="D701" t="s">
        <v>113</v>
      </c>
      <c r="E701" s="2" t="s">
        <v>117</v>
      </c>
      <c r="F701" s="19"/>
      <c r="M701"/>
    </row>
    <row r="702" spans="1:13" x14ac:dyDescent="0.25">
      <c r="F702" s="19"/>
    </row>
    <row r="703" spans="1:13" s="2" customFormat="1" x14ac:dyDescent="0.25">
      <c r="A703"/>
      <c r="B703"/>
      <c r="C703" t="s">
        <v>38</v>
      </c>
      <c r="D703" t="s">
        <v>111</v>
      </c>
      <c r="E703" s="2" t="s">
        <v>120</v>
      </c>
      <c r="F703" s="19"/>
      <c r="M703"/>
    </row>
    <row r="704" spans="1:13" s="2" customFormat="1" x14ac:dyDescent="0.25">
      <c r="A704"/>
      <c r="B704"/>
      <c r="C704"/>
      <c r="D704" t="s">
        <v>112</v>
      </c>
      <c r="E704" s="2" t="s">
        <v>122</v>
      </c>
      <c r="F704" s="19"/>
      <c r="M704"/>
    </row>
    <row r="705" spans="1:13" s="2" customFormat="1" x14ac:dyDescent="0.25">
      <c r="A705"/>
      <c r="B705"/>
      <c r="C705"/>
      <c r="D705" t="s">
        <v>113</v>
      </c>
      <c r="E705" s="2" t="s">
        <v>121</v>
      </c>
      <c r="F705" s="19"/>
      <c r="M705"/>
    </row>
    <row r="706" spans="1:13" x14ac:dyDescent="0.25">
      <c r="F706" s="19"/>
    </row>
    <row r="707" spans="1:13" s="2" customFormat="1" x14ac:dyDescent="0.25">
      <c r="A707"/>
      <c r="B707"/>
      <c r="C707" t="s">
        <v>39</v>
      </c>
      <c r="D707" t="s">
        <v>111</v>
      </c>
      <c r="F707" s="19"/>
      <c r="M707"/>
    </row>
    <row r="708" spans="1:13" s="2" customFormat="1" x14ac:dyDescent="0.25">
      <c r="A708"/>
      <c r="B708"/>
      <c r="C708"/>
      <c r="D708" t="s">
        <v>112</v>
      </c>
      <c r="E708" s="2" t="s">
        <v>119</v>
      </c>
      <c r="F708" s="19"/>
      <c r="M708"/>
    </row>
    <row r="709" spans="1:13" s="2" customFormat="1" x14ac:dyDescent="0.25">
      <c r="A709"/>
      <c r="B709"/>
      <c r="C709"/>
      <c r="D709" t="s">
        <v>113</v>
      </c>
      <c r="E709" s="2" t="s">
        <v>118</v>
      </c>
      <c r="F709" s="19"/>
      <c r="M709"/>
    </row>
  </sheetData>
  <autoFilter ref="A3:M651"/>
  <conditionalFormatting sqref="D614:D644 D1:D235 D237:D443 D445:D612 D646:D1048576">
    <cfRule type="duplicateValues" dxfId="88" priority="5"/>
  </conditionalFormatting>
  <conditionalFormatting sqref="D236">
    <cfRule type="duplicateValues" dxfId="87" priority="4"/>
  </conditionalFormatting>
  <conditionalFormatting sqref="D444">
    <cfRule type="duplicateValues" dxfId="86" priority="3"/>
  </conditionalFormatting>
  <conditionalFormatting sqref="D613">
    <cfRule type="duplicateValues" dxfId="85" priority="2"/>
  </conditionalFormatting>
  <conditionalFormatting sqref="D645">
    <cfRule type="duplicateValues" dxfId="84" priority="1"/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8"/>
  <sheetViews>
    <sheetView workbookViewId="0">
      <pane xSplit="4" ySplit="5" topLeftCell="E396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RowHeight="15" outlineLevelRow="1" x14ac:dyDescent="0.25"/>
  <cols>
    <col min="2" max="2" width="11.85546875" hidden="1" customWidth="1"/>
    <col min="3" max="3" width="7.5703125" customWidth="1"/>
    <col min="4" max="4" width="26.42578125" customWidth="1"/>
    <col min="5" max="5" width="14.7109375" style="2" customWidth="1"/>
    <col min="6" max="6" width="13.7109375" style="2" hidden="1" customWidth="1"/>
    <col min="7" max="7" width="15" style="2" customWidth="1"/>
    <col min="8" max="10" width="18.140625" style="2" customWidth="1"/>
    <col min="11" max="12" width="15.28515625" style="2" customWidth="1"/>
    <col min="13" max="13" width="12.5703125" bestFit="1" customWidth="1"/>
    <col min="14" max="14" width="12.85546875" customWidth="1"/>
  </cols>
  <sheetData>
    <row r="1" spans="1:15" x14ac:dyDescent="0.25">
      <c r="J1" s="2">
        <f>91820+5760</f>
        <v>97580</v>
      </c>
      <c r="K1" s="2">
        <f>69400+5840</f>
        <v>75240</v>
      </c>
    </row>
    <row r="2" spans="1:15" ht="9" customHeight="1" x14ac:dyDescent="0.25">
      <c r="G2" s="19" t="s">
        <v>671</v>
      </c>
    </row>
    <row r="3" spans="1:15" s="5" customFormat="1" ht="30.75" customHeight="1" x14ac:dyDescent="0.25">
      <c r="A3" s="6" t="s">
        <v>21</v>
      </c>
      <c r="B3" s="6" t="s">
        <v>22</v>
      </c>
      <c r="C3" s="6" t="s">
        <v>23</v>
      </c>
      <c r="D3" s="6" t="s">
        <v>24</v>
      </c>
      <c r="E3" s="7" t="s">
        <v>25</v>
      </c>
      <c r="F3" s="7" t="s">
        <v>132</v>
      </c>
      <c r="G3" s="7" t="s">
        <v>26</v>
      </c>
      <c r="H3" s="7" t="s">
        <v>65</v>
      </c>
      <c r="I3" s="7" t="s">
        <v>916</v>
      </c>
      <c r="J3" s="7" t="s">
        <v>27</v>
      </c>
      <c r="K3" s="7" t="s">
        <v>672</v>
      </c>
      <c r="L3" s="7"/>
      <c r="M3" s="5" t="s">
        <v>20</v>
      </c>
      <c r="N3" s="5" t="s">
        <v>37</v>
      </c>
      <c r="O3" s="5" t="s">
        <v>39</v>
      </c>
    </row>
    <row r="4" spans="1:15" outlineLevel="1" x14ac:dyDescent="0.25">
      <c r="A4" t="s">
        <v>130</v>
      </c>
      <c r="C4" t="s">
        <v>20</v>
      </c>
      <c r="D4" s="29" t="s">
        <v>349</v>
      </c>
      <c r="E4" s="2">
        <f>+K4-F4</f>
        <v>2400000</v>
      </c>
      <c r="F4"/>
      <c r="G4" s="19"/>
      <c r="H4"/>
      <c r="I4"/>
      <c r="J4" s="2">
        <f>SUM(E4:G4)-H4</f>
        <v>2400000</v>
      </c>
      <c r="K4" s="2">
        <v>2400000</v>
      </c>
      <c r="L4" s="2" t="s">
        <v>371</v>
      </c>
      <c r="N4" s="28"/>
    </row>
    <row r="5" spans="1:15" outlineLevel="1" x14ac:dyDescent="0.25">
      <c r="A5" t="s">
        <v>130</v>
      </c>
      <c r="C5" t="s">
        <v>20</v>
      </c>
      <c r="D5" s="29" t="s">
        <v>929</v>
      </c>
      <c r="E5" s="2">
        <f t="shared" ref="E5:E69" si="0">+K5-F5</f>
        <v>2400000</v>
      </c>
      <c r="F5"/>
      <c r="G5" s="19">
        <v>1000000</v>
      </c>
      <c r="H5"/>
      <c r="I5"/>
      <c r="J5" s="2">
        <f t="shared" ref="J5:J68" si="1">SUM(E5:G5)-H5</f>
        <v>3400000</v>
      </c>
      <c r="K5" s="2">
        <v>2400000</v>
      </c>
      <c r="L5" s="2" t="s">
        <v>371</v>
      </c>
      <c r="N5" s="28"/>
    </row>
    <row r="6" spans="1:15" outlineLevel="1" x14ac:dyDescent="0.25">
      <c r="A6" t="s">
        <v>130</v>
      </c>
      <c r="C6" t="s">
        <v>20</v>
      </c>
      <c r="D6" s="29" t="s">
        <v>0</v>
      </c>
      <c r="E6" s="2">
        <f t="shared" si="0"/>
        <v>2400000</v>
      </c>
      <c r="F6"/>
      <c r="G6" s="19"/>
      <c r="H6"/>
      <c r="I6"/>
      <c r="J6" s="2">
        <f t="shared" si="1"/>
        <v>2400000</v>
      </c>
      <c r="K6" s="2">
        <v>2400000</v>
      </c>
      <c r="L6" s="2" t="s">
        <v>371</v>
      </c>
      <c r="N6" s="28"/>
    </row>
    <row r="7" spans="1:15" outlineLevel="1" x14ac:dyDescent="0.25">
      <c r="A7" t="s">
        <v>130</v>
      </c>
      <c r="C7" t="s">
        <v>20</v>
      </c>
      <c r="D7" s="29" t="s">
        <v>2</v>
      </c>
      <c r="E7" s="2">
        <f t="shared" si="0"/>
        <v>2400000</v>
      </c>
      <c r="F7"/>
      <c r="G7" s="19"/>
      <c r="H7"/>
      <c r="I7"/>
      <c r="J7" s="2">
        <f t="shared" si="1"/>
        <v>2400000</v>
      </c>
      <c r="K7" s="2">
        <v>2400000</v>
      </c>
      <c r="L7" s="2" t="s">
        <v>371</v>
      </c>
      <c r="N7" s="28"/>
    </row>
    <row r="8" spans="1:15" outlineLevel="1" x14ac:dyDescent="0.25">
      <c r="A8" t="s">
        <v>130</v>
      </c>
      <c r="C8" t="s">
        <v>20</v>
      </c>
      <c r="D8" s="29" t="s">
        <v>810</v>
      </c>
      <c r="E8" s="2">
        <f t="shared" si="0"/>
        <v>2400000</v>
      </c>
      <c r="F8"/>
      <c r="G8" s="19"/>
      <c r="H8"/>
      <c r="I8"/>
      <c r="J8" s="2">
        <f t="shared" si="1"/>
        <v>2400000</v>
      </c>
      <c r="K8" s="2">
        <v>2400000</v>
      </c>
      <c r="L8" s="2" t="s">
        <v>371</v>
      </c>
      <c r="N8" s="28"/>
    </row>
    <row r="9" spans="1:15" outlineLevel="1" x14ac:dyDescent="0.25">
      <c r="A9" t="s">
        <v>130</v>
      </c>
      <c r="C9" t="s">
        <v>20</v>
      </c>
      <c r="D9" s="29" t="s">
        <v>828</v>
      </c>
      <c r="E9" s="2">
        <f t="shared" si="0"/>
        <v>400000</v>
      </c>
      <c r="F9"/>
      <c r="G9" s="19">
        <v>1000000</v>
      </c>
      <c r="H9"/>
      <c r="I9"/>
      <c r="J9" s="2">
        <f t="shared" si="1"/>
        <v>1400000</v>
      </c>
      <c r="K9" s="2">
        <v>400000</v>
      </c>
      <c r="L9" s="2" t="s">
        <v>371</v>
      </c>
      <c r="N9" s="28"/>
    </row>
    <row r="10" spans="1:15" outlineLevel="1" x14ac:dyDescent="0.25">
      <c r="A10" t="s">
        <v>130</v>
      </c>
      <c r="C10" t="s">
        <v>20</v>
      </c>
      <c r="D10" s="29" t="s">
        <v>829</v>
      </c>
      <c r="E10" s="2">
        <f t="shared" si="0"/>
        <v>400000</v>
      </c>
      <c r="F10"/>
      <c r="G10" s="19">
        <v>1000000</v>
      </c>
      <c r="H10"/>
      <c r="I10"/>
      <c r="J10" s="2">
        <f t="shared" si="1"/>
        <v>1400000</v>
      </c>
      <c r="K10" s="2">
        <v>400000</v>
      </c>
      <c r="L10" s="2" t="s">
        <v>371</v>
      </c>
      <c r="N10" s="28"/>
    </row>
    <row r="11" spans="1:15" outlineLevel="1" x14ac:dyDescent="0.25">
      <c r="A11" t="s">
        <v>130</v>
      </c>
      <c r="C11" t="s">
        <v>20</v>
      </c>
      <c r="D11" s="29" t="s">
        <v>108</v>
      </c>
      <c r="E11" s="2">
        <f t="shared" si="0"/>
        <v>400000</v>
      </c>
      <c r="F11"/>
      <c r="G11" s="19"/>
      <c r="H11"/>
      <c r="I11"/>
      <c r="J11" s="2">
        <f t="shared" si="1"/>
        <v>400000</v>
      </c>
      <c r="K11" s="2">
        <v>400000</v>
      </c>
      <c r="L11" s="2" t="s">
        <v>371</v>
      </c>
      <c r="N11" s="28"/>
    </row>
    <row r="12" spans="1:15" outlineLevel="1" x14ac:dyDescent="0.25">
      <c r="A12" t="s">
        <v>130</v>
      </c>
      <c r="C12" t="s">
        <v>20</v>
      </c>
      <c r="D12" s="29" t="s">
        <v>4</v>
      </c>
      <c r="E12" s="2">
        <f t="shared" si="0"/>
        <v>400000</v>
      </c>
      <c r="F12"/>
      <c r="G12" s="19"/>
      <c r="H12"/>
      <c r="I12"/>
      <c r="J12" s="2">
        <f t="shared" si="1"/>
        <v>400000</v>
      </c>
      <c r="K12" s="2">
        <v>400000</v>
      </c>
      <c r="L12" s="2" t="s">
        <v>371</v>
      </c>
      <c r="N12" s="28"/>
    </row>
    <row r="13" spans="1:15" outlineLevel="1" x14ac:dyDescent="0.25">
      <c r="A13" t="s">
        <v>130</v>
      </c>
      <c r="C13" t="s">
        <v>20</v>
      </c>
      <c r="D13" s="29" t="s">
        <v>5</v>
      </c>
      <c r="E13" s="2">
        <f t="shared" si="0"/>
        <v>2400000</v>
      </c>
      <c r="F13"/>
      <c r="G13" s="19"/>
      <c r="H13"/>
      <c r="I13"/>
      <c r="J13" s="2">
        <f t="shared" si="1"/>
        <v>2400000</v>
      </c>
      <c r="K13" s="2">
        <v>2400000</v>
      </c>
      <c r="L13" s="2" t="s">
        <v>371</v>
      </c>
      <c r="N13" s="28"/>
    </row>
    <row r="14" spans="1:15" outlineLevel="1" x14ac:dyDescent="0.25">
      <c r="A14" t="s">
        <v>130</v>
      </c>
      <c r="C14" t="s">
        <v>20</v>
      </c>
      <c r="D14" s="29" t="s">
        <v>428</v>
      </c>
      <c r="E14" s="2">
        <f t="shared" si="0"/>
        <v>2400000</v>
      </c>
      <c r="F14"/>
      <c r="G14" s="19"/>
      <c r="H14"/>
      <c r="I14"/>
      <c r="J14" s="2">
        <f t="shared" si="1"/>
        <v>2400000</v>
      </c>
      <c r="K14" s="2">
        <v>2400000</v>
      </c>
      <c r="L14" s="2" t="s">
        <v>371</v>
      </c>
      <c r="N14" s="28"/>
    </row>
    <row r="15" spans="1:15" outlineLevel="1" x14ac:dyDescent="0.25">
      <c r="A15" t="s">
        <v>130</v>
      </c>
      <c r="C15" t="s">
        <v>20</v>
      </c>
      <c r="D15" s="29" t="s">
        <v>350</v>
      </c>
      <c r="E15" s="2">
        <f t="shared" si="0"/>
        <v>2400000</v>
      </c>
      <c r="F15"/>
      <c r="G15" s="19"/>
      <c r="H15"/>
      <c r="I15"/>
      <c r="J15" s="2">
        <f t="shared" si="1"/>
        <v>2400000</v>
      </c>
      <c r="K15" s="2">
        <v>2400000</v>
      </c>
      <c r="L15" s="2" t="s">
        <v>371</v>
      </c>
      <c r="N15" s="28"/>
    </row>
    <row r="16" spans="1:15" outlineLevel="1" x14ac:dyDescent="0.25">
      <c r="A16" t="s">
        <v>130</v>
      </c>
      <c r="C16" t="s">
        <v>20</v>
      </c>
      <c r="D16" s="29" t="s">
        <v>15</v>
      </c>
      <c r="E16" s="2">
        <f t="shared" si="0"/>
        <v>3200000</v>
      </c>
      <c r="F16"/>
      <c r="G16" s="19"/>
      <c r="H16"/>
      <c r="I16"/>
      <c r="J16" s="2">
        <f t="shared" si="1"/>
        <v>3200000</v>
      </c>
      <c r="K16" s="2">
        <v>3200000</v>
      </c>
      <c r="L16" s="2" t="s">
        <v>371</v>
      </c>
      <c r="N16" s="28"/>
    </row>
    <row r="17" spans="1:14" outlineLevel="1" x14ac:dyDescent="0.25">
      <c r="A17" t="s">
        <v>130</v>
      </c>
      <c r="C17" t="s">
        <v>20</v>
      </c>
      <c r="D17" s="29" t="s">
        <v>429</v>
      </c>
      <c r="E17" s="2">
        <f t="shared" si="0"/>
        <v>1200000</v>
      </c>
      <c r="F17"/>
      <c r="G17" s="19"/>
      <c r="H17"/>
      <c r="I17"/>
      <c r="J17" s="2">
        <f t="shared" si="1"/>
        <v>1200000</v>
      </c>
      <c r="K17" s="2">
        <v>1200000</v>
      </c>
      <c r="L17" s="2" t="s">
        <v>371</v>
      </c>
      <c r="N17" s="28"/>
    </row>
    <row r="18" spans="1:14" outlineLevel="1" x14ac:dyDescent="0.25">
      <c r="A18" t="s">
        <v>130</v>
      </c>
      <c r="C18" t="s">
        <v>20</v>
      </c>
      <c r="D18" s="29" t="s">
        <v>430</v>
      </c>
      <c r="E18" s="2">
        <f t="shared" si="0"/>
        <v>2400000</v>
      </c>
      <c r="F18"/>
      <c r="G18" s="19"/>
      <c r="H18"/>
      <c r="I18"/>
      <c r="J18" s="2">
        <f t="shared" si="1"/>
        <v>2400000</v>
      </c>
      <c r="K18" s="2">
        <v>2400000</v>
      </c>
      <c r="L18" s="2" t="s">
        <v>371</v>
      </c>
      <c r="N18" s="28"/>
    </row>
    <row r="19" spans="1:14" outlineLevel="1" x14ac:dyDescent="0.25">
      <c r="A19" t="s">
        <v>130</v>
      </c>
      <c r="C19" t="s">
        <v>20</v>
      </c>
      <c r="D19" s="29" t="s">
        <v>76</v>
      </c>
      <c r="E19" s="2">
        <f t="shared" si="0"/>
        <v>2400000</v>
      </c>
      <c r="F19"/>
      <c r="G19" s="19"/>
      <c r="H19"/>
      <c r="I19"/>
      <c r="J19" s="2">
        <f t="shared" si="1"/>
        <v>2400000</v>
      </c>
      <c r="K19" s="2">
        <v>2400000</v>
      </c>
      <c r="L19" s="2" t="s">
        <v>371</v>
      </c>
      <c r="N19" s="28"/>
    </row>
    <row r="20" spans="1:14" outlineLevel="1" x14ac:dyDescent="0.25">
      <c r="A20" t="s">
        <v>130</v>
      </c>
      <c r="C20" t="s">
        <v>20</v>
      </c>
      <c r="D20" s="29" t="s">
        <v>106</v>
      </c>
      <c r="E20" s="2">
        <f t="shared" si="0"/>
        <v>2400000</v>
      </c>
      <c r="F20"/>
      <c r="G20" s="19"/>
      <c r="H20"/>
      <c r="I20"/>
      <c r="J20" s="2">
        <f t="shared" si="1"/>
        <v>2400000</v>
      </c>
      <c r="K20" s="2">
        <v>2400000</v>
      </c>
      <c r="L20" s="2" t="s">
        <v>371</v>
      </c>
      <c r="N20" s="28"/>
    </row>
    <row r="21" spans="1:14" outlineLevel="1" x14ac:dyDescent="0.25">
      <c r="A21" t="s">
        <v>130</v>
      </c>
      <c r="C21" t="s">
        <v>20</v>
      </c>
      <c r="D21" s="29" t="s">
        <v>830</v>
      </c>
      <c r="E21" s="2">
        <f t="shared" si="0"/>
        <v>2400000</v>
      </c>
      <c r="F21"/>
      <c r="G21" s="19">
        <v>1000000</v>
      </c>
      <c r="H21"/>
      <c r="I21"/>
      <c r="J21" s="2">
        <f t="shared" si="1"/>
        <v>3400000</v>
      </c>
      <c r="K21" s="2">
        <v>2400000</v>
      </c>
      <c r="L21" s="2" t="s">
        <v>371</v>
      </c>
      <c r="N21" s="28"/>
    </row>
    <row r="22" spans="1:14" outlineLevel="1" x14ac:dyDescent="0.25">
      <c r="A22" t="s">
        <v>130</v>
      </c>
      <c r="C22" t="s">
        <v>20</v>
      </c>
      <c r="D22" s="29" t="s">
        <v>409</v>
      </c>
      <c r="E22" s="2">
        <f t="shared" si="0"/>
        <v>2700000</v>
      </c>
      <c r="F22"/>
      <c r="G22" s="19"/>
      <c r="H22"/>
      <c r="I22"/>
      <c r="J22" s="2">
        <f t="shared" si="1"/>
        <v>2700000</v>
      </c>
      <c r="K22" s="2">
        <v>2700000</v>
      </c>
      <c r="L22" s="2" t="s">
        <v>371</v>
      </c>
      <c r="N22" s="28"/>
    </row>
    <row r="23" spans="1:14" outlineLevel="1" x14ac:dyDescent="0.25">
      <c r="A23" t="s">
        <v>130</v>
      </c>
      <c r="C23" t="s">
        <v>20</v>
      </c>
      <c r="D23" s="29" t="s">
        <v>392</v>
      </c>
      <c r="E23" s="2">
        <f t="shared" si="0"/>
        <v>2700000</v>
      </c>
      <c r="F23"/>
      <c r="G23" s="19"/>
      <c r="H23"/>
      <c r="I23"/>
      <c r="J23" s="2">
        <f t="shared" si="1"/>
        <v>2700000</v>
      </c>
      <c r="K23" s="2">
        <v>2700000</v>
      </c>
      <c r="L23" s="2" t="s">
        <v>371</v>
      </c>
      <c r="N23" s="28"/>
    </row>
    <row r="24" spans="1:14" outlineLevel="1" x14ac:dyDescent="0.25">
      <c r="A24" t="s">
        <v>130</v>
      </c>
      <c r="C24" t="s">
        <v>20</v>
      </c>
      <c r="D24" s="29" t="s">
        <v>29</v>
      </c>
      <c r="E24" s="2">
        <f t="shared" si="0"/>
        <v>2700000</v>
      </c>
      <c r="F24"/>
      <c r="G24" s="19"/>
      <c r="H24"/>
      <c r="I24"/>
      <c r="J24" s="2">
        <f t="shared" si="1"/>
        <v>2700000</v>
      </c>
      <c r="K24" s="2">
        <v>2700000</v>
      </c>
      <c r="L24" s="2" t="s">
        <v>371</v>
      </c>
      <c r="N24" s="28"/>
    </row>
    <row r="25" spans="1:14" outlineLevel="1" x14ac:dyDescent="0.25">
      <c r="A25" t="s">
        <v>130</v>
      </c>
      <c r="C25" t="s">
        <v>20</v>
      </c>
      <c r="D25" s="29" t="s">
        <v>831</v>
      </c>
      <c r="E25" s="2">
        <f t="shared" si="0"/>
        <v>700000</v>
      </c>
      <c r="F25"/>
      <c r="G25" s="19">
        <v>1000000</v>
      </c>
      <c r="H25"/>
      <c r="I25"/>
      <c r="J25" s="2">
        <f t="shared" si="1"/>
        <v>1700000</v>
      </c>
      <c r="K25" s="2">
        <v>700000</v>
      </c>
      <c r="L25" s="2" t="s">
        <v>371</v>
      </c>
      <c r="N25" s="28"/>
    </row>
    <row r="26" spans="1:14" outlineLevel="1" x14ac:dyDescent="0.25">
      <c r="A26" t="s">
        <v>130</v>
      </c>
      <c r="C26" t="s">
        <v>20</v>
      </c>
      <c r="D26" s="29" t="s">
        <v>90</v>
      </c>
      <c r="E26" s="2">
        <f t="shared" si="0"/>
        <v>700000</v>
      </c>
      <c r="F26"/>
      <c r="G26" s="19"/>
      <c r="H26"/>
      <c r="I26"/>
      <c r="J26" s="2">
        <f t="shared" si="1"/>
        <v>700000</v>
      </c>
      <c r="K26" s="2">
        <v>700000</v>
      </c>
      <c r="L26" s="2" t="s">
        <v>371</v>
      </c>
      <c r="N26" s="28"/>
    </row>
    <row r="27" spans="1:14" outlineLevel="1" x14ac:dyDescent="0.25">
      <c r="A27" t="s">
        <v>130</v>
      </c>
      <c r="C27" t="s">
        <v>20</v>
      </c>
      <c r="D27" s="29" t="s">
        <v>832</v>
      </c>
      <c r="E27" s="2">
        <f t="shared" si="0"/>
        <v>5000000</v>
      </c>
      <c r="F27"/>
      <c r="G27" s="19">
        <v>1000000</v>
      </c>
      <c r="H27"/>
      <c r="I27"/>
      <c r="J27" s="2">
        <f>SUM(E27:G27)-H27</f>
        <v>6000000</v>
      </c>
      <c r="K27" s="2">
        <v>5000000</v>
      </c>
      <c r="L27" s="2" t="s">
        <v>251</v>
      </c>
      <c r="N27" s="28"/>
    </row>
    <row r="28" spans="1:14" outlineLevel="1" x14ac:dyDescent="0.25">
      <c r="A28" t="s">
        <v>130</v>
      </c>
      <c r="C28" t="s">
        <v>20</v>
      </c>
      <c r="D28" s="29" t="s">
        <v>107</v>
      </c>
      <c r="E28" s="2">
        <f t="shared" si="0"/>
        <v>5000000</v>
      </c>
      <c r="F28"/>
      <c r="G28" s="19"/>
      <c r="H28"/>
      <c r="I28"/>
      <c r="J28" s="2">
        <f t="shared" si="1"/>
        <v>5000000</v>
      </c>
      <c r="K28" s="2">
        <v>5000000</v>
      </c>
      <c r="L28" s="2" t="s">
        <v>251</v>
      </c>
      <c r="N28" s="28"/>
    </row>
    <row r="29" spans="1:14" outlineLevel="1" x14ac:dyDescent="0.25">
      <c r="A29" t="s">
        <v>130</v>
      </c>
      <c r="C29" t="s">
        <v>20</v>
      </c>
      <c r="D29" s="29" t="s">
        <v>548</v>
      </c>
      <c r="E29" s="2">
        <f t="shared" si="0"/>
        <v>400000</v>
      </c>
      <c r="F29"/>
      <c r="G29" s="19"/>
      <c r="H29"/>
      <c r="I29"/>
      <c r="J29" s="2">
        <f t="shared" si="1"/>
        <v>400000</v>
      </c>
      <c r="K29" s="2">
        <v>400000</v>
      </c>
      <c r="L29" s="2" t="s">
        <v>251</v>
      </c>
      <c r="N29" s="28"/>
    </row>
    <row r="30" spans="1:14" outlineLevel="1" x14ac:dyDescent="0.25">
      <c r="A30" t="s">
        <v>130</v>
      </c>
      <c r="C30" t="s">
        <v>20</v>
      </c>
      <c r="D30" s="29" t="s">
        <v>484</v>
      </c>
      <c r="E30" s="2">
        <f t="shared" si="0"/>
        <v>5000000</v>
      </c>
      <c r="F30"/>
      <c r="G30" s="19"/>
      <c r="H30"/>
      <c r="I30"/>
      <c r="J30" s="2">
        <f t="shared" si="1"/>
        <v>5000000</v>
      </c>
      <c r="K30" s="2">
        <v>5000000</v>
      </c>
      <c r="L30" s="2" t="s">
        <v>251</v>
      </c>
      <c r="N30" s="28"/>
    </row>
    <row r="31" spans="1:14" outlineLevel="1" x14ac:dyDescent="0.25">
      <c r="A31" t="s">
        <v>130</v>
      </c>
      <c r="C31" t="s">
        <v>20</v>
      </c>
      <c r="D31" s="29" t="s">
        <v>547</v>
      </c>
      <c r="E31" s="2">
        <f t="shared" si="0"/>
        <v>5000000</v>
      </c>
      <c r="F31"/>
      <c r="G31" s="19"/>
      <c r="H31"/>
      <c r="I31"/>
      <c r="J31" s="2">
        <f t="shared" si="1"/>
        <v>5000000</v>
      </c>
      <c r="K31" s="2">
        <v>5000000</v>
      </c>
      <c r="L31" s="2" t="s">
        <v>251</v>
      </c>
      <c r="N31" s="28"/>
    </row>
    <row r="32" spans="1:14" outlineLevel="1" x14ac:dyDescent="0.25">
      <c r="A32" t="s">
        <v>130</v>
      </c>
      <c r="C32" t="s">
        <v>20</v>
      </c>
      <c r="D32" s="29" t="s">
        <v>485</v>
      </c>
      <c r="E32" s="2">
        <f t="shared" si="0"/>
        <v>5000000</v>
      </c>
      <c r="F32"/>
      <c r="G32" s="19"/>
      <c r="H32"/>
      <c r="I32"/>
      <c r="J32" s="2">
        <f t="shared" si="1"/>
        <v>5000000</v>
      </c>
      <c r="K32" s="2">
        <v>5000000</v>
      </c>
      <c r="L32" s="2" t="s">
        <v>251</v>
      </c>
      <c r="N32" s="28"/>
    </row>
    <row r="33" spans="1:14" outlineLevel="1" x14ac:dyDescent="0.25">
      <c r="A33" t="s">
        <v>130</v>
      </c>
      <c r="C33" t="s">
        <v>20</v>
      </c>
      <c r="D33" s="29" t="s">
        <v>363</v>
      </c>
      <c r="E33" s="2">
        <f t="shared" si="0"/>
        <v>2600000</v>
      </c>
      <c r="F33"/>
      <c r="G33" s="19"/>
      <c r="H33"/>
      <c r="I33"/>
      <c r="J33" s="2">
        <f t="shared" si="1"/>
        <v>2600000</v>
      </c>
      <c r="K33" s="2">
        <v>2600000</v>
      </c>
      <c r="L33" s="2" t="s">
        <v>252</v>
      </c>
      <c r="N33" s="28"/>
    </row>
    <row r="34" spans="1:14" outlineLevel="1" x14ac:dyDescent="0.25">
      <c r="A34" t="s">
        <v>130</v>
      </c>
      <c r="C34" t="s">
        <v>20</v>
      </c>
      <c r="D34" s="29" t="s">
        <v>549</v>
      </c>
      <c r="E34" s="2">
        <f t="shared" si="0"/>
        <v>1600000</v>
      </c>
      <c r="F34"/>
      <c r="G34" s="19"/>
      <c r="H34"/>
      <c r="I34"/>
      <c r="J34" s="2">
        <f t="shared" si="1"/>
        <v>1600000</v>
      </c>
      <c r="K34" s="2">
        <v>1600000</v>
      </c>
      <c r="L34" s="2" t="s">
        <v>252</v>
      </c>
      <c r="N34" s="28"/>
    </row>
    <row r="35" spans="1:14" outlineLevel="1" x14ac:dyDescent="0.25">
      <c r="A35" t="s">
        <v>130</v>
      </c>
      <c r="C35" t="s">
        <v>20</v>
      </c>
      <c r="D35" s="29" t="s">
        <v>413</v>
      </c>
      <c r="E35" s="2">
        <f t="shared" si="0"/>
        <v>1100000</v>
      </c>
      <c r="F35"/>
      <c r="G35" s="19"/>
      <c r="H35"/>
      <c r="I35"/>
      <c r="J35" s="2">
        <f t="shared" si="1"/>
        <v>1100000</v>
      </c>
      <c r="K35" s="2">
        <v>1100000</v>
      </c>
      <c r="L35" s="2" t="s">
        <v>252</v>
      </c>
      <c r="N35" s="28"/>
    </row>
    <row r="36" spans="1:14" outlineLevel="1" x14ac:dyDescent="0.25">
      <c r="A36" t="s">
        <v>130</v>
      </c>
      <c r="C36" t="s">
        <v>20</v>
      </c>
      <c r="D36" s="29" t="s">
        <v>580</v>
      </c>
      <c r="E36" s="2">
        <f t="shared" si="0"/>
        <v>2000000</v>
      </c>
      <c r="F36"/>
      <c r="G36" s="19"/>
      <c r="H36"/>
      <c r="I36"/>
      <c r="J36" s="2">
        <f t="shared" si="1"/>
        <v>2000000</v>
      </c>
      <c r="K36" s="2">
        <v>2000000</v>
      </c>
      <c r="L36" s="2" t="s">
        <v>791</v>
      </c>
      <c r="N36" s="28"/>
    </row>
    <row r="37" spans="1:14" outlineLevel="1" x14ac:dyDescent="0.25">
      <c r="A37" t="s">
        <v>130</v>
      </c>
      <c r="C37" t="s">
        <v>20</v>
      </c>
      <c r="D37" s="29" t="s">
        <v>697</v>
      </c>
      <c r="E37" s="2">
        <f t="shared" si="0"/>
        <v>3000000</v>
      </c>
      <c r="F37"/>
      <c r="G37" s="19"/>
      <c r="H37"/>
      <c r="I37"/>
      <c r="J37" s="2">
        <f t="shared" si="1"/>
        <v>3000000</v>
      </c>
      <c r="K37" s="2">
        <v>3000000</v>
      </c>
      <c r="L37" s="2" t="s">
        <v>791</v>
      </c>
      <c r="N37" s="28"/>
    </row>
    <row r="38" spans="1:14" outlineLevel="1" x14ac:dyDescent="0.25">
      <c r="A38" t="s">
        <v>130</v>
      </c>
      <c r="C38" t="s">
        <v>20</v>
      </c>
      <c r="D38" s="29" t="s">
        <v>30</v>
      </c>
      <c r="E38" s="2">
        <f t="shared" si="0"/>
        <v>4000000</v>
      </c>
      <c r="F38"/>
      <c r="G38" s="19"/>
      <c r="H38"/>
      <c r="I38"/>
      <c r="J38" s="2">
        <f t="shared" si="1"/>
        <v>4000000</v>
      </c>
      <c r="K38" s="2">
        <v>4000000</v>
      </c>
      <c r="L38" s="2" t="s">
        <v>791</v>
      </c>
      <c r="N38" s="28"/>
    </row>
    <row r="39" spans="1:14" outlineLevel="1" x14ac:dyDescent="0.25">
      <c r="A39" t="s">
        <v>130</v>
      </c>
      <c r="C39" t="s">
        <v>20</v>
      </c>
      <c r="D39" s="29" t="s">
        <v>930</v>
      </c>
      <c r="E39" s="2">
        <f t="shared" si="0"/>
        <v>0</v>
      </c>
      <c r="F39"/>
      <c r="G39" s="19"/>
      <c r="H39"/>
      <c r="I39"/>
      <c r="J39" s="2">
        <f t="shared" si="1"/>
        <v>0</v>
      </c>
      <c r="K39" s="2">
        <v>0</v>
      </c>
      <c r="L39" s="2" t="s">
        <v>791</v>
      </c>
      <c r="N39" s="28"/>
    </row>
    <row r="40" spans="1:14" outlineLevel="1" x14ac:dyDescent="0.25">
      <c r="A40" t="s">
        <v>130</v>
      </c>
      <c r="C40" t="s">
        <v>20</v>
      </c>
      <c r="D40" s="29" t="s">
        <v>3</v>
      </c>
      <c r="E40" s="2">
        <f t="shared" si="0"/>
        <v>4000000</v>
      </c>
      <c r="F40"/>
      <c r="G40" s="19"/>
      <c r="H40"/>
      <c r="I40"/>
      <c r="J40" s="2">
        <f t="shared" si="1"/>
        <v>4000000</v>
      </c>
      <c r="K40" s="2">
        <v>4000000</v>
      </c>
      <c r="L40" s="2" t="s">
        <v>791</v>
      </c>
      <c r="N40" s="28"/>
    </row>
    <row r="41" spans="1:14" outlineLevel="1" x14ac:dyDescent="0.25">
      <c r="A41" t="s">
        <v>130</v>
      </c>
      <c r="C41" t="s">
        <v>20</v>
      </c>
      <c r="D41" s="29" t="s">
        <v>931</v>
      </c>
      <c r="E41" s="2">
        <f t="shared" si="0"/>
        <v>600000</v>
      </c>
      <c r="F41"/>
      <c r="G41" s="19">
        <v>600000</v>
      </c>
      <c r="H41"/>
      <c r="I41"/>
      <c r="J41" s="2">
        <f t="shared" si="1"/>
        <v>1200000</v>
      </c>
      <c r="K41" s="2">
        <v>600000</v>
      </c>
      <c r="L41" s="2" t="s">
        <v>791</v>
      </c>
      <c r="N41" s="28"/>
    </row>
    <row r="42" spans="1:14" outlineLevel="1" x14ac:dyDescent="0.25">
      <c r="A42" t="s">
        <v>130</v>
      </c>
      <c r="C42" t="s">
        <v>20</v>
      </c>
      <c r="D42" s="29" t="s">
        <v>932</v>
      </c>
      <c r="E42" s="2">
        <f t="shared" si="0"/>
        <v>0</v>
      </c>
      <c r="F42"/>
      <c r="G42" s="19"/>
      <c r="H42"/>
      <c r="I42"/>
      <c r="J42" s="2">
        <f t="shared" si="1"/>
        <v>0</v>
      </c>
      <c r="K42" s="2">
        <v>0</v>
      </c>
      <c r="L42" s="2" t="s">
        <v>791</v>
      </c>
      <c r="N42" s="28"/>
    </row>
    <row r="43" spans="1:14" outlineLevel="1" x14ac:dyDescent="0.25">
      <c r="A43" t="s">
        <v>130</v>
      </c>
      <c r="C43" t="s">
        <v>20</v>
      </c>
      <c r="D43" s="29" t="s">
        <v>933</v>
      </c>
      <c r="E43" s="2">
        <f t="shared" si="0"/>
        <v>2880000</v>
      </c>
      <c r="F43"/>
      <c r="G43" s="19">
        <v>960000</v>
      </c>
      <c r="H43"/>
      <c r="I43"/>
      <c r="J43" s="2">
        <f>SUM(E43:G43)-H43</f>
        <v>3840000</v>
      </c>
      <c r="K43" s="2">
        <v>2880000</v>
      </c>
      <c r="L43" s="2" t="s">
        <v>791</v>
      </c>
      <c r="N43" s="28"/>
    </row>
    <row r="44" spans="1:14" outlineLevel="1" x14ac:dyDescent="0.25">
      <c r="A44" t="s">
        <v>130</v>
      </c>
      <c r="C44" t="s">
        <v>20</v>
      </c>
      <c r="D44" s="29" t="s">
        <v>934</v>
      </c>
      <c r="E44" s="2">
        <f t="shared" si="0"/>
        <v>2640000</v>
      </c>
      <c r="F44"/>
      <c r="G44" s="19">
        <v>880000</v>
      </c>
      <c r="H44"/>
      <c r="I44"/>
      <c r="J44" s="2">
        <f t="shared" si="1"/>
        <v>3520000</v>
      </c>
      <c r="K44" s="2">
        <v>2640000</v>
      </c>
      <c r="L44" s="2" t="s">
        <v>791</v>
      </c>
      <c r="N44" s="28"/>
    </row>
    <row r="45" spans="1:14" outlineLevel="1" x14ac:dyDescent="0.25">
      <c r="A45" t="s">
        <v>126</v>
      </c>
      <c r="C45" t="s">
        <v>20</v>
      </c>
      <c r="D45" t="s">
        <v>6</v>
      </c>
      <c r="E45" s="2">
        <f t="shared" si="0"/>
        <v>2400000</v>
      </c>
      <c r="F45"/>
      <c r="G45" s="19"/>
      <c r="H45"/>
      <c r="I45"/>
      <c r="J45" s="2">
        <f t="shared" si="1"/>
        <v>2400000</v>
      </c>
      <c r="K45" s="2">
        <v>2400000</v>
      </c>
      <c r="L45" s="2" t="s">
        <v>371</v>
      </c>
      <c r="N45" s="28"/>
    </row>
    <row r="46" spans="1:14" outlineLevel="1" x14ac:dyDescent="0.25">
      <c r="A46" t="s">
        <v>126</v>
      </c>
      <c r="C46" t="s">
        <v>20</v>
      </c>
      <c r="D46" t="s">
        <v>100</v>
      </c>
      <c r="E46" s="2">
        <f t="shared" si="0"/>
        <v>2400000</v>
      </c>
      <c r="F46"/>
      <c r="G46" s="19"/>
      <c r="H46"/>
      <c r="I46"/>
      <c r="J46" s="2">
        <f t="shared" si="1"/>
        <v>2400000</v>
      </c>
      <c r="K46" s="2">
        <v>2400000</v>
      </c>
      <c r="L46" s="2" t="s">
        <v>371</v>
      </c>
      <c r="N46" s="28"/>
    </row>
    <row r="47" spans="1:14" outlineLevel="1" x14ac:dyDescent="0.25">
      <c r="A47" t="s">
        <v>126</v>
      </c>
      <c r="C47" t="s">
        <v>20</v>
      </c>
      <c r="D47" t="s">
        <v>7</v>
      </c>
      <c r="E47" s="2">
        <f t="shared" si="0"/>
        <v>2400000</v>
      </c>
      <c r="F47"/>
      <c r="G47" s="19"/>
      <c r="H47"/>
      <c r="I47"/>
      <c r="J47" s="2">
        <f t="shared" si="1"/>
        <v>2400000</v>
      </c>
      <c r="K47" s="2">
        <v>2400000</v>
      </c>
      <c r="L47" s="2" t="s">
        <v>371</v>
      </c>
      <c r="N47" s="28"/>
    </row>
    <row r="48" spans="1:14" outlineLevel="1" x14ac:dyDescent="0.25">
      <c r="A48" t="s">
        <v>126</v>
      </c>
      <c r="C48" t="s">
        <v>20</v>
      </c>
      <c r="D48" t="s">
        <v>105</v>
      </c>
      <c r="E48" s="2">
        <f t="shared" si="0"/>
        <v>2400000</v>
      </c>
      <c r="F48"/>
      <c r="G48" s="19"/>
      <c r="H48"/>
      <c r="I48"/>
      <c r="J48" s="2">
        <f t="shared" si="1"/>
        <v>2400000</v>
      </c>
      <c r="K48" s="2">
        <v>2400000</v>
      </c>
      <c r="L48" s="2" t="s">
        <v>371</v>
      </c>
      <c r="N48" s="28"/>
    </row>
    <row r="49" spans="1:14" outlineLevel="1" x14ac:dyDescent="0.25">
      <c r="A49" t="s">
        <v>126</v>
      </c>
      <c r="C49" t="s">
        <v>20</v>
      </c>
      <c r="D49" t="s">
        <v>104</v>
      </c>
      <c r="E49" s="2">
        <f t="shared" si="0"/>
        <v>2400000</v>
      </c>
      <c r="F49"/>
      <c r="G49" s="19"/>
      <c r="H49"/>
      <c r="I49"/>
      <c r="J49" s="2">
        <f t="shared" si="1"/>
        <v>2400000</v>
      </c>
      <c r="K49" s="2">
        <v>2400000</v>
      </c>
      <c r="L49" s="2" t="s">
        <v>371</v>
      </c>
      <c r="N49" s="28"/>
    </row>
    <row r="50" spans="1:14" outlineLevel="1" x14ac:dyDescent="0.25">
      <c r="A50" t="s">
        <v>126</v>
      </c>
      <c r="C50" t="s">
        <v>20</v>
      </c>
      <c r="D50" t="s">
        <v>699</v>
      </c>
      <c r="E50" s="2">
        <f t="shared" si="0"/>
        <v>2400000</v>
      </c>
      <c r="F50"/>
      <c r="G50" s="19"/>
      <c r="H50"/>
      <c r="I50"/>
      <c r="J50" s="2">
        <f t="shared" si="1"/>
        <v>2400000</v>
      </c>
      <c r="K50" s="2">
        <v>2400000</v>
      </c>
      <c r="L50" s="2" t="s">
        <v>371</v>
      </c>
      <c r="N50" s="28"/>
    </row>
    <row r="51" spans="1:14" outlineLevel="1" x14ac:dyDescent="0.25">
      <c r="A51" t="s">
        <v>126</v>
      </c>
      <c r="C51" t="s">
        <v>20</v>
      </c>
      <c r="D51" t="s">
        <v>835</v>
      </c>
      <c r="E51" s="2">
        <f t="shared" si="0"/>
        <v>2400000</v>
      </c>
      <c r="F51"/>
      <c r="G51" s="19">
        <v>1000000</v>
      </c>
      <c r="H51"/>
      <c r="I51"/>
      <c r="J51" s="2">
        <f t="shared" si="1"/>
        <v>3400000</v>
      </c>
      <c r="K51" s="2">
        <v>2400000</v>
      </c>
      <c r="L51" s="2" t="s">
        <v>371</v>
      </c>
      <c r="N51" s="28"/>
    </row>
    <row r="52" spans="1:14" outlineLevel="1" x14ac:dyDescent="0.25">
      <c r="A52" t="s">
        <v>126</v>
      </c>
      <c r="C52" t="s">
        <v>20</v>
      </c>
      <c r="D52" t="s">
        <v>836</v>
      </c>
      <c r="E52" s="2">
        <f t="shared" si="0"/>
        <v>2400000</v>
      </c>
      <c r="F52"/>
      <c r="G52" s="19">
        <v>1000000</v>
      </c>
      <c r="H52"/>
      <c r="I52"/>
      <c r="J52" s="2">
        <f t="shared" si="1"/>
        <v>3400000</v>
      </c>
      <c r="K52" s="2">
        <v>2400000</v>
      </c>
      <c r="L52" s="2" t="s">
        <v>371</v>
      </c>
      <c r="N52" s="28"/>
    </row>
    <row r="53" spans="1:14" outlineLevel="1" x14ac:dyDescent="0.25">
      <c r="A53" t="s">
        <v>126</v>
      </c>
      <c r="C53" t="s">
        <v>20</v>
      </c>
      <c r="D53" t="s">
        <v>109</v>
      </c>
      <c r="E53" s="2">
        <f t="shared" si="0"/>
        <v>2400000</v>
      </c>
      <c r="F53"/>
      <c r="G53" s="19"/>
      <c r="H53"/>
      <c r="I53"/>
      <c r="J53" s="2">
        <f t="shared" si="1"/>
        <v>2400000</v>
      </c>
      <c r="K53" s="2">
        <v>2400000</v>
      </c>
      <c r="L53" s="2" t="s">
        <v>371</v>
      </c>
      <c r="N53" s="28"/>
    </row>
    <row r="54" spans="1:14" outlineLevel="1" x14ac:dyDescent="0.25">
      <c r="A54" t="s">
        <v>126</v>
      </c>
      <c r="C54" t="s">
        <v>20</v>
      </c>
      <c r="D54" t="s">
        <v>101</v>
      </c>
      <c r="E54" s="2">
        <f t="shared" si="0"/>
        <v>2400000</v>
      </c>
      <c r="F54"/>
      <c r="G54" s="19"/>
      <c r="H54"/>
      <c r="I54"/>
      <c r="J54" s="2">
        <f t="shared" si="1"/>
        <v>2400000</v>
      </c>
      <c r="K54" s="2">
        <v>2400000</v>
      </c>
      <c r="L54" s="2" t="s">
        <v>371</v>
      </c>
      <c r="N54" s="28"/>
    </row>
    <row r="55" spans="1:14" outlineLevel="1" x14ac:dyDescent="0.25">
      <c r="A55" t="s">
        <v>126</v>
      </c>
      <c r="C55" t="s">
        <v>20</v>
      </c>
      <c r="D55" t="s">
        <v>12</v>
      </c>
      <c r="E55" s="2">
        <f t="shared" si="0"/>
        <v>2400000</v>
      </c>
      <c r="F55"/>
      <c r="G55" s="19"/>
      <c r="H55"/>
      <c r="I55"/>
      <c r="J55" s="2">
        <f t="shared" si="1"/>
        <v>2400000</v>
      </c>
      <c r="K55" s="2">
        <v>2400000</v>
      </c>
      <c r="L55" s="2" t="s">
        <v>371</v>
      </c>
      <c r="N55" s="28"/>
    </row>
    <row r="56" spans="1:14" outlineLevel="1" x14ac:dyDescent="0.25">
      <c r="A56" t="s">
        <v>126</v>
      </c>
      <c r="C56" t="s">
        <v>20</v>
      </c>
      <c r="D56" t="s">
        <v>16</v>
      </c>
      <c r="E56" s="2">
        <f t="shared" si="0"/>
        <v>2000000</v>
      </c>
      <c r="F56"/>
      <c r="G56" s="19"/>
      <c r="H56"/>
      <c r="I56"/>
      <c r="J56" s="2">
        <f t="shared" si="1"/>
        <v>2000000</v>
      </c>
      <c r="K56" s="2">
        <v>2000000</v>
      </c>
      <c r="L56" s="2" t="s">
        <v>371</v>
      </c>
      <c r="N56" s="28"/>
    </row>
    <row r="57" spans="1:14" outlineLevel="1" x14ac:dyDescent="0.25">
      <c r="A57" t="s">
        <v>126</v>
      </c>
      <c r="C57" t="s">
        <v>20</v>
      </c>
      <c r="D57" t="s">
        <v>434</v>
      </c>
      <c r="E57" s="2">
        <f t="shared" si="0"/>
        <v>2000000</v>
      </c>
      <c r="F57"/>
      <c r="G57" s="19"/>
      <c r="H57"/>
      <c r="I57"/>
      <c r="J57" s="2">
        <f t="shared" si="1"/>
        <v>2000000</v>
      </c>
      <c r="K57" s="2">
        <v>2000000</v>
      </c>
      <c r="L57" s="2" t="s">
        <v>371</v>
      </c>
      <c r="N57" s="28"/>
    </row>
    <row r="58" spans="1:14" outlineLevel="1" x14ac:dyDescent="0.25">
      <c r="A58" t="s">
        <v>126</v>
      </c>
      <c r="C58" t="s">
        <v>20</v>
      </c>
      <c r="D58" t="s">
        <v>9</v>
      </c>
      <c r="E58" s="2">
        <f t="shared" si="0"/>
        <v>2400000</v>
      </c>
      <c r="F58"/>
      <c r="G58" s="19"/>
      <c r="H58"/>
      <c r="I58"/>
      <c r="J58" s="2">
        <f t="shared" si="1"/>
        <v>2400000</v>
      </c>
      <c r="K58" s="2">
        <v>2400000</v>
      </c>
      <c r="L58" s="2" t="s">
        <v>371</v>
      </c>
      <c r="N58" s="28"/>
    </row>
    <row r="59" spans="1:14" outlineLevel="1" x14ac:dyDescent="0.25">
      <c r="A59" t="s">
        <v>126</v>
      </c>
      <c r="C59" t="s">
        <v>20</v>
      </c>
      <c r="D59" t="s">
        <v>17</v>
      </c>
      <c r="E59" s="2">
        <f t="shared" si="0"/>
        <v>2400000</v>
      </c>
      <c r="F59"/>
      <c r="G59" s="19"/>
      <c r="H59"/>
      <c r="I59"/>
      <c r="J59" s="2">
        <f t="shared" si="1"/>
        <v>2400000</v>
      </c>
      <c r="K59" s="2">
        <v>2400000</v>
      </c>
      <c r="L59" s="2" t="s">
        <v>371</v>
      </c>
      <c r="N59" s="28"/>
    </row>
    <row r="60" spans="1:14" outlineLevel="1" x14ac:dyDescent="0.25">
      <c r="A60" t="s">
        <v>126</v>
      </c>
      <c r="C60" t="s">
        <v>20</v>
      </c>
      <c r="D60" t="s">
        <v>487</v>
      </c>
      <c r="E60" s="2">
        <f t="shared" si="0"/>
        <v>2700000</v>
      </c>
      <c r="F60"/>
      <c r="G60" s="19"/>
      <c r="H60"/>
      <c r="I60"/>
      <c r="J60" s="2">
        <f t="shared" si="1"/>
        <v>2700000</v>
      </c>
      <c r="K60" s="2">
        <v>2700000</v>
      </c>
      <c r="L60" s="2" t="s">
        <v>371</v>
      </c>
      <c r="N60" s="28"/>
    </row>
    <row r="61" spans="1:14" outlineLevel="1" x14ac:dyDescent="0.25">
      <c r="A61" t="s">
        <v>126</v>
      </c>
      <c r="C61" t="s">
        <v>20</v>
      </c>
      <c r="D61" t="s">
        <v>13</v>
      </c>
      <c r="E61" s="2">
        <f t="shared" si="0"/>
        <v>2400000</v>
      </c>
      <c r="F61"/>
      <c r="G61" s="19"/>
      <c r="H61"/>
      <c r="I61"/>
      <c r="J61" s="2">
        <f t="shared" si="1"/>
        <v>2400000</v>
      </c>
      <c r="K61" s="2">
        <v>2400000</v>
      </c>
      <c r="L61" s="2" t="s">
        <v>371</v>
      </c>
      <c r="N61" s="28"/>
    </row>
    <row r="62" spans="1:14" outlineLevel="1" x14ac:dyDescent="0.25">
      <c r="A62" t="s">
        <v>126</v>
      </c>
      <c r="C62" t="s">
        <v>20</v>
      </c>
      <c r="D62" t="s">
        <v>77</v>
      </c>
      <c r="E62" s="2">
        <f t="shared" si="0"/>
        <v>2400000</v>
      </c>
      <c r="F62"/>
      <c r="G62" s="19"/>
      <c r="H62"/>
      <c r="I62"/>
      <c r="J62" s="2">
        <f t="shared" si="1"/>
        <v>2400000</v>
      </c>
      <c r="K62" s="2">
        <v>2400000</v>
      </c>
      <c r="L62" s="2" t="s">
        <v>371</v>
      </c>
      <c r="N62" s="28"/>
    </row>
    <row r="63" spans="1:14" outlineLevel="1" x14ac:dyDescent="0.25">
      <c r="A63" t="s">
        <v>126</v>
      </c>
      <c r="C63" t="s">
        <v>20</v>
      </c>
      <c r="D63" t="s">
        <v>364</v>
      </c>
      <c r="E63" s="2">
        <f t="shared" si="0"/>
        <v>2400000</v>
      </c>
      <c r="F63"/>
      <c r="G63" s="19"/>
      <c r="H63"/>
      <c r="I63"/>
      <c r="J63" s="2">
        <f t="shared" si="1"/>
        <v>2400000</v>
      </c>
      <c r="K63" s="2">
        <v>2400000</v>
      </c>
      <c r="L63" s="2" t="s">
        <v>371</v>
      </c>
      <c r="N63" s="28"/>
    </row>
    <row r="64" spans="1:14" outlineLevel="1" x14ac:dyDescent="0.25">
      <c r="A64" t="s">
        <v>126</v>
      </c>
      <c r="C64" t="s">
        <v>20</v>
      </c>
      <c r="D64" t="s">
        <v>837</v>
      </c>
      <c r="E64" s="2">
        <f t="shared" si="0"/>
        <v>2400000</v>
      </c>
      <c r="F64"/>
      <c r="G64" s="19">
        <v>1000000</v>
      </c>
      <c r="H64"/>
      <c r="I64"/>
      <c r="J64" s="2">
        <f t="shared" si="1"/>
        <v>3400000</v>
      </c>
      <c r="K64" s="2">
        <v>2400000</v>
      </c>
      <c r="L64" s="2" t="s">
        <v>371</v>
      </c>
      <c r="N64" s="28"/>
    </row>
    <row r="65" spans="1:14" outlineLevel="1" x14ac:dyDescent="0.25">
      <c r="A65" t="s">
        <v>126</v>
      </c>
      <c r="C65" t="s">
        <v>20</v>
      </c>
      <c r="D65" t="s">
        <v>11</v>
      </c>
      <c r="E65" s="2">
        <f t="shared" si="0"/>
        <v>2400000</v>
      </c>
      <c r="F65"/>
      <c r="G65" s="19"/>
      <c r="H65"/>
      <c r="I65"/>
      <c r="J65" s="2">
        <f t="shared" si="1"/>
        <v>2400000</v>
      </c>
      <c r="K65" s="2">
        <v>2400000</v>
      </c>
      <c r="L65" s="2" t="s">
        <v>371</v>
      </c>
      <c r="N65" s="28"/>
    </row>
    <row r="66" spans="1:14" outlineLevel="1" x14ac:dyDescent="0.25">
      <c r="A66" t="s">
        <v>126</v>
      </c>
      <c r="C66" t="s">
        <v>20</v>
      </c>
      <c r="D66" t="s">
        <v>488</v>
      </c>
      <c r="E66" s="2">
        <f t="shared" si="0"/>
        <v>2400000</v>
      </c>
      <c r="F66"/>
      <c r="G66" s="19"/>
      <c r="H66"/>
      <c r="I66"/>
      <c r="J66" s="2">
        <f t="shared" si="1"/>
        <v>2400000</v>
      </c>
      <c r="K66" s="2">
        <v>2400000</v>
      </c>
      <c r="L66" s="2" t="s">
        <v>371</v>
      </c>
      <c r="N66" s="28"/>
    </row>
    <row r="67" spans="1:14" outlineLevel="1" x14ac:dyDescent="0.25">
      <c r="A67" t="s">
        <v>126</v>
      </c>
      <c r="C67" t="s">
        <v>20</v>
      </c>
      <c r="D67" t="s">
        <v>82</v>
      </c>
      <c r="E67" s="2">
        <f t="shared" si="0"/>
        <v>2400000</v>
      </c>
      <c r="F67"/>
      <c r="G67" s="19"/>
      <c r="H67"/>
      <c r="I67"/>
      <c r="J67" s="2">
        <f t="shared" si="1"/>
        <v>2400000</v>
      </c>
      <c r="K67" s="2">
        <v>2400000</v>
      </c>
      <c r="L67" s="2" t="s">
        <v>371</v>
      </c>
      <c r="N67" s="28"/>
    </row>
    <row r="68" spans="1:14" outlineLevel="1" x14ac:dyDescent="0.25">
      <c r="A68" t="s">
        <v>126</v>
      </c>
      <c r="C68" t="s">
        <v>20</v>
      </c>
      <c r="D68" t="s">
        <v>14</v>
      </c>
      <c r="E68" s="2">
        <f t="shared" si="0"/>
        <v>2700000</v>
      </c>
      <c r="F68"/>
      <c r="G68" s="19"/>
      <c r="H68"/>
      <c r="I68"/>
      <c r="J68" s="2">
        <f t="shared" si="1"/>
        <v>2700000</v>
      </c>
      <c r="K68" s="2">
        <v>2700000</v>
      </c>
      <c r="L68" s="2" t="s">
        <v>371</v>
      </c>
      <c r="N68" s="28"/>
    </row>
    <row r="69" spans="1:14" outlineLevel="1" x14ac:dyDescent="0.25">
      <c r="A69" t="s">
        <v>126</v>
      </c>
      <c r="C69" t="s">
        <v>20</v>
      </c>
      <c r="D69" t="s">
        <v>435</v>
      </c>
      <c r="E69" s="2">
        <f t="shared" si="0"/>
        <v>2400000</v>
      </c>
      <c r="F69"/>
      <c r="G69" s="19"/>
      <c r="H69"/>
      <c r="I69"/>
      <c r="J69" s="2">
        <f t="shared" ref="J69:J132" si="2">SUM(E69:G69)-H69</f>
        <v>2400000</v>
      </c>
      <c r="K69" s="2">
        <v>2400000</v>
      </c>
      <c r="L69" s="2" t="s">
        <v>371</v>
      </c>
      <c r="N69" s="28"/>
    </row>
    <row r="70" spans="1:14" outlineLevel="1" x14ac:dyDescent="0.25">
      <c r="A70" t="s">
        <v>126</v>
      </c>
      <c r="C70" t="s">
        <v>20</v>
      </c>
      <c r="D70" t="s">
        <v>131</v>
      </c>
      <c r="E70" s="2">
        <f t="shared" ref="E70:E133" si="3">+K70-F70</f>
        <v>2400000</v>
      </c>
      <c r="F70"/>
      <c r="G70" s="19"/>
      <c r="H70"/>
      <c r="I70"/>
      <c r="J70" s="2">
        <f t="shared" si="2"/>
        <v>2400000</v>
      </c>
      <c r="K70" s="2">
        <v>2400000</v>
      </c>
      <c r="L70" s="2" t="s">
        <v>371</v>
      </c>
      <c r="N70" s="28"/>
    </row>
    <row r="71" spans="1:14" outlineLevel="1" x14ac:dyDescent="0.25">
      <c r="A71" t="s">
        <v>126</v>
      </c>
      <c r="C71" t="s">
        <v>20</v>
      </c>
      <c r="D71" t="s">
        <v>103</v>
      </c>
      <c r="E71" s="2">
        <f t="shared" si="3"/>
        <v>2400000</v>
      </c>
      <c r="F71"/>
      <c r="G71" s="19"/>
      <c r="H71"/>
      <c r="I71"/>
      <c r="J71" s="2">
        <f t="shared" si="2"/>
        <v>2400000</v>
      </c>
      <c r="K71" s="2">
        <v>2400000</v>
      </c>
      <c r="L71" s="2" t="s">
        <v>371</v>
      </c>
      <c r="N71" s="28"/>
    </row>
    <row r="72" spans="1:14" outlineLevel="1" x14ac:dyDescent="0.25">
      <c r="A72" t="s">
        <v>126</v>
      </c>
      <c r="C72" t="s">
        <v>20</v>
      </c>
      <c r="D72" t="s">
        <v>18</v>
      </c>
      <c r="E72" s="2">
        <f t="shared" si="3"/>
        <v>3500000</v>
      </c>
      <c r="F72"/>
      <c r="G72" s="19"/>
      <c r="H72"/>
      <c r="I72"/>
      <c r="J72" s="2">
        <f t="shared" si="2"/>
        <v>3500000</v>
      </c>
      <c r="K72" s="2">
        <v>3500000</v>
      </c>
      <c r="L72" s="2" t="s">
        <v>371</v>
      </c>
      <c r="N72" s="28"/>
    </row>
    <row r="73" spans="1:14" outlineLevel="1" x14ac:dyDescent="0.25">
      <c r="A73" t="s">
        <v>126</v>
      </c>
      <c r="C73" t="s">
        <v>20</v>
      </c>
      <c r="D73" t="s">
        <v>581</v>
      </c>
      <c r="E73" s="2">
        <f t="shared" si="3"/>
        <v>3200000</v>
      </c>
      <c r="F73"/>
      <c r="G73" s="19"/>
      <c r="H73"/>
      <c r="I73"/>
      <c r="J73" s="2">
        <f t="shared" si="2"/>
        <v>3200000</v>
      </c>
      <c r="K73" s="2">
        <v>3200000</v>
      </c>
      <c r="L73" s="2" t="s">
        <v>371</v>
      </c>
      <c r="N73" s="28"/>
    </row>
    <row r="74" spans="1:14" outlineLevel="1" x14ac:dyDescent="0.25">
      <c r="A74" t="s">
        <v>126</v>
      </c>
      <c r="C74" t="s">
        <v>20</v>
      </c>
      <c r="D74" t="s">
        <v>838</v>
      </c>
      <c r="E74" s="2">
        <f t="shared" si="3"/>
        <v>2400000</v>
      </c>
      <c r="F74"/>
      <c r="G74" s="19">
        <v>1000000</v>
      </c>
      <c r="H74"/>
      <c r="I74"/>
      <c r="J74" s="2">
        <f t="shared" si="2"/>
        <v>3400000</v>
      </c>
      <c r="K74" s="2">
        <v>2400000</v>
      </c>
      <c r="L74" s="2" t="s">
        <v>371</v>
      </c>
      <c r="N74" s="28"/>
    </row>
    <row r="75" spans="1:14" outlineLevel="1" x14ac:dyDescent="0.25">
      <c r="A75" t="s">
        <v>126</v>
      </c>
      <c r="C75" t="s">
        <v>20</v>
      </c>
      <c r="D75" t="s">
        <v>374</v>
      </c>
      <c r="E75" s="2">
        <f t="shared" si="3"/>
        <v>400000</v>
      </c>
      <c r="F75"/>
      <c r="G75" s="19"/>
      <c r="H75"/>
      <c r="I75"/>
      <c r="J75" s="2">
        <f t="shared" si="2"/>
        <v>400000</v>
      </c>
      <c r="K75" s="2">
        <v>400000</v>
      </c>
      <c r="L75" s="2" t="s">
        <v>251</v>
      </c>
      <c r="N75" s="28"/>
    </row>
    <row r="76" spans="1:14" outlineLevel="1" x14ac:dyDescent="0.25">
      <c r="A76" t="s">
        <v>126</v>
      </c>
      <c r="C76" t="s">
        <v>20</v>
      </c>
      <c r="D76" t="s">
        <v>33</v>
      </c>
      <c r="E76" s="2">
        <f t="shared" si="3"/>
        <v>5000000</v>
      </c>
      <c r="F76"/>
      <c r="G76" s="19"/>
      <c r="H76"/>
      <c r="I76"/>
      <c r="J76" s="2">
        <f t="shared" si="2"/>
        <v>5000000</v>
      </c>
      <c r="K76" s="2">
        <v>5000000</v>
      </c>
      <c r="L76" s="2" t="s">
        <v>251</v>
      </c>
      <c r="N76" s="28"/>
    </row>
    <row r="77" spans="1:14" outlineLevel="1" x14ac:dyDescent="0.25">
      <c r="A77" t="s">
        <v>126</v>
      </c>
      <c r="C77" t="s">
        <v>20</v>
      </c>
      <c r="D77" t="s">
        <v>404</v>
      </c>
      <c r="E77" s="2">
        <f t="shared" si="3"/>
        <v>5000000</v>
      </c>
      <c r="F77"/>
      <c r="G77" s="19"/>
      <c r="H77"/>
      <c r="I77"/>
      <c r="J77" s="2">
        <f t="shared" si="2"/>
        <v>5000000</v>
      </c>
      <c r="K77" s="2">
        <v>5000000</v>
      </c>
      <c r="L77" s="2" t="s">
        <v>251</v>
      </c>
      <c r="N77" s="28"/>
    </row>
    <row r="78" spans="1:14" outlineLevel="1" x14ac:dyDescent="0.25">
      <c r="A78" t="s">
        <v>126</v>
      </c>
      <c r="C78" t="s">
        <v>20</v>
      </c>
      <c r="D78" t="s">
        <v>582</v>
      </c>
      <c r="E78" s="2">
        <f t="shared" si="3"/>
        <v>5000000</v>
      </c>
      <c r="F78"/>
      <c r="G78" s="19"/>
      <c r="H78"/>
      <c r="I78"/>
      <c r="J78" s="2">
        <f t="shared" si="2"/>
        <v>5000000</v>
      </c>
      <c r="K78" s="2">
        <v>5000000</v>
      </c>
      <c r="L78" s="2" t="s">
        <v>251</v>
      </c>
      <c r="N78" s="28"/>
    </row>
    <row r="79" spans="1:14" outlineLevel="1" x14ac:dyDescent="0.25">
      <c r="A79" t="s">
        <v>126</v>
      </c>
      <c r="C79" t="s">
        <v>20</v>
      </c>
      <c r="D79" t="s">
        <v>32</v>
      </c>
      <c r="E79" s="2">
        <f t="shared" si="3"/>
        <v>400000</v>
      </c>
      <c r="F79"/>
      <c r="G79" s="19"/>
      <c r="H79"/>
      <c r="I79"/>
      <c r="J79" s="2">
        <f t="shared" si="2"/>
        <v>400000</v>
      </c>
      <c r="K79" s="2">
        <v>400000</v>
      </c>
      <c r="L79" s="2" t="s">
        <v>251</v>
      </c>
      <c r="N79" s="28"/>
    </row>
    <row r="80" spans="1:14" outlineLevel="1" x14ac:dyDescent="0.25">
      <c r="A80" t="s">
        <v>126</v>
      </c>
      <c r="C80" t="s">
        <v>20</v>
      </c>
      <c r="D80" t="s">
        <v>36</v>
      </c>
      <c r="E80" s="2">
        <f t="shared" si="3"/>
        <v>400000</v>
      </c>
      <c r="F80"/>
      <c r="G80" s="19"/>
      <c r="H80"/>
      <c r="I80"/>
      <c r="J80" s="2">
        <f t="shared" si="2"/>
        <v>400000</v>
      </c>
      <c r="K80" s="2">
        <v>400000</v>
      </c>
      <c r="L80" s="2" t="s">
        <v>251</v>
      </c>
      <c r="N80" s="28"/>
    </row>
    <row r="81" spans="1:14" outlineLevel="1" x14ac:dyDescent="0.25">
      <c r="A81" t="s">
        <v>126</v>
      </c>
      <c r="C81" t="s">
        <v>20</v>
      </c>
      <c r="D81" t="s">
        <v>35</v>
      </c>
      <c r="E81" s="2">
        <f t="shared" si="3"/>
        <v>5000000</v>
      </c>
      <c r="F81"/>
      <c r="G81" s="19"/>
      <c r="H81"/>
      <c r="I81"/>
      <c r="J81" s="2">
        <f t="shared" si="2"/>
        <v>5000000</v>
      </c>
      <c r="K81" s="2">
        <v>5000000</v>
      </c>
      <c r="L81" s="2" t="s">
        <v>251</v>
      </c>
      <c r="N81" s="28"/>
    </row>
    <row r="82" spans="1:14" outlineLevel="1" x14ac:dyDescent="0.25">
      <c r="A82" t="s">
        <v>126</v>
      </c>
      <c r="C82" t="s">
        <v>20</v>
      </c>
      <c r="D82" t="s">
        <v>393</v>
      </c>
      <c r="E82" s="2">
        <f t="shared" si="3"/>
        <v>5000000</v>
      </c>
      <c r="F82"/>
      <c r="G82" s="19"/>
      <c r="H82"/>
      <c r="I82"/>
      <c r="J82" s="2">
        <f t="shared" si="2"/>
        <v>5000000</v>
      </c>
      <c r="K82" s="2">
        <v>5000000</v>
      </c>
      <c r="L82" s="2" t="s">
        <v>251</v>
      </c>
      <c r="N82" s="28"/>
    </row>
    <row r="83" spans="1:14" outlineLevel="1" x14ac:dyDescent="0.25">
      <c r="A83" t="s">
        <v>126</v>
      </c>
      <c r="C83" t="s">
        <v>20</v>
      </c>
      <c r="D83" t="s">
        <v>31</v>
      </c>
      <c r="E83" s="2">
        <f t="shared" si="3"/>
        <v>2600000</v>
      </c>
      <c r="F83"/>
      <c r="G83" s="19"/>
      <c r="H83"/>
      <c r="I83"/>
      <c r="J83" s="2">
        <f t="shared" si="2"/>
        <v>2600000</v>
      </c>
      <c r="K83" s="2">
        <v>2600000</v>
      </c>
      <c r="L83" s="2" t="s">
        <v>252</v>
      </c>
      <c r="N83" s="28"/>
    </row>
    <row r="84" spans="1:14" outlineLevel="1" x14ac:dyDescent="0.25">
      <c r="A84" t="s">
        <v>126</v>
      </c>
      <c r="C84" t="s">
        <v>20</v>
      </c>
      <c r="D84" t="s">
        <v>489</v>
      </c>
      <c r="E84" s="2">
        <f t="shared" si="3"/>
        <v>2600000</v>
      </c>
      <c r="F84"/>
      <c r="G84" s="19"/>
      <c r="H84"/>
      <c r="I84"/>
      <c r="J84" s="2">
        <f t="shared" si="2"/>
        <v>2600000</v>
      </c>
      <c r="K84" s="2">
        <v>2600000</v>
      </c>
      <c r="L84" s="2" t="s">
        <v>252</v>
      </c>
      <c r="N84" s="28"/>
    </row>
    <row r="85" spans="1:14" outlineLevel="1" x14ac:dyDescent="0.25">
      <c r="A85" t="s">
        <v>126</v>
      </c>
      <c r="C85" t="s">
        <v>20</v>
      </c>
      <c r="D85" t="s">
        <v>816</v>
      </c>
      <c r="E85" s="2">
        <f t="shared" si="3"/>
        <v>0</v>
      </c>
      <c r="F85"/>
      <c r="G85" s="19"/>
      <c r="H85"/>
      <c r="I85"/>
      <c r="J85" s="2">
        <f t="shared" si="2"/>
        <v>0</v>
      </c>
      <c r="K85" s="2">
        <v>0</v>
      </c>
      <c r="L85" s="2" t="s">
        <v>252</v>
      </c>
      <c r="N85" s="28"/>
    </row>
    <row r="86" spans="1:14" outlineLevel="1" x14ac:dyDescent="0.25">
      <c r="A86" t="s">
        <v>126</v>
      </c>
      <c r="C86" t="s">
        <v>20</v>
      </c>
      <c r="D86" t="s">
        <v>839</v>
      </c>
      <c r="E86" s="2">
        <f t="shared" si="3"/>
        <v>2600000</v>
      </c>
      <c r="F86"/>
      <c r="G86" s="19">
        <v>1000000</v>
      </c>
      <c r="H86"/>
      <c r="I86"/>
      <c r="J86" s="2">
        <f t="shared" si="2"/>
        <v>3600000</v>
      </c>
      <c r="K86" s="2">
        <v>2600000</v>
      </c>
      <c r="L86" s="2" t="s">
        <v>252</v>
      </c>
      <c r="N86" s="28"/>
    </row>
    <row r="87" spans="1:14" outlineLevel="1" x14ac:dyDescent="0.25">
      <c r="A87" t="s">
        <v>126</v>
      </c>
      <c r="C87" t="s">
        <v>20</v>
      </c>
      <c r="D87" t="s">
        <v>840</v>
      </c>
      <c r="E87" s="2">
        <f t="shared" si="3"/>
        <v>0</v>
      </c>
      <c r="F87"/>
      <c r="G87" s="19"/>
      <c r="H87"/>
      <c r="I87"/>
      <c r="J87" s="2">
        <f t="shared" si="2"/>
        <v>0</v>
      </c>
      <c r="K87" s="2">
        <v>0</v>
      </c>
      <c r="L87" s="2" t="s">
        <v>791</v>
      </c>
      <c r="N87" s="28"/>
    </row>
    <row r="88" spans="1:14" outlineLevel="1" x14ac:dyDescent="0.25">
      <c r="A88" t="s">
        <v>126</v>
      </c>
      <c r="C88" t="s">
        <v>20</v>
      </c>
      <c r="D88" t="s">
        <v>34</v>
      </c>
      <c r="E88" s="2">
        <f t="shared" si="3"/>
        <v>2000000</v>
      </c>
      <c r="F88"/>
      <c r="G88" s="19"/>
      <c r="H88"/>
      <c r="I88"/>
      <c r="J88" s="2">
        <f t="shared" si="2"/>
        <v>2000000</v>
      </c>
      <c r="K88" s="2">
        <v>2000000</v>
      </c>
      <c r="L88" s="2" t="s">
        <v>791</v>
      </c>
      <c r="N88" s="28"/>
    </row>
    <row r="89" spans="1:14" outlineLevel="1" x14ac:dyDescent="0.25">
      <c r="A89" t="s">
        <v>126</v>
      </c>
      <c r="C89" t="s">
        <v>20</v>
      </c>
      <c r="D89" t="s">
        <v>819</v>
      </c>
      <c r="E89" s="2">
        <f t="shared" si="3"/>
        <v>2000000</v>
      </c>
      <c r="F89"/>
      <c r="G89" s="19">
        <v>200000</v>
      </c>
      <c r="H89"/>
      <c r="I89"/>
      <c r="J89" s="2">
        <f t="shared" si="2"/>
        <v>2200000</v>
      </c>
      <c r="K89" s="2">
        <v>2000000</v>
      </c>
      <c r="L89" s="2" t="s">
        <v>791</v>
      </c>
      <c r="N89" s="28"/>
    </row>
    <row r="90" spans="1:14" outlineLevel="1" x14ac:dyDescent="0.25">
      <c r="A90" t="s">
        <v>126</v>
      </c>
      <c r="C90" t="s">
        <v>20</v>
      </c>
      <c r="D90" t="s">
        <v>841</v>
      </c>
      <c r="E90" s="2">
        <f t="shared" si="3"/>
        <v>0</v>
      </c>
      <c r="F90"/>
      <c r="G90" s="19"/>
      <c r="H90"/>
      <c r="I90"/>
      <c r="J90" s="2">
        <f t="shared" si="2"/>
        <v>0</v>
      </c>
      <c r="K90" s="2">
        <v>0</v>
      </c>
      <c r="L90" s="2" t="s">
        <v>791</v>
      </c>
      <c r="N90" s="28"/>
    </row>
    <row r="91" spans="1:14" outlineLevel="1" x14ac:dyDescent="0.25">
      <c r="A91" t="s">
        <v>126</v>
      </c>
      <c r="C91" t="s">
        <v>20</v>
      </c>
      <c r="D91" t="s">
        <v>616</v>
      </c>
      <c r="E91" s="2">
        <f t="shared" si="3"/>
        <v>2000000</v>
      </c>
      <c r="F91"/>
      <c r="G91" s="19"/>
      <c r="H91"/>
      <c r="I91"/>
      <c r="J91" s="2">
        <f t="shared" si="2"/>
        <v>2000000</v>
      </c>
      <c r="K91" s="2">
        <v>2000000</v>
      </c>
      <c r="L91" s="2" t="s">
        <v>791</v>
      </c>
      <c r="N91" s="28"/>
    </row>
    <row r="92" spans="1:14" outlineLevel="1" x14ac:dyDescent="0.25">
      <c r="A92" t="s">
        <v>126</v>
      </c>
      <c r="C92" t="s">
        <v>20</v>
      </c>
      <c r="D92" t="s">
        <v>935</v>
      </c>
      <c r="E92" s="2">
        <f t="shared" si="3"/>
        <v>0</v>
      </c>
      <c r="F92"/>
      <c r="G92" s="19"/>
      <c r="H92"/>
      <c r="I92"/>
      <c r="J92" s="2">
        <f t="shared" si="2"/>
        <v>0</v>
      </c>
      <c r="K92" s="2">
        <v>0</v>
      </c>
      <c r="L92" s="2" t="s">
        <v>791</v>
      </c>
      <c r="N92" s="28"/>
    </row>
    <row r="93" spans="1:14" outlineLevel="1" x14ac:dyDescent="0.25">
      <c r="A93" t="s">
        <v>126</v>
      </c>
      <c r="C93" t="s">
        <v>20</v>
      </c>
      <c r="D93" t="s">
        <v>936</v>
      </c>
      <c r="E93" s="2">
        <f t="shared" si="3"/>
        <v>0</v>
      </c>
      <c r="F93"/>
      <c r="G93" s="19"/>
      <c r="H93"/>
      <c r="I93"/>
      <c r="J93" s="2">
        <f t="shared" si="2"/>
        <v>0</v>
      </c>
      <c r="K93" s="2">
        <v>0</v>
      </c>
      <c r="L93" s="2" t="s">
        <v>791</v>
      </c>
      <c r="N93" s="28"/>
    </row>
    <row r="94" spans="1:14" outlineLevel="1" x14ac:dyDescent="0.25">
      <c r="A94" t="s">
        <v>126</v>
      </c>
      <c r="C94" t="s">
        <v>20</v>
      </c>
      <c r="D94" t="s">
        <v>821</v>
      </c>
      <c r="E94" s="2">
        <f t="shared" si="3"/>
        <v>2000000</v>
      </c>
      <c r="F94"/>
      <c r="G94" s="19">
        <v>680000</v>
      </c>
      <c r="H94"/>
      <c r="I94"/>
      <c r="J94" s="2">
        <f t="shared" si="2"/>
        <v>2680000</v>
      </c>
      <c r="K94" s="2">
        <v>2000000</v>
      </c>
      <c r="L94" s="2" t="s">
        <v>791</v>
      </c>
      <c r="N94" s="28"/>
    </row>
    <row r="95" spans="1:14" outlineLevel="1" x14ac:dyDescent="0.25">
      <c r="A95" t="s">
        <v>126</v>
      </c>
      <c r="C95" t="s">
        <v>20</v>
      </c>
      <c r="D95" s="20" t="s">
        <v>937</v>
      </c>
      <c r="E95" s="16">
        <f t="shared" si="3"/>
        <v>0</v>
      </c>
      <c r="F95" s="20"/>
      <c r="G95" s="19">
        <v>440000</v>
      </c>
      <c r="H95" s="20"/>
      <c r="I95" s="29"/>
      <c r="J95" s="2">
        <f t="shared" si="2"/>
        <v>440000</v>
      </c>
      <c r="K95" s="2">
        <v>0</v>
      </c>
      <c r="L95" s="19" t="s">
        <v>791</v>
      </c>
      <c r="N95" s="28"/>
    </row>
    <row r="96" spans="1:14" outlineLevel="1" x14ac:dyDescent="0.25">
      <c r="A96" t="s">
        <v>130</v>
      </c>
      <c r="C96" t="s">
        <v>37</v>
      </c>
      <c r="D96" s="20" t="s">
        <v>133</v>
      </c>
      <c r="E96" s="16">
        <f t="shared" si="3"/>
        <v>4500000</v>
      </c>
      <c r="F96" s="20"/>
      <c r="G96" s="19"/>
      <c r="H96" s="20"/>
      <c r="I96" s="29"/>
      <c r="J96" s="2">
        <f t="shared" si="2"/>
        <v>4500000</v>
      </c>
      <c r="K96" s="2">
        <v>4500000</v>
      </c>
      <c r="L96" s="19"/>
      <c r="N96" s="28"/>
    </row>
    <row r="97" spans="1:14" outlineLevel="1" x14ac:dyDescent="0.25">
      <c r="A97" t="s">
        <v>130</v>
      </c>
      <c r="C97" t="s">
        <v>37</v>
      </c>
      <c r="D97" s="20" t="s">
        <v>701</v>
      </c>
      <c r="E97" s="16">
        <f t="shared" si="3"/>
        <v>0</v>
      </c>
      <c r="F97" s="20"/>
      <c r="G97" s="19"/>
      <c r="H97" s="20"/>
      <c r="I97" s="29"/>
      <c r="J97" s="2">
        <f t="shared" si="2"/>
        <v>0</v>
      </c>
      <c r="K97" s="2">
        <v>0</v>
      </c>
      <c r="L97" s="19"/>
      <c r="N97" s="28"/>
    </row>
    <row r="98" spans="1:14" outlineLevel="1" x14ac:dyDescent="0.25">
      <c r="A98" t="s">
        <v>130</v>
      </c>
      <c r="C98" t="s">
        <v>37</v>
      </c>
      <c r="D98" s="20" t="s">
        <v>135</v>
      </c>
      <c r="E98" s="16">
        <f t="shared" si="3"/>
        <v>4500000</v>
      </c>
      <c r="F98" s="20"/>
      <c r="G98" s="19"/>
      <c r="H98" s="20"/>
      <c r="I98"/>
      <c r="J98" s="2">
        <f t="shared" si="2"/>
        <v>4500000</v>
      </c>
      <c r="K98" s="19">
        <v>4500000</v>
      </c>
      <c r="L98"/>
      <c r="N98" s="28"/>
    </row>
    <row r="99" spans="1:14" outlineLevel="1" x14ac:dyDescent="0.25">
      <c r="A99" t="s">
        <v>130</v>
      </c>
      <c r="C99" t="s">
        <v>37</v>
      </c>
      <c r="D99" t="s">
        <v>136</v>
      </c>
      <c r="E99" s="2">
        <f t="shared" si="3"/>
        <v>4500000</v>
      </c>
      <c r="F99"/>
      <c r="G99" s="19"/>
      <c r="H99"/>
      <c r="I99"/>
      <c r="J99" s="2">
        <f t="shared" si="2"/>
        <v>4500000</v>
      </c>
      <c r="K99" s="19">
        <v>4500000</v>
      </c>
      <c r="L99"/>
      <c r="N99" s="28"/>
    </row>
    <row r="100" spans="1:14" outlineLevel="1" x14ac:dyDescent="0.25">
      <c r="A100" t="s">
        <v>130</v>
      </c>
      <c r="C100" t="s">
        <v>37</v>
      </c>
      <c r="D100" t="s">
        <v>8</v>
      </c>
      <c r="E100" s="2">
        <f t="shared" si="3"/>
        <v>4500000</v>
      </c>
      <c r="F100"/>
      <c r="G100" s="19"/>
      <c r="H100"/>
      <c r="I100"/>
      <c r="J100" s="2">
        <f t="shared" si="2"/>
        <v>4500000</v>
      </c>
      <c r="K100" s="19">
        <v>4500000</v>
      </c>
      <c r="L100"/>
      <c r="N100" s="28"/>
    </row>
    <row r="101" spans="1:14" outlineLevel="1" x14ac:dyDescent="0.25">
      <c r="A101" t="s">
        <v>130</v>
      </c>
      <c r="C101" t="s">
        <v>37</v>
      </c>
      <c r="D101" t="s">
        <v>405</v>
      </c>
      <c r="E101" s="2">
        <f t="shared" si="3"/>
        <v>1500000</v>
      </c>
      <c r="F101"/>
      <c r="G101" s="19"/>
      <c r="H101"/>
      <c r="I101"/>
      <c r="J101" s="2">
        <f t="shared" si="2"/>
        <v>1500000</v>
      </c>
      <c r="K101" s="19">
        <v>1500000</v>
      </c>
      <c r="L101"/>
      <c r="N101" s="28"/>
    </row>
    <row r="102" spans="1:14" outlineLevel="1" x14ac:dyDescent="0.25">
      <c r="A102" t="s">
        <v>130</v>
      </c>
      <c r="C102" t="s">
        <v>37</v>
      </c>
      <c r="D102" t="s">
        <v>138</v>
      </c>
      <c r="E102" s="2">
        <f t="shared" si="3"/>
        <v>2300000</v>
      </c>
      <c r="F102"/>
      <c r="G102" s="19"/>
      <c r="H102"/>
      <c r="I102"/>
      <c r="J102" s="2">
        <f t="shared" si="2"/>
        <v>2300000</v>
      </c>
      <c r="K102" s="19">
        <v>2300000</v>
      </c>
      <c r="L102"/>
      <c r="N102" s="28"/>
    </row>
    <row r="103" spans="1:14" outlineLevel="1" x14ac:dyDescent="0.25">
      <c r="A103" t="s">
        <v>130</v>
      </c>
      <c r="C103" t="s">
        <v>37</v>
      </c>
      <c r="D103" t="s">
        <v>584</v>
      </c>
      <c r="E103" s="2">
        <f t="shared" si="3"/>
        <v>0</v>
      </c>
      <c r="F103"/>
      <c r="G103" s="19"/>
      <c r="H103"/>
      <c r="I103"/>
      <c r="J103" s="2">
        <f t="shared" si="2"/>
        <v>0</v>
      </c>
      <c r="K103" s="19">
        <v>0</v>
      </c>
      <c r="L103"/>
      <c r="N103" s="28"/>
    </row>
    <row r="104" spans="1:14" outlineLevel="1" x14ac:dyDescent="0.25">
      <c r="A104" t="s">
        <v>130</v>
      </c>
      <c r="C104" t="s">
        <v>37</v>
      </c>
      <c r="D104" t="s">
        <v>842</v>
      </c>
      <c r="E104" s="2">
        <f t="shared" si="3"/>
        <v>0</v>
      </c>
      <c r="F104"/>
      <c r="G104" s="19"/>
      <c r="H104"/>
      <c r="I104"/>
      <c r="J104" s="2">
        <f t="shared" si="2"/>
        <v>0</v>
      </c>
      <c r="K104" s="19">
        <v>0</v>
      </c>
      <c r="L104"/>
      <c r="N104" s="28"/>
    </row>
    <row r="105" spans="1:14" outlineLevel="1" x14ac:dyDescent="0.25">
      <c r="A105" t="s">
        <v>126</v>
      </c>
      <c r="C105" t="s">
        <v>37</v>
      </c>
      <c r="D105" t="s">
        <v>140</v>
      </c>
      <c r="E105" s="2">
        <f t="shared" si="3"/>
        <v>5100000</v>
      </c>
      <c r="F105"/>
      <c r="G105" s="19"/>
      <c r="H105"/>
      <c r="I105"/>
      <c r="J105" s="2">
        <f t="shared" si="2"/>
        <v>5100000</v>
      </c>
      <c r="K105" s="19">
        <v>5100000</v>
      </c>
      <c r="L105"/>
      <c r="N105" s="28"/>
    </row>
    <row r="106" spans="1:14" outlineLevel="1" x14ac:dyDescent="0.25">
      <c r="A106" t="s">
        <v>126</v>
      </c>
      <c r="C106" t="s">
        <v>37</v>
      </c>
      <c r="D106" t="s">
        <v>137</v>
      </c>
      <c r="E106" s="2">
        <f t="shared" si="3"/>
        <v>4800000</v>
      </c>
      <c r="F106"/>
      <c r="G106" s="19"/>
      <c r="H106"/>
      <c r="I106"/>
      <c r="J106" s="2">
        <f t="shared" si="2"/>
        <v>4800000</v>
      </c>
      <c r="K106" s="19">
        <v>4800000</v>
      </c>
      <c r="L106"/>
      <c r="N106" s="28"/>
    </row>
    <row r="107" spans="1:14" outlineLevel="1" x14ac:dyDescent="0.25">
      <c r="A107" t="s">
        <v>126</v>
      </c>
      <c r="C107" t="s">
        <v>37</v>
      </c>
      <c r="D107" t="s">
        <v>406</v>
      </c>
      <c r="E107" s="2">
        <f t="shared" si="3"/>
        <v>0</v>
      </c>
      <c r="F107"/>
      <c r="G107" s="19"/>
      <c r="H107"/>
      <c r="I107"/>
      <c r="J107" s="2">
        <f t="shared" si="2"/>
        <v>0</v>
      </c>
      <c r="K107" s="19">
        <v>0</v>
      </c>
      <c r="L107"/>
      <c r="N107" s="28"/>
    </row>
    <row r="108" spans="1:14" outlineLevel="1" x14ac:dyDescent="0.25">
      <c r="A108" t="s">
        <v>126</v>
      </c>
      <c r="C108" t="s">
        <v>37</v>
      </c>
      <c r="D108" t="s">
        <v>10</v>
      </c>
      <c r="E108" s="2">
        <f t="shared" si="3"/>
        <v>4500000</v>
      </c>
      <c r="F108"/>
      <c r="G108" s="19"/>
      <c r="H108"/>
      <c r="I108"/>
      <c r="J108" s="2">
        <f t="shared" si="2"/>
        <v>4500000</v>
      </c>
      <c r="K108" s="19">
        <v>4500000</v>
      </c>
      <c r="L108"/>
      <c r="N108" s="28"/>
    </row>
    <row r="109" spans="1:14" outlineLevel="1" x14ac:dyDescent="0.25">
      <c r="A109" t="s">
        <v>126</v>
      </c>
      <c r="C109" t="s">
        <v>37</v>
      </c>
      <c r="D109" t="s">
        <v>407</v>
      </c>
      <c r="E109" s="2">
        <f t="shared" si="3"/>
        <v>4500000</v>
      </c>
      <c r="F109"/>
      <c r="G109" s="19"/>
      <c r="H109"/>
      <c r="I109"/>
      <c r="J109" s="2">
        <f t="shared" si="2"/>
        <v>4500000</v>
      </c>
      <c r="K109" s="19">
        <v>4500000</v>
      </c>
      <c r="L109"/>
      <c r="N109" s="28"/>
    </row>
    <row r="110" spans="1:14" outlineLevel="1" x14ac:dyDescent="0.25">
      <c r="A110" t="s">
        <v>126</v>
      </c>
      <c r="C110" t="s">
        <v>37</v>
      </c>
      <c r="D110" t="s">
        <v>408</v>
      </c>
      <c r="E110" s="2">
        <f t="shared" si="3"/>
        <v>4500000</v>
      </c>
      <c r="F110"/>
      <c r="G110" s="19"/>
      <c r="H110"/>
      <c r="I110"/>
      <c r="J110" s="2">
        <f t="shared" si="2"/>
        <v>4500000</v>
      </c>
      <c r="K110" s="19">
        <v>4500000</v>
      </c>
      <c r="L110"/>
      <c r="N110" s="28"/>
    </row>
    <row r="111" spans="1:14" outlineLevel="1" x14ac:dyDescent="0.25">
      <c r="A111" t="s">
        <v>126</v>
      </c>
      <c r="C111" t="s">
        <v>37</v>
      </c>
      <c r="D111" t="s">
        <v>139</v>
      </c>
      <c r="E111" s="2">
        <f t="shared" si="3"/>
        <v>5300000</v>
      </c>
      <c r="F111"/>
      <c r="G111" s="19"/>
      <c r="H111"/>
      <c r="I111"/>
      <c r="J111" s="2">
        <f t="shared" si="2"/>
        <v>5300000</v>
      </c>
      <c r="K111" s="19">
        <v>5300000</v>
      </c>
      <c r="L111"/>
      <c r="N111" s="28"/>
    </row>
    <row r="112" spans="1:14" outlineLevel="1" x14ac:dyDescent="0.25">
      <c r="A112" t="s">
        <v>126</v>
      </c>
      <c r="C112" t="s">
        <v>37</v>
      </c>
      <c r="D112" t="s">
        <v>141</v>
      </c>
      <c r="E112" s="2">
        <f t="shared" si="3"/>
        <v>2800000</v>
      </c>
      <c r="F112"/>
      <c r="G112" s="19"/>
      <c r="H112"/>
      <c r="I112"/>
      <c r="J112" s="2">
        <f t="shared" si="2"/>
        <v>2800000</v>
      </c>
      <c r="K112" s="19">
        <v>2800000</v>
      </c>
      <c r="L112"/>
      <c r="N112" s="28"/>
    </row>
    <row r="113" spans="1:17" outlineLevel="1" x14ac:dyDescent="0.25">
      <c r="A113" t="s">
        <v>126</v>
      </c>
      <c r="C113" t="s">
        <v>37</v>
      </c>
      <c r="D113" t="s">
        <v>585</v>
      </c>
      <c r="E113" s="2">
        <f t="shared" si="3"/>
        <v>0</v>
      </c>
      <c r="F113"/>
      <c r="G113" s="19"/>
      <c r="H113"/>
      <c r="I113"/>
      <c r="J113" s="2">
        <f t="shared" si="2"/>
        <v>0</v>
      </c>
      <c r="K113" s="2">
        <v>0</v>
      </c>
      <c r="N113" s="28"/>
    </row>
    <row r="114" spans="1:17" outlineLevel="1" x14ac:dyDescent="0.25">
      <c r="A114" t="s">
        <v>126</v>
      </c>
      <c r="C114" t="s">
        <v>37</v>
      </c>
      <c r="D114" s="22" t="s">
        <v>938</v>
      </c>
      <c r="E114" s="2">
        <f t="shared" si="3"/>
        <v>0</v>
      </c>
      <c r="F114" s="22"/>
      <c r="G114" s="19"/>
      <c r="H114" s="22"/>
      <c r="I114" s="22"/>
      <c r="J114" s="2">
        <f t="shared" si="2"/>
        <v>0</v>
      </c>
      <c r="K114" s="2">
        <v>0</v>
      </c>
      <c r="N114" s="28"/>
    </row>
    <row r="115" spans="1:17" outlineLevel="1" x14ac:dyDescent="0.25">
      <c r="C115" t="s">
        <v>37</v>
      </c>
      <c r="D115" s="19"/>
      <c r="E115" s="2">
        <f t="shared" si="3"/>
        <v>0</v>
      </c>
      <c r="F115" s="19"/>
      <c r="G115" s="19"/>
      <c r="H115" s="19"/>
      <c r="I115" s="19"/>
      <c r="J115" s="19">
        <f t="shared" si="2"/>
        <v>0</v>
      </c>
      <c r="N115" s="28"/>
    </row>
    <row r="116" spans="1:17" outlineLevel="1" x14ac:dyDescent="0.25">
      <c r="C116" t="s">
        <v>37</v>
      </c>
      <c r="D116" s="19"/>
      <c r="E116" s="2">
        <f t="shared" si="3"/>
        <v>0</v>
      </c>
      <c r="F116" s="19"/>
      <c r="G116" s="19"/>
      <c r="H116" s="19"/>
      <c r="I116" s="19"/>
      <c r="J116" s="19">
        <f t="shared" si="2"/>
        <v>0</v>
      </c>
      <c r="N116" s="28"/>
    </row>
    <row r="117" spans="1:17" outlineLevel="1" x14ac:dyDescent="0.25">
      <c r="A117" s="21" t="s">
        <v>130</v>
      </c>
      <c r="C117" s="23" t="s">
        <v>39</v>
      </c>
      <c r="D117" s="19" t="s">
        <v>1</v>
      </c>
      <c r="E117" s="2">
        <f t="shared" si="3"/>
        <v>0</v>
      </c>
      <c r="F117" s="19"/>
      <c r="G117" s="19"/>
      <c r="H117" s="19"/>
      <c r="I117" s="19"/>
      <c r="J117" s="19">
        <f t="shared" si="2"/>
        <v>0</v>
      </c>
      <c r="K117" s="2">
        <v>0</v>
      </c>
      <c r="N117" s="28"/>
    </row>
    <row r="118" spans="1:17" outlineLevel="1" x14ac:dyDescent="0.25">
      <c r="A118" s="21" t="s">
        <v>126</v>
      </c>
      <c r="C118" s="23" t="s">
        <v>39</v>
      </c>
      <c r="D118" s="19" t="s">
        <v>142</v>
      </c>
      <c r="E118" s="2">
        <f t="shared" si="3"/>
        <v>5000000</v>
      </c>
      <c r="F118" s="19"/>
      <c r="G118" s="19"/>
      <c r="H118" s="19"/>
      <c r="I118" s="19"/>
      <c r="J118" s="19">
        <f t="shared" si="2"/>
        <v>5000000</v>
      </c>
      <c r="K118" s="2">
        <v>5000000</v>
      </c>
      <c r="L118" s="19"/>
      <c r="N118" s="28"/>
    </row>
    <row r="119" spans="1:17" outlineLevel="1" x14ac:dyDescent="0.25">
      <c r="A119" s="21"/>
      <c r="C119" s="23" t="s">
        <v>667</v>
      </c>
      <c r="D119" s="22"/>
      <c r="E119" s="16">
        <f t="shared" si="3"/>
        <v>0</v>
      </c>
      <c r="F119" s="22"/>
      <c r="G119" s="22"/>
      <c r="H119" s="22"/>
      <c r="I119" s="31"/>
      <c r="J119" s="19">
        <f t="shared" si="2"/>
        <v>0</v>
      </c>
      <c r="N119" s="28"/>
    </row>
    <row r="120" spans="1:17" s="1" customFormat="1" x14ac:dyDescent="0.25">
      <c r="A120" s="3"/>
      <c r="B120" s="3"/>
      <c r="C120" s="3"/>
      <c r="D120" s="3" t="s">
        <v>83</v>
      </c>
      <c r="E120" s="4">
        <f>+SUM(E4:E119)</f>
        <v>268120000</v>
      </c>
      <c r="F120" s="4">
        <f>+SUM(F4:F119)</f>
        <v>0</v>
      </c>
      <c r="G120" s="4">
        <f>+SUM(G4:G119)</f>
        <v>14760000</v>
      </c>
      <c r="H120" s="4">
        <f>+SUM(H4:H119)</f>
        <v>0</v>
      </c>
      <c r="I120" s="4">
        <f>+SUM(I4:I119)</f>
        <v>0</v>
      </c>
      <c r="J120" s="4">
        <f t="shared" si="2"/>
        <v>282880000</v>
      </c>
      <c r="K120" s="4">
        <f>+SUM(K4:K119)</f>
        <v>268120000</v>
      </c>
      <c r="L120" s="4"/>
      <c r="M120" s="1">
        <v>201090000</v>
      </c>
      <c r="N120" s="28">
        <v>55737037.037037037</v>
      </c>
      <c r="O120" s="1">
        <v>630000</v>
      </c>
      <c r="P120" s="1">
        <v>16041666.666666666</v>
      </c>
      <c r="Q120" s="30">
        <f>+SUM(M120:P120)-J120</f>
        <v>-9381296.2962962985</v>
      </c>
    </row>
    <row r="121" spans="1:17" outlineLevel="1" x14ac:dyDescent="0.25">
      <c r="A121" t="s">
        <v>179</v>
      </c>
      <c r="C121" t="s">
        <v>20</v>
      </c>
      <c r="D121" t="s">
        <v>41</v>
      </c>
      <c r="E121" s="2">
        <f t="shared" si="3"/>
        <v>2400000</v>
      </c>
      <c r="F121"/>
      <c r="G121" s="19"/>
      <c r="H121"/>
      <c r="I121"/>
      <c r="J121" s="2">
        <f t="shared" si="2"/>
        <v>2400000</v>
      </c>
      <c r="K121">
        <v>2400000</v>
      </c>
      <c r="L121" s="2" t="s">
        <v>250</v>
      </c>
      <c r="N121" s="28"/>
    </row>
    <row r="122" spans="1:17" outlineLevel="1" x14ac:dyDescent="0.25">
      <c r="A122" t="s">
        <v>179</v>
      </c>
      <c r="C122" t="s">
        <v>20</v>
      </c>
      <c r="D122" t="s">
        <v>375</v>
      </c>
      <c r="E122" s="2">
        <f t="shared" si="3"/>
        <v>1600000</v>
      </c>
      <c r="F122"/>
      <c r="G122" s="19"/>
      <c r="H122"/>
      <c r="I122"/>
      <c r="J122" s="2">
        <f t="shared" si="2"/>
        <v>1600000</v>
      </c>
      <c r="K122">
        <v>1600000</v>
      </c>
      <c r="L122" s="2" t="s">
        <v>250</v>
      </c>
      <c r="N122" s="28"/>
    </row>
    <row r="123" spans="1:17" outlineLevel="1" x14ac:dyDescent="0.25">
      <c r="A123" t="s">
        <v>179</v>
      </c>
      <c r="C123" t="s">
        <v>20</v>
      </c>
      <c r="D123" t="s">
        <v>42</v>
      </c>
      <c r="E123" s="2">
        <f t="shared" si="3"/>
        <v>2700000</v>
      </c>
      <c r="F123"/>
      <c r="G123" s="19"/>
      <c r="H123"/>
      <c r="I123"/>
      <c r="J123" s="2">
        <f t="shared" si="2"/>
        <v>2700000</v>
      </c>
      <c r="K123">
        <v>2700000</v>
      </c>
      <c r="L123" s="2" t="s">
        <v>250</v>
      </c>
      <c r="N123" s="28"/>
    </row>
    <row r="124" spans="1:17" outlineLevel="1" x14ac:dyDescent="0.25">
      <c r="A124" t="s">
        <v>179</v>
      </c>
      <c r="C124" t="s">
        <v>20</v>
      </c>
      <c r="D124" t="s">
        <v>982</v>
      </c>
      <c r="E124" s="2">
        <f t="shared" si="3"/>
        <v>2400000</v>
      </c>
      <c r="F124"/>
      <c r="G124" s="19">
        <v>1000000</v>
      </c>
      <c r="H124"/>
      <c r="I124"/>
      <c r="J124" s="2">
        <f t="shared" si="2"/>
        <v>3400000</v>
      </c>
      <c r="K124">
        <v>2400000</v>
      </c>
      <c r="L124" s="2" t="s">
        <v>250</v>
      </c>
      <c r="N124" s="28"/>
    </row>
    <row r="125" spans="1:17" outlineLevel="1" x14ac:dyDescent="0.25">
      <c r="A125" t="s">
        <v>179</v>
      </c>
      <c r="C125" t="s">
        <v>20</v>
      </c>
      <c r="D125" t="s">
        <v>746</v>
      </c>
      <c r="E125" s="2">
        <f t="shared" si="3"/>
        <v>0</v>
      </c>
      <c r="F125"/>
      <c r="G125" s="19">
        <v>1000000</v>
      </c>
      <c r="H125"/>
      <c r="I125"/>
      <c r="J125" s="2">
        <f t="shared" si="2"/>
        <v>1000000</v>
      </c>
      <c r="K125">
        <v>0</v>
      </c>
      <c r="L125" s="2" t="s">
        <v>250</v>
      </c>
      <c r="N125" s="28"/>
    </row>
    <row r="126" spans="1:17" outlineLevel="1" x14ac:dyDescent="0.25">
      <c r="A126" t="s">
        <v>179</v>
      </c>
      <c r="C126" t="s">
        <v>20</v>
      </c>
      <c r="D126" t="s">
        <v>844</v>
      </c>
      <c r="E126" s="2">
        <f t="shared" si="3"/>
        <v>300000</v>
      </c>
      <c r="F126"/>
      <c r="G126" s="19">
        <v>1000000</v>
      </c>
      <c r="H126"/>
      <c r="I126"/>
      <c r="J126" s="2">
        <f t="shared" si="2"/>
        <v>1300000</v>
      </c>
      <c r="K126">
        <v>300000</v>
      </c>
      <c r="L126" s="2" t="s">
        <v>250</v>
      </c>
      <c r="N126" s="28"/>
    </row>
    <row r="127" spans="1:17" outlineLevel="1" x14ac:dyDescent="0.25">
      <c r="A127" t="s">
        <v>179</v>
      </c>
      <c r="C127" t="s">
        <v>20</v>
      </c>
      <c r="D127" t="s">
        <v>846</v>
      </c>
      <c r="E127" s="2">
        <f t="shared" si="3"/>
        <v>2400000</v>
      </c>
      <c r="F127"/>
      <c r="G127" s="19">
        <v>1000000</v>
      </c>
      <c r="H127"/>
      <c r="I127"/>
      <c r="J127" s="2">
        <f t="shared" si="2"/>
        <v>3400000</v>
      </c>
      <c r="K127">
        <v>2400000</v>
      </c>
      <c r="L127" s="2" t="s">
        <v>250</v>
      </c>
      <c r="N127" s="28"/>
    </row>
    <row r="128" spans="1:17" outlineLevel="1" x14ac:dyDescent="0.25">
      <c r="A128" t="s">
        <v>179</v>
      </c>
      <c r="C128" t="s">
        <v>20</v>
      </c>
      <c r="D128" t="s">
        <v>589</v>
      </c>
      <c r="E128" s="2">
        <f t="shared" si="3"/>
        <v>400000</v>
      </c>
      <c r="F128"/>
      <c r="G128" s="19"/>
      <c r="H128"/>
      <c r="I128"/>
      <c r="J128" s="2">
        <f t="shared" si="2"/>
        <v>400000</v>
      </c>
      <c r="K128">
        <v>400000</v>
      </c>
      <c r="L128" s="2" t="s">
        <v>250</v>
      </c>
      <c r="N128" s="28"/>
    </row>
    <row r="129" spans="1:14" outlineLevel="1" x14ac:dyDescent="0.25">
      <c r="A129" t="s">
        <v>179</v>
      </c>
      <c r="C129" t="s">
        <v>20</v>
      </c>
      <c r="D129" t="s">
        <v>44</v>
      </c>
      <c r="E129" s="2">
        <f t="shared" si="3"/>
        <v>400000</v>
      </c>
      <c r="F129"/>
      <c r="G129" s="19"/>
      <c r="H129"/>
      <c r="I129"/>
      <c r="J129" s="2">
        <f t="shared" si="2"/>
        <v>400000</v>
      </c>
      <c r="K129">
        <v>400000</v>
      </c>
      <c r="L129" s="2" t="s">
        <v>250</v>
      </c>
      <c r="N129" s="28"/>
    </row>
    <row r="130" spans="1:14" outlineLevel="1" x14ac:dyDescent="0.25">
      <c r="A130" t="s">
        <v>179</v>
      </c>
      <c r="C130" t="s">
        <v>20</v>
      </c>
      <c r="D130" t="s">
        <v>45</v>
      </c>
      <c r="E130" s="2">
        <f t="shared" si="3"/>
        <v>400000</v>
      </c>
      <c r="F130"/>
      <c r="G130" s="19"/>
      <c r="H130"/>
      <c r="I130"/>
      <c r="J130" s="2">
        <f t="shared" si="2"/>
        <v>400000</v>
      </c>
      <c r="K130">
        <v>400000</v>
      </c>
      <c r="L130" s="2" t="s">
        <v>250</v>
      </c>
      <c r="N130" s="28"/>
    </row>
    <row r="131" spans="1:14" outlineLevel="1" x14ac:dyDescent="0.25">
      <c r="A131" t="s">
        <v>179</v>
      </c>
      <c r="C131" t="s">
        <v>20</v>
      </c>
      <c r="D131" t="s">
        <v>411</v>
      </c>
      <c r="E131" s="2">
        <f t="shared" si="3"/>
        <v>300000</v>
      </c>
      <c r="F131"/>
      <c r="G131" s="19"/>
      <c r="H131"/>
      <c r="I131"/>
      <c r="J131" s="2">
        <f t="shared" si="2"/>
        <v>300000</v>
      </c>
      <c r="K131">
        <v>300000</v>
      </c>
      <c r="L131" s="2" t="s">
        <v>250</v>
      </c>
      <c r="N131" s="28"/>
    </row>
    <row r="132" spans="1:14" outlineLevel="1" x14ac:dyDescent="0.25">
      <c r="A132" t="s">
        <v>179</v>
      </c>
      <c r="C132" t="s">
        <v>20</v>
      </c>
      <c r="D132" t="s">
        <v>1</v>
      </c>
      <c r="E132" s="2">
        <f t="shared" si="3"/>
        <v>0</v>
      </c>
      <c r="F132"/>
      <c r="G132" s="19"/>
      <c r="H132"/>
      <c r="I132"/>
      <c r="J132" s="2">
        <f t="shared" si="2"/>
        <v>0</v>
      </c>
      <c r="K132">
        <v>0</v>
      </c>
      <c r="L132" s="2" t="s">
        <v>250</v>
      </c>
      <c r="N132" s="28"/>
    </row>
    <row r="133" spans="1:14" outlineLevel="1" x14ac:dyDescent="0.25">
      <c r="A133" t="s">
        <v>179</v>
      </c>
      <c r="C133" t="s">
        <v>20</v>
      </c>
      <c r="D133" t="s">
        <v>747</v>
      </c>
      <c r="E133" s="2">
        <f t="shared" si="3"/>
        <v>400000</v>
      </c>
      <c r="F133"/>
      <c r="G133" s="19"/>
      <c r="H133"/>
      <c r="I133"/>
      <c r="J133" s="2">
        <f t="shared" ref="J133:J196" si="4">SUM(E133:G133)-H133</f>
        <v>400000</v>
      </c>
      <c r="K133">
        <v>400000</v>
      </c>
      <c r="L133" s="2" t="s">
        <v>250</v>
      </c>
      <c r="N133" s="28"/>
    </row>
    <row r="134" spans="1:14" outlineLevel="1" x14ac:dyDescent="0.25">
      <c r="A134" t="s">
        <v>179</v>
      </c>
      <c r="C134" t="s">
        <v>20</v>
      </c>
      <c r="D134" t="s">
        <v>1</v>
      </c>
      <c r="E134" s="2">
        <f t="shared" ref="E134:E197" si="5">+K134-F134</f>
        <v>0</v>
      </c>
      <c r="F134"/>
      <c r="G134" s="19"/>
      <c r="H134"/>
      <c r="I134"/>
      <c r="J134" s="2">
        <f t="shared" si="4"/>
        <v>0</v>
      </c>
      <c r="K134">
        <v>0</v>
      </c>
      <c r="L134" s="2" t="s">
        <v>250</v>
      </c>
      <c r="N134" s="28"/>
    </row>
    <row r="135" spans="1:14" outlineLevel="1" x14ac:dyDescent="0.25">
      <c r="A135" t="s">
        <v>179</v>
      </c>
      <c r="C135" t="s">
        <v>20</v>
      </c>
      <c r="D135" t="s">
        <v>750</v>
      </c>
      <c r="E135" s="2">
        <f t="shared" si="5"/>
        <v>0</v>
      </c>
      <c r="F135"/>
      <c r="G135" s="19"/>
      <c r="H135"/>
      <c r="I135"/>
      <c r="J135" s="2">
        <f t="shared" si="4"/>
        <v>0</v>
      </c>
      <c r="K135">
        <v>0</v>
      </c>
      <c r="L135" s="2" t="s">
        <v>250</v>
      </c>
      <c r="N135" s="28"/>
    </row>
    <row r="136" spans="1:14" outlineLevel="1" x14ac:dyDescent="0.25">
      <c r="A136" t="s">
        <v>179</v>
      </c>
      <c r="C136" t="s">
        <v>20</v>
      </c>
      <c r="D136" t="s">
        <v>1000</v>
      </c>
      <c r="E136" s="2">
        <f t="shared" si="5"/>
        <v>0</v>
      </c>
      <c r="F136"/>
      <c r="G136" s="19">
        <v>360000</v>
      </c>
      <c r="H136"/>
      <c r="I136"/>
      <c r="J136" s="2">
        <f t="shared" si="4"/>
        <v>360000</v>
      </c>
      <c r="K136">
        <v>0</v>
      </c>
      <c r="L136" s="2" t="s">
        <v>250</v>
      </c>
      <c r="N136" s="28"/>
    </row>
    <row r="137" spans="1:14" outlineLevel="1" x14ac:dyDescent="0.25">
      <c r="A137" t="s">
        <v>179</v>
      </c>
      <c r="C137" t="s">
        <v>20</v>
      </c>
      <c r="D137" t="s">
        <v>1001</v>
      </c>
      <c r="E137" s="2">
        <f t="shared" si="5"/>
        <v>0</v>
      </c>
      <c r="F137"/>
      <c r="G137" s="19">
        <v>360000</v>
      </c>
      <c r="H137"/>
      <c r="I137"/>
      <c r="J137" s="2">
        <f t="shared" si="4"/>
        <v>360000</v>
      </c>
      <c r="K137">
        <v>0</v>
      </c>
      <c r="L137" s="2" t="s">
        <v>250</v>
      </c>
      <c r="N137" s="28"/>
    </row>
    <row r="138" spans="1:14" outlineLevel="1" x14ac:dyDescent="0.25">
      <c r="A138" t="s">
        <v>179</v>
      </c>
      <c r="C138" t="s">
        <v>20</v>
      </c>
      <c r="D138" t="s">
        <v>441</v>
      </c>
      <c r="E138" s="2">
        <f t="shared" si="5"/>
        <v>2400000</v>
      </c>
      <c r="F138"/>
      <c r="G138" s="19"/>
      <c r="H138"/>
      <c r="I138"/>
      <c r="J138" s="2">
        <f t="shared" si="4"/>
        <v>2400000</v>
      </c>
      <c r="K138">
        <v>2400000</v>
      </c>
      <c r="L138" s="2" t="s">
        <v>250</v>
      </c>
      <c r="N138" s="28"/>
    </row>
    <row r="139" spans="1:14" outlineLevel="1" x14ac:dyDescent="0.25">
      <c r="A139" t="s">
        <v>179</v>
      </c>
      <c r="C139" t="s">
        <v>20</v>
      </c>
      <c r="D139" t="s">
        <v>849</v>
      </c>
      <c r="E139" s="2">
        <f t="shared" si="5"/>
        <v>2000000</v>
      </c>
      <c r="F139"/>
      <c r="G139" s="19">
        <v>1000000</v>
      </c>
      <c r="H139"/>
      <c r="I139"/>
      <c r="J139" s="2">
        <f t="shared" si="4"/>
        <v>3000000</v>
      </c>
      <c r="K139">
        <v>2000000</v>
      </c>
      <c r="L139" s="2" t="s">
        <v>250</v>
      </c>
      <c r="N139" s="28"/>
    </row>
    <row r="140" spans="1:14" outlineLevel="1" x14ac:dyDescent="0.25">
      <c r="A140" t="s">
        <v>179</v>
      </c>
      <c r="C140" t="s">
        <v>20</v>
      </c>
      <c r="D140" t="s">
        <v>753</v>
      </c>
      <c r="E140" s="2">
        <f t="shared" si="5"/>
        <v>0</v>
      </c>
      <c r="F140"/>
      <c r="G140" s="19">
        <v>640000</v>
      </c>
      <c r="H140"/>
      <c r="I140"/>
      <c r="J140" s="2">
        <f t="shared" si="4"/>
        <v>640000</v>
      </c>
      <c r="K140">
        <v>0</v>
      </c>
      <c r="L140" s="2" t="s">
        <v>250</v>
      </c>
      <c r="N140" s="28"/>
    </row>
    <row r="141" spans="1:14" outlineLevel="1" x14ac:dyDescent="0.25">
      <c r="A141" t="s">
        <v>179</v>
      </c>
      <c r="C141" t="s">
        <v>20</v>
      </c>
      <c r="D141" t="s">
        <v>852</v>
      </c>
      <c r="E141" s="2">
        <f t="shared" si="5"/>
        <v>0</v>
      </c>
      <c r="F141"/>
      <c r="G141" s="19">
        <v>1000000</v>
      </c>
      <c r="H141"/>
      <c r="I141"/>
      <c r="J141" s="2">
        <f t="shared" si="4"/>
        <v>1000000</v>
      </c>
      <c r="K141">
        <v>0</v>
      </c>
      <c r="L141" s="2" t="s">
        <v>250</v>
      </c>
      <c r="N141" s="28"/>
    </row>
    <row r="142" spans="1:14" outlineLevel="1" x14ac:dyDescent="0.25">
      <c r="A142" t="s">
        <v>179</v>
      </c>
      <c r="C142" t="s">
        <v>20</v>
      </c>
      <c r="D142" t="s">
        <v>49</v>
      </c>
      <c r="E142" s="2">
        <f t="shared" si="5"/>
        <v>400000</v>
      </c>
      <c r="F142"/>
      <c r="G142" s="19">
        <v>1000000</v>
      </c>
      <c r="H142"/>
      <c r="I142"/>
      <c r="J142" s="2">
        <f t="shared" si="4"/>
        <v>1400000</v>
      </c>
      <c r="K142">
        <v>400000</v>
      </c>
      <c r="L142" s="2" t="s">
        <v>250</v>
      </c>
      <c r="N142" s="28"/>
    </row>
    <row r="143" spans="1:14" outlineLevel="1" x14ac:dyDescent="0.25">
      <c r="A143" t="s">
        <v>179</v>
      </c>
      <c r="C143" t="s">
        <v>20</v>
      </c>
      <c r="D143" t="s">
        <v>161</v>
      </c>
      <c r="E143" s="2">
        <f t="shared" si="5"/>
        <v>2000000</v>
      </c>
      <c r="F143"/>
      <c r="G143" s="19"/>
      <c r="H143"/>
      <c r="I143"/>
      <c r="J143" s="2">
        <f t="shared" si="4"/>
        <v>2000000</v>
      </c>
      <c r="K143">
        <v>2000000</v>
      </c>
      <c r="L143" s="2" t="s">
        <v>250</v>
      </c>
      <c r="N143" s="28"/>
    </row>
    <row r="144" spans="1:14" outlineLevel="1" x14ac:dyDescent="0.25">
      <c r="A144" t="s">
        <v>180</v>
      </c>
      <c r="C144" t="s">
        <v>20</v>
      </c>
      <c r="D144" t="s">
        <v>983</v>
      </c>
      <c r="E144" s="2">
        <f t="shared" si="5"/>
        <v>2400000</v>
      </c>
      <c r="F144"/>
      <c r="G144" s="19"/>
      <c r="H144"/>
      <c r="I144"/>
      <c r="J144" s="2">
        <f t="shared" si="4"/>
        <v>2400000</v>
      </c>
      <c r="K144">
        <v>2400000</v>
      </c>
      <c r="L144" s="2" t="s">
        <v>250</v>
      </c>
      <c r="N144" s="28"/>
    </row>
    <row r="145" spans="1:14" outlineLevel="1" x14ac:dyDescent="0.25">
      <c r="A145" t="s">
        <v>180</v>
      </c>
      <c r="C145" t="s">
        <v>20</v>
      </c>
      <c r="D145" t="s">
        <v>984</v>
      </c>
      <c r="E145" s="2">
        <f t="shared" si="5"/>
        <v>300000</v>
      </c>
      <c r="F145"/>
      <c r="G145" s="19"/>
      <c r="H145"/>
      <c r="I145"/>
      <c r="J145" s="2">
        <f t="shared" si="4"/>
        <v>300000</v>
      </c>
      <c r="K145">
        <v>300000</v>
      </c>
      <c r="L145" s="2" t="s">
        <v>250</v>
      </c>
      <c r="N145" s="28"/>
    </row>
    <row r="146" spans="1:14" outlineLevel="1" x14ac:dyDescent="0.25">
      <c r="A146" t="s">
        <v>180</v>
      </c>
      <c r="C146" t="s">
        <v>20</v>
      </c>
      <c r="D146" t="s">
        <v>399</v>
      </c>
      <c r="E146" s="2">
        <f t="shared" si="5"/>
        <v>0</v>
      </c>
      <c r="F146"/>
      <c r="G146" s="19">
        <v>280000</v>
      </c>
      <c r="H146"/>
      <c r="I146"/>
      <c r="J146" s="2">
        <f t="shared" si="4"/>
        <v>280000</v>
      </c>
      <c r="K146">
        <v>0</v>
      </c>
      <c r="L146" s="2" t="s">
        <v>250</v>
      </c>
      <c r="N146" s="28"/>
    </row>
    <row r="147" spans="1:14" outlineLevel="1" x14ac:dyDescent="0.25">
      <c r="A147" t="s">
        <v>180</v>
      </c>
      <c r="C147" t="s">
        <v>20</v>
      </c>
      <c r="D147" t="s">
        <v>705</v>
      </c>
      <c r="E147" s="2">
        <f t="shared" si="5"/>
        <v>2400000</v>
      </c>
      <c r="F147"/>
      <c r="G147" s="19"/>
      <c r="H147"/>
      <c r="I147"/>
      <c r="J147" s="2">
        <f t="shared" si="4"/>
        <v>2400000</v>
      </c>
      <c r="K147">
        <v>2400000</v>
      </c>
      <c r="L147" s="2" t="s">
        <v>250</v>
      </c>
      <c r="N147" s="28"/>
    </row>
    <row r="148" spans="1:14" outlineLevel="1" x14ac:dyDescent="0.25">
      <c r="A148" t="s">
        <v>180</v>
      </c>
      <c r="C148" t="s">
        <v>20</v>
      </c>
      <c r="D148" t="s">
        <v>442</v>
      </c>
      <c r="E148" s="2">
        <f t="shared" si="5"/>
        <v>2400000</v>
      </c>
      <c r="F148"/>
      <c r="G148" s="19"/>
      <c r="H148"/>
      <c r="I148"/>
      <c r="J148" s="2">
        <f t="shared" si="4"/>
        <v>2400000</v>
      </c>
      <c r="K148">
        <v>2400000</v>
      </c>
      <c r="L148" s="2" t="s">
        <v>250</v>
      </c>
      <c r="N148" s="28"/>
    </row>
    <row r="149" spans="1:14" outlineLevel="1" x14ac:dyDescent="0.25">
      <c r="A149" t="s">
        <v>180</v>
      </c>
      <c r="C149" t="s">
        <v>20</v>
      </c>
      <c r="D149" t="s">
        <v>985</v>
      </c>
      <c r="E149" s="2">
        <f t="shared" si="5"/>
        <v>2400000</v>
      </c>
      <c r="F149"/>
      <c r="G149" s="19">
        <v>1000000</v>
      </c>
      <c r="H149"/>
      <c r="I149"/>
      <c r="J149" s="2">
        <f t="shared" si="4"/>
        <v>3400000</v>
      </c>
      <c r="K149">
        <v>2400000</v>
      </c>
      <c r="L149" s="2" t="s">
        <v>250</v>
      </c>
      <c r="N149" s="28"/>
    </row>
    <row r="150" spans="1:14" outlineLevel="1" x14ac:dyDescent="0.25">
      <c r="A150" t="s">
        <v>180</v>
      </c>
      <c r="C150" t="s">
        <v>20</v>
      </c>
      <c r="D150" t="s">
        <v>50</v>
      </c>
      <c r="E150" s="2">
        <f t="shared" si="5"/>
        <v>2400000</v>
      </c>
      <c r="F150"/>
      <c r="G150" s="19"/>
      <c r="H150"/>
      <c r="I150"/>
      <c r="J150" s="2">
        <f t="shared" si="4"/>
        <v>2400000</v>
      </c>
      <c r="K150">
        <v>2400000</v>
      </c>
      <c r="L150" s="2" t="s">
        <v>250</v>
      </c>
      <c r="N150" s="28"/>
    </row>
    <row r="151" spans="1:14" outlineLevel="1" x14ac:dyDescent="0.25">
      <c r="A151" t="s">
        <v>180</v>
      </c>
      <c r="C151" t="s">
        <v>20</v>
      </c>
      <c r="D151" t="s">
        <v>395</v>
      </c>
      <c r="E151" s="2">
        <f t="shared" si="5"/>
        <v>2400000</v>
      </c>
      <c r="F151"/>
      <c r="G151" s="19"/>
      <c r="H151"/>
      <c r="I151"/>
      <c r="J151" s="2">
        <f t="shared" si="4"/>
        <v>2400000</v>
      </c>
      <c r="K151">
        <v>2400000</v>
      </c>
      <c r="L151" s="2" t="s">
        <v>250</v>
      </c>
      <c r="N151" s="28"/>
    </row>
    <row r="152" spans="1:14" outlineLevel="1" x14ac:dyDescent="0.25">
      <c r="A152" t="s">
        <v>180</v>
      </c>
      <c r="C152" t="s">
        <v>20</v>
      </c>
      <c r="D152" t="s">
        <v>167</v>
      </c>
      <c r="E152" s="2">
        <f t="shared" si="5"/>
        <v>3400000</v>
      </c>
      <c r="F152"/>
      <c r="G152" s="19"/>
      <c r="H152"/>
      <c r="I152"/>
      <c r="J152" s="2">
        <f t="shared" si="4"/>
        <v>3400000</v>
      </c>
      <c r="K152">
        <v>3400000</v>
      </c>
      <c r="L152" s="2" t="s">
        <v>250</v>
      </c>
      <c r="N152" s="28"/>
    </row>
    <row r="153" spans="1:14" outlineLevel="1" x14ac:dyDescent="0.25">
      <c r="A153" t="s">
        <v>180</v>
      </c>
      <c r="C153" t="s">
        <v>20</v>
      </c>
      <c r="D153" t="s">
        <v>397</v>
      </c>
      <c r="E153" s="2">
        <f t="shared" si="5"/>
        <v>4000000</v>
      </c>
      <c r="F153"/>
      <c r="G153" s="19"/>
      <c r="H153"/>
      <c r="I153"/>
      <c r="J153" s="2">
        <f t="shared" si="4"/>
        <v>4000000</v>
      </c>
      <c r="K153">
        <v>4000000</v>
      </c>
      <c r="L153" s="2" t="s">
        <v>250</v>
      </c>
      <c r="N153" s="28"/>
    </row>
    <row r="154" spans="1:14" outlineLevel="1" x14ac:dyDescent="0.25">
      <c r="A154" t="s">
        <v>180</v>
      </c>
      <c r="C154" t="s">
        <v>20</v>
      </c>
      <c r="D154" t="s">
        <v>595</v>
      </c>
      <c r="E154" s="2">
        <f t="shared" si="5"/>
        <v>3200000</v>
      </c>
      <c r="F154"/>
      <c r="G154" s="19"/>
      <c r="H154"/>
      <c r="I154"/>
      <c r="J154" s="2">
        <f t="shared" si="4"/>
        <v>3200000</v>
      </c>
      <c r="K154">
        <v>3200000</v>
      </c>
      <c r="L154" s="2" t="s">
        <v>250</v>
      </c>
      <c r="N154" s="28"/>
    </row>
    <row r="155" spans="1:14" outlineLevel="1" x14ac:dyDescent="0.25">
      <c r="A155" t="s">
        <v>180</v>
      </c>
      <c r="C155" t="s">
        <v>20</v>
      </c>
      <c r="D155" t="s">
        <v>368</v>
      </c>
      <c r="E155" s="2">
        <f t="shared" si="5"/>
        <v>2700000</v>
      </c>
      <c r="F155"/>
      <c r="G155" s="19">
        <v>1000000</v>
      </c>
      <c r="H155"/>
      <c r="I155"/>
      <c r="J155" s="2">
        <f t="shared" si="4"/>
        <v>3700000</v>
      </c>
      <c r="K155">
        <v>2700000</v>
      </c>
      <c r="L155" s="2" t="s">
        <v>250</v>
      </c>
      <c r="N155" s="28"/>
    </row>
    <row r="156" spans="1:14" outlineLevel="1" x14ac:dyDescent="0.25">
      <c r="A156" t="s">
        <v>180</v>
      </c>
      <c r="C156" t="s">
        <v>20</v>
      </c>
      <c r="D156" t="s">
        <v>665</v>
      </c>
      <c r="E156" s="2">
        <f t="shared" si="5"/>
        <v>2500000</v>
      </c>
      <c r="F156"/>
      <c r="G156" s="19"/>
      <c r="H156"/>
      <c r="I156"/>
      <c r="J156" s="2">
        <f t="shared" si="4"/>
        <v>2500000</v>
      </c>
      <c r="K156">
        <v>2500000</v>
      </c>
      <c r="L156" s="2" t="s">
        <v>250</v>
      </c>
      <c r="N156" s="28"/>
    </row>
    <row r="157" spans="1:14" outlineLevel="1" x14ac:dyDescent="0.25">
      <c r="A157" t="s">
        <v>180</v>
      </c>
      <c r="C157" t="s">
        <v>20</v>
      </c>
      <c r="D157" t="s">
        <v>706</v>
      </c>
      <c r="E157" s="2">
        <f t="shared" si="5"/>
        <v>0</v>
      </c>
      <c r="F157"/>
      <c r="G157" s="19"/>
      <c r="H157"/>
      <c r="I157"/>
      <c r="J157" s="2">
        <f t="shared" si="4"/>
        <v>0</v>
      </c>
      <c r="K157">
        <v>0</v>
      </c>
      <c r="L157" s="2" t="s">
        <v>250</v>
      </c>
      <c r="N157" s="28"/>
    </row>
    <row r="158" spans="1:14" outlineLevel="1" x14ac:dyDescent="0.25">
      <c r="A158" t="s">
        <v>180</v>
      </c>
      <c r="C158" t="s">
        <v>20</v>
      </c>
      <c r="D158" t="s">
        <v>168</v>
      </c>
      <c r="E158" s="2">
        <f t="shared" si="5"/>
        <v>2400000</v>
      </c>
      <c r="F158"/>
      <c r="G158" s="19"/>
      <c r="H158"/>
      <c r="I158"/>
      <c r="J158" s="2">
        <f t="shared" si="4"/>
        <v>2400000</v>
      </c>
      <c r="K158">
        <v>2400000</v>
      </c>
      <c r="L158" s="2" t="s">
        <v>250</v>
      </c>
      <c r="N158" s="28"/>
    </row>
    <row r="159" spans="1:14" outlineLevel="1" x14ac:dyDescent="0.25">
      <c r="A159" t="s">
        <v>180</v>
      </c>
      <c r="C159" t="s">
        <v>20</v>
      </c>
      <c r="D159" t="s">
        <v>169</v>
      </c>
      <c r="E159" s="2">
        <f t="shared" si="5"/>
        <v>2700000</v>
      </c>
      <c r="F159"/>
      <c r="G159" s="19"/>
      <c r="H159"/>
      <c r="I159"/>
      <c r="J159" s="2">
        <f t="shared" si="4"/>
        <v>2700000</v>
      </c>
      <c r="K159">
        <v>2700000</v>
      </c>
      <c r="L159" s="2" t="s">
        <v>250</v>
      </c>
      <c r="N159" s="28"/>
    </row>
    <row r="160" spans="1:14" outlineLevel="1" x14ac:dyDescent="0.25">
      <c r="A160" t="s">
        <v>180</v>
      </c>
      <c r="C160" t="s">
        <v>20</v>
      </c>
      <c r="D160" t="s">
        <v>170</v>
      </c>
      <c r="E160" s="2">
        <f t="shared" si="5"/>
        <v>2400000</v>
      </c>
      <c r="F160"/>
      <c r="G160" s="19"/>
      <c r="H160"/>
      <c r="I160"/>
      <c r="J160" s="2">
        <f t="shared" si="4"/>
        <v>2400000</v>
      </c>
      <c r="K160">
        <v>2400000</v>
      </c>
      <c r="L160" s="2" t="s">
        <v>250</v>
      </c>
      <c r="N160" s="28"/>
    </row>
    <row r="161" spans="1:14" outlineLevel="1" x14ac:dyDescent="0.25">
      <c r="A161" t="s">
        <v>180</v>
      </c>
      <c r="C161" t="s">
        <v>20</v>
      </c>
      <c r="D161" t="s">
        <v>708</v>
      </c>
      <c r="E161" s="2">
        <f t="shared" si="5"/>
        <v>400000</v>
      </c>
      <c r="F161"/>
      <c r="G161" s="19"/>
      <c r="H161"/>
      <c r="I161"/>
      <c r="J161" s="2">
        <f t="shared" si="4"/>
        <v>400000</v>
      </c>
      <c r="K161">
        <v>400000</v>
      </c>
      <c r="L161" s="2" t="s">
        <v>250</v>
      </c>
      <c r="N161" s="28"/>
    </row>
    <row r="162" spans="1:14" outlineLevel="1" x14ac:dyDescent="0.25">
      <c r="A162" t="s">
        <v>180</v>
      </c>
      <c r="C162" t="s">
        <v>20</v>
      </c>
      <c r="D162" t="s">
        <v>986</v>
      </c>
      <c r="E162" s="2">
        <f t="shared" si="5"/>
        <v>400000</v>
      </c>
      <c r="F162"/>
      <c r="G162" s="19">
        <v>600000</v>
      </c>
      <c r="H162"/>
      <c r="I162"/>
      <c r="J162" s="2">
        <f t="shared" si="4"/>
        <v>1000000</v>
      </c>
      <c r="K162">
        <v>400000</v>
      </c>
      <c r="L162" s="2" t="s">
        <v>250</v>
      </c>
      <c r="N162" s="28"/>
    </row>
    <row r="163" spans="1:14" outlineLevel="1" x14ac:dyDescent="0.25">
      <c r="A163" t="s">
        <v>180</v>
      </c>
      <c r="C163" t="s">
        <v>20</v>
      </c>
      <c r="D163" t="s">
        <v>762</v>
      </c>
      <c r="E163" s="2">
        <f t="shared" si="5"/>
        <v>400000</v>
      </c>
      <c r="F163"/>
      <c r="G163" s="19"/>
      <c r="H163"/>
      <c r="I163"/>
      <c r="J163" s="2">
        <f t="shared" si="4"/>
        <v>400000</v>
      </c>
      <c r="K163">
        <v>400000</v>
      </c>
      <c r="L163" s="2" t="s">
        <v>250</v>
      </c>
      <c r="N163" s="28"/>
    </row>
    <row r="164" spans="1:14" outlineLevel="1" x14ac:dyDescent="0.25">
      <c r="A164" t="s">
        <v>180</v>
      </c>
      <c r="C164" t="s">
        <v>20</v>
      </c>
      <c r="D164" t="s">
        <v>51</v>
      </c>
      <c r="E164" s="2">
        <f t="shared" si="5"/>
        <v>400000</v>
      </c>
      <c r="F164"/>
      <c r="G164" s="19"/>
      <c r="H164"/>
      <c r="I164"/>
      <c r="J164" s="2">
        <f t="shared" si="4"/>
        <v>400000</v>
      </c>
      <c r="K164">
        <v>400000</v>
      </c>
      <c r="L164" s="2" t="s">
        <v>250</v>
      </c>
      <c r="N164" s="28"/>
    </row>
    <row r="165" spans="1:14" outlineLevel="1" x14ac:dyDescent="0.25">
      <c r="A165" t="s">
        <v>180</v>
      </c>
      <c r="C165" t="s">
        <v>20</v>
      </c>
      <c r="D165" t="s">
        <v>173</v>
      </c>
      <c r="E165" s="2">
        <f t="shared" si="5"/>
        <v>400000</v>
      </c>
      <c r="F165"/>
      <c r="G165" s="19"/>
      <c r="H165"/>
      <c r="I165"/>
      <c r="J165" s="2">
        <f t="shared" si="4"/>
        <v>400000</v>
      </c>
      <c r="K165">
        <v>400000</v>
      </c>
      <c r="L165" s="2" t="s">
        <v>250</v>
      </c>
      <c r="N165" s="28"/>
    </row>
    <row r="166" spans="1:14" outlineLevel="1" x14ac:dyDescent="0.25">
      <c r="A166" t="s">
        <v>180</v>
      </c>
      <c r="C166" t="s">
        <v>20</v>
      </c>
      <c r="D166" t="s">
        <v>596</v>
      </c>
      <c r="E166" s="2">
        <f t="shared" si="5"/>
        <v>400000</v>
      </c>
      <c r="F166"/>
      <c r="G166" s="19"/>
      <c r="H166"/>
      <c r="I166"/>
      <c r="J166" s="2">
        <f t="shared" si="4"/>
        <v>400000</v>
      </c>
      <c r="K166">
        <v>400000</v>
      </c>
      <c r="L166" s="2" t="s">
        <v>250</v>
      </c>
      <c r="N166" s="28"/>
    </row>
    <row r="167" spans="1:14" outlineLevel="1" x14ac:dyDescent="0.25">
      <c r="A167" t="s">
        <v>179</v>
      </c>
      <c r="C167" t="s">
        <v>20</v>
      </c>
      <c r="D167" t="s">
        <v>446</v>
      </c>
      <c r="E167" s="2">
        <f t="shared" si="5"/>
        <v>3300000</v>
      </c>
      <c r="F167"/>
      <c r="G167" s="19"/>
      <c r="H167"/>
      <c r="I167"/>
      <c r="J167" s="2">
        <f t="shared" si="4"/>
        <v>3300000</v>
      </c>
      <c r="K167">
        <v>3300000</v>
      </c>
      <c r="L167" s="2" t="s">
        <v>252</v>
      </c>
      <c r="N167" s="28"/>
    </row>
    <row r="168" spans="1:14" outlineLevel="1" x14ac:dyDescent="0.25">
      <c r="A168" t="s">
        <v>179</v>
      </c>
      <c r="C168" t="s">
        <v>20</v>
      </c>
      <c r="D168" t="s">
        <v>157</v>
      </c>
      <c r="E168" s="2">
        <f t="shared" si="5"/>
        <v>3600000</v>
      </c>
      <c r="F168"/>
      <c r="G168" s="19"/>
      <c r="H168"/>
      <c r="I168"/>
      <c r="J168" s="2">
        <f t="shared" si="4"/>
        <v>3600000</v>
      </c>
      <c r="K168">
        <v>3600000</v>
      </c>
      <c r="L168" s="2" t="s">
        <v>252</v>
      </c>
      <c r="N168" s="28"/>
    </row>
    <row r="169" spans="1:14" outlineLevel="1" x14ac:dyDescent="0.25">
      <c r="A169" t="s">
        <v>179</v>
      </c>
      <c r="C169" t="s">
        <v>20</v>
      </c>
      <c r="D169" t="s">
        <v>754</v>
      </c>
      <c r="E169" s="2">
        <f t="shared" si="5"/>
        <v>1500000</v>
      </c>
      <c r="F169"/>
      <c r="G169" s="19"/>
      <c r="H169"/>
      <c r="I169"/>
      <c r="J169" s="2">
        <f t="shared" si="4"/>
        <v>1500000</v>
      </c>
      <c r="K169">
        <v>1500000</v>
      </c>
      <c r="L169" s="2" t="s">
        <v>252</v>
      </c>
      <c r="N169" s="28"/>
    </row>
    <row r="170" spans="1:14" outlineLevel="1" x14ac:dyDescent="0.25">
      <c r="A170" t="s">
        <v>180</v>
      </c>
      <c r="C170" t="s">
        <v>20</v>
      </c>
      <c r="D170" t="s">
        <v>501</v>
      </c>
      <c r="E170" s="2">
        <f t="shared" si="5"/>
        <v>2700000</v>
      </c>
      <c r="F170"/>
      <c r="G170" s="19"/>
      <c r="H170"/>
      <c r="I170"/>
      <c r="J170" s="2">
        <f t="shared" si="4"/>
        <v>2700000</v>
      </c>
      <c r="K170">
        <v>2700000</v>
      </c>
      <c r="L170" s="2" t="s">
        <v>252</v>
      </c>
      <c r="N170" s="28"/>
    </row>
    <row r="171" spans="1:14" outlineLevel="1" x14ac:dyDescent="0.25">
      <c r="A171" t="s">
        <v>180</v>
      </c>
      <c r="C171" t="s">
        <v>20</v>
      </c>
      <c r="D171" t="s">
        <v>448</v>
      </c>
      <c r="E171" s="2">
        <f t="shared" si="5"/>
        <v>3800000</v>
      </c>
      <c r="F171"/>
      <c r="G171" s="19"/>
      <c r="H171"/>
      <c r="I171"/>
      <c r="J171" s="2">
        <f t="shared" si="4"/>
        <v>3800000</v>
      </c>
      <c r="K171">
        <v>3800000</v>
      </c>
      <c r="L171" s="2" t="s">
        <v>252</v>
      </c>
      <c r="N171" s="28"/>
    </row>
    <row r="172" spans="1:14" outlineLevel="1" x14ac:dyDescent="0.25">
      <c r="A172" t="s">
        <v>179</v>
      </c>
      <c r="C172" t="s">
        <v>20</v>
      </c>
      <c r="D172" t="s">
        <v>853</v>
      </c>
      <c r="E172" s="2">
        <f t="shared" si="5"/>
        <v>2900000</v>
      </c>
      <c r="F172"/>
      <c r="G172" s="19">
        <v>1000000</v>
      </c>
      <c r="H172"/>
      <c r="I172"/>
      <c r="J172" s="2">
        <f t="shared" si="4"/>
        <v>3900000</v>
      </c>
      <c r="K172">
        <v>2900000</v>
      </c>
      <c r="L172" s="2" t="s">
        <v>372</v>
      </c>
      <c r="N172" s="28"/>
    </row>
    <row r="173" spans="1:14" outlineLevel="1" x14ac:dyDescent="0.25">
      <c r="A173" t="s">
        <v>179</v>
      </c>
      <c r="C173" t="s">
        <v>20</v>
      </c>
      <c r="D173" t="s">
        <v>987</v>
      </c>
      <c r="E173" s="2">
        <f t="shared" si="5"/>
        <v>1900000</v>
      </c>
      <c r="F173"/>
      <c r="G173" s="19">
        <v>1000000</v>
      </c>
      <c r="H173"/>
      <c r="I173"/>
      <c r="J173" s="2">
        <f t="shared" si="4"/>
        <v>2900000</v>
      </c>
      <c r="K173">
        <v>1900000</v>
      </c>
      <c r="L173" s="2" t="s">
        <v>372</v>
      </c>
      <c r="N173" s="28"/>
    </row>
    <row r="174" spans="1:14" outlineLevel="1" x14ac:dyDescent="0.25">
      <c r="A174" t="s">
        <v>179</v>
      </c>
      <c r="C174" t="s">
        <v>20</v>
      </c>
      <c r="D174" t="s">
        <v>413</v>
      </c>
      <c r="E174" s="2">
        <f t="shared" si="5"/>
        <v>2400000</v>
      </c>
      <c r="F174"/>
      <c r="G174" s="19"/>
      <c r="H174"/>
      <c r="I174"/>
      <c r="J174" s="2">
        <f t="shared" si="4"/>
        <v>2400000</v>
      </c>
      <c r="K174">
        <v>2400000</v>
      </c>
      <c r="L174" s="2" t="s">
        <v>372</v>
      </c>
      <c r="N174" s="28"/>
    </row>
    <row r="175" spans="1:14" outlineLevel="1" x14ac:dyDescent="0.25">
      <c r="A175" t="s">
        <v>179</v>
      </c>
      <c r="C175" t="s">
        <v>20</v>
      </c>
      <c r="D175" t="s">
        <v>498</v>
      </c>
      <c r="E175" s="2">
        <f t="shared" si="5"/>
        <v>2400000</v>
      </c>
      <c r="F175"/>
      <c r="G175" s="19"/>
      <c r="H175"/>
      <c r="I175"/>
      <c r="J175" s="2">
        <f t="shared" si="4"/>
        <v>2400000</v>
      </c>
      <c r="K175">
        <v>2400000</v>
      </c>
      <c r="L175" s="2" t="s">
        <v>372</v>
      </c>
      <c r="N175" s="28"/>
    </row>
    <row r="176" spans="1:14" outlineLevel="1" x14ac:dyDescent="0.25">
      <c r="A176" t="s">
        <v>179</v>
      </c>
      <c r="C176" t="s">
        <v>20</v>
      </c>
      <c r="D176" t="s">
        <v>1002</v>
      </c>
      <c r="E176" s="2">
        <f t="shared" si="5"/>
        <v>2000000</v>
      </c>
      <c r="F176"/>
      <c r="G176" s="19">
        <v>1000000</v>
      </c>
      <c r="H176"/>
      <c r="I176"/>
      <c r="J176" s="2">
        <f t="shared" si="4"/>
        <v>3000000</v>
      </c>
      <c r="K176">
        <v>2000000</v>
      </c>
      <c r="L176" s="2" t="s">
        <v>372</v>
      </c>
      <c r="N176" s="28"/>
    </row>
    <row r="177" spans="1:14" outlineLevel="1" x14ac:dyDescent="0.25">
      <c r="A177" t="s">
        <v>179</v>
      </c>
      <c r="C177" t="s">
        <v>20</v>
      </c>
      <c r="D177" t="s">
        <v>499</v>
      </c>
      <c r="E177" s="2">
        <f t="shared" si="5"/>
        <v>2400000</v>
      </c>
      <c r="F177"/>
      <c r="G177" s="19"/>
      <c r="H177"/>
      <c r="I177"/>
      <c r="J177" s="2">
        <f t="shared" si="4"/>
        <v>2400000</v>
      </c>
      <c r="K177">
        <v>2400000</v>
      </c>
      <c r="L177" s="2" t="s">
        <v>372</v>
      </c>
      <c r="N177" s="28"/>
    </row>
    <row r="178" spans="1:14" outlineLevel="1" x14ac:dyDescent="0.25">
      <c r="A178" t="s">
        <v>180</v>
      </c>
      <c r="C178" t="s">
        <v>20</v>
      </c>
      <c r="D178" t="s">
        <v>597</v>
      </c>
      <c r="E178" s="2">
        <f t="shared" si="5"/>
        <v>2300000</v>
      </c>
      <c r="F178"/>
      <c r="G178" s="19"/>
      <c r="H178"/>
      <c r="I178"/>
      <c r="J178" s="2">
        <f t="shared" si="4"/>
        <v>2300000</v>
      </c>
      <c r="K178">
        <v>2300000</v>
      </c>
      <c r="L178" s="2" t="s">
        <v>372</v>
      </c>
      <c r="N178" s="28"/>
    </row>
    <row r="179" spans="1:14" outlineLevel="1" x14ac:dyDescent="0.25">
      <c r="A179" t="s">
        <v>180</v>
      </c>
      <c r="C179" t="s">
        <v>20</v>
      </c>
      <c r="D179" t="s">
        <v>447</v>
      </c>
      <c r="E179" s="2">
        <f t="shared" si="5"/>
        <v>2400000</v>
      </c>
      <c r="F179"/>
      <c r="G179" s="19"/>
      <c r="H179"/>
      <c r="I179"/>
      <c r="J179" s="2">
        <f t="shared" si="4"/>
        <v>2400000</v>
      </c>
      <c r="K179">
        <v>2400000</v>
      </c>
      <c r="L179" s="2" t="s">
        <v>372</v>
      </c>
      <c r="N179" s="28"/>
    </row>
    <row r="180" spans="1:14" outlineLevel="1" x14ac:dyDescent="0.25">
      <c r="A180" t="s">
        <v>180</v>
      </c>
      <c r="C180" t="s">
        <v>20</v>
      </c>
      <c r="D180" t="s">
        <v>988</v>
      </c>
      <c r="E180" s="2">
        <f t="shared" si="5"/>
        <v>144000</v>
      </c>
      <c r="F180"/>
      <c r="G180" s="19">
        <v>360000</v>
      </c>
      <c r="H180"/>
      <c r="I180"/>
      <c r="J180" s="2">
        <f t="shared" si="4"/>
        <v>504000</v>
      </c>
      <c r="K180">
        <v>144000</v>
      </c>
      <c r="L180" s="2" t="s">
        <v>372</v>
      </c>
      <c r="N180" s="28"/>
    </row>
    <row r="181" spans="1:14" outlineLevel="1" x14ac:dyDescent="0.25">
      <c r="A181" t="s">
        <v>180</v>
      </c>
      <c r="C181" t="s">
        <v>20</v>
      </c>
      <c r="D181" t="s">
        <v>444</v>
      </c>
      <c r="E181" s="2">
        <f t="shared" si="5"/>
        <v>2400000</v>
      </c>
      <c r="F181"/>
      <c r="G181" s="19"/>
      <c r="H181"/>
      <c r="I181"/>
      <c r="J181" s="2">
        <f t="shared" si="4"/>
        <v>2400000</v>
      </c>
      <c r="K181">
        <v>2400000</v>
      </c>
      <c r="L181" s="2" t="s">
        <v>372</v>
      </c>
      <c r="N181" s="28"/>
    </row>
    <row r="182" spans="1:14" outlineLevel="1" x14ac:dyDescent="0.25">
      <c r="A182" t="s">
        <v>180</v>
      </c>
      <c r="C182" t="s">
        <v>20</v>
      </c>
      <c r="D182" t="s">
        <v>504</v>
      </c>
      <c r="E182" s="2">
        <f t="shared" si="5"/>
        <v>1600000</v>
      </c>
      <c r="F182"/>
      <c r="G182" s="19"/>
      <c r="H182"/>
      <c r="I182"/>
      <c r="J182" s="2">
        <f t="shared" si="4"/>
        <v>1600000</v>
      </c>
      <c r="K182">
        <v>1600000</v>
      </c>
      <c r="L182" s="2" t="s">
        <v>372</v>
      </c>
      <c r="N182" s="28"/>
    </row>
    <row r="183" spans="1:14" outlineLevel="1" x14ac:dyDescent="0.25">
      <c r="A183" t="s">
        <v>180</v>
      </c>
      <c r="C183" t="s">
        <v>20</v>
      </c>
      <c r="D183" t="s">
        <v>711</v>
      </c>
      <c r="E183" s="2">
        <f t="shared" si="5"/>
        <v>400000</v>
      </c>
      <c r="F183"/>
      <c r="G183" s="19"/>
      <c r="H183"/>
      <c r="I183"/>
      <c r="J183" s="2">
        <f t="shared" si="4"/>
        <v>400000</v>
      </c>
      <c r="K183">
        <v>400000</v>
      </c>
      <c r="L183" s="2" t="s">
        <v>372</v>
      </c>
      <c r="N183" s="28"/>
    </row>
    <row r="184" spans="1:14" outlineLevel="1" x14ac:dyDescent="0.25">
      <c r="A184" t="s">
        <v>179</v>
      </c>
      <c r="C184" t="s">
        <v>20</v>
      </c>
      <c r="D184" t="s">
        <v>989</v>
      </c>
      <c r="E184" s="2">
        <f t="shared" si="5"/>
        <v>5800000</v>
      </c>
      <c r="F184"/>
      <c r="G184" s="19">
        <v>1000000</v>
      </c>
      <c r="H184"/>
      <c r="I184"/>
      <c r="J184" s="2">
        <f t="shared" si="4"/>
        <v>6800000</v>
      </c>
      <c r="K184">
        <v>5800000</v>
      </c>
      <c r="L184" s="2" t="s">
        <v>251</v>
      </c>
      <c r="N184" s="28"/>
    </row>
    <row r="185" spans="1:14" outlineLevel="1" x14ac:dyDescent="0.25">
      <c r="A185" t="s">
        <v>179</v>
      </c>
      <c r="C185" t="s">
        <v>20</v>
      </c>
      <c r="D185" t="s">
        <v>592</v>
      </c>
      <c r="E185" s="2">
        <f t="shared" si="5"/>
        <v>5000000</v>
      </c>
      <c r="F185"/>
      <c r="G185" s="19"/>
      <c r="H185"/>
      <c r="I185"/>
      <c r="J185" s="2">
        <f t="shared" si="4"/>
        <v>5000000</v>
      </c>
      <c r="K185">
        <v>5000000</v>
      </c>
      <c r="L185" s="2" t="s">
        <v>251</v>
      </c>
      <c r="N185" s="28"/>
    </row>
    <row r="186" spans="1:14" outlineLevel="1" x14ac:dyDescent="0.25">
      <c r="A186" t="s">
        <v>179</v>
      </c>
      <c r="C186" t="s">
        <v>20</v>
      </c>
      <c r="D186" t="s">
        <v>79</v>
      </c>
      <c r="E186" s="2">
        <f t="shared" si="5"/>
        <v>4900000</v>
      </c>
      <c r="F186"/>
      <c r="G186" s="19"/>
      <c r="H186"/>
      <c r="I186"/>
      <c r="J186" s="2">
        <f t="shared" si="4"/>
        <v>4900000</v>
      </c>
      <c r="K186">
        <v>4900000</v>
      </c>
      <c r="L186" s="2" t="s">
        <v>251</v>
      </c>
      <c r="N186" s="28"/>
    </row>
    <row r="187" spans="1:14" outlineLevel="1" x14ac:dyDescent="0.25">
      <c r="A187" t="s">
        <v>179</v>
      </c>
      <c r="C187" t="s">
        <v>20</v>
      </c>
      <c r="D187" t="s">
        <v>749</v>
      </c>
      <c r="E187" s="2">
        <f t="shared" si="5"/>
        <v>400000</v>
      </c>
      <c r="F187"/>
      <c r="G187" s="19">
        <v>840000</v>
      </c>
      <c r="H187"/>
      <c r="I187"/>
      <c r="J187" s="2">
        <f t="shared" si="4"/>
        <v>1240000</v>
      </c>
      <c r="K187">
        <v>400000</v>
      </c>
      <c r="L187" s="2" t="s">
        <v>251</v>
      </c>
      <c r="N187" s="28"/>
    </row>
    <row r="188" spans="1:14" outlineLevel="1" x14ac:dyDescent="0.25">
      <c r="A188" t="s">
        <v>179</v>
      </c>
      <c r="C188" t="s">
        <v>20</v>
      </c>
      <c r="D188" t="s">
        <v>850</v>
      </c>
      <c r="E188" s="2">
        <f t="shared" si="5"/>
        <v>5000000</v>
      </c>
      <c r="F188"/>
      <c r="G188" s="19">
        <v>1000000</v>
      </c>
      <c r="H188"/>
      <c r="I188"/>
      <c r="J188" s="2">
        <f t="shared" si="4"/>
        <v>6000000</v>
      </c>
      <c r="K188">
        <v>5000000</v>
      </c>
      <c r="L188" s="2" t="s">
        <v>251</v>
      </c>
      <c r="N188" s="28"/>
    </row>
    <row r="189" spans="1:14" outlineLevel="1" x14ac:dyDescent="0.25">
      <c r="A189" t="s">
        <v>179</v>
      </c>
      <c r="C189" t="s">
        <v>20</v>
      </c>
      <c r="D189" t="s">
        <v>990</v>
      </c>
      <c r="E189" s="2">
        <f t="shared" si="5"/>
        <v>0</v>
      </c>
      <c r="F189"/>
      <c r="G189" s="19">
        <v>1000000</v>
      </c>
      <c r="H189"/>
      <c r="I189"/>
      <c r="J189" s="2">
        <f t="shared" si="4"/>
        <v>1000000</v>
      </c>
      <c r="K189">
        <v>0</v>
      </c>
      <c r="L189" s="2" t="s">
        <v>251</v>
      </c>
      <c r="N189" s="28"/>
    </row>
    <row r="190" spans="1:14" outlineLevel="1" x14ac:dyDescent="0.25">
      <c r="A190" t="s">
        <v>180</v>
      </c>
      <c r="C190" t="s">
        <v>20</v>
      </c>
      <c r="D190" t="s">
        <v>46</v>
      </c>
      <c r="E190" s="2">
        <f t="shared" si="5"/>
        <v>5000000</v>
      </c>
      <c r="F190"/>
      <c r="G190" s="19"/>
      <c r="H190"/>
      <c r="I190"/>
      <c r="J190" s="2">
        <f t="shared" si="4"/>
        <v>5000000</v>
      </c>
      <c r="K190">
        <v>5000000</v>
      </c>
      <c r="L190" s="2" t="s">
        <v>251</v>
      </c>
      <c r="N190" s="28"/>
    </row>
    <row r="191" spans="1:14" outlineLevel="1" x14ac:dyDescent="0.25">
      <c r="A191" t="s">
        <v>180</v>
      </c>
      <c r="C191" t="s">
        <v>20</v>
      </c>
      <c r="D191" t="s">
        <v>991</v>
      </c>
      <c r="E191" s="2">
        <f t="shared" si="5"/>
        <v>4300000</v>
      </c>
      <c r="F191"/>
      <c r="G191" s="19">
        <v>1000000</v>
      </c>
      <c r="H191"/>
      <c r="I191"/>
      <c r="J191" s="2">
        <f t="shared" si="4"/>
        <v>5300000</v>
      </c>
      <c r="K191">
        <v>4300000</v>
      </c>
      <c r="L191" s="2" t="s">
        <v>251</v>
      </c>
      <c r="N191" s="28"/>
    </row>
    <row r="192" spans="1:14" outlineLevel="1" x14ac:dyDescent="0.25">
      <c r="A192" t="s">
        <v>179</v>
      </c>
      <c r="C192" t="s">
        <v>20</v>
      </c>
      <c r="D192" t="s">
        <v>52</v>
      </c>
      <c r="E192" s="2">
        <f t="shared" si="5"/>
        <v>0</v>
      </c>
      <c r="F192"/>
      <c r="G192" s="19"/>
      <c r="H192"/>
      <c r="I192"/>
      <c r="J192" s="2">
        <f t="shared" si="4"/>
        <v>0</v>
      </c>
      <c r="K192">
        <v>0</v>
      </c>
      <c r="L192" s="2" t="s">
        <v>791</v>
      </c>
      <c r="N192" s="28"/>
    </row>
    <row r="193" spans="1:14" outlineLevel="1" x14ac:dyDescent="0.25">
      <c r="A193" t="s">
        <v>179</v>
      </c>
      <c r="C193" t="s">
        <v>20</v>
      </c>
      <c r="D193" t="s">
        <v>490</v>
      </c>
      <c r="E193" s="2">
        <f t="shared" si="5"/>
        <v>4000000</v>
      </c>
      <c r="F193"/>
      <c r="G193" s="19"/>
      <c r="H193"/>
      <c r="I193"/>
      <c r="J193" s="2">
        <f t="shared" si="4"/>
        <v>4000000</v>
      </c>
      <c r="K193">
        <v>4000000</v>
      </c>
      <c r="L193" s="2" t="s">
        <v>791</v>
      </c>
      <c r="N193" s="28"/>
    </row>
    <row r="194" spans="1:14" outlineLevel="1" x14ac:dyDescent="0.25">
      <c r="A194" t="s">
        <v>179</v>
      </c>
      <c r="C194" t="s">
        <v>20</v>
      </c>
      <c r="D194" t="s">
        <v>590</v>
      </c>
      <c r="E194" s="2">
        <f t="shared" si="5"/>
        <v>3000000</v>
      </c>
      <c r="F194"/>
      <c r="G194" s="19"/>
      <c r="H194"/>
      <c r="I194"/>
      <c r="J194" s="2">
        <f t="shared" si="4"/>
        <v>3000000</v>
      </c>
      <c r="K194">
        <v>3000000</v>
      </c>
      <c r="L194" s="2" t="s">
        <v>791</v>
      </c>
      <c r="N194" s="28"/>
    </row>
    <row r="195" spans="1:14" outlineLevel="1" x14ac:dyDescent="0.25">
      <c r="A195" t="s">
        <v>179</v>
      </c>
      <c r="C195" t="s">
        <v>20</v>
      </c>
      <c r="D195" t="s">
        <v>496</v>
      </c>
      <c r="E195" s="2">
        <f t="shared" si="5"/>
        <v>2800000</v>
      </c>
      <c r="F195"/>
      <c r="G195" s="19"/>
      <c r="H195"/>
      <c r="I195"/>
      <c r="J195" s="2">
        <f t="shared" si="4"/>
        <v>2800000</v>
      </c>
      <c r="K195">
        <v>2800000</v>
      </c>
      <c r="L195" s="2" t="s">
        <v>791</v>
      </c>
      <c r="N195" s="28"/>
    </row>
    <row r="196" spans="1:14" outlineLevel="1" x14ac:dyDescent="0.25">
      <c r="A196" t="s">
        <v>179</v>
      </c>
      <c r="C196" t="s">
        <v>20</v>
      </c>
      <c r="D196" t="s">
        <v>593</v>
      </c>
      <c r="E196" s="2">
        <f t="shared" si="5"/>
        <v>3000000</v>
      </c>
      <c r="F196"/>
      <c r="G196" s="19"/>
      <c r="H196"/>
      <c r="I196"/>
      <c r="J196" s="2">
        <f t="shared" si="4"/>
        <v>3000000</v>
      </c>
      <c r="K196">
        <v>3000000</v>
      </c>
      <c r="L196" s="2" t="s">
        <v>791</v>
      </c>
      <c r="N196" s="28"/>
    </row>
    <row r="197" spans="1:14" outlineLevel="1" x14ac:dyDescent="0.25">
      <c r="A197" t="s">
        <v>180</v>
      </c>
      <c r="C197" t="s">
        <v>20</v>
      </c>
      <c r="D197" t="s">
        <v>503</v>
      </c>
      <c r="E197" s="2">
        <f t="shared" si="5"/>
        <v>3000000</v>
      </c>
      <c r="F197"/>
      <c r="G197" s="19"/>
      <c r="H197"/>
      <c r="I197"/>
      <c r="J197" s="2">
        <f t="shared" ref="J197:J260" si="6">SUM(E197:G197)-H197</f>
        <v>3000000</v>
      </c>
      <c r="K197">
        <v>3000000</v>
      </c>
      <c r="L197" s="2" t="s">
        <v>791</v>
      </c>
      <c r="N197" s="28"/>
    </row>
    <row r="198" spans="1:14" outlineLevel="1" x14ac:dyDescent="0.25">
      <c r="A198" t="s">
        <v>180</v>
      </c>
      <c r="C198" t="s">
        <v>20</v>
      </c>
      <c r="D198" t="s">
        <v>1</v>
      </c>
      <c r="E198" s="2">
        <f t="shared" ref="E198:E240" si="7">+K198-F198</f>
        <v>0</v>
      </c>
      <c r="F198"/>
      <c r="G198" s="19"/>
      <c r="H198"/>
      <c r="I198"/>
      <c r="J198" s="2">
        <f t="shared" si="6"/>
        <v>0</v>
      </c>
      <c r="K198">
        <v>0</v>
      </c>
      <c r="L198" s="2" t="s">
        <v>791</v>
      </c>
      <c r="N198" s="28"/>
    </row>
    <row r="199" spans="1:14" outlineLevel="1" x14ac:dyDescent="0.25">
      <c r="A199" t="s">
        <v>180</v>
      </c>
      <c r="C199" t="s">
        <v>20</v>
      </c>
      <c r="D199" t="s">
        <v>47</v>
      </c>
      <c r="E199" s="2">
        <f t="shared" si="7"/>
        <v>4500000</v>
      </c>
      <c r="F199"/>
      <c r="G199" s="19"/>
      <c r="H199"/>
      <c r="I199"/>
      <c r="J199" s="2">
        <f t="shared" si="6"/>
        <v>4500000</v>
      </c>
      <c r="K199">
        <v>4500000</v>
      </c>
      <c r="L199" s="2" t="s">
        <v>791</v>
      </c>
      <c r="N199" s="28"/>
    </row>
    <row r="200" spans="1:14" outlineLevel="1" x14ac:dyDescent="0.25">
      <c r="A200" t="s">
        <v>180</v>
      </c>
      <c r="C200" t="s">
        <v>20</v>
      </c>
      <c r="D200" t="s">
        <v>500</v>
      </c>
      <c r="E200" s="2">
        <f t="shared" si="7"/>
        <v>1200000</v>
      </c>
      <c r="F200"/>
      <c r="G200" s="19"/>
      <c r="H200"/>
      <c r="I200"/>
      <c r="J200" s="2">
        <f t="shared" si="6"/>
        <v>1200000</v>
      </c>
      <c r="K200">
        <v>1200000</v>
      </c>
      <c r="L200" s="2" t="s">
        <v>791</v>
      </c>
      <c r="N200" s="28"/>
    </row>
    <row r="201" spans="1:14" outlineLevel="1" x14ac:dyDescent="0.25">
      <c r="A201" t="s">
        <v>180</v>
      </c>
      <c r="C201" t="s">
        <v>20</v>
      </c>
      <c r="D201" t="s">
        <v>855</v>
      </c>
      <c r="E201" s="2">
        <f t="shared" si="7"/>
        <v>2600000</v>
      </c>
      <c r="F201"/>
      <c r="G201" s="19">
        <v>1000000</v>
      </c>
      <c r="H201"/>
      <c r="I201"/>
      <c r="J201" s="2">
        <f t="shared" si="6"/>
        <v>3600000</v>
      </c>
      <c r="K201">
        <v>2600000</v>
      </c>
      <c r="L201" s="2" t="s">
        <v>791</v>
      </c>
      <c r="N201" s="28"/>
    </row>
    <row r="202" spans="1:14" outlineLevel="1" x14ac:dyDescent="0.25">
      <c r="A202" t="s">
        <v>179</v>
      </c>
      <c r="C202" t="s">
        <v>20</v>
      </c>
      <c r="D202" t="s">
        <v>156</v>
      </c>
      <c r="E202" s="2">
        <f t="shared" si="7"/>
        <v>3000000</v>
      </c>
      <c r="F202"/>
      <c r="G202" s="19"/>
      <c r="H202"/>
      <c r="I202"/>
      <c r="J202" s="2">
        <f t="shared" si="6"/>
        <v>3000000</v>
      </c>
      <c r="K202">
        <v>3000000</v>
      </c>
      <c r="L202" s="2" t="s">
        <v>366</v>
      </c>
      <c r="N202" s="28"/>
    </row>
    <row r="203" spans="1:14" outlineLevel="1" x14ac:dyDescent="0.25">
      <c r="A203" t="s">
        <v>179</v>
      </c>
      <c r="C203" t="s">
        <v>20</v>
      </c>
      <c r="D203" t="s">
        <v>992</v>
      </c>
      <c r="E203" s="2">
        <f t="shared" si="7"/>
        <v>3000000</v>
      </c>
      <c r="F203"/>
      <c r="G203" s="19">
        <v>1000000</v>
      </c>
      <c r="H203"/>
      <c r="I203"/>
      <c r="J203" s="2">
        <f t="shared" si="6"/>
        <v>4000000</v>
      </c>
      <c r="K203">
        <v>3000000</v>
      </c>
      <c r="L203" s="2" t="s">
        <v>366</v>
      </c>
      <c r="N203" s="28"/>
    </row>
    <row r="204" spans="1:14" outlineLevel="1" x14ac:dyDescent="0.25">
      <c r="A204" t="s">
        <v>179</v>
      </c>
      <c r="C204" t="s">
        <v>20</v>
      </c>
      <c r="D204" t="s">
        <v>845</v>
      </c>
      <c r="E204" s="2">
        <f t="shared" si="7"/>
        <v>3000000</v>
      </c>
      <c r="F204"/>
      <c r="G204" s="19">
        <v>1000000</v>
      </c>
      <c r="H204"/>
      <c r="I204"/>
      <c r="J204" s="2">
        <f t="shared" si="6"/>
        <v>4000000</v>
      </c>
      <c r="K204">
        <v>3000000</v>
      </c>
      <c r="L204" s="2" t="s">
        <v>366</v>
      </c>
      <c r="N204" s="28"/>
    </row>
    <row r="205" spans="1:14" outlineLevel="1" x14ac:dyDescent="0.25">
      <c r="A205" t="s">
        <v>179</v>
      </c>
      <c r="C205" t="s">
        <v>20</v>
      </c>
      <c r="D205" t="s">
        <v>158</v>
      </c>
      <c r="E205" s="2">
        <f t="shared" si="7"/>
        <v>3000000</v>
      </c>
      <c r="F205"/>
      <c r="G205" s="19"/>
      <c r="H205"/>
      <c r="I205"/>
      <c r="J205" s="2">
        <f t="shared" si="6"/>
        <v>3000000</v>
      </c>
      <c r="K205">
        <v>3000000</v>
      </c>
      <c r="L205" s="2" t="s">
        <v>366</v>
      </c>
      <c r="N205" s="28"/>
    </row>
    <row r="206" spans="1:14" outlineLevel="1" x14ac:dyDescent="0.25">
      <c r="A206" t="s">
        <v>179</v>
      </c>
      <c r="C206" t="s">
        <v>20</v>
      </c>
      <c r="D206" t="s">
        <v>703</v>
      </c>
      <c r="E206" s="2">
        <f t="shared" si="7"/>
        <v>3000000</v>
      </c>
      <c r="F206"/>
      <c r="G206" s="19"/>
      <c r="H206"/>
      <c r="I206"/>
      <c r="J206" s="2">
        <f t="shared" si="6"/>
        <v>3000000</v>
      </c>
      <c r="K206">
        <v>3000000</v>
      </c>
      <c r="L206" s="2" t="s">
        <v>366</v>
      </c>
      <c r="N206" s="28"/>
    </row>
    <row r="207" spans="1:14" outlineLevel="1" x14ac:dyDescent="0.25">
      <c r="A207" t="s">
        <v>179</v>
      </c>
      <c r="C207" t="s">
        <v>20</v>
      </c>
      <c r="D207" t="s">
        <v>758</v>
      </c>
      <c r="E207" s="2">
        <f t="shared" si="7"/>
        <v>3000000</v>
      </c>
      <c r="F207"/>
      <c r="G207" s="19">
        <v>1000000</v>
      </c>
      <c r="H207"/>
      <c r="I207"/>
      <c r="J207" s="2">
        <f t="shared" si="6"/>
        <v>4000000</v>
      </c>
      <c r="K207">
        <v>3000000</v>
      </c>
      <c r="L207" s="2" t="s">
        <v>366</v>
      </c>
      <c r="N207" s="28"/>
    </row>
    <row r="208" spans="1:14" outlineLevel="1" x14ac:dyDescent="0.25">
      <c r="A208" t="s">
        <v>179</v>
      </c>
      <c r="C208" t="s">
        <v>20</v>
      </c>
      <c r="D208" t="s">
        <v>1003</v>
      </c>
      <c r="E208" s="2">
        <f t="shared" si="7"/>
        <v>3000000</v>
      </c>
      <c r="F208"/>
      <c r="G208" s="19">
        <v>360000</v>
      </c>
      <c r="H208"/>
      <c r="I208"/>
      <c r="J208" s="2">
        <f t="shared" si="6"/>
        <v>3360000</v>
      </c>
      <c r="K208">
        <v>3000000</v>
      </c>
      <c r="L208" s="2" t="s">
        <v>366</v>
      </c>
      <c r="N208" s="28"/>
    </row>
    <row r="209" spans="1:14" outlineLevel="1" x14ac:dyDescent="0.25">
      <c r="A209" t="s">
        <v>179</v>
      </c>
      <c r="C209" t="s">
        <v>20</v>
      </c>
      <c r="D209" t="s">
        <v>851</v>
      </c>
      <c r="E209" s="2">
        <f t="shared" si="7"/>
        <v>3000000</v>
      </c>
      <c r="F209"/>
      <c r="G209" s="19">
        <v>1000000</v>
      </c>
      <c r="H209"/>
      <c r="I209"/>
      <c r="J209" s="2">
        <f t="shared" si="6"/>
        <v>4000000</v>
      </c>
      <c r="K209">
        <v>3000000</v>
      </c>
      <c r="L209" s="2" t="s">
        <v>366</v>
      </c>
      <c r="N209" s="28"/>
    </row>
    <row r="210" spans="1:14" outlineLevel="1" x14ac:dyDescent="0.25">
      <c r="A210" t="s">
        <v>179</v>
      </c>
      <c r="C210" t="s">
        <v>20</v>
      </c>
      <c r="D210" t="s">
        <v>160</v>
      </c>
      <c r="E210" s="2">
        <f t="shared" si="7"/>
        <v>3000000</v>
      </c>
      <c r="F210"/>
      <c r="G210" s="19"/>
      <c r="H210"/>
      <c r="I210"/>
      <c r="J210" s="2">
        <f t="shared" si="6"/>
        <v>3000000</v>
      </c>
      <c r="K210">
        <v>3000000</v>
      </c>
      <c r="L210" s="19" t="s">
        <v>366</v>
      </c>
      <c r="N210" s="28"/>
    </row>
    <row r="211" spans="1:14" outlineLevel="1" x14ac:dyDescent="0.25">
      <c r="A211" t="s">
        <v>179</v>
      </c>
      <c r="C211" t="s">
        <v>20</v>
      </c>
      <c r="D211" t="s">
        <v>993</v>
      </c>
      <c r="E211" s="2">
        <f t="shared" si="7"/>
        <v>3000000</v>
      </c>
      <c r="F211"/>
      <c r="G211" s="19">
        <v>1000000</v>
      </c>
      <c r="H211"/>
      <c r="I211"/>
      <c r="J211" s="2">
        <f t="shared" si="6"/>
        <v>4000000</v>
      </c>
      <c r="K211">
        <v>3000000</v>
      </c>
      <c r="L211" s="19" t="s">
        <v>366</v>
      </c>
      <c r="N211" s="28"/>
    </row>
    <row r="212" spans="1:14" outlineLevel="1" x14ac:dyDescent="0.25">
      <c r="A212" t="s">
        <v>180</v>
      </c>
      <c r="C212" t="s">
        <v>20</v>
      </c>
      <c r="D212" t="s">
        <v>854</v>
      </c>
      <c r="E212" s="2">
        <f t="shared" si="7"/>
        <v>3000000</v>
      </c>
      <c r="F212"/>
      <c r="G212" s="19">
        <v>160000</v>
      </c>
      <c r="H212"/>
      <c r="I212"/>
      <c r="J212" s="2">
        <f t="shared" si="6"/>
        <v>3160000</v>
      </c>
      <c r="K212">
        <v>3000000</v>
      </c>
      <c r="L212" s="19" t="s">
        <v>366</v>
      </c>
      <c r="N212" s="28"/>
    </row>
    <row r="213" spans="1:14" outlineLevel="1" x14ac:dyDescent="0.25">
      <c r="A213" t="s">
        <v>180</v>
      </c>
      <c r="C213" t="s">
        <v>20</v>
      </c>
      <c r="D213" t="s">
        <v>994</v>
      </c>
      <c r="E213" s="2">
        <f t="shared" si="7"/>
        <v>480000</v>
      </c>
      <c r="F213"/>
      <c r="G213" s="19">
        <v>160000</v>
      </c>
      <c r="H213"/>
      <c r="I213"/>
      <c r="J213" s="2">
        <f t="shared" si="6"/>
        <v>640000</v>
      </c>
      <c r="K213">
        <v>480000</v>
      </c>
      <c r="L213" s="19" t="s">
        <v>366</v>
      </c>
      <c r="N213" s="28"/>
    </row>
    <row r="214" spans="1:14" outlineLevel="1" x14ac:dyDescent="0.25">
      <c r="A214" t="s">
        <v>180</v>
      </c>
      <c r="C214" t="s">
        <v>20</v>
      </c>
      <c r="D214" t="s">
        <v>502</v>
      </c>
      <c r="E214" s="2">
        <f t="shared" si="7"/>
        <v>3000000</v>
      </c>
      <c r="F214"/>
      <c r="G214" s="19"/>
      <c r="H214"/>
      <c r="I214"/>
      <c r="J214" s="2">
        <f t="shared" si="6"/>
        <v>3000000</v>
      </c>
      <c r="K214">
        <v>3000000</v>
      </c>
      <c r="L214" s="19" t="s">
        <v>366</v>
      </c>
      <c r="N214" s="28"/>
    </row>
    <row r="215" spans="1:14" outlineLevel="1" x14ac:dyDescent="0.25">
      <c r="A215" t="s">
        <v>180</v>
      </c>
      <c r="C215" t="s">
        <v>20</v>
      </c>
      <c r="D215" t="s">
        <v>166</v>
      </c>
      <c r="E215" s="2">
        <f t="shared" si="7"/>
        <v>3000000</v>
      </c>
      <c r="F215"/>
      <c r="G215" s="19"/>
      <c r="H215"/>
      <c r="I215"/>
      <c r="J215" s="2">
        <f t="shared" si="6"/>
        <v>3000000</v>
      </c>
      <c r="K215">
        <v>3000000</v>
      </c>
      <c r="L215" s="19" t="s">
        <v>366</v>
      </c>
      <c r="N215" s="28"/>
    </row>
    <row r="216" spans="1:14" outlineLevel="1" x14ac:dyDescent="0.25">
      <c r="A216" t="s">
        <v>180</v>
      </c>
      <c r="C216" t="s">
        <v>20</v>
      </c>
      <c r="D216" t="s">
        <v>396</v>
      </c>
      <c r="E216" s="2">
        <f t="shared" si="7"/>
        <v>3000000</v>
      </c>
      <c r="F216"/>
      <c r="G216" s="19"/>
      <c r="H216"/>
      <c r="I216"/>
      <c r="J216" s="2">
        <f t="shared" si="6"/>
        <v>3000000</v>
      </c>
      <c r="K216">
        <v>3000000</v>
      </c>
      <c r="L216" s="19" t="s">
        <v>366</v>
      </c>
      <c r="N216" s="28"/>
    </row>
    <row r="217" spans="1:14" outlineLevel="1" x14ac:dyDescent="0.25">
      <c r="A217" t="s">
        <v>180</v>
      </c>
      <c r="C217" t="s">
        <v>20</v>
      </c>
      <c r="D217" t="s">
        <v>48</v>
      </c>
      <c r="E217" s="2">
        <f t="shared" si="7"/>
        <v>3000000</v>
      </c>
      <c r="F217"/>
      <c r="G217" s="19"/>
      <c r="H217"/>
      <c r="I217"/>
      <c r="J217" s="2">
        <f t="shared" si="6"/>
        <v>3000000</v>
      </c>
      <c r="K217">
        <v>3000000</v>
      </c>
      <c r="L217" s="19" t="s">
        <v>366</v>
      </c>
      <c r="N217" s="28"/>
    </row>
    <row r="218" spans="1:14" outlineLevel="1" x14ac:dyDescent="0.25">
      <c r="A218" t="s">
        <v>180</v>
      </c>
      <c r="C218" t="s">
        <v>20</v>
      </c>
      <c r="D218" t="s">
        <v>827</v>
      </c>
      <c r="E218" s="2">
        <f t="shared" si="7"/>
        <v>3000000</v>
      </c>
      <c r="F218"/>
      <c r="G218" s="19">
        <v>160000</v>
      </c>
      <c r="H218"/>
      <c r="I218"/>
      <c r="J218" s="2">
        <f t="shared" si="6"/>
        <v>3160000</v>
      </c>
      <c r="K218">
        <v>3000000</v>
      </c>
      <c r="L218" s="19" t="s">
        <v>366</v>
      </c>
      <c r="N218" s="28"/>
    </row>
    <row r="219" spans="1:14" outlineLevel="1" x14ac:dyDescent="0.25">
      <c r="A219" t="s">
        <v>180</v>
      </c>
      <c r="C219" t="s">
        <v>20</v>
      </c>
      <c r="D219" t="s">
        <v>443</v>
      </c>
      <c r="E219" s="2">
        <f t="shared" si="7"/>
        <v>3000000</v>
      </c>
      <c r="F219"/>
      <c r="G219" s="19"/>
      <c r="H219"/>
      <c r="I219"/>
      <c r="J219" s="2">
        <f t="shared" si="6"/>
        <v>3000000</v>
      </c>
      <c r="K219">
        <v>3000000</v>
      </c>
      <c r="L219" s="19" t="s">
        <v>366</v>
      </c>
      <c r="N219" s="28"/>
    </row>
    <row r="220" spans="1:14" outlineLevel="1" x14ac:dyDescent="0.25">
      <c r="A220" t="s">
        <v>180</v>
      </c>
      <c r="C220" t="s">
        <v>20</v>
      </c>
      <c r="D220" t="s">
        <v>171</v>
      </c>
      <c r="E220" s="2">
        <f t="shared" si="7"/>
        <v>3000000</v>
      </c>
      <c r="F220"/>
      <c r="G220" s="19"/>
      <c r="H220"/>
      <c r="I220"/>
      <c r="J220" s="2">
        <f t="shared" si="6"/>
        <v>3000000</v>
      </c>
      <c r="K220">
        <v>3000000</v>
      </c>
      <c r="L220" s="2" t="s">
        <v>366</v>
      </c>
      <c r="N220" s="28"/>
    </row>
    <row r="221" spans="1:14" outlineLevel="1" x14ac:dyDescent="0.25">
      <c r="A221" t="s">
        <v>180</v>
      </c>
      <c r="C221" t="s">
        <v>20</v>
      </c>
      <c r="D221" t="s">
        <v>415</v>
      </c>
      <c r="E221" s="2">
        <f t="shared" si="7"/>
        <v>3000000</v>
      </c>
      <c r="F221"/>
      <c r="G221" s="19"/>
      <c r="H221"/>
      <c r="I221"/>
      <c r="J221" s="2">
        <f t="shared" si="6"/>
        <v>3000000</v>
      </c>
      <c r="K221">
        <v>3000000</v>
      </c>
      <c r="L221" s="2" t="s">
        <v>366</v>
      </c>
      <c r="N221" s="28"/>
    </row>
    <row r="222" spans="1:14" outlineLevel="1" x14ac:dyDescent="0.25">
      <c r="A222" t="s">
        <v>180</v>
      </c>
      <c r="C222" t="s">
        <v>20</v>
      </c>
      <c r="D222" t="s">
        <v>400</v>
      </c>
      <c r="E222" s="2">
        <f t="shared" si="7"/>
        <v>3000000</v>
      </c>
      <c r="F222"/>
      <c r="G222" s="19"/>
      <c r="H222"/>
      <c r="I222"/>
      <c r="J222" s="2">
        <f t="shared" si="6"/>
        <v>3000000</v>
      </c>
      <c r="K222">
        <v>3000000</v>
      </c>
      <c r="L222" s="19" t="s">
        <v>366</v>
      </c>
      <c r="N222" s="28"/>
    </row>
    <row r="223" spans="1:14" outlineLevel="1" x14ac:dyDescent="0.25">
      <c r="A223" t="s">
        <v>179</v>
      </c>
      <c r="C223" t="s">
        <v>37</v>
      </c>
      <c r="D223" t="s">
        <v>445</v>
      </c>
      <c r="E223" s="2">
        <f t="shared" si="7"/>
        <v>3000000</v>
      </c>
      <c r="F223"/>
      <c r="G223" s="19"/>
      <c r="H223"/>
      <c r="I223"/>
      <c r="J223" s="2">
        <f t="shared" si="6"/>
        <v>3000000</v>
      </c>
      <c r="K223">
        <v>3000000</v>
      </c>
      <c r="L223" s="19"/>
      <c r="N223" s="28"/>
    </row>
    <row r="224" spans="1:14" outlineLevel="1" x14ac:dyDescent="0.25">
      <c r="A224" t="s">
        <v>179</v>
      </c>
      <c r="C224" t="s">
        <v>37</v>
      </c>
      <c r="D224" t="s">
        <v>505</v>
      </c>
      <c r="E224" s="2">
        <f t="shared" si="7"/>
        <v>4500000</v>
      </c>
      <c r="F224"/>
      <c r="G224" s="19"/>
      <c r="H224"/>
      <c r="I224"/>
      <c r="J224" s="2">
        <f t="shared" si="6"/>
        <v>4500000</v>
      </c>
      <c r="K224">
        <v>4500000</v>
      </c>
      <c r="L224" s="19"/>
      <c r="N224" s="28"/>
    </row>
    <row r="225" spans="1:15" outlineLevel="1" x14ac:dyDescent="0.25">
      <c r="A225" t="s">
        <v>179</v>
      </c>
      <c r="C225" t="s">
        <v>37</v>
      </c>
      <c r="D225" t="s">
        <v>175</v>
      </c>
      <c r="E225" s="2">
        <f t="shared" si="7"/>
        <v>1500000</v>
      </c>
      <c r="F225"/>
      <c r="G225" s="19"/>
      <c r="H225"/>
      <c r="I225"/>
      <c r="J225" s="2">
        <f t="shared" si="6"/>
        <v>1500000</v>
      </c>
      <c r="K225">
        <v>1500000</v>
      </c>
      <c r="N225" s="28"/>
    </row>
    <row r="226" spans="1:15" outlineLevel="1" x14ac:dyDescent="0.25">
      <c r="A226" t="s">
        <v>179</v>
      </c>
      <c r="C226" t="s">
        <v>37</v>
      </c>
      <c r="D226" t="s">
        <v>43</v>
      </c>
      <c r="E226" s="2">
        <f t="shared" si="7"/>
        <v>3800000</v>
      </c>
      <c r="F226"/>
      <c r="G226" s="19"/>
      <c r="H226"/>
      <c r="I226"/>
      <c r="J226" s="2">
        <f t="shared" si="6"/>
        <v>3800000</v>
      </c>
      <c r="K226">
        <v>3800000</v>
      </c>
      <c r="N226" s="28"/>
    </row>
    <row r="227" spans="1:15" outlineLevel="1" x14ac:dyDescent="0.25">
      <c r="A227" t="s">
        <v>179</v>
      </c>
      <c r="C227" t="s">
        <v>37</v>
      </c>
      <c r="D227" t="s">
        <v>995</v>
      </c>
      <c r="E227" s="2">
        <f t="shared" si="7"/>
        <v>0</v>
      </c>
      <c r="F227"/>
      <c r="G227" s="19"/>
      <c r="H227"/>
      <c r="I227"/>
      <c r="J227" s="2">
        <v>0</v>
      </c>
      <c r="K227">
        <v>0</v>
      </c>
      <c r="N227" s="28"/>
    </row>
    <row r="228" spans="1:15" outlineLevel="1" x14ac:dyDescent="0.25">
      <c r="A228" t="s">
        <v>179</v>
      </c>
      <c r="C228" t="s">
        <v>37</v>
      </c>
      <c r="D228" t="s">
        <v>765</v>
      </c>
      <c r="E228" s="2">
        <f t="shared" si="7"/>
        <v>0</v>
      </c>
      <c r="F228"/>
      <c r="G228" s="19"/>
      <c r="H228"/>
      <c r="I228"/>
      <c r="J228" s="2">
        <f t="shared" si="6"/>
        <v>0</v>
      </c>
      <c r="K228">
        <v>0</v>
      </c>
      <c r="N228" s="28"/>
    </row>
    <row r="229" spans="1:15" outlineLevel="1" x14ac:dyDescent="0.25">
      <c r="A229" t="s">
        <v>179</v>
      </c>
      <c r="C229" t="s">
        <v>37</v>
      </c>
      <c r="D229" t="s">
        <v>996</v>
      </c>
      <c r="E229" s="2">
        <f t="shared" si="7"/>
        <v>0</v>
      </c>
      <c r="F229"/>
      <c r="G229" s="19"/>
      <c r="H229"/>
      <c r="I229"/>
      <c r="J229" s="2">
        <v>0</v>
      </c>
      <c r="K229">
        <v>0</v>
      </c>
      <c r="N229" s="28"/>
    </row>
    <row r="230" spans="1:15" outlineLevel="1" x14ac:dyDescent="0.25">
      <c r="A230" t="s">
        <v>179</v>
      </c>
      <c r="C230" t="s">
        <v>37</v>
      </c>
      <c r="D230" t="s">
        <v>997</v>
      </c>
      <c r="E230" s="2">
        <f t="shared" si="7"/>
        <v>2700000</v>
      </c>
      <c r="F230"/>
      <c r="G230" s="19"/>
      <c r="H230">
        <v>400000</v>
      </c>
      <c r="I230"/>
      <c r="J230" s="2">
        <f t="shared" si="6"/>
        <v>2300000</v>
      </c>
      <c r="K230">
        <v>2700000</v>
      </c>
      <c r="L230" s="19" t="s">
        <v>1004</v>
      </c>
      <c r="N230" s="28"/>
    </row>
    <row r="231" spans="1:15" outlineLevel="1" x14ac:dyDescent="0.25">
      <c r="A231" t="s">
        <v>180</v>
      </c>
      <c r="C231" t="s">
        <v>37</v>
      </c>
      <c r="D231" t="s">
        <v>164</v>
      </c>
      <c r="E231" s="2">
        <f t="shared" si="7"/>
        <v>2000000</v>
      </c>
      <c r="F231"/>
      <c r="G231" s="19"/>
      <c r="H231"/>
      <c r="I231"/>
      <c r="J231" s="2">
        <f t="shared" si="6"/>
        <v>2000000</v>
      </c>
      <c r="K231">
        <v>2000000</v>
      </c>
      <c r="N231" s="28"/>
    </row>
    <row r="232" spans="1:15" outlineLevel="1" x14ac:dyDescent="0.25">
      <c r="A232" t="s">
        <v>180</v>
      </c>
      <c r="C232" t="s">
        <v>37</v>
      </c>
      <c r="D232" t="s">
        <v>507</v>
      </c>
      <c r="E232" s="2">
        <f t="shared" si="7"/>
        <v>4500000</v>
      </c>
      <c r="F232"/>
      <c r="G232" s="19"/>
      <c r="H232"/>
      <c r="I232"/>
      <c r="J232" s="2">
        <f t="shared" si="6"/>
        <v>4500000</v>
      </c>
      <c r="K232">
        <v>4500000</v>
      </c>
      <c r="N232" s="28"/>
    </row>
    <row r="233" spans="1:15" outlineLevel="1" x14ac:dyDescent="0.25">
      <c r="A233" t="s">
        <v>180</v>
      </c>
      <c r="C233" t="s">
        <v>37</v>
      </c>
      <c r="D233" t="s">
        <v>177</v>
      </c>
      <c r="E233" s="2">
        <f t="shared" si="7"/>
        <v>4500000</v>
      </c>
      <c r="F233"/>
      <c r="G233" s="19"/>
      <c r="H233"/>
      <c r="I233"/>
      <c r="J233" s="2">
        <f t="shared" si="6"/>
        <v>4500000</v>
      </c>
      <c r="K233">
        <v>4500000</v>
      </c>
      <c r="N233" s="28"/>
    </row>
    <row r="234" spans="1:15" outlineLevel="1" x14ac:dyDescent="0.25">
      <c r="A234" t="s">
        <v>180</v>
      </c>
      <c r="C234" t="s">
        <v>37</v>
      </c>
      <c r="D234" t="s">
        <v>369</v>
      </c>
      <c r="E234" s="2">
        <f t="shared" si="7"/>
        <v>4500000</v>
      </c>
      <c r="F234"/>
      <c r="G234" s="19"/>
      <c r="H234"/>
      <c r="I234"/>
      <c r="J234" s="2">
        <f t="shared" si="6"/>
        <v>4500000</v>
      </c>
      <c r="K234">
        <v>4500000</v>
      </c>
      <c r="N234" s="28"/>
    </row>
    <row r="235" spans="1:15" outlineLevel="1" x14ac:dyDescent="0.25">
      <c r="A235" t="s">
        <v>180</v>
      </c>
      <c r="C235" t="s">
        <v>37</v>
      </c>
      <c r="D235" t="s">
        <v>178</v>
      </c>
      <c r="E235" s="2">
        <f t="shared" si="7"/>
        <v>4500000</v>
      </c>
      <c r="F235"/>
      <c r="G235" s="19"/>
      <c r="H235"/>
      <c r="I235"/>
      <c r="J235" s="2">
        <f t="shared" si="6"/>
        <v>4500000</v>
      </c>
      <c r="K235">
        <v>4500000</v>
      </c>
      <c r="N235" s="28"/>
    </row>
    <row r="236" spans="1:15" s="20" customFormat="1" outlineLevel="1" x14ac:dyDescent="0.25">
      <c r="A236" s="20" t="s">
        <v>180</v>
      </c>
      <c r="C236" s="20" t="s">
        <v>37</v>
      </c>
      <c r="D236" s="20" t="s">
        <v>998</v>
      </c>
      <c r="E236" s="16">
        <f t="shared" si="7"/>
        <v>3200000</v>
      </c>
      <c r="G236" s="22"/>
      <c r="J236" s="16">
        <f t="shared" si="6"/>
        <v>3200000</v>
      </c>
      <c r="K236" s="20">
        <v>3200000</v>
      </c>
      <c r="L236" s="16"/>
      <c r="N236" s="33"/>
    </row>
    <row r="237" spans="1:15" outlineLevel="1" x14ac:dyDescent="0.25">
      <c r="A237" t="s">
        <v>180</v>
      </c>
      <c r="C237" t="s">
        <v>37</v>
      </c>
      <c r="D237" t="s">
        <v>999</v>
      </c>
      <c r="E237" s="2">
        <f t="shared" si="7"/>
        <v>500000</v>
      </c>
      <c r="F237"/>
      <c r="G237" s="19"/>
      <c r="H237"/>
      <c r="I237"/>
      <c r="J237" s="2">
        <f t="shared" si="6"/>
        <v>500000</v>
      </c>
      <c r="K237">
        <v>500000</v>
      </c>
      <c r="L237" s="19"/>
      <c r="N237" s="28"/>
    </row>
    <row r="238" spans="1:15" outlineLevel="1" x14ac:dyDescent="0.25">
      <c r="A238" t="s">
        <v>180</v>
      </c>
      <c r="C238" t="s">
        <v>37</v>
      </c>
      <c r="D238" t="s">
        <v>414</v>
      </c>
      <c r="E238" s="2">
        <f t="shared" si="7"/>
        <v>500000</v>
      </c>
      <c r="F238"/>
      <c r="G238" s="19"/>
      <c r="H238"/>
      <c r="I238"/>
      <c r="J238" s="2">
        <f t="shared" si="6"/>
        <v>500000</v>
      </c>
      <c r="K238">
        <v>500000</v>
      </c>
      <c r="L238" s="19"/>
      <c r="N238" s="28"/>
    </row>
    <row r="239" spans="1:15" outlineLevel="1" x14ac:dyDescent="0.25">
      <c r="A239" t="s">
        <v>179</v>
      </c>
      <c r="C239" t="s">
        <v>39</v>
      </c>
      <c r="D239" t="s">
        <v>859</v>
      </c>
      <c r="E239" s="2">
        <f t="shared" si="7"/>
        <v>3000000</v>
      </c>
      <c r="F239"/>
      <c r="G239" s="19"/>
      <c r="H239"/>
      <c r="I239"/>
      <c r="J239" s="2">
        <f t="shared" si="6"/>
        <v>3000000</v>
      </c>
      <c r="K239">
        <v>3000000</v>
      </c>
      <c r="L239" s="19"/>
      <c r="N239" s="28"/>
    </row>
    <row r="240" spans="1:15" outlineLevel="1" x14ac:dyDescent="0.25">
      <c r="A240" t="s">
        <v>180</v>
      </c>
      <c r="C240" t="s">
        <v>39</v>
      </c>
      <c r="D240" t="s">
        <v>379</v>
      </c>
      <c r="E240" s="2">
        <f t="shared" si="7"/>
        <v>6000000</v>
      </c>
      <c r="F240"/>
      <c r="G240" s="19"/>
      <c r="H240"/>
      <c r="I240"/>
      <c r="J240" s="2">
        <f t="shared" si="6"/>
        <v>6000000</v>
      </c>
      <c r="K240">
        <v>6000000</v>
      </c>
      <c r="L240" s="19"/>
      <c r="M240" s="1"/>
      <c r="N240" s="28"/>
      <c r="O240" s="1"/>
    </row>
    <row r="241" spans="1:15" s="1" customFormat="1" x14ac:dyDescent="0.25">
      <c r="A241" s="3"/>
      <c r="B241" s="3"/>
      <c r="C241" s="3"/>
      <c r="D241" s="3" t="s">
        <v>84</v>
      </c>
      <c r="E241" s="4">
        <f t="shared" ref="E241:K241" si="8">SUM(E121:E240)</f>
        <v>262724000</v>
      </c>
      <c r="F241" s="4">
        <f t="shared" si="8"/>
        <v>0</v>
      </c>
      <c r="G241" s="4">
        <f t="shared" si="8"/>
        <v>26280000</v>
      </c>
      <c r="H241" s="4">
        <f t="shared" si="8"/>
        <v>400000</v>
      </c>
      <c r="I241" s="4">
        <f t="shared" si="8"/>
        <v>0</v>
      </c>
      <c r="J241" s="4">
        <f t="shared" si="6"/>
        <v>288604000</v>
      </c>
      <c r="K241" s="4">
        <f t="shared" si="8"/>
        <v>262724000</v>
      </c>
      <c r="L241" s="4"/>
      <c r="M241"/>
      <c r="N241" s="28"/>
      <c r="O241"/>
    </row>
    <row r="242" spans="1:15" outlineLevel="1" x14ac:dyDescent="0.25">
      <c r="A242" t="s">
        <v>229</v>
      </c>
      <c r="C242" t="s">
        <v>20</v>
      </c>
      <c r="D242" s="2" t="s">
        <v>767</v>
      </c>
      <c r="E242" s="2">
        <f t="shared" ref="E242:E308" si="9">+K242-F242</f>
        <v>1600000</v>
      </c>
      <c r="G242" s="2">
        <v>640000</v>
      </c>
      <c r="J242" s="2">
        <f t="shared" si="6"/>
        <v>2240000</v>
      </c>
      <c r="K242" s="2">
        <v>1600000</v>
      </c>
      <c r="L242" s="2" t="s">
        <v>250</v>
      </c>
      <c r="N242" s="28"/>
    </row>
    <row r="243" spans="1:15" outlineLevel="1" x14ac:dyDescent="0.25">
      <c r="A243" t="s">
        <v>229</v>
      </c>
      <c r="C243" t="s">
        <v>20</v>
      </c>
      <c r="D243" s="2" t="s">
        <v>189</v>
      </c>
      <c r="E243" s="2">
        <f t="shared" si="9"/>
        <v>400000</v>
      </c>
      <c r="J243" s="2">
        <f t="shared" si="6"/>
        <v>400000</v>
      </c>
      <c r="K243" s="2">
        <v>400000</v>
      </c>
      <c r="L243" s="2" t="s">
        <v>250</v>
      </c>
      <c r="N243" s="28"/>
    </row>
    <row r="244" spans="1:15" outlineLevel="1" x14ac:dyDescent="0.25">
      <c r="A244" t="s">
        <v>229</v>
      </c>
      <c r="C244" t="s">
        <v>20</v>
      </c>
      <c r="D244" s="2" t="s">
        <v>450</v>
      </c>
      <c r="E244" s="2">
        <f t="shared" si="9"/>
        <v>2700000</v>
      </c>
      <c r="J244" s="2">
        <f t="shared" si="6"/>
        <v>2700000</v>
      </c>
      <c r="K244" s="2">
        <v>2700000</v>
      </c>
      <c r="L244" s="2" t="s">
        <v>250</v>
      </c>
      <c r="N244" s="28"/>
    </row>
    <row r="245" spans="1:15" outlineLevel="1" x14ac:dyDescent="0.25">
      <c r="A245" t="s">
        <v>229</v>
      </c>
      <c r="C245" t="s">
        <v>20</v>
      </c>
      <c r="D245" s="2" t="s">
        <v>187</v>
      </c>
      <c r="E245" s="2">
        <f t="shared" si="9"/>
        <v>900000</v>
      </c>
      <c r="J245" s="2">
        <f t="shared" si="6"/>
        <v>900000</v>
      </c>
      <c r="K245" s="2">
        <v>900000</v>
      </c>
      <c r="L245" s="2" t="s">
        <v>250</v>
      </c>
      <c r="N245" s="28"/>
    </row>
    <row r="246" spans="1:15" outlineLevel="1" x14ac:dyDescent="0.25">
      <c r="A246" t="s">
        <v>229</v>
      </c>
      <c r="C246" t="s">
        <v>20</v>
      </c>
      <c r="D246" s="2" t="s">
        <v>451</v>
      </c>
      <c r="E246" s="2">
        <f t="shared" si="9"/>
        <v>1400000</v>
      </c>
      <c r="J246" s="2">
        <f t="shared" si="6"/>
        <v>1400000</v>
      </c>
      <c r="K246" s="2">
        <v>1400000</v>
      </c>
      <c r="L246" s="2" t="s">
        <v>250</v>
      </c>
      <c r="N246" s="28"/>
    </row>
    <row r="247" spans="1:15" outlineLevel="1" x14ac:dyDescent="0.25">
      <c r="A247" t="s">
        <v>229</v>
      </c>
      <c r="C247" t="s">
        <v>20</v>
      </c>
      <c r="D247" s="2" t="s">
        <v>1005</v>
      </c>
      <c r="E247" s="2">
        <f t="shared" si="9"/>
        <v>400000</v>
      </c>
      <c r="G247" s="2">
        <v>1000000</v>
      </c>
      <c r="J247" s="2">
        <f t="shared" si="6"/>
        <v>1400000</v>
      </c>
      <c r="K247" s="2">
        <v>400000</v>
      </c>
      <c r="L247" s="2" t="s">
        <v>250</v>
      </c>
      <c r="N247" s="28"/>
    </row>
    <row r="248" spans="1:15" outlineLevel="1" x14ac:dyDescent="0.25">
      <c r="A248" t="s">
        <v>229</v>
      </c>
      <c r="C248" t="s">
        <v>20</v>
      </c>
      <c r="D248" s="2" t="s">
        <v>862</v>
      </c>
      <c r="E248" s="2">
        <f t="shared" si="9"/>
        <v>400000</v>
      </c>
      <c r="G248" s="2">
        <v>1000000</v>
      </c>
      <c r="J248" s="2">
        <f t="shared" si="6"/>
        <v>1400000</v>
      </c>
      <c r="K248" s="2">
        <v>400000</v>
      </c>
      <c r="L248" s="2" t="s">
        <v>250</v>
      </c>
      <c r="N248" s="28"/>
    </row>
    <row r="249" spans="1:15" outlineLevel="1" x14ac:dyDescent="0.25">
      <c r="A249" t="s">
        <v>229</v>
      </c>
      <c r="C249" t="s">
        <v>20</v>
      </c>
      <c r="D249" s="2" t="s">
        <v>509</v>
      </c>
      <c r="E249" s="2">
        <f t="shared" si="9"/>
        <v>2400000</v>
      </c>
      <c r="J249" s="2">
        <f t="shared" si="6"/>
        <v>2400000</v>
      </c>
      <c r="K249" s="2">
        <v>2400000</v>
      </c>
      <c r="L249" s="2" t="s">
        <v>250</v>
      </c>
      <c r="N249" s="28"/>
    </row>
    <row r="250" spans="1:15" outlineLevel="1" x14ac:dyDescent="0.25">
      <c r="A250" t="s">
        <v>229</v>
      </c>
      <c r="C250" t="s">
        <v>20</v>
      </c>
      <c r="D250" s="2" t="s">
        <v>1006</v>
      </c>
      <c r="E250" s="2">
        <f t="shared" si="9"/>
        <v>400000</v>
      </c>
      <c r="G250" s="2">
        <v>760000</v>
      </c>
      <c r="J250" s="2">
        <f t="shared" si="6"/>
        <v>1160000</v>
      </c>
      <c r="K250" s="2">
        <v>400000</v>
      </c>
      <c r="L250" s="2" t="s">
        <v>250</v>
      </c>
      <c r="N250" s="28"/>
    </row>
    <row r="251" spans="1:15" outlineLevel="1" x14ac:dyDescent="0.25">
      <c r="A251" t="s">
        <v>229</v>
      </c>
      <c r="C251" t="s">
        <v>20</v>
      </c>
      <c r="D251" s="2" t="s">
        <v>59</v>
      </c>
      <c r="E251" s="2">
        <f t="shared" si="9"/>
        <v>2400000</v>
      </c>
      <c r="J251" s="2">
        <f t="shared" si="6"/>
        <v>2400000</v>
      </c>
      <c r="K251" s="2">
        <v>2400000</v>
      </c>
      <c r="L251" s="2" t="s">
        <v>250</v>
      </c>
      <c r="N251" s="28"/>
    </row>
    <row r="252" spans="1:15" outlineLevel="1" x14ac:dyDescent="0.25">
      <c r="A252" t="s">
        <v>229</v>
      </c>
      <c r="C252" t="s">
        <v>20</v>
      </c>
      <c r="D252" s="2" t="s">
        <v>1007</v>
      </c>
      <c r="E252" s="2">
        <f t="shared" si="9"/>
        <v>400000</v>
      </c>
      <c r="G252" s="2">
        <v>1000000</v>
      </c>
      <c r="J252" s="2">
        <f t="shared" si="6"/>
        <v>1400000</v>
      </c>
      <c r="K252" s="2">
        <v>400000</v>
      </c>
      <c r="L252" s="2" t="s">
        <v>250</v>
      </c>
      <c r="N252" s="28"/>
    </row>
    <row r="253" spans="1:15" outlineLevel="1" x14ac:dyDescent="0.25">
      <c r="A253" t="s">
        <v>229</v>
      </c>
      <c r="C253" t="s">
        <v>20</v>
      </c>
      <c r="D253" s="2" t="s">
        <v>510</v>
      </c>
      <c r="E253" s="2">
        <f t="shared" si="9"/>
        <v>2000000</v>
      </c>
      <c r="J253" s="2">
        <f t="shared" si="6"/>
        <v>2000000</v>
      </c>
      <c r="K253" s="2">
        <v>2000000</v>
      </c>
      <c r="L253" s="2" t="s">
        <v>250</v>
      </c>
      <c r="N253" s="28"/>
    </row>
    <row r="254" spans="1:15" outlineLevel="1" x14ac:dyDescent="0.25">
      <c r="A254" t="s">
        <v>229</v>
      </c>
      <c r="C254" t="s">
        <v>20</v>
      </c>
      <c r="D254" s="2" t="s">
        <v>195</v>
      </c>
      <c r="E254" s="2">
        <f t="shared" si="9"/>
        <v>3400000</v>
      </c>
      <c r="J254" s="2">
        <f t="shared" si="6"/>
        <v>3400000</v>
      </c>
      <c r="K254" s="2">
        <v>3400000</v>
      </c>
      <c r="L254" s="2" t="s">
        <v>250</v>
      </c>
      <c r="N254" s="28"/>
    </row>
    <row r="255" spans="1:15" outlineLevel="1" x14ac:dyDescent="0.25">
      <c r="A255" t="s">
        <v>229</v>
      </c>
      <c r="C255" t="s">
        <v>20</v>
      </c>
      <c r="D255" s="2" t="s">
        <v>1008</v>
      </c>
      <c r="E255" s="2">
        <f t="shared" si="9"/>
        <v>1700000</v>
      </c>
      <c r="J255" s="2">
        <f t="shared" si="6"/>
        <v>1700000</v>
      </c>
      <c r="K255" s="2">
        <v>1700000</v>
      </c>
      <c r="L255" s="2" t="s">
        <v>250</v>
      </c>
      <c r="N255" s="28"/>
    </row>
    <row r="256" spans="1:15" outlineLevel="1" x14ac:dyDescent="0.25">
      <c r="A256" t="s">
        <v>229</v>
      </c>
      <c r="C256" t="s">
        <v>20</v>
      </c>
      <c r="D256" s="2" t="s">
        <v>199</v>
      </c>
      <c r="E256" s="2">
        <f t="shared" si="9"/>
        <v>400000</v>
      </c>
      <c r="J256" s="2">
        <f t="shared" si="6"/>
        <v>400000</v>
      </c>
      <c r="K256" s="2">
        <v>400000</v>
      </c>
      <c r="L256" s="2" t="s">
        <v>250</v>
      </c>
      <c r="N256" s="28"/>
    </row>
    <row r="257" spans="1:14" outlineLevel="1" x14ac:dyDescent="0.25">
      <c r="A257" t="s">
        <v>229</v>
      </c>
      <c r="C257" t="s">
        <v>20</v>
      </c>
      <c r="D257" s="2" t="s">
        <v>556</v>
      </c>
      <c r="E257" s="2">
        <f t="shared" si="9"/>
        <v>400000</v>
      </c>
      <c r="J257" s="2">
        <f t="shared" si="6"/>
        <v>400000</v>
      </c>
      <c r="K257" s="2">
        <v>400000</v>
      </c>
      <c r="L257" s="2" t="s">
        <v>250</v>
      </c>
      <c r="N257" s="28"/>
    </row>
    <row r="258" spans="1:14" outlineLevel="1" x14ac:dyDescent="0.25">
      <c r="A258" t="s">
        <v>230</v>
      </c>
      <c r="C258" t="s">
        <v>20</v>
      </c>
      <c r="D258" s="2" t="s">
        <v>866</v>
      </c>
      <c r="E258" s="2">
        <f t="shared" si="9"/>
        <v>2400000</v>
      </c>
      <c r="G258" s="2">
        <v>1000000</v>
      </c>
      <c r="J258" s="2">
        <f t="shared" si="6"/>
        <v>3400000</v>
      </c>
      <c r="K258" s="2">
        <v>2400000</v>
      </c>
      <c r="L258" s="2" t="s">
        <v>250</v>
      </c>
      <c r="N258" s="28"/>
    </row>
    <row r="259" spans="1:14" outlineLevel="1" x14ac:dyDescent="0.25">
      <c r="A259" t="s">
        <v>230</v>
      </c>
      <c r="C259" t="s">
        <v>20</v>
      </c>
      <c r="D259" s="2" t="s">
        <v>599</v>
      </c>
      <c r="E259" s="2">
        <f t="shared" si="9"/>
        <v>3200000</v>
      </c>
      <c r="J259" s="2">
        <f t="shared" si="6"/>
        <v>3200000</v>
      </c>
      <c r="K259" s="2">
        <v>3200000</v>
      </c>
      <c r="L259" s="2" t="s">
        <v>250</v>
      </c>
      <c r="N259" s="28"/>
    </row>
    <row r="260" spans="1:14" outlineLevel="1" x14ac:dyDescent="0.25">
      <c r="A260" t="s">
        <v>230</v>
      </c>
      <c r="C260" t="s">
        <v>20</v>
      </c>
      <c r="D260" s="2" t="s">
        <v>418</v>
      </c>
      <c r="E260" s="2">
        <f t="shared" si="9"/>
        <v>2400000</v>
      </c>
      <c r="J260" s="2">
        <f t="shared" si="6"/>
        <v>2400000</v>
      </c>
      <c r="K260" s="2">
        <v>2400000</v>
      </c>
      <c r="L260" s="2" t="s">
        <v>250</v>
      </c>
      <c r="N260" s="28"/>
    </row>
    <row r="261" spans="1:14" outlineLevel="1" x14ac:dyDescent="0.25">
      <c r="A261" t="s">
        <v>230</v>
      </c>
      <c r="C261" t="s">
        <v>20</v>
      </c>
      <c r="D261" s="2" t="s">
        <v>867</v>
      </c>
      <c r="E261" s="2">
        <f t="shared" si="9"/>
        <v>2400000</v>
      </c>
      <c r="G261" s="2">
        <v>1000000</v>
      </c>
      <c r="J261" s="2">
        <f t="shared" ref="J261:J324" si="10">SUM(E261:G261)-H261</f>
        <v>3400000</v>
      </c>
      <c r="K261" s="2">
        <v>2400000</v>
      </c>
      <c r="L261" s="2" t="s">
        <v>250</v>
      </c>
      <c r="N261" s="28"/>
    </row>
    <row r="262" spans="1:14" outlineLevel="1" x14ac:dyDescent="0.25">
      <c r="A262" t="s">
        <v>230</v>
      </c>
      <c r="C262" t="s">
        <v>20</v>
      </c>
      <c r="D262" s="2" t="s">
        <v>56</v>
      </c>
      <c r="E262" s="2">
        <f t="shared" si="9"/>
        <v>2400000</v>
      </c>
      <c r="J262" s="2">
        <f t="shared" si="10"/>
        <v>2400000</v>
      </c>
      <c r="K262" s="2">
        <v>2400000</v>
      </c>
      <c r="L262" s="2" t="s">
        <v>250</v>
      </c>
      <c r="N262" s="28"/>
    </row>
    <row r="263" spans="1:14" outlineLevel="1" x14ac:dyDescent="0.25">
      <c r="A263" t="s">
        <v>230</v>
      </c>
      <c r="C263" t="s">
        <v>20</v>
      </c>
      <c r="D263" s="2" t="s">
        <v>1009</v>
      </c>
      <c r="E263" s="2">
        <f t="shared" si="9"/>
        <v>2400000</v>
      </c>
      <c r="G263" s="2">
        <v>1000000</v>
      </c>
      <c r="J263" s="2">
        <f t="shared" si="10"/>
        <v>3400000</v>
      </c>
      <c r="K263" s="2">
        <v>2400000</v>
      </c>
      <c r="L263" s="2" t="s">
        <v>250</v>
      </c>
      <c r="N263" s="28"/>
    </row>
    <row r="264" spans="1:14" outlineLevel="1" x14ac:dyDescent="0.25">
      <c r="A264" t="s">
        <v>230</v>
      </c>
      <c r="C264" t="s">
        <v>20</v>
      </c>
      <c r="D264" s="2" t="s">
        <v>355</v>
      </c>
      <c r="E264" s="2">
        <f t="shared" si="9"/>
        <v>2400000</v>
      </c>
      <c r="J264" s="2">
        <f t="shared" si="10"/>
        <v>2400000</v>
      </c>
      <c r="K264" s="2">
        <v>2400000</v>
      </c>
      <c r="L264" s="2" t="s">
        <v>250</v>
      </c>
      <c r="N264" s="28"/>
    </row>
    <row r="265" spans="1:14" outlineLevel="1" x14ac:dyDescent="0.25">
      <c r="A265" t="s">
        <v>230</v>
      </c>
      <c r="C265" t="s">
        <v>20</v>
      </c>
      <c r="D265" s="2" t="s">
        <v>868</v>
      </c>
      <c r="E265" s="2">
        <f t="shared" si="9"/>
        <v>1600000</v>
      </c>
      <c r="G265" s="2">
        <v>1000000</v>
      </c>
      <c r="J265" s="2">
        <f t="shared" si="10"/>
        <v>2600000</v>
      </c>
      <c r="K265" s="2">
        <v>1600000</v>
      </c>
      <c r="L265" s="2" t="s">
        <v>250</v>
      </c>
      <c r="N265" s="28"/>
    </row>
    <row r="266" spans="1:14" outlineLevel="1" x14ac:dyDescent="0.25">
      <c r="A266" t="s">
        <v>230</v>
      </c>
      <c r="C266" t="s">
        <v>20</v>
      </c>
      <c r="D266" s="2" t="s">
        <v>1010</v>
      </c>
      <c r="E266" s="2">
        <f t="shared" si="9"/>
        <v>400000</v>
      </c>
      <c r="G266" s="2">
        <v>360000</v>
      </c>
      <c r="J266" s="2">
        <f t="shared" si="10"/>
        <v>760000</v>
      </c>
      <c r="K266" s="2">
        <v>400000</v>
      </c>
      <c r="L266" s="2" t="s">
        <v>250</v>
      </c>
      <c r="N266" s="28"/>
    </row>
    <row r="267" spans="1:14" outlineLevel="1" x14ac:dyDescent="0.25">
      <c r="A267" t="s">
        <v>230</v>
      </c>
      <c r="C267" t="s">
        <v>20</v>
      </c>
      <c r="D267" s="2" t="s">
        <v>1011</v>
      </c>
      <c r="E267" s="2">
        <f t="shared" si="9"/>
        <v>2300000</v>
      </c>
      <c r="G267" s="2">
        <v>360000</v>
      </c>
      <c r="J267" s="2">
        <f t="shared" si="10"/>
        <v>2660000</v>
      </c>
      <c r="K267" s="2">
        <v>2300000</v>
      </c>
      <c r="L267" s="2" t="s">
        <v>250</v>
      </c>
      <c r="N267" s="28"/>
    </row>
    <row r="268" spans="1:14" outlineLevel="1" x14ac:dyDescent="0.25">
      <c r="A268" t="s">
        <v>230</v>
      </c>
      <c r="C268" t="s">
        <v>20</v>
      </c>
      <c r="D268" s="2" t="s">
        <v>1012</v>
      </c>
      <c r="E268" s="2">
        <f t="shared" si="9"/>
        <v>400000</v>
      </c>
      <c r="G268" s="2">
        <v>360000</v>
      </c>
      <c r="J268" s="2">
        <f t="shared" si="10"/>
        <v>760000</v>
      </c>
      <c r="K268" s="2">
        <v>400000</v>
      </c>
      <c r="L268" s="2" t="s">
        <v>250</v>
      </c>
      <c r="N268" s="28"/>
    </row>
    <row r="269" spans="1:14" outlineLevel="1" x14ac:dyDescent="0.25">
      <c r="A269" t="s">
        <v>230</v>
      </c>
      <c r="C269" t="s">
        <v>20</v>
      </c>
      <c r="D269" s="2" t="s">
        <v>458</v>
      </c>
      <c r="E269" s="2">
        <f t="shared" si="9"/>
        <v>2400000</v>
      </c>
      <c r="J269" s="2">
        <f t="shared" si="10"/>
        <v>2400000</v>
      </c>
      <c r="K269" s="2">
        <v>2400000</v>
      </c>
      <c r="L269" s="2" t="s">
        <v>250</v>
      </c>
      <c r="N269" s="28"/>
    </row>
    <row r="270" spans="1:14" outlineLevel="1" x14ac:dyDescent="0.25">
      <c r="A270" t="s">
        <v>230</v>
      </c>
      <c r="C270" t="s">
        <v>20</v>
      </c>
      <c r="D270" s="2" t="s">
        <v>677</v>
      </c>
      <c r="E270" s="2">
        <f t="shared" si="9"/>
        <v>2400000</v>
      </c>
      <c r="J270" s="2">
        <f t="shared" si="10"/>
        <v>2400000</v>
      </c>
      <c r="K270" s="2">
        <v>2400000</v>
      </c>
      <c r="L270" s="2" t="s">
        <v>250</v>
      </c>
      <c r="N270" s="28"/>
    </row>
    <row r="271" spans="1:14" outlineLevel="1" x14ac:dyDescent="0.25">
      <c r="A271" t="s">
        <v>230</v>
      </c>
      <c r="C271" t="s">
        <v>20</v>
      </c>
      <c r="D271" s="2" t="s">
        <v>1</v>
      </c>
      <c r="E271" s="2">
        <f t="shared" si="9"/>
        <v>0</v>
      </c>
      <c r="J271" s="2">
        <f t="shared" si="10"/>
        <v>0</v>
      </c>
      <c r="K271" s="2">
        <v>0</v>
      </c>
      <c r="L271" s="2" t="s">
        <v>250</v>
      </c>
      <c r="N271" s="28"/>
    </row>
    <row r="272" spans="1:14" outlineLevel="1" x14ac:dyDescent="0.25">
      <c r="A272" t="s">
        <v>230</v>
      </c>
      <c r="C272" t="s">
        <v>20</v>
      </c>
      <c r="D272" s="2" t="s">
        <v>869</v>
      </c>
      <c r="E272" s="2">
        <f t="shared" si="9"/>
        <v>2400000</v>
      </c>
      <c r="G272" s="2">
        <v>1000000</v>
      </c>
      <c r="J272" s="2">
        <f t="shared" si="10"/>
        <v>3400000</v>
      </c>
      <c r="K272" s="2">
        <v>2400000</v>
      </c>
      <c r="L272" s="2" t="s">
        <v>250</v>
      </c>
      <c r="N272" s="28"/>
    </row>
    <row r="273" spans="1:14" outlineLevel="1" x14ac:dyDescent="0.25">
      <c r="A273" t="s">
        <v>230</v>
      </c>
      <c r="C273" t="s">
        <v>20</v>
      </c>
      <c r="D273" s="2" t="s">
        <v>557</v>
      </c>
      <c r="E273" s="2">
        <f t="shared" si="9"/>
        <v>400000</v>
      </c>
      <c r="J273" s="2">
        <f t="shared" si="10"/>
        <v>400000</v>
      </c>
      <c r="K273" s="2">
        <v>400000</v>
      </c>
      <c r="L273" s="2" t="s">
        <v>250</v>
      </c>
      <c r="N273" s="28"/>
    </row>
    <row r="274" spans="1:14" outlineLevel="1" x14ac:dyDescent="0.25">
      <c r="A274" t="s">
        <v>230</v>
      </c>
      <c r="C274" t="s">
        <v>20</v>
      </c>
      <c r="D274" s="2" t="s">
        <v>1013</v>
      </c>
      <c r="E274" s="2">
        <f t="shared" si="9"/>
        <v>1600000</v>
      </c>
      <c r="G274" s="2">
        <v>360000</v>
      </c>
      <c r="J274" s="2">
        <f t="shared" si="10"/>
        <v>1960000</v>
      </c>
      <c r="K274" s="2">
        <v>1600000</v>
      </c>
      <c r="L274" s="2" t="s">
        <v>250</v>
      </c>
      <c r="N274" s="28"/>
    </row>
    <row r="275" spans="1:14" outlineLevel="1" x14ac:dyDescent="0.25">
      <c r="A275" t="s">
        <v>230</v>
      </c>
      <c r="C275" t="s">
        <v>20</v>
      </c>
      <c r="D275" s="2" t="s">
        <v>1014</v>
      </c>
      <c r="E275" s="2">
        <f t="shared" si="9"/>
        <v>1600000</v>
      </c>
      <c r="G275" s="2">
        <v>360000</v>
      </c>
      <c r="J275" s="2">
        <f t="shared" si="10"/>
        <v>1960000</v>
      </c>
      <c r="K275" s="2">
        <v>1600000</v>
      </c>
      <c r="L275" s="2" t="s">
        <v>250</v>
      </c>
      <c r="N275" s="28"/>
    </row>
    <row r="276" spans="1:14" outlineLevel="1" x14ac:dyDescent="0.25">
      <c r="A276" t="s">
        <v>229</v>
      </c>
      <c r="C276" t="s">
        <v>20</v>
      </c>
      <c r="D276" s="2" t="s">
        <v>1</v>
      </c>
      <c r="E276" s="2">
        <f t="shared" si="9"/>
        <v>0</v>
      </c>
      <c r="J276" s="2">
        <f t="shared" si="10"/>
        <v>0</v>
      </c>
      <c r="K276" s="2">
        <v>0</v>
      </c>
      <c r="L276" s="2" t="s">
        <v>252</v>
      </c>
      <c r="N276" s="28"/>
    </row>
    <row r="277" spans="1:14" outlineLevel="1" x14ac:dyDescent="0.25">
      <c r="A277" t="s">
        <v>229</v>
      </c>
      <c r="C277" t="s">
        <v>20</v>
      </c>
      <c r="D277" s="2" t="s">
        <v>1</v>
      </c>
      <c r="E277" s="2">
        <f t="shared" si="9"/>
        <v>0</v>
      </c>
      <c r="J277" s="2">
        <f t="shared" si="10"/>
        <v>0</v>
      </c>
      <c r="K277" s="2">
        <v>0</v>
      </c>
      <c r="L277" s="2" t="s">
        <v>252</v>
      </c>
      <c r="N277" s="28"/>
    </row>
    <row r="278" spans="1:14" outlineLevel="1" x14ac:dyDescent="0.25">
      <c r="A278" t="s">
        <v>229</v>
      </c>
      <c r="C278" t="s">
        <v>20</v>
      </c>
      <c r="D278" s="2" t="s">
        <v>1</v>
      </c>
      <c r="E278" s="2">
        <f t="shared" si="9"/>
        <v>0</v>
      </c>
      <c r="J278" s="2">
        <f t="shared" si="10"/>
        <v>0</v>
      </c>
      <c r="K278" s="2">
        <v>0</v>
      </c>
      <c r="L278" s="2" t="s">
        <v>252</v>
      </c>
      <c r="N278" s="28"/>
    </row>
    <row r="279" spans="1:14" outlineLevel="1" x14ac:dyDescent="0.25">
      <c r="A279" t="s">
        <v>230</v>
      </c>
      <c r="C279" t="s">
        <v>20</v>
      </c>
      <c r="D279" s="2" t="s">
        <v>205</v>
      </c>
      <c r="E279" s="2">
        <f t="shared" si="9"/>
        <v>3300000</v>
      </c>
      <c r="J279" s="2">
        <f t="shared" si="10"/>
        <v>3300000</v>
      </c>
      <c r="K279" s="2">
        <v>3300000</v>
      </c>
      <c r="L279" s="2" t="s">
        <v>252</v>
      </c>
      <c r="N279" s="28"/>
    </row>
    <row r="280" spans="1:14" outlineLevel="1" x14ac:dyDescent="0.25">
      <c r="A280" t="s">
        <v>230</v>
      </c>
      <c r="C280" t="s">
        <v>20</v>
      </c>
      <c r="D280" s="2" t="s">
        <v>1015</v>
      </c>
      <c r="E280" s="2">
        <f t="shared" si="9"/>
        <v>3300000</v>
      </c>
      <c r="G280" s="2">
        <v>360000</v>
      </c>
      <c r="J280" s="2">
        <f t="shared" si="10"/>
        <v>3660000</v>
      </c>
      <c r="K280" s="2">
        <v>3300000</v>
      </c>
      <c r="L280" s="2" t="s">
        <v>252</v>
      </c>
      <c r="N280" s="28"/>
    </row>
    <row r="281" spans="1:14" outlineLevel="1" x14ac:dyDescent="0.25">
      <c r="A281" t="s">
        <v>230</v>
      </c>
      <c r="C281" t="s">
        <v>20</v>
      </c>
      <c r="D281" s="2" t="s">
        <v>718</v>
      </c>
      <c r="E281" s="2">
        <f t="shared" si="9"/>
        <v>3300000</v>
      </c>
      <c r="J281" s="2">
        <f t="shared" si="10"/>
        <v>3300000</v>
      </c>
      <c r="K281" s="2">
        <v>3300000</v>
      </c>
      <c r="L281" s="19" t="s">
        <v>252</v>
      </c>
      <c r="N281" s="28"/>
    </row>
    <row r="282" spans="1:14" outlineLevel="1" x14ac:dyDescent="0.25">
      <c r="A282" t="s">
        <v>229</v>
      </c>
      <c r="C282" t="s">
        <v>20</v>
      </c>
      <c r="D282" s="2" t="s">
        <v>770</v>
      </c>
      <c r="E282" s="2">
        <f t="shared" si="9"/>
        <v>2400000</v>
      </c>
      <c r="G282" s="2">
        <v>1000000</v>
      </c>
      <c r="J282" s="2">
        <f t="shared" si="10"/>
        <v>3400000</v>
      </c>
      <c r="K282" s="2">
        <v>2400000</v>
      </c>
      <c r="L282" s="19" t="s">
        <v>372</v>
      </c>
      <c r="N282" s="28"/>
    </row>
    <row r="283" spans="1:14" outlineLevel="1" x14ac:dyDescent="0.25">
      <c r="A283" t="s">
        <v>229</v>
      </c>
      <c r="C283" t="s">
        <v>20</v>
      </c>
      <c r="D283" s="2" t="s">
        <v>198</v>
      </c>
      <c r="E283" s="2">
        <f t="shared" si="9"/>
        <v>400000</v>
      </c>
      <c r="J283" s="2">
        <f t="shared" si="10"/>
        <v>400000</v>
      </c>
      <c r="K283" s="2">
        <v>400000</v>
      </c>
      <c r="L283" s="19" t="s">
        <v>372</v>
      </c>
      <c r="N283" s="28"/>
    </row>
    <row r="284" spans="1:14" outlineLevel="1" x14ac:dyDescent="0.25">
      <c r="A284" t="s">
        <v>229</v>
      </c>
      <c r="C284" t="s">
        <v>20</v>
      </c>
      <c r="D284" s="2" t="s">
        <v>200</v>
      </c>
      <c r="E284" s="2">
        <f t="shared" si="9"/>
        <v>400000</v>
      </c>
      <c r="J284" s="2">
        <f t="shared" si="10"/>
        <v>400000</v>
      </c>
      <c r="K284" s="2">
        <v>400000</v>
      </c>
      <c r="L284" s="2" t="s">
        <v>372</v>
      </c>
      <c r="N284" s="28"/>
    </row>
    <row r="285" spans="1:14" outlineLevel="1" x14ac:dyDescent="0.25">
      <c r="A285" t="s">
        <v>229</v>
      </c>
      <c r="C285" t="s">
        <v>20</v>
      </c>
      <c r="D285" s="2" t="s">
        <v>455</v>
      </c>
      <c r="E285" s="2">
        <f t="shared" si="9"/>
        <v>400000</v>
      </c>
      <c r="J285" s="2">
        <f t="shared" si="10"/>
        <v>400000</v>
      </c>
      <c r="K285" s="2">
        <v>400000</v>
      </c>
      <c r="L285" s="2" t="s">
        <v>372</v>
      </c>
      <c r="N285" s="28"/>
    </row>
    <row r="286" spans="1:14" outlineLevel="1" x14ac:dyDescent="0.25">
      <c r="A286" t="s">
        <v>229</v>
      </c>
      <c r="C286" t="s">
        <v>20</v>
      </c>
      <c r="D286" s="2" t="s">
        <v>182</v>
      </c>
      <c r="E286" s="2">
        <f t="shared" si="9"/>
        <v>400000</v>
      </c>
      <c r="J286" s="2">
        <f t="shared" si="10"/>
        <v>400000</v>
      </c>
      <c r="K286" s="2">
        <v>400000</v>
      </c>
      <c r="L286" s="2" t="s">
        <v>372</v>
      </c>
      <c r="N286" s="28"/>
    </row>
    <row r="287" spans="1:14" outlineLevel="1" x14ac:dyDescent="0.25">
      <c r="A287" t="s">
        <v>229</v>
      </c>
      <c r="C287" t="s">
        <v>20</v>
      </c>
      <c r="D287" s="2" t="s">
        <v>771</v>
      </c>
      <c r="E287" s="2">
        <f t="shared" si="9"/>
        <v>2400000</v>
      </c>
      <c r="G287" s="2">
        <v>640000</v>
      </c>
      <c r="J287" s="2">
        <f t="shared" si="10"/>
        <v>3040000</v>
      </c>
      <c r="K287" s="2">
        <v>2400000</v>
      </c>
      <c r="L287" s="2" t="s">
        <v>372</v>
      </c>
      <c r="N287" s="28"/>
    </row>
    <row r="288" spans="1:14" outlineLevel="1" x14ac:dyDescent="0.25">
      <c r="A288" t="s">
        <v>229</v>
      </c>
      <c r="C288" t="s">
        <v>20</v>
      </c>
      <c r="D288" s="2" t="s">
        <v>1016</v>
      </c>
      <c r="E288" s="2">
        <f t="shared" si="9"/>
        <v>1200000</v>
      </c>
      <c r="J288" s="2">
        <f t="shared" si="10"/>
        <v>1200000</v>
      </c>
      <c r="K288" s="2">
        <v>1200000</v>
      </c>
      <c r="L288" s="2" t="s">
        <v>372</v>
      </c>
      <c r="N288" s="28"/>
    </row>
    <row r="289" spans="1:14" outlineLevel="1" x14ac:dyDescent="0.25">
      <c r="A289" t="s">
        <v>230</v>
      </c>
      <c r="C289" t="s">
        <v>20</v>
      </c>
      <c r="D289" s="2" t="s">
        <v>54</v>
      </c>
      <c r="E289" s="2">
        <f t="shared" si="9"/>
        <v>1500000</v>
      </c>
      <c r="J289" s="2">
        <f t="shared" si="10"/>
        <v>1500000</v>
      </c>
      <c r="K289" s="2">
        <v>1500000</v>
      </c>
      <c r="L289" s="2" t="s">
        <v>372</v>
      </c>
      <c r="N289" s="28"/>
    </row>
    <row r="290" spans="1:14" outlineLevel="1" x14ac:dyDescent="0.25">
      <c r="A290" t="s">
        <v>230</v>
      </c>
      <c r="C290" t="s">
        <v>20</v>
      </c>
      <c r="D290" s="2" t="s">
        <v>871</v>
      </c>
      <c r="E290" s="2">
        <f t="shared" si="9"/>
        <v>2400000</v>
      </c>
      <c r="G290" s="2">
        <v>1000000</v>
      </c>
      <c r="J290" s="2">
        <f t="shared" si="10"/>
        <v>3400000</v>
      </c>
      <c r="K290" s="2">
        <v>2400000</v>
      </c>
      <c r="L290" s="2" t="s">
        <v>372</v>
      </c>
      <c r="N290" s="28"/>
    </row>
    <row r="291" spans="1:14" outlineLevel="1" x14ac:dyDescent="0.25">
      <c r="A291" t="s">
        <v>230</v>
      </c>
      <c r="C291" t="s">
        <v>20</v>
      </c>
      <c r="D291" s="2" t="s">
        <v>219</v>
      </c>
      <c r="E291" s="2">
        <f t="shared" si="9"/>
        <v>400000</v>
      </c>
      <c r="J291" s="2">
        <f t="shared" si="10"/>
        <v>400000</v>
      </c>
      <c r="K291" s="2">
        <v>400000</v>
      </c>
      <c r="L291" s="2" t="s">
        <v>372</v>
      </c>
      <c r="N291" s="28"/>
    </row>
    <row r="292" spans="1:14" outlineLevel="1" x14ac:dyDescent="0.25">
      <c r="A292" t="s">
        <v>230</v>
      </c>
      <c r="C292" t="s">
        <v>20</v>
      </c>
      <c r="D292" s="2" t="s">
        <v>720</v>
      </c>
      <c r="E292" s="2">
        <f t="shared" si="9"/>
        <v>2400000</v>
      </c>
      <c r="J292" s="2">
        <f t="shared" si="10"/>
        <v>2400000</v>
      </c>
      <c r="K292" s="2">
        <v>2400000</v>
      </c>
      <c r="L292" s="2" t="s">
        <v>372</v>
      </c>
      <c r="N292" s="28"/>
    </row>
    <row r="293" spans="1:14" outlineLevel="1" x14ac:dyDescent="0.25">
      <c r="A293" t="s">
        <v>230</v>
      </c>
      <c r="C293" t="s">
        <v>20</v>
      </c>
      <c r="D293" s="2" t="s">
        <v>519</v>
      </c>
      <c r="E293" s="2">
        <f t="shared" si="9"/>
        <v>4000000</v>
      </c>
      <c r="J293" s="2">
        <f t="shared" si="10"/>
        <v>4000000</v>
      </c>
      <c r="K293" s="2">
        <v>4000000</v>
      </c>
      <c r="L293" s="2" t="s">
        <v>372</v>
      </c>
      <c r="N293" s="28"/>
    </row>
    <row r="294" spans="1:14" outlineLevel="1" x14ac:dyDescent="0.25">
      <c r="A294" t="s">
        <v>230</v>
      </c>
      <c r="C294" t="s">
        <v>20</v>
      </c>
      <c r="D294" s="2" t="s">
        <v>600</v>
      </c>
      <c r="E294" s="2">
        <f t="shared" si="9"/>
        <v>2400000</v>
      </c>
      <c r="J294" s="2">
        <f t="shared" si="10"/>
        <v>2400000</v>
      </c>
      <c r="K294" s="2">
        <v>2400000</v>
      </c>
      <c r="L294" s="2" t="s">
        <v>372</v>
      </c>
      <c r="N294" s="28"/>
    </row>
    <row r="295" spans="1:14" outlineLevel="1" x14ac:dyDescent="0.25">
      <c r="A295" t="s">
        <v>230</v>
      </c>
      <c r="C295" t="s">
        <v>20</v>
      </c>
      <c r="D295" s="2" t="s">
        <v>661</v>
      </c>
      <c r="E295" s="2">
        <f t="shared" si="9"/>
        <v>2400000</v>
      </c>
      <c r="J295" s="2">
        <f t="shared" si="10"/>
        <v>2400000</v>
      </c>
      <c r="K295" s="2">
        <v>2400000</v>
      </c>
      <c r="L295" s="2" t="s">
        <v>372</v>
      </c>
      <c r="N295" s="28"/>
    </row>
    <row r="296" spans="1:14" outlineLevel="1" x14ac:dyDescent="0.25">
      <c r="A296" t="s">
        <v>229</v>
      </c>
      <c r="C296" t="s">
        <v>20</v>
      </c>
      <c r="D296" s="2" t="s">
        <v>183</v>
      </c>
      <c r="E296" s="2">
        <f t="shared" si="9"/>
        <v>3900000</v>
      </c>
      <c r="J296" s="2">
        <f t="shared" si="10"/>
        <v>3900000</v>
      </c>
      <c r="K296" s="2">
        <v>3900000</v>
      </c>
      <c r="L296" s="2" t="s">
        <v>251</v>
      </c>
      <c r="N296" s="28"/>
    </row>
    <row r="297" spans="1:14" outlineLevel="1" x14ac:dyDescent="0.25">
      <c r="A297" t="s">
        <v>229</v>
      </c>
      <c r="C297" t="s">
        <v>20</v>
      </c>
      <c r="D297" s="2" t="s">
        <v>185</v>
      </c>
      <c r="E297" s="2">
        <f t="shared" si="9"/>
        <v>5800000</v>
      </c>
      <c r="J297" s="2">
        <f t="shared" si="10"/>
        <v>5800000</v>
      </c>
      <c r="K297" s="2">
        <v>5800000</v>
      </c>
      <c r="L297" s="2" t="s">
        <v>251</v>
      </c>
      <c r="N297" s="28"/>
    </row>
    <row r="298" spans="1:14" outlineLevel="1" x14ac:dyDescent="0.25">
      <c r="A298" t="s">
        <v>229</v>
      </c>
      <c r="C298" t="s">
        <v>20</v>
      </c>
      <c r="D298" s="2" t="s">
        <v>57</v>
      </c>
      <c r="E298" s="2">
        <f t="shared" si="9"/>
        <v>5800000</v>
      </c>
      <c r="J298" s="2">
        <f t="shared" si="10"/>
        <v>5800000</v>
      </c>
      <c r="K298" s="2">
        <v>5800000</v>
      </c>
      <c r="L298" s="2" t="s">
        <v>251</v>
      </c>
      <c r="N298" s="28"/>
    </row>
    <row r="299" spans="1:14" outlineLevel="1" x14ac:dyDescent="0.25">
      <c r="A299" t="s">
        <v>229</v>
      </c>
      <c r="C299" t="s">
        <v>20</v>
      </c>
      <c r="D299" s="2" t="s">
        <v>353</v>
      </c>
      <c r="E299" s="2">
        <f t="shared" si="9"/>
        <v>400000</v>
      </c>
      <c r="J299" s="2">
        <f t="shared" si="10"/>
        <v>400000</v>
      </c>
      <c r="K299" s="2">
        <v>400000</v>
      </c>
      <c r="L299" s="2" t="s">
        <v>251</v>
      </c>
      <c r="N299" s="28"/>
    </row>
    <row r="300" spans="1:14" outlineLevel="1" x14ac:dyDescent="0.25">
      <c r="A300" t="s">
        <v>230</v>
      </c>
      <c r="C300" t="s">
        <v>20</v>
      </c>
      <c r="D300" s="2" t="s">
        <v>218</v>
      </c>
      <c r="E300" s="2">
        <f t="shared" si="9"/>
        <v>5000000</v>
      </c>
      <c r="J300" s="2">
        <f t="shared" si="10"/>
        <v>5000000</v>
      </c>
      <c r="K300" s="2">
        <v>5000000</v>
      </c>
      <c r="L300" s="2" t="s">
        <v>251</v>
      </c>
      <c r="N300" s="28"/>
    </row>
    <row r="301" spans="1:14" outlineLevel="1" x14ac:dyDescent="0.25">
      <c r="A301" t="s">
        <v>230</v>
      </c>
      <c r="C301" t="s">
        <v>20</v>
      </c>
      <c r="D301" s="2" t="s">
        <v>207</v>
      </c>
      <c r="E301" s="2">
        <f t="shared" si="9"/>
        <v>400000</v>
      </c>
      <c r="J301" s="2">
        <f t="shared" si="10"/>
        <v>400000</v>
      </c>
      <c r="K301" s="2">
        <v>400000</v>
      </c>
      <c r="L301" s="2" t="s">
        <v>251</v>
      </c>
      <c r="N301" s="28"/>
    </row>
    <row r="302" spans="1:14" outlineLevel="1" x14ac:dyDescent="0.25">
      <c r="A302" t="s">
        <v>230</v>
      </c>
      <c r="C302" t="s">
        <v>20</v>
      </c>
      <c r="D302" s="2" t="s">
        <v>1017</v>
      </c>
      <c r="E302" s="2">
        <f t="shared" si="9"/>
        <v>400000</v>
      </c>
      <c r="G302" s="2">
        <v>360000</v>
      </c>
      <c r="J302" s="2">
        <f t="shared" si="10"/>
        <v>760000</v>
      </c>
      <c r="K302" s="2">
        <v>400000</v>
      </c>
      <c r="L302" s="2" t="s">
        <v>251</v>
      </c>
      <c r="N302" s="28"/>
    </row>
    <row r="303" spans="1:14" outlineLevel="1" x14ac:dyDescent="0.25">
      <c r="A303" t="s">
        <v>230</v>
      </c>
      <c r="C303" t="s">
        <v>20</v>
      </c>
      <c r="D303" s="2" t="s">
        <v>1018</v>
      </c>
      <c r="E303" s="2">
        <f t="shared" si="9"/>
        <v>0</v>
      </c>
      <c r="G303" s="2">
        <v>840000</v>
      </c>
      <c r="J303" s="2">
        <f t="shared" si="10"/>
        <v>840000</v>
      </c>
      <c r="K303" s="2">
        <v>0</v>
      </c>
      <c r="L303" s="2" t="s">
        <v>251</v>
      </c>
      <c r="N303" s="28"/>
    </row>
    <row r="304" spans="1:14" outlineLevel="1" x14ac:dyDescent="0.25">
      <c r="A304" t="s">
        <v>230</v>
      </c>
      <c r="C304" t="s">
        <v>20</v>
      </c>
      <c r="D304" s="2" t="s">
        <v>1019</v>
      </c>
      <c r="E304" s="2">
        <f t="shared" si="9"/>
        <v>5000000</v>
      </c>
      <c r="G304" s="2">
        <v>360000</v>
      </c>
      <c r="J304" s="2">
        <f t="shared" si="10"/>
        <v>5360000</v>
      </c>
      <c r="K304" s="2">
        <v>5000000</v>
      </c>
      <c r="L304" s="2" t="s">
        <v>251</v>
      </c>
      <c r="N304" s="28"/>
    </row>
    <row r="305" spans="1:14" outlineLevel="1" x14ac:dyDescent="0.25">
      <c r="A305" t="s">
        <v>229</v>
      </c>
      <c r="C305" t="s">
        <v>20</v>
      </c>
      <c r="D305" s="2" t="s">
        <v>1</v>
      </c>
      <c r="E305" s="2">
        <f t="shared" si="9"/>
        <v>0</v>
      </c>
      <c r="J305" s="2">
        <f t="shared" si="10"/>
        <v>0</v>
      </c>
      <c r="K305" s="2">
        <v>0</v>
      </c>
      <c r="L305" s="2" t="s">
        <v>791</v>
      </c>
      <c r="N305" s="28"/>
    </row>
    <row r="306" spans="1:14" outlineLevel="1" x14ac:dyDescent="0.25">
      <c r="A306" t="s">
        <v>229</v>
      </c>
      <c r="C306" t="s">
        <v>20</v>
      </c>
      <c r="D306" s="2" t="s">
        <v>352</v>
      </c>
      <c r="E306" s="2">
        <f t="shared" si="9"/>
        <v>2000000</v>
      </c>
      <c r="J306" s="2">
        <f t="shared" si="10"/>
        <v>2000000</v>
      </c>
      <c r="K306" s="2">
        <v>2000000</v>
      </c>
      <c r="L306" s="2" t="s">
        <v>791</v>
      </c>
      <c r="N306" s="28"/>
    </row>
    <row r="307" spans="1:14" outlineLevel="1" x14ac:dyDescent="0.25">
      <c r="A307" t="s">
        <v>229</v>
      </c>
      <c r="C307" t="s">
        <v>20</v>
      </c>
      <c r="D307" s="2" t="s">
        <v>1020</v>
      </c>
      <c r="E307" s="2">
        <f t="shared" si="9"/>
        <v>2000000</v>
      </c>
      <c r="G307" s="2">
        <v>360000</v>
      </c>
      <c r="J307" s="2">
        <f t="shared" si="10"/>
        <v>2360000</v>
      </c>
      <c r="K307" s="2">
        <v>2000000</v>
      </c>
      <c r="L307" s="2" t="s">
        <v>791</v>
      </c>
      <c r="N307" s="28"/>
    </row>
    <row r="308" spans="1:14" outlineLevel="1" x14ac:dyDescent="0.25">
      <c r="A308" t="s">
        <v>229</v>
      </c>
      <c r="C308" t="s">
        <v>20</v>
      </c>
      <c r="D308" s="2" t="s">
        <v>191</v>
      </c>
      <c r="E308" s="2">
        <f t="shared" si="9"/>
        <v>1200000</v>
      </c>
      <c r="J308" s="2">
        <f t="shared" si="10"/>
        <v>1200000</v>
      </c>
      <c r="K308" s="2">
        <v>1200000</v>
      </c>
      <c r="L308" s="2" t="s">
        <v>791</v>
      </c>
      <c r="N308" s="28"/>
    </row>
    <row r="309" spans="1:14" outlineLevel="1" x14ac:dyDescent="0.25">
      <c r="A309" t="s">
        <v>229</v>
      </c>
      <c r="C309" t="s">
        <v>20</v>
      </c>
      <c r="D309" s="2" t="s">
        <v>181</v>
      </c>
      <c r="E309" s="2">
        <f t="shared" ref="E309:E375" si="11">+K309-F309</f>
        <v>2000000</v>
      </c>
      <c r="J309" s="2">
        <f t="shared" si="10"/>
        <v>2000000</v>
      </c>
      <c r="K309" s="2">
        <v>2000000</v>
      </c>
      <c r="L309" s="2" t="s">
        <v>791</v>
      </c>
      <c r="N309" s="28"/>
    </row>
    <row r="310" spans="1:14" outlineLevel="1" x14ac:dyDescent="0.25">
      <c r="A310" t="s">
        <v>230</v>
      </c>
      <c r="C310" t="s">
        <v>20</v>
      </c>
      <c r="D310" s="2" t="s">
        <v>775</v>
      </c>
      <c r="E310" s="2">
        <f t="shared" si="11"/>
        <v>2000000</v>
      </c>
      <c r="J310" s="2">
        <f t="shared" si="10"/>
        <v>2000000</v>
      </c>
      <c r="K310" s="2">
        <v>2000000</v>
      </c>
      <c r="L310" s="2" t="s">
        <v>791</v>
      </c>
      <c r="N310" s="28"/>
    </row>
    <row r="311" spans="1:14" outlineLevel="1" x14ac:dyDescent="0.25">
      <c r="A311" t="s">
        <v>230</v>
      </c>
      <c r="C311" t="s">
        <v>20</v>
      </c>
      <c r="D311" s="2" t="s">
        <v>717</v>
      </c>
      <c r="E311" s="2">
        <f t="shared" si="11"/>
        <v>3600000</v>
      </c>
      <c r="J311" s="2">
        <f t="shared" si="10"/>
        <v>3600000</v>
      </c>
      <c r="K311" s="2">
        <v>3600000</v>
      </c>
      <c r="L311" s="2" t="s">
        <v>791</v>
      </c>
      <c r="N311" s="28"/>
    </row>
    <row r="312" spans="1:14" outlineLevel="1" x14ac:dyDescent="0.25">
      <c r="A312" t="s">
        <v>230</v>
      </c>
      <c r="C312" t="s">
        <v>20</v>
      </c>
      <c r="D312" s="2" t="s">
        <v>1021</v>
      </c>
      <c r="E312" s="2">
        <f t="shared" si="11"/>
        <v>4000000</v>
      </c>
      <c r="G312" s="2">
        <v>360000</v>
      </c>
      <c r="J312" s="2">
        <f t="shared" si="10"/>
        <v>4360000</v>
      </c>
      <c r="K312" s="2">
        <v>4000000</v>
      </c>
      <c r="L312" s="2" t="s">
        <v>791</v>
      </c>
      <c r="N312" s="28"/>
    </row>
    <row r="313" spans="1:14" outlineLevel="1" x14ac:dyDescent="0.25">
      <c r="A313" t="s">
        <v>230</v>
      </c>
      <c r="C313" t="s">
        <v>20</v>
      </c>
      <c r="D313" s="2" t="s">
        <v>1022</v>
      </c>
      <c r="E313" s="2">
        <f t="shared" si="11"/>
        <v>3000000</v>
      </c>
      <c r="G313" s="2">
        <v>360000</v>
      </c>
      <c r="J313" s="2">
        <f t="shared" si="10"/>
        <v>3360000</v>
      </c>
      <c r="K313" s="2">
        <v>3000000</v>
      </c>
      <c r="L313" s="2" t="s">
        <v>791</v>
      </c>
      <c r="N313" s="28"/>
    </row>
    <row r="314" spans="1:14" outlineLevel="1" x14ac:dyDescent="0.25">
      <c r="A314" t="s">
        <v>230</v>
      </c>
      <c r="C314" t="s">
        <v>20</v>
      </c>
      <c r="D314" s="2" t="s">
        <v>1027</v>
      </c>
      <c r="E314" s="2">
        <f t="shared" si="11"/>
        <v>2600000</v>
      </c>
      <c r="G314" s="2">
        <v>840000</v>
      </c>
      <c r="J314" s="2">
        <f t="shared" si="10"/>
        <v>3440000</v>
      </c>
      <c r="K314" s="2">
        <v>2600000</v>
      </c>
      <c r="L314" s="2" t="s">
        <v>791</v>
      </c>
      <c r="N314" s="28"/>
    </row>
    <row r="315" spans="1:14" outlineLevel="1" x14ac:dyDescent="0.25">
      <c r="A315" t="s">
        <v>229</v>
      </c>
      <c r="C315" t="s">
        <v>20</v>
      </c>
      <c r="D315" s="2" t="s">
        <v>184</v>
      </c>
      <c r="E315" s="2">
        <f t="shared" si="11"/>
        <v>0</v>
      </c>
      <c r="J315" s="2">
        <f t="shared" si="10"/>
        <v>0</v>
      </c>
      <c r="K315" s="2">
        <v>0</v>
      </c>
      <c r="L315" s="2" t="s">
        <v>366</v>
      </c>
      <c r="N315" s="28"/>
    </row>
    <row r="316" spans="1:14" outlineLevel="1" x14ac:dyDescent="0.25">
      <c r="A316" t="s">
        <v>229</v>
      </c>
      <c r="C316" t="s">
        <v>20</v>
      </c>
      <c r="D316" s="2" t="s">
        <v>1023</v>
      </c>
      <c r="E316" s="2">
        <f t="shared" si="11"/>
        <v>0</v>
      </c>
      <c r="G316" s="2">
        <v>360000</v>
      </c>
      <c r="J316" s="2">
        <f t="shared" si="10"/>
        <v>360000</v>
      </c>
      <c r="K316" s="2">
        <v>0</v>
      </c>
      <c r="L316" s="2" t="s">
        <v>366</v>
      </c>
      <c r="N316" s="28"/>
    </row>
    <row r="317" spans="1:14" outlineLevel="1" x14ac:dyDescent="0.25">
      <c r="A317" t="s">
        <v>229</v>
      </c>
      <c r="C317" t="s">
        <v>20</v>
      </c>
      <c r="D317" s="2" t="s">
        <v>521</v>
      </c>
      <c r="E317" s="2">
        <f t="shared" si="11"/>
        <v>3000000</v>
      </c>
      <c r="J317" s="2">
        <f t="shared" si="10"/>
        <v>3000000</v>
      </c>
      <c r="K317" s="2">
        <v>3000000</v>
      </c>
      <c r="L317" s="2" t="s">
        <v>366</v>
      </c>
      <c r="N317" s="28"/>
    </row>
    <row r="318" spans="1:14" outlineLevel="1" x14ac:dyDescent="0.25">
      <c r="A318" t="s">
        <v>229</v>
      </c>
      <c r="C318" t="s">
        <v>20</v>
      </c>
      <c r="D318" s="2" t="s">
        <v>190</v>
      </c>
      <c r="E318" s="2">
        <f t="shared" si="11"/>
        <v>3000000</v>
      </c>
      <c r="J318" s="2">
        <f t="shared" si="10"/>
        <v>3000000</v>
      </c>
      <c r="K318" s="2">
        <v>3000000</v>
      </c>
      <c r="L318" s="2" t="s">
        <v>366</v>
      </c>
      <c r="N318" s="28"/>
    </row>
    <row r="319" spans="1:14" outlineLevel="1" x14ac:dyDescent="0.25">
      <c r="A319" t="s">
        <v>229</v>
      </c>
      <c r="C319" t="s">
        <v>20</v>
      </c>
      <c r="D319" s="2" t="s">
        <v>863</v>
      </c>
      <c r="E319" s="2">
        <f t="shared" si="11"/>
        <v>2400000</v>
      </c>
      <c r="G319" s="2">
        <v>1000000</v>
      </c>
      <c r="J319" s="2">
        <f t="shared" si="10"/>
        <v>3400000</v>
      </c>
      <c r="K319" s="2">
        <v>2400000</v>
      </c>
      <c r="L319" s="2" t="s">
        <v>366</v>
      </c>
      <c r="N319" s="28"/>
    </row>
    <row r="320" spans="1:14" outlineLevel="1" x14ac:dyDescent="0.25">
      <c r="A320" t="s">
        <v>229</v>
      </c>
      <c r="C320" t="s">
        <v>20</v>
      </c>
      <c r="D320" s="2" t="s">
        <v>194</v>
      </c>
      <c r="E320" s="2">
        <f t="shared" si="11"/>
        <v>0</v>
      </c>
      <c r="J320" s="2">
        <f t="shared" si="10"/>
        <v>0</v>
      </c>
      <c r="K320" s="2">
        <v>0</v>
      </c>
      <c r="L320" s="2" t="s">
        <v>366</v>
      </c>
      <c r="N320" s="28"/>
    </row>
    <row r="321" spans="1:14" outlineLevel="1" x14ac:dyDescent="0.25">
      <c r="A321" t="s">
        <v>229</v>
      </c>
      <c r="C321" t="s">
        <v>20</v>
      </c>
      <c r="D321" s="2" t="s">
        <v>769</v>
      </c>
      <c r="E321" s="2">
        <f t="shared" si="11"/>
        <v>3000000</v>
      </c>
      <c r="G321" s="2">
        <v>40000</v>
      </c>
      <c r="J321" s="2">
        <f t="shared" si="10"/>
        <v>3040000</v>
      </c>
      <c r="K321" s="2">
        <v>3000000</v>
      </c>
      <c r="L321" s="2" t="s">
        <v>366</v>
      </c>
      <c r="N321" s="28"/>
    </row>
    <row r="322" spans="1:14" outlineLevel="1" x14ac:dyDescent="0.25">
      <c r="A322" t="s">
        <v>229</v>
      </c>
      <c r="C322" t="s">
        <v>20</v>
      </c>
      <c r="D322" s="2" t="s">
        <v>197</v>
      </c>
      <c r="E322" s="2">
        <f t="shared" si="11"/>
        <v>3000000</v>
      </c>
      <c r="J322" s="2">
        <f t="shared" si="10"/>
        <v>3000000</v>
      </c>
      <c r="K322" s="2">
        <v>3000000</v>
      </c>
      <c r="L322" s="2" t="s">
        <v>366</v>
      </c>
      <c r="N322" s="28"/>
    </row>
    <row r="323" spans="1:14" outlineLevel="1" x14ac:dyDescent="0.25">
      <c r="A323" t="s">
        <v>229</v>
      </c>
      <c r="C323" t="s">
        <v>20</v>
      </c>
      <c r="D323" s="2" t="s">
        <v>370</v>
      </c>
      <c r="E323" s="2">
        <f t="shared" si="11"/>
        <v>3000000</v>
      </c>
      <c r="J323" s="2">
        <f t="shared" si="10"/>
        <v>3000000</v>
      </c>
      <c r="K323" s="2">
        <v>3000000</v>
      </c>
      <c r="L323" s="2" t="s">
        <v>366</v>
      </c>
      <c r="N323" s="28"/>
    </row>
    <row r="324" spans="1:14" outlineLevel="1" x14ac:dyDescent="0.25">
      <c r="A324" t="s">
        <v>229</v>
      </c>
      <c r="C324" t="s">
        <v>20</v>
      </c>
      <c r="D324" s="2" t="s">
        <v>512</v>
      </c>
      <c r="E324" s="2">
        <f t="shared" si="11"/>
        <v>0</v>
      </c>
      <c r="J324" s="2">
        <f t="shared" si="10"/>
        <v>0</v>
      </c>
      <c r="K324" s="2">
        <v>0</v>
      </c>
      <c r="L324" s="2" t="s">
        <v>366</v>
      </c>
      <c r="N324" s="28"/>
    </row>
    <row r="325" spans="1:14" outlineLevel="1" x14ac:dyDescent="0.25">
      <c r="A325" t="s">
        <v>229</v>
      </c>
      <c r="C325" t="s">
        <v>20</v>
      </c>
      <c r="D325" s="2" t="s">
        <v>865</v>
      </c>
      <c r="E325" s="2">
        <f t="shared" si="11"/>
        <v>1800000</v>
      </c>
      <c r="G325" s="2">
        <v>1000000</v>
      </c>
      <c r="J325" s="2">
        <f t="shared" ref="J325:J388" si="12">SUM(E325:G325)-H325</f>
        <v>2800000</v>
      </c>
      <c r="K325" s="2">
        <v>1800000</v>
      </c>
      <c r="L325" s="2" t="s">
        <v>366</v>
      </c>
      <c r="N325" s="28"/>
    </row>
    <row r="326" spans="1:14" outlineLevel="1" x14ac:dyDescent="0.25">
      <c r="A326" t="s">
        <v>230</v>
      </c>
      <c r="C326" t="s">
        <v>20</v>
      </c>
      <c r="D326" s="2" t="s">
        <v>201</v>
      </c>
      <c r="E326" s="2">
        <f t="shared" si="11"/>
        <v>3000000</v>
      </c>
      <c r="J326" s="2">
        <f t="shared" si="12"/>
        <v>3000000</v>
      </c>
      <c r="K326" s="2">
        <v>3000000</v>
      </c>
      <c r="L326" s="2" t="s">
        <v>366</v>
      </c>
      <c r="N326" s="28"/>
    </row>
    <row r="327" spans="1:14" outlineLevel="1" x14ac:dyDescent="0.25">
      <c r="A327" t="s">
        <v>230</v>
      </c>
      <c r="C327" t="s">
        <v>20</v>
      </c>
      <c r="D327" s="2" t="s">
        <v>203</v>
      </c>
      <c r="E327" s="2">
        <f t="shared" si="11"/>
        <v>3000000</v>
      </c>
      <c r="J327" s="2">
        <f t="shared" si="12"/>
        <v>3000000</v>
      </c>
      <c r="K327" s="2">
        <v>3000000</v>
      </c>
      <c r="L327" s="2" t="s">
        <v>366</v>
      </c>
      <c r="N327" s="28"/>
    </row>
    <row r="328" spans="1:14" outlineLevel="1" x14ac:dyDescent="0.25">
      <c r="A328" t="s">
        <v>230</v>
      </c>
      <c r="C328" t="s">
        <v>20</v>
      </c>
      <c r="D328" s="2" t="s">
        <v>513</v>
      </c>
      <c r="E328" s="2">
        <f t="shared" si="11"/>
        <v>3000000</v>
      </c>
      <c r="J328" s="2">
        <f t="shared" si="12"/>
        <v>3000000</v>
      </c>
      <c r="K328" s="2">
        <v>3000000</v>
      </c>
      <c r="L328" s="2" t="s">
        <v>366</v>
      </c>
      <c r="N328" s="28"/>
    </row>
    <row r="329" spans="1:14" outlineLevel="1" x14ac:dyDescent="0.25">
      <c r="A329" t="s">
        <v>230</v>
      </c>
      <c r="C329" t="s">
        <v>20</v>
      </c>
      <c r="D329" s="2" t="s">
        <v>459</v>
      </c>
      <c r="E329" s="2">
        <f t="shared" si="11"/>
        <v>3000000</v>
      </c>
      <c r="G329" s="2">
        <v>1000000</v>
      </c>
      <c r="J329" s="2">
        <f t="shared" si="12"/>
        <v>4000000</v>
      </c>
      <c r="K329" s="2">
        <v>3000000</v>
      </c>
      <c r="L329" s="2" t="s">
        <v>366</v>
      </c>
      <c r="N329" s="28"/>
    </row>
    <row r="330" spans="1:14" outlineLevel="1" x14ac:dyDescent="0.25">
      <c r="A330" t="s">
        <v>230</v>
      </c>
      <c r="C330" t="s">
        <v>20</v>
      </c>
      <c r="D330" s="2" t="s">
        <v>1024</v>
      </c>
      <c r="E330" s="2">
        <f t="shared" si="11"/>
        <v>2400000</v>
      </c>
      <c r="G330" s="2">
        <v>360000</v>
      </c>
      <c r="J330" s="2">
        <f t="shared" si="12"/>
        <v>2760000</v>
      </c>
      <c r="K330" s="2">
        <v>2400000</v>
      </c>
      <c r="L330" s="2" t="s">
        <v>366</v>
      </c>
      <c r="N330" s="28"/>
    </row>
    <row r="331" spans="1:14" outlineLevel="1" x14ac:dyDescent="0.25">
      <c r="A331" t="s">
        <v>230</v>
      </c>
      <c r="C331" t="s">
        <v>20</v>
      </c>
      <c r="D331" s="2" t="s">
        <v>1025</v>
      </c>
      <c r="E331" s="2">
        <f t="shared" si="11"/>
        <v>3000000</v>
      </c>
      <c r="G331" s="2">
        <v>360000</v>
      </c>
      <c r="J331" s="2">
        <f t="shared" si="12"/>
        <v>3360000</v>
      </c>
      <c r="K331" s="2">
        <v>3000000</v>
      </c>
      <c r="L331" s="2" t="s">
        <v>366</v>
      </c>
      <c r="N331" s="28"/>
    </row>
    <row r="332" spans="1:14" outlineLevel="1" x14ac:dyDescent="0.25">
      <c r="A332" t="s">
        <v>230</v>
      </c>
      <c r="C332" t="s">
        <v>20</v>
      </c>
      <c r="D332" s="2" t="s">
        <v>1</v>
      </c>
      <c r="E332" s="2">
        <f t="shared" si="11"/>
        <v>0</v>
      </c>
      <c r="J332" s="2">
        <f t="shared" si="12"/>
        <v>0</v>
      </c>
      <c r="K332" s="2">
        <v>0</v>
      </c>
      <c r="L332" s="2" t="s">
        <v>366</v>
      </c>
      <c r="N332" s="28"/>
    </row>
    <row r="333" spans="1:14" outlineLevel="1" x14ac:dyDescent="0.25">
      <c r="A333" t="s">
        <v>230</v>
      </c>
      <c r="C333" t="s">
        <v>20</v>
      </c>
      <c r="D333" s="2" t="s">
        <v>516</v>
      </c>
      <c r="E333" s="2">
        <f t="shared" si="11"/>
        <v>3000000</v>
      </c>
      <c r="J333" s="2">
        <f t="shared" si="12"/>
        <v>3000000</v>
      </c>
      <c r="K333" s="2">
        <v>3000000</v>
      </c>
      <c r="L333" s="2" t="s">
        <v>366</v>
      </c>
      <c r="N333" s="28"/>
    </row>
    <row r="334" spans="1:14" outlineLevel="1" x14ac:dyDescent="0.25">
      <c r="A334" t="s">
        <v>230</v>
      </c>
      <c r="C334" t="s">
        <v>20</v>
      </c>
      <c r="D334" s="2" t="s">
        <v>215</v>
      </c>
      <c r="E334" s="2">
        <f t="shared" si="11"/>
        <v>3000000</v>
      </c>
      <c r="J334" s="2">
        <f t="shared" si="12"/>
        <v>3000000</v>
      </c>
      <c r="K334" s="2">
        <v>3000000</v>
      </c>
      <c r="L334" s="2" t="s">
        <v>366</v>
      </c>
      <c r="N334" s="28"/>
    </row>
    <row r="335" spans="1:14" outlineLevel="1" x14ac:dyDescent="0.25">
      <c r="A335" t="s">
        <v>230</v>
      </c>
      <c r="C335" t="s">
        <v>20</v>
      </c>
      <c r="D335" s="2" t="s">
        <v>870</v>
      </c>
      <c r="E335" s="2">
        <f t="shared" si="11"/>
        <v>3000000</v>
      </c>
      <c r="G335" s="2">
        <v>1000000</v>
      </c>
      <c r="J335" s="2">
        <f t="shared" si="12"/>
        <v>4000000</v>
      </c>
      <c r="K335" s="2">
        <v>3000000</v>
      </c>
      <c r="L335" s="2" t="s">
        <v>366</v>
      </c>
      <c r="N335" s="28"/>
    </row>
    <row r="336" spans="1:14" outlineLevel="1" x14ac:dyDescent="0.25">
      <c r="A336" t="s">
        <v>230</v>
      </c>
      <c r="C336" t="s">
        <v>20</v>
      </c>
      <c r="D336" s="19" t="s">
        <v>773</v>
      </c>
      <c r="E336" s="2">
        <f t="shared" si="11"/>
        <v>3000000</v>
      </c>
      <c r="G336" s="2">
        <v>360000</v>
      </c>
      <c r="J336" s="2">
        <f t="shared" si="12"/>
        <v>3360000</v>
      </c>
      <c r="K336" s="2">
        <v>3000000</v>
      </c>
      <c r="L336" s="19" t="s">
        <v>366</v>
      </c>
      <c r="N336" s="28"/>
    </row>
    <row r="337" spans="1:14" outlineLevel="1" x14ac:dyDescent="0.25">
      <c r="A337" t="s">
        <v>229</v>
      </c>
      <c r="C337" t="s">
        <v>37</v>
      </c>
      <c r="D337" s="2" t="s">
        <v>220</v>
      </c>
      <c r="E337" s="2">
        <f t="shared" si="11"/>
        <v>500000</v>
      </c>
      <c r="J337" s="2">
        <f t="shared" si="12"/>
        <v>500000</v>
      </c>
      <c r="K337" s="2">
        <v>500000</v>
      </c>
      <c r="N337" s="28"/>
    </row>
    <row r="338" spans="1:14" outlineLevel="1" x14ac:dyDescent="0.25">
      <c r="A338" t="s">
        <v>229</v>
      </c>
      <c r="C338" t="s">
        <v>37</v>
      </c>
      <c r="D338" s="2" t="s">
        <v>558</v>
      </c>
      <c r="E338" s="2">
        <f t="shared" si="11"/>
        <v>500000</v>
      </c>
      <c r="J338" s="2">
        <f t="shared" si="12"/>
        <v>500000</v>
      </c>
      <c r="K338" s="2">
        <v>500000</v>
      </c>
      <c r="N338" s="28"/>
    </row>
    <row r="339" spans="1:14" outlineLevel="1" x14ac:dyDescent="0.25">
      <c r="A339" t="s">
        <v>229</v>
      </c>
      <c r="C339" t="s">
        <v>37</v>
      </c>
      <c r="D339" s="2" t="s">
        <v>222</v>
      </c>
      <c r="E339" s="2">
        <f t="shared" si="11"/>
        <v>500000</v>
      </c>
      <c r="J339" s="2">
        <f t="shared" si="12"/>
        <v>500000</v>
      </c>
      <c r="K339" s="2">
        <v>500000</v>
      </c>
      <c r="N339" s="28"/>
    </row>
    <row r="340" spans="1:14" outlineLevel="1" x14ac:dyDescent="0.25">
      <c r="A340" t="s">
        <v>229</v>
      </c>
      <c r="C340" t="s">
        <v>37</v>
      </c>
      <c r="D340" s="2" t="s">
        <v>454</v>
      </c>
      <c r="E340" s="2">
        <f t="shared" si="11"/>
        <v>2800000</v>
      </c>
      <c r="J340" s="2">
        <f t="shared" si="12"/>
        <v>2800000</v>
      </c>
      <c r="K340" s="2">
        <v>2800000</v>
      </c>
      <c r="N340" s="28"/>
    </row>
    <row r="341" spans="1:14" outlineLevel="1" x14ac:dyDescent="0.25">
      <c r="A341" t="s">
        <v>229</v>
      </c>
      <c r="C341" t="s">
        <v>37</v>
      </c>
      <c r="D341" s="2" t="s">
        <v>221</v>
      </c>
      <c r="E341" s="2">
        <f t="shared" si="11"/>
        <v>1300000</v>
      </c>
      <c r="J341" s="2">
        <f t="shared" si="12"/>
        <v>1300000</v>
      </c>
      <c r="K341" s="2">
        <v>1300000</v>
      </c>
      <c r="N341" s="28"/>
    </row>
    <row r="342" spans="1:14" outlineLevel="1" x14ac:dyDescent="0.25">
      <c r="A342" t="s">
        <v>229</v>
      </c>
      <c r="C342" t="s">
        <v>37</v>
      </c>
      <c r="D342" s="2" t="s">
        <v>872</v>
      </c>
      <c r="E342" s="2">
        <f t="shared" si="11"/>
        <v>0</v>
      </c>
      <c r="J342" s="2">
        <f t="shared" si="12"/>
        <v>0</v>
      </c>
      <c r="K342" s="2">
        <v>0</v>
      </c>
      <c r="N342" s="28"/>
    </row>
    <row r="343" spans="1:14" outlineLevel="1" x14ac:dyDescent="0.25">
      <c r="A343" t="s">
        <v>229</v>
      </c>
      <c r="C343" t="s">
        <v>37</v>
      </c>
      <c r="D343" s="2" t="s">
        <v>1</v>
      </c>
      <c r="E343" s="2">
        <f t="shared" si="11"/>
        <v>0</v>
      </c>
      <c r="J343" s="2">
        <v>0</v>
      </c>
      <c r="K343" s="2">
        <v>0</v>
      </c>
      <c r="N343" s="28"/>
    </row>
    <row r="344" spans="1:14" outlineLevel="1" x14ac:dyDescent="0.25">
      <c r="A344" t="s">
        <v>230</v>
      </c>
      <c r="C344" t="s">
        <v>37</v>
      </c>
      <c r="D344" s="2" t="s">
        <v>777</v>
      </c>
      <c r="E344" s="2">
        <f t="shared" si="11"/>
        <v>3000000</v>
      </c>
      <c r="J344" s="2">
        <f t="shared" si="12"/>
        <v>3000000</v>
      </c>
      <c r="K344" s="2">
        <v>3000000</v>
      </c>
      <c r="N344" s="28"/>
    </row>
    <row r="345" spans="1:14" outlineLevel="1" x14ac:dyDescent="0.25">
      <c r="A345" t="s">
        <v>230</v>
      </c>
      <c r="C345" t="s">
        <v>37</v>
      </c>
      <c r="D345" s="2" t="s">
        <v>55</v>
      </c>
      <c r="E345" s="2">
        <f t="shared" si="11"/>
        <v>3000000</v>
      </c>
      <c r="J345" s="2">
        <f t="shared" si="12"/>
        <v>3000000</v>
      </c>
      <c r="K345" s="2">
        <v>3000000</v>
      </c>
      <c r="N345" s="28"/>
    </row>
    <row r="346" spans="1:14" outlineLevel="1" x14ac:dyDescent="0.25">
      <c r="A346" t="s">
        <v>230</v>
      </c>
      <c r="C346" t="s">
        <v>37</v>
      </c>
      <c r="D346" s="2" t="s">
        <v>419</v>
      </c>
      <c r="E346" s="2">
        <f t="shared" si="11"/>
        <v>4500000</v>
      </c>
      <c r="J346" s="2">
        <f t="shared" si="12"/>
        <v>4500000</v>
      </c>
      <c r="K346" s="2">
        <v>4500000</v>
      </c>
      <c r="N346" s="28"/>
    </row>
    <row r="347" spans="1:14" outlineLevel="1" x14ac:dyDescent="0.25">
      <c r="A347" t="s">
        <v>230</v>
      </c>
      <c r="C347" t="s">
        <v>37</v>
      </c>
      <c r="D347" s="2" t="s">
        <v>224</v>
      </c>
      <c r="E347" s="2">
        <f t="shared" si="11"/>
        <v>2500000</v>
      </c>
      <c r="J347" s="2">
        <f t="shared" si="12"/>
        <v>2500000</v>
      </c>
      <c r="K347" s="2">
        <v>2500000</v>
      </c>
      <c r="N347" s="28"/>
    </row>
    <row r="348" spans="1:14" outlineLevel="1" x14ac:dyDescent="0.25">
      <c r="A348" t="s">
        <v>230</v>
      </c>
      <c r="C348" t="s">
        <v>37</v>
      </c>
      <c r="D348" s="2" t="s">
        <v>460</v>
      </c>
      <c r="E348" s="2">
        <f t="shared" si="11"/>
        <v>2000000</v>
      </c>
      <c r="H348" s="2">
        <v>200000</v>
      </c>
      <c r="J348" s="2">
        <f t="shared" si="12"/>
        <v>1800000</v>
      </c>
      <c r="K348" s="2">
        <v>2000000</v>
      </c>
      <c r="L348" s="19" t="s">
        <v>1004</v>
      </c>
      <c r="N348" s="28"/>
    </row>
    <row r="349" spans="1:14" outlineLevel="1" x14ac:dyDescent="0.25">
      <c r="A349" t="s">
        <v>230</v>
      </c>
      <c r="C349" t="s">
        <v>37</v>
      </c>
      <c r="D349" s="2" t="s">
        <v>226</v>
      </c>
      <c r="E349" s="2">
        <f t="shared" si="11"/>
        <v>4000000</v>
      </c>
      <c r="J349" s="2">
        <f t="shared" si="12"/>
        <v>4000000</v>
      </c>
      <c r="K349" s="2">
        <v>4000000</v>
      </c>
      <c r="N349" s="28"/>
    </row>
    <row r="350" spans="1:14" outlineLevel="1" x14ac:dyDescent="0.25">
      <c r="A350" t="s">
        <v>230</v>
      </c>
      <c r="C350" t="s">
        <v>37</v>
      </c>
      <c r="D350" s="2" t="s">
        <v>58</v>
      </c>
      <c r="E350" s="2">
        <f t="shared" si="11"/>
        <v>1200000</v>
      </c>
      <c r="H350" s="2">
        <v>200000</v>
      </c>
      <c r="J350" s="2">
        <f t="shared" si="12"/>
        <v>1000000</v>
      </c>
      <c r="K350" s="2">
        <v>1200000</v>
      </c>
      <c r="L350" s="19" t="s">
        <v>1004</v>
      </c>
      <c r="N350" s="28"/>
    </row>
    <row r="351" spans="1:14" outlineLevel="1" x14ac:dyDescent="0.25">
      <c r="A351" t="s">
        <v>230</v>
      </c>
      <c r="C351" t="s">
        <v>37</v>
      </c>
      <c r="D351" s="2" t="s">
        <v>202</v>
      </c>
      <c r="E351" s="2">
        <f t="shared" si="11"/>
        <v>4500000</v>
      </c>
      <c r="J351" s="2">
        <f t="shared" si="12"/>
        <v>4500000</v>
      </c>
      <c r="K351" s="2">
        <v>4500000</v>
      </c>
      <c r="N351" s="28"/>
    </row>
    <row r="352" spans="1:14" outlineLevel="1" x14ac:dyDescent="0.25">
      <c r="A352" t="s">
        <v>229</v>
      </c>
      <c r="C352" t="s">
        <v>39</v>
      </c>
      <c r="D352" s="2" t="s">
        <v>1026</v>
      </c>
      <c r="E352" s="2">
        <f t="shared" si="11"/>
        <v>1000000</v>
      </c>
      <c r="H352" s="2">
        <v>870000</v>
      </c>
      <c r="J352" s="2">
        <f t="shared" si="12"/>
        <v>130000</v>
      </c>
      <c r="K352" s="2">
        <v>1000000</v>
      </c>
      <c r="L352" s="19" t="s">
        <v>928</v>
      </c>
      <c r="N352" s="28"/>
    </row>
    <row r="353" spans="1:14" outlineLevel="1" x14ac:dyDescent="0.25">
      <c r="A353" t="s">
        <v>230</v>
      </c>
      <c r="C353" t="s">
        <v>39</v>
      </c>
      <c r="D353" s="19" t="s">
        <v>344</v>
      </c>
      <c r="E353" s="2">
        <f t="shared" si="11"/>
        <v>6000000</v>
      </c>
      <c r="F353" s="19"/>
      <c r="H353" s="19"/>
      <c r="I353" s="19"/>
      <c r="J353" s="2">
        <f t="shared" si="12"/>
        <v>6000000</v>
      </c>
      <c r="K353" s="19">
        <v>6000000</v>
      </c>
      <c r="L353" s="19"/>
      <c r="N353" s="28"/>
    </row>
    <row r="354" spans="1:14" s="1" customFormat="1" x14ac:dyDescent="0.25">
      <c r="A354" s="3"/>
      <c r="B354" s="3"/>
      <c r="C354" s="3"/>
      <c r="D354" s="3" t="s">
        <v>85</v>
      </c>
      <c r="E354" s="4">
        <f t="shared" ref="E354:K354" si="13">SUM(E242:E353)</f>
        <v>222400000</v>
      </c>
      <c r="F354" s="4">
        <f t="shared" si="13"/>
        <v>0</v>
      </c>
      <c r="G354" s="4">
        <f t="shared" si="13"/>
        <v>23160000</v>
      </c>
      <c r="H354" s="4">
        <f t="shared" si="13"/>
        <v>1270000</v>
      </c>
      <c r="I354" s="4">
        <f t="shared" si="13"/>
        <v>0</v>
      </c>
      <c r="J354" s="4">
        <f t="shared" si="12"/>
        <v>244290000</v>
      </c>
      <c r="K354" s="4">
        <f t="shared" si="13"/>
        <v>222400000</v>
      </c>
      <c r="L354" s="4"/>
      <c r="N354" s="28"/>
    </row>
    <row r="355" spans="1:14" outlineLevel="1" x14ac:dyDescent="0.25">
      <c r="A355" t="s">
        <v>249</v>
      </c>
      <c r="C355" t="s">
        <v>20</v>
      </c>
      <c r="D355" s="15" t="s">
        <v>461</v>
      </c>
      <c r="E355" s="2">
        <f t="shared" si="11"/>
        <v>4300000</v>
      </c>
      <c r="J355" s="2">
        <f t="shared" si="12"/>
        <v>4300000</v>
      </c>
      <c r="K355" s="2">
        <v>4300000</v>
      </c>
      <c r="L355" s="2" t="s">
        <v>371</v>
      </c>
      <c r="N355" s="28"/>
    </row>
    <row r="356" spans="1:14" outlineLevel="1" x14ac:dyDescent="0.25">
      <c r="A356" t="s">
        <v>249</v>
      </c>
      <c r="C356" t="s">
        <v>20</v>
      </c>
      <c r="D356" s="15" t="s">
        <v>918</v>
      </c>
      <c r="E356" s="2">
        <f t="shared" si="11"/>
        <v>400000</v>
      </c>
      <c r="G356" s="2">
        <v>1000000</v>
      </c>
      <c r="J356" s="2">
        <f t="shared" si="12"/>
        <v>1400000</v>
      </c>
      <c r="K356" s="2">
        <v>400000</v>
      </c>
      <c r="L356" s="2" t="s">
        <v>371</v>
      </c>
      <c r="N356" s="28"/>
    </row>
    <row r="357" spans="1:14" outlineLevel="1" x14ac:dyDescent="0.25">
      <c r="A357" t="s">
        <v>249</v>
      </c>
      <c r="C357" t="s">
        <v>20</v>
      </c>
      <c r="D357" s="15" t="s">
        <v>402</v>
      </c>
      <c r="E357" s="2">
        <f t="shared" si="11"/>
        <v>400000</v>
      </c>
      <c r="J357" s="2">
        <f t="shared" si="12"/>
        <v>400000</v>
      </c>
      <c r="K357" s="2">
        <v>400000</v>
      </c>
      <c r="L357" s="2" t="s">
        <v>371</v>
      </c>
      <c r="N357" s="28"/>
    </row>
    <row r="358" spans="1:14" outlineLevel="1" x14ac:dyDescent="0.25">
      <c r="A358" t="s">
        <v>249</v>
      </c>
      <c r="C358" t="s">
        <v>20</v>
      </c>
      <c r="D358" s="15" t="s">
        <v>236</v>
      </c>
      <c r="E358" s="2">
        <f t="shared" si="11"/>
        <v>4300000</v>
      </c>
      <c r="J358" s="2">
        <f t="shared" si="12"/>
        <v>4300000</v>
      </c>
      <c r="K358" s="2">
        <v>4300000</v>
      </c>
      <c r="L358" s="2" t="s">
        <v>371</v>
      </c>
      <c r="N358" s="28"/>
    </row>
    <row r="359" spans="1:14" outlineLevel="1" x14ac:dyDescent="0.25">
      <c r="A359" t="s">
        <v>249</v>
      </c>
      <c r="C359" t="s">
        <v>20</v>
      </c>
      <c r="D359" s="15" t="s">
        <v>522</v>
      </c>
      <c r="E359" s="2">
        <f t="shared" si="11"/>
        <v>4300000</v>
      </c>
      <c r="J359" s="2">
        <f t="shared" si="12"/>
        <v>4300000</v>
      </c>
      <c r="K359" s="2">
        <v>4300000</v>
      </c>
      <c r="L359" s="2" t="s">
        <v>371</v>
      </c>
      <c r="N359" s="28"/>
    </row>
    <row r="360" spans="1:14" outlineLevel="1" x14ac:dyDescent="0.25">
      <c r="A360" t="s">
        <v>249</v>
      </c>
      <c r="C360" t="s">
        <v>20</v>
      </c>
      <c r="D360" s="15" t="s">
        <v>919</v>
      </c>
      <c r="E360" s="2">
        <f t="shared" si="11"/>
        <v>400000</v>
      </c>
      <c r="J360" s="2">
        <f t="shared" si="12"/>
        <v>400000</v>
      </c>
      <c r="K360" s="2">
        <v>400000</v>
      </c>
      <c r="L360" s="2" t="s">
        <v>371</v>
      </c>
      <c r="N360" s="28"/>
    </row>
    <row r="361" spans="1:14" outlineLevel="1" x14ac:dyDescent="0.25">
      <c r="A361" t="s">
        <v>249</v>
      </c>
      <c r="C361" t="s">
        <v>20</v>
      </c>
      <c r="D361" s="15" t="s">
        <v>679</v>
      </c>
      <c r="E361" s="2">
        <f t="shared" si="11"/>
        <v>2800000</v>
      </c>
      <c r="J361" s="2">
        <f t="shared" si="12"/>
        <v>2800000</v>
      </c>
      <c r="K361" s="2">
        <v>2800000</v>
      </c>
      <c r="L361" s="2" t="s">
        <v>371</v>
      </c>
      <c r="N361" s="28"/>
    </row>
    <row r="362" spans="1:14" outlineLevel="1" x14ac:dyDescent="0.25">
      <c r="A362" t="s">
        <v>249</v>
      </c>
      <c r="C362" t="s">
        <v>20</v>
      </c>
      <c r="D362" s="15" t="s">
        <v>920</v>
      </c>
      <c r="E362" s="2">
        <f t="shared" si="11"/>
        <v>4000000</v>
      </c>
      <c r="G362" s="2">
        <v>1000000</v>
      </c>
      <c r="J362" s="2">
        <f t="shared" si="12"/>
        <v>5000000</v>
      </c>
      <c r="K362" s="2">
        <v>4000000</v>
      </c>
      <c r="L362" s="2" t="s">
        <v>371</v>
      </c>
      <c r="N362" s="28"/>
    </row>
    <row r="363" spans="1:14" outlineLevel="1" x14ac:dyDescent="0.25">
      <c r="A363" t="s">
        <v>249</v>
      </c>
      <c r="C363" t="s">
        <v>20</v>
      </c>
      <c r="D363" s="15" t="s">
        <v>238</v>
      </c>
      <c r="E363" s="2">
        <f t="shared" si="11"/>
        <v>4800000</v>
      </c>
      <c r="J363" s="2">
        <f t="shared" si="12"/>
        <v>4800000</v>
      </c>
      <c r="K363" s="2">
        <v>4800000</v>
      </c>
      <c r="L363" s="2" t="s">
        <v>371</v>
      </c>
      <c r="N363" s="28"/>
    </row>
    <row r="364" spans="1:14" outlineLevel="1" x14ac:dyDescent="0.25">
      <c r="A364" t="s">
        <v>249</v>
      </c>
      <c r="C364" t="s">
        <v>20</v>
      </c>
      <c r="D364" s="15" t="s">
        <v>248</v>
      </c>
      <c r="E364" s="2">
        <f t="shared" si="11"/>
        <v>2400000</v>
      </c>
      <c r="J364" s="2">
        <f t="shared" si="12"/>
        <v>2400000</v>
      </c>
      <c r="K364" s="2">
        <v>2400000</v>
      </c>
      <c r="L364" s="2" t="s">
        <v>371</v>
      </c>
      <c r="N364" s="28"/>
    </row>
    <row r="365" spans="1:14" outlineLevel="1" x14ac:dyDescent="0.25">
      <c r="A365" t="s">
        <v>249</v>
      </c>
      <c r="C365" t="s">
        <v>20</v>
      </c>
      <c r="D365" s="15" t="s">
        <v>524</v>
      </c>
      <c r="E365" s="2">
        <f t="shared" si="11"/>
        <v>400000</v>
      </c>
      <c r="J365" s="2">
        <f t="shared" si="12"/>
        <v>400000</v>
      </c>
      <c r="K365" s="2">
        <v>400000</v>
      </c>
      <c r="L365" s="2" t="s">
        <v>371</v>
      </c>
      <c r="N365" s="28"/>
    </row>
    <row r="366" spans="1:14" outlineLevel="1" x14ac:dyDescent="0.25">
      <c r="A366" t="s">
        <v>249</v>
      </c>
      <c r="C366" t="s">
        <v>20</v>
      </c>
      <c r="D366" s="15" t="s">
        <v>243</v>
      </c>
      <c r="E366" s="2">
        <f t="shared" si="11"/>
        <v>4000000</v>
      </c>
      <c r="J366" s="2">
        <f t="shared" si="12"/>
        <v>4000000</v>
      </c>
      <c r="K366" s="2">
        <v>4000000</v>
      </c>
      <c r="L366" s="2" t="s">
        <v>371</v>
      </c>
      <c r="N366" s="28"/>
    </row>
    <row r="367" spans="1:14" outlineLevel="1" x14ac:dyDescent="0.25">
      <c r="A367" t="s">
        <v>249</v>
      </c>
      <c r="C367" t="s">
        <v>20</v>
      </c>
      <c r="D367" s="15" t="s">
        <v>875</v>
      </c>
      <c r="E367" s="2">
        <f t="shared" si="11"/>
        <v>4000000</v>
      </c>
      <c r="G367" s="2">
        <v>960000</v>
      </c>
      <c r="J367" s="2">
        <f t="shared" si="12"/>
        <v>4960000</v>
      </c>
      <c r="K367" s="2">
        <v>4000000</v>
      </c>
      <c r="L367" s="2" t="s">
        <v>371</v>
      </c>
      <c r="N367" s="28"/>
    </row>
    <row r="368" spans="1:14" outlineLevel="1" x14ac:dyDescent="0.25">
      <c r="A368" t="s">
        <v>249</v>
      </c>
      <c r="C368" t="s">
        <v>20</v>
      </c>
      <c r="D368" s="15" t="s">
        <v>877</v>
      </c>
      <c r="E368" s="2">
        <f t="shared" si="11"/>
        <v>400000</v>
      </c>
      <c r="G368" s="2">
        <v>280000</v>
      </c>
      <c r="J368" s="2">
        <f t="shared" si="12"/>
        <v>680000</v>
      </c>
      <c r="K368" s="2">
        <v>400000</v>
      </c>
      <c r="L368" s="2" t="s">
        <v>371</v>
      </c>
      <c r="N368" s="28"/>
    </row>
    <row r="369" spans="1:14" outlineLevel="1" x14ac:dyDescent="0.25">
      <c r="A369" t="s">
        <v>249</v>
      </c>
      <c r="C369" t="s">
        <v>20</v>
      </c>
      <c r="D369" s="15" t="s">
        <v>358</v>
      </c>
      <c r="E369" s="2">
        <f t="shared" si="11"/>
        <v>2400000</v>
      </c>
      <c r="J369" s="2">
        <f t="shared" si="12"/>
        <v>2400000</v>
      </c>
      <c r="K369" s="2">
        <v>2400000</v>
      </c>
      <c r="L369" s="2" t="s">
        <v>371</v>
      </c>
      <c r="N369" s="28"/>
    </row>
    <row r="370" spans="1:14" outlineLevel="1" x14ac:dyDescent="0.25">
      <c r="A370" t="s">
        <v>265</v>
      </c>
      <c r="C370" t="s">
        <v>20</v>
      </c>
      <c r="D370" s="2" t="s">
        <v>254</v>
      </c>
      <c r="E370" s="2">
        <f t="shared" si="11"/>
        <v>400000</v>
      </c>
      <c r="J370" s="2">
        <f t="shared" si="12"/>
        <v>400000</v>
      </c>
      <c r="K370" s="2">
        <v>400000</v>
      </c>
      <c r="L370" s="2" t="s">
        <v>371</v>
      </c>
      <c r="N370" s="28"/>
    </row>
    <row r="371" spans="1:14" outlineLevel="1" x14ac:dyDescent="0.25">
      <c r="A371" t="s">
        <v>265</v>
      </c>
      <c r="C371" t="s">
        <v>20</v>
      </c>
      <c r="D371" s="2" t="s">
        <v>464</v>
      </c>
      <c r="E371" s="2">
        <f t="shared" si="11"/>
        <v>400000</v>
      </c>
      <c r="J371" s="2">
        <f t="shared" si="12"/>
        <v>400000</v>
      </c>
      <c r="K371" s="2">
        <v>400000</v>
      </c>
      <c r="L371" s="2" t="s">
        <v>371</v>
      </c>
      <c r="N371" s="28"/>
    </row>
    <row r="372" spans="1:14" outlineLevel="1" x14ac:dyDescent="0.25">
      <c r="A372" t="s">
        <v>265</v>
      </c>
      <c r="C372" t="s">
        <v>20</v>
      </c>
      <c r="D372" s="2" t="s">
        <v>560</v>
      </c>
      <c r="E372" s="2">
        <f t="shared" si="11"/>
        <v>4000000</v>
      </c>
      <c r="J372" s="2">
        <f t="shared" si="12"/>
        <v>4000000</v>
      </c>
      <c r="K372" s="2">
        <v>4000000</v>
      </c>
      <c r="L372" s="2" t="s">
        <v>371</v>
      </c>
      <c r="N372" s="28"/>
    </row>
    <row r="373" spans="1:14" outlineLevel="1" x14ac:dyDescent="0.25">
      <c r="A373" t="s">
        <v>265</v>
      </c>
      <c r="C373" t="s">
        <v>20</v>
      </c>
      <c r="D373" s="2" t="s">
        <v>882</v>
      </c>
      <c r="E373" s="2">
        <f t="shared" si="11"/>
        <v>2000000</v>
      </c>
      <c r="J373" s="2">
        <f t="shared" si="12"/>
        <v>2000000</v>
      </c>
      <c r="K373" s="2">
        <v>2000000</v>
      </c>
      <c r="L373" s="2" t="s">
        <v>371</v>
      </c>
      <c r="N373" s="28"/>
    </row>
    <row r="374" spans="1:14" outlineLevel="1" x14ac:dyDescent="0.25">
      <c r="A374" t="s">
        <v>265</v>
      </c>
      <c r="C374" t="s">
        <v>20</v>
      </c>
      <c r="D374" s="2" t="s">
        <v>63</v>
      </c>
      <c r="E374" s="2">
        <f t="shared" si="11"/>
        <v>2400000</v>
      </c>
      <c r="J374" s="2">
        <f t="shared" si="12"/>
        <v>2400000</v>
      </c>
      <c r="K374" s="2">
        <v>2400000</v>
      </c>
      <c r="L374" s="2" t="s">
        <v>371</v>
      </c>
      <c r="N374" s="28"/>
    </row>
    <row r="375" spans="1:14" outlineLevel="1" x14ac:dyDescent="0.25">
      <c r="A375" t="s">
        <v>265</v>
      </c>
      <c r="C375" t="s">
        <v>20</v>
      </c>
      <c r="D375" s="2" t="s">
        <v>880</v>
      </c>
      <c r="E375" s="2">
        <f t="shared" si="11"/>
        <v>400000</v>
      </c>
      <c r="G375" s="2">
        <v>960000</v>
      </c>
      <c r="J375" s="2">
        <f t="shared" si="12"/>
        <v>1360000</v>
      </c>
      <c r="K375" s="2">
        <v>400000</v>
      </c>
      <c r="L375" s="2" t="s">
        <v>371</v>
      </c>
      <c r="N375" s="28"/>
    </row>
    <row r="376" spans="1:14" outlineLevel="1" x14ac:dyDescent="0.25">
      <c r="A376" t="s">
        <v>265</v>
      </c>
      <c r="C376" t="s">
        <v>20</v>
      </c>
      <c r="D376" s="2" t="s">
        <v>531</v>
      </c>
      <c r="E376" s="2">
        <f t="shared" ref="E376:E462" si="14">+K376-F376</f>
        <v>1200000</v>
      </c>
      <c r="G376" s="2">
        <v>1000000</v>
      </c>
      <c r="J376" s="2">
        <f t="shared" si="12"/>
        <v>2200000</v>
      </c>
      <c r="K376" s="2">
        <v>1200000</v>
      </c>
      <c r="L376" s="2" t="s">
        <v>371</v>
      </c>
      <c r="N376" s="28"/>
    </row>
    <row r="377" spans="1:14" outlineLevel="1" x14ac:dyDescent="0.25">
      <c r="A377" t="s">
        <v>265</v>
      </c>
      <c r="C377" t="s">
        <v>20</v>
      </c>
      <c r="D377" s="2" t="s">
        <v>921</v>
      </c>
      <c r="E377" s="2">
        <f t="shared" si="14"/>
        <v>400000</v>
      </c>
      <c r="G377" s="2">
        <v>1000000</v>
      </c>
      <c r="J377" s="2">
        <f t="shared" si="12"/>
        <v>1400000</v>
      </c>
      <c r="K377" s="2">
        <v>400000</v>
      </c>
      <c r="L377" s="2" t="s">
        <v>371</v>
      </c>
      <c r="N377" s="28"/>
    </row>
    <row r="378" spans="1:14" outlineLevel="1" x14ac:dyDescent="0.25">
      <c r="A378" t="s">
        <v>265</v>
      </c>
      <c r="C378" t="s">
        <v>20</v>
      </c>
      <c r="D378" s="2" t="s">
        <v>529</v>
      </c>
      <c r="E378" s="2">
        <f t="shared" si="14"/>
        <v>400000</v>
      </c>
      <c r="J378" s="2">
        <f t="shared" si="12"/>
        <v>400000</v>
      </c>
      <c r="K378" s="2">
        <v>400000</v>
      </c>
      <c r="L378" s="2" t="s">
        <v>371</v>
      </c>
      <c r="N378" s="28"/>
    </row>
    <row r="379" spans="1:14" outlineLevel="1" x14ac:dyDescent="0.25">
      <c r="A379" t="s">
        <v>265</v>
      </c>
      <c r="C379" t="s">
        <v>20</v>
      </c>
      <c r="D379" s="2" t="s">
        <v>258</v>
      </c>
      <c r="E379" s="2">
        <f t="shared" si="14"/>
        <v>400000</v>
      </c>
      <c r="J379" s="2">
        <f t="shared" si="12"/>
        <v>400000</v>
      </c>
      <c r="K379" s="2">
        <v>400000</v>
      </c>
      <c r="L379" s="2" t="s">
        <v>371</v>
      </c>
      <c r="N379" s="28"/>
    </row>
    <row r="380" spans="1:14" outlineLevel="1" x14ac:dyDescent="0.25">
      <c r="A380" t="s">
        <v>265</v>
      </c>
      <c r="C380" t="s">
        <v>20</v>
      </c>
      <c r="D380" s="2" t="s">
        <v>681</v>
      </c>
      <c r="E380" s="2">
        <f t="shared" si="14"/>
        <v>400000</v>
      </c>
      <c r="J380" s="2">
        <f t="shared" si="12"/>
        <v>400000</v>
      </c>
      <c r="K380" s="2">
        <v>400000</v>
      </c>
      <c r="L380" s="2" t="s">
        <v>371</v>
      </c>
      <c r="N380" s="28"/>
    </row>
    <row r="381" spans="1:14" outlineLevel="1" x14ac:dyDescent="0.25">
      <c r="A381" t="s">
        <v>249</v>
      </c>
      <c r="C381" t="s">
        <v>20</v>
      </c>
      <c r="D381" s="2" t="s">
        <v>231</v>
      </c>
      <c r="E381" s="2">
        <f t="shared" si="14"/>
        <v>5500000</v>
      </c>
      <c r="J381" s="2">
        <f t="shared" si="12"/>
        <v>5500000</v>
      </c>
      <c r="K381" s="2">
        <v>5500000</v>
      </c>
      <c r="L381" s="19" t="s">
        <v>251</v>
      </c>
      <c r="N381" s="28"/>
    </row>
    <row r="382" spans="1:14" outlineLevel="1" x14ac:dyDescent="0.25">
      <c r="A382" t="s">
        <v>249</v>
      </c>
      <c r="C382" t="s">
        <v>20</v>
      </c>
      <c r="D382" s="2" t="s">
        <v>232</v>
      </c>
      <c r="E382" s="2">
        <f t="shared" si="14"/>
        <v>5500000</v>
      </c>
      <c r="J382" s="2">
        <f t="shared" si="12"/>
        <v>5500000</v>
      </c>
      <c r="K382" s="2">
        <v>5500000</v>
      </c>
      <c r="L382" s="19" t="s">
        <v>251</v>
      </c>
      <c r="N382" s="28"/>
    </row>
    <row r="383" spans="1:14" outlineLevel="1" x14ac:dyDescent="0.25">
      <c r="A383" t="s">
        <v>249</v>
      </c>
      <c r="C383" t="s">
        <v>20</v>
      </c>
      <c r="D383" s="2" t="s">
        <v>62</v>
      </c>
      <c r="E383" s="2">
        <f t="shared" si="14"/>
        <v>2200000</v>
      </c>
      <c r="J383" s="2">
        <f t="shared" si="12"/>
        <v>2200000</v>
      </c>
      <c r="K383" s="2">
        <v>2200000</v>
      </c>
      <c r="L383" s="19" t="s">
        <v>251</v>
      </c>
      <c r="N383" s="28"/>
    </row>
    <row r="384" spans="1:14" outlineLevel="1" x14ac:dyDescent="0.25">
      <c r="A384" t="s">
        <v>249</v>
      </c>
      <c r="C384" t="s">
        <v>20</v>
      </c>
      <c r="D384" s="2" t="s">
        <v>240</v>
      </c>
      <c r="E384" s="2">
        <f t="shared" si="14"/>
        <v>400000</v>
      </c>
      <c r="J384" s="2">
        <f t="shared" si="12"/>
        <v>400000</v>
      </c>
      <c r="K384" s="2">
        <v>400000</v>
      </c>
      <c r="L384" s="19" t="s">
        <v>251</v>
      </c>
      <c r="N384" s="28"/>
    </row>
    <row r="385" spans="1:14" outlineLevel="1" x14ac:dyDescent="0.25">
      <c r="A385" t="s">
        <v>265</v>
      </c>
      <c r="C385" t="s">
        <v>20</v>
      </c>
      <c r="D385" s="2" t="s">
        <v>256</v>
      </c>
      <c r="E385" s="2">
        <f t="shared" si="14"/>
        <v>400000</v>
      </c>
      <c r="J385" s="2">
        <f t="shared" si="12"/>
        <v>400000</v>
      </c>
      <c r="K385" s="2">
        <v>400000</v>
      </c>
      <c r="L385" s="19" t="s">
        <v>251</v>
      </c>
      <c r="N385" s="28"/>
    </row>
    <row r="386" spans="1:14" outlineLevel="1" x14ac:dyDescent="0.25">
      <c r="A386" t="s">
        <v>265</v>
      </c>
      <c r="C386" t="s">
        <v>20</v>
      </c>
      <c r="D386" s="2" t="s">
        <v>385</v>
      </c>
      <c r="E386" s="2">
        <f t="shared" si="14"/>
        <v>400000</v>
      </c>
      <c r="J386" s="2">
        <f t="shared" si="12"/>
        <v>400000</v>
      </c>
      <c r="K386" s="2">
        <v>400000</v>
      </c>
      <c r="L386" s="19" t="s">
        <v>251</v>
      </c>
      <c r="N386" s="28"/>
    </row>
    <row r="387" spans="1:14" outlineLevel="1" x14ac:dyDescent="0.25">
      <c r="A387" t="s">
        <v>265</v>
      </c>
      <c r="C387" t="s">
        <v>20</v>
      </c>
      <c r="D387" s="2" t="s">
        <v>257</v>
      </c>
      <c r="E387" s="2">
        <f t="shared" si="14"/>
        <v>5000000</v>
      </c>
      <c r="J387" s="2">
        <f t="shared" si="12"/>
        <v>5000000</v>
      </c>
      <c r="K387" s="2">
        <v>5000000</v>
      </c>
      <c r="L387" s="19" t="s">
        <v>251</v>
      </c>
      <c r="N387" s="28"/>
    </row>
    <row r="388" spans="1:14" outlineLevel="1" x14ac:dyDescent="0.25">
      <c r="A388" t="s">
        <v>249</v>
      </c>
      <c r="C388" t="s">
        <v>20</v>
      </c>
      <c r="D388" s="2" t="s">
        <v>423</v>
      </c>
      <c r="E388" s="2">
        <f t="shared" si="14"/>
        <v>3300000</v>
      </c>
      <c r="J388" s="2">
        <f t="shared" si="12"/>
        <v>3300000</v>
      </c>
      <c r="K388" s="2">
        <v>3300000</v>
      </c>
      <c r="L388" s="2" t="s">
        <v>252</v>
      </c>
      <c r="N388" s="28"/>
    </row>
    <row r="389" spans="1:14" outlineLevel="1" x14ac:dyDescent="0.25">
      <c r="A389" t="s">
        <v>249</v>
      </c>
      <c r="C389" t="s">
        <v>20</v>
      </c>
      <c r="D389" s="2" t="s">
        <v>922</v>
      </c>
      <c r="E389" s="2">
        <f t="shared" si="14"/>
        <v>4000000</v>
      </c>
      <c r="J389" s="2">
        <f t="shared" ref="J389:J466" si="15">SUM(E389:G389)-H389</f>
        <v>4000000</v>
      </c>
      <c r="K389" s="2">
        <v>4000000</v>
      </c>
      <c r="L389" s="2" t="s">
        <v>252</v>
      </c>
      <c r="N389" s="28"/>
    </row>
    <row r="390" spans="1:14" outlineLevel="1" x14ac:dyDescent="0.25">
      <c r="A390" t="s">
        <v>249</v>
      </c>
      <c r="C390" t="s">
        <v>20</v>
      </c>
      <c r="D390" s="2" t="s">
        <v>523</v>
      </c>
      <c r="E390" s="2">
        <f t="shared" si="14"/>
        <v>4000000</v>
      </c>
      <c r="J390" s="2">
        <f t="shared" si="15"/>
        <v>4000000</v>
      </c>
      <c r="K390" s="2">
        <v>4000000</v>
      </c>
      <c r="L390" s="2" t="s">
        <v>252</v>
      </c>
      <c r="N390" s="28"/>
    </row>
    <row r="391" spans="1:14" outlineLevel="1" x14ac:dyDescent="0.25">
      <c r="A391" t="s">
        <v>265</v>
      </c>
      <c r="C391" t="s">
        <v>20</v>
      </c>
      <c r="D391" s="2" t="s">
        <v>386</v>
      </c>
      <c r="E391" s="2">
        <f t="shared" si="14"/>
        <v>4000000</v>
      </c>
      <c r="J391" s="2">
        <f t="shared" si="15"/>
        <v>4000000</v>
      </c>
      <c r="K391" s="2">
        <v>4000000</v>
      </c>
      <c r="L391" s="2" t="s">
        <v>252</v>
      </c>
      <c r="N391" s="28"/>
    </row>
    <row r="392" spans="1:14" outlineLevel="1" x14ac:dyDescent="0.25">
      <c r="A392" t="s">
        <v>265</v>
      </c>
      <c r="C392" t="s">
        <v>20</v>
      </c>
      <c r="D392" s="2" t="s">
        <v>387</v>
      </c>
      <c r="E392" s="2">
        <f t="shared" si="14"/>
        <v>4000000</v>
      </c>
      <c r="J392" s="2">
        <f t="shared" si="15"/>
        <v>4000000</v>
      </c>
      <c r="K392" s="2">
        <v>4000000</v>
      </c>
      <c r="L392" s="2" t="s">
        <v>252</v>
      </c>
      <c r="N392" s="28"/>
    </row>
    <row r="393" spans="1:14" outlineLevel="1" x14ac:dyDescent="0.25">
      <c r="A393" t="s">
        <v>249</v>
      </c>
      <c r="C393" t="s">
        <v>20</v>
      </c>
      <c r="D393" s="2" t="s">
        <v>242</v>
      </c>
      <c r="E393" s="2">
        <f t="shared" si="14"/>
        <v>2600000</v>
      </c>
      <c r="J393" s="2">
        <f t="shared" si="15"/>
        <v>2600000</v>
      </c>
      <c r="K393" s="2">
        <v>2600000</v>
      </c>
      <c r="L393" s="2" t="s">
        <v>372</v>
      </c>
      <c r="N393" s="28"/>
    </row>
    <row r="394" spans="1:14" outlineLevel="1" x14ac:dyDescent="0.25">
      <c r="A394" t="s">
        <v>249</v>
      </c>
      <c r="C394" t="s">
        <v>20</v>
      </c>
      <c r="D394" s="2" t="s">
        <v>878</v>
      </c>
      <c r="E394" s="2">
        <f t="shared" si="14"/>
        <v>400000</v>
      </c>
      <c r="G394" s="2">
        <v>960000</v>
      </c>
      <c r="J394" s="2">
        <f t="shared" si="15"/>
        <v>1360000</v>
      </c>
      <c r="K394" s="2">
        <v>400000</v>
      </c>
      <c r="L394" s="2" t="s">
        <v>372</v>
      </c>
      <c r="N394" s="28"/>
    </row>
    <row r="395" spans="1:14" outlineLevel="1" x14ac:dyDescent="0.25">
      <c r="A395" t="s">
        <v>249</v>
      </c>
      <c r="C395" t="s">
        <v>20</v>
      </c>
      <c r="D395" s="2" t="s">
        <v>923</v>
      </c>
      <c r="E395" s="2">
        <f t="shared" si="14"/>
        <v>1200000</v>
      </c>
      <c r="G395" s="2">
        <v>1000000</v>
      </c>
      <c r="J395" s="2">
        <f t="shared" si="15"/>
        <v>2200000</v>
      </c>
      <c r="K395" s="2">
        <v>1200000</v>
      </c>
      <c r="L395" s="2" t="s">
        <v>372</v>
      </c>
      <c r="N395" s="28"/>
    </row>
    <row r="396" spans="1:14" outlineLevel="1" x14ac:dyDescent="0.25">
      <c r="A396" t="s">
        <v>249</v>
      </c>
      <c r="C396" t="s">
        <v>20</v>
      </c>
      <c r="D396" s="2" t="s">
        <v>247</v>
      </c>
      <c r="E396" s="2">
        <f t="shared" si="14"/>
        <v>2000000</v>
      </c>
      <c r="J396" s="2">
        <f t="shared" si="15"/>
        <v>2000000</v>
      </c>
      <c r="K396" s="2">
        <v>2000000</v>
      </c>
      <c r="L396" s="2" t="s">
        <v>372</v>
      </c>
      <c r="N396" s="28"/>
    </row>
    <row r="397" spans="1:14" outlineLevel="1" x14ac:dyDescent="0.25">
      <c r="A397" t="s">
        <v>249</v>
      </c>
      <c r="C397" t="s">
        <v>20</v>
      </c>
      <c r="D397" s="2" t="s">
        <v>924</v>
      </c>
      <c r="E397" s="2">
        <f t="shared" si="14"/>
        <v>0</v>
      </c>
      <c r="J397" s="2">
        <f t="shared" si="15"/>
        <v>0</v>
      </c>
      <c r="K397" s="2">
        <v>0</v>
      </c>
      <c r="L397" s="2" t="s">
        <v>372</v>
      </c>
      <c r="N397" s="28"/>
    </row>
    <row r="398" spans="1:14" outlineLevel="1" x14ac:dyDescent="0.25">
      <c r="A398" t="s">
        <v>249</v>
      </c>
      <c r="C398" t="s">
        <v>20</v>
      </c>
      <c r="D398" s="2" t="s">
        <v>245</v>
      </c>
      <c r="E398" s="2">
        <f t="shared" si="14"/>
        <v>300000</v>
      </c>
      <c r="J398" s="2">
        <f t="shared" si="15"/>
        <v>300000</v>
      </c>
      <c r="K398" s="2">
        <v>300000</v>
      </c>
      <c r="L398" s="2" t="s">
        <v>372</v>
      </c>
      <c r="N398" s="28"/>
    </row>
    <row r="399" spans="1:14" outlineLevel="1" x14ac:dyDescent="0.25">
      <c r="A399" t="s">
        <v>249</v>
      </c>
      <c r="C399" t="s">
        <v>20</v>
      </c>
      <c r="D399" s="2" t="s">
        <v>241</v>
      </c>
      <c r="E399" s="2">
        <f t="shared" si="14"/>
        <v>400000</v>
      </c>
      <c r="J399" s="2">
        <f t="shared" si="15"/>
        <v>400000</v>
      </c>
      <c r="K399" s="2">
        <v>400000</v>
      </c>
      <c r="L399" s="2" t="s">
        <v>372</v>
      </c>
      <c r="N399" s="28"/>
    </row>
    <row r="400" spans="1:14" outlineLevel="1" x14ac:dyDescent="0.25">
      <c r="A400" t="s">
        <v>249</v>
      </c>
      <c r="C400" t="s">
        <v>20</v>
      </c>
      <c r="D400" s="2" t="s">
        <v>874</v>
      </c>
      <c r="E400" s="2">
        <f t="shared" si="14"/>
        <v>2800000</v>
      </c>
      <c r="G400" s="2">
        <v>960000</v>
      </c>
      <c r="J400" s="2">
        <f t="shared" si="15"/>
        <v>3760000</v>
      </c>
      <c r="K400" s="2">
        <v>2800000</v>
      </c>
      <c r="L400" s="2" t="s">
        <v>372</v>
      </c>
      <c r="N400" s="28"/>
    </row>
    <row r="401" spans="1:14" outlineLevel="1" x14ac:dyDescent="0.25">
      <c r="A401" t="s">
        <v>265</v>
      </c>
      <c r="C401" t="s">
        <v>20</v>
      </c>
      <c r="D401" s="2" t="s">
        <v>259</v>
      </c>
      <c r="E401" s="2">
        <f t="shared" si="14"/>
        <v>400000</v>
      </c>
      <c r="J401" s="2">
        <f t="shared" si="15"/>
        <v>400000</v>
      </c>
      <c r="K401" s="2">
        <v>400000</v>
      </c>
      <c r="L401" s="2" t="s">
        <v>372</v>
      </c>
      <c r="N401" s="28"/>
    </row>
    <row r="402" spans="1:14" outlineLevel="1" x14ac:dyDescent="0.25">
      <c r="A402" t="s">
        <v>265</v>
      </c>
      <c r="C402" t="s">
        <v>20</v>
      </c>
      <c r="D402" s="2" t="s">
        <v>623</v>
      </c>
      <c r="E402" s="2">
        <f t="shared" si="14"/>
        <v>400000</v>
      </c>
      <c r="J402" s="2">
        <f t="shared" si="15"/>
        <v>400000</v>
      </c>
      <c r="K402" s="2">
        <v>400000</v>
      </c>
      <c r="L402" s="2" t="s">
        <v>372</v>
      </c>
      <c r="N402" s="28"/>
    </row>
    <row r="403" spans="1:14" outlineLevel="1" x14ac:dyDescent="0.25">
      <c r="A403" t="s">
        <v>265</v>
      </c>
      <c r="C403" t="s">
        <v>20</v>
      </c>
      <c r="D403" s="2" t="s">
        <v>260</v>
      </c>
      <c r="E403" s="2">
        <f t="shared" si="14"/>
        <v>3400000</v>
      </c>
      <c r="J403" s="2">
        <f t="shared" si="15"/>
        <v>3400000</v>
      </c>
      <c r="K403" s="2">
        <v>3400000</v>
      </c>
      <c r="L403" s="2" t="s">
        <v>372</v>
      </c>
      <c r="N403" s="28"/>
    </row>
    <row r="404" spans="1:14" outlineLevel="1" x14ac:dyDescent="0.25">
      <c r="A404" t="s">
        <v>265</v>
      </c>
      <c r="C404" t="s">
        <v>20</v>
      </c>
      <c r="D404" s="2" t="s">
        <v>925</v>
      </c>
      <c r="E404" s="2">
        <f t="shared" si="14"/>
        <v>900000</v>
      </c>
      <c r="G404" s="2">
        <v>1000000</v>
      </c>
      <c r="J404" s="2">
        <f t="shared" si="15"/>
        <v>1900000</v>
      </c>
      <c r="K404" s="2">
        <v>900000</v>
      </c>
      <c r="L404" s="2" t="s">
        <v>372</v>
      </c>
      <c r="N404" s="28"/>
    </row>
    <row r="405" spans="1:14" outlineLevel="1" x14ac:dyDescent="0.25">
      <c r="A405" t="s">
        <v>265</v>
      </c>
      <c r="C405" t="s">
        <v>20</v>
      </c>
      <c r="D405" s="2" t="s">
        <v>721</v>
      </c>
      <c r="E405" s="2">
        <f t="shared" si="14"/>
        <v>2600000</v>
      </c>
      <c r="J405" s="2">
        <f t="shared" si="15"/>
        <v>2600000</v>
      </c>
      <c r="K405" s="2">
        <v>2600000</v>
      </c>
      <c r="L405" s="2" t="s">
        <v>372</v>
      </c>
      <c r="N405" s="28"/>
    </row>
    <row r="406" spans="1:14" outlineLevel="1" x14ac:dyDescent="0.25">
      <c r="A406" t="s">
        <v>265</v>
      </c>
      <c r="C406" t="s">
        <v>20</v>
      </c>
      <c r="D406" s="2" t="s">
        <v>624</v>
      </c>
      <c r="E406" s="2">
        <f t="shared" si="14"/>
        <v>400000</v>
      </c>
      <c r="J406" s="2">
        <f t="shared" si="15"/>
        <v>400000</v>
      </c>
      <c r="K406" s="2">
        <v>400000</v>
      </c>
      <c r="L406" s="2" t="s">
        <v>372</v>
      </c>
      <c r="N406" s="28"/>
    </row>
    <row r="407" spans="1:14" outlineLevel="1" x14ac:dyDescent="0.25">
      <c r="A407" t="s">
        <v>265</v>
      </c>
      <c r="C407" t="s">
        <v>20</v>
      </c>
      <c r="D407" s="2" t="s">
        <v>527</v>
      </c>
      <c r="E407" s="2">
        <f t="shared" si="14"/>
        <v>1700000</v>
      </c>
      <c r="J407" s="2">
        <f t="shared" si="15"/>
        <v>1700000</v>
      </c>
      <c r="K407" s="2">
        <v>1700000</v>
      </c>
      <c r="L407" s="2" t="s">
        <v>372</v>
      </c>
      <c r="N407" s="28"/>
    </row>
    <row r="408" spans="1:14" outlineLevel="1" x14ac:dyDescent="0.25">
      <c r="A408" t="s">
        <v>265</v>
      </c>
      <c r="C408" t="s">
        <v>20</v>
      </c>
      <c r="D408" s="2" t="s">
        <v>261</v>
      </c>
      <c r="E408" s="2">
        <f t="shared" si="14"/>
        <v>400000</v>
      </c>
      <c r="J408" s="2">
        <f t="shared" si="15"/>
        <v>400000</v>
      </c>
      <c r="K408" s="2">
        <v>400000</v>
      </c>
      <c r="L408" s="2" t="s">
        <v>372</v>
      </c>
      <c r="N408" s="28"/>
    </row>
    <row r="409" spans="1:14" outlineLevel="1" x14ac:dyDescent="0.25">
      <c r="A409" t="s">
        <v>265</v>
      </c>
      <c r="C409" t="s">
        <v>20</v>
      </c>
      <c r="D409" s="2" t="s">
        <v>262</v>
      </c>
      <c r="E409" s="2">
        <f t="shared" si="14"/>
        <v>400000</v>
      </c>
      <c r="J409" s="2">
        <f t="shared" si="15"/>
        <v>400000</v>
      </c>
      <c r="K409" s="2">
        <v>400000</v>
      </c>
      <c r="L409" s="2" t="s">
        <v>372</v>
      </c>
      <c r="N409" s="28"/>
    </row>
    <row r="410" spans="1:14" outlineLevel="1" x14ac:dyDescent="0.25">
      <c r="A410" t="s">
        <v>249</v>
      </c>
      <c r="C410" t="s">
        <v>20</v>
      </c>
      <c r="D410" s="2" t="s">
        <v>235</v>
      </c>
      <c r="E410" s="2">
        <f t="shared" si="14"/>
        <v>5500000</v>
      </c>
      <c r="J410" s="2">
        <f t="shared" si="15"/>
        <v>5500000</v>
      </c>
      <c r="K410" s="2">
        <v>5500000</v>
      </c>
      <c r="L410" s="2" t="s">
        <v>366</v>
      </c>
      <c r="N410" s="28"/>
    </row>
    <row r="411" spans="1:14" outlineLevel="1" x14ac:dyDescent="0.25">
      <c r="A411" t="s">
        <v>249</v>
      </c>
      <c r="C411" t="s">
        <v>20</v>
      </c>
      <c r="D411" s="2" t="s">
        <v>233</v>
      </c>
      <c r="E411" s="2">
        <f t="shared" si="14"/>
        <v>5500000</v>
      </c>
      <c r="J411" s="2">
        <f t="shared" si="15"/>
        <v>5500000</v>
      </c>
      <c r="K411" s="2">
        <v>5500000</v>
      </c>
      <c r="L411" s="2" t="s">
        <v>366</v>
      </c>
      <c r="N411" s="28"/>
    </row>
    <row r="412" spans="1:14" outlineLevel="1" x14ac:dyDescent="0.25">
      <c r="A412" t="s">
        <v>249</v>
      </c>
      <c r="C412" t="s">
        <v>20</v>
      </c>
      <c r="D412" s="2" t="s">
        <v>246</v>
      </c>
      <c r="E412" s="2">
        <f t="shared" si="14"/>
        <v>3300000</v>
      </c>
      <c r="J412" s="2">
        <f t="shared" si="15"/>
        <v>3300000</v>
      </c>
      <c r="K412" s="2">
        <v>3300000</v>
      </c>
      <c r="L412" s="2" t="s">
        <v>366</v>
      </c>
      <c r="N412" s="28"/>
    </row>
    <row r="413" spans="1:14" outlineLevel="1" x14ac:dyDescent="0.25">
      <c r="A413" t="s">
        <v>249</v>
      </c>
      <c r="C413" t="s">
        <v>20</v>
      </c>
      <c r="D413" s="2" t="s">
        <v>357</v>
      </c>
      <c r="E413" s="2">
        <f t="shared" si="14"/>
        <v>3300000</v>
      </c>
      <c r="J413" s="2">
        <f t="shared" si="15"/>
        <v>3300000</v>
      </c>
      <c r="K413" s="2">
        <v>3300000</v>
      </c>
      <c r="L413" s="2" t="s">
        <v>366</v>
      </c>
      <c r="N413" s="28"/>
    </row>
    <row r="414" spans="1:14" outlineLevel="1" x14ac:dyDescent="0.25">
      <c r="A414" t="s">
        <v>249</v>
      </c>
      <c r="C414" t="s">
        <v>20</v>
      </c>
      <c r="D414" s="19" t="s">
        <v>1032</v>
      </c>
      <c r="E414" s="2">
        <f t="shared" si="14"/>
        <v>3300000</v>
      </c>
      <c r="G414" s="2">
        <v>1000000</v>
      </c>
      <c r="J414" s="2">
        <f t="shared" si="15"/>
        <v>4300000</v>
      </c>
      <c r="K414" s="2">
        <v>3300000</v>
      </c>
      <c r="L414" s="2" t="s">
        <v>366</v>
      </c>
      <c r="N414" s="28"/>
    </row>
    <row r="415" spans="1:14" outlineLevel="1" x14ac:dyDescent="0.25">
      <c r="A415" t="s">
        <v>249</v>
      </c>
      <c r="C415" t="s">
        <v>20</v>
      </c>
      <c r="D415" s="2" t="s">
        <v>365</v>
      </c>
      <c r="E415" s="2">
        <f t="shared" si="14"/>
        <v>3300000</v>
      </c>
      <c r="G415" s="2">
        <v>1000000</v>
      </c>
      <c r="J415" s="2">
        <f t="shared" si="15"/>
        <v>4300000</v>
      </c>
      <c r="K415" s="2">
        <v>3300000</v>
      </c>
      <c r="L415" s="2" t="s">
        <v>366</v>
      </c>
      <c r="N415" s="28"/>
    </row>
    <row r="416" spans="1:14" outlineLevel="1" x14ac:dyDescent="0.25">
      <c r="A416" t="s">
        <v>249</v>
      </c>
      <c r="C416" t="s">
        <v>20</v>
      </c>
      <c r="D416" s="2" t="s">
        <v>463</v>
      </c>
      <c r="E416" s="2">
        <f t="shared" si="14"/>
        <v>5000000</v>
      </c>
      <c r="J416" s="2">
        <f t="shared" si="15"/>
        <v>5000000</v>
      </c>
      <c r="K416" s="2">
        <v>5000000</v>
      </c>
      <c r="L416" s="2" t="s">
        <v>366</v>
      </c>
      <c r="N416" s="28"/>
    </row>
    <row r="417" spans="1:14" outlineLevel="1" x14ac:dyDescent="0.25">
      <c r="A417" t="s">
        <v>249</v>
      </c>
      <c r="C417" t="s">
        <v>20</v>
      </c>
      <c r="D417" s="2" t="s">
        <v>526</v>
      </c>
      <c r="E417" s="2">
        <f t="shared" si="14"/>
        <v>5000000</v>
      </c>
      <c r="J417" s="2">
        <f t="shared" si="15"/>
        <v>5000000</v>
      </c>
      <c r="K417" s="2">
        <v>5000000</v>
      </c>
      <c r="L417" s="2" t="s">
        <v>366</v>
      </c>
      <c r="N417" s="28"/>
    </row>
    <row r="418" spans="1:14" outlineLevel="1" x14ac:dyDescent="0.25">
      <c r="A418" t="s">
        <v>265</v>
      </c>
      <c r="C418" t="s">
        <v>20</v>
      </c>
      <c r="D418" s="2" t="s">
        <v>255</v>
      </c>
      <c r="E418" s="2">
        <f t="shared" si="14"/>
        <v>3300000</v>
      </c>
      <c r="J418" s="2">
        <f t="shared" si="15"/>
        <v>3300000</v>
      </c>
      <c r="K418" s="2">
        <v>3300000</v>
      </c>
      <c r="L418" s="2" t="s">
        <v>366</v>
      </c>
      <c r="N418" s="28"/>
    </row>
    <row r="419" spans="1:14" outlineLevel="1" x14ac:dyDescent="0.25">
      <c r="A419" t="s">
        <v>265</v>
      </c>
      <c r="C419" t="s">
        <v>20</v>
      </c>
      <c r="D419" s="2" t="s">
        <v>559</v>
      </c>
      <c r="E419" s="2">
        <f t="shared" si="14"/>
        <v>3300000</v>
      </c>
      <c r="J419" s="2">
        <f t="shared" si="15"/>
        <v>3300000</v>
      </c>
      <c r="K419" s="2">
        <v>3300000</v>
      </c>
      <c r="L419" s="2" t="s">
        <v>366</v>
      </c>
      <c r="N419" s="28"/>
    </row>
    <row r="420" spans="1:14" outlineLevel="1" x14ac:dyDescent="0.25">
      <c r="A420" t="s">
        <v>265</v>
      </c>
      <c r="C420" t="s">
        <v>20</v>
      </c>
      <c r="D420" s="2" t="s">
        <v>373</v>
      </c>
      <c r="E420" s="2">
        <f t="shared" si="14"/>
        <v>3300000</v>
      </c>
      <c r="J420" s="2">
        <f t="shared" si="15"/>
        <v>3300000</v>
      </c>
      <c r="K420" s="2">
        <v>3300000</v>
      </c>
      <c r="L420" s="2" t="s">
        <v>366</v>
      </c>
      <c r="N420" s="28"/>
    </row>
    <row r="421" spans="1:14" outlineLevel="1" x14ac:dyDescent="0.25">
      <c r="A421" t="s">
        <v>265</v>
      </c>
      <c r="C421" t="s">
        <v>20</v>
      </c>
      <c r="D421" s="2" t="s">
        <v>926</v>
      </c>
      <c r="E421" s="2">
        <f t="shared" si="14"/>
        <v>3300000</v>
      </c>
      <c r="G421" s="2">
        <v>1000000</v>
      </c>
      <c r="J421" s="2">
        <f t="shared" si="15"/>
        <v>4300000</v>
      </c>
      <c r="K421" s="2">
        <v>3300000</v>
      </c>
      <c r="L421" s="19" t="s">
        <v>366</v>
      </c>
      <c r="N421" s="28"/>
    </row>
    <row r="422" spans="1:14" outlineLevel="1" x14ac:dyDescent="0.25">
      <c r="A422" t="s">
        <v>265</v>
      </c>
      <c r="C422" t="s">
        <v>20</v>
      </c>
      <c r="D422" s="2" t="s">
        <v>14</v>
      </c>
      <c r="E422" s="2">
        <f t="shared" si="14"/>
        <v>2300000</v>
      </c>
      <c r="J422" s="2">
        <f t="shared" si="15"/>
        <v>2300000</v>
      </c>
      <c r="K422" s="2">
        <v>2300000</v>
      </c>
      <c r="L422" s="19" t="s">
        <v>366</v>
      </c>
      <c r="N422" s="28"/>
    </row>
    <row r="423" spans="1:14" outlineLevel="1" x14ac:dyDescent="0.25">
      <c r="A423" t="s">
        <v>265</v>
      </c>
      <c r="C423" t="s">
        <v>20</v>
      </c>
      <c r="D423" s="2" t="s">
        <v>680</v>
      </c>
      <c r="E423" s="2">
        <f t="shared" si="14"/>
        <v>0</v>
      </c>
      <c r="J423" s="2">
        <f t="shared" si="15"/>
        <v>0</v>
      </c>
      <c r="K423" s="2">
        <v>0</v>
      </c>
      <c r="L423" s="19" t="s">
        <v>366</v>
      </c>
      <c r="N423" s="28"/>
    </row>
    <row r="424" spans="1:14" outlineLevel="1" x14ac:dyDescent="0.25">
      <c r="A424" t="s">
        <v>265</v>
      </c>
      <c r="C424" t="s">
        <v>20</v>
      </c>
      <c r="D424" s="2" t="s">
        <v>465</v>
      </c>
      <c r="E424" s="2">
        <f t="shared" si="14"/>
        <v>3300000</v>
      </c>
      <c r="J424" s="2">
        <f t="shared" si="15"/>
        <v>3300000</v>
      </c>
      <c r="K424" s="2">
        <v>3300000</v>
      </c>
      <c r="L424" s="19" t="s">
        <v>366</v>
      </c>
      <c r="N424" s="28"/>
    </row>
    <row r="425" spans="1:14" outlineLevel="1" x14ac:dyDescent="0.25">
      <c r="A425" t="s">
        <v>265</v>
      </c>
      <c r="C425" t="s">
        <v>20</v>
      </c>
      <c r="D425" s="2" t="s">
        <v>530</v>
      </c>
      <c r="E425" s="2">
        <f t="shared" si="14"/>
        <v>0</v>
      </c>
      <c r="J425" s="2">
        <f t="shared" si="15"/>
        <v>0</v>
      </c>
      <c r="K425" s="2">
        <v>0</v>
      </c>
      <c r="L425" s="19" t="s">
        <v>366</v>
      </c>
      <c r="N425" s="28"/>
    </row>
    <row r="426" spans="1:14" outlineLevel="1" x14ac:dyDescent="0.25">
      <c r="A426" t="s">
        <v>265</v>
      </c>
      <c r="C426" t="s">
        <v>20</v>
      </c>
      <c r="D426" s="2" t="s">
        <v>561</v>
      </c>
      <c r="E426" s="2">
        <f t="shared" si="14"/>
        <v>2800000</v>
      </c>
      <c r="J426" s="2">
        <f t="shared" si="15"/>
        <v>2800000</v>
      </c>
      <c r="K426" s="2">
        <v>2800000</v>
      </c>
      <c r="L426" s="19" t="s">
        <v>366</v>
      </c>
      <c r="N426" s="28"/>
    </row>
    <row r="427" spans="1:14" outlineLevel="1" x14ac:dyDescent="0.25">
      <c r="A427" t="s">
        <v>265</v>
      </c>
      <c r="C427" t="s">
        <v>20</v>
      </c>
      <c r="D427" s="2" t="s">
        <v>682</v>
      </c>
      <c r="E427" s="2">
        <f t="shared" si="14"/>
        <v>0</v>
      </c>
      <c r="J427" s="2">
        <f t="shared" si="15"/>
        <v>0</v>
      </c>
      <c r="K427" s="2">
        <v>0</v>
      </c>
      <c r="L427" s="19" t="s">
        <v>366</v>
      </c>
      <c r="N427" s="28"/>
    </row>
    <row r="428" spans="1:14" outlineLevel="1" x14ac:dyDescent="0.25">
      <c r="A428" t="s">
        <v>265</v>
      </c>
      <c r="C428" t="s">
        <v>20</v>
      </c>
      <c r="D428" s="2" t="s">
        <v>881</v>
      </c>
      <c r="E428" s="2">
        <f t="shared" si="14"/>
        <v>3300000</v>
      </c>
      <c r="J428" s="2">
        <f t="shared" si="15"/>
        <v>3300000</v>
      </c>
      <c r="K428" s="2">
        <v>3300000</v>
      </c>
      <c r="L428" s="19" t="s">
        <v>366</v>
      </c>
      <c r="N428" s="28"/>
    </row>
    <row r="429" spans="1:14" outlineLevel="1" x14ac:dyDescent="0.25">
      <c r="A429" t="s">
        <v>249</v>
      </c>
      <c r="C429" t="s">
        <v>20</v>
      </c>
      <c r="D429" s="2" t="s">
        <v>421</v>
      </c>
      <c r="E429" s="2">
        <f t="shared" si="14"/>
        <v>3000000</v>
      </c>
      <c r="G429" s="2">
        <v>960000</v>
      </c>
      <c r="J429" s="2">
        <f t="shared" si="15"/>
        <v>3960000</v>
      </c>
      <c r="K429" s="2">
        <v>3000000</v>
      </c>
      <c r="L429" s="19" t="s">
        <v>791</v>
      </c>
      <c r="N429" s="28"/>
    </row>
    <row r="430" spans="1:14" outlineLevel="1" x14ac:dyDescent="0.25">
      <c r="A430" t="s">
        <v>249</v>
      </c>
      <c r="C430" t="s">
        <v>20</v>
      </c>
      <c r="D430" s="2" t="s">
        <v>525</v>
      </c>
      <c r="E430" s="2">
        <f t="shared" si="14"/>
        <v>4500000</v>
      </c>
      <c r="J430" s="2">
        <f t="shared" si="15"/>
        <v>4500000</v>
      </c>
      <c r="K430" s="2">
        <v>4500000</v>
      </c>
      <c r="L430" s="19" t="s">
        <v>791</v>
      </c>
      <c r="N430" s="28"/>
    </row>
    <row r="431" spans="1:14" outlineLevel="1" x14ac:dyDescent="0.25">
      <c r="A431" t="s">
        <v>249</v>
      </c>
      <c r="C431" t="s">
        <v>20</v>
      </c>
      <c r="D431" s="2" t="s">
        <v>462</v>
      </c>
      <c r="E431" s="2">
        <f t="shared" si="14"/>
        <v>0</v>
      </c>
      <c r="J431" s="2">
        <f t="shared" si="15"/>
        <v>0</v>
      </c>
      <c r="K431" s="2">
        <v>0</v>
      </c>
      <c r="L431" s="19" t="s">
        <v>791</v>
      </c>
      <c r="N431" s="28"/>
    </row>
    <row r="432" spans="1:14" ht="12" customHeight="1" outlineLevel="1" x14ac:dyDescent="0.25">
      <c r="A432" t="s">
        <v>249</v>
      </c>
      <c r="C432" t="s">
        <v>20</v>
      </c>
      <c r="D432" s="2" t="s">
        <v>384</v>
      </c>
      <c r="E432" s="2">
        <f t="shared" si="14"/>
        <v>2000000</v>
      </c>
      <c r="J432" s="2">
        <f t="shared" si="15"/>
        <v>2000000</v>
      </c>
      <c r="K432" s="2">
        <v>2000000</v>
      </c>
      <c r="L432" s="19" t="s">
        <v>791</v>
      </c>
      <c r="N432" s="28"/>
    </row>
    <row r="433" spans="1:14" outlineLevel="1" x14ac:dyDescent="0.25">
      <c r="A433" t="s">
        <v>249</v>
      </c>
      <c r="C433" t="s">
        <v>20</v>
      </c>
      <c r="D433" s="2" t="s">
        <v>621</v>
      </c>
      <c r="E433" s="2">
        <f t="shared" si="14"/>
        <v>2800000</v>
      </c>
      <c r="J433" s="2">
        <f t="shared" si="15"/>
        <v>2800000</v>
      </c>
      <c r="K433" s="2">
        <v>2800000</v>
      </c>
      <c r="L433" s="19" t="s">
        <v>791</v>
      </c>
      <c r="N433" s="28"/>
    </row>
    <row r="434" spans="1:14" outlineLevel="1" x14ac:dyDescent="0.25">
      <c r="A434" t="s">
        <v>265</v>
      </c>
      <c r="C434" t="s">
        <v>20</v>
      </c>
      <c r="D434" s="2" t="s">
        <v>466</v>
      </c>
      <c r="E434" s="2">
        <f t="shared" si="14"/>
        <v>5000000</v>
      </c>
      <c r="J434" s="2">
        <f t="shared" si="15"/>
        <v>5000000</v>
      </c>
      <c r="K434" s="2">
        <v>5000000</v>
      </c>
      <c r="L434" s="19" t="s">
        <v>791</v>
      </c>
      <c r="N434" s="28"/>
    </row>
    <row r="435" spans="1:14" outlineLevel="1" x14ac:dyDescent="0.25">
      <c r="A435" t="s">
        <v>265</v>
      </c>
      <c r="C435" t="s">
        <v>20</v>
      </c>
      <c r="D435" s="2" t="s">
        <v>528</v>
      </c>
      <c r="E435" s="2">
        <f t="shared" si="14"/>
        <v>4000000</v>
      </c>
      <c r="J435" s="2">
        <f t="shared" si="15"/>
        <v>4000000</v>
      </c>
      <c r="K435" s="2">
        <v>4000000</v>
      </c>
      <c r="L435" s="19" t="s">
        <v>791</v>
      </c>
      <c r="N435" s="28"/>
    </row>
    <row r="436" spans="1:14" outlineLevel="1" x14ac:dyDescent="0.25">
      <c r="A436" t="s">
        <v>265</v>
      </c>
      <c r="C436" t="s">
        <v>20</v>
      </c>
      <c r="D436" s="2" t="s">
        <v>927</v>
      </c>
      <c r="E436" s="2">
        <f t="shared" si="14"/>
        <v>5000000</v>
      </c>
      <c r="G436" s="2">
        <v>1000000</v>
      </c>
      <c r="J436" s="2">
        <f t="shared" si="15"/>
        <v>6000000</v>
      </c>
      <c r="K436" s="2">
        <v>5000000</v>
      </c>
      <c r="L436" s="19" t="s">
        <v>791</v>
      </c>
      <c r="N436" s="28"/>
    </row>
    <row r="437" spans="1:14" outlineLevel="1" x14ac:dyDescent="0.25">
      <c r="A437" t="s">
        <v>265</v>
      </c>
      <c r="C437" t="s">
        <v>20</v>
      </c>
      <c r="D437" s="2" t="s">
        <v>883</v>
      </c>
      <c r="E437" s="2">
        <f t="shared" si="14"/>
        <v>4000000</v>
      </c>
      <c r="G437" s="2">
        <v>960000</v>
      </c>
      <c r="J437" s="2">
        <f t="shared" si="15"/>
        <v>4960000</v>
      </c>
      <c r="K437" s="2">
        <v>4000000</v>
      </c>
      <c r="L437" s="19" t="s">
        <v>791</v>
      </c>
      <c r="N437" s="28"/>
    </row>
    <row r="438" spans="1:14" outlineLevel="1" x14ac:dyDescent="0.25">
      <c r="A438" t="s">
        <v>249</v>
      </c>
      <c r="C438" t="s">
        <v>37</v>
      </c>
      <c r="D438" s="2" t="s">
        <v>266</v>
      </c>
      <c r="E438" s="2">
        <f t="shared" si="14"/>
        <v>2000000</v>
      </c>
      <c r="J438" s="2">
        <f t="shared" si="15"/>
        <v>2000000</v>
      </c>
      <c r="K438" s="2">
        <v>2000000</v>
      </c>
      <c r="N438" s="28"/>
    </row>
    <row r="439" spans="1:14" outlineLevel="1" x14ac:dyDescent="0.25">
      <c r="A439" t="s">
        <v>249</v>
      </c>
      <c r="C439" t="s">
        <v>37</v>
      </c>
      <c r="D439" s="2" t="s">
        <v>267</v>
      </c>
      <c r="E439" s="2">
        <f t="shared" si="14"/>
        <v>1300000</v>
      </c>
      <c r="J439" s="2">
        <f t="shared" si="15"/>
        <v>1300000</v>
      </c>
      <c r="K439" s="2">
        <v>1300000</v>
      </c>
      <c r="N439" s="28"/>
    </row>
    <row r="440" spans="1:14" outlineLevel="1" x14ac:dyDescent="0.25">
      <c r="A440" t="s">
        <v>249</v>
      </c>
      <c r="C440" t="s">
        <v>37</v>
      </c>
      <c r="D440" s="2" t="s">
        <v>268</v>
      </c>
      <c r="E440" s="2">
        <f t="shared" si="14"/>
        <v>500000</v>
      </c>
      <c r="J440" s="2">
        <f t="shared" si="15"/>
        <v>500000</v>
      </c>
      <c r="K440" s="2">
        <v>500000</v>
      </c>
      <c r="N440" s="28"/>
    </row>
    <row r="441" spans="1:14" outlineLevel="1" x14ac:dyDescent="0.25">
      <c r="A441" t="s">
        <v>249</v>
      </c>
      <c r="C441" t="s">
        <v>37</v>
      </c>
      <c r="D441" s="2" t="s">
        <v>269</v>
      </c>
      <c r="E441" s="2">
        <f t="shared" si="14"/>
        <v>1500000</v>
      </c>
      <c r="J441" s="2">
        <f t="shared" si="15"/>
        <v>1500000</v>
      </c>
      <c r="K441" s="2">
        <v>1500000</v>
      </c>
      <c r="N441" s="28"/>
    </row>
    <row r="442" spans="1:14" outlineLevel="1" x14ac:dyDescent="0.25">
      <c r="A442" t="s">
        <v>249</v>
      </c>
      <c r="C442" t="s">
        <v>37</v>
      </c>
      <c r="D442" s="2" t="s">
        <v>1</v>
      </c>
      <c r="E442" s="2">
        <f t="shared" si="14"/>
        <v>0</v>
      </c>
      <c r="J442" s="2">
        <f t="shared" si="15"/>
        <v>0</v>
      </c>
      <c r="K442" s="2">
        <v>0</v>
      </c>
      <c r="N442" s="28"/>
    </row>
    <row r="443" spans="1:14" outlineLevel="1" x14ac:dyDescent="0.25">
      <c r="A443" t="s">
        <v>249</v>
      </c>
      <c r="C443" t="s">
        <v>37</v>
      </c>
      <c r="D443" s="2" t="s">
        <v>237</v>
      </c>
      <c r="E443" s="2">
        <f t="shared" si="14"/>
        <v>500000</v>
      </c>
      <c r="J443" s="2">
        <f t="shared" si="15"/>
        <v>500000</v>
      </c>
      <c r="K443" s="2">
        <v>500000</v>
      </c>
      <c r="N443" s="28"/>
    </row>
    <row r="444" spans="1:14" outlineLevel="1" x14ac:dyDescent="0.25">
      <c r="A444" t="s">
        <v>249</v>
      </c>
      <c r="C444" t="s">
        <v>37</v>
      </c>
      <c r="D444" s="2" t="s">
        <v>271</v>
      </c>
      <c r="E444" s="2">
        <f t="shared" si="14"/>
        <v>3000000</v>
      </c>
      <c r="J444" s="2">
        <f t="shared" si="15"/>
        <v>3000000</v>
      </c>
      <c r="K444" s="2">
        <v>3000000</v>
      </c>
      <c r="N444" s="28"/>
    </row>
    <row r="445" spans="1:14" outlineLevel="1" x14ac:dyDescent="0.25">
      <c r="A445" t="s">
        <v>265</v>
      </c>
      <c r="C445" t="s">
        <v>37</v>
      </c>
      <c r="D445" s="2" t="s">
        <v>264</v>
      </c>
      <c r="E445" s="2">
        <f t="shared" si="14"/>
        <v>500000</v>
      </c>
      <c r="J445" s="2">
        <f t="shared" si="15"/>
        <v>500000</v>
      </c>
      <c r="K445" s="2">
        <v>500000</v>
      </c>
      <c r="N445" s="28"/>
    </row>
    <row r="446" spans="1:14" outlineLevel="1" x14ac:dyDescent="0.25">
      <c r="A446" t="s">
        <v>265</v>
      </c>
      <c r="C446" t="s">
        <v>37</v>
      </c>
      <c r="D446" s="2" t="s">
        <v>272</v>
      </c>
      <c r="E446" s="2">
        <f t="shared" si="14"/>
        <v>500000</v>
      </c>
      <c r="J446" s="2">
        <f t="shared" si="15"/>
        <v>500000</v>
      </c>
      <c r="K446" s="2">
        <v>500000</v>
      </c>
      <c r="N446" s="28"/>
    </row>
    <row r="447" spans="1:14" outlineLevel="1" x14ac:dyDescent="0.25">
      <c r="A447" t="s">
        <v>265</v>
      </c>
      <c r="C447" t="s">
        <v>37</v>
      </c>
      <c r="D447" s="2" t="s">
        <v>273</v>
      </c>
      <c r="E447" s="2">
        <f t="shared" si="14"/>
        <v>2000000</v>
      </c>
      <c r="J447" s="2">
        <f t="shared" si="15"/>
        <v>2000000</v>
      </c>
      <c r="K447" s="2">
        <v>2000000</v>
      </c>
      <c r="N447" s="28"/>
    </row>
    <row r="448" spans="1:14" outlineLevel="1" x14ac:dyDescent="0.25">
      <c r="A448" t="s">
        <v>265</v>
      </c>
      <c r="C448" t="s">
        <v>37</v>
      </c>
      <c r="D448" s="2" t="s">
        <v>388</v>
      </c>
      <c r="E448" s="2">
        <f t="shared" si="14"/>
        <v>2000000</v>
      </c>
      <c r="J448" s="2">
        <f t="shared" si="15"/>
        <v>2000000</v>
      </c>
      <c r="K448" s="2">
        <v>2000000</v>
      </c>
      <c r="N448" s="28"/>
    </row>
    <row r="449" spans="1:14" outlineLevel="1" x14ac:dyDescent="0.25">
      <c r="A449" t="s">
        <v>265</v>
      </c>
      <c r="C449" t="s">
        <v>37</v>
      </c>
      <c r="D449" s="2" t="s">
        <v>263</v>
      </c>
      <c r="E449" s="2">
        <f t="shared" si="14"/>
        <v>3500000</v>
      </c>
      <c r="J449" s="2">
        <f t="shared" si="15"/>
        <v>3500000</v>
      </c>
      <c r="K449" s="2">
        <v>3500000</v>
      </c>
      <c r="N449" s="28"/>
    </row>
    <row r="450" spans="1:14" outlineLevel="1" x14ac:dyDescent="0.25">
      <c r="A450" t="s">
        <v>265</v>
      </c>
      <c r="C450" t="s">
        <v>37</v>
      </c>
      <c r="D450" s="2" t="s">
        <v>533</v>
      </c>
      <c r="E450" s="2">
        <f t="shared" si="14"/>
        <v>2500000</v>
      </c>
      <c r="J450" s="2">
        <f t="shared" si="15"/>
        <v>2500000</v>
      </c>
      <c r="K450" s="2">
        <v>2500000</v>
      </c>
      <c r="N450" s="28"/>
    </row>
    <row r="451" spans="1:14" outlineLevel="1" x14ac:dyDescent="0.25">
      <c r="C451" t="s">
        <v>37</v>
      </c>
      <c r="D451" s="2"/>
      <c r="E451" s="2">
        <f t="shared" si="14"/>
        <v>0</v>
      </c>
      <c r="J451" s="2">
        <f t="shared" si="15"/>
        <v>0</v>
      </c>
      <c r="N451" s="28"/>
    </row>
    <row r="452" spans="1:14" outlineLevel="1" x14ac:dyDescent="0.25">
      <c r="C452" t="s">
        <v>37</v>
      </c>
      <c r="D452" s="2"/>
      <c r="E452" s="2">
        <f t="shared" si="14"/>
        <v>0</v>
      </c>
      <c r="J452" s="2">
        <f t="shared" si="15"/>
        <v>0</v>
      </c>
      <c r="N452" s="28"/>
    </row>
    <row r="453" spans="1:14" outlineLevel="1" x14ac:dyDescent="0.25">
      <c r="C453" t="s">
        <v>37</v>
      </c>
      <c r="D453" s="2"/>
      <c r="E453" s="2">
        <f t="shared" si="14"/>
        <v>0</v>
      </c>
      <c r="J453" s="2">
        <f t="shared" si="15"/>
        <v>0</v>
      </c>
      <c r="N453" s="28"/>
    </row>
    <row r="454" spans="1:14" outlineLevel="1" x14ac:dyDescent="0.25">
      <c r="C454" t="s">
        <v>37</v>
      </c>
      <c r="D454" s="2"/>
      <c r="E454" s="2">
        <f t="shared" si="14"/>
        <v>0</v>
      </c>
      <c r="J454" s="2">
        <f t="shared" si="15"/>
        <v>0</v>
      </c>
      <c r="N454" s="28"/>
    </row>
    <row r="455" spans="1:14" outlineLevel="1" x14ac:dyDescent="0.25">
      <c r="C455" t="s">
        <v>37</v>
      </c>
      <c r="D455" s="2"/>
      <c r="E455" s="2">
        <f t="shared" si="14"/>
        <v>0</v>
      </c>
      <c r="J455" s="2">
        <f t="shared" si="15"/>
        <v>0</v>
      </c>
      <c r="N455" s="28"/>
    </row>
    <row r="456" spans="1:14" outlineLevel="1" x14ac:dyDescent="0.25">
      <c r="C456" t="s">
        <v>37</v>
      </c>
      <c r="D456" s="2"/>
      <c r="E456" s="2">
        <f t="shared" si="14"/>
        <v>0</v>
      </c>
      <c r="J456" s="2">
        <f t="shared" si="15"/>
        <v>0</v>
      </c>
      <c r="N456" s="28"/>
    </row>
    <row r="457" spans="1:14" outlineLevel="1" x14ac:dyDescent="0.25">
      <c r="C457" t="s">
        <v>37</v>
      </c>
      <c r="D457" s="2"/>
      <c r="E457" s="2">
        <f t="shared" si="14"/>
        <v>0</v>
      </c>
      <c r="J457" s="2">
        <f t="shared" si="15"/>
        <v>0</v>
      </c>
      <c r="N457" s="28"/>
    </row>
    <row r="458" spans="1:14" outlineLevel="1" x14ac:dyDescent="0.25">
      <c r="C458" t="s">
        <v>37</v>
      </c>
      <c r="D458" s="2"/>
      <c r="E458" s="2">
        <f t="shared" si="14"/>
        <v>0</v>
      </c>
      <c r="J458" s="2">
        <f t="shared" si="15"/>
        <v>0</v>
      </c>
      <c r="N458" s="28"/>
    </row>
    <row r="459" spans="1:14" outlineLevel="1" x14ac:dyDescent="0.25">
      <c r="A459" t="s">
        <v>249</v>
      </c>
      <c r="C459" t="s">
        <v>39</v>
      </c>
      <c r="D459" s="19" t="s">
        <v>274</v>
      </c>
      <c r="E459" s="2">
        <f t="shared" si="14"/>
        <v>1000000</v>
      </c>
      <c r="F459" s="19"/>
      <c r="H459" s="19">
        <v>870000</v>
      </c>
      <c r="I459" s="19"/>
      <c r="J459" s="2">
        <f t="shared" si="15"/>
        <v>130000</v>
      </c>
      <c r="K459" s="19">
        <v>1000000</v>
      </c>
      <c r="L459" s="19" t="s">
        <v>928</v>
      </c>
      <c r="N459" s="28"/>
    </row>
    <row r="460" spans="1:14" outlineLevel="1" x14ac:dyDescent="0.25">
      <c r="A460" t="s">
        <v>265</v>
      </c>
      <c r="C460" t="s">
        <v>39</v>
      </c>
      <c r="D460" s="19" t="s">
        <v>80</v>
      </c>
      <c r="E460" s="2">
        <f t="shared" si="14"/>
        <v>1000000</v>
      </c>
      <c r="F460" s="19"/>
      <c r="H460" s="19">
        <v>290000</v>
      </c>
      <c r="I460" s="19"/>
      <c r="J460" s="2">
        <f t="shared" si="15"/>
        <v>710000</v>
      </c>
      <c r="K460" s="19">
        <v>1000000</v>
      </c>
      <c r="L460" s="19" t="s">
        <v>928</v>
      </c>
      <c r="N460" s="28"/>
    </row>
    <row r="461" spans="1:14" s="1" customFormat="1" x14ac:dyDescent="0.25">
      <c r="A461" s="3"/>
      <c r="B461" s="3"/>
      <c r="C461" s="3"/>
      <c r="D461" s="3" t="s">
        <v>86</v>
      </c>
      <c r="E461" s="4">
        <f t="shared" ref="E461:K461" si="16">SUM(E355:E460)</f>
        <v>221900000</v>
      </c>
      <c r="F461" s="4">
        <f t="shared" si="16"/>
        <v>0</v>
      </c>
      <c r="G461" s="4">
        <f t="shared" si="16"/>
        <v>16040000</v>
      </c>
      <c r="H461" s="4">
        <f t="shared" si="16"/>
        <v>1160000</v>
      </c>
      <c r="I461" s="4">
        <f t="shared" si="16"/>
        <v>0</v>
      </c>
      <c r="J461" s="4">
        <f t="shared" si="15"/>
        <v>236780000</v>
      </c>
      <c r="K461" s="4">
        <f t="shared" si="16"/>
        <v>221900000</v>
      </c>
      <c r="L461" s="4"/>
      <c r="N461" s="28"/>
    </row>
    <row r="462" spans="1:14" s="20" customFormat="1" outlineLevel="1" x14ac:dyDescent="0.25">
      <c r="A462" s="20" t="s">
        <v>66</v>
      </c>
      <c r="C462" s="20" t="s">
        <v>20</v>
      </c>
      <c r="D462" s="20" t="s">
        <v>886</v>
      </c>
      <c r="E462" s="2">
        <f t="shared" si="14"/>
        <v>3700000</v>
      </c>
      <c r="G462" s="22">
        <v>1000000</v>
      </c>
      <c r="J462" s="2">
        <f t="shared" si="15"/>
        <v>4700000</v>
      </c>
      <c r="K462" s="20">
        <v>3700000</v>
      </c>
      <c r="L462" s="20" t="s">
        <v>250</v>
      </c>
      <c r="N462" s="28"/>
    </row>
    <row r="463" spans="1:14" s="20" customFormat="1" outlineLevel="1" x14ac:dyDescent="0.25">
      <c r="A463" s="20" t="s">
        <v>66</v>
      </c>
      <c r="C463" s="20" t="s">
        <v>20</v>
      </c>
      <c r="D463" s="20" t="s">
        <v>278</v>
      </c>
      <c r="E463" s="2">
        <f t="shared" ref="E463:E529" si="17">+K463-F463</f>
        <v>0</v>
      </c>
      <c r="G463" s="22"/>
      <c r="J463" s="2">
        <f t="shared" si="15"/>
        <v>0</v>
      </c>
      <c r="K463" s="20">
        <v>0</v>
      </c>
      <c r="L463" s="20" t="s">
        <v>250</v>
      </c>
      <c r="N463" s="28"/>
    </row>
    <row r="464" spans="1:14" s="20" customFormat="1" outlineLevel="1" x14ac:dyDescent="0.25">
      <c r="A464" s="20" t="s">
        <v>66</v>
      </c>
      <c r="C464" s="20" t="s">
        <v>20</v>
      </c>
      <c r="D464" s="20" t="s">
        <v>940</v>
      </c>
      <c r="E464" s="2">
        <f t="shared" si="17"/>
        <v>1440000</v>
      </c>
      <c r="G464" s="22">
        <v>800000</v>
      </c>
      <c r="J464" s="2">
        <f t="shared" si="15"/>
        <v>2240000</v>
      </c>
      <c r="K464" s="20">
        <v>1440000</v>
      </c>
      <c r="L464" s="20" t="s">
        <v>251</v>
      </c>
      <c r="N464" s="28"/>
    </row>
    <row r="465" spans="1:14" s="20" customFormat="1" outlineLevel="1" x14ac:dyDescent="0.25">
      <c r="A465" s="20" t="s">
        <v>66</v>
      </c>
      <c r="C465" s="20" t="s">
        <v>20</v>
      </c>
      <c r="D465" s="20" t="s">
        <v>562</v>
      </c>
      <c r="E465" s="2">
        <f t="shared" si="17"/>
        <v>2800000</v>
      </c>
      <c r="G465" s="22"/>
      <c r="J465" s="2">
        <f t="shared" si="15"/>
        <v>2800000</v>
      </c>
      <c r="K465" s="20">
        <v>2800000</v>
      </c>
      <c r="L465" s="20" t="s">
        <v>252</v>
      </c>
      <c r="N465" s="28"/>
    </row>
    <row r="466" spans="1:14" s="20" customFormat="1" outlineLevel="1" x14ac:dyDescent="0.25">
      <c r="A466" s="20" t="s">
        <v>66</v>
      </c>
      <c r="C466" s="20" t="s">
        <v>20</v>
      </c>
      <c r="D466" s="20" t="s">
        <v>684</v>
      </c>
      <c r="E466" s="2">
        <f t="shared" si="17"/>
        <v>2400000</v>
      </c>
      <c r="G466" s="22"/>
      <c r="J466" s="2">
        <f t="shared" si="15"/>
        <v>2400000</v>
      </c>
      <c r="K466" s="20">
        <v>2400000</v>
      </c>
      <c r="L466" s="20" t="s">
        <v>250</v>
      </c>
      <c r="N466" s="28"/>
    </row>
    <row r="467" spans="1:14" s="20" customFormat="1" outlineLevel="1" x14ac:dyDescent="0.25">
      <c r="A467" s="20" t="s">
        <v>66</v>
      </c>
      <c r="C467" s="20" t="s">
        <v>20</v>
      </c>
      <c r="D467" s="20" t="s">
        <v>722</v>
      </c>
      <c r="E467" s="2">
        <f t="shared" si="17"/>
        <v>2400000</v>
      </c>
      <c r="G467" s="22"/>
      <c r="J467" s="2">
        <f t="shared" ref="J467:J530" si="18">SUM(E467:G467)-H467</f>
        <v>2400000</v>
      </c>
      <c r="K467" s="20">
        <v>2400000</v>
      </c>
      <c r="L467" s="20" t="s">
        <v>250</v>
      </c>
      <c r="N467" s="28"/>
    </row>
    <row r="468" spans="1:14" s="20" customFormat="1" outlineLevel="1" x14ac:dyDescent="0.25">
      <c r="A468" s="20" t="s">
        <v>66</v>
      </c>
      <c r="C468" s="20" t="s">
        <v>20</v>
      </c>
      <c r="D468" s="20" t="s">
        <v>941</v>
      </c>
      <c r="E468" s="2">
        <f t="shared" si="17"/>
        <v>2400000</v>
      </c>
      <c r="G468" s="22">
        <v>1000000</v>
      </c>
      <c r="J468" s="2">
        <f t="shared" si="18"/>
        <v>3400000</v>
      </c>
      <c r="K468" s="20">
        <v>2400000</v>
      </c>
      <c r="L468" s="20" t="s">
        <v>250</v>
      </c>
      <c r="N468" s="28"/>
    </row>
    <row r="469" spans="1:14" s="20" customFormat="1" outlineLevel="1" x14ac:dyDescent="0.25">
      <c r="A469" s="20" t="s">
        <v>66</v>
      </c>
      <c r="C469" s="20" t="s">
        <v>20</v>
      </c>
      <c r="D469" s="20" t="s">
        <v>279</v>
      </c>
      <c r="E469" s="2">
        <f t="shared" si="17"/>
        <v>2400000</v>
      </c>
      <c r="G469" s="22"/>
      <c r="J469" s="2">
        <f t="shared" si="18"/>
        <v>2400000</v>
      </c>
      <c r="K469" s="20">
        <v>2400000</v>
      </c>
      <c r="L469" s="20" t="s">
        <v>251</v>
      </c>
      <c r="N469" s="28"/>
    </row>
    <row r="470" spans="1:14" s="20" customFormat="1" outlineLevel="1" x14ac:dyDescent="0.25">
      <c r="A470" s="20" t="s">
        <v>66</v>
      </c>
      <c r="C470" s="20" t="s">
        <v>20</v>
      </c>
      <c r="D470" s="20" t="s">
        <v>534</v>
      </c>
      <c r="E470" s="2">
        <f t="shared" si="17"/>
        <v>2400000</v>
      </c>
      <c r="G470" s="22"/>
      <c r="J470" s="2">
        <f t="shared" si="18"/>
        <v>2400000</v>
      </c>
      <c r="K470" s="20">
        <v>2400000</v>
      </c>
      <c r="L470" s="20" t="s">
        <v>250</v>
      </c>
      <c r="N470" s="28"/>
    </row>
    <row r="471" spans="1:14" s="20" customFormat="1" outlineLevel="1" x14ac:dyDescent="0.25">
      <c r="A471" s="20" t="s">
        <v>66</v>
      </c>
      <c r="C471" s="20" t="s">
        <v>20</v>
      </c>
      <c r="D471" s="20" t="s">
        <v>535</v>
      </c>
      <c r="E471" s="2">
        <f t="shared" si="17"/>
        <v>2400000</v>
      </c>
      <c r="G471" s="22"/>
      <c r="J471" s="2">
        <f t="shared" si="18"/>
        <v>2400000</v>
      </c>
      <c r="K471" s="20">
        <v>2400000</v>
      </c>
      <c r="L471" s="20" t="s">
        <v>250</v>
      </c>
      <c r="N471" s="28"/>
    </row>
    <row r="472" spans="1:14" s="20" customFormat="1" outlineLevel="1" x14ac:dyDescent="0.25">
      <c r="A472" s="20" t="s">
        <v>66</v>
      </c>
      <c r="C472" s="20" t="s">
        <v>20</v>
      </c>
      <c r="D472" s="20" t="s">
        <v>643</v>
      </c>
      <c r="E472" s="2">
        <f t="shared" si="17"/>
        <v>2400000</v>
      </c>
      <c r="G472" s="22"/>
      <c r="J472" s="2">
        <f t="shared" si="18"/>
        <v>2400000</v>
      </c>
      <c r="K472" s="20">
        <v>2400000</v>
      </c>
      <c r="L472" s="20" t="s">
        <v>250</v>
      </c>
      <c r="N472" s="28"/>
    </row>
    <row r="473" spans="1:14" s="20" customFormat="1" outlineLevel="1" x14ac:dyDescent="0.25">
      <c r="A473" s="20" t="s">
        <v>66</v>
      </c>
      <c r="C473" s="20" t="s">
        <v>20</v>
      </c>
      <c r="D473" s="20" t="s">
        <v>942</v>
      </c>
      <c r="E473" s="2">
        <f t="shared" si="17"/>
        <v>0</v>
      </c>
      <c r="G473" s="22">
        <v>520000</v>
      </c>
      <c r="J473" s="2">
        <f t="shared" si="18"/>
        <v>520000</v>
      </c>
      <c r="K473" s="20">
        <v>0</v>
      </c>
      <c r="L473" s="20" t="s">
        <v>250</v>
      </c>
      <c r="N473" s="28"/>
    </row>
    <row r="474" spans="1:14" s="20" customFormat="1" outlineLevel="1" x14ac:dyDescent="0.25">
      <c r="A474" s="20" t="s">
        <v>66</v>
      </c>
      <c r="C474" s="20" t="s">
        <v>20</v>
      </c>
      <c r="D474" s="20" t="s">
        <v>943</v>
      </c>
      <c r="E474" s="2">
        <f t="shared" si="17"/>
        <v>0</v>
      </c>
      <c r="G474" s="22">
        <v>520000</v>
      </c>
      <c r="J474" s="2">
        <f t="shared" si="18"/>
        <v>520000</v>
      </c>
      <c r="K474" s="20">
        <v>0</v>
      </c>
      <c r="L474" s="20" t="s">
        <v>250</v>
      </c>
      <c r="N474" s="28"/>
    </row>
    <row r="475" spans="1:14" s="20" customFormat="1" outlineLevel="1" x14ac:dyDescent="0.25">
      <c r="A475" s="20" t="s">
        <v>66</v>
      </c>
      <c r="C475" s="20" t="s">
        <v>20</v>
      </c>
      <c r="D475" s="20" t="s">
        <v>564</v>
      </c>
      <c r="E475" s="2">
        <f t="shared" si="17"/>
        <v>5000000</v>
      </c>
      <c r="G475" s="22"/>
      <c r="J475" s="2">
        <f t="shared" si="18"/>
        <v>5000000</v>
      </c>
      <c r="K475" s="20">
        <v>5000000</v>
      </c>
      <c r="L475" s="20" t="s">
        <v>251</v>
      </c>
      <c r="N475" s="28"/>
    </row>
    <row r="476" spans="1:14" s="20" customFormat="1" outlineLevel="1" x14ac:dyDescent="0.25">
      <c r="A476" s="20" t="s">
        <v>66</v>
      </c>
      <c r="C476" s="20" t="s">
        <v>20</v>
      </c>
      <c r="D476" s="20" t="s">
        <v>887</v>
      </c>
      <c r="E476" s="2">
        <f t="shared" si="17"/>
        <v>4500000</v>
      </c>
      <c r="G476" s="22">
        <v>640000</v>
      </c>
      <c r="J476" s="2">
        <f t="shared" si="18"/>
        <v>5140000</v>
      </c>
      <c r="K476" s="20">
        <v>4500000</v>
      </c>
      <c r="L476" s="20" t="s">
        <v>251</v>
      </c>
      <c r="N476" s="28"/>
    </row>
    <row r="477" spans="1:14" s="20" customFormat="1" outlineLevel="1" x14ac:dyDescent="0.25">
      <c r="A477" s="20" t="s">
        <v>66</v>
      </c>
      <c r="C477" s="20" t="s">
        <v>20</v>
      </c>
      <c r="D477" s="20" t="s">
        <v>425</v>
      </c>
      <c r="E477" s="2">
        <f t="shared" si="17"/>
        <v>3200000</v>
      </c>
      <c r="G477" s="22"/>
      <c r="J477" s="2">
        <f t="shared" si="18"/>
        <v>3200000</v>
      </c>
      <c r="K477" s="20">
        <v>3200000</v>
      </c>
      <c r="L477" s="20" t="s">
        <v>250</v>
      </c>
      <c r="N477" s="28"/>
    </row>
    <row r="478" spans="1:14" s="20" customFormat="1" outlineLevel="1" x14ac:dyDescent="0.25">
      <c r="A478" s="20" t="s">
        <v>66</v>
      </c>
      <c r="C478" s="20" t="s">
        <v>20</v>
      </c>
      <c r="D478" s="20" t="s">
        <v>888</v>
      </c>
      <c r="E478" s="2">
        <f t="shared" si="17"/>
        <v>3200000</v>
      </c>
      <c r="G478" s="22">
        <v>1000000</v>
      </c>
      <c r="J478" s="2">
        <f t="shared" si="18"/>
        <v>4200000</v>
      </c>
      <c r="K478" s="20">
        <v>3200000</v>
      </c>
      <c r="L478" s="20" t="s">
        <v>250</v>
      </c>
      <c r="N478" s="28"/>
    </row>
    <row r="479" spans="1:14" s="20" customFormat="1" outlineLevel="1" x14ac:dyDescent="0.25">
      <c r="A479" s="20" t="s">
        <v>66</v>
      </c>
      <c r="C479" s="20" t="s">
        <v>20</v>
      </c>
      <c r="D479" s="20" t="s">
        <v>944</v>
      </c>
      <c r="E479" s="2">
        <f t="shared" si="17"/>
        <v>0</v>
      </c>
      <c r="G479" s="22">
        <v>680000</v>
      </c>
      <c r="J479" s="2">
        <f t="shared" si="18"/>
        <v>680000</v>
      </c>
      <c r="K479" s="20">
        <v>0</v>
      </c>
      <c r="L479" s="20" t="s">
        <v>250</v>
      </c>
      <c r="N479" s="28"/>
    </row>
    <row r="480" spans="1:14" s="20" customFormat="1" outlineLevel="1" x14ac:dyDescent="0.25">
      <c r="A480" s="20" t="s">
        <v>66</v>
      </c>
      <c r="C480" s="20" t="s">
        <v>20</v>
      </c>
      <c r="D480" s="20" t="s">
        <v>280</v>
      </c>
      <c r="E480" s="2">
        <f t="shared" si="17"/>
        <v>3700000</v>
      </c>
      <c r="G480" s="22"/>
      <c r="J480" s="2">
        <f t="shared" si="18"/>
        <v>3700000</v>
      </c>
      <c r="K480" s="20">
        <v>3700000</v>
      </c>
      <c r="L480" s="20" t="s">
        <v>251</v>
      </c>
      <c r="N480" s="28"/>
    </row>
    <row r="481" spans="1:14" s="20" customFormat="1" outlineLevel="1" x14ac:dyDescent="0.25">
      <c r="A481" s="20" t="s">
        <v>66</v>
      </c>
      <c r="C481" s="20" t="s">
        <v>20</v>
      </c>
      <c r="D481" s="20" t="s">
        <v>536</v>
      </c>
      <c r="E481" s="2">
        <f t="shared" si="17"/>
        <v>3600000</v>
      </c>
      <c r="G481" s="22"/>
      <c r="J481" s="2">
        <f t="shared" si="18"/>
        <v>3600000</v>
      </c>
      <c r="K481" s="20">
        <v>3600000</v>
      </c>
      <c r="L481" s="20" t="s">
        <v>252</v>
      </c>
      <c r="N481" s="28"/>
    </row>
    <row r="482" spans="1:14" s="20" customFormat="1" outlineLevel="1" x14ac:dyDescent="0.25">
      <c r="A482" s="20" t="s">
        <v>66</v>
      </c>
      <c r="C482" s="20" t="s">
        <v>20</v>
      </c>
      <c r="D482" s="20" t="s">
        <v>281</v>
      </c>
      <c r="E482" s="2">
        <f t="shared" si="17"/>
        <v>400000</v>
      </c>
      <c r="G482" s="22"/>
      <c r="J482" s="2">
        <f t="shared" si="18"/>
        <v>400000</v>
      </c>
      <c r="K482" s="20">
        <v>400000</v>
      </c>
      <c r="L482" s="20" t="s">
        <v>250</v>
      </c>
      <c r="N482" s="28"/>
    </row>
    <row r="483" spans="1:14" s="20" customFormat="1" outlineLevel="1" x14ac:dyDescent="0.25">
      <c r="A483" s="20" t="s">
        <v>66</v>
      </c>
      <c r="C483" s="20" t="s">
        <v>20</v>
      </c>
      <c r="D483" s="20" t="s">
        <v>282</v>
      </c>
      <c r="E483" s="2">
        <f t="shared" si="17"/>
        <v>400000</v>
      </c>
      <c r="G483" s="22"/>
      <c r="J483" s="2">
        <f t="shared" si="18"/>
        <v>400000</v>
      </c>
      <c r="K483" s="20">
        <v>400000</v>
      </c>
      <c r="L483" s="20" t="s">
        <v>250</v>
      </c>
      <c r="N483" s="28"/>
    </row>
    <row r="484" spans="1:14" s="20" customFormat="1" outlineLevel="1" x14ac:dyDescent="0.25">
      <c r="A484" s="20" t="s">
        <v>66</v>
      </c>
      <c r="C484" s="20" t="s">
        <v>20</v>
      </c>
      <c r="D484" s="20" t="s">
        <v>945</v>
      </c>
      <c r="E484" s="2">
        <f t="shared" si="17"/>
        <v>0</v>
      </c>
      <c r="G484" s="22"/>
      <c r="J484" s="2">
        <f t="shared" si="18"/>
        <v>0</v>
      </c>
      <c r="K484" s="20">
        <v>0</v>
      </c>
      <c r="L484" s="20" t="s">
        <v>250</v>
      </c>
      <c r="N484" s="28"/>
    </row>
    <row r="485" spans="1:14" s="20" customFormat="1" outlineLevel="1" x14ac:dyDescent="0.25">
      <c r="A485" s="20" t="s">
        <v>66</v>
      </c>
      <c r="C485" s="20" t="s">
        <v>20</v>
      </c>
      <c r="D485" s="20" t="s">
        <v>389</v>
      </c>
      <c r="E485" s="2">
        <f t="shared" si="17"/>
        <v>400000</v>
      </c>
      <c r="G485" s="22"/>
      <c r="J485" s="2">
        <f t="shared" si="18"/>
        <v>400000</v>
      </c>
      <c r="K485" s="20">
        <v>400000</v>
      </c>
      <c r="L485" s="20" t="s">
        <v>250</v>
      </c>
      <c r="N485" s="28"/>
    </row>
    <row r="486" spans="1:14" s="20" customFormat="1" outlineLevel="1" x14ac:dyDescent="0.25">
      <c r="A486" s="20" t="s">
        <v>66</v>
      </c>
      <c r="C486" s="20" t="s">
        <v>20</v>
      </c>
      <c r="D486" s="20" t="s">
        <v>603</v>
      </c>
      <c r="E486" s="2">
        <f t="shared" si="17"/>
        <v>400000</v>
      </c>
      <c r="G486" s="22"/>
      <c r="J486" s="2">
        <f t="shared" si="18"/>
        <v>400000</v>
      </c>
      <c r="K486" s="20">
        <v>400000</v>
      </c>
      <c r="L486" s="20" t="s">
        <v>250</v>
      </c>
      <c r="N486" s="28"/>
    </row>
    <row r="487" spans="1:14" s="20" customFormat="1" outlineLevel="1" x14ac:dyDescent="0.25">
      <c r="A487" s="20" t="s">
        <v>66</v>
      </c>
      <c r="C487" s="20" t="s">
        <v>20</v>
      </c>
      <c r="D487" s="20" t="s">
        <v>284</v>
      </c>
      <c r="E487" s="2">
        <f t="shared" si="17"/>
        <v>400000</v>
      </c>
      <c r="G487" s="22"/>
      <c r="J487" s="2">
        <f t="shared" si="18"/>
        <v>400000</v>
      </c>
      <c r="K487" s="20">
        <v>400000</v>
      </c>
      <c r="L487" s="20" t="s">
        <v>250</v>
      </c>
      <c r="N487" s="28"/>
    </row>
    <row r="488" spans="1:14" s="20" customFormat="1" outlineLevel="1" x14ac:dyDescent="0.25">
      <c r="A488" s="20" t="s">
        <v>66</v>
      </c>
      <c r="C488" s="20" t="s">
        <v>20</v>
      </c>
      <c r="D488" s="20" t="s">
        <v>283</v>
      </c>
      <c r="E488" s="2">
        <f t="shared" si="17"/>
        <v>2800000</v>
      </c>
      <c r="G488" s="22"/>
      <c r="J488" s="2">
        <f t="shared" si="18"/>
        <v>2800000</v>
      </c>
      <c r="K488" s="20">
        <v>2800000</v>
      </c>
      <c r="L488" s="20" t="s">
        <v>288</v>
      </c>
      <c r="N488" s="28"/>
    </row>
    <row r="489" spans="1:14" s="20" customFormat="1" ht="15.75" customHeight="1" outlineLevel="1" x14ac:dyDescent="0.25">
      <c r="A489" s="20" t="s">
        <v>66</v>
      </c>
      <c r="C489" s="20" t="s">
        <v>20</v>
      </c>
      <c r="D489" s="20" t="s">
        <v>626</v>
      </c>
      <c r="E489" s="2">
        <f t="shared" si="17"/>
        <v>400000</v>
      </c>
      <c r="G489" s="22"/>
      <c r="J489" s="2">
        <f t="shared" si="18"/>
        <v>400000</v>
      </c>
      <c r="K489" s="20">
        <v>400000</v>
      </c>
      <c r="L489" s="20" t="s">
        <v>250</v>
      </c>
      <c r="N489" s="28"/>
    </row>
    <row r="490" spans="1:14" s="20" customFormat="1" outlineLevel="1" x14ac:dyDescent="0.25">
      <c r="A490" s="20" t="s">
        <v>66</v>
      </c>
      <c r="C490" s="20" t="s">
        <v>20</v>
      </c>
      <c r="D490" s="16" t="s">
        <v>469</v>
      </c>
      <c r="E490" s="2">
        <f t="shared" si="17"/>
        <v>2800000</v>
      </c>
      <c r="F490" s="16"/>
      <c r="G490" s="22"/>
      <c r="H490" s="16"/>
      <c r="I490" s="16"/>
      <c r="J490" s="2">
        <f t="shared" si="18"/>
        <v>2800000</v>
      </c>
      <c r="K490" s="16">
        <v>2800000</v>
      </c>
      <c r="L490" s="16" t="s">
        <v>288</v>
      </c>
      <c r="M490" s="16"/>
      <c r="N490" s="28"/>
    </row>
    <row r="491" spans="1:14" s="20" customFormat="1" outlineLevel="1" x14ac:dyDescent="0.25">
      <c r="A491" s="20" t="s">
        <v>66</v>
      </c>
      <c r="C491" s="20" t="s">
        <v>20</v>
      </c>
      <c r="D491" s="16" t="s">
        <v>627</v>
      </c>
      <c r="E491" s="2">
        <f t="shared" si="17"/>
        <v>300000</v>
      </c>
      <c r="F491" s="16"/>
      <c r="G491" s="22"/>
      <c r="H491" s="16"/>
      <c r="I491" s="16"/>
      <c r="J491" s="2">
        <f t="shared" si="18"/>
        <v>300000</v>
      </c>
      <c r="K491" s="16">
        <v>300000</v>
      </c>
      <c r="L491" s="16" t="s">
        <v>250</v>
      </c>
      <c r="M491" s="16"/>
      <c r="N491" s="28"/>
    </row>
    <row r="492" spans="1:14" s="20" customFormat="1" outlineLevel="1" x14ac:dyDescent="0.25">
      <c r="A492" s="20" t="s">
        <v>66</v>
      </c>
      <c r="C492" s="20" t="s">
        <v>20</v>
      </c>
      <c r="D492" s="20" t="s">
        <v>889</v>
      </c>
      <c r="E492" s="2">
        <f t="shared" si="17"/>
        <v>0</v>
      </c>
      <c r="G492" s="22">
        <v>1000000</v>
      </c>
      <c r="J492" s="2">
        <f t="shared" si="18"/>
        <v>1000000</v>
      </c>
      <c r="K492" s="20">
        <v>0</v>
      </c>
      <c r="L492" s="20" t="s">
        <v>288</v>
      </c>
      <c r="N492" s="28"/>
    </row>
    <row r="493" spans="1:14" s="20" customFormat="1" outlineLevel="1" x14ac:dyDescent="0.25">
      <c r="A493" s="20" t="s">
        <v>66</v>
      </c>
      <c r="C493" s="20" t="s">
        <v>20</v>
      </c>
      <c r="D493" s="20" t="s">
        <v>285</v>
      </c>
      <c r="E493" s="2">
        <f t="shared" si="17"/>
        <v>400000</v>
      </c>
      <c r="G493" s="22"/>
      <c r="J493" s="2">
        <f t="shared" si="18"/>
        <v>400000</v>
      </c>
      <c r="K493" s="20">
        <v>400000</v>
      </c>
      <c r="L493" s="20" t="s">
        <v>250</v>
      </c>
      <c r="N493" s="28"/>
    </row>
    <row r="494" spans="1:14" s="20" customFormat="1" outlineLevel="1" x14ac:dyDescent="0.25">
      <c r="A494" s="20" t="s">
        <v>66</v>
      </c>
      <c r="C494" s="20" t="s">
        <v>20</v>
      </c>
      <c r="D494" s="20" t="s">
        <v>686</v>
      </c>
      <c r="E494" s="2">
        <f t="shared" si="17"/>
        <v>300000</v>
      </c>
      <c r="G494" s="22"/>
      <c r="J494" s="2">
        <f t="shared" si="18"/>
        <v>300000</v>
      </c>
      <c r="K494" s="20">
        <v>300000</v>
      </c>
      <c r="L494" s="20" t="s">
        <v>250</v>
      </c>
      <c r="N494" s="28"/>
    </row>
    <row r="495" spans="1:14" s="20" customFormat="1" outlineLevel="1" x14ac:dyDescent="0.25">
      <c r="A495" s="20" t="s">
        <v>66</v>
      </c>
      <c r="C495" s="20" t="s">
        <v>20</v>
      </c>
      <c r="D495" s="20" t="s">
        <v>890</v>
      </c>
      <c r="E495" s="2">
        <f t="shared" si="17"/>
        <v>0</v>
      </c>
      <c r="G495" s="22">
        <v>1000000</v>
      </c>
      <c r="J495" s="2">
        <f t="shared" si="18"/>
        <v>1000000</v>
      </c>
      <c r="K495" s="20">
        <v>0</v>
      </c>
      <c r="L495" s="20" t="s">
        <v>253</v>
      </c>
      <c r="N495" s="28"/>
    </row>
    <row r="496" spans="1:14" s="20" customFormat="1" outlineLevel="1" x14ac:dyDescent="0.25">
      <c r="A496" s="20" t="s">
        <v>66</v>
      </c>
      <c r="C496" s="20" t="s">
        <v>20</v>
      </c>
      <c r="D496" s="20" t="s">
        <v>687</v>
      </c>
      <c r="E496" s="2">
        <f t="shared" si="17"/>
        <v>0</v>
      </c>
      <c r="G496" s="22"/>
      <c r="J496" s="2">
        <f t="shared" si="18"/>
        <v>0</v>
      </c>
      <c r="K496" s="20">
        <v>0</v>
      </c>
      <c r="L496" s="20" t="s">
        <v>288</v>
      </c>
      <c r="N496" s="28"/>
    </row>
    <row r="497" spans="1:14" s="20" customFormat="1" outlineLevel="1" x14ac:dyDescent="0.25">
      <c r="A497" s="20" t="s">
        <v>66</v>
      </c>
      <c r="C497" s="20" t="s">
        <v>20</v>
      </c>
      <c r="D497" s="20" t="s">
        <v>891</v>
      </c>
      <c r="E497" s="2">
        <f t="shared" si="17"/>
        <v>400000</v>
      </c>
      <c r="G497" s="22">
        <v>1000000</v>
      </c>
      <c r="J497" s="2">
        <f t="shared" si="18"/>
        <v>1400000</v>
      </c>
      <c r="K497" s="20">
        <v>400000</v>
      </c>
      <c r="L497" s="20" t="s">
        <v>253</v>
      </c>
      <c r="N497" s="28"/>
    </row>
    <row r="498" spans="1:14" s="20" customFormat="1" outlineLevel="1" x14ac:dyDescent="0.25">
      <c r="A498" s="20" t="s">
        <v>66</v>
      </c>
      <c r="C498" s="20" t="s">
        <v>20</v>
      </c>
      <c r="D498" s="20" t="s">
        <v>794</v>
      </c>
      <c r="E498" s="16">
        <f t="shared" si="17"/>
        <v>3300000</v>
      </c>
      <c r="G498" s="22">
        <v>600000</v>
      </c>
      <c r="J498" s="16">
        <f t="shared" si="18"/>
        <v>3900000</v>
      </c>
      <c r="K498" s="20">
        <v>3300000</v>
      </c>
      <c r="L498" s="16" t="s">
        <v>288</v>
      </c>
      <c r="N498" s="33"/>
    </row>
    <row r="499" spans="1:14" s="20" customFormat="1" outlineLevel="1" x14ac:dyDescent="0.25">
      <c r="A499" s="20" t="s">
        <v>66</v>
      </c>
      <c r="C499" s="20" t="s">
        <v>20</v>
      </c>
      <c r="D499" s="20" t="s">
        <v>723</v>
      </c>
      <c r="E499" s="16">
        <f t="shared" si="17"/>
        <v>400000</v>
      </c>
      <c r="G499" s="22"/>
      <c r="J499" s="16">
        <f t="shared" si="18"/>
        <v>400000</v>
      </c>
      <c r="K499" s="20">
        <v>400000</v>
      </c>
      <c r="L499" s="16" t="s">
        <v>253</v>
      </c>
      <c r="N499" s="33"/>
    </row>
    <row r="500" spans="1:14" s="20" customFormat="1" outlineLevel="1" x14ac:dyDescent="0.25">
      <c r="A500" s="20" t="s">
        <v>66</v>
      </c>
      <c r="C500" s="20" t="s">
        <v>20</v>
      </c>
      <c r="D500" s="20" t="s">
        <v>724</v>
      </c>
      <c r="E500" s="16">
        <f t="shared" si="17"/>
        <v>3300000</v>
      </c>
      <c r="G500" s="22"/>
      <c r="J500" s="16">
        <f t="shared" si="18"/>
        <v>3300000</v>
      </c>
      <c r="K500" s="20">
        <v>3300000</v>
      </c>
      <c r="L500" s="16" t="s">
        <v>288</v>
      </c>
      <c r="N500" s="33"/>
    </row>
    <row r="501" spans="1:14" s="20" customFormat="1" outlineLevel="1" x14ac:dyDescent="0.25">
      <c r="A501" s="20" t="s">
        <v>66</v>
      </c>
      <c r="C501" s="20" t="s">
        <v>20</v>
      </c>
      <c r="D501" s="20" t="s">
        <v>470</v>
      </c>
      <c r="E501" s="16">
        <f t="shared" si="17"/>
        <v>2600000</v>
      </c>
      <c r="G501" s="22"/>
      <c r="J501" s="16">
        <f t="shared" si="18"/>
        <v>2600000</v>
      </c>
      <c r="K501" s="20">
        <v>2600000</v>
      </c>
      <c r="L501" s="20" t="s">
        <v>253</v>
      </c>
      <c r="N501" s="33"/>
    </row>
    <row r="502" spans="1:14" s="20" customFormat="1" outlineLevel="1" x14ac:dyDescent="0.25">
      <c r="A502" s="20" t="s">
        <v>66</v>
      </c>
      <c r="C502" s="20" t="s">
        <v>20</v>
      </c>
      <c r="D502" s="20" t="s">
        <v>688</v>
      </c>
      <c r="E502" s="16">
        <f t="shared" si="17"/>
        <v>0</v>
      </c>
      <c r="G502" s="22"/>
      <c r="J502" s="16">
        <f t="shared" si="18"/>
        <v>0</v>
      </c>
      <c r="K502" s="20">
        <v>0</v>
      </c>
      <c r="L502" s="20" t="s">
        <v>250</v>
      </c>
      <c r="N502" s="33"/>
    </row>
    <row r="503" spans="1:14" s="20" customFormat="1" outlineLevel="1" x14ac:dyDescent="0.25">
      <c r="A503" s="20" t="s">
        <v>66</v>
      </c>
      <c r="C503" s="20" t="s">
        <v>20</v>
      </c>
      <c r="D503" s="20" t="s">
        <v>946</v>
      </c>
      <c r="E503" s="16">
        <f t="shared" si="17"/>
        <v>0</v>
      </c>
      <c r="G503" s="22"/>
      <c r="J503" s="16">
        <f t="shared" si="18"/>
        <v>0</v>
      </c>
      <c r="K503" s="20">
        <v>0</v>
      </c>
      <c r="L503" s="20" t="s">
        <v>253</v>
      </c>
      <c r="N503" s="33"/>
    </row>
    <row r="504" spans="1:14" s="20" customFormat="1" outlineLevel="1" x14ac:dyDescent="0.25">
      <c r="A504" s="20" t="s">
        <v>67</v>
      </c>
      <c r="C504" s="20" t="s">
        <v>20</v>
      </c>
      <c r="D504" s="20" t="s">
        <v>804</v>
      </c>
      <c r="E504" s="2">
        <f t="shared" si="17"/>
        <v>400000</v>
      </c>
      <c r="G504" s="22">
        <v>640000</v>
      </c>
      <c r="J504" s="2">
        <f t="shared" si="18"/>
        <v>1040000</v>
      </c>
      <c r="K504" s="20">
        <v>400000</v>
      </c>
      <c r="L504" s="20" t="s">
        <v>250</v>
      </c>
      <c r="N504" s="28"/>
    </row>
    <row r="505" spans="1:14" s="20" customFormat="1" outlineLevel="1" x14ac:dyDescent="0.25">
      <c r="A505" s="20" t="s">
        <v>67</v>
      </c>
      <c r="C505" s="20" t="s">
        <v>20</v>
      </c>
      <c r="D505" s="20" t="s">
        <v>947</v>
      </c>
      <c r="E505" s="2">
        <f t="shared" si="17"/>
        <v>0</v>
      </c>
      <c r="G505" s="22"/>
      <c r="J505" s="2">
        <f t="shared" si="18"/>
        <v>0</v>
      </c>
      <c r="K505" s="20">
        <v>0</v>
      </c>
      <c r="L505" s="20" t="s">
        <v>251</v>
      </c>
      <c r="N505" s="28"/>
    </row>
    <row r="506" spans="1:14" s="20" customFormat="1" outlineLevel="1" x14ac:dyDescent="0.25">
      <c r="A506" s="20" t="s">
        <v>67</v>
      </c>
      <c r="C506" s="20" t="s">
        <v>20</v>
      </c>
      <c r="D506" s="20" t="s">
        <v>893</v>
      </c>
      <c r="E506" s="2">
        <f t="shared" si="17"/>
        <v>0</v>
      </c>
      <c r="G506" s="22">
        <v>1000000</v>
      </c>
      <c r="J506" s="2">
        <f t="shared" si="18"/>
        <v>1000000</v>
      </c>
      <c r="K506" s="20">
        <v>0</v>
      </c>
      <c r="L506" s="20" t="s">
        <v>288</v>
      </c>
      <c r="N506" s="28"/>
    </row>
    <row r="507" spans="1:14" s="20" customFormat="1" outlineLevel="1" x14ac:dyDescent="0.25">
      <c r="A507" s="20" t="s">
        <v>67</v>
      </c>
      <c r="C507" s="20" t="s">
        <v>20</v>
      </c>
      <c r="D507" s="20" t="s">
        <v>292</v>
      </c>
      <c r="E507" s="2">
        <f t="shared" si="17"/>
        <v>3900000</v>
      </c>
      <c r="G507" s="22"/>
      <c r="J507" s="2">
        <f t="shared" si="18"/>
        <v>3900000</v>
      </c>
      <c r="K507" s="20">
        <v>3900000</v>
      </c>
      <c r="L507" s="20" t="s">
        <v>250</v>
      </c>
      <c r="N507" s="28"/>
    </row>
    <row r="508" spans="1:14" s="20" customFormat="1" outlineLevel="1" x14ac:dyDescent="0.25">
      <c r="A508" s="20" t="s">
        <v>67</v>
      </c>
      <c r="C508" s="20" t="s">
        <v>20</v>
      </c>
      <c r="D508" s="20" t="s">
        <v>630</v>
      </c>
      <c r="E508" s="2">
        <f t="shared" si="17"/>
        <v>3900000</v>
      </c>
      <c r="G508" s="22"/>
      <c r="J508" s="2">
        <f t="shared" si="18"/>
        <v>3900000</v>
      </c>
      <c r="K508" s="20">
        <v>3900000</v>
      </c>
      <c r="L508" s="20" t="s">
        <v>250</v>
      </c>
      <c r="N508" s="28"/>
    </row>
    <row r="509" spans="1:14" s="20" customFormat="1" outlineLevel="1" x14ac:dyDescent="0.25">
      <c r="A509" s="20" t="s">
        <v>67</v>
      </c>
      <c r="C509" s="20" t="s">
        <v>20</v>
      </c>
      <c r="D509" s="20" t="s">
        <v>293</v>
      </c>
      <c r="E509" s="2">
        <f t="shared" si="17"/>
        <v>5500000</v>
      </c>
      <c r="G509" s="22"/>
      <c r="J509" s="2">
        <f t="shared" si="18"/>
        <v>5500000</v>
      </c>
      <c r="K509" s="20">
        <v>5500000</v>
      </c>
      <c r="L509" s="20" t="s">
        <v>251</v>
      </c>
      <c r="N509" s="28"/>
    </row>
    <row r="510" spans="1:14" s="20" customFormat="1" outlineLevel="1" x14ac:dyDescent="0.25">
      <c r="A510" s="20" t="s">
        <v>67</v>
      </c>
      <c r="C510" s="20" t="s">
        <v>20</v>
      </c>
      <c r="D510" s="20" t="s">
        <v>304</v>
      </c>
      <c r="E510" s="2">
        <f t="shared" si="17"/>
        <v>4100000</v>
      </c>
      <c r="G510" s="22"/>
      <c r="J510" s="2">
        <f t="shared" si="18"/>
        <v>4100000</v>
      </c>
      <c r="K510" s="20">
        <v>4100000</v>
      </c>
      <c r="L510" s="20" t="s">
        <v>288</v>
      </c>
      <c r="N510" s="28"/>
    </row>
    <row r="511" spans="1:14" s="20" customFormat="1" outlineLevel="1" x14ac:dyDescent="0.25">
      <c r="A511" s="20" t="s">
        <v>67</v>
      </c>
      <c r="C511" s="20" t="s">
        <v>20</v>
      </c>
      <c r="D511" s="20" t="s">
        <v>631</v>
      </c>
      <c r="E511" s="2">
        <f t="shared" si="17"/>
        <v>400000</v>
      </c>
      <c r="G511" s="22"/>
      <c r="J511" s="2">
        <f t="shared" si="18"/>
        <v>400000</v>
      </c>
      <c r="K511" s="20">
        <v>400000</v>
      </c>
      <c r="L511" s="20" t="s">
        <v>250</v>
      </c>
      <c r="N511" s="28"/>
    </row>
    <row r="512" spans="1:14" s="20" customFormat="1" outlineLevel="1" x14ac:dyDescent="0.25">
      <c r="A512" s="20" t="s">
        <v>67</v>
      </c>
      <c r="C512" s="20" t="s">
        <v>20</v>
      </c>
      <c r="D512" s="20" t="s">
        <v>948</v>
      </c>
      <c r="E512" s="2">
        <f t="shared" si="17"/>
        <v>700000</v>
      </c>
      <c r="G512" s="22">
        <v>1000000</v>
      </c>
      <c r="J512" s="2">
        <f t="shared" si="18"/>
        <v>1700000</v>
      </c>
      <c r="K512" s="20">
        <v>700000</v>
      </c>
      <c r="L512" s="20" t="s">
        <v>253</v>
      </c>
      <c r="N512" s="28"/>
    </row>
    <row r="513" spans="1:14" s="20" customFormat="1" outlineLevel="1" x14ac:dyDescent="0.25">
      <c r="A513" s="20" t="s">
        <v>67</v>
      </c>
      <c r="C513" s="20" t="s">
        <v>20</v>
      </c>
      <c r="D513" s="20" t="s">
        <v>894</v>
      </c>
      <c r="E513" s="2">
        <f t="shared" si="17"/>
        <v>0</v>
      </c>
      <c r="G513" s="22">
        <v>1000000</v>
      </c>
      <c r="J513" s="2">
        <f t="shared" si="18"/>
        <v>1000000</v>
      </c>
      <c r="K513" s="20">
        <v>0</v>
      </c>
      <c r="L513" s="20" t="s">
        <v>288</v>
      </c>
      <c r="N513" s="28"/>
    </row>
    <row r="514" spans="1:14" s="20" customFormat="1" outlineLevel="1" x14ac:dyDescent="0.25">
      <c r="A514" s="20" t="s">
        <v>67</v>
      </c>
      <c r="C514" s="20" t="s">
        <v>20</v>
      </c>
      <c r="D514" s="20" t="s">
        <v>296</v>
      </c>
      <c r="E514" s="2">
        <f t="shared" si="17"/>
        <v>2900000</v>
      </c>
      <c r="G514" s="22"/>
      <c r="J514" s="2">
        <f t="shared" si="18"/>
        <v>2900000</v>
      </c>
      <c r="K514" s="20">
        <v>2900000</v>
      </c>
      <c r="L514" s="20" t="s">
        <v>250</v>
      </c>
      <c r="N514" s="28"/>
    </row>
    <row r="515" spans="1:14" s="20" customFormat="1" outlineLevel="1" x14ac:dyDescent="0.25">
      <c r="A515" s="20" t="s">
        <v>67</v>
      </c>
      <c r="C515" s="20" t="s">
        <v>20</v>
      </c>
      <c r="D515" s="20" t="s">
        <v>298</v>
      </c>
      <c r="E515" s="2">
        <f t="shared" si="17"/>
        <v>2400000</v>
      </c>
      <c r="G515" s="22"/>
      <c r="J515" s="2">
        <f t="shared" si="18"/>
        <v>2400000</v>
      </c>
      <c r="K515" s="20">
        <v>2400000</v>
      </c>
      <c r="L515" s="20" t="s">
        <v>250</v>
      </c>
      <c r="N515" s="28"/>
    </row>
    <row r="516" spans="1:14" s="20" customFormat="1" outlineLevel="1" x14ac:dyDescent="0.25">
      <c r="A516" s="20" t="s">
        <v>67</v>
      </c>
      <c r="C516" s="20" t="s">
        <v>20</v>
      </c>
      <c r="D516" s="20" t="s">
        <v>297</v>
      </c>
      <c r="E516" s="2">
        <f t="shared" si="17"/>
        <v>400000</v>
      </c>
      <c r="G516" s="22"/>
      <c r="J516" s="2">
        <f t="shared" si="18"/>
        <v>400000</v>
      </c>
      <c r="K516" s="20">
        <v>400000</v>
      </c>
      <c r="L516" s="20" t="s">
        <v>251</v>
      </c>
      <c r="N516" s="28"/>
    </row>
    <row r="517" spans="1:14" s="20" customFormat="1" outlineLevel="1" x14ac:dyDescent="0.25">
      <c r="A517" s="20" t="s">
        <v>67</v>
      </c>
      <c r="C517" s="20" t="s">
        <v>20</v>
      </c>
      <c r="D517" s="20" t="s">
        <v>725</v>
      </c>
      <c r="E517" s="2">
        <f t="shared" si="17"/>
        <v>2600000</v>
      </c>
      <c r="G517" s="22"/>
      <c r="J517" s="2">
        <f t="shared" si="18"/>
        <v>2600000</v>
      </c>
      <c r="K517" s="20">
        <v>2600000</v>
      </c>
      <c r="L517" s="20" t="s">
        <v>252</v>
      </c>
      <c r="N517" s="28"/>
    </row>
    <row r="518" spans="1:14" s="20" customFormat="1" outlineLevel="1" x14ac:dyDescent="0.25">
      <c r="A518" s="20" t="s">
        <v>67</v>
      </c>
      <c r="C518" s="20" t="s">
        <v>20</v>
      </c>
      <c r="D518" s="20" t="s">
        <v>305</v>
      </c>
      <c r="E518" s="2">
        <f t="shared" si="17"/>
        <v>3300000</v>
      </c>
      <c r="G518" s="22"/>
      <c r="J518" s="2">
        <f t="shared" si="18"/>
        <v>3300000</v>
      </c>
      <c r="K518" s="20">
        <v>3300000</v>
      </c>
      <c r="L518" s="20" t="s">
        <v>288</v>
      </c>
      <c r="N518" s="28"/>
    </row>
    <row r="519" spans="1:14" s="20" customFormat="1" outlineLevel="1" x14ac:dyDescent="0.25">
      <c r="A519" s="20" t="s">
        <v>67</v>
      </c>
      <c r="C519" s="20" t="s">
        <v>20</v>
      </c>
      <c r="D519" s="20" t="s">
        <v>299</v>
      </c>
      <c r="E519" s="2">
        <f t="shared" si="17"/>
        <v>400000</v>
      </c>
      <c r="G519" s="22"/>
      <c r="J519" s="2">
        <f t="shared" si="18"/>
        <v>400000</v>
      </c>
      <c r="K519" s="20">
        <v>400000</v>
      </c>
      <c r="L519" s="20" t="s">
        <v>250</v>
      </c>
      <c r="N519" s="28"/>
    </row>
    <row r="520" spans="1:14" s="20" customFormat="1" outlineLevel="1" x14ac:dyDescent="0.25">
      <c r="A520" s="20" t="s">
        <v>67</v>
      </c>
      <c r="C520" s="20" t="s">
        <v>20</v>
      </c>
      <c r="D520" s="20" t="s">
        <v>306</v>
      </c>
      <c r="E520" s="2">
        <f t="shared" si="17"/>
        <v>0</v>
      </c>
      <c r="G520" s="22"/>
      <c r="J520" s="2">
        <f t="shared" si="18"/>
        <v>0</v>
      </c>
      <c r="K520" s="20">
        <v>0</v>
      </c>
      <c r="L520" s="20" t="s">
        <v>288</v>
      </c>
      <c r="N520" s="28"/>
    </row>
    <row r="521" spans="1:14" s="20" customFormat="1" outlineLevel="1" x14ac:dyDescent="0.25">
      <c r="A521" s="20" t="s">
        <v>67</v>
      </c>
      <c r="C521" s="20" t="s">
        <v>20</v>
      </c>
      <c r="D521" s="20" t="s">
        <v>633</v>
      </c>
      <c r="E521" s="2">
        <f t="shared" si="17"/>
        <v>4000000</v>
      </c>
      <c r="G521" s="22"/>
      <c r="J521" s="2">
        <f t="shared" si="18"/>
        <v>4000000</v>
      </c>
      <c r="K521" s="20">
        <v>4000000</v>
      </c>
      <c r="L521" s="20" t="s">
        <v>250</v>
      </c>
      <c r="N521" s="28"/>
    </row>
    <row r="522" spans="1:14" s="20" customFormat="1" outlineLevel="1" x14ac:dyDescent="0.25">
      <c r="A522" s="20" t="s">
        <v>67</v>
      </c>
      <c r="C522" s="20" t="s">
        <v>20</v>
      </c>
      <c r="D522" s="20" t="s">
        <v>472</v>
      </c>
      <c r="E522" s="2">
        <f t="shared" si="17"/>
        <v>4000000</v>
      </c>
      <c r="G522" s="22"/>
      <c r="J522" s="2">
        <f t="shared" si="18"/>
        <v>4000000</v>
      </c>
      <c r="K522" s="20">
        <v>4000000</v>
      </c>
      <c r="L522" s="20" t="s">
        <v>250</v>
      </c>
      <c r="N522" s="28"/>
    </row>
    <row r="523" spans="1:14" s="20" customFormat="1" outlineLevel="1" x14ac:dyDescent="0.25">
      <c r="A523" s="20" t="s">
        <v>67</v>
      </c>
      <c r="C523" s="20" t="s">
        <v>20</v>
      </c>
      <c r="D523" s="20" t="s">
        <v>690</v>
      </c>
      <c r="E523" s="2">
        <f t="shared" si="17"/>
        <v>4000000</v>
      </c>
      <c r="G523" s="22"/>
      <c r="J523" s="2">
        <f t="shared" si="18"/>
        <v>4000000</v>
      </c>
      <c r="K523" s="20">
        <v>4000000</v>
      </c>
      <c r="L523" s="20" t="s">
        <v>250</v>
      </c>
      <c r="N523" s="28"/>
    </row>
    <row r="524" spans="1:14" s="20" customFormat="1" outlineLevel="1" x14ac:dyDescent="0.25">
      <c r="A524" s="20" t="s">
        <v>67</v>
      </c>
      <c r="C524" s="20" t="s">
        <v>20</v>
      </c>
      <c r="D524" s="20" t="s">
        <v>474</v>
      </c>
      <c r="E524" s="2">
        <f t="shared" si="17"/>
        <v>4600000</v>
      </c>
      <c r="G524" s="22"/>
      <c r="J524" s="2">
        <f t="shared" si="18"/>
        <v>4600000</v>
      </c>
      <c r="K524" s="20">
        <v>4600000</v>
      </c>
      <c r="L524" s="20" t="s">
        <v>288</v>
      </c>
      <c r="N524" s="28"/>
    </row>
    <row r="525" spans="1:14" s="20" customFormat="1" outlineLevel="1" x14ac:dyDescent="0.25">
      <c r="A525" s="20" t="s">
        <v>67</v>
      </c>
      <c r="C525" s="20" t="s">
        <v>20</v>
      </c>
      <c r="D525" s="20" t="s">
        <v>573</v>
      </c>
      <c r="E525" s="2">
        <f t="shared" si="17"/>
        <v>400000</v>
      </c>
      <c r="G525" s="22"/>
      <c r="J525" s="2">
        <f t="shared" si="18"/>
        <v>400000</v>
      </c>
      <c r="K525" s="20">
        <v>400000</v>
      </c>
      <c r="L525" s="20" t="s">
        <v>250</v>
      </c>
      <c r="N525" s="28"/>
    </row>
    <row r="526" spans="1:14" s="20" customFormat="1" outlineLevel="1" x14ac:dyDescent="0.25">
      <c r="A526" s="20" t="s">
        <v>67</v>
      </c>
      <c r="C526" s="20" t="s">
        <v>20</v>
      </c>
      <c r="D526" s="20" t="s">
        <v>949</v>
      </c>
      <c r="E526" s="2">
        <f t="shared" si="17"/>
        <v>128000</v>
      </c>
      <c r="G526" s="22">
        <v>320000</v>
      </c>
      <c r="J526" s="2">
        <f t="shared" si="18"/>
        <v>448000</v>
      </c>
      <c r="K526" s="20">
        <v>128000</v>
      </c>
      <c r="L526" s="20" t="s">
        <v>250</v>
      </c>
      <c r="N526" s="28"/>
    </row>
    <row r="527" spans="1:14" s="20" customFormat="1" outlineLevel="1" x14ac:dyDescent="0.25">
      <c r="A527" s="20" t="s">
        <v>67</v>
      </c>
      <c r="C527" s="20" t="s">
        <v>20</v>
      </c>
      <c r="D527" s="20" t="s">
        <v>649</v>
      </c>
      <c r="E527" s="2">
        <f t="shared" si="17"/>
        <v>3300000</v>
      </c>
      <c r="G527" s="22"/>
      <c r="J527" s="2">
        <f t="shared" si="18"/>
        <v>3300000</v>
      </c>
      <c r="K527" s="20">
        <v>3300000</v>
      </c>
      <c r="L527" s="20" t="s">
        <v>288</v>
      </c>
      <c r="N527" s="28"/>
    </row>
    <row r="528" spans="1:14" s="20" customFormat="1" outlineLevel="1" x14ac:dyDescent="0.25">
      <c r="A528" s="20" t="s">
        <v>67</v>
      </c>
      <c r="C528" s="20" t="s">
        <v>20</v>
      </c>
      <c r="D528" s="20" t="s">
        <v>950</v>
      </c>
      <c r="E528" s="2">
        <f t="shared" si="17"/>
        <v>400000</v>
      </c>
      <c r="G528" s="22"/>
      <c r="J528" s="2">
        <f t="shared" si="18"/>
        <v>400000</v>
      </c>
      <c r="K528" s="20">
        <v>400000</v>
      </c>
      <c r="L528" s="20" t="s">
        <v>250</v>
      </c>
      <c r="N528" s="28"/>
    </row>
    <row r="529" spans="1:14" s="20" customFormat="1" outlineLevel="1" x14ac:dyDescent="0.25">
      <c r="A529" s="20" t="s">
        <v>67</v>
      </c>
      <c r="C529" s="20" t="s">
        <v>20</v>
      </c>
      <c r="D529" s="20" t="s">
        <v>303</v>
      </c>
      <c r="E529" s="2">
        <f t="shared" si="17"/>
        <v>2400000</v>
      </c>
      <c r="G529" s="22"/>
      <c r="J529" s="2">
        <f t="shared" si="18"/>
        <v>2400000</v>
      </c>
      <c r="K529" s="20">
        <v>2400000</v>
      </c>
      <c r="L529" s="20" t="s">
        <v>250</v>
      </c>
      <c r="N529" s="28"/>
    </row>
    <row r="530" spans="1:14" s="20" customFormat="1" outlineLevel="1" x14ac:dyDescent="0.25">
      <c r="A530" s="20" t="s">
        <v>67</v>
      </c>
      <c r="C530" s="20" t="s">
        <v>20</v>
      </c>
      <c r="D530" s="20" t="s">
        <v>691</v>
      </c>
      <c r="E530" s="2">
        <f t="shared" ref="E530:E594" si="19">+K530-F530</f>
        <v>3100000</v>
      </c>
      <c r="G530" s="22"/>
      <c r="J530" s="2">
        <f t="shared" si="18"/>
        <v>3100000</v>
      </c>
      <c r="K530" s="20">
        <v>3100000</v>
      </c>
      <c r="L530" s="20" t="s">
        <v>253</v>
      </c>
      <c r="N530" s="28"/>
    </row>
    <row r="531" spans="1:14" s="20" customFormat="1" outlineLevel="1" x14ac:dyDescent="0.25">
      <c r="A531" s="20" t="s">
        <v>67</v>
      </c>
      <c r="C531" s="20" t="s">
        <v>20</v>
      </c>
      <c r="D531" s="20" t="s">
        <v>692</v>
      </c>
      <c r="E531" s="2">
        <f t="shared" si="19"/>
        <v>3100000</v>
      </c>
      <c r="G531" s="22"/>
      <c r="J531" s="2">
        <f t="shared" ref="J531:J594" si="20">SUM(E531:G531)-H531</f>
        <v>3100000</v>
      </c>
      <c r="K531" s="20">
        <v>3100000</v>
      </c>
      <c r="L531" s="20" t="s">
        <v>253</v>
      </c>
      <c r="N531" s="28"/>
    </row>
    <row r="532" spans="1:14" s="20" customFormat="1" outlineLevel="1" x14ac:dyDescent="0.25">
      <c r="A532" s="20" t="s">
        <v>67</v>
      </c>
      <c r="C532" s="20" t="s">
        <v>20</v>
      </c>
      <c r="D532" s="20" t="s">
        <v>951</v>
      </c>
      <c r="E532" s="2">
        <f t="shared" si="19"/>
        <v>3300000</v>
      </c>
      <c r="G532" s="22">
        <v>1000000</v>
      </c>
      <c r="J532" s="2">
        <f t="shared" si="20"/>
        <v>4300000</v>
      </c>
      <c r="K532" s="20">
        <v>3300000</v>
      </c>
      <c r="L532" s="20" t="s">
        <v>288</v>
      </c>
      <c r="N532" s="28"/>
    </row>
    <row r="533" spans="1:14" s="20" customFormat="1" outlineLevel="1" x14ac:dyDescent="0.25">
      <c r="A533" s="20" t="s">
        <v>67</v>
      </c>
      <c r="C533" s="20" t="s">
        <v>20</v>
      </c>
      <c r="D533" s="20" t="s">
        <v>539</v>
      </c>
      <c r="E533" s="2">
        <f t="shared" si="19"/>
        <v>0</v>
      </c>
      <c r="G533" s="22"/>
      <c r="J533" s="2">
        <f t="shared" si="20"/>
        <v>0</v>
      </c>
      <c r="K533" s="20">
        <v>0</v>
      </c>
      <c r="L533" s="20" t="s">
        <v>288</v>
      </c>
      <c r="N533" s="28"/>
    </row>
    <row r="534" spans="1:14" s="20" customFormat="1" outlineLevel="1" x14ac:dyDescent="0.25">
      <c r="A534" s="20" t="s">
        <v>67</v>
      </c>
      <c r="C534" s="20" t="s">
        <v>20</v>
      </c>
      <c r="D534" s="20" t="s">
        <v>307</v>
      </c>
      <c r="E534" s="2">
        <f t="shared" si="19"/>
        <v>3300000</v>
      </c>
      <c r="G534" s="22"/>
      <c r="J534" s="2">
        <f t="shared" si="20"/>
        <v>3300000</v>
      </c>
      <c r="K534" s="20">
        <v>3300000</v>
      </c>
      <c r="L534" s="20" t="s">
        <v>288</v>
      </c>
      <c r="N534" s="28"/>
    </row>
    <row r="535" spans="1:14" s="20" customFormat="1" outlineLevel="1" x14ac:dyDescent="0.25">
      <c r="A535" s="20" t="s">
        <v>67</v>
      </c>
      <c r="C535" s="20" t="s">
        <v>20</v>
      </c>
      <c r="D535" s="20" t="s">
        <v>693</v>
      </c>
      <c r="E535" s="2">
        <f t="shared" si="19"/>
        <v>400000</v>
      </c>
      <c r="G535" s="22"/>
      <c r="J535" s="2">
        <f t="shared" si="20"/>
        <v>400000</v>
      </c>
      <c r="K535" s="20">
        <v>400000</v>
      </c>
      <c r="L535" s="20" t="s">
        <v>253</v>
      </c>
      <c r="N535" s="28"/>
    </row>
    <row r="536" spans="1:14" s="20" customFormat="1" outlineLevel="1" x14ac:dyDescent="0.25">
      <c r="A536" s="20" t="s">
        <v>67</v>
      </c>
      <c r="C536" s="20" t="s">
        <v>20</v>
      </c>
      <c r="D536" s="20" t="s">
        <v>726</v>
      </c>
      <c r="E536" s="2">
        <f t="shared" si="19"/>
        <v>3300000</v>
      </c>
      <c r="G536" s="22"/>
      <c r="J536" s="2">
        <f t="shared" si="20"/>
        <v>3300000</v>
      </c>
      <c r="K536" s="20">
        <v>3300000</v>
      </c>
      <c r="L536" s="20" t="s">
        <v>288</v>
      </c>
      <c r="N536" s="28"/>
    </row>
    <row r="537" spans="1:14" s="20" customFormat="1" outlineLevel="1" x14ac:dyDescent="0.25">
      <c r="A537" s="20" t="s">
        <v>67</v>
      </c>
      <c r="C537" s="20" t="s">
        <v>20</v>
      </c>
      <c r="D537" s="20" t="s">
        <v>952</v>
      </c>
      <c r="E537" s="2">
        <f t="shared" si="19"/>
        <v>400000</v>
      </c>
      <c r="G537" s="22"/>
      <c r="J537" s="2">
        <f t="shared" si="20"/>
        <v>400000</v>
      </c>
      <c r="K537" s="20">
        <v>400000</v>
      </c>
      <c r="L537" s="20" t="s">
        <v>251</v>
      </c>
      <c r="N537" s="28"/>
    </row>
    <row r="538" spans="1:14" s="20" customFormat="1" outlineLevel="1" x14ac:dyDescent="0.25">
      <c r="A538" s="20" t="s">
        <v>67</v>
      </c>
      <c r="C538" s="20" t="s">
        <v>20</v>
      </c>
      <c r="D538" s="20" t="s">
        <v>538</v>
      </c>
      <c r="E538" s="2">
        <f t="shared" si="19"/>
        <v>700000</v>
      </c>
      <c r="G538" s="22"/>
      <c r="J538" s="2">
        <f t="shared" si="20"/>
        <v>700000</v>
      </c>
      <c r="K538" s="20">
        <v>700000</v>
      </c>
      <c r="L538" s="20" t="s">
        <v>252</v>
      </c>
      <c r="N538" s="28"/>
    </row>
    <row r="539" spans="1:14" s="20" customFormat="1" ht="15.75" customHeight="1" outlineLevel="1" x14ac:dyDescent="0.25">
      <c r="A539" s="20" t="s">
        <v>67</v>
      </c>
      <c r="C539" s="20" t="s">
        <v>20</v>
      </c>
      <c r="D539" s="20" t="s">
        <v>896</v>
      </c>
      <c r="E539" s="2">
        <f t="shared" si="19"/>
        <v>3300000</v>
      </c>
      <c r="G539" s="22"/>
      <c r="J539" s="2">
        <f t="shared" si="20"/>
        <v>3300000</v>
      </c>
      <c r="K539" s="20">
        <v>3300000</v>
      </c>
      <c r="L539" s="20" t="s">
        <v>288</v>
      </c>
      <c r="N539" s="28"/>
    </row>
    <row r="540" spans="1:14" s="20" customFormat="1" outlineLevel="1" x14ac:dyDescent="0.25">
      <c r="A540" s="20" t="s">
        <v>67</v>
      </c>
      <c r="C540" s="20" t="s">
        <v>20</v>
      </c>
      <c r="D540" s="16" t="s">
        <v>897</v>
      </c>
      <c r="E540" s="2">
        <f t="shared" si="19"/>
        <v>2600000</v>
      </c>
      <c r="F540" s="16"/>
      <c r="G540" s="22">
        <v>1000000</v>
      </c>
      <c r="H540" s="16"/>
      <c r="I540" s="16"/>
      <c r="J540" s="2">
        <f t="shared" si="20"/>
        <v>3600000</v>
      </c>
      <c r="K540" s="16">
        <v>2600000</v>
      </c>
      <c r="L540" s="16" t="s">
        <v>253</v>
      </c>
      <c r="M540" s="16"/>
      <c r="N540" s="28"/>
    </row>
    <row r="541" spans="1:14" s="20" customFormat="1" outlineLevel="1" x14ac:dyDescent="0.25">
      <c r="A541" s="20" t="s">
        <v>67</v>
      </c>
      <c r="C541" s="20" t="s">
        <v>20</v>
      </c>
      <c r="D541" s="20" t="s">
        <v>652</v>
      </c>
      <c r="E541" s="2">
        <f t="shared" si="19"/>
        <v>400000</v>
      </c>
      <c r="G541" s="22"/>
      <c r="J541" s="2">
        <f t="shared" si="20"/>
        <v>400000</v>
      </c>
      <c r="K541" s="20">
        <v>400000</v>
      </c>
      <c r="L541" s="20" t="s">
        <v>250</v>
      </c>
      <c r="N541" s="28"/>
    </row>
    <row r="542" spans="1:14" s="20" customFormat="1" outlineLevel="1" x14ac:dyDescent="0.25">
      <c r="A542" s="20" t="s">
        <v>67</v>
      </c>
      <c r="C542" s="20" t="s">
        <v>20</v>
      </c>
      <c r="D542" s="20" t="s">
        <v>653</v>
      </c>
      <c r="E542" s="16">
        <f t="shared" si="19"/>
        <v>400000</v>
      </c>
      <c r="G542" s="22"/>
      <c r="J542" s="16">
        <f t="shared" si="20"/>
        <v>400000</v>
      </c>
      <c r="K542" s="20">
        <v>400000</v>
      </c>
      <c r="L542" s="16" t="s">
        <v>250</v>
      </c>
      <c r="N542" s="33"/>
    </row>
    <row r="543" spans="1:14" s="20" customFormat="1" outlineLevel="1" x14ac:dyDescent="0.25">
      <c r="A543" s="20" t="s">
        <v>67</v>
      </c>
      <c r="C543" s="20" t="s">
        <v>20</v>
      </c>
      <c r="D543" s="20" t="s">
        <v>654</v>
      </c>
      <c r="E543" s="16">
        <f t="shared" si="19"/>
        <v>0</v>
      </c>
      <c r="G543" s="22"/>
      <c r="J543" s="16">
        <f t="shared" si="20"/>
        <v>0</v>
      </c>
      <c r="K543" s="20">
        <v>0</v>
      </c>
      <c r="L543" s="16" t="s">
        <v>288</v>
      </c>
      <c r="N543" s="33"/>
    </row>
    <row r="544" spans="1:14" s="20" customFormat="1" outlineLevel="1" x14ac:dyDescent="0.25">
      <c r="A544" s="20" t="s">
        <v>67</v>
      </c>
      <c r="C544" s="20" t="s">
        <v>20</v>
      </c>
      <c r="D544" s="20" t="s">
        <v>540</v>
      </c>
      <c r="E544" s="2">
        <f t="shared" si="19"/>
        <v>400000</v>
      </c>
      <c r="G544" s="22"/>
      <c r="J544" s="2">
        <f t="shared" si="20"/>
        <v>400000</v>
      </c>
      <c r="K544" s="20">
        <v>400000</v>
      </c>
      <c r="L544" s="20" t="s">
        <v>253</v>
      </c>
      <c r="N544" s="28"/>
    </row>
    <row r="545" spans="1:14" s="20" customFormat="1" outlineLevel="1" x14ac:dyDescent="0.25">
      <c r="A545" s="20" t="s">
        <v>67</v>
      </c>
      <c r="C545" s="20" t="s">
        <v>20</v>
      </c>
      <c r="D545" s="20" t="s">
        <v>541</v>
      </c>
      <c r="E545" s="2">
        <f t="shared" si="19"/>
        <v>0</v>
      </c>
      <c r="G545" s="22"/>
      <c r="J545" s="2">
        <f t="shared" si="20"/>
        <v>0</v>
      </c>
      <c r="K545" s="20">
        <v>0</v>
      </c>
      <c r="L545" s="20" t="s">
        <v>288</v>
      </c>
      <c r="N545" s="28"/>
    </row>
    <row r="546" spans="1:14" s="20" customFormat="1" outlineLevel="1" x14ac:dyDescent="0.25">
      <c r="A546" s="20" t="s">
        <v>128</v>
      </c>
      <c r="C546" s="20" t="s">
        <v>20</v>
      </c>
      <c r="D546" s="20" t="s">
        <v>898</v>
      </c>
      <c r="E546" s="2">
        <f t="shared" si="19"/>
        <v>2400000</v>
      </c>
      <c r="G546" s="22">
        <v>1000000</v>
      </c>
      <c r="J546" s="2">
        <f t="shared" si="20"/>
        <v>3400000</v>
      </c>
      <c r="K546" s="20">
        <v>2400000</v>
      </c>
      <c r="L546" s="20" t="s">
        <v>250</v>
      </c>
      <c r="N546" s="28"/>
    </row>
    <row r="547" spans="1:14" s="20" customFormat="1" outlineLevel="1" x14ac:dyDescent="0.25">
      <c r="A547" s="20" t="s">
        <v>128</v>
      </c>
      <c r="C547" s="20" t="s">
        <v>20</v>
      </c>
      <c r="D547" s="20" t="s">
        <v>796</v>
      </c>
      <c r="E547" s="2">
        <f t="shared" si="19"/>
        <v>2400000</v>
      </c>
      <c r="G547" s="22">
        <v>600000</v>
      </c>
      <c r="J547" s="2">
        <f t="shared" si="20"/>
        <v>3000000</v>
      </c>
      <c r="K547" s="20">
        <v>2400000</v>
      </c>
      <c r="L547" s="20" t="s">
        <v>250</v>
      </c>
      <c r="N547" s="28"/>
    </row>
    <row r="548" spans="1:14" s="20" customFormat="1" outlineLevel="1" x14ac:dyDescent="0.25">
      <c r="A548" s="20" t="s">
        <v>128</v>
      </c>
      <c r="C548" s="20" t="s">
        <v>20</v>
      </c>
      <c r="D548" s="20" t="s">
        <v>953</v>
      </c>
      <c r="E548" s="2">
        <f t="shared" si="19"/>
        <v>0</v>
      </c>
      <c r="G548" s="22">
        <v>120000</v>
      </c>
      <c r="J548" s="2">
        <f t="shared" si="20"/>
        <v>120000</v>
      </c>
      <c r="K548" s="20">
        <v>0</v>
      </c>
      <c r="L548" s="20" t="s">
        <v>250</v>
      </c>
      <c r="N548" s="28"/>
    </row>
    <row r="549" spans="1:14" s="20" customFormat="1" outlineLevel="1" x14ac:dyDescent="0.25">
      <c r="A549" s="20" t="s">
        <v>128</v>
      </c>
      <c r="C549" s="20" t="s">
        <v>20</v>
      </c>
      <c r="D549" s="20" t="s">
        <v>403</v>
      </c>
      <c r="E549" s="2">
        <f t="shared" si="19"/>
        <v>2300000</v>
      </c>
      <c r="G549" s="22"/>
      <c r="J549" s="2">
        <f t="shared" si="20"/>
        <v>2300000</v>
      </c>
      <c r="K549" s="20">
        <v>2300000</v>
      </c>
      <c r="L549" s="20" t="s">
        <v>250</v>
      </c>
      <c r="N549" s="28"/>
    </row>
    <row r="550" spans="1:14" s="20" customFormat="1" outlineLevel="1" x14ac:dyDescent="0.25">
      <c r="A550" s="20" t="s">
        <v>128</v>
      </c>
      <c r="C550" s="20" t="s">
        <v>20</v>
      </c>
      <c r="D550" s="20" t="s">
        <v>605</v>
      </c>
      <c r="E550" s="2">
        <f t="shared" si="19"/>
        <v>5000000</v>
      </c>
      <c r="G550" s="22"/>
      <c r="J550" s="2">
        <f t="shared" si="20"/>
        <v>5000000</v>
      </c>
      <c r="K550" s="20">
        <v>5000000</v>
      </c>
      <c r="L550" s="20" t="s">
        <v>251</v>
      </c>
      <c r="N550" s="28"/>
    </row>
    <row r="551" spans="1:14" s="20" customFormat="1" outlineLevel="1" x14ac:dyDescent="0.25">
      <c r="A551" s="20" t="s">
        <v>128</v>
      </c>
      <c r="C551" s="20" t="s">
        <v>20</v>
      </c>
      <c r="D551" s="20" t="s">
        <v>954</v>
      </c>
      <c r="E551" s="2">
        <f t="shared" si="19"/>
        <v>5000000</v>
      </c>
      <c r="G551" s="22"/>
      <c r="J551" s="2">
        <f t="shared" si="20"/>
        <v>5000000</v>
      </c>
      <c r="K551" s="20">
        <v>5000000</v>
      </c>
      <c r="L551" s="20" t="s">
        <v>251</v>
      </c>
      <c r="N551" s="28"/>
    </row>
    <row r="552" spans="1:14" s="20" customFormat="1" outlineLevel="1" x14ac:dyDescent="0.25">
      <c r="A552" s="20" t="s">
        <v>128</v>
      </c>
      <c r="C552" s="20" t="s">
        <v>20</v>
      </c>
      <c r="D552" s="20" t="s">
        <v>955</v>
      </c>
      <c r="E552" s="2">
        <f t="shared" si="19"/>
        <v>0</v>
      </c>
      <c r="G552" s="22"/>
      <c r="J552" s="2">
        <f t="shared" si="20"/>
        <v>0</v>
      </c>
      <c r="K552" s="20">
        <v>0</v>
      </c>
      <c r="L552" s="20" t="s">
        <v>250</v>
      </c>
      <c r="N552" s="28"/>
    </row>
    <row r="553" spans="1:14" s="20" customFormat="1" outlineLevel="1" x14ac:dyDescent="0.25">
      <c r="A553" s="20" t="s">
        <v>128</v>
      </c>
      <c r="C553" s="20" t="s">
        <v>20</v>
      </c>
      <c r="D553" s="20" t="s">
        <v>956</v>
      </c>
      <c r="E553" s="2">
        <f t="shared" si="19"/>
        <v>0</v>
      </c>
      <c r="G553" s="22"/>
      <c r="J553" s="2">
        <f t="shared" si="20"/>
        <v>0</v>
      </c>
      <c r="K553" s="20">
        <v>0</v>
      </c>
      <c r="L553" s="20" t="s">
        <v>252</v>
      </c>
      <c r="N553" s="28"/>
    </row>
    <row r="554" spans="1:14" s="20" customFormat="1" outlineLevel="1" x14ac:dyDescent="0.25">
      <c r="A554" s="20" t="s">
        <v>128</v>
      </c>
      <c r="C554" s="20" t="s">
        <v>20</v>
      </c>
      <c r="D554" s="20" t="s">
        <v>957</v>
      </c>
      <c r="E554" s="2">
        <f t="shared" si="19"/>
        <v>0</v>
      </c>
      <c r="G554" s="22"/>
      <c r="J554" s="2">
        <f t="shared" si="20"/>
        <v>0</v>
      </c>
      <c r="K554" s="20">
        <v>0</v>
      </c>
      <c r="L554" s="20" t="s">
        <v>288</v>
      </c>
      <c r="N554" s="28"/>
    </row>
    <row r="555" spans="1:14" s="20" customFormat="1" outlineLevel="1" x14ac:dyDescent="0.25">
      <c r="A555" s="20" t="s">
        <v>128</v>
      </c>
      <c r="C555" s="20" t="s">
        <v>20</v>
      </c>
      <c r="D555" s="20" t="s">
        <v>958</v>
      </c>
      <c r="E555" s="2">
        <f t="shared" si="19"/>
        <v>0</v>
      </c>
      <c r="G555" s="22">
        <v>320000</v>
      </c>
      <c r="J555" s="2">
        <f t="shared" si="20"/>
        <v>320000</v>
      </c>
      <c r="K555" s="20">
        <v>0</v>
      </c>
      <c r="L555" s="20" t="s">
        <v>250</v>
      </c>
      <c r="N555" s="28"/>
    </row>
    <row r="556" spans="1:14" s="20" customFormat="1" outlineLevel="1" x14ac:dyDescent="0.25">
      <c r="A556" s="20" t="s">
        <v>128</v>
      </c>
      <c r="C556" s="20" t="s">
        <v>20</v>
      </c>
      <c r="D556" s="20" t="s">
        <v>959</v>
      </c>
      <c r="E556" s="2">
        <f t="shared" si="19"/>
        <v>0</v>
      </c>
      <c r="G556" s="22">
        <v>320000</v>
      </c>
      <c r="J556" s="2">
        <f t="shared" si="20"/>
        <v>320000</v>
      </c>
      <c r="K556" s="20">
        <v>0</v>
      </c>
      <c r="L556" s="20" t="s">
        <v>250</v>
      </c>
      <c r="N556" s="28"/>
    </row>
    <row r="557" spans="1:14" s="20" customFormat="1" outlineLevel="1" x14ac:dyDescent="0.25">
      <c r="A557" s="20" t="s">
        <v>128</v>
      </c>
      <c r="C557" s="20" t="s">
        <v>20</v>
      </c>
      <c r="D557" s="20" t="s">
        <v>960</v>
      </c>
      <c r="E557" s="2">
        <f t="shared" si="19"/>
        <v>0</v>
      </c>
      <c r="G557" s="22">
        <v>320000</v>
      </c>
      <c r="J557" s="2">
        <f t="shared" si="20"/>
        <v>320000</v>
      </c>
      <c r="K557" s="20">
        <v>0</v>
      </c>
      <c r="L557" s="20" t="s">
        <v>288</v>
      </c>
      <c r="N557" s="28"/>
    </row>
    <row r="558" spans="1:14" s="20" customFormat="1" outlineLevel="1" x14ac:dyDescent="0.25">
      <c r="A558" s="20" t="s">
        <v>128</v>
      </c>
      <c r="C558" s="20" t="s">
        <v>20</v>
      </c>
      <c r="D558" s="20" t="s">
        <v>317</v>
      </c>
      <c r="E558" s="2">
        <f t="shared" si="19"/>
        <v>400000</v>
      </c>
      <c r="G558" s="22"/>
      <c r="J558" s="2">
        <f t="shared" si="20"/>
        <v>400000</v>
      </c>
      <c r="K558" s="20">
        <v>400000</v>
      </c>
      <c r="L558" s="20" t="s">
        <v>250</v>
      </c>
      <c r="N558" s="28"/>
    </row>
    <row r="559" spans="1:14" s="20" customFormat="1" outlineLevel="1" x14ac:dyDescent="0.25">
      <c r="A559" s="20" t="s">
        <v>128</v>
      </c>
      <c r="C559" s="20" t="s">
        <v>20</v>
      </c>
      <c r="D559" s="20" t="s">
        <v>566</v>
      </c>
      <c r="E559" s="2">
        <f t="shared" si="19"/>
        <v>0</v>
      </c>
      <c r="G559" s="22"/>
      <c r="J559" s="2">
        <f t="shared" si="20"/>
        <v>0</v>
      </c>
      <c r="K559" s="20">
        <v>0</v>
      </c>
      <c r="L559" s="20" t="s">
        <v>250</v>
      </c>
      <c r="N559" s="28"/>
    </row>
    <row r="560" spans="1:14" s="20" customFormat="1" outlineLevel="1" x14ac:dyDescent="0.25">
      <c r="A560" s="20" t="s">
        <v>128</v>
      </c>
      <c r="C560" s="20" t="s">
        <v>20</v>
      </c>
      <c r="D560" s="20" t="s">
        <v>567</v>
      </c>
      <c r="E560" s="2">
        <f t="shared" si="19"/>
        <v>3300000</v>
      </c>
      <c r="G560" s="22"/>
      <c r="J560" s="2">
        <f t="shared" si="20"/>
        <v>3300000</v>
      </c>
      <c r="K560" s="20">
        <v>3300000</v>
      </c>
      <c r="L560" s="20" t="s">
        <v>288</v>
      </c>
      <c r="N560" s="28"/>
    </row>
    <row r="561" spans="1:14" s="20" customFormat="1" outlineLevel="1" x14ac:dyDescent="0.25">
      <c r="A561" s="20" t="s">
        <v>128</v>
      </c>
      <c r="C561" s="20" t="s">
        <v>20</v>
      </c>
      <c r="D561" s="20" t="s">
        <v>961</v>
      </c>
      <c r="E561" s="2">
        <f t="shared" si="19"/>
        <v>0</v>
      </c>
      <c r="G561" s="22">
        <v>120000</v>
      </c>
      <c r="J561" s="2">
        <f t="shared" si="20"/>
        <v>120000</v>
      </c>
      <c r="K561" s="20">
        <v>0</v>
      </c>
      <c r="L561" s="20" t="s">
        <v>288</v>
      </c>
      <c r="N561" s="28"/>
    </row>
    <row r="562" spans="1:14" s="20" customFormat="1" outlineLevel="1" x14ac:dyDescent="0.25">
      <c r="A562" s="20" t="s">
        <v>128</v>
      </c>
      <c r="C562" s="20" t="s">
        <v>20</v>
      </c>
      <c r="D562" s="20" t="s">
        <v>962</v>
      </c>
      <c r="E562" s="2">
        <f t="shared" si="19"/>
        <v>0</v>
      </c>
      <c r="G562" s="22">
        <v>760000</v>
      </c>
      <c r="J562" s="2">
        <f t="shared" si="20"/>
        <v>760000</v>
      </c>
      <c r="K562" s="20">
        <v>0</v>
      </c>
      <c r="L562" s="20" t="s">
        <v>250</v>
      </c>
      <c r="N562" s="28"/>
    </row>
    <row r="563" spans="1:14" s="20" customFormat="1" outlineLevel="1" x14ac:dyDescent="0.25">
      <c r="A563" s="20" t="s">
        <v>128</v>
      </c>
      <c r="C563" s="20" t="s">
        <v>20</v>
      </c>
      <c r="D563" s="20" t="s">
        <v>963</v>
      </c>
      <c r="E563" s="2">
        <f t="shared" si="19"/>
        <v>0</v>
      </c>
      <c r="G563" s="22">
        <v>520000</v>
      </c>
      <c r="J563" s="2">
        <f t="shared" si="20"/>
        <v>520000</v>
      </c>
      <c r="K563" s="20">
        <v>0</v>
      </c>
      <c r="L563" s="20" t="s">
        <v>250</v>
      </c>
      <c r="N563" s="28"/>
    </row>
    <row r="564" spans="1:14" s="20" customFormat="1" outlineLevel="1" x14ac:dyDescent="0.25">
      <c r="A564" s="20" t="s">
        <v>128</v>
      </c>
      <c r="C564" s="20" t="s">
        <v>20</v>
      </c>
      <c r="D564" s="20" t="s">
        <v>964</v>
      </c>
      <c r="E564" s="2">
        <f t="shared" si="19"/>
        <v>0</v>
      </c>
      <c r="G564" s="22"/>
      <c r="J564" s="2">
        <f t="shared" si="20"/>
        <v>0</v>
      </c>
      <c r="K564" s="20">
        <v>0</v>
      </c>
      <c r="L564" s="20" t="s">
        <v>250</v>
      </c>
      <c r="N564" s="28"/>
    </row>
    <row r="565" spans="1:14" s="20" customFormat="1" outlineLevel="1" x14ac:dyDescent="0.25">
      <c r="A565" s="20" t="s">
        <v>128</v>
      </c>
      <c r="C565" s="20" t="s">
        <v>20</v>
      </c>
      <c r="D565" s="20" t="s">
        <v>806</v>
      </c>
      <c r="E565" s="2">
        <f t="shared" si="19"/>
        <v>0</v>
      </c>
      <c r="G565" s="22"/>
      <c r="J565" s="2">
        <f t="shared" si="20"/>
        <v>0</v>
      </c>
      <c r="K565" s="20">
        <v>0</v>
      </c>
      <c r="L565" s="20" t="s">
        <v>251</v>
      </c>
      <c r="N565" s="28"/>
    </row>
    <row r="566" spans="1:14" s="20" customFormat="1" outlineLevel="1" x14ac:dyDescent="0.25">
      <c r="A566" s="20" t="s">
        <v>128</v>
      </c>
      <c r="C566" s="20" t="s">
        <v>20</v>
      </c>
      <c r="D566" s="20" t="s">
        <v>807</v>
      </c>
      <c r="E566" s="2">
        <f t="shared" si="19"/>
        <v>0</v>
      </c>
      <c r="G566" s="22"/>
      <c r="J566" s="2">
        <f t="shared" si="20"/>
        <v>0</v>
      </c>
      <c r="K566" s="20">
        <v>0</v>
      </c>
      <c r="L566" s="20" t="s">
        <v>252</v>
      </c>
      <c r="N566" s="28"/>
    </row>
    <row r="567" spans="1:14" s="20" customFormat="1" outlineLevel="1" x14ac:dyDescent="0.25">
      <c r="A567" s="20" t="s">
        <v>128</v>
      </c>
      <c r="C567" s="20" t="s">
        <v>20</v>
      </c>
      <c r="D567" s="20" t="s">
        <v>901</v>
      </c>
      <c r="E567" s="2">
        <f t="shared" si="19"/>
        <v>0</v>
      </c>
      <c r="G567" s="22"/>
      <c r="J567" s="2">
        <f t="shared" si="20"/>
        <v>0</v>
      </c>
      <c r="K567" s="20">
        <v>0</v>
      </c>
      <c r="L567" s="20" t="s">
        <v>288</v>
      </c>
      <c r="N567" s="28"/>
    </row>
    <row r="568" spans="1:14" s="20" customFormat="1" outlineLevel="1" x14ac:dyDescent="0.25">
      <c r="A568" s="20" t="s">
        <v>128</v>
      </c>
      <c r="C568" s="20" t="s">
        <v>20</v>
      </c>
      <c r="D568" s="20" t="s">
        <v>965</v>
      </c>
      <c r="E568" s="2">
        <f t="shared" si="19"/>
        <v>0</v>
      </c>
      <c r="G568" s="22"/>
      <c r="J568" s="2">
        <f t="shared" si="20"/>
        <v>0</v>
      </c>
      <c r="K568" s="20">
        <v>0</v>
      </c>
      <c r="L568" s="20" t="s">
        <v>250</v>
      </c>
      <c r="N568" s="28"/>
    </row>
    <row r="569" spans="1:14" s="20" customFormat="1" outlineLevel="1" x14ac:dyDescent="0.25">
      <c r="A569" s="20" t="s">
        <v>128</v>
      </c>
      <c r="C569" s="20" t="s">
        <v>20</v>
      </c>
      <c r="D569" s="20" t="s">
        <v>966</v>
      </c>
      <c r="E569" s="2">
        <f t="shared" si="19"/>
        <v>0</v>
      </c>
      <c r="G569" s="22"/>
      <c r="J569" s="2">
        <f t="shared" si="20"/>
        <v>0</v>
      </c>
      <c r="K569" s="20">
        <v>0</v>
      </c>
      <c r="L569" s="20" t="s">
        <v>250</v>
      </c>
      <c r="N569" s="28"/>
    </row>
    <row r="570" spans="1:14" s="20" customFormat="1" outlineLevel="1" x14ac:dyDescent="0.25">
      <c r="A570" s="20" t="s">
        <v>128</v>
      </c>
      <c r="C570" s="20" t="s">
        <v>20</v>
      </c>
      <c r="D570" s="20" t="s">
        <v>635</v>
      </c>
      <c r="E570" s="2">
        <f t="shared" si="19"/>
        <v>0</v>
      </c>
      <c r="G570" s="22"/>
      <c r="J570" s="2">
        <f t="shared" si="20"/>
        <v>0</v>
      </c>
      <c r="K570" s="20">
        <v>0</v>
      </c>
      <c r="L570" s="20" t="s">
        <v>250</v>
      </c>
      <c r="N570" s="28"/>
    </row>
    <row r="571" spans="1:14" s="20" customFormat="1" outlineLevel="1" x14ac:dyDescent="0.25">
      <c r="A571" s="20" t="s">
        <v>128</v>
      </c>
      <c r="C571" s="20" t="s">
        <v>20</v>
      </c>
      <c r="D571" s="20" t="s">
        <v>967</v>
      </c>
      <c r="E571" s="2">
        <f t="shared" si="19"/>
        <v>300000</v>
      </c>
      <c r="G571" s="22">
        <v>1000000</v>
      </c>
      <c r="J571" s="2">
        <f t="shared" si="20"/>
        <v>1300000</v>
      </c>
      <c r="K571" s="20">
        <v>300000</v>
      </c>
      <c r="L571" s="20" t="s">
        <v>253</v>
      </c>
      <c r="N571" s="28"/>
    </row>
    <row r="572" spans="1:14" s="20" customFormat="1" outlineLevel="1" x14ac:dyDescent="0.25">
      <c r="A572" s="20" t="s">
        <v>128</v>
      </c>
      <c r="C572" s="20" t="s">
        <v>20</v>
      </c>
      <c r="D572" s="20" t="s">
        <v>968</v>
      </c>
      <c r="E572" s="2">
        <f t="shared" si="19"/>
        <v>128000</v>
      </c>
      <c r="G572" s="22">
        <v>680000</v>
      </c>
      <c r="J572" s="2">
        <f t="shared" si="20"/>
        <v>808000</v>
      </c>
      <c r="K572" s="20">
        <v>128000</v>
      </c>
      <c r="L572" s="20" t="s">
        <v>251</v>
      </c>
      <c r="N572" s="28"/>
    </row>
    <row r="573" spans="1:14" s="20" customFormat="1" outlineLevel="1" x14ac:dyDescent="0.25">
      <c r="A573" s="20" t="s">
        <v>128</v>
      </c>
      <c r="C573" s="20" t="s">
        <v>20</v>
      </c>
      <c r="D573" s="20" t="s">
        <v>799</v>
      </c>
      <c r="E573" s="2">
        <f t="shared" si="19"/>
        <v>0</v>
      </c>
      <c r="G573" s="22">
        <v>160000</v>
      </c>
      <c r="J573" s="2">
        <f t="shared" si="20"/>
        <v>160000</v>
      </c>
      <c r="K573" s="20">
        <v>0</v>
      </c>
      <c r="L573" s="20" t="s">
        <v>288</v>
      </c>
      <c r="N573" s="28"/>
    </row>
    <row r="574" spans="1:14" s="20" customFormat="1" outlineLevel="1" x14ac:dyDescent="0.25">
      <c r="A574" s="20" t="s">
        <v>128</v>
      </c>
      <c r="C574" s="20" t="s">
        <v>20</v>
      </c>
      <c r="D574" s="20" t="s">
        <v>969</v>
      </c>
      <c r="E574" s="2">
        <f t="shared" si="19"/>
        <v>2400000</v>
      </c>
      <c r="G574" s="22">
        <v>440000</v>
      </c>
      <c r="J574" s="2">
        <f t="shared" si="20"/>
        <v>2840000</v>
      </c>
      <c r="K574" s="20">
        <v>2400000</v>
      </c>
      <c r="L574" s="20" t="s">
        <v>250</v>
      </c>
      <c r="N574" s="28"/>
    </row>
    <row r="575" spans="1:14" s="20" customFormat="1" outlineLevel="1" x14ac:dyDescent="0.25">
      <c r="A575" s="20" t="s">
        <v>128</v>
      </c>
      <c r="C575" s="20" t="s">
        <v>20</v>
      </c>
      <c r="D575" s="20" t="s">
        <v>970</v>
      </c>
      <c r="E575" s="2">
        <f t="shared" si="19"/>
        <v>0</v>
      </c>
      <c r="G575" s="22">
        <v>1000000</v>
      </c>
      <c r="J575" s="2">
        <f t="shared" si="20"/>
        <v>1000000</v>
      </c>
      <c r="K575" s="20">
        <v>0</v>
      </c>
      <c r="L575" s="20" t="s">
        <v>250</v>
      </c>
      <c r="N575" s="28"/>
    </row>
    <row r="576" spans="1:14" s="20" customFormat="1" outlineLevel="1" x14ac:dyDescent="0.25">
      <c r="A576" s="20" t="s">
        <v>128</v>
      </c>
      <c r="C576" s="20" t="s">
        <v>20</v>
      </c>
      <c r="D576" s="20" t="s">
        <v>477</v>
      </c>
      <c r="E576" s="2">
        <f t="shared" si="19"/>
        <v>0</v>
      </c>
      <c r="G576" s="22"/>
      <c r="J576" s="2">
        <f t="shared" si="20"/>
        <v>0</v>
      </c>
      <c r="K576" s="20">
        <v>0</v>
      </c>
      <c r="L576" s="20" t="s">
        <v>250</v>
      </c>
      <c r="N576" s="28"/>
    </row>
    <row r="577" spans="1:14" s="20" customFormat="1" outlineLevel="1" x14ac:dyDescent="0.25">
      <c r="A577" s="20" t="s">
        <v>128</v>
      </c>
      <c r="C577" s="20" t="s">
        <v>20</v>
      </c>
      <c r="D577" s="20" t="s">
        <v>801</v>
      </c>
      <c r="E577" s="2">
        <f t="shared" si="19"/>
        <v>0</v>
      </c>
      <c r="G577" s="22"/>
      <c r="J577" s="2">
        <f t="shared" si="20"/>
        <v>0</v>
      </c>
      <c r="K577" s="20">
        <v>0</v>
      </c>
      <c r="L577" s="20" t="s">
        <v>251</v>
      </c>
      <c r="N577" s="28"/>
    </row>
    <row r="578" spans="1:14" s="20" customFormat="1" outlineLevel="1" x14ac:dyDescent="0.25">
      <c r="A578" s="20" t="s">
        <v>128</v>
      </c>
      <c r="C578" s="20" t="s">
        <v>20</v>
      </c>
      <c r="D578" s="20" t="s">
        <v>332</v>
      </c>
      <c r="E578" s="2">
        <f t="shared" si="19"/>
        <v>5500000</v>
      </c>
      <c r="G578" s="22"/>
      <c r="J578" s="2">
        <f t="shared" si="20"/>
        <v>5500000</v>
      </c>
      <c r="K578" s="20">
        <v>5500000</v>
      </c>
      <c r="L578" s="20" t="s">
        <v>288</v>
      </c>
      <c r="N578" s="28"/>
    </row>
    <row r="579" spans="1:14" s="20" customFormat="1" outlineLevel="1" x14ac:dyDescent="0.25">
      <c r="A579" s="20" t="s">
        <v>128</v>
      </c>
      <c r="C579" s="20" t="s">
        <v>20</v>
      </c>
      <c r="D579" s="20" t="s">
        <v>543</v>
      </c>
      <c r="E579" s="2">
        <f t="shared" si="19"/>
        <v>0</v>
      </c>
      <c r="G579" s="22"/>
      <c r="J579" s="2">
        <f t="shared" si="20"/>
        <v>0</v>
      </c>
      <c r="K579" s="20">
        <v>0</v>
      </c>
      <c r="L579" s="20" t="s">
        <v>250</v>
      </c>
      <c r="N579" s="28"/>
    </row>
    <row r="580" spans="1:14" s="20" customFormat="1" outlineLevel="1" x14ac:dyDescent="0.25">
      <c r="A580" s="20" t="s">
        <v>128</v>
      </c>
      <c r="C580" s="20" t="s">
        <v>20</v>
      </c>
      <c r="D580" s="20" t="s">
        <v>971</v>
      </c>
      <c r="E580" s="2">
        <f t="shared" si="19"/>
        <v>0</v>
      </c>
      <c r="G580" s="22">
        <v>120000</v>
      </c>
      <c r="J580" s="2">
        <f t="shared" si="20"/>
        <v>120000</v>
      </c>
      <c r="K580" s="20">
        <v>0</v>
      </c>
      <c r="L580" s="20" t="s">
        <v>288</v>
      </c>
      <c r="N580" s="28"/>
    </row>
    <row r="581" spans="1:14" s="20" customFormat="1" outlineLevel="1" x14ac:dyDescent="0.25">
      <c r="A581" s="20" t="s">
        <v>128</v>
      </c>
      <c r="C581" s="20" t="s">
        <v>20</v>
      </c>
      <c r="D581" s="20" t="s">
        <v>802</v>
      </c>
      <c r="E581" s="2">
        <f t="shared" si="19"/>
        <v>0</v>
      </c>
      <c r="G581" s="22"/>
      <c r="J581" s="2">
        <f t="shared" si="20"/>
        <v>0</v>
      </c>
      <c r="K581" s="20">
        <v>0</v>
      </c>
      <c r="L581" s="20" t="s">
        <v>288</v>
      </c>
      <c r="N581" s="28"/>
    </row>
    <row r="582" spans="1:14" s="20" customFormat="1" outlineLevel="1" x14ac:dyDescent="0.25">
      <c r="A582" s="20" t="s">
        <v>128</v>
      </c>
      <c r="C582" s="20" t="s">
        <v>20</v>
      </c>
      <c r="D582" s="20" t="s">
        <v>325</v>
      </c>
      <c r="E582" s="2">
        <f t="shared" si="19"/>
        <v>400000</v>
      </c>
      <c r="G582" s="22"/>
      <c r="J582" s="2">
        <f t="shared" si="20"/>
        <v>400000</v>
      </c>
      <c r="K582" s="20">
        <v>400000</v>
      </c>
      <c r="L582" s="20" t="s">
        <v>253</v>
      </c>
      <c r="N582" s="28"/>
    </row>
    <row r="583" spans="1:14" s="20" customFormat="1" outlineLevel="1" x14ac:dyDescent="0.25">
      <c r="A583" s="20" t="s">
        <v>128</v>
      </c>
      <c r="C583" s="20" t="s">
        <v>20</v>
      </c>
      <c r="D583" s="20" t="s">
        <v>478</v>
      </c>
      <c r="E583" s="2">
        <f t="shared" si="19"/>
        <v>400000</v>
      </c>
      <c r="G583" s="22"/>
      <c r="J583" s="2">
        <f t="shared" si="20"/>
        <v>400000</v>
      </c>
      <c r="K583" s="20">
        <v>400000</v>
      </c>
      <c r="L583" s="20" t="s">
        <v>253</v>
      </c>
      <c r="N583" s="28"/>
    </row>
    <row r="584" spans="1:14" s="20" customFormat="1" outlineLevel="1" x14ac:dyDescent="0.25">
      <c r="A584" s="20" t="s">
        <v>128</v>
      </c>
      <c r="C584" s="20" t="s">
        <v>20</v>
      </c>
      <c r="D584" s="20" t="s">
        <v>545</v>
      </c>
      <c r="E584" s="2">
        <f t="shared" si="19"/>
        <v>0</v>
      </c>
      <c r="G584" s="22"/>
      <c r="J584" s="2">
        <f t="shared" si="20"/>
        <v>0</v>
      </c>
      <c r="K584" s="20">
        <v>0</v>
      </c>
      <c r="L584" s="20" t="s">
        <v>288</v>
      </c>
      <c r="N584" s="28"/>
    </row>
    <row r="585" spans="1:14" s="20" customFormat="1" outlineLevel="1" x14ac:dyDescent="0.25">
      <c r="A585" s="20" t="s">
        <v>128</v>
      </c>
      <c r="C585" s="20" t="s">
        <v>20</v>
      </c>
      <c r="D585" s="20" t="s">
        <v>327</v>
      </c>
      <c r="E585" s="2">
        <f t="shared" si="19"/>
        <v>1200000</v>
      </c>
      <c r="G585" s="22"/>
      <c r="J585" s="2">
        <f t="shared" si="20"/>
        <v>1200000</v>
      </c>
      <c r="K585" s="20">
        <v>1200000</v>
      </c>
      <c r="L585" s="20" t="s">
        <v>253</v>
      </c>
      <c r="N585" s="28"/>
    </row>
    <row r="586" spans="1:14" s="20" customFormat="1" outlineLevel="1" x14ac:dyDescent="0.25">
      <c r="A586" s="20" t="s">
        <v>128</v>
      </c>
      <c r="C586" s="20" t="s">
        <v>20</v>
      </c>
      <c r="D586" s="20" t="s">
        <v>903</v>
      </c>
      <c r="E586" s="2">
        <f t="shared" si="19"/>
        <v>1400000</v>
      </c>
      <c r="G586" s="22"/>
      <c r="J586" s="2">
        <f t="shared" si="20"/>
        <v>1400000</v>
      </c>
      <c r="K586" s="20">
        <v>1400000</v>
      </c>
      <c r="L586" s="20" t="s">
        <v>253</v>
      </c>
      <c r="N586" s="28"/>
    </row>
    <row r="587" spans="1:14" s="20" customFormat="1" outlineLevel="1" x14ac:dyDescent="0.25">
      <c r="A587" s="20" t="s">
        <v>128</v>
      </c>
      <c r="C587" s="20" t="s">
        <v>20</v>
      </c>
      <c r="D587" s="20" t="s">
        <v>606</v>
      </c>
      <c r="E587" s="2">
        <f t="shared" si="19"/>
        <v>0</v>
      </c>
      <c r="G587" s="22"/>
      <c r="J587" s="2">
        <f t="shared" si="20"/>
        <v>0</v>
      </c>
      <c r="K587" s="20">
        <v>0</v>
      </c>
      <c r="L587" s="20" t="s">
        <v>288</v>
      </c>
      <c r="N587" s="28"/>
    </row>
    <row r="588" spans="1:14" s="20" customFormat="1" outlineLevel="1" x14ac:dyDescent="0.25">
      <c r="A588" s="20" t="s">
        <v>128</v>
      </c>
      <c r="C588" s="20" t="s">
        <v>20</v>
      </c>
      <c r="D588" s="20" t="s">
        <v>329</v>
      </c>
      <c r="E588" s="2">
        <f t="shared" si="19"/>
        <v>2000000</v>
      </c>
      <c r="G588" s="22"/>
      <c r="J588" s="2">
        <f t="shared" si="20"/>
        <v>2000000</v>
      </c>
      <c r="K588" s="20">
        <v>2000000</v>
      </c>
      <c r="L588" s="20" t="s">
        <v>253</v>
      </c>
      <c r="N588" s="28"/>
    </row>
    <row r="589" spans="1:14" s="20" customFormat="1" outlineLevel="1" x14ac:dyDescent="0.25">
      <c r="A589" s="20" t="s">
        <v>128</v>
      </c>
      <c r="C589" s="20" t="s">
        <v>20</v>
      </c>
      <c r="D589" s="20" t="s">
        <v>904</v>
      </c>
      <c r="E589" s="16">
        <f t="shared" si="19"/>
        <v>4600000</v>
      </c>
      <c r="G589" s="22">
        <v>1000000</v>
      </c>
      <c r="J589" s="16">
        <f t="shared" si="20"/>
        <v>5600000</v>
      </c>
      <c r="K589" s="20">
        <v>4600000</v>
      </c>
      <c r="L589" s="20" t="s">
        <v>288</v>
      </c>
      <c r="N589" s="33"/>
    </row>
    <row r="590" spans="1:14" s="20" customFormat="1" outlineLevel="1" x14ac:dyDescent="0.25">
      <c r="A590" s="20" t="s">
        <v>128</v>
      </c>
      <c r="C590" s="20" t="s">
        <v>20</v>
      </c>
      <c r="D590" s="20" t="s">
        <v>972</v>
      </c>
      <c r="E590" s="2">
        <f t="shared" si="19"/>
        <v>0</v>
      </c>
      <c r="G590" s="22"/>
      <c r="J590" s="2">
        <f t="shared" si="20"/>
        <v>0</v>
      </c>
      <c r="K590" s="20">
        <v>0</v>
      </c>
      <c r="L590" s="20" t="s">
        <v>253</v>
      </c>
      <c r="N590" s="28"/>
    </row>
    <row r="591" spans="1:14" s="20" customFormat="1" outlineLevel="1" x14ac:dyDescent="0.25">
      <c r="A591" s="20" t="s">
        <v>128</v>
      </c>
      <c r="C591" s="20" t="s">
        <v>20</v>
      </c>
      <c r="D591" s="20" t="s">
        <v>973</v>
      </c>
      <c r="E591" s="2">
        <f t="shared" si="19"/>
        <v>5500000</v>
      </c>
      <c r="G591" s="22">
        <v>1000000</v>
      </c>
      <c r="J591" s="2">
        <f t="shared" si="20"/>
        <v>6500000</v>
      </c>
      <c r="K591" s="20">
        <v>5500000</v>
      </c>
      <c r="L591" s="20" t="s">
        <v>288</v>
      </c>
      <c r="N591" s="28"/>
    </row>
    <row r="592" spans="1:14" s="20" customFormat="1" outlineLevel="1" x14ac:dyDescent="0.25">
      <c r="A592" s="20" t="s">
        <v>128</v>
      </c>
      <c r="C592" s="20" t="s">
        <v>20</v>
      </c>
      <c r="D592" s="20" t="s">
        <v>637</v>
      </c>
      <c r="E592" s="2">
        <f t="shared" si="19"/>
        <v>0</v>
      </c>
      <c r="G592" s="22"/>
      <c r="J592" s="2">
        <f t="shared" si="20"/>
        <v>0</v>
      </c>
      <c r="K592" s="20">
        <v>0</v>
      </c>
      <c r="L592" s="20" t="s">
        <v>288</v>
      </c>
      <c r="N592" s="28"/>
    </row>
    <row r="593" spans="1:14" s="20" customFormat="1" outlineLevel="1" x14ac:dyDescent="0.25">
      <c r="A593" s="20" t="s">
        <v>128</v>
      </c>
      <c r="C593" s="20" t="s">
        <v>20</v>
      </c>
      <c r="D593" s="20" t="s">
        <v>905</v>
      </c>
      <c r="E593" s="2">
        <f t="shared" si="19"/>
        <v>0</v>
      </c>
      <c r="G593" s="22">
        <v>1000000</v>
      </c>
      <c r="J593" s="2">
        <f t="shared" si="20"/>
        <v>1000000</v>
      </c>
      <c r="K593" s="20">
        <v>0</v>
      </c>
      <c r="L593" s="20" t="s">
        <v>253</v>
      </c>
      <c r="N593" s="28"/>
    </row>
    <row r="594" spans="1:14" s="20" customFormat="1" outlineLevel="1" x14ac:dyDescent="0.25">
      <c r="A594" s="20" t="s">
        <v>128</v>
      </c>
      <c r="C594" s="20" t="s">
        <v>20</v>
      </c>
      <c r="D594" s="20" t="s">
        <v>906</v>
      </c>
      <c r="E594" s="2">
        <f t="shared" si="19"/>
        <v>400000</v>
      </c>
      <c r="G594" s="22">
        <v>1000000</v>
      </c>
      <c r="J594" s="2">
        <f t="shared" si="20"/>
        <v>1400000</v>
      </c>
      <c r="K594" s="20">
        <v>400000</v>
      </c>
      <c r="L594" s="20" t="s">
        <v>253</v>
      </c>
      <c r="N594" s="28"/>
    </row>
    <row r="595" spans="1:14" s="20" customFormat="1" outlineLevel="1" x14ac:dyDescent="0.25">
      <c r="A595" s="20" t="s">
        <v>128</v>
      </c>
      <c r="C595" s="20" t="s">
        <v>20</v>
      </c>
      <c r="D595" s="20" t="s">
        <v>568</v>
      </c>
      <c r="E595" s="2">
        <f t="shared" ref="E595:E675" si="21">+K595-F595</f>
        <v>0</v>
      </c>
      <c r="G595" s="22"/>
      <c r="J595" s="2">
        <f t="shared" ref="J595:J673" si="22">SUM(E595:G595)-H595</f>
        <v>0</v>
      </c>
      <c r="K595" s="20">
        <v>0</v>
      </c>
      <c r="L595" s="20" t="s">
        <v>288</v>
      </c>
      <c r="N595" s="28"/>
    </row>
    <row r="596" spans="1:14" s="20" customFormat="1" outlineLevel="1" x14ac:dyDescent="0.25">
      <c r="A596" s="20" t="s">
        <v>128</v>
      </c>
      <c r="C596" s="20" t="s">
        <v>20</v>
      </c>
      <c r="D596" s="20" t="s">
        <v>734</v>
      </c>
      <c r="E596" s="2">
        <f t="shared" si="21"/>
        <v>0</v>
      </c>
      <c r="G596" s="22"/>
      <c r="J596" s="2">
        <f t="shared" si="22"/>
        <v>0</v>
      </c>
      <c r="K596" s="20">
        <v>0</v>
      </c>
      <c r="L596" s="20" t="s">
        <v>253</v>
      </c>
      <c r="N596" s="28"/>
    </row>
    <row r="597" spans="1:14" s="20" customFormat="1" outlineLevel="1" x14ac:dyDescent="0.25">
      <c r="A597" s="20" t="s">
        <v>128</v>
      </c>
      <c r="C597" s="20" t="s">
        <v>20</v>
      </c>
      <c r="D597" s="20" t="s">
        <v>974</v>
      </c>
      <c r="E597" s="2">
        <f t="shared" si="21"/>
        <v>0</v>
      </c>
      <c r="G597" s="22"/>
      <c r="J597" s="2">
        <f t="shared" si="22"/>
        <v>0</v>
      </c>
      <c r="K597" s="20">
        <v>0</v>
      </c>
      <c r="L597" s="20" t="s">
        <v>253</v>
      </c>
      <c r="N597" s="28"/>
    </row>
    <row r="598" spans="1:14" s="20" customFormat="1" outlineLevel="1" x14ac:dyDescent="0.25">
      <c r="A598" s="20" t="s">
        <v>66</v>
      </c>
      <c r="C598" s="20" t="s">
        <v>20</v>
      </c>
      <c r="D598" s="20" t="s">
        <v>907</v>
      </c>
      <c r="E598" s="2">
        <f t="shared" si="21"/>
        <v>3700000</v>
      </c>
      <c r="G598" s="22">
        <v>1000000</v>
      </c>
      <c r="J598" s="2">
        <f t="shared" si="22"/>
        <v>4700000</v>
      </c>
      <c r="K598" s="20">
        <v>3700000</v>
      </c>
      <c r="L598" s="20" t="s">
        <v>791</v>
      </c>
      <c r="N598" s="28"/>
    </row>
    <row r="599" spans="1:14" s="20" customFormat="1" outlineLevel="1" x14ac:dyDescent="0.25">
      <c r="A599" s="20" t="s">
        <v>66</v>
      </c>
      <c r="C599" s="20" t="s">
        <v>20</v>
      </c>
      <c r="D599" s="20" t="s">
        <v>908</v>
      </c>
      <c r="E599" s="2">
        <f t="shared" si="21"/>
        <v>4100000</v>
      </c>
      <c r="G599" s="22"/>
      <c r="J599" s="2">
        <f t="shared" si="22"/>
        <v>4100000</v>
      </c>
      <c r="K599" s="20">
        <v>4100000</v>
      </c>
      <c r="L599" s="20" t="s">
        <v>791</v>
      </c>
      <c r="N599" s="28"/>
    </row>
    <row r="600" spans="1:14" s="20" customFormat="1" outlineLevel="1" x14ac:dyDescent="0.25">
      <c r="A600" s="20" t="s">
        <v>66</v>
      </c>
      <c r="C600" s="20" t="s">
        <v>20</v>
      </c>
      <c r="D600" s="20" t="s">
        <v>563</v>
      </c>
      <c r="E600" s="2">
        <f t="shared" si="21"/>
        <v>4000000</v>
      </c>
      <c r="G600" s="22"/>
      <c r="J600" s="2">
        <f t="shared" si="22"/>
        <v>4000000</v>
      </c>
      <c r="K600" s="20">
        <v>4000000</v>
      </c>
      <c r="L600" s="20" t="s">
        <v>791</v>
      </c>
      <c r="N600" s="28"/>
    </row>
    <row r="601" spans="1:14" s="20" customFormat="1" outlineLevel="1" x14ac:dyDescent="0.25">
      <c r="A601" s="20" t="s">
        <v>66</v>
      </c>
      <c r="C601" s="20" t="s">
        <v>20</v>
      </c>
      <c r="D601" s="20" t="s">
        <v>909</v>
      </c>
      <c r="E601" s="2">
        <f t="shared" si="21"/>
        <v>4300000</v>
      </c>
      <c r="G601" s="22"/>
      <c r="J601" s="2">
        <f t="shared" si="22"/>
        <v>4300000</v>
      </c>
      <c r="K601" s="20">
        <v>4300000</v>
      </c>
      <c r="L601" s="20" t="s">
        <v>791</v>
      </c>
      <c r="N601" s="28"/>
    </row>
    <row r="602" spans="1:14" s="20" customFormat="1" outlineLevel="1" x14ac:dyDescent="0.25">
      <c r="A602" s="20" t="s">
        <v>66</v>
      </c>
      <c r="C602" s="20" t="s">
        <v>20</v>
      </c>
      <c r="D602" s="20" t="s">
        <v>646</v>
      </c>
      <c r="E602" s="2">
        <f t="shared" si="21"/>
        <v>3400000</v>
      </c>
      <c r="G602" s="22"/>
      <c r="J602" s="2">
        <f t="shared" si="22"/>
        <v>3400000</v>
      </c>
      <c r="K602" s="20">
        <v>3400000</v>
      </c>
      <c r="L602" s="20" t="s">
        <v>791</v>
      </c>
      <c r="N602" s="28"/>
    </row>
    <row r="603" spans="1:14" s="20" customFormat="1" outlineLevel="1" x14ac:dyDescent="0.25">
      <c r="A603" s="20" t="s">
        <v>66</v>
      </c>
      <c r="C603" s="20" t="s">
        <v>20</v>
      </c>
      <c r="D603" s="20" t="s">
        <v>975</v>
      </c>
      <c r="E603" s="2">
        <f t="shared" si="21"/>
        <v>4100000</v>
      </c>
      <c r="G603" s="22">
        <v>1000000</v>
      </c>
      <c r="J603" s="2">
        <f t="shared" si="22"/>
        <v>5100000</v>
      </c>
      <c r="K603" s="20">
        <v>4100000</v>
      </c>
      <c r="L603" s="20" t="s">
        <v>791</v>
      </c>
      <c r="N603" s="28"/>
    </row>
    <row r="604" spans="1:14" s="20" customFormat="1" outlineLevel="1" x14ac:dyDescent="0.25">
      <c r="A604" s="20" t="s">
        <v>67</v>
      </c>
      <c r="C604" s="20" t="s">
        <v>20</v>
      </c>
      <c r="D604" s="16" t="s">
        <v>976</v>
      </c>
      <c r="E604" s="2">
        <f t="shared" si="21"/>
        <v>0</v>
      </c>
      <c r="F604" s="16"/>
      <c r="G604" s="22"/>
      <c r="H604" s="16"/>
      <c r="I604" s="16"/>
      <c r="J604" s="2">
        <f t="shared" si="22"/>
        <v>0</v>
      </c>
      <c r="K604" s="16">
        <v>0</v>
      </c>
      <c r="L604" s="20" t="s">
        <v>791</v>
      </c>
      <c r="N604" s="28"/>
    </row>
    <row r="605" spans="1:14" s="20" customFormat="1" outlineLevel="1" x14ac:dyDescent="0.25">
      <c r="A605" s="20" t="s">
        <v>67</v>
      </c>
      <c r="C605" s="20" t="s">
        <v>20</v>
      </c>
      <c r="D605" s="16" t="s">
        <v>360</v>
      </c>
      <c r="E605" s="2">
        <f t="shared" si="21"/>
        <v>2000000</v>
      </c>
      <c r="F605" s="16"/>
      <c r="G605" s="22"/>
      <c r="H605" s="16"/>
      <c r="I605" s="16"/>
      <c r="J605" s="2">
        <f t="shared" si="22"/>
        <v>2000000</v>
      </c>
      <c r="K605" s="16">
        <v>2000000</v>
      </c>
      <c r="L605" s="20" t="s">
        <v>791</v>
      </c>
      <c r="N605" s="28"/>
    </row>
    <row r="606" spans="1:14" s="20" customFormat="1" outlineLevel="1" x14ac:dyDescent="0.25">
      <c r="A606" s="20" t="s">
        <v>67</v>
      </c>
      <c r="C606" s="20" t="s">
        <v>20</v>
      </c>
      <c r="D606" s="16" t="s">
        <v>977</v>
      </c>
      <c r="E606" s="2">
        <f t="shared" si="21"/>
        <v>2280000</v>
      </c>
      <c r="F606" s="16"/>
      <c r="G606" s="22">
        <v>760000</v>
      </c>
      <c r="H606" s="16"/>
      <c r="I606" s="16"/>
      <c r="J606" s="2">
        <f t="shared" si="22"/>
        <v>3040000</v>
      </c>
      <c r="K606" s="16">
        <v>2280000</v>
      </c>
      <c r="L606" s="20" t="s">
        <v>791</v>
      </c>
      <c r="N606" s="28"/>
    </row>
    <row r="607" spans="1:14" s="20" customFormat="1" outlineLevel="1" x14ac:dyDescent="0.25">
      <c r="A607" s="20" t="s">
        <v>67</v>
      </c>
      <c r="C607" s="20" t="s">
        <v>20</v>
      </c>
      <c r="D607" s="16" t="s">
        <v>805</v>
      </c>
      <c r="E607" s="2">
        <f t="shared" si="21"/>
        <v>3000000</v>
      </c>
      <c r="F607" s="16"/>
      <c r="G607" s="22"/>
      <c r="H607" s="16"/>
      <c r="I607" s="16"/>
      <c r="J607" s="2">
        <f t="shared" si="22"/>
        <v>3000000</v>
      </c>
      <c r="K607" s="16">
        <v>3000000</v>
      </c>
      <c r="L607" s="20" t="s">
        <v>791</v>
      </c>
      <c r="N607" s="28"/>
    </row>
    <row r="608" spans="1:14" s="20" customFormat="1" outlineLevel="1" x14ac:dyDescent="0.25">
      <c r="A608" s="20" t="s">
        <v>128</v>
      </c>
      <c r="C608" s="20" t="s">
        <v>20</v>
      </c>
      <c r="D608" s="16" t="s">
        <v>314</v>
      </c>
      <c r="E608" s="2">
        <f t="shared" si="21"/>
        <v>5000000</v>
      </c>
      <c r="F608" s="16"/>
      <c r="G608" s="22"/>
      <c r="H608" s="16"/>
      <c r="I608" s="16"/>
      <c r="J608" s="2">
        <f t="shared" si="22"/>
        <v>5000000</v>
      </c>
      <c r="K608" s="16">
        <v>5000000</v>
      </c>
      <c r="L608" s="20" t="s">
        <v>791</v>
      </c>
      <c r="N608" s="28"/>
    </row>
    <row r="609" spans="1:14" s="20" customFormat="1" outlineLevel="1" x14ac:dyDescent="0.25">
      <c r="A609" s="20" t="s">
        <v>128</v>
      </c>
      <c r="C609" s="20" t="s">
        <v>20</v>
      </c>
      <c r="D609" s="16" t="s">
        <v>978</v>
      </c>
      <c r="E609" s="2">
        <f t="shared" si="21"/>
        <v>0</v>
      </c>
      <c r="F609" s="16"/>
      <c r="G609" s="22"/>
      <c r="H609" s="16"/>
      <c r="I609" s="16"/>
      <c r="J609" s="2">
        <f t="shared" si="22"/>
        <v>0</v>
      </c>
      <c r="K609" s="16"/>
      <c r="L609" s="20" t="s">
        <v>791</v>
      </c>
      <c r="N609" s="28"/>
    </row>
    <row r="610" spans="1:14" s="20" customFormat="1" outlineLevel="1" x14ac:dyDescent="0.25">
      <c r="A610" s="20" t="s">
        <v>128</v>
      </c>
      <c r="C610" s="20" t="s">
        <v>20</v>
      </c>
      <c r="D610" s="16" t="s">
        <v>979</v>
      </c>
      <c r="E610" s="2">
        <f t="shared" si="21"/>
        <v>0</v>
      </c>
      <c r="F610" s="16"/>
      <c r="G610" s="22"/>
      <c r="H610" s="16"/>
      <c r="I610" s="16"/>
      <c r="J610" s="2">
        <f t="shared" si="22"/>
        <v>0</v>
      </c>
      <c r="K610" s="16"/>
      <c r="L610" s="20" t="s">
        <v>791</v>
      </c>
      <c r="N610" s="28"/>
    </row>
    <row r="611" spans="1:14" s="20" customFormat="1" outlineLevel="1" x14ac:dyDescent="0.25">
      <c r="A611" s="20" t="s">
        <v>128</v>
      </c>
      <c r="C611" s="20" t="s">
        <v>20</v>
      </c>
      <c r="D611" s="16" t="s">
        <v>797</v>
      </c>
      <c r="E611" s="2">
        <f t="shared" si="21"/>
        <v>0</v>
      </c>
      <c r="F611" s="16"/>
      <c r="G611" s="22"/>
      <c r="H611" s="16"/>
      <c r="I611" s="16"/>
      <c r="J611" s="2">
        <f t="shared" si="22"/>
        <v>0</v>
      </c>
      <c r="K611" s="16"/>
      <c r="L611" s="20" t="s">
        <v>791</v>
      </c>
      <c r="N611" s="28"/>
    </row>
    <row r="612" spans="1:14" s="20" customFormat="1" outlineLevel="1" x14ac:dyDescent="0.25">
      <c r="A612" s="20" t="s">
        <v>66</v>
      </c>
      <c r="C612" s="20" t="s">
        <v>37</v>
      </c>
      <c r="D612" s="16" t="s">
        <v>289</v>
      </c>
      <c r="E612" s="2">
        <f t="shared" si="21"/>
        <v>500000</v>
      </c>
      <c r="F612" s="16"/>
      <c r="G612" s="16"/>
      <c r="H612" s="16"/>
      <c r="I612" s="16"/>
      <c r="J612" s="2">
        <f t="shared" si="22"/>
        <v>500000</v>
      </c>
      <c r="K612" s="16">
        <v>500000</v>
      </c>
      <c r="L612" s="16"/>
      <c r="N612" s="28"/>
    </row>
    <row r="613" spans="1:14" s="20" customFormat="1" outlineLevel="1" x14ac:dyDescent="0.25">
      <c r="A613" s="20" t="s">
        <v>66</v>
      </c>
      <c r="C613" s="20" t="s">
        <v>37</v>
      </c>
      <c r="D613" s="16" t="s">
        <v>657</v>
      </c>
      <c r="E613" s="2">
        <f t="shared" si="21"/>
        <v>2000000</v>
      </c>
      <c r="F613" s="16"/>
      <c r="G613" s="16"/>
      <c r="H613" s="16"/>
      <c r="I613" s="16"/>
      <c r="J613" s="2">
        <f t="shared" si="22"/>
        <v>2000000</v>
      </c>
      <c r="K613" s="16">
        <v>2000000</v>
      </c>
      <c r="L613" s="16"/>
      <c r="N613" s="28"/>
    </row>
    <row r="614" spans="1:14" s="20" customFormat="1" outlineLevel="1" x14ac:dyDescent="0.25">
      <c r="A614" s="20" t="s">
        <v>66</v>
      </c>
      <c r="C614" s="20" t="s">
        <v>37</v>
      </c>
      <c r="D614" s="16" t="s">
        <v>658</v>
      </c>
      <c r="E614" s="2">
        <f t="shared" si="21"/>
        <v>0</v>
      </c>
      <c r="F614" s="16"/>
      <c r="G614" s="16"/>
      <c r="H614" s="16"/>
      <c r="I614" s="16"/>
      <c r="J614" s="2">
        <f t="shared" si="22"/>
        <v>0</v>
      </c>
      <c r="K614" s="16">
        <v>0</v>
      </c>
      <c r="L614" s="16"/>
      <c r="N614" s="28">
        <v>118970</v>
      </c>
    </row>
    <row r="615" spans="1:14" s="20" customFormat="1" outlineLevel="1" x14ac:dyDescent="0.25">
      <c r="A615" s="20" t="s">
        <v>66</v>
      </c>
      <c r="C615" s="20" t="s">
        <v>37</v>
      </c>
      <c r="D615" s="16" t="s">
        <v>290</v>
      </c>
      <c r="E615" s="2">
        <f t="shared" si="21"/>
        <v>500000</v>
      </c>
      <c r="F615" s="16"/>
      <c r="G615" s="16"/>
      <c r="H615" s="16"/>
      <c r="I615" s="16"/>
      <c r="J615" s="2">
        <f t="shared" si="22"/>
        <v>500000</v>
      </c>
      <c r="K615" s="16">
        <v>500000</v>
      </c>
      <c r="L615" s="16"/>
      <c r="N615" s="28">
        <v>122970</v>
      </c>
    </row>
    <row r="616" spans="1:14" s="20" customFormat="1" outlineLevel="1" x14ac:dyDescent="0.25">
      <c r="A616" s="20" t="s">
        <v>66</v>
      </c>
      <c r="C616" s="20" t="s">
        <v>37</v>
      </c>
      <c r="D616" s="16" t="s">
        <v>287</v>
      </c>
      <c r="E616" s="2">
        <f t="shared" si="21"/>
        <v>2300000</v>
      </c>
      <c r="F616" s="16"/>
      <c r="G616" s="16"/>
      <c r="H616" s="16"/>
      <c r="I616" s="16"/>
      <c r="J616" s="2">
        <f t="shared" si="22"/>
        <v>2300000</v>
      </c>
      <c r="K616" s="16">
        <v>2300000</v>
      </c>
      <c r="L616" s="16"/>
      <c r="N616" s="28"/>
    </row>
    <row r="617" spans="1:14" s="20" customFormat="1" outlineLevel="1" x14ac:dyDescent="0.25">
      <c r="A617" s="20" t="s">
        <v>66</v>
      </c>
      <c r="C617" s="20" t="s">
        <v>37</v>
      </c>
      <c r="D617" s="16" t="s">
        <v>277</v>
      </c>
      <c r="E617" s="2">
        <f t="shared" si="21"/>
        <v>500000</v>
      </c>
      <c r="F617" s="16"/>
      <c r="G617" s="16"/>
      <c r="H617" s="16"/>
      <c r="I617" s="16"/>
      <c r="J617" s="2">
        <f t="shared" si="22"/>
        <v>500000</v>
      </c>
      <c r="K617" s="16">
        <v>500000</v>
      </c>
      <c r="L617" s="16"/>
      <c r="N617" s="28"/>
    </row>
    <row r="618" spans="1:14" s="20" customFormat="1" outlineLevel="1" x14ac:dyDescent="0.25">
      <c r="A618" s="20" t="s">
        <v>66</v>
      </c>
      <c r="C618" s="20" t="s">
        <v>37</v>
      </c>
      <c r="D618" s="16" t="s">
        <v>980</v>
      </c>
      <c r="E618" s="2">
        <f t="shared" si="21"/>
        <v>200000</v>
      </c>
      <c r="F618" s="16"/>
      <c r="G618" s="16"/>
      <c r="H618" s="16"/>
      <c r="I618" s="16"/>
      <c r="J618" s="2">
        <f t="shared" si="22"/>
        <v>200000</v>
      </c>
      <c r="K618" s="16">
        <v>200000</v>
      </c>
      <c r="L618" s="16"/>
      <c r="N618" s="28"/>
    </row>
    <row r="619" spans="1:14" s="20" customFormat="1" outlineLevel="1" x14ac:dyDescent="0.25">
      <c r="A619" s="20" t="s">
        <v>66</v>
      </c>
      <c r="C619" s="20" t="s">
        <v>37</v>
      </c>
      <c r="D619" s="16" t="s">
        <v>570</v>
      </c>
      <c r="E619" s="2">
        <f t="shared" si="21"/>
        <v>500000</v>
      </c>
      <c r="F619" s="16"/>
      <c r="G619" s="16"/>
      <c r="H619" s="16"/>
      <c r="I619" s="16"/>
      <c r="J619" s="2">
        <f t="shared" si="22"/>
        <v>500000</v>
      </c>
      <c r="K619" s="16">
        <v>500000</v>
      </c>
      <c r="L619" s="16"/>
      <c r="N619" s="28"/>
    </row>
    <row r="620" spans="1:14" s="20" customFormat="1" outlineLevel="1" x14ac:dyDescent="0.25">
      <c r="A620" s="20" t="s">
        <v>67</v>
      </c>
      <c r="C620" s="20" t="s">
        <v>37</v>
      </c>
      <c r="D620" s="16" t="s">
        <v>308</v>
      </c>
      <c r="E620" s="2">
        <f t="shared" si="21"/>
        <v>0</v>
      </c>
      <c r="F620" s="16"/>
      <c r="G620" s="16"/>
      <c r="H620" s="16"/>
      <c r="I620" s="16"/>
      <c r="J620" s="2">
        <f t="shared" si="22"/>
        <v>0</v>
      </c>
      <c r="K620" s="16">
        <v>0</v>
      </c>
      <c r="L620" s="16"/>
      <c r="N620" s="28"/>
    </row>
    <row r="621" spans="1:14" s="20" customFormat="1" outlineLevel="1" x14ac:dyDescent="0.25">
      <c r="A621" s="20" t="s">
        <v>67</v>
      </c>
      <c r="C621" s="20" t="s">
        <v>37</v>
      </c>
      <c r="D621" s="16" t="s">
        <v>608</v>
      </c>
      <c r="E621" s="2">
        <f t="shared" si="21"/>
        <v>4500000</v>
      </c>
      <c r="F621" s="16"/>
      <c r="G621" s="16"/>
      <c r="H621" s="16"/>
      <c r="I621" s="16"/>
      <c r="J621" s="2">
        <f t="shared" si="22"/>
        <v>4500000</v>
      </c>
      <c r="K621" s="16">
        <v>4500000</v>
      </c>
      <c r="L621" s="16"/>
      <c r="N621" s="28"/>
    </row>
    <row r="622" spans="1:14" s="20" customFormat="1" outlineLevel="1" x14ac:dyDescent="0.25">
      <c r="A622" s="20" t="s">
        <v>67</v>
      </c>
      <c r="C622" s="20" t="s">
        <v>37</v>
      </c>
      <c r="D622" s="16" t="s">
        <v>480</v>
      </c>
      <c r="E622" s="2">
        <f t="shared" si="21"/>
        <v>500000</v>
      </c>
      <c r="F622" s="16"/>
      <c r="G622" s="16"/>
      <c r="H622" s="16"/>
      <c r="I622" s="16"/>
      <c r="J622" s="2">
        <f t="shared" si="22"/>
        <v>500000</v>
      </c>
      <c r="K622" s="16">
        <v>500000</v>
      </c>
      <c r="L622" s="16"/>
      <c r="N622" s="28"/>
    </row>
    <row r="623" spans="1:14" s="20" customFormat="1" outlineLevel="1" x14ac:dyDescent="0.25">
      <c r="A623" s="20" t="s">
        <v>67</v>
      </c>
      <c r="C623" s="20" t="s">
        <v>37</v>
      </c>
      <c r="D623" s="16" t="s">
        <v>309</v>
      </c>
      <c r="E623" s="2">
        <f t="shared" si="21"/>
        <v>1500000</v>
      </c>
      <c r="F623" s="16"/>
      <c r="G623" s="16"/>
      <c r="H623" s="16"/>
      <c r="I623" s="16"/>
      <c r="J623" s="2">
        <f t="shared" si="22"/>
        <v>1500000</v>
      </c>
      <c r="K623" s="16">
        <v>1500000</v>
      </c>
      <c r="L623" s="16"/>
      <c r="N623" s="28"/>
    </row>
    <row r="624" spans="1:14" s="20" customFormat="1" outlineLevel="1" x14ac:dyDescent="0.25">
      <c r="A624" s="20" t="s">
        <v>67</v>
      </c>
      <c r="C624" s="20" t="s">
        <v>37</v>
      </c>
      <c r="D624" s="16" t="s">
        <v>310</v>
      </c>
      <c r="E624" s="2">
        <f t="shared" si="21"/>
        <v>1500000</v>
      </c>
      <c r="F624" s="16"/>
      <c r="G624" s="16"/>
      <c r="H624" s="16"/>
      <c r="I624" s="16"/>
      <c r="J624" s="2">
        <f t="shared" si="22"/>
        <v>1500000</v>
      </c>
      <c r="K624" s="16">
        <v>1500000</v>
      </c>
      <c r="L624" s="16"/>
      <c r="N624" s="28"/>
    </row>
    <row r="625" spans="1:14" s="20" customFormat="1" outlineLevel="1" x14ac:dyDescent="0.25">
      <c r="A625" s="20" t="s">
        <v>67</v>
      </c>
      <c r="C625" s="20" t="s">
        <v>37</v>
      </c>
      <c r="D625" s="16" t="s">
        <v>659</v>
      </c>
      <c r="E625" s="2">
        <f t="shared" si="21"/>
        <v>500000</v>
      </c>
      <c r="F625" s="16"/>
      <c r="G625" s="16"/>
      <c r="H625" s="16"/>
      <c r="I625" s="16"/>
      <c r="J625" s="2">
        <f t="shared" si="22"/>
        <v>500000</v>
      </c>
      <c r="K625" s="16">
        <v>500000</v>
      </c>
      <c r="L625" s="16"/>
      <c r="N625" s="28"/>
    </row>
    <row r="626" spans="1:14" s="20" customFormat="1" outlineLevel="1" x14ac:dyDescent="0.25">
      <c r="A626" s="20" t="s">
        <v>67</v>
      </c>
      <c r="C626" s="20" t="s">
        <v>37</v>
      </c>
      <c r="D626" s="16" t="s">
        <v>638</v>
      </c>
      <c r="E626" s="2">
        <f t="shared" si="21"/>
        <v>4500000</v>
      </c>
      <c r="F626" s="16"/>
      <c r="G626" s="16"/>
      <c r="H626" s="16"/>
      <c r="I626" s="16"/>
      <c r="J626" s="2">
        <f t="shared" si="22"/>
        <v>4500000</v>
      </c>
      <c r="K626" s="16">
        <v>4500000</v>
      </c>
      <c r="L626" s="16"/>
      <c r="N626" s="28"/>
    </row>
    <row r="627" spans="1:14" s="20" customFormat="1" outlineLevel="1" x14ac:dyDescent="0.25">
      <c r="A627" s="20" t="s">
        <v>128</v>
      </c>
      <c r="C627" s="20" t="s">
        <v>37</v>
      </c>
      <c r="D627" s="16" t="s">
        <v>313</v>
      </c>
      <c r="E627" s="16">
        <f t="shared" si="21"/>
        <v>3000000</v>
      </c>
      <c r="F627" s="16"/>
      <c r="G627" s="16"/>
      <c r="H627" s="16"/>
      <c r="I627" s="16"/>
      <c r="J627" s="16">
        <f t="shared" si="22"/>
        <v>3000000</v>
      </c>
      <c r="K627" s="16">
        <v>3000000</v>
      </c>
      <c r="L627" s="16"/>
      <c r="N627" s="33"/>
    </row>
    <row r="628" spans="1:14" s="20" customFormat="1" outlineLevel="1" x14ac:dyDescent="0.25">
      <c r="A628" s="20" t="s">
        <v>128</v>
      </c>
      <c r="C628" s="20" t="s">
        <v>37</v>
      </c>
      <c r="D628" s="16" t="s">
        <v>910</v>
      </c>
      <c r="E628" s="16">
        <f t="shared" si="21"/>
        <v>0</v>
      </c>
      <c r="F628" s="16"/>
      <c r="G628" s="16"/>
      <c r="H628" s="16"/>
      <c r="I628" s="16"/>
      <c r="J628" s="16">
        <f t="shared" si="22"/>
        <v>0</v>
      </c>
      <c r="K628" s="16">
        <v>0</v>
      </c>
      <c r="L628" s="16"/>
      <c r="N628" s="33"/>
    </row>
    <row r="629" spans="1:14" s="20" customFormat="1" outlineLevel="1" x14ac:dyDescent="0.25">
      <c r="A629" s="20" t="s">
        <v>128</v>
      </c>
      <c r="C629" s="20" t="s">
        <v>37</v>
      </c>
      <c r="D629" s="16" t="s">
        <v>577</v>
      </c>
      <c r="E629" s="16">
        <f t="shared" si="21"/>
        <v>500000</v>
      </c>
      <c r="F629" s="16"/>
      <c r="G629" s="16"/>
      <c r="H629" s="16"/>
      <c r="I629" s="16"/>
      <c r="J629" s="16">
        <f t="shared" si="22"/>
        <v>500000</v>
      </c>
      <c r="K629" s="16">
        <v>500000</v>
      </c>
      <c r="L629" s="16"/>
      <c r="N629" s="33"/>
    </row>
    <row r="630" spans="1:14" s="20" customFormat="1" outlineLevel="1" x14ac:dyDescent="0.25">
      <c r="A630" s="20" t="s">
        <v>128</v>
      </c>
      <c r="C630" s="20" t="s">
        <v>37</v>
      </c>
      <c r="D630" s="16" t="s">
        <v>809</v>
      </c>
      <c r="E630" s="16">
        <f t="shared" si="21"/>
        <v>0</v>
      </c>
      <c r="F630" s="16"/>
      <c r="G630" s="16"/>
      <c r="H630" s="16"/>
      <c r="I630" s="16"/>
      <c r="J630" s="16">
        <f t="shared" si="22"/>
        <v>0</v>
      </c>
      <c r="K630" s="16">
        <v>0</v>
      </c>
      <c r="L630" s="16"/>
      <c r="N630" s="33"/>
    </row>
    <row r="631" spans="1:14" s="20" customFormat="1" outlineLevel="1" x14ac:dyDescent="0.25">
      <c r="A631" s="20" t="s">
        <v>128</v>
      </c>
      <c r="C631" s="20" t="s">
        <v>37</v>
      </c>
      <c r="D631" s="16" t="s">
        <v>911</v>
      </c>
      <c r="E631" s="16">
        <f t="shared" si="21"/>
        <v>0</v>
      </c>
      <c r="F631" s="16"/>
      <c r="G631" s="16"/>
      <c r="H631" s="16"/>
      <c r="I631" s="16"/>
      <c r="J631" s="16">
        <f t="shared" si="22"/>
        <v>0</v>
      </c>
      <c r="K631" s="16">
        <v>0</v>
      </c>
      <c r="L631" s="16"/>
      <c r="N631" s="33"/>
    </row>
    <row r="632" spans="1:14" s="20" customFormat="1" outlineLevel="1" x14ac:dyDescent="0.25">
      <c r="A632" s="20" t="s">
        <v>128</v>
      </c>
      <c r="C632" s="20" t="s">
        <v>37</v>
      </c>
      <c r="D632" s="16" t="s">
        <v>340</v>
      </c>
      <c r="E632" s="16">
        <f t="shared" si="21"/>
        <v>0</v>
      </c>
      <c r="F632" s="16"/>
      <c r="G632" s="16"/>
      <c r="H632" s="16"/>
      <c r="I632" s="16"/>
      <c r="J632" s="16">
        <f t="shared" si="22"/>
        <v>0</v>
      </c>
      <c r="K632" s="16">
        <v>0</v>
      </c>
      <c r="L632" s="16"/>
      <c r="N632" s="33"/>
    </row>
    <row r="633" spans="1:14" s="20" customFormat="1" outlineLevel="1" x14ac:dyDescent="0.25">
      <c r="A633" s="20" t="s">
        <v>128</v>
      </c>
      <c r="C633" s="20" t="s">
        <v>37</v>
      </c>
      <c r="D633" s="16" t="s">
        <v>572</v>
      </c>
      <c r="E633" s="16">
        <f t="shared" si="21"/>
        <v>0</v>
      </c>
      <c r="F633" s="16"/>
      <c r="G633" s="16"/>
      <c r="H633" s="16"/>
      <c r="I633" s="16"/>
      <c r="J633" s="16">
        <f t="shared" si="22"/>
        <v>0</v>
      </c>
      <c r="K633" s="16">
        <v>0</v>
      </c>
      <c r="L633" s="16"/>
      <c r="N633" s="33"/>
    </row>
    <row r="634" spans="1:14" s="20" customFormat="1" outlineLevel="1" x14ac:dyDescent="0.25">
      <c r="A634" s="20" t="s">
        <v>128</v>
      </c>
      <c r="C634" s="20" t="s">
        <v>37</v>
      </c>
      <c r="D634" s="16" t="s">
        <v>337</v>
      </c>
      <c r="E634" s="16">
        <f t="shared" si="21"/>
        <v>200000</v>
      </c>
      <c r="F634" s="16"/>
      <c r="G634" s="16"/>
      <c r="H634" s="16"/>
      <c r="I634" s="16"/>
      <c r="J634" s="16">
        <f t="shared" si="22"/>
        <v>200000</v>
      </c>
      <c r="K634" s="16">
        <v>200000</v>
      </c>
      <c r="L634" s="16"/>
      <c r="N634" s="33"/>
    </row>
    <row r="635" spans="1:14" s="20" customFormat="1" outlineLevel="1" x14ac:dyDescent="0.25">
      <c r="A635" s="20" t="s">
        <v>128</v>
      </c>
      <c r="C635" s="20" t="s">
        <v>37</v>
      </c>
      <c r="D635" s="16"/>
      <c r="E635" s="16">
        <f t="shared" si="21"/>
        <v>0</v>
      </c>
      <c r="F635" s="16"/>
      <c r="G635" s="16"/>
      <c r="H635" s="16"/>
      <c r="I635" s="16"/>
      <c r="J635" s="16">
        <f t="shared" si="22"/>
        <v>0</v>
      </c>
      <c r="K635" s="16"/>
      <c r="L635" s="16"/>
      <c r="N635" s="33"/>
    </row>
    <row r="636" spans="1:14" s="20" customFormat="1" outlineLevel="1" x14ac:dyDescent="0.25">
      <c r="A636" s="20" t="s">
        <v>128</v>
      </c>
      <c r="C636" s="20" t="s">
        <v>37</v>
      </c>
      <c r="D636" s="16"/>
      <c r="E636" s="16">
        <f t="shared" si="21"/>
        <v>0</v>
      </c>
      <c r="F636" s="16"/>
      <c r="G636" s="16"/>
      <c r="H636" s="16"/>
      <c r="I636" s="16"/>
      <c r="J636" s="16">
        <f t="shared" si="22"/>
        <v>0</v>
      </c>
      <c r="K636" s="16"/>
      <c r="L636" s="16"/>
      <c r="N636" s="33"/>
    </row>
    <row r="637" spans="1:14" s="20" customFormat="1" outlineLevel="1" x14ac:dyDescent="0.25">
      <c r="A637" s="20" t="s">
        <v>128</v>
      </c>
      <c r="C637" s="20" t="s">
        <v>37</v>
      </c>
      <c r="D637" s="16"/>
      <c r="E637" s="16">
        <f t="shared" si="21"/>
        <v>0</v>
      </c>
      <c r="F637" s="16"/>
      <c r="G637" s="16"/>
      <c r="H637" s="16"/>
      <c r="I637" s="16"/>
      <c r="J637" s="16">
        <f t="shared" si="22"/>
        <v>0</v>
      </c>
      <c r="K637" s="16"/>
      <c r="L637" s="16"/>
      <c r="N637" s="33"/>
    </row>
    <row r="638" spans="1:14" s="20" customFormat="1" outlineLevel="1" x14ac:dyDescent="0.25">
      <c r="A638" s="20" t="s">
        <v>128</v>
      </c>
      <c r="C638" s="20" t="s">
        <v>37</v>
      </c>
      <c r="D638" s="16"/>
      <c r="E638" s="16">
        <f t="shared" si="21"/>
        <v>0</v>
      </c>
      <c r="F638" s="16"/>
      <c r="G638" s="16"/>
      <c r="H638" s="16"/>
      <c r="I638" s="16"/>
      <c r="J638" s="16">
        <f t="shared" si="22"/>
        <v>0</v>
      </c>
      <c r="K638" s="16"/>
      <c r="L638" s="16"/>
      <c r="N638" s="33"/>
    </row>
    <row r="639" spans="1:14" s="20" customFormat="1" outlineLevel="1" x14ac:dyDescent="0.25">
      <c r="A639" s="20" t="s">
        <v>128</v>
      </c>
      <c r="C639" s="20" t="s">
        <v>37</v>
      </c>
      <c r="D639" s="16"/>
      <c r="E639" s="16">
        <f t="shared" si="21"/>
        <v>0</v>
      </c>
      <c r="F639" s="16"/>
      <c r="G639" s="16"/>
      <c r="H639" s="16"/>
      <c r="I639" s="16"/>
      <c r="J639" s="16">
        <f t="shared" si="22"/>
        <v>0</v>
      </c>
      <c r="K639" s="16"/>
      <c r="L639" s="16"/>
      <c r="N639" s="33"/>
    </row>
    <row r="640" spans="1:14" s="20" customFormat="1" outlineLevel="1" x14ac:dyDescent="0.25">
      <c r="A640" s="20" t="s">
        <v>128</v>
      </c>
      <c r="C640" s="20" t="s">
        <v>37</v>
      </c>
      <c r="D640" s="16"/>
      <c r="E640" s="16">
        <f t="shared" si="21"/>
        <v>0</v>
      </c>
      <c r="F640" s="16"/>
      <c r="G640" s="16"/>
      <c r="H640" s="16"/>
      <c r="I640" s="16"/>
      <c r="J640" s="16">
        <f t="shared" si="22"/>
        <v>0</v>
      </c>
      <c r="K640" s="16"/>
      <c r="L640" s="16"/>
      <c r="N640" s="33"/>
    </row>
    <row r="641" spans="1:14" s="20" customFormat="1" outlineLevel="1" x14ac:dyDescent="0.25">
      <c r="A641" s="20" t="s">
        <v>128</v>
      </c>
      <c r="C641" s="20" t="s">
        <v>37</v>
      </c>
      <c r="D641" s="16"/>
      <c r="E641" s="16">
        <f t="shared" si="21"/>
        <v>0</v>
      </c>
      <c r="F641" s="16"/>
      <c r="G641" s="16"/>
      <c r="H641" s="16"/>
      <c r="I641" s="16"/>
      <c r="J641" s="16">
        <f t="shared" si="22"/>
        <v>0</v>
      </c>
      <c r="K641" s="16"/>
      <c r="L641" s="16"/>
      <c r="N641" s="33"/>
    </row>
    <row r="642" spans="1:14" s="20" customFormat="1" outlineLevel="1" x14ac:dyDescent="0.25">
      <c r="A642" s="20" t="s">
        <v>128</v>
      </c>
      <c r="C642" s="20" t="s">
        <v>37</v>
      </c>
      <c r="D642" s="16"/>
      <c r="E642" s="16">
        <f t="shared" si="21"/>
        <v>0</v>
      </c>
      <c r="F642" s="16"/>
      <c r="G642" s="16"/>
      <c r="H642" s="16"/>
      <c r="I642" s="16"/>
      <c r="J642" s="16">
        <f t="shared" si="22"/>
        <v>0</v>
      </c>
      <c r="K642" s="16"/>
      <c r="L642" s="16"/>
      <c r="N642" s="33"/>
    </row>
    <row r="643" spans="1:14" s="20" customFormat="1" outlineLevel="1" x14ac:dyDescent="0.25">
      <c r="A643" s="20" t="s">
        <v>66</v>
      </c>
      <c r="C643" s="20" t="s">
        <v>39</v>
      </c>
      <c r="D643" s="22" t="s">
        <v>341</v>
      </c>
      <c r="E643" s="2">
        <f t="shared" si="21"/>
        <v>1000000</v>
      </c>
      <c r="F643" s="22"/>
      <c r="G643" s="22"/>
      <c r="H643" s="22">
        <v>870000</v>
      </c>
      <c r="I643" s="22"/>
      <c r="J643" s="2">
        <f t="shared" si="22"/>
        <v>130000</v>
      </c>
      <c r="K643" s="22">
        <v>1000000</v>
      </c>
      <c r="L643" s="22" t="s">
        <v>928</v>
      </c>
      <c r="M643"/>
      <c r="N643" s="28"/>
    </row>
    <row r="644" spans="1:14" s="20" customFormat="1" outlineLevel="1" x14ac:dyDescent="0.25">
      <c r="A644" s="20" t="s">
        <v>67</v>
      </c>
      <c r="C644" s="20" t="s">
        <v>39</v>
      </c>
      <c r="D644" s="22" t="s">
        <v>311</v>
      </c>
      <c r="E644" s="2">
        <f t="shared" si="21"/>
        <v>1000000</v>
      </c>
      <c r="F644" s="22"/>
      <c r="G644" s="22"/>
      <c r="H644" s="22">
        <v>870000</v>
      </c>
      <c r="I644" s="22"/>
      <c r="J644" s="2">
        <f t="shared" si="22"/>
        <v>130000</v>
      </c>
      <c r="K644" s="22">
        <v>1000000</v>
      </c>
      <c r="L644" s="22" t="s">
        <v>928</v>
      </c>
      <c r="M644"/>
      <c r="N644" s="28"/>
    </row>
    <row r="645" spans="1:14" s="20" customFormat="1" outlineLevel="1" x14ac:dyDescent="0.25">
      <c r="A645" s="20" t="s">
        <v>128</v>
      </c>
      <c r="C645" s="20" t="s">
        <v>39</v>
      </c>
      <c r="D645" s="20" t="s">
        <v>981</v>
      </c>
      <c r="E645" s="2">
        <f t="shared" si="21"/>
        <v>0</v>
      </c>
      <c r="G645" s="22"/>
      <c r="J645" s="2">
        <f t="shared" si="22"/>
        <v>0</v>
      </c>
      <c r="K645" s="20">
        <v>0</v>
      </c>
      <c r="L645" s="22"/>
      <c r="M645">
        <v>21800000</v>
      </c>
      <c r="N645" s="28"/>
    </row>
    <row r="646" spans="1:14" s="1" customFormat="1" x14ac:dyDescent="0.25">
      <c r="A646" s="3"/>
      <c r="B646" s="3"/>
      <c r="C646" s="3"/>
      <c r="D646" s="3" t="s">
        <v>275</v>
      </c>
      <c r="E646" s="4">
        <f>SUM(E462:E645)</f>
        <v>251876000</v>
      </c>
      <c r="F646" s="4">
        <f>SUM(F462:F645)</f>
        <v>0</v>
      </c>
      <c r="G646" s="4">
        <f>SUM(G462:G645)</f>
        <v>29960000</v>
      </c>
      <c r="H646" s="4">
        <f>SUM(H462:H645)</f>
        <v>1740000</v>
      </c>
      <c r="I646" s="4">
        <f>SUM(I462:I645)</f>
        <v>0</v>
      </c>
      <c r="J646" s="4">
        <f t="shared" si="22"/>
        <v>280096000</v>
      </c>
      <c r="K646" s="4">
        <f>SUM(K462:K645)</f>
        <v>251876000</v>
      </c>
      <c r="L646" s="4"/>
      <c r="N646" s="28"/>
    </row>
    <row r="647" spans="1:14" outlineLevel="1" x14ac:dyDescent="0.25">
      <c r="A647" t="s">
        <v>71</v>
      </c>
      <c r="C647" t="s">
        <v>70</v>
      </c>
      <c r="D647" s="2" t="s">
        <v>143</v>
      </c>
      <c r="E647" s="2">
        <f t="shared" si="21"/>
        <v>5000000</v>
      </c>
      <c r="J647" s="2">
        <f t="shared" si="22"/>
        <v>5000000</v>
      </c>
      <c r="K647" s="2">
        <v>5000000</v>
      </c>
      <c r="N647" s="28"/>
    </row>
    <row r="648" spans="1:14" outlineLevel="1" x14ac:dyDescent="0.25">
      <c r="A648" t="s">
        <v>71</v>
      </c>
      <c r="C648" t="s">
        <v>70</v>
      </c>
      <c r="D648" s="2" t="s">
        <v>573</v>
      </c>
      <c r="E648" s="2">
        <f t="shared" si="21"/>
        <v>5000000</v>
      </c>
      <c r="J648" s="2">
        <f t="shared" si="22"/>
        <v>5000000</v>
      </c>
      <c r="K648" s="2">
        <v>5000000</v>
      </c>
      <c r="N648" s="28"/>
    </row>
    <row r="649" spans="1:14" outlineLevel="1" x14ac:dyDescent="0.25">
      <c r="A649" t="s">
        <v>71</v>
      </c>
      <c r="C649" t="s">
        <v>70</v>
      </c>
      <c r="D649" s="2" t="s">
        <v>144</v>
      </c>
      <c r="E649" s="2">
        <f t="shared" si="21"/>
        <v>5000000</v>
      </c>
      <c r="J649" s="2">
        <f t="shared" si="22"/>
        <v>5000000</v>
      </c>
      <c r="K649" s="2">
        <v>5000000</v>
      </c>
      <c r="N649" s="28"/>
    </row>
    <row r="650" spans="1:14" outlineLevel="1" x14ac:dyDescent="0.25">
      <c r="A650" t="s">
        <v>71</v>
      </c>
      <c r="C650" t="s">
        <v>70</v>
      </c>
      <c r="D650" s="2" t="s">
        <v>912</v>
      </c>
      <c r="E650" s="2">
        <f t="shared" si="21"/>
        <v>5000000</v>
      </c>
      <c r="G650" s="2">
        <v>1000000</v>
      </c>
      <c r="J650" s="2">
        <f t="shared" si="22"/>
        <v>6000000</v>
      </c>
      <c r="K650" s="2">
        <v>5000000</v>
      </c>
      <c r="N650" s="28"/>
    </row>
    <row r="651" spans="1:14" outlineLevel="1" x14ac:dyDescent="0.25">
      <c r="A651" t="s">
        <v>71</v>
      </c>
      <c r="C651" t="s">
        <v>70</v>
      </c>
      <c r="D651" t="s">
        <v>146</v>
      </c>
      <c r="E651" s="2">
        <f t="shared" si="21"/>
        <v>5000000</v>
      </c>
      <c r="F651"/>
      <c r="G651" s="19"/>
      <c r="H651"/>
      <c r="I651"/>
      <c r="J651" s="2">
        <f t="shared" si="22"/>
        <v>5000000</v>
      </c>
      <c r="K651">
        <v>5000000</v>
      </c>
      <c r="L651"/>
      <c r="N651" s="28"/>
    </row>
    <row r="652" spans="1:14" outlineLevel="1" x14ac:dyDescent="0.25">
      <c r="A652" t="s">
        <v>71</v>
      </c>
      <c r="C652" t="s">
        <v>70</v>
      </c>
      <c r="D652" t="s">
        <v>147</v>
      </c>
      <c r="E652" s="2">
        <f t="shared" si="21"/>
        <v>5000000</v>
      </c>
      <c r="F652"/>
      <c r="G652" s="19"/>
      <c r="H652"/>
      <c r="I652"/>
      <c r="J652" s="2">
        <f t="shared" si="22"/>
        <v>5000000</v>
      </c>
      <c r="K652">
        <v>5000000</v>
      </c>
      <c r="L652"/>
      <c r="N652" s="28"/>
    </row>
    <row r="653" spans="1:14" outlineLevel="1" x14ac:dyDescent="0.25">
      <c r="A653" t="s">
        <v>71</v>
      </c>
      <c r="C653" t="s">
        <v>70</v>
      </c>
      <c r="D653" t="s">
        <v>574</v>
      </c>
      <c r="E653" s="2">
        <f t="shared" si="21"/>
        <v>5000000</v>
      </c>
      <c r="F653"/>
      <c r="G653" s="19"/>
      <c r="H653"/>
      <c r="I653"/>
      <c r="J653" s="2">
        <f t="shared" si="22"/>
        <v>5000000</v>
      </c>
      <c r="K653">
        <v>5000000</v>
      </c>
      <c r="L653"/>
      <c r="N653" s="28"/>
    </row>
    <row r="654" spans="1:14" outlineLevel="1" x14ac:dyDescent="0.25">
      <c r="A654" t="s">
        <v>71</v>
      </c>
      <c r="C654" t="s">
        <v>70</v>
      </c>
      <c r="D654" t="s">
        <v>391</v>
      </c>
      <c r="E654" s="2">
        <f t="shared" si="21"/>
        <v>3000000</v>
      </c>
      <c r="F654"/>
      <c r="G654" s="19"/>
      <c r="H654"/>
      <c r="I654"/>
      <c r="J654" s="2">
        <f t="shared" si="22"/>
        <v>3000000</v>
      </c>
      <c r="K654">
        <v>3000000</v>
      </c>
      <c r="L654"/>
      <c r="N654" s="28"/>
    </row>
    <row r="655" spans="1:14" outlineLevel="1" x14ac:dyDescent="0.25">
      <c r="A655" t="s">
        <v>71</v>
      </c>
      <c r="C655" t="s">
        <v>70</v>
      </c>
      <c r="D655" t="s">
        <v>481</v>
      </c>
      <c r="E655" s="2">
        <f t="shared" si="21"/>
        <v>5000000</v>
      </c>
      <c r="F655"/>
      <c r="G655" s="19"/>
      <c r="H655"/>
      <c r="I655"/>
      <c r="J655" s="2">
        <f t="shared" si="22"/>
        <v>5000000</v>
      </c>
      <c r="K655">
        <v>5000000</v>
      </c>
      <c r="L655"/>
      <c r="N655" s="28"/>
    </row>
    <row r="656" spans="1:14" outlineLevel="1" x14ac:dyDescent="0.25">
      <c r="A656" t="s">
        <v>71</v>
      </c>
      <c r="C656" t="s">
        <v>70</v>
      </c>
      <c r="D656" t="s">
        <v>939</v>
      </c>
      <c r="E656" s="2">
        <f t="shared" si="21"/>
        <v>5000000</v>
      </c>
      <c r="F656"/>
      <c r="G656" s="19">
        <v>1000000</v>
      </c>
      <c r="H656"/>
      <c r="I656"/>
      <c r="J656" s="2">
        <f t="shared" si="22"/>
        <v>6000000</v>
      </c>
      <c r="K656">
        <v>5000000</v>
      </c>
      <c r="L656"/>
      <c r="N656" s="28"/>
    </row>
    <row r="657" spans="1:14" outlineLevel="1" x14ac:dyDescent="0.25">
      <c r="A657" t="s">
        <v>71</v>
      </c>
      <c r="C657" t="s">
        <v>70</v>
      </c>
      <c r="D657" t="s">
        <v>148</v>
      </c>
      <c r="E657" s="2">
        <f t="shared" si="21"/>
        <v>5000000</v>
      </c>
      <c r="F657"/>
      <c r="G657" s="19"/>
      <c r="H657"/>
      <c r="I657"/>
      <c r="J657" s="2">
        <f t="shared" si="22"/>
        <v>5000000</v>
      </c>
      <c r="K657">
        <v>5000000</v>
      </c>
      <c r="L657"/>
      <c r="N657" s="28"/>
    </row>
    <row r="658" spans="1:14" outlineLevel="1" x14ac:dyDescent="0.25">
      <c r="A658" t="s">
        <v>71</v>
      </c>
      <c r="C658" t="s">
        <v>70</v>
      </c>
      <c r="D658" t="s">
        <v>149</v>
      </c>
      <c r="E658" s="2">
        <f t="shared" si="21"/>
        <v>5000000</v>
      </c>
      <c r="F658"/>
      <c r="G658" s="19"/>
      <c r="H658"/>
      <c r="I658"/>
      <c r="J658" s="2">
        <f t="shared" si="22"/>
        <v>5000000</v>
      </c>
      <c r="K658">
        <v>5000000</v>
      </c>
      <c r="L658"/>
      <c r="N658" s="28"/>
    </row>
    <row r="659" spans="1:14" outlineLevel="1" x14ac:dyDescent="0.25">
      <c r="A659" t="s">
        <v>71</v>
      </c>
      <c r="C659" t="s">
        <v>70</v>
      </c>
      <c r="D659" t="s">
        <v>150</v>
      </c>
      <c r="E659" s="2">
        <f t="shared" si="21"/>
        <v>5000000</v>
      </c>
      <c r="F659"/>
      <c r="G659" s="19"/>
      <c r="H659"/>
      <c r="I659"/>
      <c r="J659" s="2">
        <f t="shared" si="22"/>
        <v>5000000</v>
      </c>
      <c r="K659">
        <v>5000000</v>
      </c>
      <c r="L659"/>
      <c r="N659" s="28"/>
    </row>
    <row r="660" spans="1:14" outlineLevel="1" x14ac:dyDescent="0.25">
      <c r="A660" t="s">
        <v>71</v>
      </c>
      <c r="C660" t="s">
        <v>70</v>
      </c>
      <c r="D660" t="s">
        <v>151</v>
      </c>
      <c r="E660" s="2">
        <f t="shared" si="21"/>
        <v>5000000</v>
      </c>
      <c r="F660"/>
      <c r="G660" s="19"/>
      <c r="H660"/>
      <c r="I660"/>
      <c r="J660" s="2">
        <f t="shared" si="22"/>
        <v>5000000</v>
      </c>
      <c r="K660">
        <v>5000000</v>
      </c>
      <c r="L660"/>
      <c r="N660" s="28"/>
    </row>
    <row r="661" spans="1:14" outlineLevel="1" x14ac:dyDescent="0.25">
      <c r="A661" t="s">
        <v>71</v>
      </c>
      <c r="C661" t="s">
        <v>70</v>
      </c>
      <c r="D661" t="s">
        <v>69</v>
      </c>
      <c r="E661" s="2">
        <f t="shared" si="21"/>
        <v>5000000</v>
      </c>
      <c r="F661"/>
      <c r="G661" s="19"/>
      <c r="H661"/>
      <c r="I661"/>
      <c r="J661" s="2">
        <f t="shared" si="22"/>
        <v>5000000</v>
      </c>
      <c r="K661">
        <v>5000000</v>
      </c>
      <c r="L661"/>
      <c r="N661" s="28"/>
    </row>
    <row r="662" spans="1:14" outlineLevel="1" x14ac:dyDescent="0.25">
      <c r="A662" t="s">
        <v>71</v>
      </c>
      <c r="C662" t="s">
        <v>70</v>
      </c>
      <c r="D662" t="s">
        <v>609</v>
      </c>
      <c r="E662" s="2">
        <f t="shared" si="21"/>
        <v>5000000</v>
      </c>
      <c r="F662"/>
      <c r="G662" s="19"/>
      <c r="H662"/>
      <c r="I662"/>
      <c r="J662" s="2">
        <f t="shared" si="22"/>
        <v>5000000</v>
      </c>
      <c r="K662">
        <v>5000000</v>
      </c>
      <c r="L662"/>
      <c r="N662" s="28"/>
    </row>
    <row r="663" spans="1:14" outlineLevel="1" x14ac:dyDescent="0.25">
      <c r="A663" t="s">
        <v>71</v>
      </c>
      <c r="C663" t="s">
        <v>70</v>
      </c>
      <c r="D663" t="s">
        <v>575</v>
      </c>
      <c r="E663" s="2">
        <f t="shared" si="21"/>
        <v>5000000</v>
      </c>
      <c r="F663"/>
      <c r="G663" s="19"/>
      <c r="H663"/>
      <c r="I663"/>
      <c r="J663" s="2">
        <f t="shared" si="22"/>
        <v>5000000</v>
      </c>
      <c r="K663">
        <v>5000000</v>
      </c>
      <c r="L663"/>
      <c r="N663" s="28"/>
    </row>
    <row r="664" spans="1:14" outlineLevel="1" x14ac:dyDescent="0.25">
      <c r="A664" t="s">
        <v>71</v>
      </c>
      <c r="C664" t="s">
        <v>70</v>
      </c>
      <c r="D664" t="s">
        <v>482</v>
      </c>
      <c r="E664" s="2">
        <f t="shared" si="21"/>
        <v>5000000</v>
      </c>
      <c r="F664"/>
      <c r="G664" s="19"/>
      <c r="H664"/>
      <c r="I664"/>
      <c r="J664" s="2">
        <f t="shared" si="22"/>
        <v>5000000</v>
      </c>
      <c r="K664">
        <v>5000000</v>
      </c>
      <c r="L664"/>
      <c r="N664" s="28"/>
    </row>
    <row r="665" spans="1:14" outlineLevel="1" x14ac:dyDescent="0.25">
      <c r="A665" t="s">
        <v>71</v>
      </c>
      <c r="C665" t="s">
        <v>70</v>
      </c>
      <c r="D665" t="s">
        <v>153</v>
      </c>
      <c r="E665" s="2">
        <f t="shared" si="21"/>
        <v>5000000</v>
      </c>
      <c r="F665"/>
      <c r="G665" s="19"/>
      <c r="H665"/>
      <c r="I665"/>
      <c r="J665" s="2">
        <f t="shared" si="22"/>
        <v>5000000</v>
      </c>
      <c r="K665">
        <v>5000000</v>
      </c>
      <c r="L665"/>
      <c r="N665" s="28"/>
    </row>
    <row r="666" spans="1:14" outlineLevel="1" x14ac:dyDescent="0.25">
      <c r="A666" t="s">
        <v>71</v>
      </c>
      <c r="C666" t="s">
        <v>70</v>
      </c>
      <c r="D666" t="s">
        <v>576</v>
      </c>
      <c r="E666" s="2">
        <f t="shared" si="21"/>
        <v>5000000</v>
      </c>
      <c r="F666"/>
      <c r="G666" s="19"/>
      <c r="H666"/>
      <c r="I666"/>
      <c r="J666" s="2">
        <f t="shared" si="22"/>
        <v>5000000</v>
      </c>
      <c r="K666">
        <v>5000000</v>
      </c>
      <c r="L666"/>
      <c r="N666" s="28"/>
    </row>
    <row r="667" spans="1:14" outlineLevel="1" x14ac:dyDescent="0.25">
      <c r="A667" t="s">
        <v>71</v>
      </c>
      <c r="C667" t="s">
        <v>70</v>
      </c>
      <c r="D667" s="2" t="s">
        <v>610</v>
      </c>
      <c r="E667" s="2">
        <f t="shared" si="21"/>
        <v>3000000</v>
      </c>
      <c r="J667" s="2">
        <f t="shared" si="22"/>
        <v>3000000</v>
      </c>
      <c r="K667" s="2">
        <v>3000000</v>
      </c>
      <c r="N667" s="28"/>
    </row>
    <row r="668" spans="1:14" outlineLevel="1" x14ac:dyDescent="0.25">
      <c r="A668" t="s">
        <v>71</v>
      </c>
      <c r="C668" t="s">
        <v>70</v>
      </c>
      <c r="D668" s="2" t="s">
        <v>394</v>
      </c>
      <c r="E668" s="2">
        <f t="shared" si="21"/>
        <v>3000000</v>
      </c>
      <c r="J668" s="2">
        <f t="shared" si="22"/>
        <v>3000000</v>
      </c>
      <c r="K668" s="2">
        <v>3000000</v>
      </c>
      <c r="N668" s="28"/>
    </row>
    <row r="669" spans="1:14" outlineLevel="1" x14ac:dyDescent="0.25">
      <c r="A669" t="s">
        <v>71</v>
      </c>
      <c r="C669" t="s">
        <v>74</v>
      </c>
      <c r="D669" s="2" t="s">
        <v>154</v>
      </c>
      <c r="E669" s="2">
        <f t="shared" si="21"/>
        <v>5700000</v>
      </c>
      <c r="J669" s="2">
        <f t="shared" si="22"/>
        <v>5700000</v>
      </c>
      <c r="K669" s="2">
        <v>5700000</v>
      </c>
      <c r="N669" s="28"/>
    </row>
    <row r="670" spans="1:14" outlineLevel="1" x14ac:dyDescent="0.25">
      <c r="A670" t="s">
        <v>71</v>
      </c>
      <c r="C670" t="s">
        <v>74</v>
      </c>
      <c r="D670" s="2" t="s">
        <v>913</v>
      </c>
      <c r="E670" s="2">
        <f t="shared" si="21"/>
        <v>5300000</v>
      </c>
      <c r="J670" s="2">
        <f t="shared" si="22"/>
        <v>5300000</v>
      </c>
      <c r="K670" s="2">
        <v>5300000</v>
      </c>
      <c r="N670" s="28"/>
    </row>
    <row r="671" spans="1:14" outlineLevel="1" x14ac:dyDescent="0.25">
      <c r="A671" t="s">
        <v>71</v>
      </c>
      <c r="C671" t="s">
        <v>74</v>
      </c>
      <c r="D671" s="2" t="s">
        <v>81</v>
      </c>
      <c r="E671" s="2">
        <f t="shared" si="21"/>
        <v>5000000</v>
      </c>
      <c r="J671" s="2">
        <f t="shared" si="22"/>
        <v>5000000</v>
      </c>
      <c r="K671" s="2">
        <v>5000000</v>
      </c>
      <c r="N671" s="28"/>
    </row>
    <row r="672" spans="1:14" outlineLevel="1" x14ac:dyDescent="0.25">
      <c r="A672" t="s">
        <v>71</v>
      </c>
      <c r="C672" t="s">
        <v>74</v>
      </c>
      <c r="D672" s="2" t="s">
        <v>152</v>
      </c>
      <c r="E672" s="2">
        <f t="shared" si="21"/>
        <v>5000000</v>
      </c>
      <c r="J672" s="2">
        <f t="shared" si="22"/>
        <v>5000000</v>
      </c>
      <c r="K672" s="2">
        <v>5000000</v>
      </c>
      <c r="N672" s="28"/>
    </row>
    <row r="673" spans="1:14" outlineLevel="1" x14ac:dyDescent="0.25">
      <c r="A673" t="s">
        <v>71</v>
      </c>
      <c r="C673" t="s">
        <v>75</v>
      </c>
      <c r="D673" s="2" t="s">
        <v>72</v>
      </c>
      <c r="E673" s="2">
        <f t="shared" si="21"/>
        <v>6700000</v>
      </c>
      <c r="H673" s="2">
        <v>870000</v>
      </c>
      <c r="J673" s="2">
        <f t="shared" si="22"/>
        <v>5830000</v>
      </c>
      <c r="K673" s="2">
        <v>6700000</v>
      </c>
      <c r="L673" s="19" t="s">
        <v>928</v>
      </c>
      <c r="N673" s="28"/>
    </row>
    <row r="674" spans="1:14" outlineLevel="1" x14ac:dyDescent="0.25">
      <c r="A674" t="s">
        <v>71</v>
      </c>
      <c r="C674" t="s">
        <v>75</v>
      </c>
      <c r="D674" s="19" t="s">
        <v>914</v>
      </c>
      <c r="E674" s="2">
        <f t="shared" si="21"/>
        <v>6700000</v>
      </c>
      <c r="F674" s="19"/>
      <c r="G674" s="19"/>
      <c r="H674" s="19">
        <v>290000</v>
      </c>
      <c r="I674" s="19"/>
      <c r="J674" s="2">
        <f t="shared" ref="J674:J676" si="23">SUM(E674:G674)-H674</f>
        <v>6410000</v>
      </c>
      <c r="K674" s="19">
        <v>6700000</v>
      </c>
      <c r="L674" s="19" t="s">
        <v>928</v>
      </c>
      <c r="M674">
        <v>24800000</v>
      </c>
      <c r="N674" s="28"/>
    </row>
    <row r="675" spans="1:14" outlineLevel="1" x14ac:dyDescent="0.25">
      <c r="A675" t="s">
        <v>71</v>
      </c>
      <c r="C675" t="s">
        <v>75</v>
      </c>
      <c r="D675" s="22"/>
      <c r="E675" s="16">
        <f t="shared" si="21"/>
        <v>0</v>
      </c>
      <c r="F675" s="22"/>
      <c r="G675" s="22"/>
      <c r="H675" s="22"/>
      <c r="I675" s="22"/>
      <c r="J675" s="16">
        <f t="shared" si="23"/>
        <v>0</v>
      </c>
      <c r="K675" s="22"/>
      <c r="L675" s="19"/>
      <c r="M675">
        <v>28520000</v>
      </c>
      <c r="N675" s="28"/>
    </row>
    <row r="676" spans="1:14" s="1" customFormat="1" x14ac:dyDescent="0.25">
      <c r="A676" s="3"/>
      <c r="B676" s="3"/>
      <c r="C676" s="3"/>
      <c r="D676" s="3" t="s">
        <v>87</v>
      </c>
      <c r="E676" s="4">
        <f t="shared" ref="E676:K676" si="24">SUM(E647:E675)</f>
        <v>138400000</v>
      </c>
      <c r="F676" s="4">
        <f t="shared" si="24"/>
        <v>0</v>
      </c>
      <c r="G676" s="4">
        <f t="shared" si="24"/>
        <v>2000000</v>
      </c>
      <c r="H676" s="4">
        <f t="shared" si="24"/>
        <v>1160000</v>
      </c>
      <c r="I676" s="4">
        <f t="shared" si="24"/>
        <v>0</v>
      </c>
      <c r="J676" s="4">
        <f t="shared" si="23"/>
        <v>139240000</v>
      </c>
      <c r="K676" s="4">
        <f t="shared" si="24"/>
        <v>138400000</v>
      </c>
      <c r="L676" s="4"/>
      <c r="N676" s="28"/>
    </row>
    <row r="677" spans="1:14" x14ac:dyDescent="0.25">
      <c r="E677" s="2">
        <f t="shared" ref="E677:K677" si="25">SUM(E120,E241,E354,E461,E646,E676)</f>
        <v>1365420000</v>
      </c>
      <c r="F677" s="2">
        <f t="shared" si="25"/>
        <v>0</v>
      </c>
      <c r="G677" s="2">
        <f t="shared" si="25"/>
        <v>112200000</v>
      </c>
      <c r="H677" s="2">
        <f t="shared" si="25"/>
        <v>5730000</v>
      </c>
      <c r="I677" s="2">
        <f t="shared" si="25"/>
        <v>0</v>
      </c>
      <c r="J677" s="2">
        <f t="shared" si="25"/>
        <v>1471890000</v>
      </c>
      <c r="K677" s="2">
        <f t="shared" si="25"/>
        <v>1365420000</v>
      </c>
    </row>
    <row r="678" spans="1:14" x14ac:dyDescent="0.25">
      <c r="D678" s="2"/>
      <c r="J678" s="2">
        <f>+SUM(E678:G678)-H678</f>
        <v>0</v>
      </c>
      <c r="L678"/>
    </row>
    <row r="679" spans="1:14" x14ac:dyDescent="0.25">
      <c r="D679" s="2"/>
      <c r="J679" s="2">
        <f>+SUM(E679:G679)-H679</f>
        <v>0</v>
      </c>
      <c r="L679"/>
    </row>
    <row r="680" spans="1:14" x14ac:dyDescent="0.25">
      <c r="J680" s="2">
        <f>SUM(J677:J679)</f>
        <v>1471890000</v>
      </c>
      <c r="L680"/>
    </row>
    <row r="682" spans="1:14" s="2" customFormat="1" x14ac:dyDescent="0.25">
      <c r="A682"/>
      <c r="B682"/>
      <c r="C682" t="s">
        <v>20</v>
      </c>
      <c r="D682"/>
      <c r="E682" s="2">
        <f t="shared" ref="E682:H688" si="26">SUMIF($C$4:$C$675,$C682,E$4:E$675)</f>
        <v>1035720000</v>
      </c>
      <c r="F682" s="2">
        <f t="shared" si="26"/>
        <v>0</v>
      </c>
      <c r="G682" s="2">
        <f t="shared" si="26"/>
        <v>110200000</v>
      </c>
      <c r="H682" s="2">
        <f t="shared" si="26"/>
        <v>0</v>
      </c>
      <c r="J682" s="2">
        <f t="shared" ref="J682:K688" si="27">SUMIF($C$4:$C$675,$C682,J$4:J$675)</f>
        <v>1145920000</v>
      </c>
      <c r="K682" s="2">
        <f t="shared" si="27"/>
        <v>1035720000</v>
      </c>
    </row>
    <row r="683" spans="1:14" s="2" customFormat="1" x14ac:dyDescent="0.25">
      <c r="A683"/>
      <c r="B683"/>
      <c r="C683" t="s">
        <v>37</v>
      </c>
      <c r="D683"/>
      <c r="E683" s="2">
        <f t="shared" si="26"/>
        <v>166300000</v>
      </c>
      <c r="F683" s="2">
        <f t="shared" si="26"/>
        <v>0</v>
      </c>
      <c r="G683" s="2">
        <f t="shared" si="26"/>
        <v>0</v>
      </c>
      <c r="H683" s="2">
        <f t="shared" si="26"/>
        <v>800000</v>
      </c>
      <c r="J683" s="2">
        <f t="shared" si="27"/>
        <v>165500000</v>
      </c>
      <c r="K683" s="2">
        <f t="shared" si="27"/>
        <v>166300000</v>
      </c>
    </row>
    <row r="684" spans="1:14" s="2" customFormat="1" x14ac:dyDescent="0.25">
      <c r="A684"/>
      <c r="B684"/>
      <c r="C684" t="s">
        <v>38</v>
      </c>
      <c r="D684"/>
      <c r="E684" s="2">
        <f t="shared" si="26"/>
        <v>0</v>
      </c>
      <c r="F684" s="2">
        <f t="shared" si="26"/>
        <v>0</v>
      </c>
      <c r="G684" s="2">
        <f t="shared" si="26"/>
        <v>0</v>
      </c>
      <c r="H684" s="2">
        <f t="shared" si="26"/>
        <v>0</v>
      </c>
      <c r="J684" s="2">
        <f t="shared" si="27"/>
        <v>0</v>
      </c>
      <c r="K684" s="2">
        <f t="shared" si="27"/>
        <v>0</v>
      </c>
    </row>
    <row r="685" spans="1:14" s="2" customFormat="1" x14ac:dyDescent="0.25">
      <c r="A685"/>
      <c r="B685"/>
      <c r="C685" t="s">
        <v>39</v>
      </c>
      <c r="D685"/>
      <c r="E685" s="2">
        <f t="shared" si="26"/>
        <v>25000000</v>
      </c>
      <c r="F685" s="2">
        <f t="shared" si="26"/>
        <v>0</v>
      </c>
      <c r="G685" s="2">
        <f t="shared" si="26"/>
        <v>0</v>
      </c>
      <c r="H685" s="2">
        <f t="shared" si="26"/>
        <v>3770000</v>
      </c>
      <c r="J685" s="2">
        <f t="shared" si="27"/>
        <v>21230000</v>
      </c>
      <c r="K685" s="2">
        <f t="shared" si="27"/>
        <v>25000000</v>
      </c>
    </row>
    <row r="686" spans="1:14" s="2" customFormat="1" x14ac:dyDescent="0.25">
      <c r="A686"/>
      <c r="B686"/>
      <c r="C686" t="s">
        <v>75</v>
      </c>
      <c r="D686"/>
      <c r="E686" s="2">
        <f t="shared" si="26"/>
        <v>13400000</v>
      </c>
      <c r="F686" s="2">
        <f t="shared" si="26"/>
        <v>0</v>
      </c>
      <c r="G686" s="2">
        <f t="shared" si="26"/>
        <v>0</v>
      </c>
      <c r="H686" s="2">
        <f t="shared" si="26"/>
        <v>1160000</v>
      </c>
      <c r="J686" s="2">
        <f t="shared" si="27"/>
        <v>12240000</v>
      </c>
      <c r="K686" s="2">
        <f t="shared" si="27"/>
        <v>13400000</v>
      </c>
    </row>
    <row r="687" spans="1:14" s="2" customFormat="1" x14ac:dyDescent="0.25">
      <c r="A687"/>
      <c r="B687"/>
      <c r="C687" t="s">
        <v>70</v>
      </c>
      <c r="D687"/>
      <c r="E687" s="2">
        <f t="shared" si="26"/>
        <v>104000000</v>
      </c>
      <c r="F687" s="2">
        <f t="shared" si="26"/>
        <v>0</v>
      </c>
      <c r="G687" s="2">
        <f t="shared" si="26"/>
        <v>2000000</v>
      </c>
      <c r="H687" s="2">
        <f t="shared" si="26"/>
        <v>0</v>
      </c>
      <c r="J687" s="2">
        <f t="shared" si="27"/>
        <v>106000000</v>
      </c>
      <c r="K687" s="2">
        <f t="shared" si="27"/>
        <v>104000000</v>
      </c>
    </row>
    <row r="688" spans="1:14" s="2" customFormat="1" x14ac:dyDescent="0.25">
      <c r="A688"/>
      <c r="B688"/>
      <c r="C688" t="s">
        <v>74</v>
      </c>
      <c r="D688"/>
      <c r="E688" s="2">
        <f t="shared" si="26"/>
        <v>21000000</v>
      </c>
      <c r="F688" s="2">
        <f t="shared" si="26"/>
        <v>0</v>
      </c>
      <c r="G688" s="2">
        <f t="shared" si="26"/>
        <v>0</v>
      </c>
      <c r="H688" s="2">
        <f t="shared" si="26"/>
        <v>0</v>
      </c>
      <c r="J688" s="2">
        <f t="shared" si="27"/>
        <v>21000000</v>
      </c>
      <c r="K688" s="2">
        <f t="shared" si="27"/>
        <v>21000000</v>
      </c>
    </row>
    <row r="689" spans="1:12" s="2" customFormat="1" x14ac:dyDescent="0.25">
      <c r="A689"/>
      <c r="B689"/>
      <c r="C689"/>
      <c r="D689"/>
    </row>
    <row r="690" spans="1:12" s="2" customFormat="1" x14ac:dyDescent="0.25">
      <c r="A690"/>
      <c r="B690"/>
      <c r="C690" t="s">
        <v>20</v>
      </c>
      <c r="D690"/>
      <c r="E690" s="2">
        <f>+E687+E682</f>
        <v>1139720000</v>
      </c>
      <c r="F690" s="2">
        <f t="shared" ref="F690:K691" si="28">+F687+F682</f>
        <v>0</v>
      </c>
      <c r="G690" s="2">
        <f t="shared" si="28"/>
        <v>112200000</v>
      </c>
      <c r="H690" s="2">
        <f t="shared" si="28"/>
        <v>0</v>
      </c>
      <c r="J690" s="2">
        <f t="shared" si="28"/>
        <v>1251920000</v>
      </c>
      <c r="K690" s="2">
        <f t="shared" si="28"/>
        <v>1139720000</v>
      </c>
    </row>
    <row r="691" spans="1:12" s="2" customFormat="1" x14ac:dyDescent="0.25">
      <c r="A691"/>
      <c r="B691"/>
      <c r="C691" t="s">
        <v>37</v>
      </c>
      <c r="D691"/>
      <c r="E691" s="2">
        <f>+E688+E683</f>
        <v>187300000</v>
      </c>
      <c r="F691" s="2">
        <f t="shared" si="28"/>
        <v>0</v>
      </c>
      <c r="G691" s="2">
        <f t="shared" si="28"/>
        <v>0</v>
      </c>
      <c r="H691" s="2">
        <f t="shared" si="28"/>
        <v>800000</v>
      </c>
      <c r="J691" s="2">
        <f t="shared" si="28"/>
        <v>186500000</v>
      </c>
      <c r="K691" s="2">
        <f t="shared" si="28"/>
        <v>187300000</v>
      </c>
    </row>
    <row r="692" spans="1:12" s="2" customFormat="1" x14ac:dyDescent="0.25">
      <c r="A692"/>
      <c r="B692"/>
      <c r="C692" t="s">
        <v>38</v>
      </c>
      <c r="D692"/>
      <c r="E692" s="2">
        <f t="shared" ref="E692:K692" si="29">+E684</f>
        <v>0</v>
      </c>
      <c r="F692" s="2">
        <f t="shared" si="29"/>
        <v>0</v>
      </c>
      <c r="G692" s="2">
        <f t="shared" si="29"/>
        <v>0</v>
      </c>
      <c r="H692" s="2">
        <f t="shared" si="29"/>
        <v>0</v>
      </c>
      <c r="J692" s="2">
        <f t="shared" si="29"/>
        <v>0</v>
      </c>
      <c r="K692" s="2">
        <f t="shared" si="29"/>
        <v>0</v>
      </c>
    </row>
    <row r="693" spans="1:12" s="2" customFormat="1" x14ac:dyDescent="0.25">
      <c r="A693"/>
      <c r="B693"/>
      <c r="C693" t="s">
        <v>39</v>
      </c>
      <c r="D693"/>
      <c r="E693" s="2">
        <f t="shared" ref="E693:K693" si="30">+E686+E685</f>
        <v>38400000</v>
      </c>
      <c r="F693" s="2">
        <f t="shared" si="30"/>
        <v>0</v>
      </c>
      <c r="G693" s="2">
        <f t="shared" si="30"/>
        <v>0</v>
      </c>
      <c r="H693" s="2">
        <f t="shared" si="30"/>
        <v>4930000</v>
      </c>
      <c r="J693" s="2">
        <f t="shared" si="30"/>
        <v>33470000</v>
      </c>
      <c r="K693" s="2">
        <f t="shared" si="30"/>
        <v>38400000</v>
      </c>
    </row>
    <row r="694" spans="1:12" s="2" customFormat="1" x14ac:dyDescent="0.25">
      <c r="A694"/>
      <c r="B694"/>
      <c r="C694"/>
      <c r="D694"/>
      <c r="E694" s="15">
        <f t="shared" ref="E694:K694" si="31">SUM(E690:E693)</f>
        <v>1365420000</v>
      </c>
      <c r="F694" s="15">
        <f t="shared" si="31"/>
        <v>0</v>
      </c>
      <c r="G694" s="15">
        <f t="shared" si="31"/>
        <v>112200000</v>
      </c>
      <c r="H694" s="15">
        <f t="shared" si="31"/>
        <v>5730000</v>
      </c>
      <c r="I694" s="15"/>
      <c r="J694" s="15">
        <f t="shared" si="31"/>
        <v>1471890000</v>
      </c>
      <c r="K694" s="15">
        <f t="shared" si="31"/>
        <v>1365420000</v>
      </c>
    </row>
    <row r="695" spans="1:12" s="2" customFormat="1" x14ac:dyDescent="0.25">
      <c r="A695"/>
      <c r="B695"/>
      <c r="C695"/>
      <c r="D695"/>
    </row>
    <row r="696" spans="1:12" s="2" customFormat="1" x14ac:dyDescent="0.25">
      <c r="A696"/>
      <c r="B696" t="s">
        <v>28</v>
      </c>
      <c r="C696" t="s">
        <v>20</v>
      </c>
      <c r="D696"/>
      <c r="E696" s="2">
        <f>SUMPRODUCT(($A$4:$A$676=$B696)*($C$4:$C$676=$C696)*(E$4:E$676))</f>
        <v>0</v>
      </c>
      <c r="F696" s="2">
        <f t="shared" ref="E696:H722" si="32">SUMPRODUCT(($A$4:$A$676=$B696)*($C$4:$C$676=$C696)*(F$4:F$676))</f>
        <v>0</v>
      </c>
      <c r="G696" s="2">
        <f t="shared" si="32"/>
        <v>0</v>
      </c>
      <c r="H696" s="2">
        <f t="shared" si="32"/>
        <v>0</v>
      </c>
      <c r="J696" s="2">
        <f t="shared" ref="J696:J722" si="33">SUMPRODUCT(($A$4:$A$676=$B696)*($C$4:$C$676=$C696)*(J$4:J$676))</f>
        <v>0</v>
      </c>
      <c r="K696" s="2">
        <f t="shared" ref="K696:K722" si="34">SUMPRODUCT(($A$4:$A$676=$B696)*($C$4:$C$676=$C696)*($K$4:$K$676))</f>
        <v>0</v>
      </c>
    </row>
    <row r="697" spans="1:12" s="2" customFormat="1" x14ac:dyDescent="0.25">
      <c r="A697"/>
      <c r="B697" t="s">
        <v>28</v>
      </c>
      <c r="C697" t="s">
        <v>37</v>
      </c>
      <c r="D697"/>
      <c r="E697" s="2">
        <f t="shared" si="32"/>
        <v>0</v>
      </c>
      <c r="F697" s="2">
        <f t="shared" si="32"/>
        <v>0</v>
      </c>
      <c r="G697" s="2">
        <f t="shared" si="32"/>
        <v>0</v>
      </c>
      <c r="H697" s="2">
        <f t="shared" si="32"/>
        <v>0</v>
      </c>
      <c r="J697" s="2">
        <f t="shared" si="33"/>
        <v>0</v>
      </c>
      <c r="K697" s="2">
        <f t="shared" si="34"/>
        <v>0</v>
      </c>
    </row>
    <row r="698" spans="1:12" s="2" customFormat="1" x14ac:dyDescent="0.25">
      <c r="A698"/>
      <c r="B698" t="s">
        <v>28</v>
      </c>
      <c r="C698" t="s">
        <v>38</v>
      </c>
      <c r="D698"/>
      <c r="E698" s="2">
        <f t="shared" si="32"/>
        <v>0</v>
      </c>
      <c r="F698" s="2">
        <f t="shared" si="32"/>
        <v>0</v>
      </c>
      <c r="G698" s="2">
        <f t="shared" si="32"/>
        <v>0</v>
      </c>
      <c r="H698" s="2">
        <f t="shared" si="32"/>
        <v>0</v>
      </c>
      <c r="J698" s="2">
        <f t="shared" si="33"/>
        <v>0</v>
      </c>
      <c r="K698" s="2">
        <f t="shared" si="34"/>
        <v>0</v>
      </c>
      <c r="L698" s="2">
        <f>+SUM(E696:G699)</f>
        <v>0</v>
      </c>
    </row>
    <row r="699" spans="1:12" s="2" customFormat="1" x14ac:dyDescent="0.25">
      <c r="A699"/>
      <c r="B699" t="s">
        <v>28</v>
      </c>
      <c r="C699" t="s">
        <v>39</v>
      </c>
      <c r="D699"/>
      <c r="E699" s="2">
        <f t="shared" si="32"/>
        <v>0</v>
      </c>
      <c r="F699" s="2">
        <f t="shared" si="32"/>
        <v>0</v>
      </c>
      <c r="G699" s="2">
        <f t="shared" si="32"/>
        <v>0</v>
      </c>
      <c r="H699" s="2">
        <f t="shared" si="32"/>
        <v>0</v>
      </c>
      <c r="J699" s="2">
        <f t="shared" si="33"/>
        <v>0</v>
      </c>
      <c r="K699" s="2">
        <f t="shared" si="34"/>
        <v>0</v>
      </c>
    </row>
    <row r="700" spans="1:12" s="2" customFormat="1" x14ac:dyDescent="0.25">
      <c r="A700"/>
      <c r="B700" t="s">
        <v>64</v>
      </c>
      <c r="C700" t="s">
        <v>20</v>
      </c>
      <c r="D700"/>
      <c r="E700" s="2">
        <f t="shared" si="32"/>
        <v>0</v>
      </c>
      <c r="F700" s="2">
        <f t="shared" si="32"/>
        <v>0</v>
      </c>
      <c r="G700" s="2">
        <f t="shared" si="32"/>
        <v>0</v>
      </c>
      <c r="H700" s="2">
        <f t="shared" si="32"/>
        <v>0</v>
      </c>
      <c r="J700" s="2">
        <f t="shared" si="33"/>
        <v>0</v>
      </c>
      <c r="K700" s="2">
        <f t="shared" si="34"/>
        <v>0</v>
      </c>
    </row>
    <row r="701" spans="1:12" s="2" customFormat="1" x14ac:dyDescent="0.25">
      <c r="A701"/>
      <c r="B701" t="s">
        <v>64</v>
      </c>
      <c r="C701" t="s">
        <v>37</v>
      </c>
      <c r="D701"/>
      <c r="E701" s="2">
        <f t="shared" si="32"/>
        <v>0</v>
      </c>
      <c r="F701" s="2">
        <f t="shared" si="32"/>
        <v>0</v>
      </c>
      <c r="G701" s="2">
        <f t="shared" si="32"/>
        <v>0</v>
      </c>
      <c r="H701" s="2">
        <f t="shared" si="32"/>
        <v>0</v>
      </c>
      <c r="J701" s="2">
        <f t="shared" si="33"/>
        <v>0</v>
      </c>
      <c r="K701" s="2">
        <f t="shared" si="34"/>
        <v>0</v>
      </c>
    </row>
    <row r="702" spans="1:12" s="2" customFormat="1" x14ac:dyDescent="0.25">
      <c r="A702"/>
      <c r="B702" t="s">
        <v>64</v>
      </c>
      <c r="C702" t="s">
        <v>38</v>
      </c>
      <c r="D702"/>
      <c r="E702" s="2">
        <f t="shared" si="32"/>
        <v>0</v>
      </c>
      <c r="F702" s="2">
        <f t="shared" si="32"/>
        <v>0</v>
      </c>
      <c r="G702" s="2">
        <f t="shared" si="32"/>
        <v>0</v>
      </c>
      <c r="H702" s="2">
        <f t="shared" si="32"/>
        <v>0</v>
      </c>
      <c r="J702" s="2">
        <f t="shared" si="33"/>
        <v>0</v>
      </c>
      <c r="K702" s="2">
        <f t="shared" si="34"/>
        <v>0</v>
      </c>
    </row>
    <row r="703" spans="1:12" s="2" customFormat="1" x14ac:dyDescent="0.25">
      <c r="A703"/>
      <c r="B703" t="s">
        <v>64</v>
      </c>
      <c r="C703" t="s">
        <v>39</v>
      </c>
      <c r="D703"/>
      <c r="E703" s="2">
        <f t="shared" si="32"/>
        <v>0</v>
      </c>
      <c r="F703" s="2">
        <f t="shared" si="32"/>
        <v>0</v>
      </c>
      <c r="G703" s="2">
        <f t="shared" si="32"/>
        <v>0</v>
      </c>
      <c r="H703" s="2">
        <f t="shared" si="32"/>
        <v>0</v>
      </c>
      <c r="J703" s="2">
        <f t="shared" si="33"/>
        <v>0</v>
      </c>
      <c r="K703" s="2">
        <f t="shared" si="34"/>
        <v>0</v>
      </c>
    </row>
    <row r="704" spans="1:12" s="2" customFormat="1" x14ac:dyDescent="0.25">
      <c r="A704"/>
      <c r="B704" t="s">
        <v>40</v>
      </c>
      <c r="C704" t="s">
        <v>20</v>
      </c>
      <c r="D704"/>
      <c r="E704" s="2">
        <f t="shared" si="32"/>
        <v>0</v>
      </c>
      <c r="F704" s="2">
        <f t="shared" si="32"/>
        <v>0</v>
      </c>
      <c r="G704" s="2">
        <f t="shared" si="32"/>
        <v>0</v>
      </c>
      <c r="H704" s="2">
        <f t="shared" si="32"/>
        <v>0</v>
      </c>
      <c r="J704" s="2">
        <f t="shared" si="33"/>
        <v>0</v>
      </c>
      <c r="K704" s="2">
        <f t="shared" si="34"/>
        <v>0</v>
      </c>
    </row>
    <row r="705" spans="1:11" s="2" customFormat="1" x14ac:dyDescent="0.25">
      <c r="A705"/>
      <c r="B705" t="s">
        <v>40</v>
      </c>
      <c r="C705" t="s">
        <v>37</v>
      </c>
      <c r="D705"/>
      <c r="E705" s="2">
        <f t="shared" si="32"/>
        <v>0</v>
      </c>
      <c r="F705" s="2">
        <f t="shared" si="32"/>
        <v>0</v>
      </c>
      <c r="G705" s="2">
        <f t="shared" si="32"/>
        <v>0</v>
      </c>
      <c r="H705" s="2">
        <f t="shared" si="32"/>
        <v>0</v>
      </c>
      <c r="J705" s="2">
        <f t="shared" si="33"/>
        <v>0</v>
      </c>
      <c r="K705" s="2">
        <f t="shared" si="34"/>
        <v>0</v>
      </c>
    </row>
    <row r="706" spans="1:11" s="2" customFormat="1" x14ac:dyDescent="0.25">
      <c r="A706"/>
      <c r="B706" t="s">
        <v>40</v>
      </c>
      <c r="C706" t="s">
        <v>38</v>
      </c>
      <c r="D706"/>
      <c r="E706" s="2">
        <f t="shared" si="32"/>
        <v>0</v>
      </c>
      <c r="F706" s="2">
        <f t="shared" si="32"/>
        <v>0</v>
      </c>
      <c r="G706" s="2">
        <f t="shared" si="32"/>
        <v>0</v>
      </c>
      <c r="H706" s="2">
        <f t="shared" si="32"/>
        <v>0</v>
      </c>
      <c r="J706" s="2">
        <f t="shared" si="33"/>
        <v>0</v>
      </c>
      <c r="K706" s="2">
        <f t="shared" si="34"/>
        <v>0</v>
      </c>
    </row>
    <row r="707" spans="1:11" s="2" customFormat="1" x14ac:dyDescent="0.25">
      <c r="A707"/>
      <c r="B707" t="s">
        <v>40</v>
      </c>
      <c r="C707" t="s">
        <v>39</v>
      </c>
      <c r="D707"/>
      <c r="E707" s="2">
        <f t="shared" si="32"/>
        <v>0</v>
      </c>
      <c r="F707" s="2">
        <f t="shared" si="32"/>
        <v>0</v>
      </c>
      <c r="G707" s="2">
        <f t="shared" si="32"/>
        <v>0</v>
      </c>
      <c r="H707" s="2">
        <f t="shared" si="32"/>
        <v>0</v>
      </c>
      <c r="J707" s="2">
        <f t="shared" si="33"/>
        <v>0</v>
      </c>
      <c r="K707" s="2">
        <f t="shared" si="34"/>
        <v>0</v>
      </c>
    </row>
    <row r="708" spans="1:11" s="2" customFormat="1" x14ac:dyDescent="0.25">
      <c r="A708"/>
      <c r="B708" t="s">
        <v>61</v>
      </c>
      <c r="C708" t="s">
        <v>20</v>
      </c>
      <c r="D708"/>
      <c r="E708" s="2">
        <f t="shared" si="32"/>
        <v>0</v>
      </c>
      <c r="F708" s="2">
        <f t="shared" si="32"/>
        <v>0</v>
      </c>
      <c r="G708" s="2">
        <f t="shared" si="32"/>
        <v>0</v>
      </c>
      <c r="H708" s="2">
        <f t="shared" si="32"/>
        <v>0</v>
      </c>
      <c r="J708" s="2">
        <f t="shared" si="33"/>
        <v>0</v>
      </c>
      <c r="K708" s="2">
        <f t="shared" si="34"/>
        <v>0</v>
      </c>
    </row>
    <row r="709" spans="1:11" s="2" customFormat="1" x14ac:dyDescent="0.25">
      <c r="A709"/>
      <c r="B709" t="s">
        <v>61</v>
      </c>
      <c r="C709" t="s">
        <v>37</v>
      </c>
      <c r="D709"/>
      <c r="E709" s="2">
        <f t="shared" si="32"/>
        <v>0</v>
      </c>
      <c r="F709" s="2">
        <f t="shared" si="32"/>
        <v>0</v>
      </c>
      <c r="G709" s="2">
        <f t="shared" si="32"/>
        <v>0</v>
      </c>
      <c r="H709" s="2">
        <f t="shared" si="32"/>
        <v>0</v>
      </c>
      <c r="J709" s="2">
        <f t="shared" si="33"/>
        <v>0</v>
      </c>
      <c r="K709" s="2">
        <f t="shared" si="34"/>
        <v>0</v>
      </c>
    </row>
    <row r="710" spans="1:11" s="2" customFormat="1" x14ac:dyDescent="0.25">
      <c r="A710"/>
      <c r="B710" t="s">
        <v>61</v>
      </c>
      <c r="C710" t="s">
        <v>38</v>
      </c>
      <c r="D710"/>
      <c r="E710" s="2">
        <f t="shared" si="32"/>
        <v>0</v>
      </c>
      <c r="F710" s="2">
        <f t="shared" si="32"/>
        <v>0</v>
      </c>
      <c r="G710" s="2">
        <f t="shared" si="32"/>
        <v>0</v>
      </c>
      <c r="H710" s="2">
        <f t="shared" si="32"/>
        <v>0</v>
      </c>
      <c r="J710" s="2">
        <f t="shared" si="33"/>
        <v>0</v>
      </c>
      <c r="K710" s="2">
        <f t="shared" si="34"/>
        <v>0</v>
      </c>
    </row>
    <row r="711" spans="1:11" s="2" customFormat="1" x14ac:dyDescent="0.25">
      <c r="A711"/>
      <c r="B711" t="s">
        <v>61</v>
      </c>
      <c r="C711" t="s">
        <v>39</v>
      </c>
      <c r="D711"/>
      <c r="E711" s="2">
        <f t="shared" si="32"/>
        <v>0</v>
      </c>
      <c r="F711" s="2">
        <f t="shared" si="32"/>
        <v>0</v>
      </c>
      <c r="G711" s="2">
        <f t="shared" si="32"/>
        <v>0</v>
      </c>
      <c r="H711" s="2">
        <f t="shared" si="32"/>
        <v>0</v>
      </c>
      <c r="J711" s="2">
        <f t="shared" si="33"/>
        <v>0</v>
      </c>
      <c r="K711" s="2">
        <f t="shared" si="34"/>
        <v>0</v>
      </c>
    </row>
    <row r="712" spans="1:11" s="2" customFormat="1" x14ac:dyDescent="0.25">
      <c r="A712"/>
      <c r="B712" t="s">
        <v>67</v>
      </c>
      <c r="C712" t="s">
        <v>20</v>
      </c>
      <c r="D712"/>
      <c r="E712" s="2">
        <f t="shared" si="32"/>
        <v>86108000</v>
      </c>
      <c r="F712" s="2">
        <f t="shared" si="32"/>
        <v>0</v>
      </c>
      <c r="G712" s="2">
        <f t="shared" si="32"/>
        <v>6720000</v>
      </c>
      <c r="H712" s="2">
        <f t="shared" si="32"/>
        <v>0</v>
      </c>
      <c r="J712" s="2">
        <f t="shared" si="33"/>
        <v>92828000</v>
      </c>
      <c r="K712" s="2">
        <f t="shared" si="34"/>
        <v>86108000</v>
      </c>
    </row>
    <row r="713" spans="1:11" s="2" customFormat="1" x14ac:dyDescent="0.25">
      <c r="A713"/>
      <c r="B713" t="s">
        <v>67</v>
      </c>
      <c r="C713" t="s">
        <v>37</v>
      </c>
      <c r="D713"/>
      <c r="E713" s="2">
        <f t="shared" si="32"/>
        <v>13000000</v>
      </c>
      <c r="F713" s="2">
        <f t="shared" si="32"/>
        <v>0</v>
      </c>
      <c r="G713" s="2">
        <f t="shared" si="32"/>
        <v>0</v>
      </c>
      <c r="H713" s="2">
        <f t="shared" si="32"/>
        <v>0</v>
      </c>
      <c r="J713" s="2">
        <f t="shared" si="33"/>
        <v>13000000</v>
      </c>
      <c r="K713" s="2">
        <f t="shared" si="34"/>
        <v>13000000</v>
      </c>
    </row>
    <row r="714" spans="1:11" s="2" customFormat="1" x14ac:dyDescent="0.25">
      <c r="A714"/>
      <c r="B714" t="s">
        <v>67</v>
      </c>
      <c r="C714" t="s">
        <v>38</v>
      </c>
      <c r="D714"/>
      <c r="E714" s="2">
        <f t="shared" si="32"/>
        <v>0</v>
      </c>
      <c r="F714" s="2">
        <f t="shared" si="32"/>
        <v>0</v>
      </c>
      <c r="G714" s="2">
        <f t="shared" si="32"/>
        <v>0</v>
      </c>
      <c r="H714" s="2">
        <f t="shared" si="32"/>
        <v>0</v>
      </c>
      <c r="J714" s="2">
        <f t="shared" si="33"/>
        <v>0</v>
      </c>
      <c r="K714" s="2">
        <f t="shared" si="34"/>
        <v>0</v>
      </c>
    </row>
    <row r="715" spans="1:11" s="2" customFormat="1" x14ac:dyDescent="0.25">
      <c r="A715"/>
      <c r="B715" t="s">
        <v>67</v>
      </c>
      <c r="C715" t="s">
        <v>39</v>
      </c>
      <c r="D715"/>
      <c r="E715" s="2">
        <f t="shared" si="32"/>
        <v>1000000</v>
      </c>
      <c r="F715" s="2">
        <f t="shared" si="32"/>
        <v>0</v>
      </c>
      <c r="G715" s="2">
        <f t="shared" si="32"/>
        <v>0</v>
      </c>
      <c r="H715" s="2">
        <f t="shared" si="32"/>
        <v>870000</v>
      </c>
      <c r="J715" s="2">
        <f t="shared" si="33"/>
        <v>130000</v>
      </c>
      <c r="K715" s="2">
        <f t="shared" si="34"/>
        <v>1000000</v>
      </c>
    </row>
    <row r="716" spans="1:11" s="2" customFormat="1" x14ac:dyDescent="0.25">
      <c r="A716"/>
      <c r="B716" t="s">
        <v>66</v>
      </c>
      <c r="C716" t="s">
        <v>20</v>
      </c>
      <c r="D716"/>
      <c r="E716" s="2">
        <f t="shared" si="32"/>
        <v>90540000</v>
      </c>
      <c r="F716" s="2">
        <f t="shared" si="32"/>
        <v>0</v>
      </c>
      <c r="G716" s="2">
        <f t="shared" si="32"/>
        <v>11760000</v>
      </c>
      <c r="H716" s="2">
        <f t="shared" si="32"/>
        <v>0</v>
      </c>
      <c r="J716" s="2">
        <f t="shared" si="33"/>
        <v>102300000</v>
      </c>
      <c r="K716" s="2">
        <f t="shared" si="34"/>
        <v>90540000</v>
      </c>
    </row>
    <row r="717" spans="1:11" s="2" customFormat="1" x14ac:dyDescent="0.25">
      <c r="A717"/>
      <c r="B717" t="s">
        <v>66</v>
      </c>
      <c r="C717" t="s">
        <v>37</v>
      </c>
      <c r="D717"/>
      <c r="E717" s="2">
        <f t="shared" si="32"/>
        <v>6500000</v>
      </c>
      <c r="F717" s="2">
        <f t="shared" si="32"/>
        <v>0</v>
      </c>
      <c r="G717" s="2">
        <f t="shared" si="32"/>
        <v>0</v>
      </c>
      <c r="H717" s="2">
        <f t="shared" si="32"/>
        <v>0</v>
      </c>
      <c r="J717" s="2">
        <f t="shared" si="33"/>
        <v>6500000</v>
      </c>
      <c r="K717" s="2">
        <f t="shared" si="34"/>
        <v>6500000</v>
      </c>
    </row>
    <row r="718" spans="1:11" s="2" customFormat="1" x14ac:dyDescent="0.25">
      <c r="A718"/>
      <c r="B718" t="s">
        <v>66</v>
      </c>
      <c r="C718" t="s">
        <v>38</v>
      </c>
      <c r="D718"/>
      <c r="E718" s="2">
        <f t="shared" si="32"/>
        <v>0</v>
      </c>
      <c r="F718" s="2">
        <f t="shared" si="32"/>
        <v>0</v>
      </c>
      <c r="G718" s="2">
        <f t="shared" si="32"/>
        <v>0</v>
      </c>
      <c r="H718" s="2">
        <f t="shared" si="32"/>
        <v>0</v>
      </c>
      <c r="J718" s="2">
        <f t="shared" si="33"/>
        <v>0</v>
      </c>
      <c r="K718" s="2">
        <f t="shared" si="34"/>
        <v>0</v>
      </c>
    </row>
    <row r="719" spans="1:11" s="2" customFormat="1" x14ac:dyDescent="0.25">
      <c r="A719"/>
      <c r="B719" t="s">
        <v>66</v>
      </c>
      <c r="C719" t="s">
        <v>39</v>
      </c>
      <c r="D719"/>
      <c r="E719" s="2">
        <f t="shared" si="32"/>
        <v>1000000</v>
      </c>
      <c r="F719" s="2">
        <f t="shared" si="32"/>
        <v>0</v>
      </c>
      <c r="G719" s="2">
        <f t="shared" si="32"/>
        <v>0</v>
      </c>
      <c r="H719" s="2">
        <f t="shared" si="32"/>
        <v>870000</v>
      </c>
      <c r="J719" s="2">
        <f t="shared" si="33"/>
        <v>130000</v>
      </c>
      <c r="K719" s="2">
        <f t="shared" si="34"/>
        <v>1000000</v>
      </c>
    </row>
    <row r="720" spans="1:11" s="2" customFormat="1" x14ac:dyDescent="0.25">
      <c r="A720"/>
      <c r="B720" t="s">
        <v>71</v>
      </c>
      <c r="C720" t="s">
        <v>70</v>
      </c>
      <c r="D720"/>
      <c r="E720" s="2">
        <f t="shared" si="32"/>
        <v>104000000</v>
      </c>
      <c r="F720" s="2">
        <f t="shared" si="32"/>
        <v>0</v>
      </c>
      <c r="G720" s="2">
        <f t="shared" si="32"/>
        <v>2000000</v>
      </c>
      <c r="H720" s="2">
        <f t="shared" si="32"/>
        <v>0</v>
      </c>
      <c r="J720" s="2">
        <f t="shared" si="33"/>
        <v>106000000</v>
      </c>
      <c r="K720" s="2">
        <f t="shared" si="34"/>
        <v>104000000</v>
      </c>
    </row>
    <row r="721" spans="1:13" s="2" customFormat="1" x14ac:dyDescent="0.25">
      <c r="A721"/>
      <c r="B721" t="s">
        <v>71</v>
      </c>
      <c r="C721" t="s">
        <v>74</v>
      </c>
      <c r="D721"/>
      <c r="E721" s="2">
        <f t="shared" si="32"/>
        <v>21000000</v>
      </c>
      <c r="F721" s="2">
        <f t="shared" si="32"/>
        <v>0</v>
      </c>
      <c r="G721" s="2">
        <f t="shared" si="32"/>
        <v>0</v>
      </c>
      <c r="H721" s="2">
        <f t="shared" si="32"/>
        <v>0</v>
      </c>
      <c r="J721" s="2">
        <f t="shared" si="33"/>
        <v>21000000</v>
      </c>
      <c r="K721" s="2">
        <f t="shared" si="34"/>
        <v>21000000</v>
      </c>
    </row>
    <row r="722" spans="1:13" s="2" customFormat="1" x14ac:dyDescent="0.25">
      <c r="A722"/>
      <c r="B722" t="s">
        <v>71</v>
      </c>
      <c r="C722" t="s">
        <v>75</v>
      </c>
      <c r="D722"/>
      <c r="E722" s="2">
        <f t="shared" si="32"/>
        <v>13400000</v>
      </c>
      <c r="F722" s="2">
        <f t="shared" si="32"/>
        <v>0</v>
      </c>
      <c r="G722" s="2">
        <f t="shared" si="32"/>
        <v>0</v>
      </c>
      <c r="H722" s="2">
        <f t="shared" si="32"/>
        <v>1160000</v>
      </c>
      <c r="J722" s="2">
        <f t="shared" si="33"/>
        <v>12240000</v>
      </c>
      <c r="K722" s="2">
        <f t="shared" si="34"/>
        <v>13400000</v>
      </c>
    </row>
    <row r="724" spans="1:13" x14ac:dyDescent="0.25">
      <c r="B724" t="s">
        <v>110</v>
      </c>
      <c r="C724" t="s">
        <v>20</v>
      </c>
      <c r="D724" t="s">
        <v>111</v>
      </c>
      <c r="E724" s="2" t="s">
        <v>115</v>
      </c>
      <c r="F724" s="19"/>
      <c r="L724"/>
    </row>
    <row r="725" spans="1:13" x14ac:dyDescent="0.25">
      <c r="D725" t="s">
        <v>112</v>
      </c>
      <c r="E725" s="2" t="s">
        <v>124</v>
      </c>
      <c r="F725" s="19"/>
      <c r="L725"/>
    </row>
    <row r="726" spans="1:13" s="2" customFormat="1" x14ac:dyDescent="0.25">
      <c r="A726"/>
      <c r="B726"/>
      <c r="C726"/>
      <c r="D726" t="s">
        <v>113</v>
      </c>
      <c r="E726" s="2" t="s">
        <v>114</v>
      </c>
      <c r="F726" s="19"/>
      <c r="M726"/>
    </row>
    <row r="727" spans="1:13" x14ac:dyDescent="0.25">
      <c r="F727" s="19"/>
    </row>
    <row r="728" spans="1:13" s="2" customFormat="1" x14ac:dyDescent="0.25">
      <c r="A728"/>
      <c r="B728"/>
      <c r="C728" t="s">
        <v>37</v>
      </c>
      <c r="D728" t="s">
        <v>111</v>
      </c>
      <c r="E728" s="2" t="s">
        <v>116</v>
      </c>
      <c r="F728" s="19"/>
      <c r="M728"/>
    </row>
    <row r="729" spans="1:13" s="2" customFormat="1" x14ac:dyDescent="0.25">
      <c r="A729"/>
      <c r="B729"/>
      <c r="C729"/>
      <c r="D729" t="s">
        <v>112</v>
      </c>
      <c r="E729" s="2" t="s">
        <v>123</v>
      </c>
      <c r="F729" s="19"/>
      <c r="M729"/>
    </row>
    <row r="730" spans="1:13" s="2" customFormat="1" x14ac:dyDescent="0.25">
      <c r="A730"/>
      <c r="B730"/>
      <c r="C730"/>
      <c r="D730" t="s">
        <v>113</v>
      </c>
      <c r="E730" s="2" t="s">
        <v>117</v>
      </c>
      <c r="F730" s="19"/>
      <c r="M730"/>
    </row>
    <row r="731" spans="1:13" x14ac:dyDescent="0.25">
      <c r="F731" s="19"/>
    </row>
    <row r="732" spans="1:13" s="2" customFormat="1" x14ac:dyDescent="0.25">
      <c r="A732"/>
      <c r="B732"/>
      <c r="C732" t="s">
        <v>38</v>
      </c>
      <c r="D732" t="s">
        <v>111</v>
      </c>
      <c r="E732" s="2" t="s">
        <v>120</v>
      </c>
      <c r="F732" s="19"/>
      <c r="M732"/>
    </row>
    <row r="733" spans="1:13" s="2" customFormat="1" x14ac:dyDescent="0.25">
      <c r="A733"/>
      <c r="B733"/>
      <c r="C733"/>
      <c r="D733" t="s">
        <v>112</v>
      </c>
      <c r="E733" s="2" t="s">
        <v>122</v>
      </c>
      <c r="F733" s="19"/>
      <c r="M733"/>
    </row>
    <row r="734" spans="1:13" s="2" customFormat="1" x14ac:dyDescent="0.25">
      <c r="A734"/>
      <c r="B734"/>
      <c r="C734"/>
      <c r="D734" t="s">
        <v>113</v>
      </c>
      <c r="E734" s="2" t="s">
        <v>121</v>
      </c>
      <c r="F734" s="19"/>
      <c r="M734"/>
    </row>
    <row r="735" spans="1:13" x14ac:dyDescent="0.25">
      <c r="F735" s="19"/>
    </row>
    <row r="736" spans="1:13" s="2" customFormat="1" x14ac:dyDescent="0.25">
      <c r="A736"/>
      <c r="B736"/>
      <c r="C736" t="s">
        <v>39</v>
      </c>
      <c r="D736" t="s">
        <v>111</v>
      </c>
      <c r="F736" s="19"/>
      <c r="M736"/>
    </row>
    <row r="737" spans="1:13" s="2" customFormat="1" x14ac:dyDescent="0.25">
      <c r="A737"/>
      <c r="B737"/>
      <c r="C737"/>
      <c r="D737" t="s">
        <v>112</v>
      </c>
      <c r="E737" s="2" t="s">
        <v>119</v>
      </c>
      <c r="F737" s="19"/>
      <c r="M737"/>
    </row>
    <row r="738" spans="1:13" s="2" customFormat="1" x14ac:dyDescent="0.25">
      <c r="A738"/>
      <c r="B738"/>
      <c r="C738"/>
      <c r="D738" t="s">
        <v>113</v>
      </c>
      <c r="E738" s="2" t="s">
        <v>118</v>
      </c>
      <c r="F738" s="19"/>
      <c r="M738"/>
    </row>
  </sheetData>
  <autoFilter ref="A3:M680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58"/>
  <sheetViews>
    <sheetView zoomScale="68" zoomScaleNormal="68" workbookViewId="0">
      <pane xSplit="4" ySplit="5" topLeftCell="E6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RowHeight="15" outlineLevelRow="1" x14ac:dyDescent="0.25"/>
  <cols>
    <col min="2" max="2" width="7.5703125" customWidth="1"/>
    <col min="3" max="3" width="11.85546875" customWidth="1"/>
    <col min="4" max="4" width="26.42578125" customWidth="1"/>
    <col min="5" max="5" width="14.7109375" style="2" customWidth="1"/>
    <col min="6" max="6" width="13.7109375" style="2" hidden="1" customWidth="1"/>
    <col min="7" max="7" width="15" style="2" customWidth="1"/>
    <col min="8" max="10" width="18.140625" style="2" customWidth="1"/>
    <col min="11" max="12" width="15.28515625" style="2" customWidth="1"/>
    <col min="13" max="13" width="15.140625" style="19" bestFit="1" customWidth="1"/>
    <col min="14" max="14" width="12.85546875" style="19" customWidth="1"/>
    <col min="15" max="15" width="13.140625" style="19" bestFit="1" customWidth="1"/>
    <col min="16" max="16" width="14.140625" style="19" bestFit="1" customWidth="1"/>
  </cols>
  <sheetData>
    <row r="2" spans="1:16" ht="9" customHeight="1" x14ac:dyDescent="0.25">
      <c r="G2" s="19" t="s">
        <v>671</v>
      </c>
    </row>
    <row r="3" spans="1:16" s="5" customFormat="1" ht="30.75" customHeight="1" x14ac:dyDescent="0.25">
      <c r="A3" s="6" t="s">
        <v>21</v>
      </c>
      <c r="B3" s="6" t="s">
        <v>23</v>
      </c>
      <c r="C3" s="6" t="s">
        <v>22</v>
      </c>
      <c r="D3" s="6" t="s">
        <v>24</v>
      </c>
      <c r="E3" s="7" t="s">
        <v>25</v>
      </c>
      <c r="F3" s="7" t="s">
        <v>132</v>
      </c>
      <c r="G3" s="7" t="s">
        <v>26</v>
      </c>
      <c r="H3" s="7" t="s">
        <v>65</v>
      </c>
      <c r="I3" s="7" t="s">
        <v>916</v>
      </c>
      <c r="J3" s="7" t="s">
        <v>27</v>
      </c>
      <c r="K3" s="7" t="s">
        <v>672</v>
      </c>
      <c r="L3" s="7" t="s">
        <v>1334</v>
      </c>
      <c r="M3" s="34" t="s">
        <v>20</v>
      </c>
      <c r="N3" s="34" t="s">
        <v>37</v>
      </c>
      <c r="O3" s="34" t="s">
        <v>39</v>
      </c>
      <c r="P3" s="34" t="s">
        <v>1230</v>
      </c>
    </row>
    <row r="4" spans="1:16" hidden="1" outlineLevel="1" x14ac:dyDescent="0.25">
      <c r="A4" t="s">
        <v>130</v>
      </c>
      <c r="B4" t="s">
        <v>20</v>
      </c>
      <c r="C4" t="s">
        <v>1231</v>
      </c>
      <c r="D4" s="20" t="s">
        <v>349</v>
      </c>
      <c r="E4" s="2">
        <f>+K4-F4</f>
        <v>2800000</v>
      </c>
      <c r="F4"/>
      <c r="G4" s="22">
        <v>0</v>
      </c>
      <c r="H4" s="33"/>
      <c r="I4"/>
      <c r="J4" s="2">
        <f>SUM(E4:G4)-H4</f>
        <v>2800000</v>
      </c>
      <c r="K4" s="20">
        <v>2800000</v>
      </c>
      <c r="L4" s="2" t="s">
        <v>371</v>
      </c>
    </row>
    <row r="5" spans="1:16" hidden="1" outlineLevel="1" x14ac:dyDescent="0.25">
      <c r="A5" t="s">
        <v>130</v>
      </c>
      <c r="B5" t="s">
        <v>20</v>
      </c>
      <c r="C5" t="s">
        <v>1232</v>
      </c>
      <c r="D5" s="20" t="s">
        <v>929</v>
      </c>
      <c r="E5" s="2">
        <f t="shared" ref="E5:E69" si="0">+K5-F5</f>
        <v>2800000</v>
      </c>
      <c r="F5"/>
      <c r="G5" s="22">
        <v>1000000</v>
      </c>
      <c r="H5" s="33"/>
      <c r="I5"/>
      <c r="J5" s="2">
        <f t="shared" ref="J5:J68" si="1">SUM(E5:G5)-H5</f>
        <v>3800000</v>
      </c>
      <c r="K5" s="20">
        <v>2800000</v>
      </c>
      <c r="L5" s="2" t="s">
        <v>371</v>
      </c>
    </row>
    <row r="6" spans="1:16" hidden="1" outlineLevel="1" x14ac:dyDescent="0.25">
      <c r="A6" t="s">
        <v>130</v>
      </c>
      <c r="B6" t="s">
        <v>20</v>
      </c>
      <c r="C6" t="s">
        <v>1233</v>
      </c>
      <c r="D6" s="20" t="s">
        <v>0</v>
      </c>
      <c r="E6" s="2">
        <f t="shared" si="0"/>
        <v>3700000</v>
      </c>
      <c r="F6"/>
      <c r="G6" s="22">
        <v>0</v>
      </c>
      <c r="H6" s="33"/>
      <c r="I6"/>
      <c r="J6" s="2">
        <f t="shared" si="1"/>
        <v>3700000</v>
      </c>
      <c r="K6" s="20">
        <v>3700000</v>
      </c>
      <c r="L6" s="2" t="s">
        <v>371</v>
      </c>
    </row>
    <row r="7" spans="1:16" hidden="1" outlineLevel="1" x14ac:dyDescent="0.25">
      <c r="A7" t="s">
        <v>130</v>
      </c>
      <c r="B7" t="s">
        <v>20</v>
      </c>
      <c r="C7" t="s">
        <v>1234</v>
      </c>
      <c r="D7" s="20" t="s">
        <v>2</v>
      </c>
      <c r="E7" s="2">
        <f t="shared" si="0"/>
        <v>3700000</v>
      </c>
      <c r="F7"/>
      <c r="G7" s="22">
        <v>0</v>
      </c>
      <c r="H7" s="33"/>
      <c r="I7"/>
      <c r="J7" s="2">
        <f t="shared" si="1"/>
        <v>3700000</v>
      </c>
      <c r="K7" s="20">
        <v>3700000</v>
      </c>
      <c r="L7" s="2" t="s">
        <v>371</v>
      </c>
    </row>
    <row r="8" spans="1:16" hidden="1" outlineLevel="1" x14ac:dyDescent="0.25">
      <c r="A8" t="s">
        <v>130</v>
      </c>
      <c r="B8" t="s">
        <v>20</v>
      </c>
      <c r="C8" t="s">
        <v>1235</v>
      </c>
      <c r="D8" s="20" t="s">
        <v>810</v>
      </c>
      <c r="E8" s="2">
        <f t="shared" si="0"/>
        <v>3700000</v>
      </c>
      <c r="F8"/>
      <c r="G8" s="22">
        <v>0</v>
      </c>
      <c r="H8" s="33"/>
      <c r="I8"/>
      <c r="J8" s="2">
        <f t="shared" si="1"/>
        <v>3700000</v>
      </c>
      <c r="K8" s="20">
        <v>3700000</v>
      </c>
      <c r="L8" s="2" t="s">
        <v>371</v>
      </c>
    </row>
    <row r="9" spans="1:16" hidden="1" outlineLevel="1" x14ac:dyDescent="0.25">
      <c r="A9" t="s">
        <v>130</v>
      </c>
      <c r="B9" t="s">
        <v>20</v>
      </c>
      <c r="C9" t="s">
        <v>1236</v>
      </c>
      <c r="D9" s="20" t="s">
        <v>828</v>
      </c>
      <c r="E9" s="2">
        <f t="shared" si="0"/>
        <v>1800000</v>
      </c>
      <c r="F9"/>
      <c r="G9" s="22">
        <v>384615</v>
      </c>
      <c r="H9" s="33"/>
      <c r="I9"/>
      <c r="J9" s="2">
        <f t="shared" si="1"/>
        <v>2184615</v>
      </c>
      <c r="K9" s="20">
        <v>1800000</v>
      </c>
      <c r="L9" s="2" t="s">
        <v>371</v>
      </c>
    </row>
    <row r="10" spans="1:16" hidden="1" outlineLevel="1" x14ac:dyDescent="0.25">
      <c r="A10" t="s">
        <v>130</v>
      </c>
      <c r="B10" t="s">
        <v>20</v>
      </c>
      <c r="C10" t="s">
        <v>1237</v>
      </c>
      <c r="D10" s="20" t="s">
        <v>3</v>
      </c>
      <c r="E10" s="2">
        <f t="shared" si="0"/>
        <v>1800000</v>
      </c>
      <c r="F10"/>
      <c r="G10" s="22">
        <v>0</v>
      </c>
      <c r="H10" s="33"/>
      <c r="I10"/>
      <c r="J10" s="2">
        <f t="shared" si="1"/>
        <v>1800000</v>
      </c>
      <c r="K10" s="20">
        <v>1800000</v>
      </c>
      <c r="L10" s="2" t="s">
        <v>371</v>
      </c>
    </row>
    <row r="11" spans="1:16" hidden="1" outlineLevel="1" x14ac:dyDescent="0.25">
      <c r="A11" t="s">
        <v>130</v>
      </c>
      <c r="B11" t="s">
        <v>20</v>
      </c>
      <c r="C11" t="s">
        <v>1238</v>
      </c>
      <c r="D11" s="20" t="s">
        <v>108</v>
      </c>
      <c r="E11" s="2">
        <f t="shared" si="0"/>
        <v>1800000</v>
      </c>
      <c r="F11"/>
      <c r="G11" s="22">
        <v>0</v>
      </c>
      <c r="H11" s="33"/>
      <c r="I11"/>
      <c r="J11" s="2">
        <f t="shared" si="1"/>
        <v>1800000</v>
      </c>
      <c r="K11" s="20">
        <v>1800000</v>
      </c>
      <c r="L11" s="2" t="s">
        <v>371</v>
      </c>
    </row>
    <row r="12" spans="1:16" hidden="1" outlineLevel="1" x14ac:dyDescent="0.25">
      <c r="A12" t="s">
        <v>130</v>
      </c>
      <c r="B12" t="s">
        <v>20</v>
      </c>
      <c r="C12" t="s">
        <v>1239</v>
      </c>
      <c r="D12" s="20" t="s">
        <v>4</v>
      </c>
      <c r="E12" s="2">
        <f t="shared" si="0"/>
        <v>2800000</v>
      </c>
      <c r="F12"/>
      <c r="G12" s="22">
        <v>0</v>
      </c>
      <c r="H12" s="33"/>
      <c r="I12"/>
      <c r="J12" s="2">
        <f t="shared" si="1"/>
        <v>2800000</v>
      </c>
      <c r="K12" s="20">
        <v>2800000</v>
      </c>
      <c r="L12" s="2" t="s">
        <v>371</v>
      </c>
    </row>
    <row r="13" spans="1:16" hidden="1" outlineLevel="1" x14ac:dyDescent="0.25">
      <c r="A13" t="s">
        <v>130</v>
      </c>
      <c r="B13" t="s">
        <v>20</v>
      </c>
      <c r="C13" t="s">
        <v>1240</v>
      </c>
      <c r="D13" s="20" t="s">
        <v>420</v>
      </c>
      <c r="E13" s="2">
        <f t="shared" si="0"/>
        <v>1300000</v>
      </c>
      <c r="F13"/>
      <c r="G13" s="22">
        <v>0</v>
      </c>
      <c r="H13" s="33"/>
      <c r="I13"/>
      <c r="J13" s="2">
        <f t="shared" si="1"/>
        <v>1300000</v>
      </c>
      <c r="K13" s="20">
        <v>1300000</v>
      </c>
      <c r="L13" s="2" t="s">
        <v>371</v>
      </c>
    </row>
    <row r="14" spans="1:16" hidden="1" outlineLevel="1" x14ac:dyDescent="0.25">
      <c r="A14" t="s">
        <v>130</v>
      </c>
      <c r="B14" t="s">
        <v>20</v>
      </c>
      <c r="C14" t="s">
        <v>1241</v>
      </c>
      <c r="D14" s="20" t="s">
        <v>5</v>
      </c>
      <c r="E14" s="2">
        <f t="shared" si="0"/>
        <v>4000000</v>
      </c>
      <c r="F14"/>
      <c r="G14" s="22">
        <v>0</v>
      </c>
      <c r="H14" s="33"/>
      <c r="I14"/>
      <c r="J14" s="2">
        <f t="shared" si="1"/>
        <v>4000000</v>
      </c>
      <c r="K14" s="20">
        <v>4000000</v>
      </c>
      <c r="L14" s="2" t="s">
        <v>371</v>
      </c>
    </row>
    <row r="15" spans="1:16" hidden="1" outlineLevel="1" x14ac:dyDescent="0.25">
      <c r="A15" t="s">
        <v>130</v>
      </c>
      <c r="B15" t="s">
        <v>20</v>
      </c>
      <c r="C15" t="s">
        <v>1242</v>
      </c>
      <c r="D15" s="20" t="s">
        <v>428</v>
      </c>
      <c r="E15" s="2">
        <f t="shared" si="0"/>
        <v>4000000</v>
      </c>
      <c r="F15"/>
      <c r="G15" s="22">
        <v>0</v>
      </c>
      <c r="H15" s="33"/>
      <c r="I15"/>
      <c r="J15" s="2">
        <f t="shared" si="1"/>
        <v>4000000</v>
      </c>
      <c r="K15" s="20">
        <v>4000000</v>
      </c>
      <c r="L15" s="2" t="s">
        <v>371</v>
      </c>
    </row>
    <row r="16" spans="1:16" hidden="1" outlineLevel="1" x14ac:dyDescent="0.25">
      <c r="A16" t="s">
        <v>130</v>
      </c>
      <c r="B16" t="s">
        <v>20</v>
      </c>
      <c r="C16" t="s">
        <v>1243</v>
      </c>
      <c r="D16" s="20" t="s">
        <v>350</v>
      </c>
      <c r="E16" s="2">
        <f t="shared" si="0"/>
        <v>3500000</v>
      </c>
      <c r="F16"/>
      <c r="G16" s="22">
        <v>0</v>
      </c>
      <c r="H16" s="33"/>
      <c r="I16"/>
      <c r="J16" s="2">
        <f t="shared" si="1"/>
        <v>3500000</v>
      </c>
      <c r="K16" s="20">
        <v>3500000</v>
      </c>
      <c r="L16" s="2" t="s">
        <v>371</v>
      </c>
    </row>
    <row r="17" spans="1:12" hidden="1" outlineLevel="1" x14ac:dyDescent="0.25">
      <c r="A17" t="s">
        <v>130</v>
      </c>
      <c r="B17" t="s">
        <v>20</v>
      </c>
      <c r="C17" t="s">
        <v>1244</v>
      </c>
      <c r="D17" s="20" t="s">
        <v>550</v>
      </c>
      <c r="E17" s="2">
        <f t="shared" si="0"/>
        <v>3230000</v>
      </c>
      <c r="F17"/>
      <c r="G17" s="22">
        <v>807692</v>
      </c>
      <c r="H17" s="33"/>
      <c r="I17"/>
      <c r="J17" s="2">
        <f t="shared" si="1"/>
        <v>4037692</v>
      </c>
      <c r="K17" s="20">
        <v>3230000</v>
      </c>
      <c r="L17" s="2" t="s">
        <v>371</v>
      </c>
    </row>
    <row r="18" spans="1:12" hidden="1" outlineLevel="1" x14ac:dyDescent="0.25">
      <c r="A18" t="s">
        <v>130</v>
      </c>
      <c r="B18" t="s">
        <v>20</v>
      </c>
      <c r="C18" t="s">
        <v>1245</v>
      </c>
      <c r="D18" s="20" t="s">
        <v>15</v>
      </c>
      <c r="E18" s="2">
        <f t="shared" si="0"/>
        <v>3800000</v>
      </c>
      <c r="F18"/>
      <c r="G18" s="22">
        <v>0</v>
      </c>
      <c r="H18" s="33"/>
      <c r="I18"/>
      <c r="J18" s="2">
        <f t="shared" si="1"/>
        <v>3800000</v>
      </c>
      <c r="K18" s="20">
        <v>3800000</v>
      </c>
      <c r="L18" s="2" t="s">
        <v>371</v>
      </c>
    </row>
    <row r="19" spans="1:12" hidden="1" outlineLevel="1" x14ac:dyDescent="0.25">
      <c r="A19" t="s">
        <v>130</v>
      </c>
      <c r="B19" t="s">
        <v>20</v>
      </c>
      <c r="C19" t="s">
        <v>1246</v>
      </c>
      <c r="D19" s="20" t="s">
        <v>429</v>
      </c>
      <c r="E19" s="2">
        <f t="shared" si="0"/>
        <v>3800000</v>
      </c>
      <c r="F19"/>
      <c r="G19" s="22">
        <v>0</v>
      </c>
      <c r="H19" s="33"/>
      <c r="I19"/>
      <c r="J19" s="2">
        <f t="shared" si="1"/>
        <v>3800000</v>
      </c>
      <c r="K19" s="20">
        <v>3800000</v>
      </c>
      <c r="L19" s="2" t="s">
        <v>371</v>
      </c>
    </row>
    <row r="20" spans="1:12" hidden="1" outlineLevel="1" x14ac:dyDescent="0.25">
      <c r="A20" t="s">
        <v>130</v>
      </c>
      <c r="B20" t="s">
        <v>20</v>
      </c>
      <c r="C20" t="s">
        <v>1247</v>
      </c>
      <c r="D20" s="20" t="s">
        <v>430</v>
      </c>
      <c r="E20" s="2">
        <f t="shared" si="0"/>
        <v>3800000</v>
      </c>
      <c r="F20"/>
      <c r="G20" s="22">
        <v>0</v>
      </c>
      <c r="H20" s="33"/>
      <c r="I20"/>
      <c r="J20" s="2">
        <f t="shared" si="1"/>
        <v>3800000</v>
      </c>
      <c r="K20" s="20">
        <v>3800000</v>
      </c>
      <c r="L20" s="2" t="s">
        <v>371</v>
      </c>
    </row>
    <row r="21" spans="1:12" hidden="1" outlineLevel="1" x14ac:dyDescent="0.25">
      <c r="A21" t="s">
        <v>130</v>
      </c>
      <c r="B21" t="s">
        <v>20</v>
      </c>
      <c r="C21" t="s">
        <v>1248</v>
      </c>
      <c r="D21" s="20" t="s">
        <v>76</v>
      </c>
      <c r="E21" s="2">
        <f t="shared" si="0"/>
        <v>3800000</v>
      </c>
      <c r="F21"/>
      <c r="G21" s="22">
        <v>0</v>
      </c>
      <c r="H21" s="33"/>
      <c r="I21"/>
      <c r="J21" s="2">
        <f t="shared" si="1"/>
        <v>3800000</v>
      </c>
      <c r="K21" s="20">
        <v>3800000</v>
      </c>
      <c r="L21" s="2" t="s">
        <v>371</v>
      </c>
    </row>
    <row r="22" spans="1:12" hidden="1" outlineLevel="1" x14ac:dyDescent="0.25">
      <c r="A22" t="s">
        <v>130</v>
      </c>
      <c r="B22" t="s">
        <v>20</v>
      </c>
      <c r="C22" t="s">
        <v>1249</v>
      </c>
      <c r="D22" s="20" t="s">
        <v>1250</v>
      </c>
      <c r="E22" s="2">
        <f t="shared" si="0"/>
        <v>77000</v>
      </c>
      <c r="F22"/>
      <c r="G22" s="22">
        <v>192307</v>
      </c>
      <c r="H22" s="33"/>
      <c r="I22"/>
      <c r="J22" s="2">
        <f t="shared" si="1"/>
        <v>269307</v>
      </c>
      <c r="K22" s="20">
        <v>77000</v>
      </c>
      <c r="L22" s="2" t="s">
        <v>371</v>
      </c>
    </row>
    <row r="23" spans="1:12" hidden="1" outlineLevel="1" x14ac:dyDescent="0.25">
      <c r="A23" t="s">
        <v>130</v>
      </c>
      <c r="B23" t="s">
        <v>20</v>
      </c>
      <c r="C23" t="s">
        <v>1251</v>
      </c>
      <c r="D23" s="20" t="s">
        <v>106</v>
      </c>
      <c r="E23" s="2">
        <f t="shared" si="0"/>
        <v>4000000</v>
      </c>
      <c r="F23"/>
      <c r="G23" s="22">
        <v>0</v>
      </c>
      <c r="H23" s="33"/>
      <c r="I23"/>
      <c r="J23" s="2">
        <f t="shared" si="1"/>
        <v>4000000</v>
      </c>
      <c r="K23" s="20">
        <v>4000000</v>
      </c>
      <c r="L23" s="2" t="s">
        <v>371</v>
      </c>
    </row>
    <row r="24" spans="1:12" hidden="1" outlineLevel="1" x14ac:dyDescent="0.25">
      <c r="A24" t="s">
        <v>130</v>
      </c>
      <c r="B24" t="s">
        <v>20</v>
      </c>
      <c r="C24" t="s">
        <v>1252</v>
      </c>
      <c r="D24" s="20" t="s">
        <v>104</v>
      </c>
      <c r="E24" s="2">
        <f t="shared" si="0"/>
        <v>4000000</v>
      </c>
      <c r="F24"/>
      <c r="G24" s="22">
        <v>0</v>
      </c>
      <c r="H24" s="33"/>
      <c r="I24"/>
      <c r="J24" s="2">
        <f t="shared" si="1"/>
        <v>4000000</v>
      </c>
      <c r="K24" s="20">
        <v>4000000</v>
      </c>
      <c r="L24" s="2" t="s">
        <v>371</v>
      </c>
    </row>
    <row r="25" spans="1:12" hidden="1" outlineLevel="1" x14ac:dyDescent="0.25">
      <c r="A25" t="s">
        <v>130</v>
      </c>
      <c r="B25" t="s">
        <v>20</v>
      </c>
      <c r="C25" t="s">
        <v>1253</v>
      </c>
      <c r="D25" s="20" t="s">
        <v>934</v>
      </c>
      <c r="E25" s="2">
        <f t="shared" si="0"/>
        <v>3000000</v>
      </c>
      <c r="F25"/>
      <c r="G25" s="22">
        <v>1000000</v>
      </c>
      <c r="H25" s="33"/>
      <c r="I25"/>
      <c r="J25" s="2">
        <f t="shared" si="1"/>
        <v>4000000</v>
      </c>
      <c r="K25" s="20">
        <v>3000000</v>
      </c>
      <c r="L25" s="2" t="s">
        <v>371</v>
      </c>
    </row>
    <row r="26" spans="1:12" hidden="1" outlineLevel="1" x14ac:dyDescent="0.25">
      <c r="A26" t="s">
        <v>130</v>
      </c>
      <c r="B26" t="s">
        <v>20</v>
      </c>
      <c r="C26" t="s">
        <v>1254</v>
      </c>
      <c r="D26" s="20" t="s">
        <v>409</v>
      </c>
      <c r="E26" s="2">
        <f t="shared" si="0"/>
        <v>3200000</v>
      </c>
      <c r="F26"/>
      <c r="G26" s="22">
        <v>0</v>
      </c>
      <c r="H26" s="33"/>
      <c r="I26"/>
      <c r="J26" s="2">
        <f t="shared" si="1"/>
        <v>3200000</v>
      </c>
      <c r="K26" s="20">
        <v>3200000</v>
      </c>
      <c r="L26" s="2" t="s">
        <v>371</v>
      </c>
    </row>
    <row r="27" spans="1:12" hidden="1" outlineLevel="1" x14ac:dyDescent="0.25">
      <c r="A27" t="s">
        <v>130</v>
      </c>
      <c r="B27" t="s">
        <v>20</v>
      </c>
      <c r="C27" t="s">
        <v>1255</v>
      </c>
      <c r="D27" s="20" t="s">
        <v>392</v>
      </c>
      <c r="E27" s="2">
        <f t="shared" si="0"/>
        <v>2800000</v>
      </c>
      <c r="F27"/>
      <c r="G27" s="22">
        <v>0</v>
      </c>
      <c r="H27" s="33"/>
      <c r="I27"/>
      <c r="J27" s="2">
        <f t="shared" si="1"/>
        <v>2800000</v>
      </c>
      <c r="K27" s="20">
        <v>2800000</v>
      </c>
      <c r="L27" s="2" t="s">
        <v>371</v>
      </c>
    </row>
    <row r="28" spans="1:12" hidden="1" outlineLevel="1" x14ac:dyDescent="0.25">
      <c r="A28" t="s">
        <v>130</v>
      </c>
      <c r="B28" t="s">
        <v>20</v>
      </c>
      <c r="C28" t="s">
        <v>1256</v>
      </c>
      <c r="D28" s="20" t="s">
        <v>29</v>
      </c>
      <c r="E28" s="2">
        <f t="shared" si="0"/>
        <v>2800000</v>
      </c>
      <c r="F28"/>
      <c r="G28" s="22">
        <v>0</v>
      </c>
      <c r="H28" s="33"/>
      <c r="I28"/>
      <c r="J28" s="2">
        <f t="shared" si="1"/>
        <v>2800000</v>
      </c>
      <c r="K28" s="20">
        <v>2800000</v>
      </c>
      <c r="L28" s="2" t="s">
        <v>371</v>
      </c>
    </row>
    <row r="29" spans="1:12" hidden="1" outlineLevel="1" x14ac:dyDescent="0.25">
      <c r="A29" t="s">
        <v>130</v>
      </c>
      <c r="B29" t="s">
        <v>20</v>
      </c>
      <c r="C29" t="s">
        <v>1257</v>
      </c>
      <c r="D29" s="20" t="s">
        <v>1258</v>
      </c>
      <c r="E29" s="2">
        <f t="shared" si="0"/>
        <v>980000</v>
      </c>
      <c r="F29"/>
      <c r="G29" s="22">
        <v>653846</v>
      </c>
      <c r="H29" s="33"/>
      <c r="I29"/>
      <c r="J29" s="2">
        <f t="shared" si="1"/>
        <v>1633846</v>
      </c>
      <c r="K29" s="20">
        <v>980000</v>
      </c>
      <c r="L29" s="2" t="s">
        <v>371</v>
      </c>
    </row>
    <row r="30" spans="1:12" hidden="1" outlineLevel="1" x14ac:dyDescent="0.25">
      <c r="A30" t="s">
        <v>130</v>
      </c>
      <c r="B30" t="s">
        <v>20</v>
      </c>
      <c r="C30" t="s">
        <v>1259</v>
      </c>
      <c r="D30" s="20" t="s">
        <v>831</v>
      </c>
      <c r="E30" s="2">
        <f t="shared" si="0"/>
        <v>1800000</v>
      </c>
      <c r="F30"/>
      <c r="G30" s="22">
        <v>0</v>
      </c>
      <c r="H30" s="33"/>
      <c r="I30"/>
      <c r="J30" s="2">
        <f t="shared" si="1"/>
        <v>1800000</v>
      </c>
      <c r="K30" s="20">
        <v>1800000</v>
      </c>
      <c r="L30" s="2" t="s">
        <v>371</v>
      </c>
    </row>
    <row r="31" spans="1:12" hidden="1" outlineLevel="1" x14ac:dyDescent="0.25">
      <c r="A31" t="s">
        <v>130</v>
      </c>
      <c r="B31" t="s">
        <v>20</v>
      </c>
      <c r="C31" t="s">
        <v>1260</v>
      </c>
      <c r="D31" s="20" t="s">
        <v>90</v>
      </c>
      <c r="E31" s="2">
        <f t="shared" si="0"/>
        <v>1800000</v>
      </c>
      <c r="F31"/>
      <c r="G31" s="22">
        <v>0</v>
      </c>
      <c r="H31" s="33"/>
      <c r="I31"/>
      <c r="J31" s="2">
        <f t="shared" si="1"/>
        <v>1800000</v>
      </c>
      <c r="K31" s="20">
        <v>1800000</v>
      </c>
      <c r="L31" s="2" t="s">
        <v>371</v>
      </c>
    </row>
    <row r="32" spans="1:12" hidden="1" outlineLevel="1" x14ac:dyDescent="0.25">
      <c r="A32" t="s">
        <v>130</v>
      </c>
      <c r="B32" t="s">
        <v>20</v>
      </c>
      <c r="C32" t="s">
        <v>1261</v>
      </c>
      <c r="D32" s="20" t="s">
        <v>1262</v>
      </c>
      <c r="E32" s="2">
        <f t="shared" si="0"/>
        <v>927000</v>
      </c>
      <c r="F32"/>
      <c r="G32" s="22">
        <v>653846</v>
      </c>
      <c r="H32" s="33"/>
      <c r="I32"/>
      <c r="J32" s="2">
        <f t="shared" si="1"/>
        <v>1580846</v>
      </c>
      <c r="K32" s="20">
        <v>927000</v>
      </c>
      <c r="L32" s="2" t="s">
        <v>371</v>
      </c>
    </row>
    <row r="33" spans="1:12" hidden="1" outlineLevel="1" x14ac:dyDescent="0.25">
      <c r="A33" t="s">
        <v>130</v>
      </c>
      <c r="B33" t="s">
        <v>20</v>
      </c>
      <c r="C33" t="s">
        <v>1263</v>
      </c>
      <c r="D33" s="20" t="s">
        <v>832</v>
      </c>
      <c r="E33" s="2">
        <f t="shared" si="0"/>
        <v>4000000</v>
      </c>
      <c r="F33"/>
      <c r="G33" s="22">
        <v>192307</v>
      </c>
      <c r="H33" s="33"/>
      <c r="I33"/>
      <c r="J33" s="2">
        <f t="shared" si="1"/>
        <v>4192307</v>
      </c>
      <c r="K33" s="20">
        <v>4000000</v>
      </c>
      <c r="L33" s="2" t="s">
        <v>251</v>
      </c>
    </row>
    <row r="34" spans="1:12" hidden="1" outlineLevel="1" x14ac:dyDescent="0.25">
      <c r="A34" t="s">
        <v>130</v>
      </c>
      <c r="B34" t="s">
        <v>20</v>
      </c>
      <c r="C34" t="s">
        <v>1264</v>
      </c>
      <c r="D34" s="20" t="s">
        <v>107</v>
      </c>
      <c r="E34" s="2">
        <f t="shared" si="0"/>
        <v>4000000</v>
      </c>
      <c r="F34"/>
      <c r="G34" s="22">
        <v>0</v>
      </c>
      <c r="H34" s="33"/>
      <c r="I34"/>
      <c r="J34" s="2">
        <f t="shared" si="1"/>
        <v>4000000</v>
      </c>
      <c r="K34" s="20">
        <v>4000000</v>
      </c>
      <c r="L34" s="2" t="s">
        <v>251</v>
      </c>
    </row>
    <row r="35" spans="1:12" hidden="1" outlineLevel="1" x14ac:dyDescent="0.25">
      <c r="A35" t="s">
        <v>130</v>
      </c>
      <c r="B35" t="s">
        <v>20</v>
      </c>
      <c r="C35" t="s">
        <v>1265</v>
      </c>
      <c r="D35" s="20" t="s">
        <v>548</v>
      </c>
      <c r="E35" s="2">
        <f t="shared" si="0"/>
        <v>1500000</v>
      </c>
      <c r="F35"/>
      <c r="G35" s="22">
        <v>0</v>
      </c>
      <c r="H35" s="33"/>
      <c r="I35"/>
      <c r="J35" s="2">
        <f t="shared" si="1"/>
        <v>1500000</v>
      </c>
      <c r="K35" s="20">
        <v>1500000</v>
      </c>
      <c r="L35" s="2" t="s">
        <v>251</v>
      </c>
    </row>
    <row r="36" spans="1:12" hidden="1" outlineLevel="1" x14ac:dyDescent="0.25">
      <c r="A36" t="s">
        <v>130</v>
      </c>
      <c r="B36" t="s">
        <v>20</v>
      </c>
      <c r="C36" t="s">
        <v>1266</v>
      </c>
      <c r="D36" s="20" t="s">
        <v>484</v>
      </c>
      <c r="E36" s="2">
        <f t="shared" si="0"/>
        <v>4700000</v>
      </c>
      <c r="F36"/>
      <c r="G36" s="22">
        <v>0</v>
      </c>
      <c r="H36" s="33"/>
      <c r="I36"/>
      <c r="J36" s="2">
        <f t="shared" si="1"/>
        <v>4700000</v>
      </c>
      <c r="K36" s="20">
        <v>4700000</v>
      </c>
      <c r="L36" s="2" t="s">
        <v>251</v>
      </c>
    </row>
    <row r="37" spans="1:12" hidden="1" outlineLevel="1" x14ac:dyDescent="0.25">
      <c r="A37" t="s">
        <v>130</v>
      </c>
      <c r="B37" t="s">
        <v>20</v>
      </c>
      <c r="C37" t="s">
        <v>1267</v>
      </c>
      <c r="D37" s="20" t="s">
        <v>547</v>
      </c>
      <c r="E37" s="2">
        <f t="shared" si="0"/>
        <v>5500000</v>
      </c>
      <c r="F37"/>
      <c r="G37" s="22">
        <v>0</v>
      </c>
      <c r="H37" s="33"/>
      <c r="I37"/>
      <c r="J37" s="2">
        <f t="shared" si="1"/>
        <v>5500000</v>
      </c>
      <c r="K37" s="20">
        <v>5500000</v>
      </c>
      <c r="L37" s="2" t="s">
        <v>251</v>
      </c>
    </row>
    <row r="38" spans="1:12" hidden="1" outlineLevel="1" x14ac:dyDescent="0.25">
      <c r="A38" t="s">
        <v>130</v>
      </c>
      <c r="B38" t="s">
        <v>20</v>
      </c>
      <c r="C38" t="s">
        <v>1268</v>
      </c>
      <c r="D38" s="20" t="s">
        <v>485</v>
      </c>
      <c r="E38" s="2">
        <f t="shared" si="0"/>
        <v>1500000</v>
      </c>
      <c r="F38"/>
      <c r="G38" s="22">
        <v>0</v>
      </c>
      <c r="H38" s="33"/>
      <c r="I38"/>
      <c r="J38" s="2">
        <f t="shared" si="1"/>
        <v>1500000</v>
      </c>
      <c r="K38" s="20">
        <v>1500000</v>
      </c>
      <c r="L38" s="2" t="s">
        <v>251</v>
      </c>
    </row>
    <row r="39" spans="1:12" hidden="1" outlineLevel="1" x14ac:dyDescent="0.25">
      <c r="A39" t="s">
        <v>130</v>
      </c>
      <c r="B39" t="s">
        <v>20</v>
      </c>
      <c r="C39" t="s">
        <v>1269</v>
      </c>
      <c r="D39" s="20" t="s">
        <v>933</v>
      </c>
      <c r="E39" s="2">
        <f t="shared" si="0"/>
        <v>0</v>
      </c>
      <c r="F39"/>
      <c r="G39" s="22">
        <v>0</v>
      </c>
      <c r="H39" s="33"/>
      <c r="I39"/>
      <c r="J39" s="2">
        <f t="shared" si="1"/>
        <v>0</v>
      </c>
      <c r="K39" s="20">
        <v>0</v>
      </c>
      <c r="L39" s="2" t="s">
        <v>251</v>
      </c>
    </row>
    <row r="40" spans="1:12" hidden="1" outlineLevel="1" x14ac:dyDescent="0.25">
      <c r="A40" t="s">
        <v>130</v>
      </c>
      <c r="B40" t="s">
        <v>20</v>
      </c>
      <c r="C40" t="s">
        <v>1270</v>
      </c>
      <c r="D40" s="20" t="s">
        <v>1271</v>
      </c>
      <c r="E40" s="2">
        <f t="shared" si="0"/>
        <v>0</v>
      </c>
      <c r="F40"/>
      <c r="G40" s="22">
        <v>846153</v>
      </c>
      <c r="H40" s="33"/>
      <c r="I40"/>
      <c r="J40" s="2">
        <f t="shared" si="1"/>
        <v>846153</v>
      </c>
      <c r="K40" s="20">
        <v>0</v>
      </c>
      <c r="L40" s="2" t="s">
        <v>251</v>
      </c>
    </row>
    <row r="41" spans="1:12" hidden="1" outlineLevel="1" x14ac:dyDescent="0.25">
      <c r="A41" t="s">
        <v>130</v>
      </c>
      <c r="B41" t="s">
        <v>20</v>
      </c>
      <c r="C41" t="s">
        <v>1272</v>
      </c>
      <c r="D41" s="20" t="s">
        <v>363</v>
      </c>
      <c r="E41" s="2">
        <f t="shared" si="0"/>
        <v>1000000</v>
      </c>
      <c r="F41"/>
      <c r="G41" s="22">
        <v>0</v>
      </c>
      <c r="H41" s="33"/>
      <c r="I41"/>
      <c r="J41" s="2">
        <f t="shared" si="1"/>
        <v>1000000</v>
      </c>
      <c r="K41" s="20">
        <v>1000000</v>
      </c>
      <c r="L41" s="2" t="s">
        <v>252</v>
      </c>
    </row>
    <row r="42" spans="1:12" hidden="1" outlineLevel="1" x14ac:dyDescent="0.25">
      <c r="A42" t="s">
        <v>130</v>
      </c>
      <c r="B42" t="s">
        <v>20</v>
      </c>
      <c r="C42" t="s">
        <v>1273</v>
      </c>
      <c r="D42" s="20" t="s">
        <v>549</v>
      </c>
      <c r="E42" s="2">
        <f t="shared" si="0"/>
        <v>1300000</v>
      </c>
      <c r="F42"/>
      <c r="G42" s="22">
        <v>0</v>
      </c>
      <c r="H42" s="33"/>
      <c r="I42"/>
      <c r="J42" s="2">
        <f t="shared" si="1"/>
        <v>1300000</v>
      </c>
      <c r="K42" s="20">
        <v>1300000</v>
      </c>
      <c r="L42" s="2" t="s">
        <v>252</v>
      </c>
    </row>
    <row r="43" spans="1:12" hidden="1" outlineLevel="1" x14ac:dyDescent="0.25">
      <c r="A43" t="s">
        <v>130</v>
      </c>
      <c r="B43" t="s">
        <v>20</v>
      </c>
      <c r="C43" t="s">
        <v>1274</v>
      </c>
      <c r="D43" s="20" t="s">
        <v>1275</v>
      </c>
      <c r="E43" s="2">
        <f t="shared" si="0"/>
        <v>2700000</v>
      </c>
      <c r="F43"/>
      <c r="G43" s="22">
        <v>1000000</v>
      </c>
      <c r="H43" s="33"/>
      <c r="I43"/>
      <c r="J43" s="2">
        <f t="shared" si="1"/>
        <v>3700000</v>
      </c>
      <c r="K43" s="20">
        <v>2700000</v>
      </c>
      <c r="L43" s="2" t="s">
        <v>252</v>
      </c>
    </row>
    <row r="44" spans="1:12" hidden="1" outlineLevel="1" x14ac:dyDescent="0.25">
      <c r="A44" t="s">
        <v>130</v>
      </c>
      <c r="B44" t="s">
        <v>20</v>
      </c>
      <c r="C44" t="s">
        <v>1276</v>
      </c>
      <c r="D44" s="20" t="s">
        <v>30</v>
      </c>
      <c r="E44" s="2">
        <f t="shared" si="0"/>
        <v>2300000</v>
      </c>
      <c r="F44"/>
      <c r="G44" s="22">
        <v>0</v>
      </c>
      <c r="H44" s="33"/>
      <c r="I44"/>
      <c r="J44" s="2">
        <f t="shared" si="1"/>
        <v>2300000</v>
      </c>
      <c r="K44" s="20">
        <v>2300000</v>
      </c>
      <c r="L44" s="2" t="s">
        <v>252</v>
      </c>
    </row>
    <row r="45" spans="1:12" hidden="1" outlineLevel="1" x14ac:dyDescent="0.25">
      <c r="A45" t="s">
        <v>126</v>
      </c>
      <c r="B45" t="s">
        <v>20</v>
      </c>
      <c r="C45" t="s">
        <v>1277</v>
      </c>
      <c r="D45" s="20" t="s">
        <v>6</v>
      </c>
      <c r="E45" s="2">
        <f t="shared" si="0"/>
        <v>4500000</v>
      </c>
      <c r="F45"/>
      <c r="G45" s="22">
        <v>0</v>
      </c>
      <c r="H45" s="33"/>
      <c r="I45"/>
      <c r="J45" s="2">
        <f t="shared" si="1"/>
        <v>4500000</v>
      </c>
      <c r="K45" s="20">
        <v>4500000</v>
      </c>
      <c r="L45" s="2" t="s">
        <v>371</v>
      </c>
    </row>
    <row r="46" spans="1:12" hidden="1" outlineLevel="1" x14ac:dyDescent="0.25">
      <c r="A46" t="s">
        <v>126</v>
      </c>
      <c r="B46" t="s">
        <v>20</v>
      </c>
      <c r="C46" t="s">
        <v>1278</v>
      </c>
      <c r="D46" s="20" t="s">
        <v>100</v>
      </c>
      <c r="E46" s="2">
        <f t="shared" si="0"/>
        <v>4500000</v>
      </c>
      <c r="F46"/>
      <c r="G46" s="22">
        <v>0</v>
      </c>
      <c r="H46" s="33"/>
      <c r="I46"/>
      <c r="J46" s="2">
        <f t="shared" si="1"/>
        <v>4500000</v>
      </c>
      <c r="K46" s="20">
        <v>4500000</v>
      </c>
      <c r="L46" s="2" t="s">
        <v>371</v>
      </c>
    </row>
    <row r="47" spans="1:12" hidden="1" outlineLevel="1" x14ac:dyDescent="0.25">
      <c r="A47" t="s">
        <v>126</v>
      </c>
      <c r="B47" t="s">
        <v>20</v>
      </c>
      <c r="C47" t="s">
        <v>1279</v>
      </c>
      <c r="D47" s="20" t="s">
        <v>7</v>
      </c>
      <c r="E47" s="2">
        <f t="shared" si="0"/>
        <v>4500000</v>
      </c>
      <c r="F47"/>
      <c r="G47" s="22">
        <v>0</v>
      </c>
      <c r="H47" s="33"/>
      <c r="I47"/>
      <c r="J47" s="2">
        <f t="shared" si="1"/>
        <v>4500000</v>
      </c>
      <c r="K47" s="20">
        <v>4500000</v>
      </c>
      <c r="L47" s="2" t="s">
        <v>371</v>
      </c>
    </row>
    <row r="48" spans="1:12" hidden="1" outlineLevel="1" x14ac:dyDescent="0.25">
      <c r="A48" t="s">
        <v>126</v>
      </c>
      <c r="B48" t="s">
        <v>20</v>
      </c>
      <c r="C48" t="s">
        <v>1280</v>
      </c>
      <c r="D48" s="20" t="s">
        <v>1281</v>
      </c>
      <c r="E48" s="2">
        <f t="shared" si="0"/>
        <v>2461000</v>
      </c>
      <c r="F48"/>
      <c r="G48" s="22">
        <v>769230</v>
      </c>
      <c r="H48" s="33"/>
      <c r="I48"/>
      <c r="J48" s="2">
        <f t="shared" si="1"/>
        <v>3230230</v>
      </c>
      <c r="K48" s="20">
        <v>2461000</v>
      </c>
      <c r="L48" s="2" t="s">
        <v>371</v>
      </c>
    </row>
    <row r="49" spans="1:12" hidden="1" outlineLevel="1" x14ac:dyDescent="0.25">
      <c r="A49" t="s">
        <v>126</v>
      </c>
      <c r="B49" t="s">
        <v>20</v>
      </c>
      <c r="C49" t="s">
        <v>1282</v>
      </c>
      <c r="D49" s="20" t="s">
        <v>105</v>
      </c>
      <c r="E49" s="2">
        <f t="shared" si="0"/>
        <v>4200000</v>
      </c>
      <c r="F49"/>
      <c r="G49" s="22">
        <v>0</v>
      </c>
      <c r="H49" s="33"/>
      <c r="I49"/>
      <c r="J49" s="2">
        <f t="shared" si="1"/>
        <v>4200000</v>
      </c>
      <c r="K49" s="20">
        <v>4200000</v>
      </c>
      <c r="L49" s="2" t="s">
        <v>371</v>
      </c>
    </row>
    <row r="50" spans="1:12" hidden="1" outlineLevel="1" x14ac:dyDescent="0.25">
      <c r="A50" t="s">
        <v>126</v>
      </c>
      <c r="B50" t="s">
        <v>20</v>
      </c>
      <c r="C50" t="s">
        <v>1283</v>
      </c>
      <c r="D50" s="20" t="s">
        <v>830</v>
      </c>
      <c r="E50" s="2">
        <f t="shared" si="0"/>
        <v>4200000</v>
      </c>
      <c r="F50"/>
      <c r="G50" s="22">
        <v>0</v>
      </c>
      <c r="H50" s="33"/>
      <c r="I50"/>
      <c r="J50" s="2">
        <f t="shared" si="1"/>
        <v>4200000</v>
      </c>
      <c r="K50" s="20">
        <v>4200000</v>
      </c>
      <c r="L50" s="2" t="s">
        <v>371</v>
      </c>
    </row>
    <row r="51" spans="1:12" hidden="1" outlineLevel="1" x14ac:dyDescent="0.25">
      <c r="A51" t="s">
        <v>126</v>
      </c>
      <c r="B51" t="s">
        <v>20</v>
      </c>
      <c r="C51" t="s">
        <v>1284</v>
      </c>
      <c r="D51" s="20" t="s">
        <v>699</v>
      </c>
      <c r="E51" s="2">
        <f t="shared" si="0"/>
        <v>4200000</v>
      </c>
      <c r="F51"/>
      <c r="G51" s="22">
        <v>0</v>
      </c>
      <c r="H51" s="33"/>
      <c r="I51"/>
      <c r="J51" s="2">
        <f t="shared" si="1"/>
        <v>4200000</v>
      </c>
      <c r="K51" s="20">
        <v>4200000</v>
      </c>
      <c r="L51" s="2" t="s">
        <v>371</v>
      </c>
    </row>
    <row r="52" spans="1:12" hidden="1" outlineLevel="1" x14ac:dyDescent="0.25">
      <c r="A52" t="s">
        <v>126</v>
      </c>
      <c r="B52" t="s">
        <v>20</v>
      </c>
      <c r="C52" t="s">
        <v>1285</v>
      </c>
      <c r="D52" s="20" t="s">
        <v>835</v>
      </c>
      <c r="E52" s="2">
        <f t="shared" si="0"/>
        <v>4200000</v>
      </c>
      <c r="F52"/>
      <c r="G52" s="22">
        <v>0</v>
      </c>
      <c r="H52" s="33"/>
      <c r="I52"/>
      <c r="J52" s="2">
        <f t="shared" si="1"/>
        <v>4200000</v>
      </c>
      <c r="K52" s="20">
        <v>4200000</v>
      </c>
      <c r="L52" s="2" t="s">
        <v>371</v>
      </c>
    </row>
    <row r="53" spans="1:12" hidden="1" outlineLevel="1" x14ac:dyDescent="0.25">
      <c r="A53" t="s">
        <v>126</v>
      </c>
      <c r="B53" t="s">
        <v>20</v>
      </c>
      <c r="C53" t="s">
        <v>1286</v>
      </c>
      <c r="D53" s="20" t="s">
        <v>821</v>
      </c>
      <c r="E53" s="2">
        <f t="shared" si="0"/>
        <v>3200000</v>
      </c>
      <c r="F53"/>
      <c r="G53" s="22">
        <v>0</v>
      </c>
      <c r="H53" s="33"/>
      <c r="I53"/>
      <c r="J53" s="2">
        <f t="shared" si="1"/>
        <v>3200000</v>
      </c>
      <c r="K53" s="20">
        <v>3200000</v>
      </c>
      <c r="L53" s="2" t="s">
        <v>371</v>
      </c>
    </row>
    <row r="54" spans="1:12" hidden="1" outlineLevel="1" x14ac:dyDescent="0.25">
      <c r="A54" t="s">
        <v>126</v>
      </c>
      <c r="B54" t="s">
        <v>20</v>
      </c>
      <c r="C54" t="s">
        <v>1287</v>
      </c>
      <c r="D54" s="20" t="s">
        <v>836</v>
      </c>
      <c r="E54" s="2">
        <f t="shared" si="0"/>
        <v>2800000</v>
      </c>
      <c r="F54"/>
      <c r="G54" s="22">
        <v>0</v>
      </c>
      <c r="H54" s="33"/>
      <c r="I54"/>
      <c r="J54" s="2">
        <f t="shared" si="1"/>
        <v>2800000</v>
      </c>
      <c r="K54" s="20">
        <v>2800000</v>
      </c>
      <c r="L54" s="2" t="s">
        <v>371</v>
      </c>
    </row>
    <row r="55" spans="1:12" hidden="1" outlineLevel="1" x14ac:dyDescent="0.25">
      <c r="A55" t="s">
        <v>126</v>
      </c>
      <c r="B55" t="s">
        <v>20</v>
      </c>
      <c r="C55" t="s">
        <v>1288</v>
      </c>
      <c r="D55" s="20" t="s">
        <v>109</v>
      </c>
      <c r="E55" s="2">
        <f t="shared" si="0"/>
        <v>2800000</v>
      </c>
      <c r="F55"/>
      <c r="G55" s="22">
        <v>0</v>
      </c>
      <c r="H55" s="33"/>
      <c r="I55"/>
      <c r="J55" s="2">
        <f t="shared" si="1"/>
        <v>2800000</v>
      </c>
      <c r="K55" s="20">
        <v>2800000</v>
      </c>
      <c r="L55" s="2" t="s">
        <v>371</v>
      </c>
    </row>
    <row r="56" spans="1:12" hidden="1" outlineLevel="1" x14ac:dyDescent="0.25">
      <c r="A56" t="s">
        <v>126</v>
      </c>
      <c r="B56" t="s">
        <v>20</v>
      </c>
      <c r="C56" t="s">
        <v>1289</v>
      </c>
      <c r="D56" s="20" t="s">
        <v>101</v>
      </c>
      <c r="E56" s="2">
        <f t="shared" si="0"/>
        <v>2800000</v>
      </c>
      <c r="F56"/>
      <c r="G56" s="22">
        <v>0</v>
      </c>
      <c r="H56" s="33"/>
      <c r="I56"/>
      <c r="J56" s="2">
        <f t="shared" si="1"/>
        <v>2800000</v>
      </c>
      <c r="K56" s="20">
        <v>2800000</v>
      </c>
      <c r="L56" s="2" t="s">
        <v>371</v>
      </c>
    </row>
    <row r="57" spans="1:12" hidden="1" outlineLevel="1" x14ac:dyDescent="0.25">
      <c r="A57" t="s">
        <v>126</v>
      </c>
      <c r="B57" t="s">
        <v>20</v>
      </c>
      <c r="C57" t="s">
        <v>1290</v>
      </c>
      <c r="D57" s="20" t="s">
        <v>12</v>
      </c>
      <c r="E57" s="2">
        <f t="shared" si="0"/>
        <v>3300000</v>
      </c>
      <c r="F57"/>
      <c r="G57" s="22">
        <v>0</v>
      </c>
      <c r="H57" s="33"/>
      <c r="I57"/>
      <c r="J57" s="2">
        <f t="shared" si="1"/>
        <v>3300000</v>
      </c>
      <c r="K57" s="20">
        <v>3300000</v>
      </c>
      <c r="L57" s="2" t="s">
        <v>371</v>
      </c>
    </row>
    <row r="58" spans="1:12" hidden="1" outlineLevel="1" x14ac:dyDescent="0.25">
      <c r="A58" t="s">
        <v>126</v>
      </c>
      <c r="B58" t="s">
        <v>20</v>
      </c>
      <c r="C58" t="s">
        <v>1291</v>
      </c>
      <c r="D58" s="20" t="s">
        <v>1292</v>
      </c>
      <c r="E58" s="2">
        <f t="shared" si="0"/>
        <v>0</v>
      </c>
      <c r="F58"/>
      <c r="G58" s="22">
        <v>653846</v>
      </c>
      <c r="H58" s="33"/>
      <c r="I58"/>
      <c r="J58" s="2">
        <f t="shared" si="1"/>
        <v>653846</v>
      </c>
      <c r="K58" s="20">
        <v>0</v>
      </c>
      <c r="L58" s="2" t="s">
        <v>371</v>
      </c>
    </row>
    <row r="59" spans="1:12" hidden="1" outlineLevel="1" x14ac:dyDescent="0.25">
      <c r="A59" t="s">
        <v>126</v>
      </c>
      <c r="B59" t="s">
        <v>20</v>
      </c>
      <c r="C59" t="s">
        <v>1293</v>
      </c>
      <c r="D59" s="20" t="s">
        <v>16</v>
      </c>
      <c r="E59" s="2">
        <f t="shared" si="0"/>
        <v>2800000</v>
      </c>
      <c r="F59"/>
      <c r="G59" s="22">
        <v>0</v>
      </c>
      <c r="H59" s="33"/>
      <c r="I59"/>
      <c r="J59" s="2">
        <f t="shared" si="1"/>
        <v>2800000</v>
      </c>
      <c r="K59" s="20">
        <v>2800000</v>
      </c>
      <c r="L59" s="2" t="s">
        <v>371</v>
      </c>
    </row>
    <row r="60" spans="1:12" hidden="1" outlineLevel="1" x14ac:dyDescent="0.25">
      <c r="A60" t="s">
        <v>126</v>
      </c>
      <c r="B60" t="s">
        <v>20</v>
      </c>
      <c r="C60" t="s">
        <v>1294</v>
      </c>
      <c r="D60" s="20" t="s">
        <v>434</v>
      </c>
      <c r="E60" s="2">
        <f t="shared" si="0"/>
        <v>2800000</v>
      </c>
      <c r="F60"/>
      <c r="G60" s="22">
        <v>0</v>
      </c>
      <c r="H60" s="33"/>
      <c r="I60"/>
      <c r="J60" s="2">
        <f t="shared" si="1"/>
        <v>2800000</v>
      </c>
      <c r="K60" s="20">
        <v>2800000</v>
      </c>
      <c r="L60" s="2" t="s">
        <v>371</v>
      </c>
    </row>
    <row r="61" spans="1:12" hidden="1" outlineLevel="1" x14ac:dyDescent="0.25">
      <c r="A61" t="s">
        <v>126</v>
      </c>
      <c r="B61" t="s">
        <v>20</v>
      </c>
      <c r="C61" t="s">
        <v>1295</v>
      </c>
      <c r="D61" s="20" t="s">
        <v>34</v>
      </c>
      <c r="E61" s="2">
        <f t="shared" si="0"/>
        <v>0</v>
      </c>
      <c r="F61"/>
      <c r="G61" s="22">
        <v>0</v>
      </c>
      <c r="H61" s="33"/>
      <c r="I61"/>
      <c r="J61" s="2">
        <f t="shared" si="1"/>
        <v>0</v>
      </c>
      <c r="K61" s="20">
        <v>0</v>
      </c>
      <c r="L61" s="2" t="s">
        <v>371</v>
      </c>
    </row>
    <row r="62" spans="1:12" hidden="1" outlineLevel="1" x14ac:dyDescent="0.25">
      <c r="A62" t="s">
        <v>126</v>
      </c>
      <c r="B62" t="s">
        <v>20</v>
      </c>
      <c r="C62" t="s">
        <v>1296</v>
      </c>
      <c r="D62" s="20" t="s">
        <v>9</v>
      </c>
      <c r="E62" s="2">
        <f t="shared" si="0"/>
        <v>1800000</v>
      </c>
      <c r="F62"/>
      <c r="G62" s="22">
        <v>0</v>
      </c>
      <c r="H62" s="33"/>
      <c r="I62"/>
      <c r="J62" s="2">
        <f t="shared" si="1"/>
        <v>1800000</v>
      </c>
      <c r="K62" s="20">
        <v>1800000</v>
      </c>
      <c r="L62" s="2" t="s">
        <v>371</v>
      </c>
    </row>
    <row r="63" spans="1:12" hidden="1" outlineLevel="1" x14ac:dyDescent="0.25">
      <c r="A63" t="s">
        <v>126</v>
      </c>
      <c r="B63" t="s">
        <v>20</v>
      </c>
      <c r="C63" t="s">
        <v>1297</v>
      </c>
      <c r="D63" s="20" t="s">
        <v>17</v>
      </c>
      <c r="E63" s="2">
        <f t="shared" si="0"/>
        <v>2500000</v>
      </c>
      <c r="F63"/>
      <c r="G63" s="22">
        <v>0</v>
      </c>
      <c r="H63" s="33"/>
      <c r="I63"/>
      <c r="J63" s="2">
        <f t="shared" si="1"/>
        <v>2500000</v>
      </c>
      <c r="K63" s="20">
        <v>2500000</v>
      </c>
      <c r="L63" s="2" t="s">
        <v>371</v>
      </c>
    </row>
    <row r="64" spans="1:12" hidden="1" outlineLevel="1" x14ac:dyDescent="0.25">
      <c r="A64" t="s">
        <v>126</v>
      </c>
      <c r="B64" t="s">
        <v>20</v>
      </c>
      <c r="C64" t="s">
        <v>1298</v>
      </c>
      <c r="D64" s="20" t="s">
        <v>487</v>
      </c>
      <c r="E64" s="2">
        <f t="shared" si="0"/>
        <v>4800000</v>
      </c>
      <c r="F64"/>
      <c r="G64" s="22">
        <v>0</v>
      </c>
      <c r="H64" s="33"/>
      <c r="I64"/>
      <c r="J64" s="2">
        <f t="shared" si="1"/>
        <v>4800000</v>
      </c>
      <c r="K64" s="20">
        <v>4800000</v>
      </c>
      <c r="L64" s="2" t="s">
        <v>371</v>
      </c>
    </row>
    <row r="65" spans="1:12" hidden="1" outlineLevel="1" x14ac:dyDescent="0.25">
      <c r="A65" t="s">
        <v>126</v>
      </c>
      <c r="B65" t="s">
        <v>20</v>
      </c>
      <c r="C65" t="s">
        <v>1299</v>
      </c>
      <c r="D65" s="20" t="s">
        <v>13</v>
      </c>
      <c r="E65" s="2">
        <f t="shared" si="0"/>
        <v>4800000</v>
      </c>
      <c r="F65"/>
      <c r="G65" s="22">
        <v>0</v>
      </c>
      <c r="H65" s="33"/>
      <c r="I65"/>
      <c r="J65" s="2">
        <f t="shared" si="1"/>
        <v>4800000</v>
      </c>
      <c r="K65" s="20">
        <v>4800000</v>
      </c>
      <c r="L65" s="2" t="s">
        <v>371</v>
      </c>
    </row>
    <row r="66" spans="1:12" hidden="1" outlineLevel="1" x14ac:dyDescent="0.25">
      <c r="A66" t="s">
        <v>126</v>
      </c>
      <c r="B66" t="s">
        <v>20</v>
      </c>
      <c r="C66" t="s">
        <v>1300</v>
      </c>
      <c r="D66" s="20" t="s">
        <v>77</v>
      </c>
      <c r="E66" s="2">
        <f t="shared" si="0"/>
        <v>4800000</v>
      </c>
      <c r="F66"/>
      <c r="G66" s="22">
        <v>0</v>
      </c>
      <c r="H66" s="33"/>
      <c r="I66"/>
      <c r="J66" s="2">
        <f t="shared" si="1"/>
        <v>4800000</v>
      </c>
      <c r="K66" s="20">
        <v>4800000</v>
      </c>
      <c r="L66" s="2" t="s">
        <v>371</v>
      </c>
    </row>
    <row r="67" spans="1:12" hidden="1" outlineLevel="1" x14ac:dyDescent="0.25">
      <c r="A67" t="s">
        <v>126</v>
      </c>
      <c r="B67" t="s">
        <v>20</v>
      </c>
      <c r="C67" t="s">
        <v>1301</v>
      </c>
      <c r="D67" s="20" t="s">
        <v>364</v>
      </c>
      <c r="E67" s="2">
        <f t="shared" si="0"/>
        <v>4800000</v>
      </c>
      <c r="F67"/>
      <c r="G67" s="22">
        <v>0</v>
      </c>
      <c r="H67" s="33"/>
      <c r="I67"/>
      <c r="J67" s="2">
        <f t="shared" si="1"/>
        <v>4800000</v>
      </c>
      <c r="K67" s="20">
        <v>4800000</v>
      </c>
      <c r="L67" s="2" t="s">
        <v>371</v>
      </c>
    </row>
    <row r="68" spans="1:12" hidden="1" outlineLevel="1" x14ac:dyDescent="0.25">
      <c r="A68" t="s">
        <v>126</v>
      </c>
      <c r="B68" t="s">
        <v>20</v>
      </c>
      <c r="C68" t="s">
        <v>1302</v>
      </c>
      <c r="D68" s="20" t="s">
        <v>1303</v>
      </c>
      <c r="E68" s="2">
        <f t="shared" si="0"/>
        <v>457000</v>
      </c>
      <c r="F68"/>
      <c r="G68" s="22">
        <v>653846</v>
      </c>
      <c r="H68" s="33"/>
      <c r="I68"/>
      <c r="J68" s="2">
        <f t="shared" si="1"/>
        <v>1110846</v>
      </c>
      <c r="K68" s="20">
        <v>457000</v>
      </c>
      <c r="L68" s="2" t="s">
        <v>371</v>
      </c>
    </row>
    <row r="69" spans="1:12" hidden="1" outlineLevel="1" x14ac:dyDescent="0.25">
      <c r="A69" t="s">
        <v>126</v>
      </c>
      <c r="B69" t="s">
        <v>20</v>
      </c>
      <c r="C69" t="s">
        <v>1304</v>
      </c>
      <c r="D69" s="20" t="s">
        <v>837</v>
      </c>
      <c r="E69" s="2">
        <f t="shared" si="0"/>
        <v>4800000</v>
      </c>
      <c r="F69"/>
      <c r="G69" s="22">
        <v>0</v>
      </c>
      <c r="H69" s="33"/>
      <c r="I69"/>
      <c r="J69" s="2">
        <f t="shared" ref="J69:J132" si="2">SUM(E69:G69)-H69</f>
        <v>4800000</v>
      </c>
      <c r="K69" s="20">
        <v>4800000</v>
      </c>
      <c r="L69" s="2" t="s">
        <v>371</v>
      </c>
    </row>
    <row r="70" spans="1:12" hidden="1" outlineLevel="1" x14ac:dyDescent="0.25">
      <c r="A70" t="s">
        <v>126</v>
      </c>
      <c r="B70" t="s">
        <v>20</v>
      </c>
      <c r="C70" t="s">
        <v>1305</v>
      </c>
      <c r="D70" s="20" t="s">
        <v>11</v>
      </c>
      <c r="E70" s="2">
        <f t="shared" ref="E70:E133" si="3">+K70-F70</f>
        <v>4300000</v>
      </c>
      <c r="F70"/>
      <c r="G70" s="22">
        <v>0</v>
      </c>
      <c r="H70" s="33"/>
      <c r="I70"/>
      <c r="J70" s="2">
        <f t="shared" si="2"/>
        <v>4300000</v>
      </c>
      <c r="K70" s="20">
        <v>4300000</v>
      </c>
      <c r="L70" s="2" t="s">
        <v>371</v>
      </c>
    </row>
    <row r="71" spans="1:12" hidden="1" outlineLevel="1" x14ac:dyDescent="0.25">
      <c r="A71" t="s">
        <v>126</v>
      </c>
      <c r="B71" t="s">
        <v>20</v>
      </c>
      <c r="C71" t="s">
        <v>1306</v>
      </c>
      <c r="D71" s="20" t="s">
        <v>488</v>
      </c>
      <c r="E71" s="2">
        <f t="shared" si="3"/>
        <v>4300000</v>
      </c>
      <c r="F71"/>
      <c r="G71" s="22">
        <v>0</v>
      </c>
      <c r="H71" s="33"/>
      <c r="I71"/>
      <c r="J71" s="2">
        <f t="shared" si="2"/>
        <v>4300000</v>
      </c>
      <c r="K71" s="20">
        <v>4300000</v>
      </c>
      <c r="L71" s="2" t="s">
        <v>371</v>
      </c>
    </row>
    <row r="72" spans="1:12" hidden="1" outlineLevel="1" x14ac:dyDescent="0.25">
      <c r="A72" t="s">
        <v>126</v>
      </c>
      <c r="B72" t="s">
        <v>20</v>
      </c>
      <c r="C72" t="s">
        <v>1307</v>
      </c>
      <c r="D72" s="20" t="s">
        <v>82</v>
      </c>
      <c r="E72" s="2">
        <f t="shared" si="3"/>
        <v>4300000</v>
      </c>
      <c r="F72"/>
      <c r="G72" s="22">
        <v>0</v>
      </c>
      <c r="H72" s="33"/>
      <c r="I72"/>
      <c r="J72" s="2">
        <f t="shared" si="2"/>
        <v>4300000</v>
      </c>
      <c r="K72" s="20">
        <v>4300000</v>
      </c>
      <c r="L72" s="2" t="s">
        <v>371</v>
      </c>
    </row>
    <row r="73" spans="1:12" hidden="1" outlineLevel="1" x14ac:dyDescent="0.25">
      <c r="A73" t="s">
        <v>126</v>
      </c>
      <c r="B73" t="s">
        <v>20</v>
      </c>
      <c r="C73" t="s">
        <v>1308</v>
      </c>
      <c r="D73" s="20" t="s">
        <v>1309</v>
      </c>
      <c r="E73" s="2">
        <f t="shared" si="3"/>
        <v>654000</v>
      </c>
      <c r="F73"/>
      <c r="G73" s="22">
        <v>653846</v>
      </c>
      <c r="H73" s="33"/>
      <c r="I73"/>
      <c r="J73" s="2">
        <f t="shared" si="2"/>
        <v>1307846</v>
      </c>
      <c r="K73" s="20">
        <v>654000</v>
      </c>
      <c r="L73" s="2" t="s">
        <v>371</v>
      </c>
    </row>
    <row r="74" spans="1:12" hidden="1" outlineLevel="1" x14ac:dyDescent="0.25">
      <c r="A74" t="s">
        <v>126</v>
      </c>
      <c r="B74" t="s">
        <v>20</v>
      </c>
      <c r="C74" t="s">
        <v>1310</v>
      </c>
      <c r="D74" s="20" t="s">
        <v>14</v>
      </c>
      <c r="E74" s="2">
        <f t="shared" si="3"/>
        <v>3500000</v>
      </c>
      <c r="F74"/>
      <c r="G74" s="22">
        <v>0</v>
      </c>
      <c r="H74" s="33"/>
      <c r="I74"/>
      <c r="J74" s="2">
        <f t="shared" si="2"/>
        <v>3500000</v>
      </c>
      <c r="K74" s="20">
        <v>3500000</v>
      </c>
      <c r="L74" s="2" t="s">
        <v>371</v>
      </c>
    </row>
    <row r="75" spans="1:12" hidden="1" outlineLevel="1" x14ac:dyDescent="0.25">
      <c r="A75" t="s">
        <v>126</v>
      </c>
      <c r="B75" t="s">
        <v>20</v>
      </c>
      <c r="C75" t="s">
        <v>1311</v>
      </c>
      <c r="D75" s="20" t="s">
        <v>435</v>
      </c>
      <c r="E75" s="2">
        <f t="shared" si="3"/>
        <v>3200000</v>
      </c>
      <c r="F75"/>
      <c r="G75" s="22">
        <v>0</v>
      </c>
      <c r="H75" s="33"/>
      <c r="I75"/>
      <c r="J75" s="2">
        <f t="shared" si="2"/>
        <v>3200000</v>
      </c>
      <c r="K75" s="20">
        <v>3200000</v>
      </c>
      <c r="L75" s="2" t="s">
        <v>371</v>
      </c>
    </row>
    <row r="76" spans="1:12" hidden="1" outlineLevel="1" x14ac:dyDescent="0.25">
      <c r="A76" t="s">
        <v>126</v>
      </c>
      <c r="B76" t="s">
        <v>20</v>
      </c>
      <c r="C76" t="s">
        <v>1312</v>
      </c>
      <c r="D76" s="20" t="s">
        <v>131</v>
      </c>
      <c r="E76" s="2">
        <f t="shared" si="3"/>
        <v>3200000</v>
      </c>
      <c r="F76"/>
      <c r="G76" s="22">
        <v>0</v>
      </c>
      <c r="H76" s="33"/>
      <c r="I76"/>
      <c r="J76" s="2">
        <f t="shared" si="2"/>
        <v>3200000</v>
      </c>
      <c r="K76" s="20">
        <v>3200000</v>
      </c>
      <c r="L76" s="2" t="s">
        <v>371</v>
      </c>
    </row>
    <row r="77" spans="1:12" hidden="1" outlineLevel="1" x14ac:dyDescent="0.25">
      <c r="A77" t="s">
        <v>126</v>
      </c>
      <c r="B77" t="s">
        <v>20</v>
      </c>
      <c r="C77" t="s">
        <v>1313</v>
      </c>
      <c r="D77" s="20" t="s">
        <v>103</v>
      </c>
      <c r="E77" s="2">
        <f t="shared" si="3"/>
        <v>3500000</v>
      </c>
      <c r="F77"/>
      <c r="G77" s="22">
        <v>0</v>
      </c>
      <c r="H77" s="33"/>
      <c r="I77"/>
      <c r="J77" s="2">
        <f t="shared" si="2"/>
        <v>3500000</v>
      </c>
      <c r="K77" s="20">
        <v>3500000</v>
      </c>
      <c r="L77" s="2" t="s">
        <v>371</v>
      </c>
    </row>
    <row r="78" spans="1:12" hidden="1" outlineLevel="1" x14ac:dyDescent="0.25">
      <c r="A78" t="s">
        <v>126</v>
      </c>
      <c r="B78" t="s">
        <v>20</v>
      </c>
      <c r="C78" t="s">
        <v>1314</v>
      </c>
      <c r="D78" s="20" t="s">
        <v>1315</v>
      </c>
      <c r="E78" s="2">
        <f t="shared" si="3"/>
        <v>457000</v>
      </c>
      <c r="F78"/>
      <c r="G78" s="22">
        <v>653846</v>
      </c>
      <c r="H78" s="33"/>
      <c r="I78"/>
      <c r="J78" s="2">
        <f t="shared" si="2"/>
        <v>1110846</v>
      </c>
      <c r="K78" s="20">
        <v>457000</v>
      </c>
      <c r="L78" s="2" t="s">
        <v>371</v>
      </c>
    </row>
    <row r="79" spans="1:12" hidden="1" outlineLevel="1" x14ac:dyDescent="0.25">
      <c r="A79" t="s">
        <v>126</v>
      </c>
      <c r="B79" t="s">
        <v>20</v>
      </c>
      <c r="C79" t="s">
        <v>1316</v>
      </c>
      <c r="D79" s="20" t="s">
        <v>18</v>
      </c>
      <c r="E79" s="2">
        <f t="shared" si="3"/>
        <v>3300000</v>
      </c>
      <c r="F79"/>
      <c r="G79" s="22">
        <v>0</v>
      </c>
      <c r="H79" s="33"/>
      <c r="I79"/>
      <c r="J79" s="2">
        <f t="shared" si="2"/>
        <v>3300000</v>
      </c>
      <c r="K79" s="20">
        <v>3300000</v>
      </c>
      <c r="L79" s="2" t="s">
        <v>371</v>
      </c>
    </row>
    <row r="80" spans="1:12" hidden="1" outlineLevel="1" x14ac:dyDescent="0.25">
      <c r="A80" t="s">
        <v>126</v>
      </c>
      <c r="B80" t="s">
        <v>20</v>
      </c>
      <c r="C80" t="s">
        <v>1317</v>
      </c>
      <c r="D80" s="20" t="s">
        <v>581</v>
      </c>
      <c r="E80" s="2">
        <f t="shared" si="3"/>
        <v>4200000</v>
      </c>
      <c r="F80"/>
      <c r="G80" s="22">
        <v>0</v>
      </c>
      <c r="H80" s="33"/>
      <c r="I80"/>
      <c r="J80" s="2">
        <f t="shared" si="2"/>
        <v>4200000</v>
      </c>
      <c r="K80" s="20">
        <v>4200000</v>
      </c>
      <c r="L80" s="2" t="s">
        <v>371</v>
      </c>
    </row>
    <row r="81" spans="1:12" hidden="1" outlineLevel="1" x14ac:dyDescent="0.25">
      <c r="A81" t="s">
        <v>126</v>
      </c>
      <c r="B81" t="s">
        <v>20</v>
      </c>
      <c r="C81" t="s">
        <v>1318</v>
      </c>
      <c r="D81" s="20" t="s">
        <v>838</v>
      </c>
      <c r="E81" s="2">
        <f t="shared" si="3"/>
        <v>3300000</v>
      </c>
      <c r="F81"/>
      <c r="G81" s="22">
        <v>0</v>
      </c>
      <c r="H81" s="33"/>
      <c r="I81"/>
      <c r="J81" s="2">
        <f t="shared" si="2"/>
        <v>3300000</v>
      </c>
      <c r="K81" s="20">
        <v>3300000</v>
      </c>
      <c r="L81" s="2" t="s">
        <v>371</v>
      </c>
    </row>
    <row r="82" spans="1:12" hidden="1" outlineLevel="1" x14ac:dyDescent="0.25">
      <c r="A82" t="s">
        <v>126</v>
      </c>
      <c r="B82" t="s">
        <v>20</v>
      </c>
      <c r="C82" t="s">
        <v>1319</v>
      </c>
      <c r="D82" s="20" t="s">
        <v>1320</v>
      </c>
      <c r="E82" s="2">
        <f t="shared" si="3"/>
        <v>2792000</v>
      </c>
      <c r="F82"/>
      <c r="G82" s="22">
        <v>846153</v>
      </c>
      <c r="H82" s="33"/>
      <c r="I82"/>
      <c r="J82" s="2">
        <f t="shared" si="2"/>
        <v>3638153</v>
      </c>
      <c r="K82" s="20">
        <v>2792000</v>
      </c>
      <c r="L82" s="2" t="s">
        <v>371</v>
      </c>
    </row>
    <row r="83" spans="1:12" hidden="1" outlineLevel="1" x14ac:dyDescent="0.25">
      <c r="A83" t="s">
        <v>126</v>
      </c>
      <c r="B83" t="s">
        <v>20</v>
      </c>
      <c r="C83" t="s">
        <v>1321</v>
      </c>
      <c r="D83" s="20" t="s">
        <v>374</v>
      </c>
      <c r="E83" s="2">
        <f t="shared" si="3"/>
        <v>4700000</v>
      </c>
      <c r="F83"/>
      <c r="G83" s="22">
        <v>0</v>
      </c>
      <c r="H83" s="33"/>
      <c r="I83"/>
      <c r="J83" s="2">
        <f t="shared" si="2"/>
        <v>4700000</v>
      </c>
      <c r="K83" s="20">
        <v>4700000</v>
      </c>
      <c r="L83" s="2" t="s">
        <v>251</v>
      </c>
    </row>
    <row r="84" spans="1:12" hidden="1" outlineLevel="1" x14ac:dyDescent="0.25">
      <c r="A84" t="s">
        <v>126</v>
      </c>
      <c r="B84" t="s">
        <v>20</v>
      </c>
      <c r="C84" t="s">
        <v>1322</v>
      </c>
      <c r="D84" s="20" t="s">
        <v>33</v>
      </c>
      <c r="E84" s="2">
        <f t="shared" si="3"/>
        <v>4400000</v>
      </c>
      <c r="F84"/>
      <c r="G84" s="22">
        <v>0</v>
      </c>
      <c r="H84" s="33"/>
      <c r="I84"/>
      <c r="J84" s="2">
        <f t="shared" si="2"/>
        <v>4400000</v>
      </c>
      <c r="K84" s="20">
        <v>4400000</v>
      </c>
      <c r="L84" s="2" t="s">
        <v>251</v>
      </c>
    </row>
    <row r="85" spans="1:12" hidden="1" outlineLevel="1" x14ac:dyDescent="0.25">
      <c r="A85" t="s">
        <v>126</v>
      </c>
      <c r="B85" t="s">
        <v>20</v>
      </c>
      <c r="C85" t="s">
        <v>1323</v>
      </c>
      <c r="D85" s="20" t="s">
        <v>404</v>
      </c>
      <c r="E85" s="2">
        <f t="shared" si="3"/>
        <v>4400000</v>
      </c>
      <c r="F85"/>
      <c r="G85" s="22">
        <v>0</v>
      </c>
      <c r="H85" s="33"/>
      <c r="I85"/>
      <c r="J85" s="2">
        <f t="shared" si="2"/>
        <v>4400000</v>
      </c>
      <c r="K85" s="20">
        <v>4400000</v>
      </c>
      <c r="L85" s="2" t="s">
        <v>251</v>
      </c>
    </row>
    <row r="86" spans="1:12" hidden="1" outlineLevel="1" x14ac:dyDescent="0.25">
      <c r="A86" t="s">
        <v>126</v>
      </c>
      <c r="B86" t="s">
        <v>20</v>
      </c>
      <c r="C86" t="s">
        <v>1324</v>
      </c>
      <c r="D86" s="20" t="s">
        <v>582</v>
      </c>
      <c r="E86" s="2">
        <f t="shared" si="3"/>
        <v>4700000</v>
      </c>
      <c r="F86"/>
      <c r="G86" s="22">
        <v>0</v>
      </c>
      <c r="H86" s="33"/>
      <c r="I86"/>
      <c r="J86" s="2">
        <f t="shared" si="2"/>
        <v>4700000</v>
      </c>
      <c r="K86" s="20">
        <v>4700000</v>
      </c>
      <c r="L86" s="2" t="s">
        <v>251</v>
      </c>
    </row>
    <row r="87" spans="1:12" hidden="1" outlineLevel="1" x14ac:dyDescent="0.25">
      <c r="A87" t="s">
        <v>126</v>
      </c>
      <c r="B87" t="s">
        <v>20</v>
      </c>
      <c r="C87" t="s">
        <v>1325</v>
      </c>
      <c r="D87" s="20" t="s">
        <v>32</v>
      </c>
      <c r="E87" s="2">
        <f t="shared" si="3"/>
        <v>4700000</v>
      </c>
      <c r="F87"/>
      <c r="G87" s="22">
        <v>0</v>
      </c>
      <c r="H87" s="33"/>
      <c r="I87"/>
      <c r="J87" s="2">
        <f t="shared" si="2"/>
        <v>4700000</v>
      </c>
      <c r="K87" s="20">
        <v>4700000</v>
      </c>
      <c r="L87" s="2" t="s">
        <v>251</v>
      </c>
    </row>
    <row r="88" spans="1:12" hidden="1" outlineLevel="1" x14ac:dyDescent="0.25">
      <c r="A88" t="s">
        <v>126</v>
      </c>
      <c r="B88" t="s">
        <v>20</v>
      </c>
      <c r="C88" t="s">
        <v>1326</v>
      </c>
      <c r="D88" s="20" t="s">
        <v>36</v>
      </c>
      <c r="E88" s="2">
        <f t="shared" si="3"/>
        <v>4700000</v>
      </c>
      <c r="F88"/>
      <c r="G88" s="22">
        <v>0</v>
      </c>
      <c r="H88" s="33"/>
      <c r="I88"/>
      <c r="J88" s="2">
        <f t="shared" si="2"/>
        <v>4700000</v>
      </c>
      <c r="K88" s="20">
        <v>4700000</v>
      </c>
      <c r="L88" s="2" t="s">
        <v>251</v>
      </c>
    </row>
    <row r="89" spans="1:12" hidden="1" outlineLevel="1" x14ac:dyDescent="0.25">
      <c r="A89" t="s">
        <v>126</v>
      </c>
      <c r="B89" t="s">
        <v>20</v>
      </c>
      <c r="C89" t="s">
        <v>1327</v>
      </c>
      <c r="D89" s="20" t="s">
        <v>35</v>
      </c>
      <c r="E89" s="2">
        <f t="shared" si="3"/>
        <v>5900000</v>
      </c>
      <c r="F89"/>
      <c r="G89" s="22">
        <v>0</v>
      </c>
      <c r="H89" s="33"/>
      <c r="I89"/>
      <c r="J89" s="2">
        <f t="shared" si="2"/>
        <v>5900000</v>
      </c>
      <c r="K89" s="20">
        <v>5900000</v>
      </c>
      <c r="L89" s="2" t="s">
        <v>251</v>
      </c>
    </row>
    <row r="90" spans="1:12" hidden="1" outlineLevel="1" x14ac:dyDescent="0.25">
      <c r="A90" t="s">
        <v>126</v>
      </c>
      <c r="B90" t="s">
        <v>20</v>
      </c>
      <c r="C90" t="s">
        <v>1328</v>
      </c>
      <c r="D90" s="20" t="s">
        <v>393</v>
      </c>
      <c r="E90" s="2">
        <f t="shared" si="3"/>
        <v>6200000</v>
      </c>
      <c r="F90"/>
      <c r="G90" s="22">
        <v>0</v>
      </c>
      <c r="H90" s="33"/>
      <c r="I90"/>
      <c r="J90" s="2">
        <f t="shared" si="2"/>
        <v>6200000</v>
      </c>
      <c r="K90" s="20">
        <v>6200000</v>
      </c>
      <c r="L90" s="2" t="s">
        <v>251</v>
      </c>
    </row>
    <row r="91" spans="1:12" hidden="1" outlineLevel="1" x14ac:dyDescent="0.25">
      <c r="A91" t="s">
        <v>126</v>
      </c>
      <c r="B91" t="s">
        <v>20</v>
      </c>
      <c r="C91" t="s">
        <v>1329</v>
      </c>
      <c r="D91" s="20" t="s">
        <v>31</v>
      </c>
      <c r="E91" s="2">
        <f t="shared" si="3"/>
        <v>3500000</v>
      </c>
      <c r="F91"/>
      <c r="G91" s="22">
        <v>0</v>
      </c>
      <c r="H91" s="33"/>
      <c r="I91"/>
      <c r="J91" s="2">
        <f t="shared" si="2"/>
        <v>3500000</v>
      </c>
      <c r="K91" s="20">
        <v>3500000</v>
      </c>
      <c r="L91" s="2" t="s">
        <v>252</v>
      </c>
    </row>
    <row r="92" spans="1:12" hidden="1" outlineLevel="1" x14ac:dyDescent="0.25">
      <c r="A92" t="s">
        <v>126</v>
      </c>
      <c r="B92" t="s">
        <v>20</v>
      </c>
      <c r="C92" t="s">
        <v>1330</v>
      </c>
      <c r="D92" s="20" t="s">
        <v>489</v>
      </c>
      <c r="E92" s="2">
        <f t="shared" si="3"/>
        <v>3500000</v>
      </c>
      <c r="F92"/>
      <c r="G92" s="22">
        <v>0</v>
      </c>
      <c r="H92" s="33"/>
      <c r="I92"/>
      <c r="J92" s="2">
        <f t="shared" si="2"/>
        <v>3500000</v>
      </c>
      <c r="K92" s="20">
        <v>3500000</v>
      </c>
      <c r="L92" s="2" t="s">
        <v>252</v>
      </c>
    </row>
    <row r="93" spans="1:12" hidden="1" outlineLevel="1" x14ac:dyDescent="0.25">
      <c r="A93" t="s">
        <v>126</v>
      </c>
      <c r="B93" t="s">
        <v>20</v>
      </c>
      <c r="C93" t="s">
        <v>1331</v>
      </c>
      <c r="D93" s="20" t="s">
        <v>1332</v>
      </c>
      <c r="E93" s="2">
        <f t="shared" si="3"/>
        <v>1592000</v>
      </c>
      <c r="F93"/>
      <c r="G93" s="22">
        <v>884615</v>
      </c>
      <c r="H93" s="33"/>
      <c r="I93"/>
      <c r="J93" s="2">
        <f t="shared" si="2"/>
        <v>2476615</v>
      </c>
      <c r="K93" s="20">
        <v>1592000</v>
      </c>
      <c r="L93" s="2" t="s">
        <v>252</v>
      </c>
    </row>
    <row r="94" spans="1:12" hidden="1" outlineLevel="1" x14ac:dyDescent="0.25">
      <c r="A94" t="s">
        <v>126</v>
      </c>
      <c r="B94" t="s">
        <v>20</v>
      </c>
      <c r="C94" t="s">
        <v>1333</v>
      </c>
      <c r="D94" s="20" t="s">
        <v>839</v>
      </c>
      <c r="E94" s="2">
        <f t="shared" si="3"/>
        <v>3500000</v>
      </c>
      <c r="F94"/>
      <c r="G94" s="22">
        <v>269230</v>
      </c>
      <c r="H94" s="33"/>
      <c r="I94"/>
      <c r="J94" s="2">
        <f t="shared" si="2"/>
        <v>3769230</v>
      </c>
      <c r="K94" s="20">
        <v>3500000</v>
      </c>
      <c r="L94" s="2" t="s">
        <v>252</v>
      </c>
    </row>
    <row r="95" spans="1:12" hidden="1" outlineLevel="1" x14ac:dyDescent="0.25">
      <c r="A95" t="s">
        <v>130</v>
      </c>
      <c r="B95" t="s">
        <v>37</v>
      </c>
      <c r="C95" t="s">
        <v>1335</v>
      </c>
      <c r="D95" s="20" t="s">
        <v>133</v>
      </c>
      <c r="E95" s="16">
        <f t="shared" si="3"/>
        <v>1000000</v>
      </c>
      <c r="F95" s="20"/>
      <c r="G95" s="22"/>
      <c r="H95" s="33"/>
      <c r="I95" s="20"/>
      <c r="J95" s="2">
        <f t="shared" si="2"/>
        <v>1000000</v>
      </c>
      <c r="K95" s="20">
        <v>1000000</v>
      </c>
      <c r="L95" s="19"/>
    </row>
    <row r="96" spans="1:12" hidden="1" outlineLevel="1" x14ac:dyDescent="0.25">
      <c r="A96" t="s">
        <v>130</v>
      </c>
      <c r="B96" t="s">
        <v>37</v>
      </c>
      <c r="D96" s="20" t="s">
        <v>701</v>
      </c>
      <c r="E96" s="16">
        <f t="shared" si="3"/>
        <v>0</v>
      </c>
      <c r="F96" s="20"/>
      <c r="G96" s="22"/>
      <c r="H96" s="20"/>
      <c r="I96" s="20"/>
      <c r="J96" s="2">
        <f t="shared" si="2"/>
        <v>0</v>
      </c>
      <c r="K96" s="20">
        <v>0</v>
      </c>
      <c r="L96" s="19"/>
    </row>
    <row r="97" spans="1:12" hidden="1" outlineLevel="1" x14ac:dyDescent="0.25">
      <c r="A97" t="s">
        <v>130</v>
      </c>
      <c r="B97" t="s">
        <v>37</v>
      </c>
      <c r="C97" t="s">
        <v>1336</v>
      </c>
      <c r="D97" s="20" t="s">
        <v>135</v>
      </c>
      <c r="E97" s="16">
        <f t="shared" si="3"/>
        <v>3100000</v>
      </c>
      <c r="F97" s="20"/>
      <c r="G97" s="22"/>
      <c r="H97" s="20"/>
      <c r="I97" s="20"/>
      <c r="J97" s="2">
        <f t="shared" si="2"/>
        <v>3100000</v>
      </c>
      <c r="K97" s="20">
        <v>3100000</v>
      </c>
      <c r="L97" s="19"/>
    </row>
    <row r="98" spans="1:12" hidden="1" outlineLevel="1" x14ac:dyDescent="0.25">
      <c r="A98" t="s">
        <v>130</v>
      </c>
      <c r="B98" t="s">
        <v>37</v>
      </c>
      <c r="C98" t="s">
        <v>1337</v>
      </c>
      <c r="D98" s="20" t="s">
        <v>136</v>
      </c>
      <c r="E98" s="16">
        <f t="shared" si="3"/>
        <v>3300000</v>
      </c>
      <c r="F98" s="20"/>
      <c r="G98" s="22"/>
      <c r="H98" s="20"/>
      <c r="I98"/>
      <c r="J98" s="2">
        <f t="shared" si="2"/>
        <v>3300000</v>
      </c>
      <c r="K98" s="20">
        <v>3300000</v>
      </c>
      <c r="L98"/>
    </row>
    <row r="99" spans="1:12" hidden="1" outlineLevel="1" x14ac:dyDescent="0.25">
      <c r="A99" t="s">
        <v>130</v>
      </c>
      <c r="B99" t="s">
        <v>37</v>
      </c>
      <c r="C99" t="s">
        <v>1338</v>
      </c>
      <c r="D99" s="20" t="s">
        <v>8</v>
      </c>
      <c r="E99" s="2">
        <f t="shared" si="3"/>
        <v>4500000</v>
      </c>
      <c r="F99"/>
      <c r="G99" s="22"/>
      <c r="H99" s="20"/>
      <c r="I99"/>
      <c r="J99" s="2">
        <f t="shared" si="2"/>
        <v>4500000</v>
      </c>
      <c r="K99" s="20">
        <v>4500000</v>
      </c>
      <c r="L99"/>
    </row>
    <row r="100" spans="1:12" hidden="1" outlineLevel="1" x14ac:dyDescent="0.25">
      <c r="A100" t="s">
        <v>130</v>
      </c>
      <c r="B100" t="s">
        <v>37</v>
      </c>
      <c r="C100" t="s">
        <v>1339</v>
      </c>
      <c r="D100" s="20" t="s">
        <v>405</v>
      </c>
      <c r="E100" s="2">
        <f t="shared" si="3"/>
        <v>500000</v>
      </c>
      <c r="F100"/>
      <c r="G100" s="22"/>
      <c r="H100" s="20"/>
      <c r="I100"/>
      <c r="J100" s="2">
        <f t="shared" si="2"/>
        <v>500000</v>
      </c>
      <c r="K100" s="20">
        <v>500000</v>
      </c>
      <c r="L100"/>
    </row>
    <row r="101" spans="1:12" hidden="1" outlineLevel="1" x14ac:dyDescent="0.25">
      <c r="A101" t="s">
        <v>130</v>
      </c>
      <c r="B101" t="s">
        <v>37</v>
      </c>
      <c r="C101" t="s">
        <v>1340</v>
      </c>
      <c r="D101" s="20" t="s">
        <v>138</v>
      </c>
      <c r="E101" s="2">
        <f t="shared" si="3"/>
        <v>0</v>
      </c>
      <c r="F101"/>
      <c r="G101" s="22"/>
      <c r="H101" s="20"/>
      <c r="I101"/>
      <c r="J101" s="2">
        <f t="shared" si="2"/>
        <v>0</v>
      </c>
      <c r="K101" s="20">
        <v>0</v>
      </c>
      <c r="L101"/>
    </row>
    <row r="102" spans="1:12" hidden="1" outlineLevel="1" x14ac:dyDescent="0.25">
      <c r="A102" t="s">
        <v>130</v>
      </c>
      <c r="B102" t="s">
        <v>37</v>
      </c>
      <c r="C102" t="s">
        <v>1341</v>
      </c>
      <c r="D102" s="20" t="s">
        <v>842</v>
      </c>
      <c r="E102" s="2">
        <f t="shared" si="3"/>
        <v>2700000</v>
      </c>
      <c r="F102"/>
      <c r="G102" s="22"/>
      <c r="H102" s="20"/>
      <c r="I102"/>
      <c r="J102" s="2">
        <f t="shared" si="2"/>
        <v>2700000</v>
      </c>
      <c r="K102" s="20">
        <v>2700000</v>
      </c>
      <c r="L102"/>
    </row>
    <row r="103" spans="1:12" hidden="1" outlineLevel="1" x14ac:dyDescent="0.25">
      <c r="A103" t="s">
        <v>126</v>
      </c>
      <c r="B103" t="s">
        <v>37</v>
      </c>
      <c r="C103" t="s">
        <v>1342</v>
      </c>
      <c r="D103" s="20" t="s">
        <v>140</v>
      </c>
      <c r="E103" s="2">
        <f t="shared" si="3"/>
        <v>4100000</v>
      </c>
      <c r="F103"/>
      <c r="G103" s="22"/>
      <c r="H103" s="20"/>
      <c r="I103"/>
      <c r="J103" s="2">
        <f t="shared" si="2"/>
        <v>4100000</v>
      </c>
      <c r="K103" s="20">
        <v>4100000</v>
      </c>
      <c r="L103"/>
    </row>
    <row r="104" spans="1:12" hidden="1" outlineLevel="1" x14ac:dyDescent="0.25">
      <c r="A104" t="s">
        <v>126</v>
      </c>
      <c r="B104" t="s">
        <v>37</v>
      </c>
      <c r="C104" t="s">
        <v>1343</v>
      </c>
      <c r="D104" s="20" t="s">
        <v>137</v>
      </c>
      <c r="E104" s="2">
        <f t="shared" si="3"/>
        <v>1000000</v>
      </c>
      <c r="F104"/>
      <c r="G104" s="22"/>
      <c r="H104" s="20"/>
      <c r="I104"/>
      <c r="J104" s="2">
        <f t="shared" si="2"/>
        <v>1000000</v>
      </c>
      <c r="K104" s="20">
        <v>1000000</v>
      </c>
      <c r="L104"/>
    </row>
    <row r="105" spans="1:12" hidden="1" outlineLevel="1" x14ac:dyDescent="0.25">
      <c r="A105" t="s">
        <v>126</v>
      </c>
      <c r="B105" t="s">
        <v>37</v>
      </c>
      <c r="C105" t="s">
        <v>1344</v>
      </c>
      <c r="D105" s="20" t="s">
        <v>1345</v>
      </c>
      <c r="E105" s="2">
        <f t="shared" si="3"/>
        <v>0</v>
      </c>
      <c r="F105"/>
      <c r="G105" s="22"/>
      <c r="H105" s="20"/>
      <c r="I105"/>
      <c r="J105" s="2">
        <f t="shared" si="2"/>
        <v>0</v>
      </c>
      <c r="K105" s="20">
        <v>0</v>
      </c>
      <c r="L105"/>
    </row>
    <row r="106" spans="1:12" hidden="1" outlineLevel="1" x14ac:dyDescent="0.25">
      <c r="A106" t="s">
        <v>126</v>
      </c>
      <c r="B106" t="s">
        <v>37</v>
      </c>
      <c r="C106" t="s">
        <v>1346</v>
      </c>
      <c r="D106" s="20" t="s">
        <v>10</v>
      </c>
      <c r="E106" s="2">
        <f t="shared" si="3"/>
        <v>2600000</v>
      </c>
      <c r="F106"/>
      <c r="G106" s="22"/>
      <c r="H106" s="20"/>
      <c r="I106"/>
      <c r="J106" s="2">
        <f t="shared" si="2"/>
        <v>2600000</v>
      </c>
      <c r="K106" s="20">
        <v>2600000</v>
      </c>
      <c r="L106"/>
    </row>
    <row r="107" spans="1:12" hidden="1" outlineLevel="1" x14ac:dyDescent="0.25">
      <c r="A107" t="s">
        <v>126</v>
      </c>
      <c r="B107" t="s">
        <v>37</v>
      </c>
      <c r="C107" t="s">
        <v>1347</v>
      </c>
      <c r="D107" s="20" t="s">
        <v>407</v>
      </c>
      <c r="E107" s="2">
        <f t="shared" si="3"/>
        <v>1000000</v>
      </c>
      <c r="F107"/>
      <c r="G107" s="22"/>
      <c r="H107" s="20"/>
      <c r="I107"/>
      <c r="J107" s="2">
        <f t="shared" si="2"/>
        <v>1000000</v>
      </c>
      <c r="K107" s="20">
        <v>1000000</v>
      </c>
      <c r="L107"/>
    </row>
    <row r="108" spans="1:12" hidden="1" outlineLevel="1" x14ac:dyDescent="0.25">
      <c r="A108" t="s">
        <v>126</v>
      </c>
      <c r="B108" t="s">
        <v>37</v>
      </c>
      <c r="C108" t="s">
        <v>1348</v>
      </c>
      <c r="D108" s="20" t="s">
        <v>408</v>
      </c>
      <c r="E108" s="2">
        <f t="shared" si="3"/>
        <v>3700000</v>
      </c>
      <c r="F108"/>
      <c r="G108" s="22"/>
      <c r="H108" s="20"/>
      <c r="I108"/>
      <c r="J108" s="2">
        <f t="shared" si="2"/>
        <v>3700000</v>
      </c>
      <c r="K108" s="20">
        <v>3700000</v>
      </c>
      <c r="L108"/>
    </row>
    <row r="109" spans="1:12" hidden="1" outlineLevel="1" x14ac:dyDescent="0.25">
      <c r="A109" t="s">
        <v>126</v>
      </c>
      <c r="B109" t="s">
        <v>37</v>
      </c>
      <c r="C109" t="s">
        <v>1349</v>
      </c>
      <c r="D109" s="20" t="s">
        <v>139</v>
      </c>
      <c r="E109" s="2">
        <f t="shared" si="3"/>
        <v>4700000</v>
      </c>
      <c r="F109"/>
      <c r="G109" s="22"/>
      <c r="H109" s="20"/>
      <c r="I109"/>
      <c r="J109" s="2">
        <f t="shared" si="2"/>
        <v>4700000</v>
      </c>
      <c r="K109" s="20">
        <v>4700000</v>
      </c>
      <c r="L109"/>
    </row>
    <row r="110" spans="1:12" hidden="1" outlineLevel="1" x14ac:dyDescent="0.25">
      <c r="A110" t="s">
        <v>126</v>
      </c>
      <c r="B110" t="s">
        <v>37</v>
      </c>
      <c r="C110" t="s">
        <v>1350</v>
      </c>
      <c r="D110" s="20" t="s">
        <v>141</v>
      </c>
      <c r="E110" s="2">
        <f t="shared" si="3"/>
        <v>2700000</v>
      </c>
      <c r="F110"/>
      <c r="G110" s="22"/>
      <c r="H110" s="20"/>
      <c r="I110"/>
      <c r="J110" s="2">
        <f t="shared" si="2"/>
        <v>2700000</v>
      </c>
      <c r="K110" s="20">
        <v>2700000</v>
      </c>
      <c r="L110"/>
    </row>
    <row r="111" spans="1:12" hidden="1" outlineLevel="1" x14ac:dyDescent="0.25">
      <c r="A111" t="s">
        <v>126</v>
      </c>
      <c r="B111" t="s">
        <v>37</v>
      </c>
      <c r="C111" t="s">
        <v>1351</v>
      </c>
      <c r="D111" s="20" t="s">
        <v>1352</v>
      </c>
      <c r="E111" s="2">
        <f t="shared" si="3"/>
        <v>865000</v>
      </c>
      <c r="F111"/>
      <c r="G111" s="22"/>
      <c r="H111" s="20"/>
      <c r="I111"/>
      <c r="J111" s="2">
        <f t="shared" si="2"/>
        <v>865000</v>
      </c>
      <c r="K111" s="20">
        <v>865000</v>
      </c>
      <c r="L111"/>
    </row>
    <row r="112" spans="1:12" hidden="1" outlineLevel="1" x14ac:dyDescent="0.25">
      <c r="A112" s="21" t="s">
        <v>130</v>
      </c>
      <c r="B112" s="23" t="s">
        <v>39</v>
      </c>
      <c r="D112" s="20" t="s">
        <v>1</v>
      </c>
      <c r="E112" s="2">
        <f t="shared" si="3"/>
        <v>0</v>
      </c>
      <c r="F112"/>
      <c r="G112" s="22"/>
      <c r="H112" s="20"/>
      <c r="I112"/>
      <c r="J112" s="2">
        <f t="shared" si="2"/>
        <v>0</v>
      </c>
      <c r="K112" s="20">
        <v>0</v>
      </c>
      <c r="L112"/>
    </row>
    <row r="113" spans="1:17" hidden="1" outlineLevel="1" x14ac:dyDescent="0.25">
      <c r="A113" s="21" t="s">
        <v>126</v>
      </c>
      <c r="B113" s="23" t="s">
        <v>39</v>
      </c>
      <c r="C113" t="s">
        <v>1353</v>
      </c>
      <c r="D113" s="20" t="s">
        <v>142</v>
      </c>
      <c r="E113" s="2">
        <f t="shared" si="3"/>
        <v>15000000</v>
      </c>
      <c r="F113"/>
      <c r="G113" s="22"/>
      <c r="H113" s="20"/>
      <c r="I113"/>
      <c r="J113" s="2">
        <f t="shared" si="2"/>
        <v>15000000</v>
      </c>
      <c r="K113" s="20">
        <v>15000000</v>
      </c>
    </row>
    <row r="114" spans="1:17" hidden="1" outlineLevel="1" x14ac:dyDescent="0.25">
      <c r="D114" s="22"/>
      <c r="E114" s="2">
        <f t="shared" si="3"/>
        <v>0</v>
      </c>
      <c r="F114" s="22"/>
      <c r="G114" s="22"/>
      <c r="H114" s="22"/>
      <c r="I114" s="22"/>
      <c r="J114" s="2">
        <f t="shared" si="2"/>
        <v>0</v>
      </c>
      <c r="K114" s="22"/>
    </row>
    <row r="115" spans="1:17" hidden="1" outlineLevel="1" x14ac:dyDescent="0.25">
      <c r="D115" s="22"/>
      <c r="E115" s="2">
        <f t="shared" si="3"/>
        <v>0</v>
      </c>
      <c r="F115" s="19"/>
      <c r="G115" s="22"/>
      <c r="H115" s="22"/>
      <c r="I115" s="19"/>
      <c r="J115" s="19">
        <f t="shared" si="2"/>
        <v>0</v>
      </c>
      <c r="K115" s="22"/>
    </row>
    <row r="116" spans="1:17" hidden="1" outlineLevel="1" x14ac:dyDescent="0.25">
      <c r="D116" s="22"/>
      <c r="E116" s="2">
        <f t="shared" si="3"/>
        <v>0</v>
      </c>
      <c r="F116" s="19"/>
      <c r="G116" s="22"/>
      <c r="H116" s="22"/>
      <c r="I116" s="19"/>
      <c r="J116" s="19">
        <f t="shared" si="2"/>
        <v>0</v>
      </c>
      <c r="K116" s="22"/>
    </row>
    <row r="117" spans="1:17" hidden="1" outlineLevel="1" x14ac:dyDescent="0.25">
      <c r="A117" s="21"/>
      <c r="B117" s="23"/>
      <c r="D117" s="22"/>
      <c r="E117" s="2">
        <f t="shared" si="3"/>
        <v>0</v>
      </c>
      <c r="F117" s="19"/>
      <c r="G117" s="22"/>
      <c r="H117" s="22"/>
      <c r="I117" s="19"/>
      <c r="J117" s="19">
        <f t="shared" si="2"/>
        <v>0</v>
      </c>
      <c r="K117" s="22"/>
    </row>
    <row r="118" spans="1:17" hidden="1" outlineLevel="1" x14ac:dyDescent="0.25">
      <c r="A118" s="21"/>
      <c r="B118" s="23"/>
      <c r="D118" s="22"/>
      <c r="E118" s="2">
        <f t="shared" si="3"/>
        <v>0</v>
      </c>
      <c r="F118" s="19"/>
      <c r="G118" s="22"/>
      <c r="H118" s="22"/>
      <c r="I118" s="19"/>
      <c r="J118" s="19">
        <f t="shared" si="2"/>
        <v>0</v>
      </c>
      <c r="K118" s="22"/>
      <c r="L118" s="19"/>
    </row>
    <row r="119" spans="1:17" hidden="1" outlineLevel="1" x14ac:dyDescent="0.25">
      <c r="A119" s="21"/>
      <c r="B119" s="23"/>
      <c r="D119" s="22"/>
      <c r="E119" s="16">
        <f t="shared" si="3"/>
        <v>0</v>
      </c>
      <c r="F119" s="22"/>
      <c r="G119" s="22"/>
      <c r="H119" s="22"/>
      <c r="I119" s="31"/>
      <c r="J119" s="19">
        <f t="shared" si="2"/>
        <v>0</v>
      </c>
      <c r="K119" s="22"/>
    </row>
    <row r="120" spans="1:17" s="1" customFormat="1" collapsed="1" x14ac:dyDescent="0.25">
      <c r="A120" s="3"/>
      <c r="B120" s="3"/>
      <c r="C120" s="3"/>
      <c r="D120" s="3" t="s">
        <v>83</v>
      </c>
      <c r="E120" s="4">
        <f>+SUM(E4:E119)</f>
        <v>335592000</v>
      </c>
      <c r="F120" s="4">
        <f>+SUM(F4:F119)</f>
        <v>0</v>
      </c>
      <c r="G120" s="4">
        <f>+SUM(G4:G119)</f>
        <v>12115378</v>
      </c>
      <c r="H120" s="4">
        <f>+SUM(H4:H119)</f>
        <v>0</v>
      </c>
      <c r="I120" s="4">
        <f>+SUM(I4:I119)</f>
        <v>0</v>
      </c>
      <c r="J120" s="4">
        <f t="shared" si="2"/>
        <v>347707378</v>
      </c>
      <c r="K120" s="4">
        <f>+SUM(K4:K119)</f>
        <v>335592000</v>
      </c>
      <c r="L120" s="4"/>
      <c r="M120" s="35">
        <v>284827000</v>
      </c>
      <c r="N120" s="19">
        <v>35765000</v>
      </c>
      <c r="O120" s="35">
        <v>15000000</v>
      </c>
      <c r="P120" s="35">
        <v>12115384.615384618</v>
      </c>
      <c r="Q120" s="30"/>
    </row>
    <row r="121" spans="1:17" hidden="1" outlineLevel="1" x14ac:dyDescent="0.25">
      <c r="A121" t="s">
        <v>179</v>
      </c>
      <c r="B121" t="s">
        <v>20</v>
      </c>
      <c r="C121" t="s">
        <v>1530</v>
      </c>
      <c r="D121" t="s">
        <v>41</v>
      </c>
      <c r="E121" s="2">
        <f t="shared" si="3"/>
        <v>4200000</v>
      </c>
      <c r="F121"/>
      <c r="G121" s="19">
        <v>0</v>
      </c>
      <c r="H121" s="28"/>
      <c r="I121"/>
      <c r="J121" s="2">
        <f t="shared" si="2"/>
        <v>4200000</v>
      </c>
      <c r="K121">
        <v>4200000</v>
      </c>
      <c r="L121" t="s">
        <v>1205</v>
      </c>
    </row>
    <row r="122" spans="1:17" hidden="1" outlineLevel="1" x14ac:dyDescent="0.25">
      <c r="A122" t="s">
        <v>179</v>
      </c>
      <c r="B122" t="s">
        <v>20</v>
      </c>
      <c r="C122" t="s">
        <v>1531</v>
      </c>
      <c r="D122" t="s">
        <v>375</v>
      </c>
      <c r="E122" s="2">
        <f t="shared" si="3"/>
        <v>4200000</v>
      </c>
      <c r="F122"/>
      <c r="G122" s="19">
        <v>0</v>
      </c>
      <c r="H122" s="28"/>
      <c r="I122"/>
      <c r="J122" s="2">
        <f t="shared" si="2"/>
        <v>4200000</v>
      </c>
      <c r="K122">
        <v>4200000</v>
      </c>
      <c r="L122" t="s">
        <v>1205</v>
      </c>
    </row>
    <row r="123" spans="1:17" hidden="1" outlineLevel="1" x14ac:dyDescent="0.25">
      <c r="A123" t="s">
        <v>179</v>
      </c>
      <c r="B123" t="s">
        <v>20</v>
      </c>
      <c r="C123" t="s">
        <v>1532</v>
      </c>
      <c r="D123" t="s">
        <v>156</v>
      </c>
      <c r="E123" s="2">
        <f t="shared" si="3"/>
        <v>4800000</v>
      </c>
      <c r="F123"/>
      <c r="G123" s="19">
        <v>0</v>
      </c>
      <c r="H123" s="28"/>
      <c r="I123"/>
      <c r="J123" s="2">
        <f t="shared" si="2"/>
        <v>4800000</v>
      </c>
      <c r="K123">
        <v>4800000</v>
      </c>
      <c r="L123" t="s">
        <v>366</v>
      </c>
    </row>
    <row r="124" spans="1:17" hidden="1" outlineLevel="1" x14ac:dyDescent="0.25">
      <c r="A124" t="s">
        <v>179</v>
      </c>
      <c r="B124" t="s">
        <v>20</v>
      </c>
      <c r="C124" t="s">
        <v>1533</v>
      </c>
      <c r="D124" t="s">
        <v>42</v>
      </c>
      <c r="E124" s="2">
        <f t="shared" si="3"/>
        <v>4200000</v>
      </c>
      <c r="F124"/>
      <c r="G124" s="19">
        <v>0</v>
      </c>
      <c r="H124" s="28"/>
      <c r="I124"/>
      <c r="J124" s="2">
        <f t="shared" si="2"/>
        <v>4200000</v>
      </c>
      <c r="K124">
        <v>4200000</v>
      </c>
      <c r="L124" t="s">
        <v>1205</v>
      </c>
    </row>
    <row r="125" spans="1:17" hidden="1" outlineLevel="1" x14ac:dyDescent="0.25">
      <c r="A125" t="s">
        <v>179</v>
      </c>
      <c r="B125" t="s">
        <v>20</v>
      </c>
      <c r="C125" t="s">
        <v>1534</v>
      </c>
      <c r="D125" t="s">
        <v>982</v>
      </c>
      <c r="E125" s="2">
        <f t="shared" si="3"/>
        <v>4200000</v>
      </c>
      <c r="F125"/>
      <c r="G125" s="19">
        <v>1000000</v>
      </c>
      <c r="H125" s="28"/>
      <c r="I125"/>
      <c r="J125" s="2">
        <f t="shared" si="2"/>
        <v>5200000</v>
      </c>
      <c r="K125">
        <v>4200000</v>
      </c>
      <c r="L125" t="s">
        <v>1205</v>
      </c>
    </row>
    <row r="126" spans="1:17" hidden="1" outlineLevel="1" x14ac:dyDescent="0.25">
      <c r="A126" t="s">
        <v>179</v>
      </c>
      <c r="B126" t="s">
        <v>20</v>
      </c>
      <c r="C126" t="s">
        <v>1535</v>
      </c>
      <c r="D126" t="s">
        <v>989</v>
      </c>
      <c r="E126" s="2">
        <f t="shared" si="3"/>
        <v>6500000</v>
      </c>
      <c r="F126"/>
      <c r="G126" s="19">
        <v>1000000</v>
      </c>
      <c r="H126" s="28"/>
      <c r="I126"/>
      <c r="J126" s="2">
        <f t="shared" si="2"/>
        <v>7500000</v>
      </c>
      <c r="K126">
        <v>6500000</v>
      </c>
      <c r="L126" t="s">
        <v>251</v>
      </c>
    </row>
    <row r="127" spans="1:17" hidden="1" outlineLevel="1" x14ac:dyDescent="0.25">
      <c r="A127" t="s">
        <v>179</v>
      </c>
      <c r="B127" t="s">
        <v>20</v>
      </c>
      <c r="C127" t="s">
        <v>1536</v>
      </c>
      <c r="D127" t="s">
        <v>992</v>
      </c>
      <c r="E127" s="2">
        <f t="shared" si="3"/>
        <v>4800000</v>
      </c>
      <c r="F127"/>
      <c r="G127" s="19">
        <v>1000000</v>
      </c>
      <c r="H127" s="28"/>
      <c r="I127"/>
      <c r="J127" s="2">
        <f t="shared" si="2"/>
        <v>5800000</v>
      </c>
      <c r="K127">
        <v>4800000</v>
      </c>
      <c r="L127" t="s">
        <v>366</v>
      </c>
    </row>
    <row r="128" spans="1:17" hidden="1" outlineLevel="1" x14ac:dyDescent="0.25">
      <c r="A128" t="s">
        <v>179</v>
      </c>
      <c r="B128" t="s">
        <v>20</v>
      </c>
      <c r="C128" t="s">
        <v>1537</v>
      </c>
      <c r="D128" t="s">
        <v>490</v>
      </c>
      <c r="E128" s="2">
        <f t="shared" si="3"/>
        <v>4200000</v>
      </c>
      <c r="F128"/>
      <c r="G128" s="19">
        <v>0</v>
      </c>
      <c r="H128" s="28"/>
      <c r="I128"/>
      <c r="J128" s="2">
        <f t="shared" si="2"/>
        <v>4200000</v>
      </c>
      <c r="K128">
        <v>4200000</v>
      </c>
      <c r="L128" t="s">
        <v>1205</v>
      </c>
    </row>
    <row r="129" spans="1:12" hidden="1" outlineLevel="1" x14ac:dyDescent="0.25">
      <c r="A129" t="s">
        <v>179</v>
      </c>
      <c r="B129" t="s">
        <v>20</v>
      </c>
      <c r="C129" t="s">
        <v>1538</v>
      </c>
      <c r="D129" t="s">
        <v>844</v>
      </c>
      <c r="E129" s="2">
        <f t="shared" si="3"/>
        <v>3800000</v>
      </c>
      <c r="F129"/>
      <c r="G129" s="19">
        <v>0</v>
      </c>
      <c r="H129" s="28"/>
      <c r="I129"/>
      <c r="J129" s="2">
        <f t="shared" si="2"/>
        <v>3800000</v>
      </c>
      <c r="K129">
        <v>3800000</v>
      </c>
      <c r="L129" t="s">
        <v>1205</v>
      </c>
    </row>
    <row r="130" spans="1:12" hidden="1" outlineLevel="1" x14ac:dyDescent="0.25">
      <c r="A130" t="s">
        <v>179</v>
      </c>
      <c r="B130" t="s">
        <v>20</v>
      </c>
      <c r="C130" t="s">
        <v>1539</v>
      </c>
      <c r="D130" t="s">
        <v>1540</v>
      </c>
      <c r="E130" s="2">
        <f t="shared" si="3"/>
        <v>2800000</v>
      </c>
      <c r="F130"/>
      <c r="G130" s="19">
        <v>1000000</v>
      </c>
      <c r="H130" s="28"/>
      <c r="I130"/>
      <c r="J130" s="2">
        <f t="shared" si="2"/>
        <v>3800000</v>
      </c>
      <c r="K130">
        <v>2800000</v>
      </c>
      <c r="L130" t="s">
        <v>1205</v>
      </c>
    </row>
    <row r="131" spans="1:12" hidden="1" outlineLevel="1" x14ac:dyDescent="0.25">
      <c r="A131" t="s">
        <v>179</v>
      </c>
      <c r="B131" t="s">
        <v>20</v>
      </c>
      <c r="C131" t="s">
        <v>1541</v>
      </c>
      <c r="D131" t="s">
        <v>746</v>
      </c>
      <c r="E131" s="2">
        <f t="shared" si="3"/>
        <v>1800000</v>
      </c>
      <c r="F131"/>
      <c r="G131" s="19">
        <v>0</v>
      </c>
      <c r="H131" s="28"/>
      <c r="I131"/>
      <c r="J131" s="2">
        <f t="shared" si="2"/>
        <v>1800000</v>
      </c>
      <c r="K131">
        <v>1800000</v>
      </c>
      <c r="L131" t="s">
        <v>1205</v>
      </c>
    </row>
    <row r="132" spans="1:12" hidden="1" outlineLevel="1" x14ac:dyDescent="0.25">
      <c r="A132" t="s">
        <v>179</v>
      </c>
      <c r="B132" t="s">
        <v>20</v>
      </c>
      <c r="C132" t="s">
        <v>1542</v>
      </c>
      <c r="D132" t="s">
        <v>845</v>
      </c>
      <c r="E132" s="2">
        <f t="shared" si="3"/>
        <v>4600000</v>
      </c>
      <c r="F132"/>
      <c r="G132" s="19">
        <v>0</v>
      </c>
      <c r="H132" s="28"/>
      <c r="I132"/>
      <c r="J132" s="2">
        <f t="shared" si="2"/>
        <v>4600000</v>
      </c>
      <c r="K132">
        <v>4600000</v>
      </c>
      <c r="L132" t="s">
        <v>366</v>
      </c>
    </row>
    <row r="133" spans="1:12" hidden="1" outlineLevel="1" x14ac:dyDescent="0.25">
      <c r="A133" t="s">
        <v>179</v>
      </c>
      <c r="B133" t="s">
        <v>20</v>
      </c>
      <c r="C133" t="s">
        <v>1543</v>
      </c>
      <c r="D133" t="s">
        <v>1544</v>
      </c>
      <c r="E133" s="2">
        <f t="shared" si="3"/>
        <v>2900000</v>
      </c>
      <c r="F133"/>
      <c r="G133" s="19">
        <v>1000000</v>
      </c>
      <c r="H133" s="28"/>
      <c r="I133"/>
      <c r="J133" s="2">
        <f t="shared" ref="J133:J196" si="4">SUM(E133:G133)-H133</f>
        <v>3900000</v>
      </c>
      <c r="K133">
        <v>2900000</v>
      </c>
      <c r="L133" t="s">
        <v>1205</v>
      </c>
    </row>
    <row r="134" spans="1:12" hidden="1" outlineLevel="1" x14ac:dyDescent="0.25">
      <c r="A134" t="s">
        <v>179</v>
      </c>
      <c r="B134" t="s">
        <v>20</v>
      </c>
      <c r="C134" t="s">
        <v>1545</v>
      </c>
      <c r="D134" t="s">
        <v>592</v>
      </c>
      <c r="E134" s="2">
        <f t="shared" ref="E134:E197" si="5">+K134-F134</f>
        <v>4700000</v>
      </c>
      <c r="F134"/>
      <c r="G134" s="19">
        <v>0</v>
      </c>
      <c r="H134" s="28"/>
      <c r="I134"/>
      <c r="J134" s="2">
        <f t="shared" si="4"/>
        <v>4700000</v>
      </c>
      <c r="K134">
        <v>4700000</v>
      </c>
      <c r="L134" t="s">
        <v>251</v>
      </c>
    </row>
    <row r="135" spans="1:12" hidden="1" outlineLevel="1" x14ac:dyDescent="0.25">
      <c r="A135" t="s">
        <v>179</v>
      </c>
      <c r="B135" t="s">
        <v>20</v>
      </c>
      <c r="C135" t="s">
        <v>1546</v>
      </c>
      <c r="D135" t="s">
        <v>158</v>
      </c>
      <c r="E135" s="2">
        <f t="shared" si="5"/>
        <v>5000000</v>
      </c>
      <c r="F135"/>
      <c r="G135" s="19">
        <v>0</v>
      </c>
      <c r="H135" s="28"/>
      <c r="I135"/>
      <c r="J135" s="2">
        <f t="shared" si="4"/>
        <v>5000000</v>
      </c>
      <c r="K135">
        <v>5000000</v>
      </c>
      <c r="L135" t="s">
        <v>366</v>
      </c>
    </row>
    <row r="136" spans="1:12" hidden="1" outlineLevel="1" x14ac:dyDescent="0.25">
      <c r="A136" t="s">
        <v>179</v>
      </c>
      <c r="B136" t="s">
        <v>20</v>
      </c>
      <c r="C136" t="s">
        <v>1547</v>
      </c>
      <c r="D136" t="s">
        <v>446</v>
      </c>
      <c r="E136" s="2">
        <f t="shared" si="5"/>
        <v>3200000</v>
      </c>
      <c r="F136"/>
      <c r="G136" s="19">
        <v>0</v>
      </c>
      <c r="H136" s="28"/>
      <c r="I136"/>
      <c r="J136" s="2">
        <f t="shared" si="4"/>
        <v>3200000</v>
      </c>
      <c r="K136">
        <v>3200000</v>
      </c>
      <c r="L136" t="s">
        <v>252</v>
      </c>
    </row>
    <row r="137" spans="1:12" hidden="1" outlineLevel="1" x14ac:dyDescent="0.25">
      <c r="A137" t="s">
        <v>179</v>
      </c>
      <c r="B137" t="s">
        <v>20</v>
      </c>
      <c r="D137" t="s">
        <v>1</v>
      </c>
      <c r="E137" s="2">
        <f t="shared" si="5"/>
        <v>0</v>
      </c>
      <c r="F137"/>
      <c r="G137" s="19">
        <v>0</v>
      </c>
      <c r="H137" s="28"/>
      <c r="I137"/>
      <c r="J137" s="2">
        <f t="shared" si="4"/>
        <v>0</v>
      </c>
      <c r="K137">
        <v>0</v>
      </c>
      <c r="L137" t="s">
        <v>252</v>
      </c>
    </row>
    <row r="138" spans="1:12" hidden="1" outlineLevel="1" x14ac:dyDescent="0.25">
      <c r="A138" t="s">
        <v>179</v>
      </c>
      <c r="B138" t="s">
        <v>20</v>
      </c>
      <c r="C138" t="s">
        <v>1548</v>
      </c>
      <c r="D138" t="s">
        <v>1549</v>
      </c>
      <c r="E138" s="2">
        <f t="shared" si="5"/>
        <v>431000</v>
      </c>
      <c r="F138"/>
      <c r="G138" s="19">
        <v>615384</v>
      </c>
      <c r="H138" s="28"/>
      <c r="I138"/>
      <c r="J138" s="2">
        <f t="shared" si="4"/>
        <v>1046384</v>
      </c>
      <c r="K138">
        <v>431000</v>
      </c>
      <c r="L138" t="s">
        <v>1205</v>
      </c>
    </row>
    <row r="139" spans="1:12" hidden="1" outlineLevel="1" x14ac:dyDescent="0.25">
      <c r="A139" t="s">
        <v>179</v>
      </c>
      <c r="B139" t="s">
        <v>20</v>
      </c>
      <c r="C139" t="s">
        <v>1550</v>
      </c>
      <c r="D139" t="s">
        <v>44</v>
      </c>
      <c r="E139" s="2">
        <f t="shared" si="5"/>
        <v>3800000</v>
      </c>
      <c r="F139"/>
      <c r="G139" s="19">
        <v>0</v>
      </c>
      <c r="H139" s="28"/>
      <c r="I139"/>
      <c r="J139" s="2">
        <f t="shared" si="4"/>
        <v>3800000</v>
      </c>
      <c r="K139">
        <v>3800000</v>
      </c>
      <c r="L139" t="s">
        <v>1205</v>
      </c>
    </row>
    <row r="140" spans="1:12" hidden="1" outlineLevel="1" x14ac:dyDescent="0.25">
      <c r="A140" t="s">
        <v>179</v>
      </c>
      <c r="B140" t="s">
        <v>20</v>
      </c>
      <c r="C140" t="s">
        <v>1551</v>
      </c>
      <c r="D140" t="s">
        <v>45</v>
      </c>
      <c r="E140" s="2">
        <f t="shared" si="5"/>
        <v>4600000</v>
      </c>
      <c r="F140"/>
      <c r="G140" s="19">
        <v>0</v>
      </c>
      <c r="H140" s="28"/>
      <c r="I140"/>
      <c r="J140" s="2">
        <f t="shared" si="4"/>
        <v>4600000</v>
      </c>
      <c r="K140">
        <v>4600000</v>
      </c>
      <c r="L140" t="s">
        <v>366</v>
      </c>
    </row>
    <row r="141" spans="1:12" hidden="1" outlineLevel="1" x14ac:dyDescent="0.25">
      <c r="A141" t="s">
        <v>179</v>
      </c>
      <c r="B141" t="s">
        <v>20</v>
      </c>
      <c r="C141" t="s">
        <v>1552</v>
      </c>
      <c r="D141" t="s">
        <v>411</v>
      </c>
      <c r="E141" s="2">
        <f t="shared" si="5"/>
        <v>3800000</v>
      </c>
      <c r="F141"/>
      <c r="G141" s="19">
        <v>0</v>
      </c>
      <c r="H141" s="28"/>
      <c r="I141"/>
      <c r="J141" s="2">
        <f t="shared" si="4"/>
        <v>3800000</v>
      </c>
      <c r="K141">
        <v>3800000</v>
      </c>
      <c r="L141" t="s">
        <v>1205</v>
      </c>
    </row>
    <row r="142" spans="1:12" hidden="1" outlineLevel="1" x14ac:dyDescent="0.25">
      <c r="A142" t="s">
        <v>179</v>
      </c>
      <c r="B142" t="s">
        <v>20</v>
      </c>
      <c r="D142" t="s">
        <v>1</v>
      </c>
      <c r="E142" s="2">
        <f t="shared" si="5"/>
        <v>0</v>
      </c>
      <c r="F142"/>
      <c r="G142" s="19">
        <v>0</v>
      </c>
      <c r="H142" s="28"/>
      <c r="I142"/>
      <c r="J142" s="2">
        <f t="shared" si="4"/>
        <v>0</v>
      </c>
      <c r="K142">
        <v>0</v>
      </c>
      <c r="L142" t="s">
        <v>1205</v>
      </c>
    </row>
    <row r="143" spans="1:12" hidden="1" outlineLevel="1" x14ac:dyDescent="0.25">
      <c r="A143" t="s">
        <v>179</v>
      </c>
      <c r="B143" t="s">
        <v>20</v>
      </c>
      <c r="C143" t="s">
        <v>1553</v>
      </c>
      <c r="D143" t="s">
        <v>79</v>
      </c>
      <c r="E143" s="2">
        <f t="shared" si="5"/>
        <v>5900000</v>
      </c>
      <c r="F143"/>
      <c r="G143" s="19">
        <v>0</v>
      </c>
      <c r="H143" s="28"/>
      <c r="I143"/>
      <c r="J143" s="2">
        <f t="shared" si="4"/>
        <v>5900000</v>
      </c>
      <c r="K143">
        <v>5900000</v>
      </c>
      <c r="L143" t="s">
        <v>251</v>
      </c>
    </row>
    <row r="144" spans="1:12" hidden="1" outlineLevel="1" x14ac:dyDescent="0.25">
      <c r="A144" t="s">
        <v>179</v>
      </c>
      <c r="B144" t="s">
        <v>20</v>
      </c>
      <c r="C144" t="s">
        <v>1554</v>
      </c>
      <c r="D144" t="s">
        <v>593</v>
      </c>
      <c r="E144" s="2">
        <f t="shared" si="5"/>
        <v>3800000</v>
      </c>
      <c r="F144"/>
      <c r="G144" s="19">
        <v>0</v>
      </c>
      <c r="H144" s="28"/>
      <c r="I144"/>
      <c r="J144" s="2">
        <f t="shared" si="4"/>
        <v>3800000</v>
      </c>
      <c r="K144">
        <v>3800000</v>
      </c>
      <c r="L144" t="s">
        <v>1205</v>
      </c>
    </row>
    <row r="145" spans="1:12" hidden="1" outlineLevel="1" x14ac:dyDescent="0.25">
      <c r="A145" t="s">
        <v>179</v>
      </c>
      <c r="B145" t="s">
        <v>20</v>
      </c>
      <c r="C145" t="s">
        <v>1555</v>
      </c>
      <c r="D145" t="s">
        <v>157</v>
      </c>
      <c r="E145" s="2">
        <f t="shared" si="5"/>
        <v>3800000</v>
      </c>
      <c r="F145"/>
      <c r="G145" s="19">
        <v>0</v>
      </c>
      <c r="H145" s="28"/>
      <c r="I145"/>
      <c r="J145" s="2">
        <f t="shared" si="4"/>
        <v>3800000</v>
      </c>
      <c r="K145">
        <v>3800000</v>
      </c>
      <c r="L145" t="s">
        <v>1205</v>
      </c>
    </row>
    <row r="146" spans="1:12" hidden="1" outlineLevel="1" x14ac:dyDescent="0.25">
      <c r="A146" t="s">
        <v>179</v>
      </c>
      <c r="B146" t="s">
        <v>20</v>
      </c>
      <c r="C146" t="s">
        <v>1556</v>
      </c>
      <c r="D146" t="s">
        <v>758</v>
      </c>
      <c r="E146" s="2">
        <f t="shared" si="5"/>
        <v>2200000</v>
      </c>
      <c r="F146"/>
      <c r="G146" s="19">
        <v>0</v>
      </c>
      <c r="H146" s="28"/>
      <c r="I146"/>
      <c r="J146" s="2">
        <f t="shared" si="4"/>
        <v>2200000</v>
      </c>
      <c r="K146">
        <v>2200000</v>
      </c>
      <c r="L146" t="s">
        <v>252</v>
      </c>
    </row>
    <row r="147" spans="1:12" hidden="1" outlineLevel="1" x14ac:dyDescent="0.25">
      <c r="A147" t="s">
        <v>179</v>
      </c>
      <c r="B147" t="s">
        <v>20</v>
      </c>
      <c r="C147" t="s">
        <v>1557</v>
      </c>
      <c r="D147" t="s">
        <v>749</v>
      </c>
      <c r="E147" s="2">
        <f t="shared" si="5"/>
        <v>500000</v>
      </c>
      <c r="F147"/>
      <c r="G147" s="19">
        <v>1000000</v>
      </c>
      <c r="H147" s="28"/>
      <c r="I147"/>
      <c r="J147" s="2">
        <f t="shared" si="4"/>
        <v>1500000</v>
      </c>
      <c r="K147">
        <v>500000</v>
      </c>
      <c r="L147" t="s">
        <v>251</v>
      </c>
    </row>
    <row r="148" spans="1:12" hidden="1" outlineLevel="1" x14ac:dyDescent="0.25">
      <c r="A148" t="s">
        <v>179</v>
      </c>
      <c r="B148" t="s">
        <v>20</v>
      </c>
      <c r="D148" t="s">
        <v>1</v>
      </c>
      <c r="E148" s="2">
        <f t="shared" si="5"/>
        <v>0</v>
      </c>
      <c r="F148"/>
      <c r="G148" s="19">
        <v>0</v>
      </c>
      <c r="H148" s="28"/>
      <c r="I148"/>
      <c r="J148" s="2">
        <f t="shared" si="4"/>
        <v>0</v>
      </c>
      <c r="K148"/>
      <c r="L148" t="s">
        <v>1205</v>
      </c>
    </row>
    <row r="149" spans="1:12" hidden="1" outlineLevel="1" x14ac:dyDescent="0.25">
      <c r="A149" t="s">
        <v>179</v>
      </c>
      <c r="B149" t="s">
        <v>20</v>
      </c>
      <c r="D149" t="s">
        <v>1</v>
      </c>
      <c r="E149" s="2">
        <f t="shared" si="5"/>
        <v>0</v>
      </c>
      <c r="F149"/>
      <c r="G149" s="19">
        <v>0</v>
      </c>
      <c r="H149" s="28"/>
      <c r="I149"/>
      <c r="J149" s="2">
        <f t="shared" si="4"/>
        <v>0</v>
      </c>
      <c r="K149">
        <v>0</v>
      </c>
      <c r="L149" t="s">
        <v>366</v>
      </c>
    </row>
    <row r="150" spans="1:12" hidden="1" outlineLevel="1" x14ac:dyDescent="0.25">
      <c r="A150" t="s">
        <v>179</v>
      </c>
      <c r="B150" t="s">
        <v>20</v>
      </c>
      <c r="C150" t="s">
        <v>1558</v>
      </c>
      <c r="D150" t="s">
        <v>498</v>
      </c>
      <c r="E150" s="2">
        <f t="shared" si="5"/>
        <v>900000</v>
      </c>
      <c r="F150"/>
      <c r="G150" s="19">
        <v>0</v>
      </c>
      <c r="H150" s="28"/>
      <c r="I150"/>
      <c r="J150" s="2">
        <f t="shared" si="4"/>
        <v>900000</v>
      </c>
      <c r="K150">
        <v>900000</v>
      </c>
      <c r="L150" t="s">
        <v>1205</v>
      </c>
    </row>
    <row r="151" spans="1:12" hidden="1" outlineLevel="1" x14ac:dyDescent="0.25">
      <c r="A151" t="s">
        <v>179</v>
      </c>
      <c r="B151" t="s">
        <v>20</v>
      </c>
      <c r="C151" t="s">
        <v>1559</v>
      </c>
      <c r="D151" t="s">
        <v>590</v>
      </c>
      <c r="E151" s="2">
        <f t="shared" si="5"/>
        <v>2000000</v>
      </c>
      <c r="F151"/>
      <c r="G151" s="19">
        <v>0</v>
      </c>
      <c r="H151" s="28"/>
      <c r="I151"/>
      <c r="J151" s="2">
        <f t="shared" si="4"/>
        <v>2000000</v>
      </c>
      <c r="K151">
        <v>2000000</v>
      </c>
      <c r="L151" t="s">
        <v>1205</v>
      </c>
    </row>
    <row r="152" spans="1:12" hidden="1" outlineLevel="1" x14ac:dyDescent="0.25">
      <c r="A152" t="s">
        <v>179</v>
      </c>
      <c r="B152" t="s">
        <v>20</v>
      </c>
      <c r="C152" t="s">
        <v>1560</v>
      </c>
      <c r="D152" t="s">
        <v>1561</v>
      </c>
      <c r="E152" s="2">
        <f t="shared" si="5"/>
        <v>1000000</v>
      </c>
      <c r="F152"/>
      <c r="G152" s="19">
        <v>1000000</v>
      </c>
      <c r="H152" s="28"/>
      <c r="I152"/>
      <c r="J152" s="2">
        <f t="shared" si="4"/>
        <v>2000000</v>
      </c>
      <c r="K152">
        <v>1000000</v>
      </c>
      <c r="L152" t="s">
        <v>1205</v>
      </c>
    </row>
    <row r="153" spans="1:12" hidden="1" outlineLevel="1" x14ac:dyDescent="0.25">
      <c r="A153" t="s">
        <v>179</v>
      </c>
      <c r="B153" t="s">
        <v>20</v>
      </c>
      <c r="C153" t="s">
        <v>1562</v>
      </c>
      <c r="D153" t="s">
        <v>496</v>
      </c>
      <c r="E153" s="2">
        <f t="shared" si="5"/>
        <v>1500000</v>
      </c>
      <c r="F153"/>
      <c r="G153" s="19">
        <v>0</v>
      </c>
      <c r="H153" s="28"/>
      <c r="I153"/>
      <c r="J153" s="2">
        <f t="shared" si="4"/>
        <v>1500000</v>
      </c>
      <c r="K153">
        <v>1500000</v>
      </c>
      <c r="L153" t="s">
        <v>1205</v>
      </c>
    </row>
    <row r="154" spans="1:12" hidden="1" outlineLevel="1" x14ac:dyDescent="0.25">
      <c r="A154" t="s">
        <v>179</v>
      </c>
      <c r="B154" t="s">
        <v>20</v>
      </c>
      <c r="C154" t="s">
        <v>1563</v>
      </c>
      <c r="D154" t="s">
        <v>1564</v>
      </c>
      <c r="E154" s="2">
        <f t="shared" si="5"/>
        <v>2369000</v>
      </c>
      <c r="F154"/>
      <c r="G154" s="19">
        <v>846153</v>
      </c>
      <c r="H154" s="28"/>
      <c r="I154"/>
      <c r="J154" s="2">
        <f t="shared" si="4"/>
        <v>3215153</v>
      </c>
      <c r="K154">
        <v>2369000</v>
      </c>
      <c r="L154" t="s">
        <v>1205</v>
      </c>
    </row>
    <row r="155" spans="1:12" hidden="1" outlineLevel="1" x14ac:dyDescent="0.25">
      <c r="A155" t="s">
        <v>179</v>
      </c>
      <c r="B155" t="s">
        <v>20</v>
      </c>
      <c r="C155" t="s">
        <v>1565</v>
      </c>
      <c r="D155" t="s">
        <v>699</v>
      </c>
      <c r="E155" s="2">
        <f t="shared" si="5"/>
        <v>2877000</v>
      </c>
      <c r="F155"/>
      <c r="G155" s="19">
        <v>653846</v>
      </c>
      <c r="H155" s="28"/>
      <c r="I155"/>
      <c r="J155" s="2">
        <f t="shared" si="4"/>
        <v>3530846</v>
      </c>
      <c r="K155">
        <v>2877000</v>
      </c>
      <c r="L155" t="s">
        <v>251</v>
      </c>
    </row>
    <row r="156" spans="1:12" hidden="1" outlineLevel="1" x14ac:dyDescent="0.25">
      <c r="A156" t="s">
        <v>179</v>
      </c>
      <c r="B156" t="s">
        <v>20</v>
      </c>
      <c r="C156" t="s">
        <v>1566</v>
      </c>
      <c r="D156" t="s">
        <v>441</v>
      </c>
      <c r="E156" s="2">
        <f t="shared" si="5"/>
        <v>600000</v>
      </c>
      <c r="F156"/>
      <c r="G156" s="19">
        <v>0</v>
      </c>
      <c r="H156" s="28"/>
      <c r="I156"/>
      <c r="J156" s="2">
        <f t="shared" si="4"/>
        <v>600000</v>
      </c>
      <c r="K156">
        <v>600000</v>
      </c>
      <c r="L156" t="s">
        <v>366</v>
      </c>
    </row>
    <row r="157" spans="1:12" hidden="1" outlineLevel="1" x14ac:dyDescent="0.25">
      <c r="A157" t="s">
        <v>179</v>
      </c>
      <c r="B157" t="s">
        <v>20</v>
      </c>
      <c r="C157" t="s">
        <v>1567</v>
      </c>
      <c r="D157" t="s">
        <v>52</v>
      </c>
      <c r="E157" s="2">
        <f t="shared" si="5"/>
        <v>1500000</v>
      </c>
      <c r="F157"/>
      <c r="G157" s="19">
        <v>0</v>
      </c>
      <c r="H157" s="28"/>
      <c r="I157"/>
      <c r="J157" s="2">
        <f t="shared" si="4"/>
        <v>1500000</v>
      </c>
      <c r="K157">
        <v>1500000</v>
      </c>
      <c r="L157" t="s">
        <v>1205</v>
      </c>
    </row>
    <row r="158" spans="1:12" hidden="1" outlineLevel="1" x14ac:dyDescent="0.25">
      <c r="A158" t="s">
        <v>179</v>
      </c>
      <c r="B158" t="s">
        <v>20</v>
      </c>
      <c r="C158" t="s">
        <v>1568</v>
      </c>
      <c r="D158" t="s">
        <v>754</v>
      </c>
      <c r="E158" s="2">
        <f t="shared" si="5"/>
        <v>4000000</v>
      </c>
      <c r="F158"/>
      <c r="G158" s="19">
        <v>0</v>
      </c>
      <c r="H158" s="28"/>
      <c r="I158"/>
      <c r="J158" s="2">
        <f t="shared" si="4"/>
        <v>4000000</v>
      </c>
      <c r="K158">
        <v>4000000</v>
      </c>
      <c r="L158" t="s">
        <v>251</v>
      </c>
    </row>
    <row r="159" spans="1:12" hidden="1" outlineLevel="1" x14ac:dyDescent="0.25">
      <c r="A159" t="s">
        <v>179</v>
      </c>
      <c r="B159" t="s">
        <v>20</v>
      </c>
      <c r="C159" t="s">
        <v>1569</v>
      </c>
      <c r="D159" t="s">
        <v>1570</v>
      </c>
      <c r="E159" s="2">
        <f t="shared" si="5"/>
        <v>0</v>
      </c>
      <c r="F159"/>
      <c r="G159" s="19">
        <v>1000000</v>
      </c>
      <c r="H159" s="28"/>
      <c r="I159"/>
      <c r="J159" s="2">
        <f t="shared" si="4"/>
        <v>1000000</v>
      </c>
      <c r="K159">
        <v>0</v>
      </c>
      <c r="L159" t="s">
        <v>252</v>
      </c>
    </row>
    <row r="160" spans="1:12" hidden="1" outlineLevel="1" x14ac:dyDescent="0.25">
      <c r="A160" t="s">
        <v>179</v>
      </c>
      <c r="B160" t="s">
        <v>20</v>
      </c>
      <c r="C160" t="s">
        <v>1571</v>
      </c>
      <c r="D160" t="s">
        <v>1572</v>
      </c>
      <c r="E160" s="2">
        <f t="shared" si="5"/>
        <v>400000</v>
      </c>
      <c r="F160"/>
      <c r="G160" s="19">
        <v>115384</v>
      </c>
      <c r="H160" s="28"/>
      <c r="I160"/>
      <c r="J160" s="2">
        <f t="shared" si="4"/>
        <v>515384</v>
      </c>
      <c r="K160">
        <v>400000</v>
      </c>
      <c r="L160" t="s">
        <v>1205</v>
      </c>
    </row>
    <row r="161" spans="1:12" hidden="1" outlineLevel="1" x14ac:dyDescent="0.25">
      <c r="A161" t="s">
        <v>179</v>
      </c>
      <c r="B161" t="s">
        <v>20</v>
      </c>
      <c r="C161" t="s">
        <v>1573</v>
      </c>
      <c r="D161" t="s">
        <v>160</v>
      </c>
      <c r="E161" s="2">
        <f t="shared" si="5"/>
        <v>5000000</v>
      </c>
      <c r="F161"/>
      <c r="G161" s="19">
        <v>0</v>
      </c>
      <c r="H161" s="28"/>
      <c r="I161"/>
      <c r="J161" s="2">
        <f t="shared" si="4"/>
        <v>5000000</v>
      </c>
      <c r="K161">
        <v>5000000</v>
      </c>
      <c r="L161" t="s">
        <v>366</v>
      </c>
    </row>
    <row r="162" spans="1:12" hidden="1" outlineLevel="1" x14ac:dyDescent="0.25">
      <c r="A162" t="s">
        <v>179</v>
      </c>
      <c r="B162" t="s">
        <v>20</v>
      </c>
      <c r="C162" t="s">
        <v>1574</v>
      </c>
      <c r="D162" t="s">
        <v>1575</v>
      </c>
      <c r="E162" s="2">
        <f t="shared" si="5"/>
        <v>0</v>
      </c>
      <c r="F162"/>
      <c r="G162" s="19">
        <v>115384</v>
      </c>
      <c r="H162" s="28"/>
      <c r="I162"/>
      <c r="J162" s="2">
        <f t="shared" si="4"/>
        <v>115384</v>
      </c>
      <c r="K162">
        <v>0</v>
      </c>
      <c r="L162" t="s">
        <v>1205</v>
      </c>
    </row>
    <row r="163" spans="1:12" hidden="1" outlineLevel="1" x14ac:dyDescent="0.25">
      <c r="A163" t="s">
        <v>179</v>
      </c>
      <c r="B163" t="s">
        <v>20</v>
      </c>
      <c r="C163" t="s">
        <v>1576</v>
      </c>
      <c r="D163" t="s">
        <v>853</v>
      </c>
      <c r="E163" s="2">
        <f t="shared" si="5"/>
        <v>2500000</v>
      </c>
      <c r="F163"/>
      <c r="G163" s="19">
        <v>0</v>
      </c>
      <c r="H163" s="28"/>
      <c r="I163"/>
      <c r="J163" s="2">
        <f t="shared" si="4"/>
        <v>2500000</v>
      </c>
      <c r="K163">
        <v>2500000</v>
      </c>
      <c r="L163" t="s">
        <v>253</v>
      </c>
    </row>
    <row r="164" spans="1:12" hidden="1" outlineLevel="1" x14ac:dyDescent="0.25">
      <c r="A164" t="s">
        <v>179</v>
      </c>
      <c r="B164" t="s">
        <v>20</v>
      </c>
      <c r="C164" t="s">
        <v>1577</v>
      </c>
      <c r="D164" t="s">
        <v>1578</v>
      </c>
      <c r="E164" s="2">
        <f t="shared" si="5"/>
        <v>1000000</v>
      </c>
      <c r="F164"/>
      <c r="G164" s="19">
        <v>76923</v>
      </c>
      <c r="H164" s="28"/>
      <c r="I164"/>
      <c r="J164" s="2">
        <f t="shared" si="4"/>
        <v>1076923</v>
      </c>
      <c r="K164">
        <v>1000000</v>
      </c>
      <c r="L164" t="s">
        <v>253</v>
      </c>
    </row>
    <row r="165" spans="1:12" hidden="1" outlineLevel="1" x14ac:dyDescent="0.25">
      <c r="A165" t="s">
        <v>179</v>
      </c>
      <c r="B165" t="s">
        <v>20</v>
      </c>
      <c r="C165" t="s">
        <v>1579</v>
      </c>
      <c r="D165" t="s">
        <v>1580</v>
      </c>
      <c r="E165" s="2">
        <f t="shared" si="5"/>
        <v>0</v>
      </c>
      <c r="F165"/>
      <c r="G165" s="19">
        <v>0</v>
      </c>
      <c r="H165" s="28"/>
      <c r="I165"/>
      <c r="J165" s="2">
        <f t="shared" si="4"/>
        <v>0</v>
      </c>
      <c r="K165">
        <v>0</v>
      </c>
      <c r="L165" t="s">
        <v>253</v>
      </c>
    </row>
    <row r="166" spans="1:12" hidden="1" outlineLevel="1" x14ac:dyDescent="0.25">
      <c r="A166" t="s">
        <v>179</v>
      </c>
      <c r="B166" t="s">
        <v>20</v>
      </c>
      <c r="C166" t="s">
        <v>1581</v>
      </c>
      <c r="D166" t="s">
        <v>161</v>
      </c>
      <c r="E166" s="2">
        <f t="shared" si="5"/>
        <v>2800000</v>
      </c>
      <c r="F166"/>
      <c r="G166" s="19">
        <v>0</v>
      </c>
      <c r="H166" s="28"/>
      <c r="I166"/>
      <c r="J166" s="2">
        <f t="shared" si="4"/>
        <v>2800000</v>
      </c>
      <c r="K166">
        <v>2800000</v>
      </c>
      <c r="L166" t="s">
        <v>1205</v>
      </c>
    </row>
    <row r="167" spans="1:12" hidden="1" outlineLevel="1" x14ac:dyDescent="0.25">
      <c r="A167" t="s">
        <v>179</v>
      </c>
      <c r="B167" t="s">
        <v>20</v>
      </c>
      <c r="C167" t="s">
        <v>1582</v>
      </c>
      <c r="D167" t="s">
        <v>376</v>
      </c>
      <c r="E167" s="2">
        <f t="shared" si="5"/>
        <v>4800000</v>
      </c>
      <c r="F167"/>
      <c r="G167" s="19">
        <v>0</v>
      </c>
      <c r="H167" s="28"/>
      <c r="I167"/>
      <c r="J167" s="2">
        <f t="shared" si="4"/>
        <v>4800000</v>
      </c>
      <c r="K167">
        <v>4800000</v>
      </c>
      <c r="L167" t="s">
        <v>366</v>
      </c>
    </row>
    <row r="168" spans="1:12" hidden="1" outlineLevel="1" x14ac:dyDescent="0.25">
      <c r="A168" t="s">
        <v>179</v>
      </c>
      <c r="B168" t="s">
        <v>20</v>
      </c>
      <c r="C168" t="s">
        <v>1583</v>
      </c>
      <c r="D168" t="s">
        <v>987</v>
      </c>
      <c r="E168" s="2">
        <f t="shared" si="5"/>
        <v>500000</v>
      </c>
      <c r="F168"/>
      <c r="G168" s="19">
        <v>1000000</v>
      </c>
      <c r="H168" s="28"/>
      <c r="I168"/>
      <c r="J168" s="2">
        <f t="shared" si="4"/>
        <v>1500000</v>
      </c>
      <c r="K168">
        <v>500000</v>
      </c>
      <c r="L168" t="s">
        <v>253</v>
      </c>
    </row>
    <row r="169" spans="1:12" hidden="1" outlineLevel="1" x14ac:dyDescent="0.25">
      <c r="A169" t="s">
        <v>179</v>
      </c>
      <c r="B169" t="s">
        <v>20</v>
      </c>
      <c r="C169" t="s">
        <v>1584</v>
      </c>
      <c r="D169" t="s">
        <v>993</v>
      </c>
      <c r="E169" s="2">
        <f t="shared" si="5"/>
        <v>2000000</v>
      </c>
      <c r="F169"/>
      <c r="G169" s="19">
        <v>1000000</v>
      </c>
      <c r="H169" s="28"/>
      <c r="I169"/>
      <c r="J169" s="2">
        <f t="shared" si="4"/>
        <v>3000000</v>
      </c>
      <c r="K169">
        <v>2000000</v>
      </c>
      <c r="L169" t="s">
        <v>366</v>
      </c>
    </row>
    <row r="170" spans="1:12" hidden="1" outlineLevel="1" x14ac:dyDescent="0.25">
      <c r="A170" t="s">
        <v>179</v>
      </c>
      <c r="B170" t="s">
        <v>20</v>
      </c>
      <c r="C170" t="s">
        <v>1585</v>
      </c>
      <c r="D170" t="s">
        <v>413</v>
      </c>
      <c r="E170" s="2">
        <f t="shared" si="5"/>
        <v>3700000</v>
      </c>
      <c r="F170"/>
      <c r="G170" s="19">
        <v>0</v>
      </c>
      <c r="H170" s="28"/>
      <c r="I170"/>
      <c r="J170" s="2">
        <f t="shared" si="4"/>
        <v>3700000</v>
      </c>
      <c r="K170">
        <v>3700000</v>
      </c>
      <c r="L170" t="s">
        <v>253</v>
      </c>
    </row>
    <row r="171" spans="1:12" hidden="1" outlineLevel="1" x14ac:dyDescent="0.25">
      <c r="A171" t="s">
        <v>179</v>
      </c>
      <c r="B171" t="s">
        <v>20</v>
      </c>
      <c r="C171" t="s">
        <v>1586</v>
      </c>
      <c r="D171" t="s">
        <v>1003</v>
      </c>
      <c r="E171" s="2">
        <f t="shared" si="5"/>
        <v>3300000</v>
      </c>
      <c r="F171"/>
      <c r="G171" s="19">
        <v>1000000</v>
      </c>
      <c r="H171" s="28"/>
      <c r="I171"/>
      <c r="J171" s="2">
        <f t="shared" si="4"/>
        <v>4300000</v>
      </c>
      <c r="K171">
        <v>3300000</v>
      </c>
      <c r="L171" t="s">
        <v>1205</v>
      </c>
    </row>
    <row r="172" spans="1:12" hidden="1" outlineLevel="1" x14ac:dyDescent="0.25">
      <c r="A172" t="s">
        <v>179</v>
      </c>
      <c r="B172" t="s">
        <v>20</v>
      </c>
      <c r="C172" t="s">
        <v>1587</v>
      </c>
      <c r="D172" t="s">
        <v>1001</v>
      </c>
      <c r="E172" s="2">
        <f t="shared" si="5"/>
        <v>2300000</v>
      </c>
      <c r="F172"/>
      <c r="G172" s="19">
        <v>1000000</v>
      </c>
      <c r="H172" s="28"/>
      <c r="I172"/>
      <c r="J172" s="2">
        <f t="shared" si="4"/>
        <v>3300000</v>
      </c>
      <c r="K172">
        <v>2300000</v>
      </c>
      <c r="L172" t="s">
        <v>1205</v>
      </c>
    </row>
    <row r="173" spans="1:12" hidden="1" outlineLevel="1" x14ac:dyDescent="0.25">
      <c r="A173" t="s">
        <v>179</v>
      </c>
      <c r="B173" t="s">
        <v>20</v>
      </c>
      <c r="C173" t="s">
        <v>1588</v>
      </c>
      <c r="D173" t="s">
        <v>1002</v>
      </c>
      <c r="E173" s="2">
        <f t="shared" si="5"/>
        <v>3300000</v>
      </c>
      <c r="F173"/>
      <c r="G173" s="19">
        <v>1000000</v>
      </c>
      <c r="H173" s="28"/>
      <c r="I173"/>
      <c r="J173" s="2">
        <f t="shared" si="4"/>
        <v>4300000</v>
      </c>
      <c r="K173">
        <v>3300000</v>
      </c>
      <c r="L173" t="s">
        <v>1205</v>
      </c>
    </row>
    <row r="174" spans="1:12" hidden="1" outlineLevel="1" x14ac:dyDescent="0.25">
      <c r="A174" t="s">
        <v>179</v>
      </c>
      <c r="B174" t="s">
        <v>20</v>
      </c>
      <c r="D174" t="s">
        <v>1</v>
      </c>
      <c r="E174" s="2">
        <f t="shared" si="5"/>
        <v>0</v>
      </c>
      <c r="F174"/>
      <c r="G174" s="19">
        <v>0</v>
      </c>
      <c r="H174" s="28"/>
      <c r="I174"/>
      <c r="J174" s="2">
        <f t="shared" si="4"/>
        <v>0</v>
      </c>
      <c r="K174"/>
      <c r="L174" t="s">
        <v>1205</v>
      </c>
    </row>
    <row r="175" spans="1:12" hidden="1" outlineLevel="1" x14ac:dyDescent="0.25">
      <c r="A175" t="s">
        <v>179</v>
      </c>
      <c r="B175" t="s">
        <v>20</v>
      </c>
      <c r="C175" t="s">
        <v>1589</v>
      </c>
      <c r="D175" t="s">
        <v>1000</v>
      </c>
      <c r="E175" s="2">
        <f t="shared" si="5"/>
        <v>4600000</v>
      </c>
      <c r="F175"/>
      <c r="G175" s="19">
        <v>1000000</v>
      </c>
      <c r="H175" s="28"/>
      <c r="I175"/>
      <c r="J175" s="2">
        <f t="shared" si="4"/>
        <v>5600000</v>
      </c>
      <c r="K175">
        <v>4600000</v>
      </c>
      <c r="L175" t="s">
        <v>366</v>
      </c>
    </row>
    <row r="176" spans="1:12" hidden="1" outlineLevel="1" x14ac:dyDescent="0.25">
      <c r="A176" t="s">
        <v>179</v>
      </c>
      <c r="B176" t="s">
        <v>20</v>
      </c>
      <c r="C176" t="s">
        <v>1808</v>
      </c>
      <c r="D176" t="s">
        <v>499</v>
      </c>
      <c r="E176" s="2">
        <f t="shared" si="5"/>
        <v>4200000</v>
      </c>
      <c r="F176"/>
      <c r="G176" s="19">
        <v>0</v>
      </c>
      <c r="H176" s="28"/>
      <c r="I176"/>
      <c r="J176" s="2">
        <f t="shared" si="4"/>
        <v>4200000</v>
      </c>
      <c r="K176">
        <v>4200000</v>
      </c>
      <c r="L176" t="s">
        <v>253</v>
      </c>
    </row>
    <row r="177" spans="1:12" hidden="1" outlineLevel="1" x14ac:dyDescent="0.25">
      <c r="A177" t="s">
        <v>180</v>
      </c>
      <c r="B177" t="s">
        <v>20</v>
      </c>
      <c r="C177" t="s">
        <v>1590</v>
      </c>
      <c r="D177" t="s">
        <v>983</v>
      </c>
      <c r="E177" s="2">
        <f t="shared" si="5"/>
        <v>3300000</v>
      </c>
      <c r="F177"/>
      <c r="G177" s="19">
        <v>0</v>
      </c>
      <c r="H177" s="28"/>
      <c r="I177"/>
      <c r="J177" s="2">
        <f t="shared" si="4"/>
        <v>3300000</v>
      </c>
      <c r="K177">
        <v>3300000</v>
      </c>
      <c r="L177" t="s">
        <v>1205</v>
      </c>
    </row>
    <row r="178" spans="1:12" hidden="1" outlineLevel="1" x14ac:dyDescent="0.25">
      <c r="A178" t="s">
        <v>180</v>
      </c>
      <c r="B178" t="s">
        <v>20</v>
      </c>
      <c r="C178" t="s">
        <v>1591</v>
      </c>
      <c r="D178" t="s">
        <v>994</v>
      </c>
      <c r="E178" s="2">
        <f t="shared" si="5"/>
        <v>3300000</v>
      </c>
      <c r="F178"/>
      <c r="G178" s="19">
        <v>1000000</v>
      </c>
      <c r="H178" s="28"/>
      <c r="I178"/>
      <c r="J178" s="2">
        <f t="shared" si="4"/>
        <v>4300000</v>
      </c>
      <c r="K178">
        <v>3300000</v>
      </c>
      <c r="L178" t="s">
        <v>1205</v>
      </c>
    </row>
    <row r="179" spans="1:12" hidden="1" outlineLevel="1" x14ac:dyDescent="0.25">
      <c r="A179" t="s">
        <v>180</v>
      </c>
      <c r="B179" t="s">
        <v>20</v>
      </c>
      <c r="C179" t="s">
        <v>1592</v>
      </c>
      <c r="D179" t="s">
        <v>399</v>
      </c>
      <c r="E179" s="2">
        <f t="shared" si="5"/>
        <v>1800000</v>
      </c>
      <c r="F179"/>
      <c r="G179" s="19">
        <v>0</v>
      </c>
      <c r="H179" s="28"/>
      <c r="I179"/>
      <c r="J179" s="2">
        <f t="shared" si="4"/>
        <v>1800000</v>
      </c>
      <c r="K179">
        <v>1800000</v>
      </c>
      <c r="L179" t="s">
        <v>1205</v>
      </c>
    </row>
    <row r="180" spans="1:12" hidden="1" outlineLevel="1" x14ac:dyDescent="0.25">
      <c r="A180" t="s">
        <v>180</v>
      </c>
      <c r="B180" t="s">
        <v>20</v>
      </c>
      <c r="C180" t="s">
        <v>1593</v>
      </c>
      <c r="D180" t="s">
        <v>1594</v>
      </c>
      <c r="E180" s="2">
        <f t="shared" si="5"/>
        <v>0</v>
      </c>
      <c r="F180"/>
      <c r="G180" s="19">
        <v>1000000</v>
      </c>
      <c r="H180" s="28"/>
      <c r="I180"/>
      <c r="J180" s="2">
        <f t="shared" si="4"/>
        <v>1000000</v>
      </c>
      <c r="K180">
        <v>0</v>
      </c>
      <c r="L180" t="s">
        <v>1205</v>
      </c>
    </row>
    <row r="181" spans="1:12" hidden="1" outlineLevel="1" x14ac:dyDescent="0.25">
      <c r="A181" t="s">
        <v>180</v>
      </c>
      <c r="B181" t="s">
        <v>20</v>
      </c>
      <c r="C181" t="s">
        <v>1595</v>
      </c>
      <c r="D181" t="s">
        <v>500</v>
      </c>
      <c r="E181" s="2">
        <f t="shared" si="5"/>
        <v>4000000</v>
      </c>
      <c r="F181"/>
      <c r="G181" s="19">
        <v>0</v>
      </c>
      <c r="H181" s="28"/>
      <c r="I181"/>
      <c r="J181" s="2">
        <f t="shared" si="4"/>
        <v>4000000</v>
      </c>
      <c r="K181">
        <v>4000000</v>
      </c>
      <c r="L181" t="s">
        <v>366</v>
      </c>
    </row>
    <row r="182" spans="1:12" hidden="1" outlineLevel="1" x14ac:dyDescent="0.25">
      <c r="A182" t="s">
        <v>180</v>
      </c>
      <c r="B182" t="s">
        <v>20</v>
      </c>
      <c r="C182" t="s">
        <v>1596</v>
      </c>
      <c r="D182" t="s">
        <v>854</v>
      </c>
      <c r="E182" s="2">
        <f t="shared" si="5"/>
        <v>4000000</v>
      </c>
      <c r="F182"/>
      <c r="G182" s="19">
        <v>0</v>
      </c>
      <c r="H182" s="28"/>
      <c r="I182"/>
      <c r="J182" s="2">
        <f t="shared" si="4"/>
        <v>4000000</v>
      </c>
      <c r="K182">
        <v>4000000</v>
      </c>
      <c r="L182" t="s">
        <v>366</v>
      </c>
    </row>
    <row r="183" spans="1:12" hidden="1" outlineLevel="1" x14ac:dyDescent="0.25">
      <c r="A183" t="s">
        <v>180</v>
      </c>
      <c r="B183" t="s">
        <v>20</v>
      </c>
      <c r="C183" t="s">
        <v>1597</v>
      </c>
      <c r="D183" t="s">
        <v>1598</v>
      </c>
      <c r="E183" s="2">
        <f t="shared" si="5"/>
        <v>5500000</v>
      </c>
      <c r="F183"/>
      <c r="G183" s="19">
        <v>0</v>
      </c>
      <c r="H183" s="28"/>
      <c r="I183"/>
      <c r="J183" s="2">
        <f t="shared" si="4"/>
        <v>5500000</v>
      </c>
      <c r="K183">
        <v>5500000</v>
      </c>
      <c r="L183" t="s">
        <v>251</v>
      </c>
    </row>
    <row r="184" spans="1:12" hidden="1" outlineLevel="1" x14ac:dyDescent="0.25">
      <c r="A184" t="s">
        <v>180</v>
      </c>
      <c r="B184" t="s">
        <v>20</v>
      </c>
      <c r="C184" t="s">
        <v>1599</v>
      </c>
      <c r="D184" t="s">
        <v>705</v>
      </c>
      <c r="E184" s="2">
        <f t="shared" si="5"/>
        <v>3700000</v>
      </c>
      <c r="F184"/>
      <c r="G184" s="19">
        <v>0</v>
      </c>
      <c r="H184" s="28"/>
      <c r="I184"/>
      <c r="J184" s="2">
        <f t="shared" si="4"/>
        <v>3700000</v>
      </c>
      <c r="K184">
        <v>3700000</v>
      </c>
      <c r="L184" t="s">
        <v>1205</v>
      </c>
    </row>
    <row r="185" spans="1:12" hidden="1" outlineLevel="1" x14ac:dyDescent="0.25">
      <c r="A185" t="s">
        <v>180</v>
      </c>
      <c r="B185" t="s">
        <v>20</v>
      </c>
      <c r="C185" t="s">
        <v>1600</v>
      </c>
      <c r="D185" t="s">
        <v>442</v>
      </c>
      <c r="E185" s="2">
        <f t="shared" si="5"/>
        <v>4200000</v>
      </c>
      <c r="F185"/>
      <c r="G185" s="19">
        <v>0</v>
      </c>
      <c r="H185" s="28"/>
      <c r="I185"/>
      <c r="J185" s="2">
        <f t="shared" si="4"/>
        <v>4200000</v>
      </c>
      <c r="K185">
        <v>4200000</v>
      </c>
      <c r="L185" t="s">
        <v>1205</v>
      </c>
    </row>
    <row r="186" spans="1:12" hidden="1" outlineLevel="1" x14ac:dyDescent="0.25">
      <c r="A186" t="s">
        <v>180</v>
      </c>
      <c r="B186" t="s">
        <v>20</v>
      </c>
      <c r="C186" t="s">
        <v>1601</v>
      </c>
      <c r="D186" t="s">
        <v>501</v>
      </c>
      <c r="E186" s="2">
        <f t="shared" si="5"/>
        <v>3200000</v>
      </c>
      <c r="F186"/>
      <c r="G186" s="19">
        <v>0</v>
      </c>
      <c r="H186" s="28"/>
      <c r="I186"/>
      <c r="J186" s="2">
        <f t="shared" si="4"/>
        <v>3200000</v>
      </c>
      <c r="K186">
        <v>3200000</v>
      </c>
      <c r="L186" t="s">
        <v>252</v>
      </c>
    </row>
    <row r="187" spans="1:12" hidden="1" outlineLevel="1" x14ac:dyDescent="0.25">
      <c r="A187" t="s">
        <v>180</v>
      </c>
      <c r="B187" t="s">
        <v>20</v>
      </c>
      <c r="C187" t="s">
        <v>1602</v>
      </c>
      <c r="D187" t="s">
        <v>502</v>
      </c>
      <c r="E187" s="2">
        <f t="shared" si="5"/>
        <v>4600000</v>
      </c>
      <c r="F187"/>
      <c r="G187" s="19">
        <v>0</v>
      </c>
      <c r="H187" s="28"/>
      <c r="I187"/>
      <c r="J187" s="2">
        <f t="shared" si="4"/>
        <v>4600000</v>
      </c>
      <c r="K187">
        <v>4600000</v>
      </c>
      <c r="L187" t="s">
        <v>366</v>
      </c>
    </row>
    <row r="188" spans="1:12" hidden="1" outlineLevel="1" x14ac:dyDescent="0.25">
      <c r="A188" t="s">
        <v>180</v>
      </c>
      <c r="B188" t="s">
        <v>20</v>
      </c>
      <c r="C188" t="s">
        <v>1603</v>
      </c>
      <c r="D188" t="s">
        <v>855</v>
      </c>
      <c r="E188" s="2">
        <f t="shared" si="5"/>
        <v>5400000</v>
      </c>
      <c r="F188"/>
      <c r="G188" s="19">
        <v>0</v>
      </c>
      <c r="H188" s="28"/>
      <c r="I188"/>
      <c r="J188" s="2">
        <f t="shared" si="4"/>
        <v>5400000</v>
      </c>
      <c r="K188">
        <v>5400000</v>
      </c>
      <c r="L188" t="s">
        <v>251</v>
      </c>
    </row>
    <row r="189" spans="1:12" hidden="1" outlineLevel="1" x14ac:dyDescent="0.25">
      <c r="A189" t="s">
        <v>180</v>
      </c>
      <c r="B189" t="s">
        <v>20</v>
      </c>
      <c r="C189" t="s">
        <v>1604</v>
      </c>
      <c r="D189" t="s">
        <v>985</v>
      </c>
      <c r="E189" s="2">
        <f t="shared" si="5"/>
        <v>2800000</v>
      </c>
      <c r="F189"/>
      <c r="G189" s="19">
        <v>1000000</v>
      </c>
      <c r="H189" s="28"/>
      <c r="I189"/>
      <c r="J189" s="2">
        <f t="shared" si="4"/>
        <v>3800000</v>
      </c>
      <c r="K189">
        <v>2800000</v>
      </c>
      <c r="L189" t="s">
        <v>1205</v>
      </c>
    </row>
    <row r="190" spans="1:12" hidden="1" outlineLevel="1" x14ac:dyDescent="0.25">
      <c r="A190" t="s">
        <v>180</v>
      </c>
      <c r="B190" t="s">
        <v>20</v>
      </c>
      <c r="C190" t="s">
        <v>1605</v>
      </c>
      <c r="D190" t="s">
        <v>50</v>
      </c>
      <c r="E190" s="2">
        <f t="shared" si="5"/>
        <v>4200000</v>
      </c>
      <c r="F190"/>
      <c r="G190" s="19">
        <v>0</v>
      </c>
      <c r="H190" s="28"/>
      <c r="I190"/>
      <c r="J190" s="2">
        <f t="shared" si="4"/>
        <v>4200000</v>
      </c>
      <c r="K190">
        <v>4200000</v>
      </c>
      <c r="L190" t="s">
        <v>1205</v>
      </c>
    </row>
    <row r="191" spans="1:12" hidden="1" outlineLevel="1" x14ac:dyDescent="0.25">
      <c r="A191" t="s">
        <v>180</v>
      </c>
      <c r="B191" t="s">
        <v>20</v>
      </c>
      <c r="C191" t="s">
        <v>1606</v>
      </c>
      <c r="D191" t="s">
        <v>991</v>
      </c>
      <c r="E191" s="2">
        <f t="shared" si="5"/>
        <v>1800000</v>
      </c>
      <c r="F191"/>
      <c r="G191" s="19">
        <v>1000000</v>
      </c>
      <c r="H191" s="28"/>
      <c r="I191"/>
      <c r="J191" s="2">
        <f t="shared" si="4"/>
        <v>2800000</v>
      </c>
      <c r="K191">
        <v>1800000</v>
      </c>
      <c r="L191" t="s">
        <v>1205</v>
      </c>
    </row>
    <row r="192" spans="1:12" hidden="1" outlineLevel="1" x14ac:dyDescent="0.25">
      <c r="A192" t="s">
        <v>180</v>
      </c>
      <c r="B192" t="s">
        <v>20</v>
      </c>
      <c r="C192" t="s">
        <v>1607</v>
      </c>
      <c r="D192" t="s">
        <v>395</v>
      </c>
      <c r="E192" s="2">
        <f t="shared" si="5"/>
        <v>3700000</v>
      </c>
      <c r="F192"/>
      <c r="G192" s="19">
        <v>0</v>
      </c>
      <c r="H192" s="28"/>
      <c r="I192"/>
      <c r="J192" s="2">
        <f t="shared" si="4"/>
        <v>3700000</v>
      </c>
      <c r="K192">
        <v>3700000</v>
      </c>
      <c r="L192" t="s">
        <v>1205</v>
      </c>
    </row>
    <row r="193" spans="1:12" hidden="1" outlineLevel="1" x14ac:dyDescent="0.25">
      <c r="A193" t="s">
        <v>180</v>
      </c>
      <c r="B193" t="s">
        <v>20</v>
      </c>
      <c r="C193" t="s">
        <v>1608</v>
      </c>
      <c r="D193" t="s">
        <v>503</v>
      </c>
      <c r="E193" s="2">
        <f t="shared" si="5"/>
        <v>4200000</v>
      </c>
      <c r="F193"/>
      <c r="G193" s="19">
        <v>0</v>
      </c>
      <c r="H193" s="28"/>
      <c r="I193"/>
      <c r="J193" s="2">
        <f t="shared" si="4"/>
        <v>4200000</v>
      </c>
      <c r="K193">
        <v>4200000</v>
      </c>
      <c r="L193" t="s">
        <v>1205</v>
      </c>
    </row>
    <row r="194" spans="1:12" hidden="1" outlineLevel="1" x14ac:dyDescent="0.25">
      <c r="A194" t="s">
        <v>180</v>
      </c>
      <c r="B194" t="s">
        <v>20</v>
      </c>
      <c r="C194" t="s">
        <v>1609</v>
      </c>
      <c r="D194" t="s">
        <v>166</v>
      </c>
      <c r="E194" s="2">
        <f t="shared" si="5"/>
        <v>4600000</v>
      </c>
      <c r="F194"/>
      <c r="G194" s="19">
        <v>0</v>
      </c>
      <c r="H194" s="28"/>
      <c r="I194"/>
      <c r="J194" s="2">
        <f t="shared" si="4"/>
        <v>4600000</v>
      </c>
      <c r="K194">
        <v>4600000</v>
      </c>
      <c r="L194" t="s">
        <v>366</v>
      </c>
    </row>
    <row r="195" spans="1:12" hidden="1" outlineLevel="1" x14ac:dyDescent="0.25">
      <c r="A195" t="s">
        <v>180</v>
      </c>
      <c r="B195" t="s">
        <v>20</v>
      </c>
      <c r="C195" t="s">
        <v>1610</v>
      </c>
      <c r="D195" t="s">
        <v>167</v>
      </c>
      <c r="E195" s="2">
        <f t="shared" si="5"/>
        <v>3200000</v>
      </c>
      <c r="F195"/>
      <c r="G195" s="19">
        <v>0</v>
      </c>
      <c r="H195" s="28"/>
      <c r="I195"/>
      <c r="J195" s="2">
        <f t="shared" si="4"/>
        <v>3200000</v>
      </c>
      <c r="K195">
        <v>3200000</v>
      </c>
      <c r="L195" t="s">
        <v>1205</v>
      </c>
    </row>
    <row r="196" spans="1:12" hidden="1" outlineLevel="1" x14ac:dyDescent="0.25">
      <c r="A196" t="s">
        <v>180</v>
      </c>
      <c r="B196" t="s">
        <v>20</v>
      </c>
      <c r="C196" t="s">
        <v>1611</v>
      </c>
      <c r="D196" t="s">
        <v>397</v>
      </c>
      <c r="E196" s="2">
        <f t="shared" si="5"/>
        <v>3700000</v>
      </c>
      <c r="F196"/>
      <c r="G196" s="19">
        <v>0</v>
      </c>
      <c r="H196" s="28"/>
      <c r="I196"/>
      <c r="J196" s="2">
        <f t="shared" si="4"/>
        <v>3700000</v>
      </c>
      <c r="K196">
        <v>3700000</v>
      </c>
      <c r="L196" t="s">
        <v>1205</v>
      </c>
    </row>
    <row r="197" spans="1:12" hidden="1" outlineLevel="1" x14ac:dyDescent="0.25">
      <c r="A197" t="s">
        <v>180</v>
      </c>
      <c r="B197" t="s">
        <v>20</v>
      </c>
      <c r="C197" t="s">
        <v>1612</v>
      </c>
      <c r="D197" t="s">
        <v>595</v>
      </c>
      <c r="E197" s="2">
        <f t="shared" si="5"/>
        <v>2200000</v>
      </c>
      <c r="F197"/>
      <c r="G197" s="19">
        <v>0</v>
      </c>
      <c r="H197" s="28"/>
      <c r="I197"/>
      <c r="J197" s="2">
        <f t="shared" ref="J197:K263" si="6">SUM(E197:G197)-H197</f>
        <v>2200000</v>
      </c>
      <c r="K197">
        <v>2200000</v>
      </c>
      <c r="L197" t="s">
        <v>1205</v>
      </c>
    </row>
    <row r="198" spans="1:12" hidden="1" outlineLevel="1" x14ac:dyDescent="0.25">
      <c r="A198" t="s">
        <v>180</v>
      </c>
      <c r="B198" t="s">
        <v>20</v>
      </c>
      <c r="C198" t="s">
        <v>1613</v>
      </c>
      <c r="D198" t="s">
        <v>47</v>
      </c>
      <c r="E198" s="2">
        <f t="shared" ref="E198:E243" si="7">+K198-F198</f>
        <v>4500000</v>
      </c>
      <c r="F198"/>
      <c r="G198" s="19">
        <v>0</v>
      </c>
      <c r="H198" s="28"/>
      <c r="I198"/>
      <c r="J198" s="2">
        <f t="shared" si="6"/>
        <v>4500000</v>
      </c>
      <c r="K198">
        <v>4500000</v>
      </c>
      <c r="L198" t="s">
        <v>1205</v>
      </c>
    </row>
    <row r="199" spans="1:12" hidden="1" outlineLevel="1" x14ac:dyDescent="0.25">
      <c r="A199" t="s">
        <v>180</v>
      </c>
      <c r="B199" t="s">
        <v>20</v>
      </c>
      <c r="C199" t="s">
        <v>1614</v>
      </c>
      <c r="D199" t="s">
        <v>396</v>
      </c>
      <c r="E199" s="2">
        <f t="shared" si="7"/>
        <v>4800000</v>
      </c>
      <c r="F199"/>
      <c r="G199" s="19">
        <v>0</v>
      </c>
      <c r="H199" s="28"/>
      <c r="I199"/>
      <c r="J199" s="2">
        <f t="shared" si="6"/>
        <v>4800000</v>
      </c>
      <c r="K199">
        <v>4800000</v>
      </c>
      <c r="L199" t="s">
        <v>366</v>
      </c>
    </row>
    <row r="200" spans="1:12" hidden="1" outlineLevel="1" x14ac:dyDescent="0.25">
      <c r="A200" t="s">
        <v>180</v>
      </c>
      <c r="B200" t="s">
        <v>20</v>
      </c>
      <c r="C200" t="s">
        <v>1615</v>
      </c>
      <c r="D200" t="s">
        <v>368</v>
      </c>
      <c r="E200" s="2">
        <f t="shared" si="7"/>
        <v>2800000</v>
      </c>
      <c r="F200"/>
      <c r="G200" s="19">
        <v>1000000</v>
      </c>
      <c r="H200" s="28"/>
      <c r="I200"/>
      <c r="J200" s="2">
        <f t="shared" si="6"/>
        <v>3800000</v>
      </c>
      <c r="K200">
        <v>2800000</v>
      </c>
      <c r="L200" t="s">
        <v>1205</v>
      </c>
    </row>
    <row r="201" spans="1:12" hidden="1" outlineLevel="1" x14ac:dyDescent="0.25">
      <c r="A201" t="s">
        <v>180</v>
      </c>
      <c r="B201" t="s">
        <v>20</v>
      </c>
      <c r="C201" t="s">
        <v>1616</v>
      </c>
      <c r="D201" t="s">
        <v>48</v>
      </c>
      <c r="E201" s="2">
        <f t="shared" si="7"/>
        <v>4200000</v>
      </c>
      <c r="F201"/>
      <c r="G201" s="19">
        <v>0</v>
      </c>
      <c r="H201" s="28"/>
      <c r="I201"/>
      <c r="J201" s="2">
        <f t="shared" si="6"/>
        <v>4200000</v>
      </c>
      <c r="K201">
        <v>4200000</v>
      </c>
      <c r="L201" t="s">
        <v>366</v>
      </c>
    </row>
    <row r="202" spans="1:12" hidden="1" outlineLevel="1" x14ac:dyDescent="0.25">
      <c r="A202" t="s">
        <v>180</v>
      </c>
      <c r="B202" t="s">
        <v>20</v>
      </c>
      <c r="C202" t="s">
        <v>1617</v>
      </c>
      <c r="D202" t="s">
        <v>1473</v>
      </c>
      <c r="E202" s="2">
        <f t="shared" si="7"/>
        <v>2908000</v>
      </c>
      <c r="F202"/>
      <c r="G202" s="19">
        <v>692307</v>
      </c>
      <c r="H202" s="28"/>
      <c r="I202"/>
      <c r="J202" s="2">
        <f t="shared" si="6"/>
        <v>3600307</v>
      </c>
      <c r="K202">
        <v>2908000</v>
      </c>
      <c r="L202" t="s">
        <v>1205</v>
      </c>
    </row>
    <row r="203" spans="1:12" hidden="1" outlineLevel="1" x14ac:dyDescent="0.25">
      <c r="A203" t="s">
        <v>180</v>
      </c>
      <c r="B203" t="s">
        <v>20</v>
      </c>
      <c r="C203" t="s">
        <v>1618</v>
      </c>
      <c r="D203" t="s">
        <v>448</v>
      </c>
      <c r="E203" s="2">
        <f t="shared" si="7"/>
        <v>4000000</v>
      </c>
      <c r="F203"/>
      <c r="G203" s="19">
        <v>0</v>
      </c>
      <c r="H203" s="28"/>
      <c r="I203"/>
      <c r="J203" s="2">
        <f t="shared" si="6"/>
        <v>4000000</v>
      </c>
      <c r="K203">
        <v>4000000</v>
      </c>
      <c r="L203" t="s">
        <v>252</v>
      </c>
    </row>
    <row r="204" spans="1:12" hidden="1" outlineLevel="1" x14ac:dyDescent="0.25">
      <c r="A204" t="s">
        <v>180</v>
      </c>
      <c r="B204" t="s">
        <v>20</v>
      </c>
      <c r="C204" t="s">
        <v>1619</v>
      </c>
      <c r="D204" t="s">
        <v>827</v>
      </c>
      <c r="E204" s="2">
        <f t="shared" si="7"/>
        <v>5000000</v>
      </c>
      <c r="F204"/>
      <c r="G204" s="19">
        <v>0</v>
      </c>
      <c r="H204" s="28"/>
      <c r="I204"/>
      <c r="J204" s="2">
        <f t="shared" si="6"/>
        <v>5000000</v>
      </c>
      <c r="K204">
        <v>5000000</v>
      </c>
      <c r="L204" t="s">
        <v>366</v>
      </c>
    </row>
    <row r="205" spans="1:12" hidden="1" outlineLevel="1" x14ac:dyDescent="0.25">
      <c r="A205" t="s">
        <v>180</v>
      </c>
      <c r="B205" t="s">
        <v>20</v>
      </c>
      <c r="C205" t="s">
        <v>1620</v>
      </c>
      <c r="D205" t="s">
        <v>1621</v>
      </c>
      <c r="E205" s="2">
        <f t="shared" si="7"/>
        <v>4200000</v>
      </c>
      <c r="F205"/>
      <c r="G205" s="19">
        <v>1000000</v>
      </c>
      <c r="H205" s="28"/>
      <c r="I205"/>
      <c r="J205" s="2">
        <f t="shared" si="6"/>
        <v>5200000</v>
      </c>
      <c r="K205">
        <v>4200000</v>
      </c>
      <c r="L205" t="s">
        <v>1205</v>
      </c>
    </row>
    <row r="206" spans="1:12" hidden="1" outlineLevel="1" x14ac:dyDescent="0.25">
      <c r="A206" t="s">
        <v>180</v>
      </c>
      <c r="B206" t="s">
        <v>20</v>
      </c>
      <c r="C206" t="s">
        <v>1622</v>
      </c>
      <c r="D206" t="s">
        <v>1623</v>
      </c>
      <c r="E206" s="2">
        <f t="shared" si="7"/>
        <v>4200000</v>
      </c>
      <c r="F206"/>
      <c r="G206" s="19">
        <v>1000000</v>
      </c>
      <c r="H206" s="28"/>
      <c r="I206"/>
      <c r="J206" s="2">
        <f t="shared" si="6"/>
        <v>5200000</v>
      </c>
      <c r="K206">
        <v>4200000</v>
      </c>
      <c r="L206" t="s">
        <v>1205</v>
      </c>
    </row>
    <row r="207" spans="1:12" hidden="1" outlineLevel="1" x14ac:dyDescent="0.25">
      <c r="A207" t="s">
        <v>180</v>
      </c>
      <c r="B207" t="s">
        <v>20</v>
      </c>
      <c r="C207" t="s">
        <v>1624</v>
      </c>
      <c r="D207" t="s">
        <v>443</v>
      </c>
      <c r="E207" s="2">
        <f t="shared" si="7"/>
        <v>4800000</v>
      </c>
      <c r="F207"/>
      <c r="G207" s="19">
        <v>0</v>
      </c>
      <c r="H207" s="28"/>
      <c r="I207"/>
      <c r="J207" s="2">
        <f t="shared" si="6"/>
        <v>4800000</v>
      </c>
      <c r="K207">
        <v>4800000</v>
      </c>
      <c r="L207" t="s">
        <v>366</v>
      </c>
    </row>
    <row r="208" spans="1:12" hidden="1" outlineLevel="1" x14ac:dyDescent="0.25">
      <c r="A208" t="s">
        <v>180</v>
      </c>
      <c r="B208" t="s">
        <v>20</v>
      </c>
      <c r="C208" t="s">
        <v>1625</v>
      </c>
      <c r="D208" t="s">
        <v>168</v>
      </c>
      <c r="E208" s="2">
        <f t="shared" si="7"/>
        <v>4000000</v>
      </c>
      <c r="F208"/>
      <c r="G208" s="19">
        <v>0</v>
      </c>
      <c r="H208" s="28"/>
      <c r="I208"/>
      <c r="J208" s="2">
        <f t="shared" si="6"/>
        <v>4000000</v>
      </c>
      <c r="K208">
        <v>4000000</v>
      </c>
      <c r="L208" t="s">
        <v>1205</v>
      </c>
    </row>
    <row r="209" spans="1:12" hidden="1" outlineLevel="1" x14ac:dyDescent="0.25">
      <c r="A209" t="s">
        <v>180</v>
      </c>
      <c r="B209" t="s">
        <v>20</v>
      </c>
      <c r="C209" t="s">
        <v>1626</v>
      </c>
      <c r="D209" t="s">
        <v>1627</v>
      </c>
      <c r="E209" s="2">
        <f t="shared" si="7"/>
        <v>3273000</v>
      </c>
      <c r="F209"/>
      <c r="G209" s="19">
        <v>884615</v>
      </c>
      <c r="H209" s="28"/>
      <c r="I209"/>
      <c r="J209" s="2">
        <f t="shared" si="6"/>
        <v>4157615</v>
      </c>
      <c r="K209">
        <v>3273000</v>
      </c>
      <c r="L209" t="s">
        <v>1205</v>
      </c>
    </row>
    <row r="210" spans="1:12" hidden="1" outlineLevel="1" x14ac:dyDescent="0.25">
      <c r="A210" t="s">
        <v>180</v>
      </c>
      <c r="B210" t="s">
        <v>20</v>
      </c>
      <c r="C210" t="s">
        <v>1628</v>
      </c>
      <c r="D210" t="s">
        <v>1629</v>
      </c>
      <c r="E210" s="2">
        <f t="shared" si="7"/>
        <v>3300000</v>
      </c>
      <c r="F210"/>
      <c r="G210" s="19">
        <v>0</v>
      </c>
      <c r="H210" s="28"/>
      <c r="I210"/>
      <c r="J210" s="2">
        <f t="shared" si="6"/>
        <v>3300000</v>
      </c>
      <c r="K210">
        <v>3300000</v>
      </c>
      <c r="L210" t="s">
        <v>1205</v>
      </c>
    </row>
    <row r="211" spans="1:12" hidden="1" outlineLevel="1" x14ac:dyDescent="0.25">
      <c r="A211" t="s">
        <v>180</v>
      </c>
      <c r="B211" t="s">
        <v>20</v>
      </c>
      <c r="C211" t="s">
        <v>1630</v>
      </c>
      <c r="D211" t="s">
        <v>708</v>
      </c>
      <c r="E211" s="2">
        <f t="shared" si="7"/>
        <v>1300000</v>
      </c>
      <c r="F211"/>
      <c r="G211" s="19">
        <v>0</v>
      </c>
      <c r="H211" s="28"/>
      <c r="I211"/>
      <c r="J211" s="2">
        <f t="shared" si="6"/>
        <v>1300000</v>
      </c>
      <c r="K211">
        <v>1300000</v>
      </c>
      <c r="L211" t="s">
        <v>1205</v>
      </c>
    </row>
    <row r="212" spans="1:12" hidden="1" outlineLevel="1" x14ac:dyDescent="0.25">
      <c r="A212" t="s">
        <v>180</v>
      </c>
      <c r="B212" t="s">
        <v>20</v>
      </c>
      <c r="C212" t="s">
        <v>1631</v>
      </c>
      <c r="D212" t="s">
        <v>986</v>
      </c>
      <c r="E212" s="2">
        <f t="shared" si="7"/>
        <v>3800000</v>
      </c>
      <c r="F212"/>
      <c r="G212" s="19">
        <v>1000000</v>
      </c>
      <c r="H212" s="28"/>
      <c r="I212"/>
      <c r="J212" s="2">
        <f t="shared" si="6"/>
        <v>4800000</v>
      </c>
      <c r="K212">
        <v>3800000</v>
      </c>
      <c r="L212" t="s">
        <v>1205</v>
      </c>
    </row>
    <row r="213" spans="1:12" hidden="1" outlineLevel="1" x14ac:dyDescent="0.25">
      <c r="A213" t="s">
        <v>180</v>
      </c>
      <c r="B213" t="s">
        <v>20</v>
      </c>
      <c r="C213" t="s">
        <v>1632</v>
      </c>
      <c r="D213" t="s">
        <v>762</v>
      </c>
      <c r="E213" s="2">
        <f t="shared" si="7"/>
        <v>3800000</v>
      </c>
      <c r="F213"/>
      <c r="G213" s="19">
        <v>0</v>
      </c>
      <c r="H213" s="28"/>
      <c r="I213"/>
      <c r="J213" s="2">
        <f t="shared" si="6"/>
        <v>3800000</v>
      </c>
      <c r="K213">
        <v>3800000</v>
      </c>
      <c r="L213" t="s">
        <v>1205</v>
      </c>
    </row>
    <row r="214" spans="1:12" hidden="1" outlineLevel="1" x14ac:dyDescent="0.25">
      <c r="A214" t="s">
        <v>180</v>
      </c>
      <c r="B214" t="s">
        <v>20</v>
      </c>
      <c r="C214" t="s">
        <v>1633</v>
      </c>
      <c r="D214" t="s">
        <v>171</v>
      </c>
      <c r="E214" s="2">
        <f t="shared" si="7"/>
        <v>4600000</v>
      </c>
      <c r="F214"/>
      <c r="G214" s="19">
        <v>0</v>
      </c>
      <c r="H214" s="28"/>
      <c r="I214"/>
      <c r="J214" s="2">
        <f t="shared" si="6"/>
        <v>4600000</v>
      </c>
      <c r="K214">
        <v>4600000</v>
      </c>
      <c r="L214" t="s">
        <v>366</v>
      </c>
    </row>
    <row r="215" spans="1:12" hidden="1" outlineLevel="1" x14ac:dyDescent="0.25">
      <c r="A215" t="s">
        <v>180</v>
      </c>
      <c r="B215" t="s">
        <v>20</v>
      </c>
      <c r="C215" t="s">
        <v>1634</v>
      </c>
      <c r="D215" t="s">
        <v>51</v>
      </c>
      <c r="E215" s="2">
        <f t="shared" si="7"/>
        <v>3700000</v>
      </c>
      <c r="F215"/>
      <c r="G215" s="19">
        <v>0</v>
      </c>
      <c r="H215" s="28"/>
      <c r="I215"/>
      <c r="J215" s="2">
        <f t="shared" si="6"/>
        <v>3700000</v>
      </c>
      <c r="K215">
        <v>3700000</v>
      </c>
      <c r="L215" t="s">
        <v>1205</v>
      </c>
    </row>
    <row r="216" spans="1:12" hidden="1" outlineLevel="1" x14ac:dyDescent="0.25">
      <c r="A216" t="s">
        <v>180</v>
      </c>
      <c r="B216" t="s">
        <v>20</v>
      </c>
      <c r="C216" t="s">
        <v>1635</v>
      </c>
      <c r="D216" t="s">
        <v>173</v>
      </c>
      <c r="E216" s="2">
        <f t="shared" si="7"/>
        <v>1800000</v>
      </c>
      <c r="F216"/>
      <c r="G216" s="19">
        <v>0</v>
      </c>
      <c r="H216" s="28"/>
      <c r="I216"/>
      <c r="J216" s="2">
        <f t="shared" si="6"/>
        <v>1800000</v>
      </c>
      <c r="K216">
        <v>1800000</v>
      </c>
      <c r="L216" t="s">
        <v>1205</v>
      </c>
    </row>
    <row r="217" spans="1:12" hidden="1" outlineLevel="1" x14ac:dyDescent="0.25">
      <c r="A217" t="s">
        <v>180</v>
      </c>
      <c r="B217" t="s">
        <v>20</v>
      </c>
      <c r="C217" t="s">
        <v>1636</v>
      </c>
      <c r="D217" t="s">
        <v>415</v>
      </c>
      <c r="E217" s="2">
        <f t="shared" si="7"/>
        <v>4600000</v>
      </c>
      <c r="F217"/>
      <c r="G217" s="19">
        <v>0</v>
      </c>
      <c r="H217" s="28"/>
      <c r="I217"/>
      <c r="J217" s="2">
        <f t="shared" si="6"/>
        <v>4600000</v>
      </c>
      <c r="K217">
        <v>4600000</v>
      </c>
      <c r="L217" t="s">
        <v>366</v>
      </c>
    </row>
    <row r="218" spans="1:12" hidden="1" outlineLevel="1" x14ac:dyDescent="0.25">
      <c r="A218" t="s">
        <v>180</v>
      </c>
      <c r="B218" t="s">
        <v>20</v>
      </c>
      <c r="C218" t="s">
        <v>1637</v>
      </c>
      <c r="D218" t="s">
        <v>596</v>
      </c>
      <c r="E218" s="2">
        <f t="shared" si="7"/>
        <v>1800000</v>
      </c>
      <c r="F218"/>
      <c r="G218" s="19">
        <v>0</v>
      </c>
      <c r="H218" s="28"/>
      <c r="I218"/>
      <c r="J218" s="2">
        <f t="shared" si="6"/>
        <v>1800000</v>
      </c>
      <c r="K218">
        <v>1800000</v>
      </c>
      <c r="L218" t="s">
        <v>1205</v>
      </c>
    </row>
    <row r="219" spans="1:12" hidden="1" outlineLevel="1" x14ac:dyDescent="0.25">
      <c r="A219" t="s">
        <v>180</v>
      </c>
      <c r="B219" t="s">
        <v>20</v>
      </c>
      <c r="C219" t="s">
        <v>1638</v>
      </c>
      <c r="D219" t="s">
        <v>597</v>
      </c>
      <c r="E219" s="2">
        <f t="shared" si="7"/>
        <v>1300000</v>
      </c>
      <c r="F219"/>
      <c r="G219" s="19">
        <v>0</v>
      </c>
      <c r="H219" s="28"/>
      <c r="I219"/>
      <c r="J219" s="2">
        <f t="shared" si="6"/>
        <v>1300000</v>
      </c>
      <c r="K219">
        <v>1300000</v>
      </c>
      <c r="L219" t="s">
        <v>253</v>
      </c>
    </row>
    <row r="220" spans="1:12" hidden="1" outlineLevel="1" x14ac:dyDescent="0.25">
      <c r="A220" t="s">
        <v>180</v>
      </c>
      <c r="B220" t="s">
        <v>20</v>
      </c>
      <c r="C220" t="s">
        <v>1639</v>
      </c>
      <c r="D220" t="s">
        <v>447</v>
      </c>
      <c r="E220" s="2">
        <f t="shared" si="7"/>
        <v>1800000</v>
      </c>
      <c r="F220"/>
      <c r="G220" s="19">
        <v>0</v>
      </c>
      <c r="H220" s="28"/>
      <c r="I220"/>
      <c r="J220" s="2">
        <f t="shared" si="6"/>
        <v>1800000</v>
      </c>
      <c r="K220">
        <v>1800000</v>
      </c>
      <c r="L220" t="s">
        <v>253</v>
      </c>
    </row>
    <row r="221" spans="1:12" hidden="1" outlineLevel="1" x14ac:dyDescent="0.25">
      <c r="A221" t="s">
        <v>180</v>
      </c>
      <c r="B221" t="s">
        <v>20</v>
      </c>
      <c r="C221" t="s">
        <v>1640</v>
      </c>
      <c r="D221" t="s">
        <v>400</v>
      </c>
      <c r="E221" s="2">
        <f t="shared" si="7"/>
        <v>4200000</v>
      </c>
      <c r="F221"/>
      <c r="G221" s="19">
        <v>0</v>
      </c>
      <c r="H221" s="28"/>
      <c r="I221"/>
      <c r="J221" s="2">
        <f t="shared" si="6"/>
        <v>4200000</v>
      </c>
      <c r="K221">
        <v>4200000</v>
      </c>
      <c r="L221" t="s">
        <v>366</v>
      </c>
    </row>
    <row r="222" spans="1:12" hidden="1" outlineLevel="1" x14ac:dyDescent="0.25">
      <c r="A222" t="s">
        <v>180</v>
      </c>
      <c r="B222" t="s">
        <v>20</v>
      </c>
      <c r="C222" t="s">
        <v>1641</v>
      </c>
      <c r="D222" t="s">
        <v>988</v>
      </c>
      <c r="E222" s="2">
        <f t="shared" si="7"/>
        <v>0</v>
      </c>
      <c r="F222"/>
      <c r="G222" s="19">
        <v>1000000</v>
      </c>
      <c r="H222" s="28"/>
      <c r="I222"/>
      <c r="J222" s="2">
        <f t="shared" si="6"/>
        <v>1000000</v>
      </c>
      <c r="K222">
        <v>0</v>
      </c>
      <c r="L222" t="s">
        <v>253</v>
      </c>
    </row>
    <row r="223" spans="1:12" hidden="1" outlineLevel="1" x14ac:dyDescent="0.25">
      <c r="A223" t="s">
        <v>180</v>
      </c>
      <c r="B223" t="s">
        <v>20</v>
      </c>
      <c r="C223" t="s">
        <v>1642</v>
      </c>
      <c r="D223" t="s">
        <v>444</v>
      </c>
      <c r="E223" s="2">
        <f t="shared" si="7"/>
        <v>3300000</v>
      </c>
      <c r="F223"/>
      <c r="G223" s="19">
        <v>0</v>
      </c>
      <c r="H223" s="28"/>
      <c r="I223"/>
      <c r="J223" s="2">
        <f t="shared" si="6"/>
        <v>3300000</v>
      </c>
      <c r="K223">
        <v>3300000</v>
      </c>
      <c r="L223" t="s">
        <v>253</v>
      </c>
    </row>
    <row r="224" spans="1:12" hidden="1" outlineLevel="1" x14ac:dyDescent="0.25">
      <c r="A224" t="s">
        <v>180</v>
      </c>
      <c r="B224" t="s">
        <v>20</v>
      </c>
      <c r="C224" t="s">
        <v>1643</v>
      </c>
      <c r="D224" t="s">
        <v>504</v>
      </c>
      <c r="E224" s="2">
        <f t="shared" si="7"/>
        <v>1800000</v>
      </c>
      <c r="F224"/>
      <c r="G224" s="19">
        <v>0</v>
      </c>
      <c r="H224" s="28"/>
      <c r="I224"/>
      <c r="J224" s="2">
        <f t="shared" si="6"/>
        <v>1800000</v>
      </c>
      <c r="K224">
        <v>1800000</v>
      </c>
      <c r="L224" t="s">
        <v>253</v>
      </c>
    </row>
    <row r="225" spans="1:16" hidden="1" outlineLevel="1" x14ac:dyDescent="0.25">
      <c r="A225" t="s">
        <v>180</v>
      </c>
      <c r="B225" t="s">
        <v>20</v>
      </c>
      <c r="C225" t="s">
        <v>1644</v>
      </c>
      <c r="D225" t="s">
        <v>711</v>
      </c>
      <c r="E225" s="2">
        <f t="shared" si="7"/>
        <v>2200000</v>
      </c>
      <c r="F225"/>
      <c r="G225" s="19">
        <v>0</v>
      </c>
      <c r="H225" s="28"/>
      <c r="I225"/>
      <c r="J225" s="2">
        <f t="shared" si="6"/>
        <v>2200000</v>
      </c>
      <c r="K225">
        <v>2200000</v>
      </c>
      <c r="L225" t="s">
        <v>253</v>
      </c>
    </row>
    <row r="226" spans="1:16" hidden="1" outlineLevel="1" x14ac:dyDescent="0.25">
      <c r="A226" t="s">
        <v>180</v>
      </c>
      <c r="B226" t="s">
        <v>20</v>
      </c>
      <c r="C226" t="s">
        <v>1664</v>
      </c>
      <c r="D226" t="s">
        <v>1665</v>
      </c>
      <c r="E226" s="2">
        <f t="shared" ref="E226" si="8">+K226-F226</f>
        <v>0</v>
      </c>
      <c r="F226"/>
      <c r="G226" s="19">
        <v>192307</v>
      </c>
      <c r="H226" s="28"/>
      <c r="I226"/>
      <c r="J226" s="2">
        <f t="shared" ref="J226" si="9">SUM(E226:G226)-H226</f>
        <v>192307</v>
      </c>
      <c r="K226">
        <v>0</v>
      </c>
      <c r="L226" t="s">
        <v>1205</v>
      </c>
      <c r="M226" s="19" t="s">
        <v>1666</v>
      </c>
    </row>
    <row r="227" spans="1:16" hidden="1" outlineLevel="1" x14ac:dyDescent="0.25">
      <c r="A227" t="s">
        <v>179</v>
      </c>
      <c r="B227" t="s">
        <v>37</v>
      </c>
      <c r="C227" t="s">
        <v>1647</v>
      </c>
      <c r="D227" t="s">
        <v>505</v>
      </c>
      <c r="E227" s="2">
        <f t="shared" si="7"/>
        <v>4500000</v>
      </c>
      <c r="F227"/>
      <c r="G227" s="19"/>
      <c r="H227"/>
      <c r="I227"/>
      <c r="J227" s="2">
        <f t="shared" si="6"/>
        <v>4500000</v>
      </c>
      <c r="K227">
        <v>4500000</v>
      </c>
      <c r="L227"/>
    </row>
    <row r="228" spans="1:16" hidden="1" outlineLevel="1" x14ac:dyDescent="0.25">
      <c r="A228" t="s">
        <v>179</v>
      </c>
      <c r="B228" t="s">
        <v>37</v>
      </c>
      <c r="C228" t="s">
        <v>1648</v>
      </c>
      <c r="D228" t="s">
        <v>175</v>
      </c>
      <c r="E228" s="2">
        <f t="shared" si="7"/>
        <v>4500000</v>
      </c>
      <c r="F228"/>
      <c r="G228" s="19"/>
      <c r="H228"/>
      <c r="I228"/>
      <c r="J228" s="2">
        <f t="shared" si="6"/>
        <v>4500000</v>
      </c>
      <c r="K228">
        <v>4500000</v>
      </c>
      <c r="L228"/>
    </row>
    <row r="229" spans="1:16" hidden="1" outlineLevel="1" x14ac:dyDescent="0.25">
      <c r="A229" t="s">
        <v>179</v>
      </c>
      <c r="B229" t="s">
        <v>37</v>
      </c>
      <c r="C229" t="s">
        <v>1649</v>
      </c>
      <c r="D229" t="s">
        <v>43</v>
      </c>
      <c r="E229" s="2">
        <f t="shared" si="7"/>
        <v>800000</v>
      </c>
      <c r="F229"/>
      <c r="G229" s="19"/>
      <c r="H229"/>
      <c r="I229"/>
      <c r="J229" s="2">
        <f t="shared" si="6"/>
        <v>800000</v>
      </c>
      <c r="K229">
        <v>800000</v>
      </c>
      <c r="L229"/>
    </row>
    <row r="230" spans="1:16" hidden="1" outlineLevel="1" x14ac:dyDescent="0.25">
      <c r="A230" t="s">
        <v>179</v>
      </c>
      <c r="B230" t="s">
        <v>37</v>
      </c>
      <c r="C230" t="s">
        <v>1650</v>
      </c>
      <c r="D230" t="s">
        <v>445</v>
      </c>
      <c r="E230" s="2">
        <f t="shared" si="7"/>
        <v>1400000</v>
      </c>
      <c r="F230"/>
      <c r="G230" s="19"/>
      <c r="H230"/>
      <c r="I230"/>
      <c r="J230" s="2">
        <f t="shared" si="6"/>
        <v>1400000</v>
      </c>
      <c r="K230">
        <v>1400000</v>
      </c>
      <c r="L230"/>
    </row>
    <row r="231" spans="1:16" hidden="1" outlineLevel="1" x14ac:dyDescent="0.25">
      <c r="A231" t="s">
        <v>179</v>
      </c>
      <c r="B231" t="s">
        <v>37</v>
      </c>
      <c r="C231" t="s">
        <v>1651</v>
      </c>
      <c r="D231" t="s">
        <v>1645</v>
      </c>
      <c r="E231" s="2">
        <f t="shared" si="7"/>
        <v>3600000</v>
      </c>
      <c r="F231"/>
      <c r="G231" s="19"/>
      <c r="H231"/>
      <c r="I231"/>
      <c r="J231" s="2">
        <f t="shared" si="6"/>
        <v>3600000</v>
      </c>
      <c r="K231">
        <v>3600000</v>
      </c>
      <c r="L231"/>
    </row>
    <row r="232" spans="1:16" hidden="1" outlineLevel="1" x14ac:dyDescent="0.25">
      <c r="A232" t="s">
        <v>179</v>
      </c>
      <c r="B232" t="s">
        <v>37</v>
      </c>
      <c r="C232" t="s">
        <v>1652</v>
      </c>
      <c r="D232" t="s">
        <v>1646</v>
      </c>
      <c r="E232" s="2">
        <f t="shared" si="7"/>
        <v>0</v>
      </c>
      <c r="F232"/>
      <c r="G232" s="19"/>
      <c r="H232"/>
      <c r="I232"/>
      <c r="J232" s="2">
        <f t="shared" si="6"/>
        <v>0</v>
      </c>
      <c r="K232">
        <v>0</v>
      </c>
      <c r="L232"/>
    </row>
    <row r="233" spans="1:16" hidden="1" outlineLevel="1" x14ac:dyDescent="0.25">
      <c r="A233" t="s">
        <v>179</v>
      </c>
      <c r="B233" t="s">
        <v>37</v>
      </c>
      <c r="C233" t="s">
        <v>1653</v>
      </c>
      <c r="D233" t="s">
        <v>997</v>
      </c>
      <c r="E233" s="2">
        <f t="shared" si="7"/>
        <v>4000000</v>
      </c>
      <c r="F233"/>
      <c r="G233" s="19"/>
      <c r="H233"/>
      <c r="I233"/>
      <c r="J233" s="2">
        <f t="shared" si="6"/>
        <v>4000000</v>
      </c>
      <c r="K233">
        <v>4000000</v>
      </c>
      <c r="L233"/>
    </row>
    <row r="234" spans="1:16" hidden="1" outlineLevel="1" x14ac:dyDescent="0.25">
      <c r="A234" t="s">
        <v>180</v>
      </c>
      <c r="B234" t="s">
        <v>37</v>
      </c>
      <c r="C234" t="s">
        <v>1654</v>
      </c>
      <c r="D234" t="s">
        <v>998</v>
      </c>
      <c r="E234" s="2">
        <f t="shared" si="7"/>
        <v>1500000</v>
      </c>
      <c r="F234"/>
      <c r="G234" s="19"/>
      <c r="H234"/>
      <c r="I234"/>
      <c r="J234" s="2">
        <f t="shared" si="6"/>
        <v>1500000</v>
      </c>
      <c r="K234">
        <v>1500000</v>
      </c>
      <c r="L234"/>
    </row>
    <row r="235" spans="1:16" hidden="1" outlineLevel="1" x14ac:dyDescent="0.25">
      <c r="A235" t="s">
        <v>180</v>
      </c>
      <c r="B235" t="s">
        <v>37</v>
      </c>
      <c r="C235" t="s">
        <v>1655</v>
      </c>
      <c r="D235" t="s">
        <v>164</v>
      </c>
      <c r="E235" s="2">
        <f t="shared" si="7"/>
        <v>2800000</v>
      </c>
      <c r="F235"/>
      <c r="G235" s="19"/>
      <c r="H235"/>
      <c r="I235"/>
      <c r="J235" s="2">
        <f t="shared" si="6"/>
        <v>2800000</v>
      </c>
      <c r="K235">
        <v>2800000</v>
      </c>
      <c r="L235"/>
    </row>
    <row r="236" spans="1:16" hidden="1" outlineLevel="1" x14ac:dyDescent="0.25">
      <c r="A236" t="s">
        <v>180</v>
      </c>
      <c r="B236" t="s">
        <v>37</v>
      </c>
      <c r="C236" t="s">
        <v>1656</v>
      </c>
      <c r="D236" t="s">
        <v>507</v>
      </c>
      <c r="E236" s="2">
        <f t="shared" si="7"/>
        <v>2000000</v>
      </c>
      <c r="F236"/>
      <c r="G236" s="19"/>
      <c r="H236"/>
      <c r="I236"/>
      <c r="J236" s="2">
        <f t="shared" si="6"/>
        <v>2000000</v>
      </c>
      <c r="K236">
        <v>2000000</v>
      </c>
      <c r="L236"/>
    </row>
    <row r="237" spans="1:16" s="20" customFormat="1" hidden="1" outlineLevel="1" x14ac:dyDescent="0.25">
      <c r="A237" s="20" t="s">
        <v>180</v>
      </c>
      <c r="B237" s="20" t="s">
        <v>37</v>
      </c>
      <c r="C237" s="20" t="s">
        <v>1657</v>
      </c>
      <c r="D237" s="20" t="s">
        <v>177</v>
      </c>
      <c r="E237" s="16">
        <f t="shared" si="7"/>
        <v>3100000</v>
      </c>
      <c r="G237" s="22"/>
      <c r="J237" s="16">
        <f t="shared" si="6"/>
        <v>3100000</v>
      </c>
      <c r="K237" s="20">
        <v>3100000</v>
      </c>
      <c r="M237" s="22"/>
      <c r="N237" s="22"/>
      <c r="O237" s="22"/>
      <c r="P237" s="22"/>
    </row>
    <row r="238" spans="1:16" hidden="1" outlineLevel="1" x14ac:dyDescent="0.25">
      <c r="A238" t="s">
        <v>180</v>
      </c>
      <c r="B238" t="s">
        <v>37</v>
      </c>
      <c r="C238" t="s">
        <v>1658</v>
      </c>
      <c r="D238" t="s">
        <v>369</v>
      </c>
      <c r="E238" s="2">
        <f t="shared" si="7"/>
        <v>4100000</v>
      </c>
      <c r="F238"/>
      <c r="G238" s="19"/>
      <c r="H238"/>
      <c r="I238"/>
      <c r="J238" s="2">
        <f t="shared" si="6"/>
        <v>4100000</v>
      </c>
      <c r="K238">
        <v>4100000</v>
      </c>
      <c r="L238"/>
    </row>
    <row r="239" spans="1:16" hidden="1" outlineLevel="1" x14ac:dyDescent="0.25">
      <c r="A239" t="s">
        <v>180</v>
      </c>
      <c r="B239" t="s">
        <v>37</v>
      </c>
      <c r="C239" t="s">
        <v>1659</v>
      </c>
      <c r="D239" t="s">
        <v>178</v>
      </c>
      <c r="E239" s="2">
        <f t="shared" si="7"/>
        <v>3100000</v>
      </c>
      <c r="F239"/>
      <c r="G239" s="19"/>
      <c r="H239"/>
      <c r="I239"/>
      <c r="J239" s="2">
        <f t="shared" si="6"/>
        <v>3100000</v>
      </c>
      <c r="K239">
        <v>3100000</v>
      </c>
      <c r="L239"/>
    </row>
    <row r="240" spans="1:16" hidden="1" outlineLevel="1" x14ac:dyDescent="0.25">
      <c r="A240" t="s">
        <v>180</v>
      </c>
      <c r="B240" t="s">
        <v>37</v>
      </c>
      <c r="C240" t="s">
        <v>1660</v>
      </c>
      <c r="D240" t="s">
        <v>172</v>
      </c>
      <c r="E240" s="2">
        <f t="shared" ref="E240:E241" si="10">+K240-F240</f>
        <v>4500000</v>
      </c>
      <c r="F240"/>
      <c r="G240" s="19"/>
      <c r="H240"/>
      <c r="I240"/>
      <c r="J240" s="2">
        <f t="shared" ref="J240:J241" si="11">SUM(E240:G240)-H240</f>
        <v>4500000</v>
      </c>
      <c r="K240">
        <v>4500000</v>
      </c>
      <c r="L240"/>
    </row>
    <row r="241" spans="1:16" hidden="1" outlineLevel="1" x14ac:dyDescent="0.25">
      <c r="A241" t="s">
        <v>180</v>
      </c>
      <c r="B241" t="s">
        <v>37</v>
      </c>
      <c r="C241" t="s">
        <v>1661</v>
      </c>
      <c r="D241" t="s">
        <v>414</v>
      </c>
      <c r="E241" s="2">
        <f t="shared" si="10"/>
        <v>0</v>
      </c>
      <c r="F241"/>
      <c r="G241" s="19"/>
      <c r="H241"/>
      <c r="I241"/>
      <c r="J241" s="2">
        <f t="shared" si="11"/>
        <v>0</v>
      </c>
      <c r="K241">
        <v>0</v>
      </c>
      <c r="L241"/>
      <c r="M241" s="35"/>
      <c r="O241" s="35"/>
    </row>
    <row r="242" spans="1:16" hidden="1" outlineLevel="1" x14ac:dyDescent="0.25">
      <c r="A242" t="s">
        <v>179</v>
      </c>
      <c r="B242" t="s">
        <v>39</v>
      </c>
      <c r="C242" t="s">
        <v>1662</v>
      </c>
      <c r="D242" t="s">
        <v>859</v>
      </c>
      <c r="E242" s="2">
        <f t="shared" si="7"/>
        <v>15500000</v>
      </c>
      <c r="F242"/>
      <c r="G242" s="19"/>
      <c r="H242">
        <v>290000</v>
      </c>
      <c r="I242"/>
      <c r="J242" s="2">
        <f t="shared" si="6"/>
        <v>15210000</v>
      </c>
      <c r="K242">
        <v>15500000</v>
      </c>
      <c r="L242" t="s">
        <v>843</v>
      </c>
    </row>
    <row r="243" spans="1:16" hidden="1" outlineLevel="1" x14ac:dyDescent="0.25">
      <c r="A243" t="s">
        <v>180</v>
      </c>
      <c r="B243" t="s">
        <v>39</v>
      </c>
      <c r="C243" t="s">
        <v>1663</v>
      </c>
      <c r="D243" t="s">
        <v>379</v>
      </c>
      <c r="E243" s="2">
        <f t="shared" si="7"/>
        <v>17000000</v>
      </c>
      <c r="F243"/>
      <c r="G243" s="19"/>
      <c r="H243">
        <v>290000</v>
      </c>
      <c r="I243"/>
      <c r="J243" s="2">
        <f t="shared" si="6"/>
        <v>16710000</v>
      </c>
      <c r="K243">
        <v>17000000</v>
      </c>
      <c r="L243" t="s">
        <v>843</v>
      </c>
      <c r="M243" s="35"/>
      <c r="O243" s="35"/>
    </row>
    <row r="244" spans="1:16" s="1" customFormat="1" collapsed="1" x14ac:dyDescent="0.25">
      <c r="A244" s="3"/>
      <c r="B244" s="3"/>
      <c r="C244" s="3"/>
      <c r="D244" s="3" t="s">
        <v>84</v>
      </c>
      <c r="E244" s="4">
        <f>SUM(E121:E243)</f>
        <v>389658000</v>
      </c>
      <c r="F244" s="4">
        <f>SUM(F121:F243)</f>
        <v>0</v>
      </c>
      <c r="G244" s="4">
        <f>SUM(G121:G243)</f>
        <v>27192303</v>
      </c>
      <c r="H244" s="4">
        <f>SUM(H121:H243)</f>
        <v>580000</v>
      </c>
      <c r="I244" s="4">
        <f>SUM(I121:I243)</f>
        <v>0</v>
      </c>
      <c r="J244" s="4">
        <f t="shared" si="6"/>
        <v>416270303</v>
      </c>
      <c r="K244" s="4">
        <f t="shared" si="6"/>
        <v>27772303</v>
      </c>
      <c r="L244" s="3"/>
      <c r="M244" s="19">
        <v>317258000</v>
      </c>
      <c r="N244" s="19">
        <v>39900000</v>
      </c>
      <c r="O244" s="19">
        <v>31920000</v>
      </c>
      <c r="P244" s="35">
        <v>27192307.692307692</v>
      </c>
    </row>
    <row r="245" spans="1:16" hidden="1" outlineLevel="1" x14ac:dyDescent="0.25">
      <c r="A245" t="s">
        <v>229</v>
      </c>
      <c r="B245" t="s">
        <v>20</v>
      </c>
      <c r="C245" t="s">
        <v>1667</v>
      </c>
      <c r="D245" s="2" t="s">
        <v>1668</v>
      </c>
      <c r="E245" s="2">
        <f t="shared" ref="E245:E312" si="12">+K245-F245</f>
        <v>3800000</v>
      </c>
      <c r="G245" s="2">
        <v>1000000</v>
      </c>
      <c r="J245" s="2">
        <f t="shared" si="6"/>
        <v>4800000</v>
      </c>
      <c r="K245" s="2">
        <v>3800000</v>
      </c>
      <c r="L245" s="2" t="s">
        <v>1205</v>
      </c>
    </row>
    <row r="246" spans="1:16" hidden="1" outlineLevel="1" x14ac:dyDescent="0.25">
      <c r="A246" t="s">
        <v>229</v>
      </c>
      <c r="B246" t="s">
        <v>20</v>
      </c>
      <c r="C246" t="s">
        <v>1669</v>
      </c>
      <c r="D246" s="2" t="s">
        <v>181</v>
      </c>
      <c r="E246" s="2">
        <f t="shared" si="12"/>
        <v>4400000</v>
      </c>
      <c r="G246" s="2">
        <v>0</v>
      </c>
      <c r="J246" s="2">
        <f t="shared" si="6"/>
        <v>4400000</v>
      </c>
      <c r="K246" s="2">
        <v>4400000</v>
      </c>
      <c r="L246" s="2" t="s">
        <v>251</v>
      </c>
    </row>
    <row r="247" spans="1:16" hidden="1" outlineLevel="1" x14ac:dyDescent="0.25">
      <c r="A247" t="s">
        <v>229</v>
      </c>
      <c r="B247" t="s">
        <v>20</v>
      </c>
      <c r="C247" t="s">
        <v>1670</v>
      </c>
      <c r="D247" s="2" t="s">
        <v>767</v>
      </c>
      <c r="E247" s="2">
        <f t="shared" si="12"/>
        <v>4000000</v>
      </c>
      <c r="G247" s="2">
        <v>0</v>
      </c>
      <c r="J247" s="2">
        <f t="shared" si="6"/>
        <v>4000000</v>
      </c>
      <c r="K247" s="2">
        <v>4000000</v>
      </c>
      <c r="L247" s="2" t="s">
        <v>366</v>
      </c>
    </row>
    <row r="248" spans="1:16" hidden="1" outlineLevel="1" x14ac:dyDescent="0.25">
      <c r="A248" t="s">
        <v>229</v>
      </c>
      <c r="B248" t="s">
        <v>20</v>
      </c>
      <c r="C248" t="s">
        <v>1671</v>
      </c>
      <c r="D248" s="2" t="s">
        <v>1672</v>
      </c>
      <c r="E248" s="2">
        <f t="shared" si="12"/>
        <v>3800000</v>
      </c>
      <c r="G248" s="2">
        <v>1000000</v>
      </c>
      <c r="J248" s="2">
        <f t="shared" si="6"/>
        <v>4800000</v>
      </c>
      <c r="K248" s="2">
        <v>3800000</v>
      </c>
      <c r="L248" s="2" t="s">
        <v>1205</v>
      </c>
    </row>
    <row r="249" spans="1:16" hidden="1" outlineLevel="1" x14ac:dyDescent="0.25">
      <c r="A249" t="s">
        <v>229</v>
      </c>
      <c r="B249" t="s">
        <v>20</v>
      </c>
      <c r="C249" t="s">
        <v>1673</v>
      </c>
      <c r="D249" s="2" t="s">
        <v>189</v>
      </c>
      <c r="E249" s="2">
        <f t="shared" si="12"/>
        <v>3800000</v>
      </c>
      <c r="G249" s="2">
        <v>0</v>
      </c>
      <c r="J249" s="2">
        <f t="shared" si="6"/>
        <v>3800000</v>
      </c>
      <c r="K249" s="2">
        <v>3800000</v>
      </c>
      <c r="L249" s="2" t="s">
        <v>1205</v>
      </c>
    </row>
    <row r="250" spans="1:16" hidden="1" outlineLevel="1" x14ac:dyDescent="0.25">
      <c r="A250" t="s">
        <v>229</v>
      </c>
      <c r="B250" t="s">
        <v>20</v>
      </c>
      <c r="C250" t="s">
        <v>1674</v>
      </c>
      <c r="D250" s="2" t="s">
        <v>1675</v>
      </c>
      <c r="E250" s="2">
        <f t="shared" si="12"/>
        <v>3215000</v>
      </c>
      <c r="G250" s="2">
        <v>846153</v>
      </c>
      <c r="J250" s="2">
        <f t="shared" si="6"/>
        <v>4061153</v>
      </c>
      <c r="K250" s="2">
        <v>3215000</v>
      </c>
      <c r="L250" s="2" t="s">
        <v>1205</v>
      </c>
    </row>
    <row r="251" spans="1:16" hidden="1" outlineLevel="1" x14ac:dyDescent="0.25">
      <c r="A251" t="s">
        <v>229</v>
      </c>
      <c r="B251" t="s">
        <v>20</v>
      </c>
      <c r="C251" t="s">
        <v>1676</v>
      </c>
      <c r="D251" s="2" t="s">
        <v>1020</v>
      </c>
      <c r="E251" s="2">
        <f t="shared" si="12"/>
        <v>3800000</v>
      </c>
      <c r="G251" s="2">
        <v>1000000</v>
      </c>
      <c r="J251" s="2">
        <f t="shared" si="6"/>
        <v>4800000</v>
      </c>
      <c r="K251" s="2">
        <v>3800000</v>
      </c>
      <c r="L251" s="2" t="s">
        <v>1205</v>
      </c>
    </row>
    <row r="252" spans="1:16" hidden="1" outlineLevel="1" x14ac:dyDescent="0.25">
      <c r="A252" t="s">
        <v>229</v>
      </c>
      <c r="B252" t="s">
        <v>20</v>
      </c>
      <c r="C252" t="s">
        <v>1677</v>
      </c>
      <c r="D252" s="2" t="s">
        <v>1023</v>
      </c>
      <c r="E252" s="2">
        <f t="shared" si="12"/>
        <v>2000000</v>
      </c>
      <c r="G252" s="2">
        <v>1000000</v>
      </c>
      <c r="J252" s="2">
        <f t="shared" si="6"/>
        <v>3000000</v>
      </c>
      <c r="K252" s="2">
        <v>2000000</v>
      </c>
      <c r="L252" s="2" t="s">
        <v>366</v>
      </c>
    </row>
    <row r="253" spans="1:16" hidden="1" outlineLevel="1" x14ac:dyDescent="0.25">
      <c r="A253" t="s">
        <v>229</v>
      </c>
      <c r="B253" t="s">
        <v>20</v>
      </c>
      <c r="C253" t="s">
        <v>1678</v>
      </c>
      <c r="D253" s="2" t="s">
        <v>185</v>
      </c>
      <c r="E253" s="2">
        <f t="shared" si="12"/>
        <v>6200000</v>
      </c>
      <c r="G253" s="2">
        <v>0</v>
      </c>
      <c r="J253" s="2">
        <f t="shared" si="6"/>
        <v>6200000</v>
      </c>
      <c r="K253" s="2">
        <v>6200000</v>
      </c>
      <c r="L253" s="2" t="s">
        <v>251</v>
      </c>
    </row>
    <row r="254" spans="1:16" hidden="1" outlineLevel="1" x14ac:dyDescent="0.25">
      <c r="A254" t="s">
        <v>229</v>
      </c>
      <c r="B254" t="s">
        <v>20</v>
      </c>
      <c r="C254" t="s">
        <v>1679</v>
      </c>
      <c r="D254" s="2" t="s">
        <v>450</v>
      </c>
      <c r="E254" s="2">
        <f t="shared" si="12"/>
        <v>4500000</v>
      </c>
      <c r="G254" s="2">
        <v>0</v>
      </c>
      <c r="J254" s="2">
        <f t="shared" si="6"/>
        <v>4500000</v>
      </c>
      <c r="K254" s="2">
        <v>4500000</v>
      </c>
      <c r="L254" s="2" t="s">
        <v>1205</v>
      </c>
    </row>
    <row r="255" spans="1:16" hidden="1" outlineLevel="1" x14ac:dyDescent="0.25">
      <c r="A255" t="s">
        <v>229</v>
      </c>
      <c r="B255" t="s">
        <v>20</v>
      </c>
      <c r="C255" t="s">
        <v>1680</v>
      </c>
      <c r="D255" s="2" t="s">
        <v>521</v>
      </c>
      <c r="E255" s="2">
        <f t="shared" si="12"/>
        <v>4800000</v>
      </c>
      <c r="G255" s="2">
        <v>0</v>
      </c>
      <c r="J255" s="2">
        <f t="shared" si="6"/>
        <v>4800000</v>
      </c>
      <c r="K255" s="2">
        <v>4800000</v>
      </c>
      <c r="L255" s="2" t="s">
        <v>366</v>
      </c>
    </row>
    <row r="256" spans="1:16" hidden="1" outlineLevel="1" x14ac:dyDescent="0.25">
      <c r="A256" t="s">
        <v>229</v>
      </c>
      <c r="B256" t="s">
        <v>20</v>
      </c>
      <c r="C256" t="s">
        <v>1681</v>
      </c>
      <c r="D256" s="2" t="s">
        <v>508</v>
      </c>
      <c r="E256" s="2">
        <f t="shared" si="12"/>
        <v>3500000</v>
      </c>
      <c r="G256" s="2">
        <v>1000000</v>
      </c>
      <c r="J256" s="2">
        <f t="shared" si="6"/>
        <v>4500000</v>
      </c>
      <c r="K256" s="2">
        <v>3500000</v>
      </c>
      <c r="L256" s="2" t="s">
        <v>252</v>
      </c>
    </row>
    <row r="257" spans="1:12" hidden="1" outlineLevel="1" x14ac:dyDescent="0.25">
      <c r="A257" t="s">
        <v>229</v>
      </c>
      <c r="B257" t="s">
        <v>20</v>
      </c>
      <c r="C257" t="s">
        <v>1682</v>
      </c>
      <c r="D257" s="2" t="s">
        <v>187</v>
      </c>
      <c r="E257" s="2">
        <f t="shared" si="12"/>
        <v>3800000</v>
      </c>
      <c r="G257" s="2">
        <v>0</v>
      </c>
      <c r="J257" s="2">
        <f t="shared" si="6"/>
        <v>3800000</v>
      </c>
      <c r="K257" s="2">
        <v>3800000</v>
      </c>
      <c r="L257" s="2" t="s">
        <v>1205</v>
      </c>
    </row>
    <row r="258" spans="1:12" hidden="1" outlineLevel="1" x14ac:dyDescent="0.25">
      <c r="A258" t="s">
        <v>229</v>
      </c>
      <c r="B258" t="s">
        <v>20</v>
      </c>
      <c r="C258" t="s">
        <v>1683</v>
      </c>
      <c r="D258" s="2" t="s">
        <v>451</v>
      </c>
      <c r="E258" s="2">
        <f t="shared" si="12"/>
        <v>3800000</v>
      </c>
      <c r="G258" s="2">
        <v>0</v>
      </c>
      <c r="J258" s="2">
        <f t="shared" si="6"/>
        <v>3800000</v>
      </c>
      <c r="K258" s="2">
        <v>3800000</v>
      </c>
      <c r="L258" s="2" t="s">
        <v>1205</v>
      </c>
    </row>
    <row r="259" spans="1:12" hidden="1" outlineLevel="1" x14ac:dyDescent="0.25">
      <c r="A259" t="s">
        <v>229</v>
      </c>
      <c r="B259" t="s">
        <v>20</v>
      </c>
      <c r="D259" s="2" t="s">
        <v>1</v>
      </c>
      <c r="E259" s="2">
        <f t="shared" si="12"/>
        <v>0</v>
      </c>
      <c r="G259" s="2">
        <v>0</v>
      </c>
      <c r="J259" s="2">
        <f t="shared" si="6"/>
        <v>0</v>
      </c>
      <c r="K259" s="2">
        <v>0</v>
      </c>
      <c r="L259" s="2" t="s">
        <v>366</v>
      </c>
    </row>
    <row r="260" spans="1:12" hidden="1" outlineLevel="1" x14ac:dyDescent="0.25">
      <c r="A260" t="s">
        <v>229</v>
      </c>
      <c r="B260" t="s">
        <v>20</v>
      </c>
      <c r="C260" t="s">
        <v>1684</v>
      </c>
      <c r="D260" s="2" t="s">
        <v>1685</v>
      </c>
      <c r="E260" s="2">
        <f t="shared" si="12"/>
        <v>623000</v>
      </c>
      <c r="G260" s="2">
        <v>346153</v>
      </c>
      <c r="J260" s="2">
        <f t="shared" si="6"/>
        <v>969153</v>
      </c>
      <c r="K260" s="2">
        <v>623000</v>
      </c>
      <c r="L260" s="2" t="s">
        <v>1205</v>
      </c>
    </row>
    <row r="261" spans="1:12" hidden="1" outlineLevel="1" x14ac:dyDescent="0.25">
      <c r="A261" t="s">
        <v>230</v>
      </c>
      <c r="B261" t="s">
        <v>20</v>
      </c>
      <c r="C261" t="s">
        <v>1686</v>
      </c>
      <c r="D261" s="2" t="s">
        <v>1005</v>
      </c>
      <c r="E261" s="2">
        <f t="shared" si="12"/>
        <v>3800000</v>
      </c>
      <c r="G261" s="2">
        <v>1000000</v>
      </c>
      <c r="J261" s="2">
        <f t="shared" si="6"/>
        <v>4800000</v>
      </c>
      <c r="K261" s="2">
        <v>3800000</v>
      </c>
      <c r="L261" s="2" t="s">
        <v>1205</v>
      </c>
    </row>
    <row r="262" spans="1:12" hidden="1" outlineLevel="1" x14ac:dyDescent="0.25">
      <c r="A262" t="s">
        <v>230</v>
      </c>
      <c r="B262" t="s">
        <v>20</v>
      </c>
      <c r="C262" t="s">
        <v>1687</v>
      </c>
      <c r="D262" s="2" t="s">
        <v>57</v>
      </c>
      <c r="E262" s="2">
        <f t="shared" si="12"/>
        <v>6500000</v>
      </c>
      <c r="G262" s="2">
        <v>0</v>
      </c>
      <c r="J262" s="2">
        <f t="shared" si="6"/>
        <v>6500000</v>
      </c>
      <c r="K262" s="2">
        <v>6500000</v>
      </c>
      <c r="L262" s="2" t="s">
        <v>251</v>
      </c>
    </row>
    <row r="263" spans="1:12" hidden="1" outlineLevel="1" x14ac:dyDescent="0.25">
      <c r="A263" t="s">
        <v>230</v>
      </c>
      <c r="B263" t="s">
        <v>20</v>
      </c>
      <c r="C263" t="s">
        <v>1688</v>
      </c>
      <c r="D263" s="2" t="s">
        <v>190</v>
      </c>
      <c r="E263" s="2">
        <f t="shared" si="12"/>
        <v>4600000</v>
      </c>
      <c r="G263" s="2">
        <v>0</v>
      </c>
      <c r="J263" s="2">
        <f t="shared" si="6"/>
        <v>4600000</v>
      </c>
      <c r="K263" s="2">
        <v>4600000</v>
      </c>
      <c r="L263" s="2" t="s">
        <v>366</v>
      </c>
    </row>
    <row r="264" spans="1:12" hidden="1" outlineLevel="1" x14ac:dyDescent="0.25">
      <c r="A264" t="s">
        <v>230</v>
      </c>
      <c r="B264" t="s">
        <v>20</v>
      </c>
      <c r="C264" t="s">
        <v>1689</v>
      </c>
      <c r="D264" s="2" t="s">
        <v>191</v>
      </c>
      <c r="E264" s="2">
        <f t="shared" si="12"/>
        <v>1800000</v>
      </c>
      <c r="G264" s="2">
        <v>0</v>
      </c>
      <c r="J264" s="2">
        <f t="shared" ref="J264:J328" si="13">SUM(E264:G264)-H264</f>
        <v>1800000</v>
      </c>
      <c r="K264" s="2">
        <v>1800000</v>
      </c>
      <c r="L264" s="2" t="s">
        <v>1205</v>
      </c>
    </row>
    <row r="265" spans="1:12" hidden="1" outlineLevel="1" x14ac:dyDescent="0.25">
      <c r="A265" t="s">
        <v>230</v>
      </c>
      <c r="B265" t="s">
        <v>20</v>
      </c>
      <c r="C265" t="s">
        <v>1690</v>
      </c>
      <c r="D265" s="2" t="s">
        <v>862</v>
      </c>
      <c r="E265" s="2">
        <f t="shared" si="12"/>
        <v>2800000</v>
      </c>
      <c r="G265" s="2">
        <v>0</v>
      </c>
      <c r="J265" s="2">
        <f t="shared" si="13"/>
        <v>2800000</v>
      </c>
      <c r="K265" s="2">
        <v>2800000</v>
      </c>
      <c r="L265" s="2" t="s">
        <v>1205</v>
      </c>
    </row>
    <row r="266" spans="1:12" hidden="1" outlineLevel="1" x14ac:dyDescent="0.25">
      <c r="A266" t="s">
        <v>230</v>
      </c>
      <c r="B266" t="s">
        <v>20</v>
      </c>
      <c r="C266" t="s">
        <v>1691</v>
      </c>
      <c r="D266" s="2" t="s">
        <v>1692</v>
      </c>
      <c r="E266" s="2">
        <f t="shared" si="12"/>
        <v>4700000</v>
      </c>
      <c r="G266" s="2">
        <v>0</v>
      </c>
      <c r="J266" s="2">
        <f t="shared" si="13"/>
        <v>4700000</v>
      </c>
      <c r="K266" s="2">
        <v>4700000</v>
      </c>
      <c r="L266" s="2" t="s">
        <v>251</v>
      </c>
    </row>
    <row r="267" spans="1:12" hidden="1" outlineLevel="1" x14ac:dyDescent="0.25">
      <c r="A267" t="s">
        <v>230</v>
      </c>
      <c r="B267" t="s">
        <v>20</v>
      </c>
      <c r="C267" t="s">
        <v>1693</v>
      </c>
      <c r="D267" s="2" t="s">
        <v>863</v>
      </c>
      <c r="E267" s="2">
        <f t="shared" si="12"/>
        <v>4000000</v>
      </c>
      <c r="G267" s="2">
        <v>0</v>
      </c>
      <c r="J267" s="2">
        <f t="shared" si="13"/>
        <v>4000000</v>
      </c>
      <c r="K267" s="2">
        <v>4000000</v>
      </c>
      <c r="L267" s="2" t="s">
        <v>366</v>
      </c>
    </row>
    <row r="268" spans="1:12" hidden="1" outlineLevel="1" x14ac:dyDescent="0.25">
      <c r="A268" t="s">
        <v>230</v>
      </c>
      <c r="B268" t="s">
        <v>20</v>
      </c>
      <c r="C268" t="s">
        <v>1694</v>
      </c>
      <c r="D268" s="2" t="s">
        <v>509</v>
      </c>
      <c r="E268" s="2">
        <f t="shared" si="12"/>
        <v>3300000</v>
      </c>
      <c r="G268" s="2">
        <v>0</v>
      </c>
      <c r="J268" s="2">
        <f t="shared" si="13"/>
        <v>3300000</v>
      </c>
      <c r="K268" s="2">
        <v>3300000</v>
      </c>
      <c r="L268" s="2" t="s">
        <v>1205</v>
      </c>
    </row>
    <row r="269" spans="1:12" hidden="1" outlineLevel="1" x14ac:dyDescent="0.25">
      <c r="A269" t="s">
        <v>230</v>
      </c>
      <c r="B269" t="s">
        <v>20</v>
      </c>
      <c r="C269" t="s">
        <v>1695</v>
      </c>
      <c r="D269" s="2" t="s">
        <v>1006</v>
      </c>
      <c r="E269" s="2">
        <f t="shared" si="12"/>
        <v>1800000</v>
      </c>
      <c r="G269" s="2">
        <v>1000000</v>
      </c>
      <c r="J269" s="2">
        <f t="shared" si="13"/>
        <v>2800000</v>
      </c>
      <c r="K269" s="2">
        <v>1800000</v>
      </c>
      <c r="L269" s="2" t="s">
        <v>1205</v>
      </c>
    </row>
    <row r="270" spans="1:12" hidden="1" outlineLevel="1" x14ac:dyDescent="0.25">
      <c r="A270" t="s">
        <v>230</v>
      </c>
      <c r="B270" t="s">
        <v>20</v>
      </c>
      <c r="C270" t="s">
        <v>1696</v>
      </c>
      <c r="D270" s="2" t="s">
        <v>1697</v>
      </c>
      <c r="E270" s="2">
        <f t="shared" si="12"/>
        <v>3200000</v>
      </c>
      <c r="G270" s="2">
        <v>1000000</v>
      </c>
      <c r="J270" s="2">
        <f t="shared" si="13"/>
        <v>4200000</v>
      </c>
      <c r="K270" s="2">
        <v>3200000</v>
      </c>
      <c r="L270" s="2" t="s">
        <v>252</v>
      </c>
    </row>
    <row r="271" spans="1:12" hidden="1" outlineLevel="1" x14ac:dyDescent="0.25">
      <c r="A271" t="s">
        <v>230</v>
      </c>
      <c r="B271" t="s">
        <v>20</v>
      </c>
      <c r="C271" t="s">
        <v>1698</v>
      </c>
      <c r="D271" s="2" t="s">
        <v>194</v>
      </c>
      <c r="E271" s="2">
        <f t="shared" si="12"/>
        <v>3000000</v>
      </c>
      <c r="G271" s="2">
        <v>0</v>
      </c>
      <c r="J271" s="2">
        <f t="shared" si="13"/>
        <v>3000000</v>
      </c>
      <c r="K271" s="2">
        <v>3000000</v>
      </c>
      <c r="L271" s="2" t="s">
        <v>366</v>
      </c>
    </row>
    <row r="272" spans="1:12" hidden="1" outlineLevel="1" x14ac:dyDescent="0.25">
      <c r="A272" t="s">
        <v>230</v>
      </c>
      <c r="B272" t="s">
        <v>20</v>
      </c>
      <c r="C272" t="s">
        <v>1699</v>
      </c>
      <c r="D272" s="2" t="s">
        <v>59</v>
      </c>
      <c r="E272" s="2">
        <f t="shared" si="12"/>
        <v>4200000</v>
      </c>
      <c r="G272" s="2">
        <v>0</v>
      </c>
      <c r="J272" s="2">
        <f t="shared" si="13"/>
        <v>4200000</v>
      </c>
      <c r="K272" s="2">
        <v>4200000</v>
      </c>
      <c r="L272" s="2" t="s">
        <v>1205</v>
      </c>
    </row>
    <row r="273" spans="1:12" hidden="1" outlineLevel="1" x14ac:dyDescent="0.25">
      <c r="A273" t="s">
        <v>230</v>
      </c>
      <c r="B273" t="s">
        <v>20</v>
      </c>
      <c r="C273" t="s">
        <v>1700</v>
      </c>
      <c r="D273" s="2" t="s">
        <v>1007</v>
      </c>
      <c r="E273" s="2">
        <f t="shared" si="12"/>
        <v>3800000</v>
      </c>
      <c r="G273" s="2">
        <v>1000000</v>
      </c>
      <c r="J273" s="2">
        <f t="shared" si="13"/>
        <v>4800000</v>
      </c>
      <c r="K273" s="2">
        <v>3800000</v>
      </c>
      <c r="L273" s="2" t="s">
        <v>1205</v>
      </c>
    </row>
    <row r="274" spans="1:12" hidden="1" outlineLevel="1" x14ac:dyDescent="0.25">
      <c r="A274" t="s">
        <v>230</v>
      </c>
      <c r="B274" t="s">
        <v>20</v>
      </c>
      <c r="C274" t="s">
        <v>1701</v>
      </c>
      <c r="D274" s="2" t="s">
        <v>510</v>
      </c>
      <c r="E274" s="2">
        <f t="shared" si="12"/>
        <v>3700000</v>
      </c>
      <c r="G274" s="2">
        <v>0</v>
      </c>
      <c r="J274" s="2">
        <f t="shared" si="13"/>
        <v>3700000</v>
      </c>
      <c r="K274" s="2">
        <v>3700000</v>
      </c>
      <c r="L274" s="2" t="s">
        <v>1205</v>
      </c>
    </row>
    <row r="275" spans="1:12" hidden="1" outlineLevel="1" x14ac:dyDescent="0.25">
      <c r="A275" t="s">
        <v>230</v>
      </c>
      <c r="B275" t="s">
        <v>20</v>
      </c>
      <c r="C275" t="s">
        <v>1702</v>
      </c>
      <c r="D275" s="2" t="s">
        <v>195</v>
      </c>
      <c r="E275" s="2">
        <f t="shared" si="12"/>
        <v>3700000</v>
      </c>
      <c r="G275" s="2">
        <v>0</v>
      </c>
      <c r="J275" s="2">
        <f t="shared" si="13"/>
        <v>3700000</v>
      </c>
      <c r="K275" s="2">
        <v>3700000</v>
      </c>
      <c r="L275" s="2" t="s">
        <v>1205</v>
      </c>
    </row>
    <row r="276" spans="1:12" hidden="1" outlineLevel="1" x14ac:dyDescent="0.25">
      <c r="A276" t="s">
        <v>230</v>
      </c>
      <c r="B276" t="s">
        <v>20</v>
      </c>
      <c r="C276" t="s">
        <v>1703</v>
      </c>
      <c r="D276" s="2" t="s">
        <v>1008</v>
      </c>
      <c r="E276" s="2">
        <f t="shared" si="12"/>
        <v>3700000</v>
      </c>
      <c r="G276" s="2">
        <v>0</v>
      </c>
      <c r="J276" s="2">
        <f t="shared" si="13"/>
        <v>3700000</v>
      </c>
      <c r="K276" s="2">
        <v>3700000</v>
      </c>
      <c r="L276" s="2" t="s">
        <v>1205</v>
      </c>
    </row>
    <row r="277" spans="1:12" hidden="1" outlineLevel="1" x14ac:dyDescent="0.25">
      <c r="A277" t="s">
        <v>230</v>
      </c>
      <c r="B277" t="s">
        <v>20</v>
      </c>
      <c r="C277" t="s">
        <v>1704</v>
      </c>
      <c r="D277" s="2" t="s">
        <v>769</v>
      </c>
      <c r="E277" s="2">
        <f t="shared" si="12"/>
        <v>5000000</v>
      </c>
      <c r="G277" s="2">
        <v>0</v>
      </c>
      <c r="J277" s="2">
        <f t="shared" si="13"/>
        <v>5000000</v>
      </c>
      <c r="K277" s="2">
        <v>5000000</v>
      </c>
      <c r="L277" s="2" t="s">
        <v>366</v>
      </c>
    </row>
    <row r="278" spans="1:12" hidden="1" outlineLevel="1" x14ac:dyDescent="0.25">
      <c r="A278" t="s">
        <v>230</v>
      </c>
      <c r="B278" t="s">
        <v>20</v>
      </c>
      <c r="C278" t="s">
        <v>1705</v>
      </c>
      <c r="D278" s="2" t="s">
        <v>197</v>
      </c>
      <c r="E278" s="2">
        <f t="shared" si="12"/>
        <v>5000000</v>
      </c>
      <c r="G278" s="2">
        <v>0</v>
      </c>
      <c r="J278" s="2">
        <f t="shared" si="13"/>
        <v>5000000</v>
      </c>
      <c r="K278" s="2">
        <v>5000000</v>
      </c>
      <c r="L278" s="2" t="s">
        <v>366</v>
      </c>
    </row>
    <row r="279" spans="1:12" hidden="1" outlineLevel="1" x14ac:dyDescent="0.25">
      <c r="A279" t="s">
        <v>229</v>
      </c>
      <c r="B279" t="s">
        <v>20</v>
      </c>
      <c r="C279" t="s">
        <v>1706</v>
      </c>
      <c r="D279" s="2" t="s">
        <v>770</v>
      </c>
      <c r="E279" s="2">
        <f t="shared" si="12"/>
        <v>4500000</v>
      </c>
      <c r="G279" s="2">
        <v>0</v>
      </c>
      <c r="J279" s="2">
        <f t="shared" si="13"/>
        <v>4500000</v>
      </c>
      <c r="K279" s="2">
        <v>4500000</v>
      </c>
      <c r="L279" s="2" t="s">
        <v>253</v>
      </c>
    </row>
    <row r="280" spans="1:12" hidden="1" outlineLevel="1" x14ac:dyDescent="0.25">
      <c r="A280" t="s">
        <v>229</v>
      </c>
      <c r="B280" t="s">
        <v>20</v>
      </c>
      <c r="C280" t="s">
        <v>1707</v>
      </c>
      <c r="D280" s="2" t="s">
        <v>370</v>
      </c>
      <c r="E280" s="2">
        <f t="shared" si="12"/>
        <v>4800000</v>
      </c>
      <c r="G280" s="2">
        <v>0</v>
      </c>
      <c r="J280" s="2">
        <f t="shared" si="13"/>
        <v>4800000</v>
      </c>
      <c r="K280" s="2">
        <v>4800000</v>
      </c>
      <c r="L280" s="2" t="s">
        <v>366</v>
      </c>
    </row>
    <row r="281" spans="1:12" hidden="1" outlineLevel="1" x14ac:dyDescent="0.25">
      <c r="A281" t="s">
        <v>229</v>
      </c>
      <c r="B281" t="s">
        <v>20</v>
      </c>
      <c r="C281" t="s">
        <v>1708</v>
      </c>
      <c r="D281" s="2" t="s">
        <v>198</v>
      </c>
      <c r="E281" s="2">
        <f t="shared" si="12"/>
        <v>1800000</v>
      </c>
      <c r="G281" s="2">
        <v>0</v>
      </c>
      <c r="J281" s="2">
        <f t="shared" si="13"/>
        <v>1800000</v>
      </c>
      <c r="K281" s="2">
        <v>1800000</v>
      </c>
      <c r="L281" s="2" t="s">
        <v>253</v>
      </c>
    </row>
    <row r="282" spans="1:12" hidden="1" outlineLevel="1" x14ac:dyDescent="0.25">
      <c r="A282" t="s">
        <v>230</v>
      </c>
      <c r="B282" t="s">
        <v>20</v>
      </c>
      <c r="C282" t="s">
        <v>1709</v>
      </c>
      <c r="D282" s="2" t="s">
        <v>1710</v>
      </c>
      <c r="E282" s="2">
        <f t="shared" si="12"/>
        <v>2000000</v>
      </c>
      <c r="G282" s="2">
        <v>1000000</v>
      </c>
      <c r="J282" s="2">
        <f t="shared" si="13"/>
        <v>3000000</v>
      </c>
      <c r="K282" s="2">
        <v>2000000</v>
      </c>
      <c r="L282" s="2" t="s">
        <v>366</v>
      </c>
    </row>
    <row r="283" spans="1:12" hidden="1" outlineLevel="1" x14ac:dyDescent="0.25">
      <c r="A283" t="s">
        <v>230</v>
      </c>
      <c r="B283" t="s">
        <v>20</v>
      </c>
      <c r="C283" t="s">
        <v>1711</v>
      </c>
      <c r="D283" s="2" t="s">
        <v>199</v>
      </c>
      <c r="E283" s="2">
        <f t="shared" si="12"/>
        <v>1800000</v>
      </c>
      <c r="G283" s="2">
        <v>0</v>
      </c>
      <c r="J283" s="2">
        <f t="shared" si="13"/>
        <v>1800000</v>
      </c>
      <c r="K283" s="2">
        <v>1800000</v>
      </c>
      <c r="L283" s="2" t="s">
        <v>253</v>
      </c>
    </row>
    <row r="284" spans="1:12" hidden="1" outlineLevel="1" x14ac:dyDescent="0.25">
      <c r="A284" t="s">
        <v>230</v>
      </c>
      <c r="B284" t="s">
        <v>20</v>
      </c>
      <c r="C284" t="s">
        <v>1712</v>
      </c>
      <c r="D284" s="2" t="s">
        <v>200</v>
      </c>
      <c r="E284" s="2">
        <f t="shared" si="12"/>
        <v>2800000</v>
      </c>
      <c r="G284" s="2">
        <v>0</v>
      </c>
      <c r="J284" s="2">
        <f t="shared" si="13"/>
        <v>2800000</v>
      </c>
      <c r="K284" s="2">
        <v>2800000</v>
      </c>
      <c r="L284" s="2" t="s">
        <v>1205</v>
      </c>
    </row>
    <row r="285" spans="1:12" hidden="1" outlineLevel="1" x14ac:dyDescent="0.25">
      <c r="A285" t="s">
        <v>229</v>
      </c>
      <c r="B285" t="s">
        <v>20</v>
      </c>
      <c r="C285" t="s">
        <v>1713</v>
      </c>
      <c r="D285" s="2" t="s">
        <v>865</v>
      </c>
      <c r="E285" s="2">
        <f t="shared" si="12"/>
        <v>4000000</v>
      </c>
      <c r="G285" s="2">
        <v>653846</v>
      </c>
      <c r="J285" s="2">
        <f t="shared" si="13"/>
        <v>4653846</v>
      </c>
      <c r="K285" s="2">
        <v>4000000</v>
      </c>
      <c r="L285" s="2" t="s">
        <v>366</v>
      </c>
    </row>
    <row r="286" spans="1:12" hidden="1" outlineLevel="1" x14ac:dyDescent="0.25">
      <c r="A286" t="s">
        <v>229</v>
      </c>
      <c r="B286" t="s">
        <v>20</v>
      </c>
      <c r="C286" t="s">
        <v>1714</v>
      </c>
      <c r="D286" s="2" t="s">
        <v>455</v>
      </c>
      <c r="E286" s="2">
        <f t="shared" si="12"/>
        <v>3800000</v>
      </c>
      <c r="G286" s="2">
        <v>0</v>
      </c>
      <c r="J286" s="2">
        <f t="shared" si="13"/>
        <v>3800000</v>
      </c>
      <c r="K286" s="2">
        <v>3800000</v>
      </c>
      <c r="L286" s="2" t="s">
        <v>253</v>
      </c>
    </row>
    <row r="287" spans="1:12" hidden="1" outlineLevel="1" x14ac:dyDescent="0.25">
      <c r="A287" t="s">
        <v>229</v>
      </c>
      <c r="B287" t="s">
        <v>20</v>
      </c>
      <c r="C287" t="s">
        <v>1715</v>
      </c>
      <c r="D287" s="2" t="s">
        <v>556</v>
      </c>
      <c r="E287" s="2">
        <f t="shared" si="12"/>
        <v>4200000</v>
      </c>
      <c r="G287" s="2">
        <v>0</v>
      </c>
      <c r="J287" s="2">
        <f t="shared" si="13"/>
        <v>4200000</v>
      </c>
      <c r="K287" s="2">
        <v>4200000</v>
      </c>
      <c r="L287" s="2" t="s">
        <v>1205</v>
      </c>
    </row>
    <row r="288" spans="1:12" hidden="1" outlineLevel="1" x14ac:dyDescent="0.25">
      <c r="A288" t="s">
        <v>229</v>
      </c>
      <c r="B288" t="s">
        <v>20</v>
      </c>
      <c r="C288" t="s">
        <v>1716</v>
      </c>
      <c r="D288" s="2" t="s">
        <v>182</v>
      </c>
      <c r="E288" s="2">
        <f t="shared" si="12"/>
        <v>1800000</v>
      </c>
      <c r="G288" s="2">
        <v>0</v>
      </c>
      <c r="J288" s="2">
        <f t="shared" si="13"/>
        <v>1800000</v>
      </c>
      <c r="K288" s="2">
        <v>1800000</v>
      </c>
      <c r="L288" s="2" t="s">
        <v>253</v>
      </c>
    </row>
    <row r="289" spans="1:12" hidden="1" outlineLevel="1" x14ac:dyDescent="0.25">
      <c r="A289" t="s">
        <v>229</v>
      </c>
      <c r="B289" t="s">
        <v>20</v>
      </c>
      <c r="C289" t="s">
        <v>1717</v>
      </c>
      <c r="D289" s="2" t="s">
        <v>771</v>
      </c>
      <c r="E289" s="2">
        <f t="shared" si="12"/>
        <v>3800000</v>
      </c>
      <c r="G289" s="2">
        <v>0</v>
      </c>
      <c r="J289" s="2">
        <f t="shared" si="13"/>
        <v>3800000</v>
      </c>
      <c r="K289" s="2">
        <v>3800000</v>
      </c>
      <c r="L289" s="2" t="s">
        <v>253</v>
      </c>
    </row>
    <row r="290" spans="1:12" hidden="1" outlineLevel="1" x14ac:dyDescent="0.25">
      <c r="A290" t="s">
        <v>229</v>
      </c>
      <c r="B290" t="s">
        <v>20</v>
      </c>
      <c r="C290" t="s">
        <v>1718</v>
      </c>
      <c r="D290" s="2" t="s">
        <v>196</v>
      </c>
      <c r="E290" s="2">
        <f t="shared" si="12"/>
        <v>3700000</v>
      </c>
      <c r="G290" s="2">
        <v>0</v>
      </c>
      <c r="J290" s="2">
        <f t="shared" si="13"/>
        <v>3700000</v>
      </c>
      <c r="K290" s="2">
        <v>3700000</v>
      </c>
      <c r="L290" s="2" t="s">
        <v>253</v>
      </c>
    </row>
    <row r="291" spans="1:12" hidden="1" outlineLevel="1" x14ac:dyDescent="0.25">
      <c r="A291" t="s">
        <v>229</v>
      </c>
      <c r="B291" t="s">
        <v>20</v>
      </c>
      <c r="C291" t="s">
        <v>1804</v>
      </c>
      <c r="D291" s="2" t="s">
        <v>1320</v>
      </c>
      <c r="E291" s="2">
        <f t="shared" ref="E291" si="14">+K291-F291</f>
        <v>115384.61538461539</v>
      </c>
      <c r="G291" s="2">
        <v>0</v>
      </c>
      <c r="J291" s="2">
        <f t="shared" ref="J291" si="15">SUM(E291:G291)-H291</f>
        <v>115384.61538461539</v>
      </c>
      <c r="K291" s="2">
        <v>115384.61538461539</v>
      </c>
      <c r="L291" s="2" t="s">
        <v>253</v>
      </c>
    </row>
    <row r="292" spans="1:12" hidden="1" outlineLevel="1" x14ac:dyDescent="0.25">
      <c r="A292" t="s">
        <v>230</v>
      </c>
      <c r="B292" t="s">
        <v>20</v>
      </c>
      <c r="C292" t="s">
        <v>1719</v>
      </c>
      <c r="D292" s="2" t="s">
        <v>866</v>
      </c>
      <c r="E292" s="2">
        <f t="shared" si="12"/>
        <v>4500000</v>
      </c>
      <c r="G292" s="2">
        <v>0</v>
      </c>
      <c r="J292" s="2">
        <f t="shared" si="13"/>
        <v>4500000</v>
      </c>
      <c r="K292" s="2">
        <v>4500000</v>
      </c>
      <c r="L292" s="2" t="s">
        <v>1205</v>
      </c>
    </row>
    <row r="293" spans="1:12" hidden="1" outlineLevel="1" x14ac:dyDescent="0.25">
      <c r="A293" t="s">
        <v>230</v>
      </c>
      <c r="B293" t="s">
        <v>20</v>
      </c>
      <c r="C293" t="s">
        <v>1720</v>
      </c>
      <c r="D293" s="2" t="s">
        <v>599</v>
      </c>
      <c r="E293" s="2">
        <f t="shared" si="12"/>
        <v>4500000</v>
      </c>
      <c r="G293" s="2">
        <v>0</v>
      </c>
      <c r="J293" s="2">
        <f t="shared" si="13"/>
        <v>4500000</v>
      </c>
      <c r="K293" s="2">
        <v>4500000</v>
      </c>
      <c r="L293" s="2" t="s">
        <v>1205</v>
      </c>
    </row>
    <row r="294" spans="1:12" hidden="1" outlineLevel="1" x14ac:dyDescent="0.25">
      <c r="A294" t="s">
        <v>230</v>
      </c>
      <c r="B294" t="s">
        <v>20</v>
      </c>
      <c r="C294" t="s">
        <v>1721</v>
      </c>
      <c r="D294" s="2" t="s">
        <v>1722</v>
      </c>
      <c r="E294" s="2">
        <f t="shared" si="12"/>
        <v>4500000</v>
      </c>
      <c r="G294" s="2">
        <v>1000000</v>
      </c>
      <c r="J294" s="2">
        <f t="shared" si="13"/>
        <v>5500000</v>
      </c>
      <c r="K294" s="2">
        <v>4500000</v>
      </c>
      <c r="L294" s="2" t="s">
        <v>1205</v>
      </c>
    </row>
    <row r="295" spans="1:12" hidden="1" outlineLevel="1" x14ac:dyDescent="0.25">
      <c r="A295" t="s">
        <v>230</v>
      </c>
      <c r="B295" t="s">
        <v>20</v>
      </c>
      <c r="C295" t="s">
        <v>1723</v>
      </c>
      <c r="D295" s="2" t="s">
        <v>201</v>
      </c>
      <c r="E295" s="2">
        <f t="shared" si="12"/>
        <v>5000000</v>
      </c>
      <c r="G295" s="2">
        <v>0</v>
      </c>
      <c r="J295" s="2">
        <f t="shared" si="13"/>
        <v>5000000</v>
      </c>
      <c r="K295" s="2">
        <v>5000000</v>
      </c>
      <c r="L295" s="2" t="s">
        <v>366</v>
      </c>
    </row>
    <row r="296" spans="1:12" hidden="1" outlineLevel="1" x14ac:dyDescent="0.25">
      <c r="A296" t="s">
        <v>230</v>
      </c>
      <c r="B296" t="s">
        <v>20</v>
      </c>
      <c r="C296" t="s">
        <v>1724</v>
      </c>
      <c r="D296" s="2" t="s">
        <v>418</v>
      </c>
      <c r="E296" s="2">
        <f t="shared" si="12"/>
        <v>4500000</v>
      </c>
      <c r="G296" s="2">
        <v>0</v>
      </c>
      <c r="J296" s="2">
        <f t="shared" si="13"/>
        <v>4500000</v>
      </c>
      <c r="K296" s="2">
        <v>4500000</v>
      </c>
      <c r="L296" s="2" t="s">
        <v>1205</v>
      </c>
    </row>
    <row r="297" spans="1:12" hidden="1" outlineLevel="1" x14ac:dyDescent="0.25">
      <c r="A297" t="s">
        <v>230</v>
      </c>
      <c r="B297" t="s">
        <v>20</v>
      </c>
      <c r="C297" t="s">
        <v>1725</v>
      </c>
      <c r="D297" s="2" t="s">
        <v>203</v>
      </c>
      <c r="E297" s="2">
        <f t="shared" si="12"/>
        <v>5000000</v>
      </c>
      <c r="G297" s="2">
        <v>0</v>
      </c>
      <c r="J297" s="2">
        <f t="shared" si="13"/>
        <v>5000000</v>
      </c>
      <c r="K297" s="2">
        <v>5000000</v>
      </c>
      <c r="L297" s="2" t="s">
        <v>366</v>
      </c>
    </row>
    <row r="298" spans="1:12" hidden="1" outlineLevel="1" x14ac:dyDescent="0.25">
      <c r="A298" t="s">
        <v>230</v>
      </c>
      <c r="B298" t="s">
        <v>20</v>
      </c>
      <c r="C298" t="s">
        <v>1726</v>
      </c>
      <c r="D298" s="2" t="s">
        <v>513</v>
      </c>
      <c r="E298" s="2">
        <f t="shared" si="12"/>
        <v>4800000</v>
      </c>
      <c r="G298" s="2">
        <v>0</v>
      </c>
      <c r="J298" s="2">
        <f t="shared" si="13"/>
        <v>4800000</v>
      </c>
      <c r="K298" s="2">
        <v>4800000</v>
      </c>
      <c r="L298" s="2" t="s">
        <v>366</v>
      </c>
    </row>
    <row r="299" spans="1:12" hidden="1" outlineLevel="1" x14ac:dyDescent="0.25">
      <c r="A299" t="s">
        <v>230</v>
      </c>
      <c r="B299" t="s">
        <v>20</v>
      </c>
      <c r="C299" t="s">
        <v>1727</v>
      </c>
      <c r="D299" s="2" t="s">
        <v>1022</v>
      </c>
      <c r="E299" s="2">
        <f t="shared" si="12"/>
        <v>2700000</v>
      </c>
      <c r="G299" s="2">
        <v>1000000</v>
      </c>
      <c r="J299" s="2">
        <f t="shared" si="13"/>
        <v>3700000</v>
      </c>
      <c r="K299" s="2">
        <v>2700000</v>
      </c>
      <c r="L299" s="2" t="s">
        <v>1205</v>
      </c>
    </row>
    <row r="300" spans="1:12" hidden="1" outlineLevel="1" x14ac:dyDescent="0.25">
      <c r="A300" t="s">
        <v>230</v>
      </c>
      <c r="B300" t="s">
        <v>20</v>
      </c>
      <c r="C300" t="s">
        <v>1728</v>
      </c>
      <c r="D300" s="2" t="s">
        <v>218</v>
      </c>
      <c r="E300" s="2">
        <f t="shared" si="12"/>
        <v>4400000</v>
      </c>
      <c r="G300" s="2">
        <v>0</v>
      </c>
      <c r="J300" s="2">
        <f t="shared" si="13"/>
        <v>4400000</v>
      </c>
      <c r="K300" s="2">
        <v>4400000</v>
      </c>
      <c r="L300" s="2" t="s">
        <v>251</v>
      </c>
    </row>
    <row r="301" spans="1:12" hidden="1" outlineLevel="1" x14ac:dyDescent="0.25">
      <c r="A301" t="s">
        <v>230</v>
      </c>
      <c r="B301" t="s">
        <v>20</v>
      </c>
      <c r="C301" t="s">
        <v>1729</v>
      </c>
      <c r="D301" s="2" t="s">
        <v>1730</v>
      </c>
      <c r="E301" s="2">
        <f t="shared" si="12"/>
        <v>3200000</v>
      </c>
      <c r="G301" s="2">
        <v>0</v>
      </c>
      <c r="J301" s="2">
        <f t="shared" si="13"/>
        <v>3200000</v>
      </c>
      <c r="K301" s="2">
        <v>3200000</v>
      </c>
      <c r="L301" s="2" t="s">
        <v>252</v>
      </c>
    </row>
    <row r="302" spans="1:12" hidden="1" outlineLevel="1" x14ac:dyDescent="0.25">
      <c r="A302" t="s">
        <v>230</v>
      </c>
      <c r="B302" t="s">
        <v>20</v>
      </c>
      <c r="C302" t="s">
        <v>1731</v>
      </c>
      <c r="D302" s="2" t="s">
        <v>867</v>
      </c>
      <c r="E302" s="2">
        <f t="shared" si="12"/>
        <v>3300000</v>
      </c>
      <c r="G302" s="2">
        <v>653846</v>
      </c>
      <c r="J302" s="2">
        <f t="shared" si="13"/>
        <v>3953846</v>
      </c>
      <c r="K302" s="2">
        <v>3300000</v>
      </c>
      <c r="L302" s="2" t="s">
        <v>1205</v>
      </c>
    </row>
    <row r="303" spans="1:12" hidden="1" outlineLevel="1" x14ac:dyDescent="0.25">
      <c r="A303" t="s">
        <v>230</v>
      </c>
      <c r="B303" t="s">
        <v>20</v>
      </c>
      <c r="C303" t="s">
        <v>1732</v>
      </c>
      <c r="D303" s="2" t="s">
        <v>1733</v>
      </c>
      <c r="E303" s="2">
        <f t="shared" si="12"/>
        <v>4000000</v>
      </c>
      <c r="G303" s="2">
        <v>1000000</v>
      </c>
      <c r="J303" s="2">
        <f t="shared" si="13"/>
        <v>5000000</v>
      </c>
      <c r="K303" s="2">
        <v>4000000</v>
      </c>
      <c r="L303" s="2" t="s">
        <v>366</v>
      </c>
    </row>
    <row r="304" spans="1:12" hidden="1" outlineLevel="1" x14ac:dyDescent="0.25">
      <c r="A304" t="s">
        <v>230</v>
      </c>
      <c r="B304" t="s">
        <v>20</v>
      </c>
      <c r="C304" t="s">
        <v>1734</v>
      </c>
      <c r="D304" s="2" t="s">
        <v>1735</v>
      </c>
      <c r="E304" s="2">
        <f t="shared" si="12"/>
        <v>1500000</v>
      </c>
      <c r="G304" s="2">
        <v>0</v>
      </c>
      <c r="J304" s="2">
        <f t="shared" si="13"/>
        <v>1500000</v>
      </c>
      <c r="K304" s="2">
        <v>1500000</v>
      </c>
      <c r="L304" s="2" t="s">
        <v>251</v>
      </c>
    </row>
    <row r="305" spans="1:12" hidden="1" outlineLevel="1" x14ac:dyDescent="0.25">
      <c r="A305" t="s">
        <v>230</v>
      </c>
      <c r="B305" t="s">
        <v>20</v>
      </c>
      <c r="C305" t="s">
        <v>1736</v>
      </c>
      <c r="D305" s="2" t="s">
        <v>56</v>
      </c>
      <c r="E305" s="2">
        <f t="shared" si="12"/>
        <v>3300000</v>
      </c>
      <c r="G305" s="2">
        <v>0</v>
      </c>
      <c r="J305" s="2">
        <f t="shared" si="13"/>
        <v>3300000</v>
      </c>
      <c r="K305" s="2">
        <v>3300000</v>
      </c>
      <c r="L305" s="2" t="s">
        <v>1205</v>
      </c>
    </row>
    <row r="306" spans="1:12" hidden="1" outlineLevel="1" x14ac:dyDescent="0.25">
      <c r="A306" t="s">
        <v>230</v>
      </c>
      <c r="B306" t="s">
        <v>20</v>
      </c>
      <c r="C306" t="s">
        <v>1737</v>
      </c>
      <c r="D306" s="2" t="s">
        <v>1009</v>
      </c>
      <c r="E306" s="2">
        <f t="shared" si="12"/>
        <v>3300000</v>
      </c>
      <c r="G306" s="2">
        <v>1000000</v>
      </c>
      <c r="J306" s="2">
        <f t="shared" si="13"/>
        <v>4300000</v>
      </c>
      <c r="K306" s="2">
        <v>3300000</v>
      </c>
      <c r="L306" s="2" t="s">
        <v>1205</v>
      </c>
    </row>
    <row r="307" spans="1:12" hidden="1" outlineLevel="1" x14ac:dyDescent="0.25">
      <c r="A307" t="s">
        <v>230</v>
      </c>
      <c r="B307" t="s">
        <v>20</v>
      </c>
      <c r="C307" t="s">
        <v>1738</v>
      </c>
      <c r="D307" s="2" t="s">
        <v>1739</v>
      </c>
      <c r="E307" s="2">
        <f t="shared" si="12"/>
        <v>4200000</v>
      </c>
      <c r="G307" s="2">
        <v>1000000</v>
      </c>
      <c r="J307" s="2">
        <f t="shared" si="13"/>
        <v>5200000</v>
      </c>
      <c r="K307" s="2">
        <v>4200000</v>
      </c>
      <c r="L307" s="2" t="s">
        <v>1205</v>
      </c>
    </row>
    <row r="308" spans="1:12" hidden="1" outlineLevel="1" x14ac:dyDescent="0.25">
      <c r="A308" t="s">
        <v>230</v>
      </c>
      <c r="B308" t="s">
        <v>20</v>
      </c>
      <c r="C308" t="s">
        <v>1740</v>
      </c>
      <c r="D308" s="2" t="s">
        <v>868</v>
      </c>
      <c r="E308" s="2">
        <f t="shared" si="12"/>
        <v>3700000</v>
      </c>
      <c r="G308" s="2">
        <v>0</v>
      </c>
      <c r="J308" s="2">
        <f t="shared" si="13"/>
        <v>3700000</v>
      </c>
      <c r="K308" s="2">
        <v>3700000</v>
      </c>
      <c r="L308" s="2" t="s">
        <v>1205</v>
      </c>
    </row>
    <row r="309" spans="1:12" hidden="1" outlineLevel="1" x14ac:dyDescent="0.25">
      <c r="A309" t="s">
        <v>230</v>
      </c>
      <c r="B309" t="s">
        <v>20</v>
      </c>
      <c r="C309" t="s">
        <v>1741</v>
      </c>
      <c r="D309" s="2" t="s">
        <v>1011</v>
      </c>
      <c r="E309" s="2">
        <f t="shared" si="12"/>
        <v>3300000</v>
      </c>
      <c r="G309" s="2">
        <v>1000000</v>
      </c>
      <c r="J309" s="2">
        <f t="shared" si="13"/>
        <v>4300000</v>
      </c>
      <c r="K309" s="2">
        <v>3300000</v>
      </c>
      <c r="L309" s="2" t="s">
        <v>1205</v>
      </c>
    </row>
    <row r="310" spans="1:12" hidden="1" outlineLevel="1" x14ac:dyDescent="0.25">
      <c r="A310" t="s">
        <v>230</v>
      </c>
      <c r="B310" t="s">
        <v>20</v>
      </c>
      <c r="C310" t="s">
        <v>1742</v>
      </c>
      <c r="D310" s="2" t="s">
        <v>1024</v>
      </c>
      <c r="E310" s="2">
        <f t="shared" si="12"/>
        <v>1800000</v>
      </c>
      <c r="G310" s="2">
        <v>1000000</v>
      </c>
      <c r="J310" s="2">
        <f t="shared" si="13"/>
        <v>2800000</v>
      </c>
      <c r="K310" s="2">
        <v>1800000</v>
      </c>
      <c r="L310" s="2" t="s">
        <v>1205</v>
      </c>
    </row>
    <row r="311" spans="1:12" hidden="1" outlineLevel="1" x14ac:dyDescent="0.25">
      <c r="A311" t="s">
        <v>230</v>
      </c>
      <c r="B311" t="s">
        <v>20</v>
      </c>
      <c r="C311" t="s">
        <v>1743</v>
      </c>
      <c r="D311" s="2" t="s">
        <v>1744</v>
      </c>
      <c r="E311" s="2">
        <f t="shared" si="12"/>
        <v>2800000</v>
      </c>
      <c r="G311" s="2">
        <v>1000000</v>
      </c>
      <c r="J311" s="2">
        <f t="shared" si="13"/>
        <v>3800000</v>
      </c>
      <c r="K311" s="2">
        <v>2800000</v>
      </c>
      <c r="L311" s="2" t="s">
        <v>1205</v>
      </c>
    </row>
    <row r="312" spans="1:12" hidden="1" outlineLevel="1" x14ac:dyDescent="0.25">
      <c r="A312" t="s">
        <v>230</v>
      </c>
      <c r="B312" t="s">
        <v>20</v>
      </c>
      <c r="C312" t="s">
        <v>1745</v>
      </c>
      <c r="D312" s="2" t="s">
        <v>1010</v>
      </c>
      <c r="E312" s="2">
        <f t="shared" si="12"/>
        <v>4000000</v>
      </c>
      <c r="G312" s="2">
        <v>1000000</v>
      </c>
      <c r="J312" s="2">
        <f t="shared" si="13"/>
        <v>5000000</v>
      </c>
      <c r="K312" s="2">
        <v>4000000</v>
      </c>
      <c r="L312" s="2" t="s">
        <v>366</v>
      </c>
    </row>
    <row r="313" spans="1:12" hidden="1" outlineLevel="1" x14ac:dyDescent="0.25">
      <c r="A313" t="s">
        <v>230</v>
      </c>
      <c r="B313" t="s">
        <v>20</v>
      </c>
      <c r="C313" t="s">
        <v>1746</v>
      </c>
      <c r="D313" s="2" t="s">
        <v>1012</v>
      </c>
      <c r="E313" s="2">
        <f t="shared" ref="E313:E380" si="16">+K313-F313</f>
        <v>3800000</v>
      </c>
      <c r="G313" s="2">
        <v>1000000</v>
      </c>
      <c r="J313" s="2">
        <f t="shared" si="13"/>
        <v>4800000</v>
      </c>
      <c r="K313" s="2">
        <v>3800000</v>
      </c>
      <c r="L313" s="2" t="s">
        <v>1205</v>
      </c>
    </row>
    <row r="314" spans="1:12" hidden="1" outlineLevel="1" x14ac:dyDescent="0.25">
      <c r="A314" t="s">
        <v>230</v>
      </c>
      <c r="B314" t="s">
        <v>20</v>
      </c>
      <c r="C314" t="s">
        <v>1747</v>
      </c>
      <c r="D314" s="2" t="s">
        <v>1021</v>
      </c>
      <c r="E314" s="2">
        <f t="shared" si="16"/>
        <v>2500000</v>
      </c>
      <c r="G314" s="2">
        <v>1000000</v>
      </c>
      <c r="J314" s="2">
        <f t="shared" si="13"/>
        <v>3500000</v>
      </c>
      <c r="K314" s="2">
        <v>2500000</v>
      </c>
      <c r="L314" s="2" t="s">
        <v>1205</v>
      </c>
    </row>
    <row r="315" spans="1:12" hidden="1" outlineLevel="1" x14ac:dyDescent="0.25">
      <c r="A315" t="s">
        <v>230</v>
      </c>
      <c r="B315" t="s">
        <v>20</v>
      </c>
      <c r="C315" t="s">
        <v>1748</v>
      </c>
      <c r="D315" s="2" t="s">
        <v>1017</v>
      </c>
      <c r="E315" s="2">
        <f t="shared" si="16"/>
        <v>1000000</v>
      </c>
      <c r="G315" s="2">
        <v>1000000</v>
      </c>
      <c r="J315" s="2">
        <f t="shared" si="13"/>
        <v>2000000</v>
      </c>
      <c r="K315" s="2">
        <v>1000000</v>
      </c>
      <c r="L315" s="2" t="s">
        <v>251</v>
      </c>
    </row>
    <row r="316" spans="1:12" hidden="1" outlineLevel="1" x14ac:dyDescent="0.25">
      <c r="A316" t="s">
        <v>230</v>
      </c>
      <c r="B316" t="s">
        <v>20</v>
      </c>
      <c r="C316" t="s">
        <v>1749</v>
      </c>
      <c r="D316" s="2" t="s">
        <v>1750</v>
      </c>
      <c r="E316" s="2">
        <f t="shared" si="16"/>
        <v>5000000</v>
      </c>
      <c r="G316" s="2">
        <v>1000000</v>
      </c>
      <c r="J316" s="2">
        <f t="shared" si="13"/>
        <v>6000000</v>
      </c>
      <c r="K316" s="2">
        <v>5000000</v>
      </c>
      <c r="L316" s="2" t="s">
        <v>366</v>
      </c>
    </row>
    <row r="317" spans="1:12" hidden="1" outlineLevel="1" x14ac:dyDescent="0.25">
      <c r="A317" t="s">
        <v>230</v>
      </c>
      <c r="B317" t="s">
        <v>20</v>
      </c>
      <c r="C317" t="s">
        <v>1751</v>
      </c>
      <c r="D317" s="2" t="s">
        <v>1752</v>
      </c>
      <c r="E317" s="2">
        <f t="shared" si="16"/>
        <v>3000000</v>
      </c>
      <c r="G317" s="2">
        <v>1000000</v>
      </c>
      <c r="J317" s="2">
        <f t="shared" si="13"/>
        <v>4000000</v>
      </c>
      <c r="K317" s="2">
        <v>3000000</v>
      </c>
      <c r="L317" s="2" t="s">
        <v>252</v>
      </c>
    </row>
    <row r="318" spans="1:12" hidden="1" outlineLevel="1" x14ac:dyDescent="0.25">
      <c r="A318" t="s">
        <v>230</v>
      </c>
      <c r="B318" t="s">
        <v>20</v>
      </c>
      <c r="C318" t="s">
        <v>1753</v>
      </c>
      <c r="D318" s="2" t="s">
        <v>458</v>
      </c>
      <c r="E318" s="2">
        <f t="shared" si="16"/>
        <v>2000000</v>
      </c>
      <c r="G318" s="2">
        <v>0</v>
      </c>
      <c r="J318" s="2">
        <f t="shared" si="13"/>
        <v>2000000</v>
      </c>
      <c r="K318" s="2">
        <v>2000000</v>
      </c>
      <c r="L318" s="2" t="s">
        <v>1205</v>
      </c>
    </row>
    <row r="319" spans="1:12" hidden="1" outlineLevel="1" x14ac:dyDescent="0.25">
      <c r="A319" t="s">
        <v>230</v>
      </c>
      <c r="B319" t="s">
        <v>20</v>
      </c>
      <c r="C319" t="s">
        <v>1754</v>
      </c>
      <c r="D319" s="2" t="s">
        <v>1755</v>
      </c>
      <c r="E319" s="2">
        <f t="shared" si="16"/>
        <v>1500000</v>
      </c>
      <c r="G319" s="2">
        <v>0</v>
      </c>
      <c r="J319" s="2">
        <f t="shared" si="13"/>
        <v>1500000</v>
      </c>
      <c r="K319" s="2">
        <v>1500000</v>
      </c>
      <c r="L319" s="2" t="s">
        <v>1205</v>
      </c>
    </row>
    <row r="320" spans="1:12" hidden="1" outlineLevel="1" x14ac:dyDescent="0.25">
      <c r="A320" t="s">
        <v>230</v>
      </c>
      <c r="B320" t="s">
        <v>20</v>
      </c>
      <c r="C320" t="s">
        <v>1756</v>
      </c>
      <c r="D320" s="2" t="s">
        <v>515</v>
      </c>
      <c r="E320" s="2">
        <f t="shared" si="16"/>
        <v>4600000</v>
      </c>
      <c r="G320" s="2">
        <v>1000000</v>
      </c>
      <c r="J320" s="2">
        <f t="shared" si="13"/>
        <v>5600000</v>
      </c>
      <c r="K320" s="2">
        <v>4600000</v>
      </c>
      <c r="L320" s="2" t="s">
        <v>366</v>
      </c>
    </row>
    <row r="321" spans="1:12" hidden="1" outlineLevel="1" x14ac:dyDescent="0.25">
      <c r="A321" t="s">
        <v>230</v>
      </c>
      <c r="B321" t="s">
        <v>20</v>
      </c>
      <c r="C321" t="s">
        <v>1757</v>
      </c>
      <c r="D321" s="2" t="s">
        <v>1018</v>
      </c>
      <c r="E321" s="2">
        <f t="shared" si="16"/>
        <v>4900000</v>
      </c>
      <c r="G321" s="2">
        <v>1000000</v>
      </c>
      <c r="J321" s="2">
        <f t="shared" si="13"/>
        <v>5900000</v>
      </c>
      <c r="K321" s="2">
        <v>4900000</v>
      </c>
      <c r="L321" s="2" t="s">
        <v>251</v>
      </c>
    </row>
    <row r="322" spans="1:12" hidden="1" outlineLevel="1" x14ac:dyDescent="0.25">
      <c r="A322" t="s">
        <v>230</v>
      </c>
      <c r="B322" t="s">
        <v>20</v>
      </c>
      <c r="C322" t="s">
        <v>1758</v>
      </c>
      <c r="D322" s="2" t="s">
        <v>1759</v>
      </c>
      <c r="E322" s="2">
        <f t="shared" si="16"/>
        <v>0</v>
      </c>
      <c r="G322" s="2">
        <v>423076</v>
      </c>
      <c r="J322" s="2">
        <f t="shared" si="13"/>
        <v>423076</v>
      </c>
      <c r="K322" s="2">
        <v>0</v>
      </c>
      <c r="L322" s="2" t="s">
        <v>1205</v>
      </c>
    </row>
    <row r="323" spans="1:12" hidden="1" outlineLevel="1" x14ac:dyDescent="0.25">
      <c r="A323" t="s">
        <v>230</v>
      </c>
      <c r="B323" t="s">
        <v>20</v>
      </c>
      <c r="C323" t="s">
        <v>1760</v>
      </c>
      <c r="D323" s="2" t="s">
        <v>1761</v>
      </c>
      <c r="E323" s="2">
        <f t="shared" si="16"/>
        <v>1500000</v>
      </c>
      <c r="G323" s="2">
        <v>500000</v>
      </c>
      <c r="J323" s="2">
        <f t="shared" si="13"/>
        <v>2000000</v>
      </c>
      <c r="K323" s="2">
        <v>1500000</v>
      </c>
      <c r="L323" s="2" t="s">
        <v>252</v>
      </c>
    </row>
    <row r="324" spans="1:12" hidden="1" outlineLevel="1" x14ac:dyDescent="0.25">
      <c r="A324" t="s">
        <v>230</v>
      </c>
      <c r="B324" t="s">
        <v>20</v>
      </c>
      <c r="C324" t="s">
        <v>1762</v>
      </c>
      <c r="D324" s="2" t="s">
        <v>1019</v>
      </c>
      <c r="E324" s="2">
        <f t="shared" si="16"/>
        <v>4700000</v>
      </c>
      <c r="G324" s="2">
        <v>1000000</v>
      </c>
      <c r="J324" s="2">
        <f t="shared" si="13"/>
        <v>5700000</v>
      </c>
      <c r="K324" s="2">
        <v>4700000</v>
      </c>
      <c r="L324" s="2" t="s">
        <v>251</v>
      </c>
    </row>
    <row r="325" spans="1:12" hidden="1" outlineLevel="1" x14ac:dyDescent="0.25">
      <c r="A325" t="s">
        <v>230</v>
      </c>
      <c r="B325" t="s">
        <v>20</v>
      </c>
      <c r="C325" t="s">
        <v>1763</v>
      </c>
      <c r="D325" s="2" t="s">
        <v>215</v>
      </c>
      <c r="E325" s="2">
        <f t="shared" si="16"/>
        <v>4600000</v>
      </c>
      <c r="G325" s="2">
        <v>0</v>
      </c>
      <c r="J325" s="2">
        <f t="shared" si="13"/>
        <v>4600000</v>
      </c>
      <c r="K325" s="2">
        <v>4600000</v>
      </c>
      <c r="L325" s="2" t="s">
        <v>366</v>
      </c>
    </row>
    <row r="326" spans="1:12" hidden="1" outlineLevel="1" x14ac:dyDescent="0.25">
      <c r="A326" t="s">
        <v>230</v>
      </c>
      <c r="B326" t="s">
        <v>20</v>
      </c>
      <c r="C326" t="s">
        <v>1764</v>
      </c>
      <c r="D326" s="2" t="s">
        <v>1765</v>
      </c>
      <c r="E326" s="2">
        <f t="shared" si="16"/>
        <v>0</v>
      </c>
      <c r="G326" s="2">
        <v>500000</v>
      </c>
      <c r="J326" s="2">
        <f t="shared" si="13"/>
        <v>500000</v>
      </c>
      <c r="K326" s="2">
        <v>0</v>
      </c>
      <c r="L326" s="2" t="s">
        <v>1205</v>
      </c>
    </row>
    <row r="327" spans="1:12" hidden="1" outlineLevel="1" x14ac:dyDescent="0.25">
      <c r="A327" t="s">
        <v>230</v>
      </c>
      <c r="B327" t="s">
        <v>20</v>
      </c>
      <c r="C327" t="s">
        <v>1766</v>
      </c>
      <c r="D327" s="2" t="s">
        <v>869</v>
      </c>
      <c r="E327" s="2">
        <f t="shared" si="16"/>
        <v>4200000</v>
      </c>
      <c r="G327" s="2">
        <v>653846</v>
      </c>
      <c r="J327" s="2">
        <f t="shared" si="13"/>
        <v>4853846</v>
      </c>
      <c r="K327" s="2">
        <v>4200000</v>
      </c>
      <c r="L327" s="2" t="s">
        <v>1205</v>
      </c>
    </row>
    <row r="328" spans="1:12" hidden="1" outlineLevel="1" x14ac:dyDescent="0.25">
      <c r="A328" t="s">
        <v>230</v>
      </c>
      <c r="B328" t="s">
        <v>20</v>
      </c>
      <c r="C328" t="s">
        <v>1767</v>
      </c>
      <c r="D328" s="2" t="s">
        <v>557</v>
      </c>
      <c r="E328" s="2">
        <f t="shared" si="16"/>
        <v>3200000</v>
      </c>
      <c r="G328" s="2">
        <v>0</v>
      </c>
      <c r="J328" s="2">
        <f t="shared" si="13"/>
        <v>3200000</v>
      </c>
      <c r="K328" s="2">
        <v>3200000</v>
      </c>
      <c r="L328" s="2" t="s">
        <v>1205</v>
      </c>
    </row>
    <row r="329" spans="1:12" hidden="1" outlineLevel="1" x14ac:dyDescent="0.25">
      <c r="A329" t="s">
        <v>230</v>
      </c>
      <c r="B329" t="s">
        <v>20</v>
      </c>
      <c r="C329" t="s">
        <v>1768</v>
      </c>
      <c r="D329" s="2" t="s">
        <v>870</v>
      </c>
      <c r="E329" s="2">
        <f t="shared" si="16"/>
        <v>4600000</v>
      </c>
      <c r="G329" s="2">
        <v>0</v>
      </c>
      <c r="J329" s="2">
        <f t="shared" ref="J329:J393" si="17">SUM(E329:G329)-H329</f>
        <v>4600000</v>
      </c>
      <c r="K329" s="2">
        <v>4600000</v>
      </c>
      <c r="L329" s="2" t="s">
        <v>366</v>
      </c>
    </row>
    <row r="330" spans="1:12" hidden="1" outlineLevel="1" x14ac:dyDescent="0.25">
      <c r="A330" t="s">
        <v>230</v>
      </c>
      <c r="B330" t="s">
        <v>20</v>
      </c>
      <c r="C330" t="s">
        <v>1769</v>
      </c>
      <c r="D330" s="2" t="s">
        <v>1013</v>
      </c>
      <c r="E330" s="2">
        <f t="shared" si="16"/>
        <v>3800000</v>
      </c>
      <c r="G330" s="2">
        <v>1000000</v>
      </c>
      <c r="J330" s="2">
        <f t="shared" si="17"/>
        <v>4800000</v>
      </c>
      <c r="K330" s="2">
        <v>3800000</v>
      </c>
      <c r="L330" s="2" t="s">
        <v>1205</v>
      </c>
    </row>
    <row r="331" spans="1:12" hidden="1" outlineLevel="1" x14ac:dyDescent="0.25">
      <c r="A331" t="s">
        <v>230</v>
      </c>
      <c r="B331" t="s">
        <v>20</v>
      </c>
      <c r="C331" t="s">
        <v>1770</v>
      </c>
      <c r="D331" s="2" t="s">
        <v>1771</v>
      </c>
      <c r="E331" s="2">
        <f t="shared" si="16"/>
        <v>3300000</v>
      </c>
      <c r="G331" s="2">
        <v>1000000</v>
      </c>
      <c r="J331" s="2">
        <f t="shared" si="17"/>
        <v>4300000</v>
      </c>
      <c r="K331" s="2">
        <v>3300000</v>
      </c>
      <c r="L331" s="2" t="s">
        <v>1205</v>
      </c>
    </row>
    <row r="332" spans="1:12" hidden="1" outlineLevel="1" x14ac:dyDescent="0.25">
      <c r="A332" t="s">
        <v>230</v>
      </c>
      <c r="B332" t="s">
        <v>20</v>
      </c>
      <c r="C332" t="s">
        <v>1772</v>
      </c>
      <c r="D332" s="2" t="s">
        <v>1014</v>
      </c>
      <c r="E332" s="2">
        <f t="shared" si="16"/>
        <v>4000000</v>
      </c>
      <c r="G332" s="2">
        <v>1000000</v>
      </c>
      <c r="J332" s="2">
        <f t="shared" si="17"/>
        <v>5000000</v>
      </c>
      <c r="K332" s="2">
        <v>4000000</v>
      </c>
      <c r="L332" s="2" t="s">
        <v>366</v>
      </c>
    </row>
    <row r="333" spans="1:12" hidden="1" outlineLevel="1" x14ac:dyDescent="0.25">
      <c r="A333" t="s">
        <v>230</v>
      </c>
      <c r="B333" t="s">
        <v>20</v>
      </c>
      <c r="C333" t="s">
        <v>1773</v>
      </c>
      <c r="D333" s="2" t="s">
        <v>54</v>
      </c>
      <c r="E333" s="2">
        <f t="shared" si="16"/>
        <v>2800000</v>
      </c>
      <c r="G333" s="2">
        <v>0</v>
      </c>
      <c r="J333" s="2">
        <f t="shared" si="17"/>
        <v>2800000</v>
      </c>
      <c r="K333" s="2">
        <v>2800000</v>
      </c>
      <c r="L333" s="2" t="s">
        <v>253</v>
      </c>
    </row>
    <row r="334" spans="1:12" hidden="1" outlineLevel="1" x14ac:dyDescent="0.25">
      <c r="A334" t="s">
        <v>230</v>
      </c>
      <c r="B334" t="s">
        <v>20</v>
      </c>
      <c r="C334" t="s">
        <v>1774</v>
      </c>
      <c r="D334" s="2" t="s">
        <v>871</v>
      </c>
      <c r="E334" s="2">
        <f t="shared" si="16"/>
        <v>3800000</v>
      </c>
      <c r="G334" s="2">
        <v>0</v>
      </c>
      <c r="J334" s="2">
        <f t="shared" si="17"/>
        <v>3800000</v>
      </c>
      <c r="K334" s="2">
        <v>3800000</v>
      </c>
      <c r="L334" s="2" t="s">
        <v>253</v>
      </c>
    </row>
    <row r="335" spans="1:12" hidden="1" outlineLevel="1" x14ac:dyDescent="0.25">
      <c r="A335" t="s">
        <v>230</v>
      </c>
      <c r="B335" t="s">
        <v>20</v>
      </c>
      <c r="C335" t="s">
        <v>1775</v>
      </c>
      <c r="D335" s="2" t="s">
        <v>219</v>
      </c>
      <c r="E335" s="2">
        <f t="shared" si="16"/>
        <v>3700000</v>
      </c>
      <c r="G335" s="2">
        <v>0</v>
      </c>
      <c r="J335" s="2">
        <f t="shared" si="17"/>
        <v>3700000</v>
      </c>
      <c r="K335" s="2">
        <v>3700000</v>
      </c>
      <c r="L335" s="2" t="s">
        <v>253</v>
      </c>
    </row>
    <row r="336" spans="1:12" hidden="1" outlineLevel="1" x14ac:dyDescent="0.25">
      <c r="A336" t="s">
        <v>230</v>
      </c>
      <c r="B336" t="s">
        <v>20</v>
      </c>
      <c r="C336" t="s">
        <v>1776</v>
      </c>
      <c r="D336" s="2" t="s">
        <v>720</v>
      </c>
      <c r="E336" s="2">
        <f t="shared" si="16"/>
        <v>4200000</v>
      </c>
      <c r="G336" s="2">
        <v>0</v>
      </c>
      <c r="J336" s="2">
        <f t="shared" si="17"/>
        <v>4200000</v>
      </c>
      <c r="K336" s="2">
        <v>4200000</v>
      </c>
      <c r="L336" s="2" t="s">
        <v>253</v>
      </c>
    </row>
    <row r="337" spans="1:12" hidden="1" outlineLevel="1" x14ac:dyDescent="0.25">
      <c r="A337" t="s">
        <v>230</v>
      </c>
      <c r="B337" t="s">
        <v>20</v>
      </c>
      <c r="C337" t="s">
        <v>1777</v>
      </c>
      <c r="D337" s="2" t="s">
        <v>519</v>
      </c>
      <c r="E337" s="2">
        <f t="shared" si="16"/>
        <v>4200000</v>
      </c>
      <c r="G337" s="2">
        <v>0</v>
      </c>
      <c r="J337" s="2">
        <f t="shared" si="17"/>
        <v>4200000</v>
      </c>
      <c r="K337" s="2">
        <v>4200000</v>
      </c>
      <c r="L337" s="2" t="s">
        <v>253</v>
      </c>
    </row>
    <row r="338" spans="1:12" hidden="1" outlineLevel="1" x14ac:dyDescent="0.25">
      <c r="A338" t="s">
        <v>230</v>
      </c>
      <c r="B338" t="s">
        <v>20</v>
      </c>
      <c r="C338" t="s">
        <v>1778</v>
      </c>
      <c r="D338" s="2" t="s">
        <v>600</v>
      </c>
      <c r="E338" s="2">
        <f t="shared" si="16"/>
        <v>3800000</v>
      </c>
      <c r="G338" s="2">
        <v>0</v>
      </c>
      <c r="J338" s="2">
        <f t="shared" si="17"/>
        <v>3800000</v>
      </c>
      <c r="K338" s="2">
        <v>3800000</v>
      </c>
      <c r="L338" s="2" t="s">
        <v>1205</v>
      </c>
    </row>
    <row r="339" spans="1:12" hidden="1" outlineLevel="1" x14ac:dyDescent="0.25">
      <c r="A339" t="s">
        <v>230</v>
      </c>
      <c r="B339" t="s">
        <v>20</v>
      </c>
      <c r="C339" t="s">
        <v>1779</v>
      </c>
      <c r="D339" s="2" t="s">
        <v>1780</v>
      </c>
      <c r="E339" s="2">
        <f t="shared" si="16"/>
        <v>4600000</v>
      </c>
      <c r="G339" s="2">
        <v>1000000</v>
      </c>
      <c r="J339" s="2">
        <f t="shared" si="17"/>
        <v>5600000</v>
      </c>
      <c r="K339" s="2">
        <v>4600000</v>
      </c>
      <c r="L339" s="2" t="s">
        <v>366</v>
      </c>
    </row>
    <row r="340" spans="1:12" hidden="1" outlineLevel="1" x14ac:dyDescent="0.25">
      <c r="A340" t="s">
        <v>230</v>
      </c>
      <c r="B340" t="s">
        <v>20</v>
      </c>
      <c r="C340" t="s">
        <v>1781</v>
      </c>
      <c r="D340" s="19" t="s">
        <v>661</v>
      </c>
      <c r="E340" s="2">
        <f t="shared" si="16"/>
        <v>4500000</v>
      </c>
      <c r="H340" s="19"/>
      <c r="J340" s="2">
        <f t="shared" si="17"/>
        <v>4500000</v>
      </c>
      <c r="K340" s="19">
        <v>4500000</v>
      </c>
      <c r="L340" s="19" t="s">
        <v>253</v>
      </c>
    </row>
    <row r="341" spans="1:12" hidden="1" outlineLevel="1" x14ac:dyDescent="0.25">
      <c r="A341" t="s">
        <v>229</v>
      </c>
      <c r="B341" t="s">
        <v>37</v>
      </c>
      <c r="C341" t="s">
        <v>1782</v>
      </c>
      <c r="D341" s="2" t="s">
        <v>220</v>
      </c>
      <c r="E341" s="2">
        <f t="shared" si="16"/>
        <v>5100000</v>
      </c>
      <c r="J341" s="2">
        <f t="shared" si="17"/>
        <v>5100000</v>
      </c>
      <c r="K341" s="2">
        <v>5100000</v>
      </c>
    </row>
    <row r="342" spans="1:12" hidden="1" outlineLevel="1" x14ac:dyDescent="0.25">
      <c r="A342" t="s">
        <v>229</v>
      </c>
      <c r="B342" t="s">
        <v>37</v>
      </c>
      <c r="C342" t="s">
        <v>1783</v>
      </c>
      <c r="D342" s="2" t="s">
        <v>1797</v>
      </c>
      <c r="E342" s="2">
        <f t="shared" si="16"/>
        <v>1246000</v>
      </c>
      <c r="J342" s="2">
        <f t="shared" si="17"/>
        <v>1246000</v>
      </c>
      <c r="K342" s="2">
        <v>1246000</v>
      </c>
    </row>
    <row r="343" spans="1:12" hidden="1" outlineLevel="1" x14ac:dyDescent="0.25">
      <c r="A343" t="s">
        <v>229</v>
      </c>
      <c r="B343" t="s">
        <v>37</v>
      </c>
      <c r="C343" t="s">
        <v>1784</v>
      </c>
      <c r="D343" s="2" t="s">
        <v>222</v>
      </c>
      <c r="E343" s="2">
        <f t="shared" si="16"/>
        <v>5100000</v>
      </c>
      <c r="J343" s="2">
        <f t="shared" si="17"/>
        <v>5100000</v>
      </c>
      <c r="K343" s="2">
        <v>5100000</v>
      </c>
    </row>
    <row r="344" spans="1:12" hidden="1" outlineLevel="1" x14ac:dyDescent="0.25">
      <c r="A344" t="s">
        <v>229</v>
      </c>
      <c r="B344" t="s">
        <v>37</v>
      </c>
      <c r="C344" t="s">
        <v>1785</v>
      </c>
      <c r="D344" s="2" t="s">
        <v>454</v>
      </c>
      <c r="E344" s="2">
        <f t="shared" si="16"/>
        <v>4500000</v>
      </c>
      <c r="J344" s="2">
        <f t="shared" si="17"/>
        <v>4500000</v>
      </c>
      <c r="K344" s="2">
        <v>4500000</v>
      </c>
    </row>
    <row r="345" spans="1:12" hidden="1" outlineLevel="1" x14ac:dyDescent="0.25">
      <c r="A345" t="s">
        <v>229</v>
      </c>
      <c r="B345" t="s">
        <v>37</v>
      </c>
      <c r="C345" t="s">
        <v>1786</v>
      </c>
      <c r="D345" s="2" t="s">
        <v>221</v>
      </c>
      <c r="E345" s="2">
        <f t="shared" si="16"/>
        <v>2600000</v>
      </c>
      <c r="J345" s="2">
        <f t="shared" si="17"/>
        <v>2600000</v>
      </c>
      <c r="K345" s="2">
        <v>2600000</v>
      </c>
    </row>
    <row r="346" spans="1:12" hidden="1" outlineLevel="1" x14ac:dyDescent="0.25">
      <c r="A346" t="s">
        <v>229</v>
      </c>
      <c r="B346" t="s">
        <v>37</v>
      </c>
      <c r="C346" t="s">
        <v>1787</v>
      </c>
      <c r="D346" s="2" t="s">
        <v>872</v>
      </c>
      <c r="E346" s="2">
        <f t="shared" si="16"/>
        <v>4500000</v>
      </c>
      <c r="J346" s="2">
        <f t="shared" si="17"/>
        <v>4500000</v>
      </c>
      <c r="K346" s="2">
        <v>4500000</v>
      </c>
    </row>
    <row r="347" spans="1:12" hidden="1" outlineLevel="1" x14ac:dyDescent="0.25">
      <c r="A347" t="s">
        <v>229</v>
      </c>
      <c r="B347" t="s">
        <v>37</v>
      </c>
      <c r="C347" t="s">
        <v>1788</v>
      </c>
      <c r="D347" s="2" t="s">
        <v>1798</v>
      </c>
      <c r="E347" s="2">
        <f t="shared" si="16"/>
        <v>0</v>
      </c>
      <c r="J347" s="2">
        <f t="shared" si="17"/>
        <v>0</v>
      </c>
      <c r="K347" s="2">
        <v>0</v>
      </c>
    </row>
    <row r="348" spans="1:12" hidden="1" outlineLevel="1" x14ac:dyDescent="0.25">
      <c r="A348" t="s">
        <v>230</v>
      </c>
      <c r="B348" t="s">
        <v>37</v>
      </c>
      <c r="C348" t="s">
        <v>1789</v>
      </c>
      <c r="D348" s="2" t="s">
        <v>778</v>
      </c>
      <c r="E348" s="2">
        <f t="shared" si="16"/>
        <v>4500000</v>
      </c>
      <c r="J348" s="2">
        <f t="shared" si="17"/>
        <v>4500000</v>
      </c>
      <c r="K348" s="2">
        <v>4500000</v>
      </c>
    </row>
    <row r="349" spans="1:12" hidden="1" outlineLevel="1" x14ac:dyDescent="0.25">
      <c r="A349" t="s">
        <v>230</v>
      </c>
      <c r="B349" t="s">
        <v>37</v>
      </c>
      <c r="C349" t="s">
        <v>1790</v>
      </c>
      <c r="D349" s="2" t="s">
        <v>1799</v>
      </c>
      <c r="E349" s="2">
        <f t="shared" si="16"/>
        <v>4500000</v>
      </c>
      <c r="J349" s="2">
        <f t="shared" si="17"/>
        <v>4500000</v>
      </c>
      <c r="K349" s="2">
        <v>4500000</v>
      </c>
    </row>
    <row r="350" spans="1:12" hidden="1" outlineLevel="1" x14ac:dyDescent="0.25">
      <c r="A350" t="s">
        <v>230</v>
      </c>
      <c r="B350" t="s">
        <v>37</v>
      </c>
      <c r="C350" t="s">
        <v>1791</v>
      </c>
      <c r="D350" s="2" t="s">
        <v>419</v>
      </c>
      <c r="E350" s="2">
        <f t="shared" si="16"/>
        <v>4000000</v>
      </c>
      <c r="J350" s="2">
        <f t="shared" si="17"/>
        <v>4000000</v>
      </c>
      <c r="K350" s="2">
        <v>4000000</v>
      </c>
    </row>
    <row r="351" spans="1:12" hidden="1" outlineLevel="1" x14ac:dyDescent="0.25">
      <c r="A351" t="s">
        <v>230</v>
      </c>
      <c r="B351" t="s">
        <v>37</v>
      </c>
      <c r="C351" t="s">
        <v>1792</v>
      </c>
      <c r="D351" s="2" t="s">
        <v>224</v>
      </c>
      <c r="E351" s="2">
        <f t="shared" si="16"/>
        <v>4500000</v>
      </c>
      <c r="J351" s="2">
        <f t="shared" si="17"/>
        <v>4500000</v>
      </c>
      <c r="K351" s="2">
        <v>4500000</v>
      </c>
    </row>
    <row r="352" spans="1:12" hidden="1" outlineLevel="1" x14ac:dyDescent="0.25">
      <c r="A352" t="s">
        <v>230</v>
      </c>
      <c r="B352" t="s">
        <v>37</v>
      </c>
      <c r="C352" t="s">
        <v>1793</v>
      </c>
      <c r="D352" s="2" t="s">
        <v>460</v>
      </c>
      <c r="E352" s="2">
        <f t="shared" si="16"/>
        <v>2600000</v>
      </c>
      <c r="J352" s="2">
        <f t="shared" si="17"/>
        <v>2600000</v>
      </c>
      <c r="K352" s="2">
        <v>2600000</v>
      </c>
    </row>
    <row r="353" spans="1:16" hidden="1" outlineLevel="1" x14ac:dyDescent="0.25">
      <c r="A353" t="s">
        <v>230</v>
      </c>
      <c r="B353" t="s">
        <v>37</v>
      </c>
      <c r="C353" t="s">
        <v>1794</v>
      </c>
      <c r="D353" s="2" t="s">
        <v>226</v>
      </c>
      <c r="E353" s="2">
        <f t="shared" si="16"/>
        <v>4000000</v>
      </c>
      <c r="J353" s="2">
        <f t="shared" si="17"/>
        <v>4000000</v>
      </c>
      <c r="K353" s="2">
        <v>4000000</v>
      </c>
    </row>
    <row r="354" spans="1:16" hidden="1" outlineLevel="1" x14ac:dyDescent="0.25">
      <c r="A354" t="s">
        <v>230</v>
      </c>
      <c r="B354" t="s">
        <v>37</v>
      </c>
      <c r="C354" t="s">
        <v>1795</v>
      </c>
      <c r="D354" s="2" t="s">
        <v>58</v>
      </c>
      <c r="E354" s="2">
        <f t="shared" si="16"/>
        <v>4500000</v>
      </c>
      <c r="J354" s="2">
        <f t="shared" si="17"/>
        <v>4500000</v>
      </c>
      <c r="K354" s="2">
        <v>4500000</v>
      </c>
    </row>
    <row r="355" spans="1:16" hidden="1" outlineLevel="1" x14ac:dyDescent="0.25">
      <c r="A355" t="s">
        <v>230</v>
      </c>
      <c r="B355" t="s">
        <v>37</v>
      </c>
      <c r="C355" t="s">
        <v>1796</v>
      </c>
      <c r="D355" s="2" t="s">
        <v>1800</v>
      </c>
      <c r="E355" s="2">
        <f t="shared" si="16"/>
        <v>5100000</v>
      </c>
      <c r="J355" s="2">
        <f t="shared" si="17"/>
        <v>5100000</v>
      </c>
      <c r="K355" s="2">
        <v>5100000</v>
      </c>
    </row>
    <row r="356" spans="1:16" hidden="1" outlineLevel="1" x14ac:dyDescent="0.25">
      <c r="A356" t="s">
        <v>229</v>
      </c>
      <c r="B356" t="s">
        <v>39</v>
      </c>
      <c r="C356" t="s">
        <v>1801</v>
      </c>
      <c r="D356" s="2" t="s">
        <v>1026</v>
      </c>
      <c r="E356" s="2">
        <f t="shared" si="16"/>
        <v>17200000</v>
      </c>
      <c r="J356" s="2">
        <f t="shared" si="17"/>
        <v>17200000</v>
      </c>
      <c r="K356" s="2">
        <v>17200000</v>
      </c>
    </row>
    <row r="357" spans="1:16" hidden="1" outlineLevel="1" x14ac:dyDescent="0.25">
      <c r="A357" t="s">
        <v>230</v>
      </c>
      <c r="B357" t="s">
        <v>39</v>
      </c>
      <c r="C357" t="s">
        <v>1802</v>
      </c>
      <c r="D357" s="2" t="s">
        <v>274</v>
      </c>
      <c r="E357" s="2">
        <f t="shared" ref="E357" si="18">+K357-F357</f>
        <v>16700000</v>
      </c>
      <c r="J357" s="2">
        <f t="shared" ref="J357" si="19">SUM(E357:G357)-H357</f>
        <v>16700000</v>
      </c>
      <c r="K357" s="2">
        <v>16700000</v>
      </c>
    </row>
    <row r="358" spans="1:16" hidden="1" outlineLevel="1" x14ac:dyDescent="0.25">
      <c r="A358" t="s">
        <v>61</v>
      </c>
      <c r="B358" t="s">
        <v>39</v>
      </c>
      <c r="C358" t="s">
        <v>1803</v>
      </c>
      <c r="D358" s="19" t="s">
        <v>344</v>
      </c>
      <c r="E358" s="2">
        <f t="shared" si="16"/>
        <v>7700000</v>
      </c>
      <c r="F358" s="19"/>
      <c r="G358" s="19"/>
      <c r="H358" s="19"/>
      <c r="I358" s="19"/>
      <c r="J358" s="2">
        <f t="shared" si="17"/>
        <v>7700000</v>
      </c>
      <c r="K358" s="19">
        <v>7700000</v>
      </c>
      <c r="L358" s="19"/>
    </row>
    <row r="359" spans="1:16" s="1" customFormat="1" collapsed="1" x14ac:dyDescent="0.25">
      <c r="A359" s="3"/>
      <c r="B359" s="3"/>
      <c r="C359" s="3"/>
      <c r="D359" s="3" t="s">
        <v>85</v>
      </c>
      <c r="E359" s="4">
        <f t="shared" ref="E359:K359" si="20">SUM(E245:E358)</f>
        <v>434199384.61538458</v>
      </c>
      <c r="F359" s="4">
        <f t="shared" si="20"/>
        <v>0</v>
      </c>
      <c r="G359" s="4">
        <f t="shared" si="20"/>
        <v>35576920</v>
      </c>
      <c r="H359" s="4">
        <f t="shared" si="20"/>
        <v>0</v>
      </c>
      <c r="I359" s="4">
        <f t="shared" si="20"/>
        <v>0</v>
      </c>
      <c r="J359" s="4">
        <f t="shared" si="17"/>
        <v>469776304.61538458</v>
      </c>
      <c r="K359" s="4">
        <f t="shared" si="20"/>
        <v>434199384.61538458</v>
      </c>
      <c r="L359" s="3"/>
      <c r="M359" s="35">
        <v>335738000</v>
      </c>
      <c r="N359" s="19">
        <v>56746000</v>
      </c>
      <c r="O359" s="35">
        <v>41600000</v>
      </c>
      <c r="P359" s="35">
        <v>35692307.692307696</v>
      </c>
    </row>
    <row r="360" spans="1:16" hidden="1" outlineLevel="1" x14ac:dyDescent="0.25">
      <c r="A360" t="s">
        <v>249</v>
      </c>
      <c r="B360" t="s">
        <v>20</v>
      </c>
      <c r="C360" t="s">
        <v>1082</v>
      </c>
      <c r="D360" s="16" t="s">
        <v>234</v>
      </c>
      <c r="E360" s="16">
        <f t="shared" si="16"/>
        <v>3700000</v>
      </c>
      <c r="F360" s="16"/>
      <c r="G360" s="16">
        <v>1000000</v>
      </c>
      <c r="H360" s="16"/>
      <c r="I360" s="16"/>
      <c r="J360" s="16">
        <f t="shared" si="17"/>
        <v>4700000</v>
      </c>
      <c r="K360" s="16">
        <v>3700000</v>
      </c>
      <c r="L360" s="19" t="s">
        <v>1205</v>
      </c>
    </row>
    <row r="361" spans="1:16" hidden="1" outlineLevel="1" x14ac:dyDescent="0.25">
      <c r="A361" t="s">
        <v>249</v>
      </c>
      <c r="B361" t="s">
        <v>20</v>
      </c>
      <c r="C361" t="s">
        <v>1083</v>
      </c>
      <c r="D361" s="16" t="s">
        <v>423</v>
      </c>
      <c r="E361" s="16">
        <f t="shared" si="16"/>
        <v>3700000</v>
      </c>
      <c r="F361" s="16"/>
      <c r="G361" s="16"/>
      <c r="H361" s="16"/>
      <c r="I361" s="16"/>
      <c r="J361" s="16">
        <f t="shared" si="17"/>
        <v>3700000</v>
      </c>
      <c r="K361" s="16">
        <v>3700000</v>
      </c>
      <c r="L361" s="19" t="s">
        <v>1205</v>
      </c>
    </row>
    <row r="362" spans="1:16" hidden="1" outlineLevel="1" x14ac:dyDescent="0.25">
      <c r="A362" t="s">
        <v>249</v>
      </c>
      <c r="B362" t="s">
        <v>20</v>
      </c>
      <c r="C362" t="s">
        <v>1084</v>
      </c>
      <c r="D362" s="16" t="s">
        <v>919</v>
      </c>
      <c r="E362" s="16">
        <f t="shared" si="16"/>
        <v>3700000</v>
      </c>
      <c r="F362" s="16"/>
      <c r="G362" s="16"/>
      <c r="H362" s="16"/>
      <c r="I362" s="16"/>
      <c r="J362" s="16">
        <f t="shared" si="17"/>
        <v>3700000</v>
      </c>
      <c r="K362" s="16">
        <v>3700000</v>
      </c>
      <c r="L362" s="19" t="s">
        <v>1205</v>
      </c>
    </row>
    <row r="363" spans="1:16" hidden="1" outlineLevel="1" x14ac:dyDescent="0.25">
      <c r="A363" t="s">
        <v>249</v>
      </c>
      <c r="B363" t="s">
        <v>20</v>
      </c>
      <c r="C363" t="s">
        <v>1085</v>
      </c>
      <c r="D363" s="16" t="s">
        <v>236</v>
      </c>
      <c r="E363" s="16">
        <f t="shared" si="16"/>
        <v>3700000</v>
      </c>
      <c r="F363" s="16"/>
      <c r="G363" s="16"/>
      <c r="H363" s="16"/>
      <c r="I363" s="16"/>
      <c r="J363" s="16">
        <f t="shared" si="17"/>
        <v>3700000</v>
      </c>
      <c r="K363" s="16">
        <v>3700000</v>
      </c>
      <c r="L363" s="19" t="s">
        <v>1205</v>
      </c>
    </row>
    <row r="364" spans="1:16" hidden="1" outlineLevel="1" x14ac:dyDescent="0.25">
      <c r="A364" t="s">
        <v>249</v>
      </c>
      <c r="B364" t="s">
        <v>20</v>
      </c>
      <c r="C364" t="s">
        <v>1086</v>
      </c>
      <c r="D364" s="16" t="s">
        <v>522</v>
      </c>
      <c r="E364" s="16">
        <f t="shared" si="16"/>
        <v>3700000</v>
      </c>
      <c r="F364" s="16"/>
      <c r="G364" s="16"/>
      <c r="H364" s="16"/>
      <c r="I364" s="16"/>
      <c r="J364" s="16">
        <f t="shared" si="17"/>
        <v>3700000</v>
      </c>
      <c r="K364" s="16">
        <v>3700000</v>
      </c>
      <c r="L364" s="19" t="s">
        <v>1205</v>
      </c>
    </row>
    <row r="365" spans="1:16" hidden="1" outlineLevel="1" x14ac:dyDescent="0.25">
      <c r="A365" t="s">
        <v>249</v>
      </c>
      <c r="B365" t="s">
        <v>20</v>
      </c>
      <c r="C365" t="s">
        <v>1087</v>
      </c>
      <c r="D365" s="16" t="s">
        <v>1030</v>
      </c>
      <c r="E365" s="16">
        <f t="shared" si="16"/>
        <v>4600000</v>
      </c>
      <c r="F365" s="16"/>
      <c r="G365" s="16">
        <v>1000000</v>
      </c>
      <c r="H365" s="16"/>
      <c r="I365" s="16"/>
      <c r="J365" s="16">
        <f t="shared" si="17"/>
        <v>5600000</v>
      </c>
      <c r="K365" s="16">
        <v>4600000</v>
      </c>
      <c r="L365" s="19" t="s">
        <v>366</v>
      </c>
    </row>
    <row r="366" spans="1:16" hidden="1" outlineLevel="1" x14ac:dyDescent="0.25">
      <c r="A366" t="s">
        <v>249</v>
      </c>
      <c r="B366" t="s">
        <v>20</v>
      </c>
      <c r="C366" t="s">
        <v>1088</v>
      </c>
      <c r="D366" s="16" t="s">
        <v>461</v>
      </c>
      <c r="E366" s="16">
        <f t="shared" si="16"/>
        <v>2700000</v>
      </c>
      <c r="F366" s="16"/>
      <c r="G366" s="16"/>
      <c r="H366" s="16"/>
      <c r="I366" s="16"/>
      <c r="J366" s="16">
        <f t="shared" si="17"/>
        <v>2700000</v>
      </c>
      <c r="K366" s="16">
        <v>2700000</v>
      </c>
      <c r="L366" s="19" t="s">
        <v>252</v>
      </c>
    </row>
    <row r="367" spans="1:16" hidden="1" outlineLevel="1" x14ac:dyDescent="0.25">
      <c r="A367" t="s">
        <v>249</v>
      </c>
      <c r="B367" t="s">
        <v>20</v>
      </c>
      <c r="C367" t="s">
        <v>1089</v>
      </c>
      <c r="D367" s="16" t="s">
        <v>922</v>
      </c>
      <c r="E367" s="16">
        <f t="shared" si="16"/>
        <v>2700000</v>
      </c>
      <c r="F367" s="16"/>
      <c r="G367" s="16"/>
      <c r="H367" s="16"/>
      <c r="I367" s="16"/>
      <c r="J367" s="16">
        <f t="shared" si="17"/>
        <v>2700000</v>
      </c>
      <c r="K367" s="16">
        <v>2700000</v>
      </c>
      <c r="L367" s="19" t="s">
        <v>252</v>
      </c>
    </row>
    <row r="368" spans="1:16" hidden="1" outlineLevel="1" x14ac:dyDescent="0.25">
      <c r="A368" t="s">
        <v>249</v>
      </c>
      <c r="B368" t="s">
        <v>20</v>
      </c>
      <c r="C368" t="s">
        <v>1090</v>
      </c>
      <c r="D368" s="16" t="s">
        <v>231</v>
      </c>
      <c r="E368" s="16">
        <f t="shared" si="16"/>
        <v>5100000</v>
      </c>
      <c r="F368" s="16"/>
      <c r="G368" s="16"/>
      <c r="H368" s="16"/>
      <c r="I368" s="16"/>
      <c r="J368" s="16">
        <f t="shared" si="17"/>
        <v>5100000</v>
      </c>
      <c r="K368" s="16">
        <v>5100000</v>
      </c>
      <c r="L368" s="19" t="s">
        <v>251</v>
      </c>
    </row>
    <row r="369" spans="1:12" hidden="1" outlineLevel="1" x14ac:dyDescent="0.25">
      <c r="A369" t="s">
        <v>249</v>
      </c>
      <c r="B369" t="s">
        <v>20</v>
      </c>
      <c r="C369" t="s">
        <v>1091</v>
      </c>
      <c r="D369" s="16" t="s">
        <v>232</v>
      </c>
      <c r="E369" s="16">
        <f t="shared" si="16"/>
        <v>5100000</v>
      </c>
      <c r="F369" s="16"/>
      <c r="G369" s="16"/>
      <c r="H369" s="16"/>
      <c r="I369" s="16"/>
      <c r="J369" s="16">
        <f t="shared" si="17"/>
        <v>5100000</v>
      </c>
      <c r="K369" s="16">
        <v>5100000</v>
      </c>
      <c r="L369" s="19" t="s">
        <v>251</v>
      </c>
    </row>
    <row r="370" spans="1:12" hidden="1" outlineLevel="1" x14ac:dyDescent="0.25">
      <c r="A370" t="s">
        <v>249</v>
      </c>
      <c r="B370" t="s">
        <v>20</v>
      </c>
      <c r="C370" t="s">
        <v>1092</v>
      </c>
      <c r="D370" s="16" t="s">
        <v>1031</v>
      </c>
      <c r="E370" s="16">
        <f t="shared" si="16"/>
        <v>5100000</v>
      </c>
      <c r="F370" s="16"/>
      <c r="G370" s="16">
        <v>1000000</v>
      </c>
      <c r="H370" s="16"/>
      <c r="I370" s="16"/>
      <c r="J370" s="16">
        <f t="shared" si="17"/>
        <v>6100000</v>
      </c>
      <c r="K370" s="16">
        <v>5100000</v>
      </c>
      <c r="L370" s="19" t="s">
        <v>251</v>
      </c>
    </row>
    <row r="371" spans="1:12" hidden="1" outlineLevel="1" x14ac:dyDescent="0.25">
      <c r="A371" t="s">
        <v>249</v>
      </c>
      <c r="B371" t="s">
        <v>20</v>
      </c>
      <c r="C371" t="s">
        <v>1093</v>
      </c>
      <c r="D371" s="16" t="s">
        <v>235</v>
      </c>
      <c r="E371" s="16">
        <f t="shared" si="16"/>
        <v>4600000</v>
      </c>
      <c r="F371" s="16"/>
      <c r="G371" s="16"/>
      <c r="H371" s="16"/>
      <c r="I371" s="16"/>
      <c r="J371" s="16">
        <f t="shared" si="17"/>
        <v>4600000</v>
      </c>
      <c r="K371" s="16">
        <v>4600000</v>
      </c>
      <c r="L371" s="19" t="s">
        <v>366</v>
      </c>
    </row>
    <row r="372" spans="1:12" hidden="1" outlineLevel="1" x14ac:dyDescent="0.25">
      <c r="A372" t="s">
        <v>249</v>
      </c>
      <c r="B372" t="s">
        <v>20</v>
      </c>
      <c r="C372" t="s">
        <v>1094</v>
      </c>
      <c r="D372" s="16" t="s">
        <v>233</v>
      </c>
      <c r="E372" s="16">
        <f t="shared" si="16"/>
        <v>4600000</v>
      </c>
      <c r="F372" s="16"/>
      <c r="G372" s="16"/>
      <c r="H372" s="16"/>
      <c r="I372" s="16"/>
      <c r="J372" s="16">
        <f t="shared" si="17"/>
        <v>4600000</v>
      </c>
      <c r="K372" s="16">
        <v>4600000</v>
      </c>
      <c r="L372" s="19" t="s">
        <v>366</v>
      </c>
    </row>
    <row r="373" spans="1:12" hidden="1" outlineLevel="1" x14ac:dyDescent="0.25">
      <c r="A373" t="s">
        <v>249</v>
      </c>
      <c r="B373" t="s">
        <v>20</v>
      </c>
      <c r="C373" t="s">
        <v>1095</v>
      </c>
      <c r="D373" s="16" t="s">
        <v>402</v>
      </c>
      <c r="E373" s="16">
        <f t="shared" si="16"/>
        <v>4000000</v>
      </c>
      <c r="F373" s="16"/>
      <c r="G373" s="16"/>
      <c r="H373" s="16"/>
      <c r="I373" s="16"/>
      <c r="J373" s="16">
        <f t="shared" si="17"/>
        <v>4000000</v>
      </c>
      <c r="K373" s="16">
        <v>4000000</v>
      </c>
      <c r="L373" s="19" t="s">
        <v>366</v>
      </c>
    </row>
    <row r="374" spans="1:12" hidden="1" outlineLevel="1" x14ac:dyDescent="0.25">
      <c r="A374" t="s">
        <v>249</v>
      </c>
      <c r="B374" t="s">
        <v>20</v>
      </c>
      <c r="C374" t="s">
        <v>1096</v>
      </c>
      <c r="D374" s="16" t="s">
        <v>1032</v>
      </c>
      <c r="E374" s="16">
        <f t="shared" si="16"/>
        <v>3800000</v>
      </c>
      <c r="F374" s="16"/>
      <c r="G374" s="16">
        <v>1000000</v>
      </c>
      <c r="H374" s="16"/>
      <c r="I374" s="16"/>
      <c r="J374" s="16">
        <f t="shared" si="17"/>
        <v>4800000</v>
      </c>
      <c r="K374" s="16">
        <v>3800000</v>
      </c>
      <c r="L374" s="19" t="s">
        <v>1205</v>
      </c>
    </row>
    <row r="375" spans="1:12" hidden="1" outlineLevel="1" x14ac:dyDescent="0.25">
      <c r="A375" t="s">
        <v>249</v>
      </c>
      <c r="B375" t="s">
        <v>20</v>
      </c>
      <c r="C375" t="s">
        <v>1097</v>
      </c>
      <c r="D375" s="16" t="s">
        <v>920</v>
      </c>
      <c r="E375" s="16">
        <f t="shared" si="16"/>
        <v>2800000</v>
      </c>
      <c r="F375" s="16"/>
      <c r="G375" s="16">
        <v>1000000</v>
      </c>
      <c r="H375" s="16"/>
      <c r="I375" s="16"/>
      <c r="J375" s="16">
        <f t="shared" si="17"/>
        <v>3800000</v>
      </c>
      <c r="K375" s="16">
        <v>2800000</v>
      </c>
      <c r="L375" s="19" t="s">
        <v>1205</v>
      </c>
    </row>
    <row r="376" spans="1:12" hidden="1" outlineLevel="1" x14ac:dyDescent="0.25">
      <c r="A376" t="s">
        <v>249</v>
      </c>
      <c r="B376" t="s">
        <v>20</v>
      </c>
      <c r="C376" t="s">
        <v>1098</v>
      </c>
      <c r="D376" s="16" t="s">
        <v>1033</v>
      </c>
      <c r="E376" s="16">
        <f t="shared" si="16"/>
        <v>1507692.3076923075</v>
      </c>
      <c r="F376" s="16"/>
      <c r="G376" s="16">
        <v>538461.5384615385</v>
      </c>
      <c r="H376" s="16"/>
      <c r="I376" s="16"/>
      <c r="J376" s="16">
        <f t="shared" si="17"/>
        <v>2046153.846153846</v>
      </c>
      <c r="K376" s="16">
        <v>1507692.3076923075</v>
      </c>
      <c r="L376" s="19" t="s">
        <v>1205</v>
      </c>
    </row>
    <row r="377" spans="1:12" hidden="1" outlineLevel="1" x14ac:dyDescent="0.25">
      <c r="A377" t="s">
        <v>249</v>
      </c>
      <c r="B377" t="s">
        <v>20</v>
      </c>
      <c r="C377" t="s">
        <v>1099</v>
      </c>
      <c r="D377" s="16" t="s">
        <v>357</v>
      </c>
      <c r="E377" s="16">
        <f t="shared" si="16"/>
        <v>3200000</v>
      </c>
      <c r="F377" s="16"/>
      <c r="G377" s="16"/>
      <c r="H377" s="16"/>
      <c r="I377" s="16"/>
      <c r="J377" s="16">
        <f t="shared" si="17"/>
        <v>3200000</v>
      </c>
      <c r="K377" s="16">
        <v>3200000</v>
      </c>
      <c r="L377" s="19" t="s">
        <v>252</v>
      </c>
    </row>
    <row r="378" spans="1:12" hidden="1" outlineLevel="1" x14ac:dyDescent="0.25">
      <c r="A378" t="s">
        <v>249</v>
      </c>
      <c r="B378" t="s">
        <v>20</v>
      </c>
      <c r="C378" t="s">
        <v>1100</v>
      </c>
      <c r="D378" s="16" t="s">
        <v>1034</v>
      </c>
      <c r="E378" s="16">
        <f t="shared" si="16"/>
        <v>1500000</v>
      </c>
      <c r="F378" s="16"/>
      <c r="G378" s="16"/>
      <c r="H378" s="16"/>
      <c r="I378" s="16"/>
      <c r="J378" s="16">
        <f t="shared" si="17"/>
        <v>1500000</v>
      </c>
      <c r="K378" s="16">
        <v>1500000</v>
      </c>
      <c r="L378" s="19" t="s">
        <v>251</v>
      </c>
    </row>
    <row r="379" spans="1:12" hidden="1" outlineLevel="1" x14ac:dyDescent="0.25">
      <c r="A379" t="s">
        <v>249</v>
      </c>
      <c r="B379" t="s">
        <v>20</v>
      </c>
      <c r="C379" t="s">
        <v>1101</v>
      </c>
      <c r="D379" s="16" t="s">
        <v>523</v>
      </c>
      <c r="E379" s="16">
        <f t="shared" si="16"/>
        <v>4000000</v>
      </c>
      <c r="F379" s="16"/>
      <c r="G379" s="16"/>
      <c r="H379" s="16"/>
      <c r="I379" s="16"/>
      <c r="J379" s="16">
        <f t="shared" si="17"/>
        <v>4000000</v>
      </c>
      <c r="K379" s="16">
        <v>4000000</v>
      </c>
      <c r="L379" s="19" t="s">
        <v>366</v>
      </c>
    </row>
    <row r="380" spans="1:12" hidden="1" outlineLevel="1" x14ac:dyDescent="0.25">
      <c r="A380" t="s">
        <v>249</v>
      </c>
      <c r="B380" t="s">
        <v>20</v>
      </c>
      <c r="C380" t="s">
        <v>1102</v>
      </c>
      <c r="D380" s="16" t="s">
        <v>1035</v>
      </c>
      <c r="E380" s="16">
        <f t="shared" si="16"/>
        <v>4000000</v>
      </c>
      <c r="F380" s="16"/>
      <c r="G380" s="16">
        <v>1000000</v>
      </c>
      <c r="H380" s="16"/>
      <c r="I380" s="16"/>
      <c r="J380" s="16">
        <f t="shared" si="17"/>
        <v>5000000</v>
      </c>
      <c r="K380" s="16">
        <v>4000000</v>
      </c>
      <c r="L380" s="19" t="s">
        <v>366</v>
      </c>
    </row>
    <row r="381" spans="1:12" hidden="1" outlineLevel="1" x14ac:dyDescent="0.25">
      <c r="A381" t="s">
        <v>249</v>
      </c>
      <c r="B381" t="s">
        <v>20</v>
      </c>
      <c r="C381" t="s">
        <v>1103</v>
      </c>
      <c r="D381" s="16" t="s">
        <v>238</v>
      </c>
      <c r="E381" s="16">
        <f t="shared" ref="E381:E524" si="21">+K381-F381</f>
        <v>3200000</v>
      </c>
      <c r="F381" s="16"/>
      <c r="G381" s="16"/>
      <c r="H381" s="16"/>
      <c r="I381" s="16"/>
      <c r="J381" s="16">
        <f t="shared" si="17"/>
        <v>3200000</v>
      </c>
      <c r="K381" s="16">
        <v>3200000</v>
      </c>
      <c r="L381" s="19" t="s">
        <v>1205</v>
      </c>
    </row>
    <row r="382" spans="1:12" hidden="1" outlineLevel="1" x14ac:dyDescent="0.25">
      <c r="A382" t="s">
        <v>249</v>
      </c>
      <c r="B382" t="s">
        <v>20</v>
      </c>
      <c r="C382" t="s">
        <v>1104</v>
      </c>
      <c r="D382" s="16" t="s">
        <v>248</v>
      </c>
      <c r="E382" s="16">
        <f t="shared" si="21"/>
        <v>4500000</v>
      </c>
      <c r="F382" s="16"/>
      <c r="G382" s="16"/>
      <c r="H382" s="16"/>
      <c r="I382" s="16"/>
      <c r="J382" s="16">
        <f t="shared" si="17"/>
        <v>4500000</v>
      </c>
      <c r="K382" s="16">
        <v>4500000</v>
      </c>
      <c r="L382" s="19" t="s">
        <v>1205</v>
      </c>
    </row>
    <row r="383" spans="1:12" hidden="1" outlineLevel="1" x14ac:dyDescent="0.25">
      <c r="A383" t="s">
        <v>249</v>
      </c>
      <c r="B383" t="s">
        <v>20</v>
      </c>
      <c r="C383" t="s">
        <v>1105</v>
      </c>
      <c r="D383" s="16" t="s">
        <v>240</v>
      </c>
      <c r="E383" s="16">
        <f t="shared" si="21"/>
        <v>4600000</v>
      </c>
      <c r="F383" s="16"/>
      <c r="G383" s="16"/>
      <c r="H383" s="16"/>
      <c r="I383" s="16"/>
      <c r="J383" s="16">
        <f t="shared" si="17"/>
        <v>4600000</v>
      </c>
      <c r="K383" s="16">
        <v>4600000</v>
      </c>
      <c r="L383" s="19" t="s">
        <v>366</v>
      </c>
    </row>
    <row r="384" spans="1:12" hidden="1" outlineLevel="1" x14ac:dyDescent="0.25">
      <c r="A384" t="s">
        <v>249</v>
      </c>
      <c r="B384" t="s">
        <v>20</v>
      </c>
      <c r="C384" t="s">
        <v>1106</v>
      </c>
      <c r="D384" s="16" t="s">
        <v>524</v>
      </c>
      <c r="E384" s="16">
        <f t="shared" si="21"/>
        <v>4600000</v>
      </c>
      <c r="F384" s="16"/>
      <c r="G384" s="16"/>
      <c r="H384" s="16"/>
      <c r="I384" s="16"/>
      <c r="J384" s="16">
        <f t="shared" si="17"/>
        <v>4600000</v>
      </c>
      <c r="K384" s="16">
        <v>4600000</v>
      </c>
      <c r="L384" s="19" t="s">
        <v>366</v>
      </c>
    </row>
    <row r="385" spans="1:12" hidden="1" outlineLevel="1" x14ac:dyDescent="0.25">
      <c r="A385" t="s">
        <v>249</v>
      </c>
      <c r="B385" t="s">
        <v>20</v>
      </c>
      <c r="C385" t="s">
        <v>1107</v>
      </c>
      <c r="D385" s="16" t="s">
        <v>365</v>
      </c>
      <c r="E385" s="16">
        <f t="shared" si="21"/>
        <v>3500000</v>
      </c>
      <c r="F385" s="16"/>
      <c r="G385" s="16">
        <v>1000000</v>
      </c>
      <c r="H385" s="16"/>
      <c r="I385" s="16"/>
      <c r="J385" s="16">
        <f t="shared" si="17"/>
        <v>4500000</v>
      </c>
      <c r="K385" s="16">
        <v>3500000</v>
      </c>
      <c r="L385" s="19" t="s">
        <v>1205</v>
      </c>
    </row>
    <row r="386" spans="1:12" hidden="1" outlineLevel="1" x14ac:dyDescent="0.25">
      <c r="A386" t="s">
        <v>249</v>
      </c>
      <c r="B386" t="s">
        <v>20</v>
      </c>
      <c r="C386" t="s">
        <v>1108</v>
      </c>
      <c r="D386" s="16" t="s">
        <v>243</v>
      </c>
      <c r="E386" s="16">
        <f t="shared" si="21"/>
        <v>4200000</v>
      </c>
      <c r="F386" s="16"/>
      <c r="G386" s="16"/>
      <c r="H386" s="16"/>
      <c r="I386" s="16"/>
      <c r="J386" s="16">
        <f t="shared" si="17"/>
        <v>4200000</v>
      </c>
      <c r="K386" s="16">
        <v>4200000</v>
      </c>
      <c r="L386" s="19" t="s">
        <v>1205</v>
      </c>
    </row>
    <row r="387" spans="1:12" hidden="1" outlineLevel="1" x14ac:dyDescent="0.25">
      <c r="A387" t="s">
        <v>249</v>
      </c>
      <c r="B387" t="s">
        <v>20</v>
      </c>
      <c r="C387" t="s">
        <v>1109</v>
      </c>
      <c r="D387" s="16" t="s">
        <v>1036</v>
      </c>
      <c r="E387" s="16">
        <f t="shared" si="21"/>
        <v>2792300</v>
      </c>
      <c r="F387" s="16"/>
      <c r="G387" s="16">
        <v>846153.84615384613</v>
      </c>
      <c r="H387" s="16"/>
      <c r="I387" s="16"/>
      <c r="J387" s="16">
        <f t="shared" si="17"/>
        <v>3638453.846153846</v>
      </c>
      <c r="K387" s="16">
        <v>2792300</v>
      </c>
      <c r="L387" s="19" t="s">
        <v>1205</v>
      </c>
    </row>
    <row r="388" spans="1:12" hidden="1" outlineLevel="1" x14ac:dyDescent="0.25">
      <c r="A388" t="s">
        <v>249</v>
      </c>
      <c r="B388" t="s">
        <v>20</v>
      </c>
      <c r="C388" t="s">
        <v>1110</v>
      </c>
      <c r="D388" s="16" t="s">
        <v>875</v>
      </c>
      <c r="E388" s="16">
        <f t="shared" si="21"/>
        <v>3700000</v>
      </c>
      <c r="F388" s="16"/>
      <c r="G388" s="16"/>
      <c r="H388" s="16"/>
      <c r="I388" s="16"/>
      <c r="J388" s="16">
        <f t="shared" si="17"/>
        <v>3700000</v>
      </c>
      <c r="K388" s="16">
        <v>3700000</v>
      </c>
      <c r="L388" s="19" t="s">
        <v>1205</v>
      </c>
    </row>
    <row r="389" spans="1:12" hidden="1" outlineLevel="1" x14ac:dyDescent="0.25">
      <c r="A389" t="s">
        <v>249</v>
      </c>
      <c r="B389" t="s">
        <v>20</v>
      </c>
      <c r="C389" t="s">
        <v>1111</v>
      </c>
      <c r="D389" s="16" t="s">
        <v>463</v>
      </c>
      <c r="E389" s="16">
        <f t="shared" si="21"/>
        <v>4600000</v>
      </c>
      <c r="F389" s="16"/>
      <c r="G389" s="16"/>
      <c r="H389" s="16"/>
      <c r="I389" s="16"/>
      <c r="J389" s="16">
        <f t="shared" si="17"/>
        <v>4600000</v>
      </c>
      <c r="K389" s="16">
        <v>4600000</v>
      </c>
      <c r="L389" s="19" t="s">
        <v>366</v>
      </c>
    </row>
    <row r="390" spans="1:12" hidden="1" outlineLevel="1" x14ac:dyDescent="0.25">
      <c r="A390" t="s">
        <v>249</v>
      </c>
      <c r="B390" t="s">
        <v>20</v>
      </c>
      <c r="C390" t="s">
        <v>1112</v>
      </c>
      <c r="D390" s="16" t="s">
        <v>877</v>
      </c>
      <c r="E390" s="16">
        <f t="shared" si="21"/>
        <v>3800000</v>
      </c>
      <c r="F390" s="16"/>
      <c r="G390" s="16">
        <v>653846.15384615387</v>
      </c>
      <c r="H390" s="16"/>
      <c r="I390" s="16"/>
      <c r="J390" s="16">
        <f t="shared" si="17"/>
        <v>4453846.153846154</v>
      </c>
      <c r="K390" s="16">
        <v>3800000</v>
      </c>
      <c r="L390" s="19" t="s">
        <v>1205</v>
      </c>
    </row>
    <row r="391" spans="1:12" hidden="1" outlineLevel="1" x14ac:dyDescent="0.25">
      <c r="A391" t="s">
        <v>249</v>
      </c>
      <c r="B391" t="s">
        <v>20</v>
      </c>
      <c r="C391" t="s">
        <v>1113</v>
      </c>
      <c r="D391" s="16" t="s">
        <v>1037</v>
      </c>
      <c r="E391" s="16">
        <f t="shared" si="21"/>
        <v>3800000</v>
      </c>
      <c r="F391" s="16"/>
      <c r="G391" s="16">
        <v>1000000</v>
      </c>
      <c r="H391" s="16"/>
      <c r="I391" s="16"/>
      <c r="J391" s="16">
        <f t="shared" si="17"/>
        <v>4800000</v>
      </c>
      <c r="K391" s="16">
        <v>3800000</v>
      </c>
      <c r="L391" s="19" t="s">
        <v>1205</v>
      </c>
    </row>
    <row r="392" spans="1:12" hidden="1" outlineLevel="1" x14ac:dyDescent="0.25">
      <c r="A392" t="s">
        <v>249</v>
      </c>
      <c r="B392" t="s">
        <v>20</v>
      </c>
      <c r="C392" t="s">
        <v>1114</v>
      </c>
      <c r="D392" s="16" t="s">
        <v>1038</v>
      </c>
      <c r="E392" s="16">
        <f t="shared" si="21"/>
        <v>2000000</v>
      </c>
      <c r="F392" s="16"/>
      <c r="G392" s="16">
        <v>1000000</v>
      </c>
      <c r="H392" s="16"/>
      <c r="I392" s="16"/>
      <c r="J392" s="16">
        <f t="shared" si="17"/>
        <v>3000000</v>
      </c>
      <c r="K392" s="16">
        <v>2000000</v>
      </c>
      <c r="L392" s="19" t="s">
        <v>366</v>
      </c>
    </row>
    <row r="393" spans="1:12" hidden="1" outlineLevel="1" x14ac:dyDescent="0.25">
      <c r="A393" t="s">
        <v>249</v>
      </c>
      <c r="B393" t="s">
        <v>20</v>
      </c>
      <c r="C393" t="s">
        <v>1115</v>
      </c>
      <c r="D393" s="16" t="s">
        <v>242</v>
      </c>
      <c r="E393" s="16">
        <f t="shared" si="21"/>
        <v>4800000</v>
      </c>
      <c r="F393" s="16"/>
      <c r="G393" s="16"/>
      <c r="H393" s="16"/>
      <c r="I393" s="16"/>
      <c r="J393" s="16">
        <f t="shared" si="17"/>
        <v>4800000</v>
      </c>
      <c r="K393" s="16">
        <v>4800000</v>
      </c>
      <c r="L393" s="19" t="s">
        <v>1205</v>
      </c>
    </row>
    <row r="394" spans="1:12" hidden="1" outlineLevel="1" x14ac:dyDescent="0.25">
      <c r="A394" t="s">
        <v>249</v>
      </c>
      <c r="B394" t="s">
        <v>20</v>
      </c>
      <c r="C394" t="s">
        <v>1116</v>
      </c>
      <c r="D394" s="16" t="s">
        <v>878</v>
      </c>
      <c r="E394" s="16">
        <f t="shared" si="21"/>
        <v>4500000</v>
      </c>
      <c r="F394" s="16"/>
      <c r="G394" s="16"/>
      <c r="H394" s="16"/>
      <c r="I394" s="16"/>
      <c r="J394" s="16">
        <f t="shared" ref="J394:J528" si="22">SUM(E394:G394)-H394</f>
        <v>4500000</v>
      </c>
      <c r="K394" s="16">
        <v>4500000</v>
      </c>
      <c r="L394" s="19" t="s">
        <v>372</v>
      </c>
    </row>
    <row r="395" spans="1:12" hidden="1" outlineLevel="1" x14ac:dyDescent="0.25">
      <c r="A395" t="s">
        <v>249</v>
      </c>
      <c r="B395" t="s">
        <v>20</v>
      </c>
      <c r="C395" t="s">
        <v>1117</v>
      </c>
      <c r="D395" s="16" t="s">
        <v>246</v>
      </c>
      <c r="E395" s="16">
        <f t="shared" si="21"/>
        <v>0</v>
      </c>
      <c r="F395" s="16"/>
      <c r="G395" s="16"/>
      <c r="H395" s="16"/>
      <c r="I395" s="16"/>
      <c r="J395" s="16">
        <f t="shared" si="22"/>
        <v>0</v>
      </c>
      <c r="K395" s="16">
        <v>0</v>
      </c>
      <c r="L395" s="19" t="s">
        <v>372</v>
      </c>
    </row>
    <row r="396" spans="1:12" hidden="1" outlineLevel="1" x14ac:dyDescent="0.25">
      <c r="A396" t="s">
        <v>249</v>
      </c>
      <c r="B396" t="s">
        <v>20</v>
      </c>
      <c r="C396" t="s">
        <v>1118</v>
      </c>
      <c r="D396" s="16" t="s">
        <v>923</v>
      </c>
      <c r="E396" s="16">
        <f t="shared" si="21"/>
        <v>1800000</v>
      </c>
      <c r="F396" s="16"/>
      <c r="G396" s="16">
        <v>1000000</v>
      </c>
      <c r="H396" s="16"/>
      <c r="I396" s="16"/>
      <c r="J396" s="16">
        <f t="shared" si="22"/>
        <v>2800000</v>
      </c>
      <c r="K396" s="16">
        <v>1800000</v>
      </c>
      <c r="L396" s="19" t="s">
        <v>372</v>
      </c>
    </row>
    <row r="397" spans="1:12" hidden="1" outlineLevel="1" x14ac:dyDescent="0.25">
      <c r="A397" t="s">
        <v>249</v>
      </c>
      <c r="B397" t="s">
        <v>20</v>
      </c>
      <c r="C397" t="s">
        <v>1119</v>
      </c>
      <c r="D397" s="16" t="s">
        <v>247</v>
      </c>
      <c r="E397" s="16">
        <f t="shared" si="21"/>
        <v>3700000</v>
      </c>
      <c r="F397" s="16"/>
      <c r="G397" s="16"/>
      <c r="H397" s="16"/>
      <c r="I397" s="16"/>
      <c r="J397" s="16">
        <f t="shared" si="22"/>
        <v>3700000</v>
      </c>
      <c r="K397" s="16">
        <v>3700000</v>
      </c>
      <c r="L397" s="19" t="s">
        <v>372</v>
      </c>
    </row>
    <row r="398" spans="1:12" hidden="1" outlineLevel="1" x14ac:dyDescent="0.25">
      <c r="A398" t="s">
        <v>249</v>
      </c>
      <c r="B398" t="s">
        <v>20</v>
      </c>
      <c r="C398" t="s">
        <v>1120</v>
      </c>
      <c r="D398" s="16" t="s">
        <v>245</v>
      </c>
      <c r="E398" s="16">
        <f t="shared" si="21"/>
        <v>1800000</v>
      </c>
      <c r="F398" s="16"/>
      <c r="G398" s="16"/>
      <c r="H398" s="16"/>
      <c r="I398" s="16"/>
      <c r="J398" s="16">
        <f t="shared" si="22"/>
        <v>1800000</v>
      </c>
      <c r="K398" s="16">
        <v>1800000</v>
      </c>
      <c r="L398" s="19" t="s">
        <v>372</v>
      </c>
    </row>
    <row r="399" spans="1:12" hidden="1" outlineLevel="1" x14ac:dyDescent="0.25">
      <c r="A399" t="s">
        <v>249</v>
      </c>
      <c r="B399" t="s">
        <v>20</v>
      </c>
      <c r="C399" t="s">
        <v>1121</v>
      </c>
      <c r="D399" s="16" t="s">
        <v>241</v>
      </c>
      <c r="E399" s="16">
        <f t="shared" si="21"/>
        <v>3200000</v>
      </c>
      <c r="F399" s="16"/>
      <c r="G399" s="16"/>
      <c r="H399" s="16"/>
      <c r="I399" s="16"/>
      <c r="J399" s="16">
        <f t="shared" si="22"/>
        <v>3200000</v>
      </c>
      <c r="K399" s="16">
        <v>3200000</v>
      </c>
      <c r="L399" s="19" t="s">
        <v>372</v>
      </c>
    </row>
    <row r="400" spans="1:12" hidden="1" outlineLevel="1" x14ac:dyDescent="0.25">
      <c r="A400" t="s">
        <v>249</v>
      </c>
      <c r="B400" t="s">
        <v>20</v>
      </c>
      <c r="C400" t="s">
        <v>1122</v>
      </c>
      <c r="D400" s="16" t="s">
        <v>874</v>
      </c>
      <c r="E400" s="16">
        <f t="shared" si="21"/>
        <v>1800000</v>
      </c>
      <c r="F400" s="16"/>
      <c r="G400" s="16"/>
      <c r="H400" s="16"/>
      <c r="I400" s="16"/>
      <c r="J400" s="16">
        <f t="shared" si="22"/>
        <v>1800000</v>
      </c>
      <c r="K400" s="16">
        <v>1800000</v>
      </c>
      <c r="L400" s="19" t="s">
        <v>372</v>
      </c>
    </row>
    <row r="401" spans="1:12" hidden="1" outlineLevel="1" x14ac:dyDescent="0.25">
      <c r="A401" t="s">
        <v>249</v>
      </c>
      <c r="B401" t="s">
        <v>20</v>
      </c>
      <c r="D401" s="16" t="s">
        <v>1039</v>
      </c>
      <c r="E401" s="16">
        <f t="shared" si="21"/>
        <v>0</v>
      </c>
      <c r="F401" s="16"/>
      <c r="G401" s="16"/>
      <c r="H401" s="16"/>
      <c r="I401" s="16"/>
      <c r="J401" s="16">
        <f t="shared" si="22"/>
        <v>0</v>
      </c>
      <c r="K401" s="16">
        <v>0</v>
      </c>
      <c r="L401" s="19" t="s">
        <v>1206</v>
      </c>
    </row>
    <row r="402" spans="1:12" hidden="1" outlineLevel="1" x14ac:dyDescent="0.25">
      <c r="A402" t="s">
        <v>249</v>
      </c>
      <c r="B402" t="s">
        <v>20</v>
      </c>
      <c r="C402" t="s">
        <v>1123</v>
      </c>
      <c r="D402" s="16" t="s">
        <v>525</v>
      </c>
      <c r="E402" s="16">
        <f t="shared" si="21"/>
        <v>3500000</v>
      </c>
      <c r="F402" s="16"/>
      <c r="G402" s="16"/>
      <c r="H402" s="16"/>
      <c r="I402" s="16"/>
      <c r="J402" s="16">
        <f t="shared" si="22"/>
        <v>3500000</v>
      </c>
      <c r="K402" s="16">
        <v>3500000</v>
      </c>
      <c r="L402" s="19" t="s">
        <v>372</v>
      </c>
    </row>
    <row r="403" spans="1:12" hidden="1" outlineLevel="1" x14ac:dyDescent="0.25">
      <c r="A403" t="s">
        <v>249</v>
      </c>
      <c r="B403" t="s">
        <v>20</v>
      </c>
      <c r="D403" s="16" t="s">
        <v>1040</v>
      </c>
      <c r="E403" s="16">
        <f t="shared" si="21"/>
        <v>0</v>
      </c>
      <c r="F403" s="16"/>
      <c r="G403" s="16"/>
      <c r="H403" s="16"/>
      <c r="I403" s="16"/>
      <c r="J403" s="16">
        <f t="shared" si="22"/>
        <v>0</v>
      </c>
      <c r="K403" s="16">
        <v>0</v>
      </c>
      <c r="L403" s="19" t="s">
        <v>1206</v>
      </c>
    </row>
    <row r="404" spans="1:12" hidden="1" outlineLevel="1" x14ac:dyDescent="0.25">
      <c r="A404" t="s">
        <v>249</v>
      </c>
      <c r="B404" t="s">
        <v>20</v>
      </c>
      <c r="D404" s="16" t="s">
        <v>1041</v>
      </c>
      <c r="E404" s="16">
        <f t="shared" si="21"/>
        <v>0</v>
      </c>
      <c r="F404" s="16"/>
      <c r="G404" s="16"/>
      <c r="H404" s="16"/>
      <c r="I404" s="16"/>
      <c r="J404" s="16">
        <f t="shared" si="22"/>
        <v>0</v>
      </c>
      <c r="K404" s="16">
        <v>0</v>
      </c>
      <c r="L404" s="19" t="s">
        <v>1206</v>
      </c>
    </row>
    <row r="405" spans="1:12" hidden="1" outlineLevel="1" x14ac:dyDescent="0.25">
      <c r="A405" t="s">
        <v>249</v>
      </c>
      <c r="B405" t="s">
        <v>20</v>
      </c>
      <c r="D405" s="16" t="s">
        <v>1042</v>
      </c>
      <c r="E405" s="16">
        <f t="shared" si="21"/>
        <v>0</v>
      </c>
      <c r="F405" s="16"/>
      <c r="G405" s="16"/>
      <c r="H405" s="16"/>
      <c r="I405" s="16"/>
      <c r="J405" s="16">
        <f t="shared" si="22"/>
        <v>0</v>
      </c>
      <c r="K405" s="16">
        <v>0</v>
      </c>
      <c r="L405" s="19" t="s">
        <v>1206</v>
      </c>
    </row>
    <row r="406" spans="1:12" hidden="1" outlineLevel="1" x14ac:dyDescent="0.25">
      <c r="A406" t="s">
        <v>265</v>
      </c>
      <c r="B406" t="s">
        <v>20</v>
      </c>
      <c r="C406" t="s">
        <v>1124</v>
      </c>
      <c r="D406" s="16" t="s">
        <v>254</v>
      </c>
      <c r="E406" s="16">
        <f t="shared" si="21"/>
        <v>2800000</v>
      </c>
      <c r="F406" s="16"/>
      <c r="G406" s="16"/>
      <c r="H406" s="16"/>
      <c r="I406" s="16"/>
      <c r="J406" s="16">
        <f t="shared" si="22"/>
        <v>2800000</v>
      </c>
      <c r="K406" s="16">
        <v>2800000</v>
      </c>
      <c r="L406" s="19" t="s">
        <v>1205</v>
      </c>
    </row>
    <row r="407" spans="1:12" hidden="1" outlineLevel="1" x14ac:dyDescent="0.25">
      <c r="A407" t="s">
        <v>265</v>
      </c>
      <c r="B407" t="s">
        <v>20</v>
      </c>
      <c r="D407" s="16" t="s">
        <v>1043</v>
      </c>
      <c r="E407" s="16">
        <f t="shared" si="21"/>
        <v>0</v>
      </c>
      <c r="F407" s="16"/>
      <c r="G407" s="16"/>
      <c r="H407" s="16"/>
      <c r="I407" s="16"/>
      <c r="J407" s="16">
        <f t="shared" si="22"/>
        <v>0</v>
      </c>
      <c r="K407" s="16">
        <v>0</v>
      </c>
      <c r="L407" s="19" t="s">
        <v>1205</v>
      </c>
    </row>
    <row r="408" spans="1:12" hidden="1" outlineLevel="1" x14ac:dyDescent="0.25">
      <c r="A408" t="s">
        <v>265</v>
      </c>
      <c r="B408" t="s">
        <v>20</v>
      </c>
      <c r="D408" s="16" t="s">
        <v>1044</v>
      </c>
      <c r="E408" s="16">
        <f t="shared" si="21"/>
        <v>0</v>
      </c>
      <c r="F408" s="16"/>
      <c r="G408" s="16"/>
      <c r="H408" s="16"/>
      <c r="I408" s="16"/>
      <c r="J408" s="16">
        <f t="shared" si="22"/>
        <v>0</v>
      </c>
      <c r="K408" s="16">
        <v>0</v>
      </c>
      <c r="L408" s="19" t="s">
        <v>251</v>
      </c>
    </row>
    <row r="409" spans="1:12" hidden="1" outlineLevel="1" x14ac:dyDescent="0.25">
      <c r="A409" t="s">
        <v>265</v>
      </c>
      <c r="B409" t="s">
        <v>20</v>
      </c>
      <c r="C409" t="s">
        <v>1125</v>
      </c>
      <c r="D409" s="16" t="s">
        <v>255</v>
      </c>
      <c r="E409" s="16">
        <f t="shared" si="21"/>
        <v>4000000</v>
      </c>
      <c r="F409" s="16"/>
      <c r="G409" s="16"/>
      <c r="H409" s="16"/>
      <c r="I409" s="16"/>
      <c r="J409" s="16">
        <f t="shared" si="22"/>
        <v>4000000</v>
      </c>
      <c r="K409" s="16">
        <v>4000000</v>
      </c>
      <c r="L409" s="19" t="s">
        <v>366</v>
      </c>
    </row>
    <row r="410" spans="1:12" hidden="1" outlineLevel="1" x14ac:dyDescent="0.25">
      <c r="A410" t="s">
        <v>265</v>
      </c>
      <c r="B410" t="s">
        <v>20</v>
      </c>
      <c r="C410" t="s">
        <v>1126</v>
      </c>
      <c r="D410" s="16" t="s">
        <v>559</v>
      </c>
      <c r="E410" s="16">
        <f t="shared" si="21"/>
        <v>4000000</v>
      </c>
      <c r="F410" s="16"/>
      <c r="G410" s="16"/>
      <c r="H410" s="16"/>
      <c r="I410" s="16"/>
      <c r="J410" s="16">
        <f t="shared" si="22"/>
        <v>4000000</v>
      </c>
      <c r="K410" s="16">
        <v>4000000</v>
      </c>
      <c r="L410" s="19" t="s">
        <v>366</v>
      </c>
    </row>
    <row r="411" spans="1:12" hidden="1" outlineLevel="1" x14ac:dyDescent="0.25">
      <c r="A411" t="s">
        <v>265</v>
      </c>
      <c r="B411" t="s">
        <v>20</v>
      </c>
      <c r="C411" t="s">
        <v>1127</v>
      </c>
      <c r="D411" s="16" t="s">
        <v>464</v>
      </c>
      <c r="E411" s="16">
        <f t="shared" si="21"/>
        <v>3800000</v>
      </c>
      <c r="F411" s="16"/>
      <c r="G411" s="16"/>
      <c r="H411" s="16"/>
      <c r="I411" s="16"/>
      <c r="J411" s="16">
        <f t="shared" si="22"/>
        <v>3800000</v>
      </c>
      <c r="K411" s="16">
        <v>3800000</v>
      </c>
      <c r="L411" s="19" t="s">
        <v>1205</v>
      </c>
    </row>
    <row r="412" spans="1:12" hidden="1" outlineLevel="1" x14ac:dyDescent="0.25">
      <c r="A412" t="s">
        <v>265</v>
      </c>
      <c r="B412" t="s">
        <v>20</v>
      </c>
      <c r="C412" t="s">
        <v>1128</v>
      </c>
      <c r="D412" s="16" t="s">
        <v>560</v>
      </c>
      <c r="E412" s="16">
        <f t="shared" si="21"/>
        <v>3800000</v>
      </c>
      <c r="F412" s="16"/>
      <c r="G412" s="16"/>
      <c r="H412" s="16"/>
      <c r="I412" s="16"/>
      <c r="J412" s="16">
        <f t="shared" si="22"/>
        <v>3800000</v>
      </c>
      <c r="K412" s="16">
        <v>3800000</v>
      </c>
      <c r="L412" s="19" t="s">
        <v>1205</v>
      </c>
    </row>
    <row r="413" spans="1:12" hidden="1" outlineLevel="1" x14ac:dyDescent="0.25">
      <c r="A413" t="s">
        <v>265</v>
      </c>
      <c r="B413" t="s">
        <v>20</v>
      </c>
      <c r="C413" t="s">
        <v>1129</v>
      </c>
      <c r="D413" s="16" t="s">
        <v>882</v>
      </c>
      <c r="E413" s="16">
        <f t="shared" si="21"/>
        <v>3800000</v>
      </c>
      <c r="F413" s="16"/>
      <c r="G413" s="16"/>
      <c r="H413" s="16"/>
      <c r="I413" s="16"/>
      <c r="J413" s="16">
        <f t="shared" si="22"/>
        <v>3800000</v>
      </c>
      <c r="K413" s="16">
        <v>3800000</v>
      </c>
      <c r="L413" s="19" t="s">
        <v>1205</v>
      </c>
    </row>
    <row r="414" spans="1:12" hidden="1" outlineLevel="1" x14ac:dyDescent="0.25">
      <c r="A414" t="s">
        <v>265</v>
      </c>
      <c r="B414" t="s">
        <v>20</v>
      </c>
      <c r="C414" t="s">
        <v>1130</v>
      </c>
      <c r="D414" s="16" t="s">
        <v>386</v>
      </c>
      <c r="E414" s="16">
        <f t="shared" si="21"/>
        <v>3200000</v>
      </c>
      <c r="F414" s="16"/>
      <c r="G414" s="16"/>
      <c r="H414" s="16"/>
      <c r="I414" s="16"/>
      <c r="J414" s="16">
        <f t="shared" si="22"/>
        <v>3200000</v>
      </c>
      <c r="K414" s="16">
        <v>3200000</v>
      </c>
      <c r="L414" s="19" t="s">
        <v>252</v>
      </c>
    </row>
    <row r="415" spans="1:12" hidden="1" outlineLevel="1" x14ac:dyDescent="0.25">
      <c r="A415" t="s">
        <v>265</v>
      </c>
      <c r="B415" t="s">
        <v>20</v>
      </c>
      <c r="C415" t="s">
        <v>1131</v>
      </c>
      <c r="D415" s="16" t="s">
        <v>385</v>
      </c>
      <c r="E415" s="16">
        <f t="shared" si="21"/>
        <v>5900000</v>
      </c>
      <c r="F415" s="16"/>
      <c r="G415" s="16"/>
      <c r="H415" s="16"/>
      <c r="I415" s="16"/>
      <c r="J415" s="16">
        <f t="shared" si="22"/>
        <v>5900000</v>
      </c>
      <c r="K415" s="16">
        <v>5900000</v>
      </c>
      <c r="L415" s="19" t="s">
        <v>251</v>
      </c>
    </row>
    <row r="416" spans="1:12" hidden="1" outlineLevel="1" x14ac:dyDescent="0.25">
      <c r="A416" t="s">
        <v>265</v>
      </c>
      <c r="B416" t="s">
        <v>20</v>
      </c>
      <c r="C416" t="s">
        <v>1132</v>
      </c>
      <c r="D416" s="16" t="s">
        <v>373</v>
      </c>
      <c r="E416" s="16">
        <f t="shared" si="21"/>
        <v>4000000</v>
      </c>
      <c r="F416" s="16"/>
      <c r="G416" s="16"/>
      <c r="H416" s="16"/>
      <c r="I416" s="16"/>
      <c r="J416" s="16">
        <f t="shared" si="22"/>
        <v>4000000</v>
      </c>
      <c r="K416" s="16">
        <v>4000000</v>
      </c>
      <c r="L416" s="19" t="s">
        <v>366</v>
      </c>
    </row>
    <row r="417" spans="1:12" hidden="1" outlineLevel="1" x14ac:dyDescent="0.25">
      <c r="A417" t="s">
        <v>265</v>
      </c>
      <c r="B417" t="s">
        <v>20</v>
      </c>
      <c r="D417" s="22" t="s">
        <v>1</v>
      </c>
      <c r="E417" s="16">
        <f t="shared" si="21"/>
        <v>0</v>
      </c>
      <c r="F417" s="16"/>
      <c r="G417" s="16">
        <v>0</v>
      </c>
      <c r="H417" s="16"/>
      <c r="I417" s="16"/>
      <c r="J417" s="16">
        <f t="shared" si="22"/>
        <v>0</v>
      </c>
      <c r="K417" s="16">
        <v>0</v>
      </c>
      <c r="L417" s="16"/>
    </row>
    <row r="418" spans="1:12" hidden="1" outlineLevel="1" x14ac:dyDescent="0.25">
      <c r="A418" t="s">
        <v>265</v>
      </c>
      <c r="B418" t="s">
        <v>20</v>
      </c>
      <c r="C418" t="s">
        <v>1134</v>
      </c>
      <c r="D418" s="16" t="s">
        <v>63</v>
      </c>
      <c r="E418" s="16">
        <f t="shared" si="21"/>
        <v>3800000</v>
      </c>
      <c r="F418" s="16"/>
      <c r="G418" s="16"/>
      <c r="H418" s="16"/>
      <c r="I418" s="16"/>
      <c r="J418" s="16">
        <f t="shared" si="22"/>
        <v>3800000</v>
      </c>
      <c r="K418" s="16">
        <v>3800000</v>
      </c>
      <c r="L418" s="19" t="s">
        <v>1205</v>
      </c>
    </row>
    <row r="419" spans="1:12" hidden="1" outlineLevel="1" x14ac:dyDescent="0.25">
      <c r="A419" t="s">
        <v>265</v>
      </c>
      <c r="B419" t="s">
        <v>20</v>
      </c>
      <c r="C419" t="s">
        <v>1135</v>
      </c>
      <c r="D419" s="16" t="s">
        <v>1045</v>
      </c>
      <c r="E419" s="16">
        <f t="shared" si="21"/>
        <v>3384615.3846153845</v>
      </c>
      <c r="F419" s="16"/>
      <c r="G419" s="16">
        <v>846153.84615384613</v>
      </c>
      <c r="H419" s="16"/>
      <c r="I419" s="16"/>
      <c r="J419" s="16">
        <f t="shared" si="22"/>
        <v>4230769.230769231</v>
      </c>
      <c r="K419" s="16">
        <v>3384615.3846153845</v>
      </c>
      <c r="L419" s="19" t="s">
        <v>366</v>
      </c>
    </row>
    <row r="420" spans="1:12" hidden="1" outlineLevel="1" x14ac:dyDescent="0.25">
      <c r="A420" t="s">
        <v>265</v>
      </c>
      <c r="B420" t="s">
        <v>20</v>
      </c>
      <c r="C420" t="s">
        <v>1136</v>
      </c>
      <c r="D420" s="16" t="s">
        <v>880</v>
      </c>
      <c r="E420" s="16">
        <f t="shared" si="21"/>
        <v>3800000</v>
      </c>
      <c r="F420" s="16"/>
      <c r="G420" s="16"/>
      <c r="H420" s="16"/>
      <c r="I420" s="16"/>
      <c r="J420" s="16">
        <f t="shared" si="22"/>
        <v>3800000</v>
      </c>
      <c r="K420" s="16">
        <v>3800000</v>
      </c>
      <c r="L420" s="19" t="s">
        <v>1205</v>
      </c>
    </row>
    <row r="421" spans="1:12" hidden="1" outlineLevel="1" x14ac:dyDescent="0.25">
      <c r="A421" t="s">
        <v>265</v>
      </c>
      <c r="B421" t="s">
        <v>20</v>
      </c>
      <c r="C421" t="s">
        <v>1137</v>
      </c>
      <c r="D421" s="16" t="s">
        <v>531</v>
      </c>
      <c r="E421" s="16">
        <f t="shared" si="21"/>
        <v>3800000</v>
      </c>
      <c r="F421" s="16"/>
      <c r="G421" s="16">
        <v>1000000</v>
      </c>
      <c r="H421" s="16"/>
      <c r="I421" s="16"/>
      <c r="J421" s="16">
        <f t="shared" si="22"/>
        <v>4800000</v>
      </c>
      <c r="K421" s="16">
        <v>3800000</v>
      </c>
      <c r="L421" s="19" t="s">
        <v>1205</v>
      </c>
    </row>
    <row r="422" spans="1:12" hidden="1" outlineLevel="1" x14ac:dyDescent="0.25">
      <c r="A422" t="s">
        <v>265</v>
      </c>
      <c r="B422" t="s">
        <v>20</v>
      </c>
      <c r="C422" t="s">
        <v>1138</v>
      </c>
      <c r="D422" s="16" t="s">
        <v>466</v>
      </c>
      <c r="E422" s="16">
        <f t="shared" si="21"/>
        <v>4200000</v>
      </c>
      <c r="F422" s="16"/>
      <c r="G422" s="16"/>
      <c r="H422" s="16"/>
      <c r="I422" s="16"/>
      <c r="J422" s="16">
        <f t="shared" si="22"/>
        <v>4200000</v>
      </c>
      <c r="K422" s="16">
        <v>4200000</v>
      </c>
      <c r="L422" s="19" t="s">
        <v>1205</v>
      </c>
    </row>
    <row r="423" spans="1:12" hidden="1" outlineLevel="1" x14ac:dyDescent="0.25">
      <c r="A423" t="s">
        <v>265</v>
      </c>
      <c r="B423" t="s">
        <v>20</v>
      </c>
      <c r="C423" t="s">
        <v>1139</v>
      </c>
      <c r="D423" s="16" t="s">
        <v>387</v>
      </c>
      <c r="E423" s="16">
        <f t="shared" si="21"/>
        <v>4000000</v>
      </c>
      <c r="F423" s="16"/>
      <c r="G423" s="16"/>
      <c r="H423" s="16"/>
      <c r="I423" s="16"/>
      <c r="J423" s="16">
        <f t="shared" si="22"/>
        <v>4000000</v>
      </c>
      <c r="K423" s="16">
        <v>4000000</v>
      </c>
      <c r="L423" s="19" t="s">
        <v>252</v>
      </c>
    </row>
    <row r="424" spans="1:12" hidden="1" outlineLevel="1" x14ac:dyDescent="0.25">
      <c r="A424" t="s">
        <v>265</v>
      </c>
      <c r="B424" t="s">
        <v>20</v>
      </c>
      <c r="C424" t="s">
        <v>1140</v>
      </c>
      <c r="D424" s="16" t="s">
        <v>257</v>
      </c>
      <c r="E424" s="16">
        <f t="shared" si="21"/>
        <v>6500000</v>
      </c>
      <c r="F424" s="16"/>
      <c r="G424" s="16"/>
      <c r="H424" s="16"/>
      <c r="I424" s="16"/>
      <c r="J424" s="16">
        <f t="shared" si="22"/>
        <v>6500000</v>
      </c>
      <c r="K424" s="16">
        <v>6500000</v>
      </c>
      <c r="L424" s="19" t="s">
        <v>251</v>
      </c>
    </row>
    <row r="425" spans="1:12" hidden="1" outlineLevel="1" x14ac:dyDescent="0.25">
      <c r="A425" t="s">
        <v>265</v>
      </c>
      <c r="B425" t="s">
        <v>20</v>
      </c>
      <c r="C425" t="s">
        <v>1141</v>
      </c>
      <c r="D425" s="16" t="s">
        <v>1046</v>
      </c>
      <c r="E425" s="16">
        <f t="shared" si="21"/>
        <v>1500000</v>
      </c>
      <c r="F425" s="16"/>
      <c r="G425" s="16">
        <v>1000000</v>
      </c>
      <c r="H425" s="16"/>
      <c r="I425" s="16"/>
      <c r="J425" s="16">
        <f t="shared" si="22"/>
        <v>2500000</v>
      </c>
      <c r="K425" s="16">
        <v>1500000</v>
      </c>
      <c r="L425" s="19" t="s">
        <v>1205</v>
      </c>
    </row>
    <row r="426" spans="1:12" hidden="1" outlineLevel="1" x14ac:dyDescent="0.25">
      <c r="A426" t="s">
        <v>265</v>
      </c>
      <c r="B426" t="s">
        <v>20</v>
      </c>
      <c r="C426" t="s">
        <v>1142</v>
      </c>
      <c r="D426" s="16" t="s">
        <v>529</v>
      </c>
      <c r="E426" s="16">
        <f t="shared" si="21"/>
        <v>4000000</v>
      </c>
      <c r="F426" s="16"/>
      <c r="G426" s="16"/>
      <c r="H426" s="16"/>
      <c r="I426" s="16"/>
      <c r="J426" s="16">
        <f t="shared" si="22"/>
        <v>4000000</v>
      </c>
      <c r="K426" s="16">
        <v>4000000</v>
      </c>
      <c r="L426" s="19" t="s">
        <v>366</v>
      </c>
    </row>
    <row r="427" spans="1:12" hidden="1" outlineLevel="1" x14ac:dyDescent="0.25">
      <c r="A427" t="s">
        <v>265</v>
      </c>
      <c r="B427" t="s">
        <v>20</v>
      </c>
      <c r="C427" t="s">
        <v>1143</v>
      </c>
      <c r="D427" s="16" t="s">
        <v>921</v>
      </c>
      <c r="E427" s="16">
        <f t="shared" si="21"/>
        <v>2000000</v>
      </c>
      <c r="F427" s="16"/>
      <c r="G427" s="16">
        <v>1000000</v>
      </c>
      <c r="H427" s="16"/>
      <c r="I427" s="16"/>
      <c r="J427" s="16">
        <f t="shared" si="22"/>
        <v>3000000</v>
      </c>
      <c r="K427" s="16">
        <v>2000000</v>
      </c>
      <c r="L427" s="19" t="s">
        <v>1205</v>
      </c>
    </row>
    <row r="428" spans="1:12" hidden="1" outlineLevel="1" x14ac:dyDescent="0.25">
      <c r="A428" t="s">
        <v>265</v>
      </c>
      <c r="B428" t="s">
        <v>20</v>
      </c>
      <c r="C428" t="s">
        <v>1144</v>
      </c>
      <c r="D428" s="16" t="s">
        <v>528</v>
      </c>
      <c r="E428" s="16">
        <f t="shared" si="21"/>
        <v>2000000</v>
      </c>
      <c r="F428" s="16"/>
      <c r="G428" s="16"/>
      <c r="H428" s="16"/>
      <c r="I428" s="16"/>
      <c r="J428" s="16">
        <f t="shared" si="22"/>
        <v>2000000</v>
      </c>
      <c r="K428" s="16">
        <v>2000000</v>
      </c>
      <c r="L428" s="19" t="s">
        <v>1205</v>
      </c>
    </row>
    <row r="429" spans="1:12" hidden="1" outlineLevel="1" x14ac:dyDescent="0.25">
      <c r="A429" t="s">
        <v>265</v>
      </c>
      <c r="B429" t="s">
        <v>20</v>
      </c>
      <c r="C429" t="s">
        <v>1145</v>
      </c>
      <c r="D429" s="16" t="s">
        <v>258</v>
      </c>
      <c r="E429" s="16">
        <f t="shared" si="21"/>
        <v>3500000</v>
      </c>
      <c r="F429" s="16"/>
      <c r="G429" s="16"/>
      <c r="H429" s="16"/>
      <c r="I429" s="16"/>
      <c r="J429" s="16">
        <f t="shared" si="22"/>
        <v>3500000</v>
      </c>
      <c r="K429" s="16">
        <v>3500000</v>
      </c>
      <c r="L429" s="19" t="s">
        <v>1205</v>
      </c>
    </row>
    <row r="430" spans="1:12" hidden="1" outlineLevel="1" x14ac:dyDescent="0.25">
      <c r="A430" t="s">
        <v>265</v>
      </c>
      <c r="B430" t="s">
        <v>20</v>
      </c>
      <c r="C430" t="s">
        <v>1146</v>
      </c>
      <c r="D430" s="16" t="s">
        <v>465</v>
      </c>
      <c r="E430" s="16">
        <f t="shared" si="21"/>
        <v>4600000</v>
      </c>
      <c r="F430" s="16"/>
      <c r="G430" s="16"/>
      <c r="H430" s="16"/>
      <c r="I430" s="16"/>
      <c r="J430" s="16">
        <f t="shared" si="22"/>
        <v>4600000</v>
      </c>
      <c r="K430" s="16">
        <v>4600000</v>
      </c>
      <c r="L430" s="19" t="s">
        <v>366</v>
      </c>
    </row>
    <row r="431" spans="1:12" hidden="1" outlineLevel="1" x14ac:dyDescent="0.25">
      <c r="A431" t="s">
        <v>265</v>
      </c>
      <c r="B431" t="s">
        <v>20</v>
      </c>
      <c r="C431" t="s">
        <v>1147</v>
      </c>
      <c r="D431" s="16" t="s">
        <v>259</v>
      </c>
      <c r="E431" s="16">
        <f t="shared" si="21"/>
        <v>1500000</v>
      </c>
      <c r="F431" s="16"/>
      <c r="G431" s="16"/>
      <c r="H431" s="16"/>
      <c r="I431" s="16"/>
      <c r="J431" s="16">
        <f t="shared" si="22"/>
        <v>1500000</v>
      </c>
      <c r="K431" s="16">
        <v>1500000</v>
      </c>
      <c r="L431" s="19" t="s">
        <v>372</v>
      </c>
    </row>
    <row r="432" spans="1:12" hidden="1" outlineLevel="1" x14ac:dyDescent="0.25">
      <c r="A432" t="s">
        <v>265</v>
      </c>
      <c r="B432" t="s">
        <v>20</v>
      </c>
      <c r="C432" t="s">
        <v>1148</v>
      </c>
      <c r="D432" s="16" t="s">
        <v>530</v>
      </c>
      <c r="E432" s="16">
        <f t="shared" si="21"/>
        <v>4000000</v>
      </c>
      <c r="F432" s="16"/>
      <c r="G432" s="16"/>
      <c r="H432" s="16"/>
      <c r="I432" s="16"/>
      <c r="J432" s="16">
        <f t="shared" si="22"/>
        <v>4000000</v>
      </c>
      <c r="K432" s="16">
        <v>4000000</v>
      </c>
      <c r="L432" s="19" t="s">
        <v>366</v>
      </c>
    </row>
    <row r="433" spans="1:12" hidden="1" outlineLevel="1" x14ac:dyDescent="0.25">
      <c r="A433" t="s">
        <v>265</v>
      </c>
      <c r="B433" t="s">
        <v>20</v>
      </c>
      <c r="C433" t="s">
        <v>1149</v>
      </c>
      <c r="D433" s="16" t="s">
        <v>623</v>
      </c>
      <c r="E433" s="16">
        <f t="shared" si="21"/>
        <v>3700000</v>
      </c>
      <c r="F433" s="16"/>
      <c r="G433" s="16"/>
      <c r="H433" s="16"/>
      <c r="I433" s="16"/>
      <c r="J433" s="16">
        <f t="shared" si="22"/>
        <v>3700000</v>
      </c>
      <c r="K433" s="16">
        <v>3700000</v>
      </c>
      <c r="L433" s="19" t="s">
        <v>372</v>
      </c>
    </row>
    <row r="434" spans="1:12" hidden="1" outlineLevel="1" x14ac:dyDescent="0.25">
      <c r="A434" t="s">
        <v>265</v>
      </c>
      <c r="B434" t="s">
        <v>20</v>
      </c>
      <c r="C434" t="s">
        <v>1150</v>
      </c>
      <c r="D434" s="16" t="s">
        <v>561</v>
      </c>
      <c r="E434" s="16">
        <f t="shared" si="21"/>
        <v>4600000</v>
      </c>
      <c r="F434" s="16"/>
      <c r="G434" s="16"/>
      <c r="H434" s="16"/>
      <c r="I434" s="16"/>
      <c r="J434" s="16">
        <f t="shared" si="22"/>
        <v>4600000</v>
      </c>
      <c r="K434" s="16">
        <v>4600000</v>
      </c>
      <c r="L434" s="19" t="s">
        <v>366</v>
      </c>
    </row>
    <row r="435" spans="1:12" hidden="1" outlineLevel="1" x14ac:dyDescent="0.25">
      <c r="A435" t="s">
        <v>265</v>
      </c>
      <c r="B435" t="s">
        <v>20</v>
      </c>
      <c r="C435" t="s">
        <v>1151</v>
      </c>
      <c r="D435" s="16" t="s">
        <v>260</v>
      </c>
      <c r="E435" s="16">
        <f t="shared" si="21"/>
        <v>3800000</v>
      </c>
      <c r="F435" s="16"/>
      <c r="G435" s="16"/>
      <c r="H435" s="16"/>
      <c r="I435" s="16"/>
      <c r="J435" s="16">
        <f t="shared" si="22"/>
        <v>3800000</v>
      </c>
      <c r="K435" s="16">
        <v>3800000</v>
      </c>
      <c r="L435" s="19" t="s">
        <v>372</v>
      </c>
    </row>
    <row r="436" spans="1:12" hidden="1" outlineLevel="1" x14ac:dyDescent="0.25">
      <c r="A436" t="s">
        <v>265</v>
      </c>
      <c r="B436" t="s">
        <v>20</v>
      </c>
      <c r="C436" t="s">
        <v>1152</v>
      </c>
      <c r="D436" s="16" t="s">
        <v>681</v>
      </c>
      <c r="E436" s="16">
        <f t="shared" si="21"/>
        <v>1800000</v>
      </c>
      <c r="F436" s="16"/>
      <c r="G436" s="16"/>
      <c r="H436" s="16"/>
      <c r="I436" s="16"/>
      <c r="J436" s="16">
        <f t="shared" si="22"/>
        <v>1800000</v>
      </c>
      <c r="K436" s="16">
        <v>1800000</v>
      </c>
      <c r="L436" s="19" t="s">
        <v>1205</v>
      </c>
    </row>
    <row r="437" spans="1:12" ht="12" hidden="1" customHeight="1" outlineLevel="1" x14ac:dyDescent="0.25">
      <c r="A437" t="s">
        <v>265</v>
      </c>
      <c r="B437" t="s">
        <v>20</v>
      </c>
      <c r="C437" t="s">
        <v>1153</v>
      </c>
      <c r="D437" s="16" t="s">
        <v>925</v>
      </c>
      <c r="E437" s="16">
        <f t="shared" si="21"/>
        <v>1800000</v>
      </c>
      <c r="F437" s="16"/>
      <c r="G437" s="16">
        <v>1000000</v>
      </c>
      <c r="H437" s="16"/>
      <c r="I437" s="16"/>
      <c r="J437" s="16">
        <f t="shared" si="22"/>
        <v>2800000</v>
      </c>
      <c r="K437" s="16">
        <v>1800000</v>
      </c>
      <c r="L437" s="19" t="s">
        <v>372</v>
      </c>
    </row>
    <row r="438" spans="1:12" hidden="1" outlineLevel="1" x14ac:dyDescent="0.25">
      <c r="A438" t="s">
        <v>265</v>
      </c>
      <c r="B438" t="s">
        <v>20</v>
      </c>
      <c r="C438" t="s">
        <v>1154</v>
      </c>
      <c r="D438" s="16" t="s">
        <v>682</v>
      </c>
      <c r="E438" s="16">
        <f t="shared" si="21"/>
        <v>3200000</v>
      </c>
      <c r="F438" s="16"/>
      <c r="G438" s="16"/>
      <c r="H438" s="16"/>
      <c r="I438" s="16"/>
      <c r="J438" s="16">
        <f t="shared" si="22"/>
        <v>3200000</v>
      </c>
      <c r="K438" s="16">
        <v>3200000</v>
      </c>
      <c r="L438" s="19" t="s">
        <v>366</v>
      </c>
    </row>
    <row r="439" spans="1:12" hidden="1" outlineLevel="1" x14ac:dyDescent="0.25">
      <c r="A439" t="s">
        <v>265</v>
      </c>
      <c r="B439" t="s">
        <v>20</v>
      </c>
      <c r="C439" t="s">
        <v>1155</v>
      </c>
      <c r="D439" s="16" t="s">
        <v>721</v>
      </c>
      <c r="E439" s="16">
        <f t="shared" si="21"/>
        <v>2800000</v>
      </c>
      <c r="F439" s="16"/>
      <c r="G439" s="16"/>
      <c r="H439" s="16"/>
      <c r="I439" s="16"/>
      <c r="J439" s="16">
        <f t="shared" si="22"/>
        <v>2800000</v>
      </c>
      <c r="K439" s="16">
        <v>2800000</v>
      </c>
      <c r="L439" s="19" t="s">
        <v>372</v>
      </c>
    </row>
    <row r="440" spans="1:12" hidden="1" outlineLevel="1" x14ac:dyDescent="0.25">
      <c r="A440" t="s">
        <v>265</v>
      </c>
      <c r="B440" t="s">
        <v>20</v>
      </c>
      <c r="C440" t="s">
        <v>1156</v>
      </c>
      <c r="D440" s="16" t="s">
        <v>881</v>
      </c>
      <c r="E440" s="16">
        <f t="shared" si="21"/>
        <v>4000000</v>
      </c>
      <c r="F440" s="16"/>
      <c r="G440" s="16"/>
      <c r="H440" s="16"/>
      <c r="I440" s="16"/>
      <c r="J440" s="16">
        <f t="shared" si="22"/>
        <v>4000000</v>
      </c>
      <c r="K440" s="16">
        <v>4000000</v>
      </c>
      <c r="L440" s="19" t="s">
        <v>366</v>
      </c>
    </row>
    <row r="441" spans="1:12" hidden="1" outlineLevel="1" x14ac:dyDescent="0.25">
      <c r="A441" t="s">
        <v>265</v>
      </c>
      <c r="B441" t="s">
        <v>20</v>
      </c>
      <c r="C441" t="s">
        <v>1157</v>
      </c>
      <c r="D441" s="16" t="s">
        <v>927</v>
      </c>
      <c r="E441" s="16">
        <f t="shared" si="21"/>
        <v>1800000</v>
      </c>
      <c r="F441" s="16"/>
      <c r="G441" s="16">
        <v>1000000</v>
      </c>
      <c r="H441" s="16"/>
      <c r="I441" s="16"/>
      <c r="J441" s="16">
        <f t="shared" si="22"/>
        <v>2800000</v>
      </c>
      <c r="K441" s="16">
        <v>1800000</v>
      </c>
      <c r="L441" s="19" t="s">
        <v>1205</v>
      </c>
    </row>
    <row r="442" spans="1:12" hidden="1" outlineLevel="1" x14ac:dyDescent="0.25">
      <c r="A442" t="s">
        <v>265</v>
      </c>
      <c r="B442" t="s">
        <v>20</v>
      </c>
      <c r="C442" t="s">
        <v>1158</v>
      </c>
      <c r="D442" s="16" t="s">
        <v>262</v>
      </c>
      <c r="E442" s="16">
        <f t="shared" si="21"/>
        <v>0</v>
      </c>
      <c r="F442" s="16"/>
      <c r="G442" s="16"/>
      <c r="H442" s="16"/>
      <c r="I442" s="16"/>
      <c r="J442" s="16">
        <f t="shared" si="22"/>
        <v>0</v>
      </c>
      <c r="K442" s="16">
        <v>0</v>
      </c>
      <c r="L442" s="19" t="s">
        <v>372</v>
      </c>
    </row>
    <row r="443" spans="1:12" hidden="1" outlineLevel="1" x14ac:dyDescent="0.25">
      <c r="A443" t="s">
        <v>265</v>
      </c>
      <c r="B443" t="s">
        <v>20</v>
      </c>
      <c r="C443" t="s">
        <v>1133</v>
      </c>
      <c r="D443" s="22" t="s">
        <v>926</v>
      </c>
      <c r="E443" s="16">
        <f t="shared" si="21"/>
        <v>4000000</v>
      </c>
      <c r="F443" s="16"/>
      <c r="G443" s="16">
        <v>1000000</v>
      </c>
      <c r="H443" s="16"/>
      <c r="I443" s="16"/>
      <c r="J443" s="16">
        <f t="shared" si="22"/>
        <v>5000000</v>
      </c>
      <c r="K443" s="16">
        <v>4000000</v>
      </c>
      <c r="L443" s="19" t="s">
        <v>366</v>
      </c>
    </row>
    <row r="444" spans="1:12" hidden="1" outlineLevel="1" x14ac:dyDescent="0.25">
      <c r="A444" t="s">
        <v>265</v>
      </c>
      <c r="B444" t="s">
        <v>20</v>
      </c>
      <c r="C444" t="s">
        <v>1159</v>
      </c>
      <c r="D444" s="16" t="s">
        <v>624</v>
      </c>
      <c r="E444" s="16">
        <f t="shared" si="21"/>
        <v>1800000</v>
      </c>
      <c r="F444" s="16"/>
      <c r="G444" s="16"/>
      <c r="H444" s="16"/>
      <c r="I444" s="16"/>
      <c r="J444" s="16">
        <f t="shared" si="22"/>
        <v>1800000</v>
      </c>
      <c r="K444" s="16">
        <v>1800000</v>
      </c>
      <c r="L444" s="19" t="s">
        <v>372</v>
      </c>
    </row>
    <row r="445" spans="1:12" hidden="1" outlineLevel="1" x14ac:dyDescent="0.25">
      <c r="A445" t="s">
        <v>265</v>
      </c>
      <c r="B445" t="s">
        <v>20</v>
      </c>
      <c r="C445" t="s">
        <v>1160</v>
      </c>
      <c r="D445" s="16" t="s">
        <v>527</v>
      </c>
      <c r="E445" s="16">
        <f t="shared" si="21"/>
        <v>1800000</v>
      </c>
      <c r="F445" s="16"/>
      <c r="G445" s="16"/>
      <c r="H445" s="16"/>
      <c r="I445" s="16"/>
      <c r="J445" s="16">
        <f t="shared" si="22"/>
        <v>1800000</v>
      </c>
      <c r="K445" s="16">
        <v>1800000</v>
      </c>
      <c r="L445" s="19" t="s">
        <v>372</v>
      </c>
    </row>
    <row r="446" spans="1:12" hidden="1" outlineLevel="1" x14ac:dyDescent="0.25">
      <c r="A446" t="s">
        <v>265</v>
      </c>
      <c r="B446" t="s">
        <v>20</v>
      </c>
      <c r="C446" t="s">
        <v>1161</v>
      </c>
      <c r="D446" s="16" t="s">
        <v>261</v>
      </c>
      <c r="E446" s="16">
        <f t="shared" si="21"/>
        <v>1500000</v>
      </c>
      <c r="F446" s="16"/>
      <c r="G446" s="16"/>
      <c r="H446" s="16"/>
      <c r="I446" s="16"/>
      <c r="J446" s="16">
        <f t="shared" si="22"/>
        <v>1500000</v>
      </c>
      <c r="K446" s="16">
        <v>1500000</v>
      </c>
      <c r="L446" s="19" t="s">
        <v>372</v>
      </c>
    </row>
    <row r="447" spans="1:12" hidden="1" outlineLevel="1" x14ac:dyDescent="0.25">
      <c r="A447" t="s">
        <v>265</v>
      </c>
      <c r="B447" t="s">
        <v>20</v>
      </c>
      <c r="D447" s="16" t="s">
        <v>1047</v>
      </c>
      <c r="E447" s="16">
        <f t="shared" si="21"/>
        <v>0</v>
      </c>
      <c r="F447" s="16"/>
      <c r="G447" s="16"/>
      <c r="H447" s="16"/>
      <c r="I447" s="16"/>
      <c r="J447" s="16">
        <f t="shared" si="22"/>
        <v>0</v>
      </c>
      <c r="K447" s="16">
        <v>0</v>
      </c>
      <c r="L447" s="19" t="s">
        <v>1206</v>
      </c>
    </row>
    <row r="448" spans="1:12" hidden="1" outlineLevel="1" x14ac:dyDescent="0.25">
      <c r="A448" t="s">
        <v>265</v>
      </c>
      <c r="B448" t="s">
        <v>20</v>
      </c>
      <c r="D448" s="16" t="s">
        <v>1048</v>
      </c>
      <c r="E448" s="16">
        <f t="shared" si="21"/>
        <v>0</v>
      </c>
      <c r="F448" s="16"/>
      <c r="G448" s="16"/>
      <c r="H448" s="16"/>
      <c r="I448" s="16"/>
      <c r="J448" s="16">
        <f t="shared" si="22"/>
        <v>0</v>
      </c>
      <c r="K448" s="16">
        <v>0</v>
      </c>
      <c r="L448" s="19" t="s">
        <v>1206</v>
      </c>
    </row>
    <row r="449" spans="1:12" hidden="1" outlineLevel="1" x14ac:dyDescent="0.25">
      <c r="A449" t="s">
        <v>265</v>
      </c>
      <c r="B449" t="s">
        <v>20</v>
      </c>
      <c r="D449" s="16" t="s">
        <v>1049</v>
      </c>
      <c r="E449" s="16">
        <f t="shared" si="21"/>
        <v>0</v>
      </c>
      <c r="F449" s="16"/>
      <c r="G449" s="16"/>
      <c r="H449" s="16"/>
      <c r="I449" s="16"/>
      <c r="J449" s="16">
        <f t="shared" si="22"/>
        <v>0</v>
      </c>
      <c r="K449" s="16">
        <v>0</v>
      </c>
      <c r="L449" s="19" t="s">
        <v>1206</v>
      </c>
    </row>
    <row r="450" spans="1:12" hidden="1" outlineLevel="1" x14ac:dyDescent="0.25">
      <c r="A450" t="s">
        <v>265</v>
      </c>
      <c r="B450" t="s">
        <v>20</v>
      </c>
      <c r="C450" t="s">
        <v>1162</v>
      </c>
      <c r="D450" s="16" t="s">
        <v>883</v>
      </c>
      <c r="E450" s="16">
        <f t="shared" si="21"/>
        <v>3700000</v>
      </c>
      <c r="F450" s="16"/>
      <c r="G450" s="16"/>
      <c r="H450" s="16"/>
      <c r="I450" s="16"/>
      <c r="J450" s="16">
        <f t="shared" si="22"/>
        <v>3700000</v>
      </c>
      <c r="K450" s="16">
        <v>3700000</v>
      </c>
      <c r="L450" s="19" t="s">
        <v>372</v>
      </c>
    </row>
    <row r="451" spans="1:12" hidden="1" outlineLevel="1" x14ac:dyDescent="0.25">
      <c r="A451" t="s">
        <v>1204</v>
      </c>
      <c r="B451" t="s">
        <v>20</v>
      </c>
      <c r="C451" t="s">
        <v>1163</v>
      </c>
      <c r="D451" s="16" t="s">
        <v>1050</v>
      </c>
      <c r="E451" s="16">
        <f t="shared" si="21"/>
        <v>4200000</v>
      </c>
      <c r="F451" s="16"/>
      <c r="G451" s="16"/>
      <c r="H451" s="16"/>
      <c r="I451" s="16"/>
      <c r="J451" s="16">
        <f t="shared" si="22"/>
        <v>4200000</v>
      </c>
      <c r="K451" s="16">
        <v>4200000</v>
      </c>
      <c r="L451" s="19" t="s">
        <v>1205</v>
      </c>
    </row>
    <row r="452" spans="1:12" hidden="1" outlineLevel="1" x14ac:dyDescent="0.25">
      <c r="A452" t="s">
        <v>1204</v>
      </c>
      <c r="B452" t="s">
        <v>20</v>
      </c>
      <c r="C452" t="s">
        <v>1164</v>
      </c>
      <c r="D452" s="16" t="s">
        <v>1051</v>
      </c>
      <c r="E452" s="16">
        <f t="shared" si="21"/>
        <v>4200000</v>
      </c>
      <c r="F452" s="16"/>
      <c r="G452" s="16"/>
      <c r="H452" s="16"/>
      <c r="I452" s="16"/>
      <c r="J452" s="16">
        <f t="shared" si="22"/>
        <v>4200000</v>
      </c>
      <c r="K452" s="16">
        <v>4200000</v>
      </c>
      <c r="L452" s="19" t="s">
        <v>1205</v>
      </c>
    </row>
    <row r="453" spans="1:12" hidden="1" outlineLevel="1" x14ac:dyDescent="0.25">
      <c r="A453" t="s">
        <v>1204</v>
      </c>
      <c r="B453" t="s">
        <v>20</v>
      </c>
      <c r="C453" t="s">
        <v>1165</v>
      </c>
      <c r="D453" s="16" t="s">
        <v>1052</v>
      </c>
      <c r="E453" s="16">
        <f t="shared" si="21"/>
        <v>6500000</v>
      </c>
      <c r="F453" s="16"/>
      <c r="G453" s="16"/>
      <c r="H453" s="16"/>
      <c r="I453" s="16"/>
      <c r="J453" s="16">
        <f t="shared" si="22"/>
        <v>6500000</v>
      </c>
      <c r="K453" s="16">
        <v>6500000</v>
      </c>
      <c r="L453" s="19" t="s">
        <v>251</v>
      </c>
    </row>
    <row r="454" spans="1:12" hidden="1" outlineLevel="1" x14ac:dyDescent="0.25">
      <c r="A454" t="s">
        <v>1204</v>
      </c>
      <c r="B454" t="s">
        <v>20</v>
      </c>
      <c r="C454" t="s">
        <v>1166</v>
      </c>
      <c r="D454" s="16" t="s">
        <v>1053</v>
      </c>
      <c r="E454" s="16">
        <f t="shared" si="21"/>
        <v>4600000</v>
      </c>
      <c r="F454" s="16"/>
      <c r="G454" s="16"/>
      <c r="H454" s="16"/>
      <c r="I454" s="16"/>
      <c r="J454" s="16">
        <f t="shared" si="22"/>
        <v>4600000</v>
      </c>
      <c r="K454" s="16">
        <v>4600000</v>
      </c>
      <c r="L454" s="19" t="s">
        <v>366</v>
      </c>
    </row>
    <row r="455" spans="1:12" hidden="1" outlineLevel="1" x14ac:dyDescent="0.25">
      <c r="A455" t="s">
        <v>1204</v>
      </c>
      <c r="B455" t="s">
        <v>20</v>
      </c>
      <c r="C455" t="s">
        <v>1167</v>
      </c>
      <c r="D455" s="16" t="s">
        <v>805</v>
      </c>
      <c r="E455" s="16">
        <f t="shared" si="21"/>
        <v>3500000</v>
      </c>
      <c r="F455" s="16"/>
      <c r="G455" s="16"/>
      <c r="H455" s="16"/>
      <c r="I455" s="16"/>
      <c r="J455" s="16">
        <f t="shared" si="22"/>
        <v>3500000</v>
      </c>
      <c r="K455" s="16">
        <v>3500000</v>
      </c>
      <c r="L455" s="19" t="s">
        <v>252</v>
      </c>
    </row>
    <row r="456" spans="1:12" hidden="1" outlineLevel="1" x14ac:dyDescent="0.25">
      <c r="A456" t="s">
        <v>1204</v>
      </c>
      <c r="B456" t="s">
        <v>20</v>
      </c>
      <c r="C456" t="s">
        <v>1168</v>
      </c>
      <c r="D456" s="16" t="s">
        <v>631</v>
      </c>
      <c r="E456" s="16">
        <f t="shared" si="21"/>
        <v>500000</v>
      </c>
      <c r="F456" s="16"/>
      <c r="G456" s="16"/>
      <c r="H456" s="16"/>
      <c r="I456" s="16"/>
      <c r="J456" s="16">
        <f t="shared" si="22"/>
        <v>500000</v>
      </c>
      <c r="K456" s="16">
        <v>500000</v>
      </c>
      <c r="L456" s="19" t="s">
        <v>1205</v>
      </c>
    </row>
    <row r="457" spans="1:12" hidden="1" outlineLevel="1" x14ac:dyDescent="0.25">
      <c r="A457" t="s">
        <v>1204</v>
      </c>
      <c r="B457" t="s">
        <v>20</v>
      </c>
      <c r="C457" t="s">
        <v>1169</v>
      </c>
      <c r="D457" s="16" t="s">
        <v>948</v>
      </c>
      <c r="E457" s="16">
        <f t="shared" si="21"/>
        <v>0</v>
      </c>
      <c r="F457" s="16"/>
      <c r="G457" s="16"/>
      <c r="H457" s="16"/>
      <c r="I457" s="16"/>
      <c r="J457" s="16">
        <f t="shared" si="22"/>
        <v>0</v>
      </c>
      <c r="K457" s="16">
        <v>0</v>
      </c>
      <c r="L457" s="19" t="s">
        <v>372</v>
      </c>
    </row>
    <row r="458" spans="1:12" hidden="1" outlineLevel="1" x14ac:dyDescent="0.25">
      <c r="A458" t="s">
        <v>1204</v>
      </c>
      <c r="B458" t="s">
        <v>20</v>
      </c>
      <c r="C458" t="s">
        <v>1170</v>
      </c>
      <c r="D458" s="16" t="s">
        <v>894</v>
      </c>
      <c r="E458" s="16">
        <f t="shared" si="21"/>
        <v>2000000</v>
      </c>
      <c r="F458" s="16"/>
      <c r="G458" s="16"/>
      <c r="H458" s="16"/>
      <c r="I458" s="16"/>
      <c r="J458" s="16">
        <f t="shared" si="22"/>
        <v>2000000</v>
      </c>
      <c r="K458" s="16">
        <v>2000000</v>
      </c>
      <c r="L458" s="19" t="s">
        <v>366</v>
      </c>
    </row>
    <row r="459" spans="1:12" hidden="1" outlineLevel="1" x14ac:dyDescent="0.25">
      <c r="A459" t="s">
        <v>1204</v>
      </c>
      <c r="B459" t="s">
        <v>20</v>
      </c>
      <c r="C459" t="s">
        <v>1171</v>
      </c>
      <c r="D459" s="16" t="s">
        <v>1054</v>
      </c>
      <c r="E459" s="16">
        <f t="shared" si="21"/>
        <v>3200000</v>
      </c>
      <c r="F459" s="16"/>
      <c r="G459" s="16"/>
      <c r="H459" s="16"/>
      <c r="I459" s="16"/>
      <c r="J459" s="16">
        <f t="shared" si="22"/>
        <v>3200000</v>
      </c>
      <c r="K459" s="16">
        <v>3200000</v>
      </c>
      <c r="L459" s="19" t="s">
        <v>252</v>
      </c>
    </row>
    <row r="460" spans="1:12" hidden="1" outlineLevel="1" x14ac:dyDescent="0.25">
      <c r="A460" t="s">
        <v>1204</v>
      </c>
      <c r="B460" t="s">
        <v>20</v>
      </c>
      <c r="C460" t="s">
        <v>1172</v>
      </c>
      <c r="D460" s="16" t="s">
        <v>1055</v>
      </c>
      <c r="E460" s="16">
        <f t="shared" si="21"/>
        <v>5500000</v>
      </c>
      <c r="F460" s="16"/>
      <c r="G460" s="16"/>
      <c r="H460" s="16"/>
      <c r="I460" s="16"/>
      <c r="J460" s="16">
        <f t="shared" si="22"/>
        <v>5500000</v>
      </c>
      <c r="K460" s="16">
        <v>5500000</v>
      </c>
      <c r="L460" s="19" t="s">
        <v>251</v>
      </c>
    </row>
    <row r="461" spans="1:12" hidden="1" outlineLevel="1" x14ac:dyDescent="0.25">
      <c r="A461" t="s">
        <v>1204</v>
      </c>
      <c r="B461" t="s">
        <v>20</v>
      </c>
      <c r="C461" t="s">
        <v>1173</v>
      </c>
      <c r="D461" s="16" t="s">
        <v>1056</v>
      </c>
      <c r="E461" s="16">
        <f t="shared" si="21"/>
        <v>4200000</v>
      </c>
      <c r="F461" s="16"/>
      <c r="G461" s="16"/>
      <c r="H461" s="16"/>
      <c r="I461" s="16"/>
      <c r="J461" s="16">
        <f t="shared" si="22"/>
        <v>4200000</v>
      </c>
      <c r="K461" s="16">
        <v>4200000</v>
      </c>
      <c r="L461" s="19" t="s">
        <v>1205</v>
      </c>
    </row>
    <row r="462" spans="1:12" hidden="1" outlineLevel="1" x14ac:dyDescent="0.25">
      <c r="A462" t="s">
        <v>1204</v>
      </c>
      <c r="B462" t="s">
        <v>20</v>
      </c>
      <c r="C462" t="s">
        <v>1174</v>
      </c>
      <c r="D462" s="16" t="s">
        <v>1057</v>
      </c>
      <c r="E462" s="16">
        <f t="shared" si="21"/>
        <v>4200000</v>
      </c>
      <c r="F462" s="16"/>
      <c r="G462" s="16"/>
      <c r="H462" s="16"/>
      <c r="I462" s="16"/>
      <c r="J462" s="16">
        <f t="shared" si="22"/>
        <v>4200000</v>
      </c>
      <c r="K462" s="16">
        <v>4200000</v>
      </c>
      <c r="L462" s="19" t="s">
        <v>1205</v>
      </c>
    </row>
    <row r="463" spans="1:12" hidden="1" outlineLevel="1" x14ac:dyDescent="0.25">
      <c r="A463" t="s">
        <v>1204</v>
      </c>
      <c r="B463" t="s">
        <v>20</v>
      </c>
      <c r="C463" t="s">
        <v>1175</v>
      </c>
      <c r="D463" s="16" t="s">
        <v>1058</v>
      </c>
      <c r="E463" s="16">
        <f t="shared" si="21"/>
        <v>4000000</v>
      </c>
      <c r="F463" s="16"/>
      <c r="G463" s="16"/>
      <c r="H463" s="16"/>
      <c r="I463" s="16"/>
      <c r="J463" s="16">
        <f t="shared" si="22"/>
        <v>4000000</v>
      </c>
      <c r="K463" s="16">
        <v>4000000</v>
      </c>
      <c r="L463" s="19" t="s">
        <v>366</v>
      </c>
    </row>
    <row r="464" spans="1:12" hidden="1" outlineLevel="1" x14ac:dyDescent="0.25">
      <c r="A464" t="s">
        <v>1204</v>
      </c>
      <c r="B464" t="s">
        <v>20</v>
      </c>
      <c r="C464" t="s">
        <v>1176</v>
      </c>
      <c r="D464" s="16" t="s">
        <v>360</v>
      </c>
      <c r="E464" s="16">
        <f t="shared" si="21"/>
        <v>3700000</v>
      </c>
      <c r="F464" s="16"/>
      <c r="G464" s="16"/>
      <c r="H464" s="16"/>
      <c r="I464" s="16"/>
      <c r="J464" s="16">
        <f t="shared" si="22"/>
        <v>3700000</v>
      </c>
      <c r="K464" s="16">
        <v>3700000</v>
      </c>
      <c r="L464" s="19" t="s">
        <v>1205</v>
      </c>
    </row>
    <row r="465" spans="1:12" hidden="1" outlineLevel="1" x14ac:dyDescent="0.25">
      <c r="A465" t="s">
        <v>1204</v>
      </c>
      <c r="B465" t="s">
        <v>20</v>
      </c>
      <c r="C465" t="s">
        <v>1177</v>
      </c>
      <c r="D465" s="16" t="s">
        <v>1059</v>
      </c>
      <c r="E465" s="16">
        <f t="shared" si="21"/>
        <v>1800000</v>
      </c>
      <c r="F465" s="16"/>
      <c r="G465" s="16"/>
      <c r="H465" s="16"/>
      <c r="I465" s="16"/>
      <c r="J465" s="16">
        <f t="shared" si="22"/>
        <v>1800000</v>
      </c>
      <c r="K465" s="16">
        <v>1800000</v>
      </c>
      <c r="L465" s="19" t="s">
        <v>1205</v>
      </c>
    </row>
    <row r="466" spans="1:12" hidden="1" outlineLevel="1" x14ac:dyDescent="0.25">
      <c r="A466" t="s">
        <v>1204</v>
      </c>
      <c r="B466" t="s">
        <v>20</v>
      </c>
      <c r="C466" t="s">
        <v>1178</v>
      </c>
      <c r="D466" s="16" t="s">
        <v>1060</v>
      </c>
      <c r="E466" s="16">
        <f t="shared" si="21"/>
        <v>2000000</v>
      </c>
      <c r="F466" s="16"/>
      <c r="G466" s="16"/>
      <c r="H466" s="16"/>
      <c r="I466" s="16"/>
      <c r="J466" s="16">
        <f t="shared" si="22"/>
        <v>2000000</v>
      </c>
      <c r="K466" s="16">
        <v>2000000</v>
      </c>
      <c r="L466" s="19" t="s">
        <v>366</v>
      </c>
    </row>
    <row r="467" spans="1:12" hidden="1" outlineLevel="1" x14ac:dyDescent="0.25">
      <c r="A467" t="s">
        <v>1204</v>
      </c>
      <c r="B467" t="s">
        <v>20</v>
      </c>
      <c r="C467" t="s">
        <v>1179</v>
      </c>
      <c r="D467" s="16" t="s">
        <v>1061</v>
      </c>
      <c r="E467" s="16">
        <f t="shared" si="21"/>
        <v>4200000</v>
      </c>
      <c r="F467" s="16"/>
      <c r="G467" s="16"/>
      <c r="H467" s="16"/>
      <c r="I467" s="16"/>
      <c r="J467" s="16">
        <f t="shared" si="22"/>
        <v>4200000</v>
      </c>
      <c r="K467" s="16">
        <v>4200000</v>
      </c>
      <c r="L467" s="19" t="s">
        <v>1205</v>
      </c>
    </row>
    <row r="468" spans="1:12" hidden="1" outlineLevel="1" x14ac:dyDescent="0.25">
      <c r="A468" t="s">
        <v>1204</v>
      </c>
      <c r="B468" t="s">
        <v>20</v>
      </c>
      <c r="C468" t="s">
        <v>1180</v>
      </c>
      <c r="D468" s="16" t="s">
        <v>1062</v>
      </c>
      <c r="E468" s="16">
        <f t="shared" si="21"/>
        <v>4500000</v>
      </c>
      <c r="F468" s="16"/>
      <c r="G468" s="16"/>
      <c r="H468" s="16"/>
      <c r="I468" s="16"/>
      <c r="J468" s="16">
        <f t="shared" si="22"/>
        <v>4500000</v>
      </c>
      <c r="K468" s="16">
        <v>4500000</v>
      </c>
      <c r="L468" s="19" t="s">
        <v>1205</v>
      </c>
    </row>
    <row r="469" spans="1:12" hidden="1" outlineLevel="1" x14ac:dyDescent="0.25">
      <c r="A469" t="s">
        <v>1204</v>
      </c>
      <c r="B469" t="s">
        <v>20</v>
      </c>
      <c r="C469" t="s">
        <v>1181</v>
      </c>
      <c r="D469" s="16" t="s">
        <v>1063</v>
      </c>
      <c r="E469" s="16">
        <f t="shared" si="21"/>
        <v>4200000</v>
      </c>
      <c r="F469" s="16"/>
      <c r="G469" s="16"/>
      <c r="H469" s="16"/>
      <c r="I469" s="16"/>
      <c r="J469" s="16">
        <f t="shared" si="22"/>
        <v>4200000</v>
      </c>
      <c r="K469" s="16">
        <v>4200000</v>
      </c>
      <c r="L469" s="19" t="s">
        <v>1205</v>
      </c>
    </row>
    <row r="470" spans="1:12" hidden="1" outlineLevel="1" x14ac:dyDescent="0.25">
      <c r="A470" t="s">
        <v>1204</v>
      </c>
      <c r="B470" t="s">
        <v>20</v>
      </c>
      <c r="C470" t="s">
        <v>1182</v>
      </c>
      <c r="D470" s="16" t="s">
        <v>1064</v>
      </c>
      <c r="E470" s="16">
        <f t="shared" si="21"/>
        <v>4600000</v>
      </c>
      <c r="F470" s="16"/>
      <c r="G470" s="16"/>
      <c r="H470" s="16"/>
      <c r="I470" s="16"/>
      <c r="J470" s="16">
        <f t="shared" si="22"/>
        <v>4600000</v>
      </c>
      <c r="K470" s="16">
        <v>4600000</v>
      </c>
      <c r="L470" s="19" t="s">
        <v>366</v>
      </c>
    </row>
    <row r="471" spans="1:12" hidden="1" outlineLevel="1" x14ac:dyDescent="0.25">
      <c r="A471" t="s">
        <v>1204</v>
      </c>
      <c r="B471" t="s">
        <v>20</v>
      </c>
      <c r="C471" t="s">
        <v>1183</v>
      </c>
      <c r="D471" s="16" t="s">
        <v>1065</v>
      </c>
      <c r="E471" s="16">
        <f t="shared" si="21"/>
        <v>1800000</v>
      </c>
      <c r="F471" s="16"/>
      <c r="G471" s="16"/>
      <c r="H471" s="16"/>
      <c r="I471" s="16"/>
      <c r="J471" s="16">
        <f t="shared" si="22"/>
        <v>1800000</v>
      </c>
      <c r="K471" s="16">
        <v>1800000</v>
      </c>
      <c r="L471" s="19" t="s">
        <v>1205</v>
      </c>
    </row>
    <row r="472" spans="1:12" hidden="1" outlineLevel="1" x14ac:dyDescent="0.25">
      <c r="A472" t="s">
        <v>1204</v>
      </c>
      <c r="B472" t="s">
        <v>20</v>
      </c>
      <c r="C472" t="s">
        <v>1184</v>
      </c>
      <c r="D472" s="16" t="s">
        <v>949</v>
      </c>
      <c r="E472" s="16">
        <f t="shared" si="21"/>
        <v>1800000</v>
      </c>
      <c r="F472" s="16"/>
      <c r="G472" s="16"/>
      <c r="H472" s="16"/>
      <c r="I472" s="16"/>
      <c r="J472" s="16">
        <f t="shared" si="22"/>
        <v>1800000</v>
      </c>
      <c r="K472" s="16">
        <v>1800000</v>
      </c>
      <c r="L472" s="19" t="s">
        <v>1205</v>
      </c>
    </row>
    <row r="473" spans="1:12" hidden="1" outlineLevel="1" x14ac:dyDescent="0.25">
      <c r="A473" t="s">
        <v>1204</v>
      </c>
      <c r="B473" t="s">
        <v>20</v>
      </c>
      <c r="C473" t="s">
        <v>1185</v>
      </c>
      <c r="D473" s="16" t="s">
        <v>1066</v>
      </c>
      <c r="E473" s="16">
        <f t="shared" si="21"/>
        <v>4000000</v>
      </c>
      <c r="F473" s="16"/>
      <c r="G473" s="16"/>
      <c r="H473" s="16"/>
      <c r="I473" s="16"/>
      <c r="J473" s="16">
        <f t="shared" si="22"/>
        <v>4000000</v>
      </c>
      <c r="K473" s="16">
        <v>4000000</v>
      </c>
      <c r="L473" s="19" t="s">
        <v>366</v>
      </c>
    </row>
    <row r="474" spans="1:12" hidden="1" outlineLevel="1" x14ac:dyDescent="0.25">
      <c r="A474" t="s">
        <v>1204</v>
      </c>
      <c r="B474" t="s">
        <v>20</v>
      </c>
      <c r="C474" t="s">
        <v>1186</v>
      </c>
      <c r="D474" s="16" t="s">
        <v>1067</v>
      </c>
      <c r="E474" s="16">
        <f t="shared" si="21"/>
        <v>2900000</v>
      </c>
      <c r="F474" s="16"/>
      <c r="G474" s="16"/>
      <c r="H474" s="16"/>
      <c r="I474" s="16"/>
      <c r="J474" s="16">
        <f t="shared" si="22"/>
        <v>2900000</v>
      </c>
      <c r="K474" s="16">
        <v>2900000</v>
      </c>
      <c r="L474" s="19" t="s">
        <v>372</v>
      </c>
    </row>
    <row r="475" spans="1:12" hidden="1" outlineLevel="1" x14ac:dyDescent="0.25">
      <c r="A475" t="s">
        <v>1204</v>
      </c>
      <c r="B475" t="s">
        <v>20</v>
      </c>
      <c r="C475" t="s">
        <v>1187</v>
      </c>
      <c r="D475" s="16" t="s">
        <v>1068</v>
      </c>
      <c r="E475" s="16">
        <f t="shared" si="21"/>
        <v>4000000</v>
      </c>
      <c r="F475" s="16"/>
      <c r="G475" s="16"/>
      <c r="H475" s="16"/>
      <c r="I475" s="16"/>
      <c r="J475" s="16">
        <f t="shared" si="22"/>
        <v>4000000</v>
      </c>
      <c r="K475" s="16">
        <v>4000000</v>
      </c>
      <c r="L475" s="19" t="s">
        <v>366</v>
      </c>
    </row>
    <row r="476" spans="1:12" hidden="1" outlineLevel="1" x14ac:dyDescent="0.25">
      <c r="A476" t="s">
        <v>1204</v>
      </c>
      <c r="B476" t="s">
        <v>20</v>
      </c>
      <c r="D476" s="16" t="s">
        <v>1069</v>
      </c>
      <c r="E476" s="16">
        <f t="shared" si="21"/>
        <v>0</v>
      </c>
      <c r="F476" s="16"/>
      <c r="G476" s="16"/>
      <c r="H476" s="16"/>
      <c r="I476" s="16"/>
      <c r="J476" s="16">
        <f t="shared" si="22"/>
        <v>0</v>
      </c>
      <c r="K476" s="16">
        <v>0</v>
      </c>
      <c r="L476" s="19">
        <v>0</v>
      </c>
    </row>
    <row r="477" spans="1:12" hidden="1" outlineLevel="1" x14ac:dyDescent="0.25">
      <c r="A477" t="s">
        <v>1204</v>
      </c>
      <c r="B477" t="s">
        <v>20</v>
      </c>
      <c r="C477" t="s">
        <v>1188</v>
      </c>
      <c r="D477" s="16" t="s">
        <v>538</v>
      </c>
      <c r="E477" s="16">
        <f t="shared" ref="E477:E495" si="23">+K477-F477</f>
        <v>3500000</v>
      </c>
      <c r="F477" s="16"/>
      <c r="G477" s="16"/>
      <c r="H477" s="16"/>
      <c r="I477" s="16"/>
      <c r="J477" s="16">
        <f t="shared" ref="J477:J495" si="24">SUM(E477:G477)-H477</f>
        <v>3500000</v>
      </c>
      <c r="K477" s="16">
        <v>3500000</v>
      </c>
      <c r="L477" s="19" t="s">
        <v>252</v>
      </c>
    </row>
    <row r="478" spans="1:12" hidden="1" outlineLevel="1" x14ac:dyDescent="0.25">
      <c r="A478" t="s">
        <v>1204</v>
      </c>
      <c r="B478" t="s">
        <v>20</v>
      </c>
      <c r="C478" t="s">
        <v>1189</v>
      </c>
      <c r="D478" s="16" t="s">
        <v>952</v>
      </c>
      <c r="E478" s="16">
        <f t="shared" si="23"/>
        <v>1500000</v>
      </c>
      <c r="F478" s="16"/>
      <c r="G478" s="16"/>
      <c r="H478" s="16"/>
      <c r="I478" s="16"/>
      <c r="J478" s="16">
        <f t="shared" si="24"/>
        <v>1500000</v>
      </c>
      <c r="K478" s="16">
        <v>1500000</v>
      </c>
      <c r="L478" s="19" t="s">
        <v>251</v>
      </c>
    </row>
    <row r="479" spans="1:12" hidden="1" outlineLevel="1" x14ac:dyDescent="0.25">
      <c r="A479" t="s">
        <v>1204</v>
      </c>
      <c r="B479" t="s">
        <v>20</v>
      </c>
      <c r="C479" t="s">
        <v>1190</v>
      </c>
      <c r="D479" s="16" t="s">
        <v>896</v>
      </c>
      <c r="E479" s="16">
        <f t="shared" si="23"/>
        <v>4000000</v>
      </c>
      <c r="F479" s="16"/>
      <c r="G479" s="16"/>
      <c r="H479" s="16"/>
      <c r="I479" s="16"/>
      <c r="J479" s="16">
        <f t="shared" si="24"/>
        <v>4000000</v>
      </c>
      <c r="K479" s="16">
        <v>4000000</v>
      </c>
      <c r="L479" s="19" t="s">
        <v>366</v>
      </c>
    </row>
    <row r="480" spans="1:12" hidden="1" outlineLevel="1" x14ac:dyDescent="0.25">
      <c r="A480" t="s">
        <v>1204</v>
      </c>
      <c r="B480" t="s">
        <v>20</v>
      </c>
      <c r="C480" t="s">
        <v>1191</v>
      </c>
      <c r="D480" s="16" t="s">
        <v>1070</v>
      </c>
      <c r="E480" s="16">
        <f t="shared" si="23"/>
        <v>4500000</v>
      </c>
      <c r="F480" s="16"/>
      <c r="G480" s="16"/>
      <c r="H480" s="16"/>
      <c r="I480" s="16"/>
      <c r="J480" s="16">
        <f t="shared" si="24"/>
        <v>4500000</v>
      </c>
      <c r="K480" s="16">
        <v>4500000</v>
      </c>
      <c r="L480" s="19" t="s">
        <v>372</v>
      </c>
    </row>
    <row r="481" spans="1:12" hidden="1" outlineLevel="1" x14ac:dyDescent="0.25">
      <c r="A481" t="s">
        <v>1204</v>
      </c>
      <c r="B481" t="s">
        <v>20</v>
      </c>
      <c r="C481" t="s">
        <v>1192</v>
      </c>
      <c r="D481" s="16" t="s">
        <v>1071</v>
      </c>
      <c r="E481" s="16">
        <f t="shared" si="23"/>
        <v>1800000</v>
      </c>
      <c r="F481" s="16"/>
      <c r="G481" s="16"/>
      <c r="H481" s="16"/>
      <c r="I481" s="16"/>
      <c r="J481" s="16">
        <f t="shared" si="24"/>
        <v>1800000</v>
      </c>
      <c r="K481" s="16">
        <v>1800000</v>
      </c>
      <c r="L481" s="19" t="s">
        <v>1205</v>
      </c>
    </row>
    <row r="482" spans="1:12" hidden="1" outlineLevel="1" x14ac:dyDescent="0.25">
      <c r="A482" t="s">
        <v>1204</v>
      </c>
      <c r="B482" t="s">
        <v>20</v>
      </c>
      <c r="C482" t="s">
        <v>1193</v>
      </c>
      <c r="D482" s="16" t="s">
        <v>1072</v>
      </c>
      <c r="E482" s="16">
        <f t="shared" si="23"/>
        <v>1800000</v>
      </c>
      <c r="F482" s="16"/>
      <c r="G482" s="16"/>
      <c r="H482" s="16"/>
      <c r="I482" s="16"/>
      <c r="J482" s="16">
        <f t="shared" si="24"/>
        <v>1800000</v>
      </c>
      <c r="K482" s="16">
        <v>1800000</v>
      </c>
      <c r="L482" s="19" t="s">
        <v>1205</v>
      </c>
    </row>
    <row r="483" spans="1:12" hidden="1" outlineLevel="1" x14ac:dyDescent="0.25">
      <c r="A483" t="s">
        <v>1204</v>
      </c>
      <c r="B483" t="s">
        <v>20</v>
      </c>
      <c r="C483" t="s">
        <v>1194</v>
      </c>
      <c r="D483" s="16" t="s">
        <v>654</v>
      </c>
      <c r="E483" s="16">
        <f t="shared" si="23"/>
        <v>2000000</v>
      </c>
      <c r="F483" s="16"/>
      <c r="G483" s="16"/>
      <c r="H483" s="16"/>
      <c r="I483" s="16"/>
      <c r="J483" s="16">
        <f t="shared" si="24"/>
        <v>2000000</v>
      </c>
      <c r="K483" s="16">
        <v>2000000</v>
      </c>
      <c r="L483" s="19" t="s">
        <v>366</v>
      </c>
    </row>
    <row r="484" spans="1:12" hidden="1" outlineLevel="1" x14ac:dyDescent="0.25">
      <c r="A484" t="s">
        <v>1204</v>
      </c>
      <c r="B484" t="s">
        <v>20</v>
      </c>
      <c r="C484" t="s">
        <v>1195</v>
      </c>
      <c r="D484" s="16" t="s">
        <v>1073</v>
      </c>
      <c r="E484" s="16">
        <f t="shared" si="23"/>
        <v>1800000</v>
      </c>
      <c r="F484" s="16"/>
      <c r="G484" s="16">
        <v>1000000</v>
      </c>
      <c r="H484" s="16"/>
      <c r="I484" s="16"/>
      <c r="J484" s="16">
        <f t="shared" si="24"/>
        <v>2800000</v>
      </c>
      <c r="K484" s="16">
        <v>1800000</v>
      </c>
      <c r="L484" s="19" t="s">
        <v>1205</v>
      </c>
    </row>
    <row r="485" spans="1:12" hidden="1" outlineLevel="1" x14ac:dyDescent="0.25">
      <c r="A485" t="s">
        <v>1204</v>
      </c>
      <c r="B485" t="s">
        <v>20</v>
      </c>
      <c r="C485" t="s">
        <v>1196</v>
      </c>
      <c r="D485" s="16" t="s">
        <v>1074</v>
      </c>
      <c r="E485" s="16">
        <f t="shared" si="23"/>
        <v>4200000</v>
      </c>
      <c r="F485" s="16"/>
      <c r="G485" s="16"/>
      <c r="H485" s="16"/>
      <c r="I485" s="16"/>
      <c r="J485" s="16">
        <f t="shared" si="24"/>
        <v>4200000</v>
      </c>
      <c r="K485" s="16">
        <v>4200000</v>
      </c>
      <c r="L485" s="19" t="s">
        <v>372</v>
      </c>
    </row>
    <row r="486" spans="1:12" hidden="1" outlineLevel="1" x14ac:dyDescent="0.25">
      <c r="A486" t="s">
        <v>1204</v>
      </c>
      <c r="B486" t="s">
        <v>20</v>
      </c>
      <c r="C486" t="s">
        <v>1197</v>
      </c>
      <c r="D486" s="16" t="s">
        <v>1075</v>
      </c>
      <c r="E486" s="16">
        <f t="shared" si="23"/>
        <v>4200000</v>
      </c>
      <c r="F486" s="16"/>
      <c r="G486" s="16"/>
      <c r="H486" s="16"/>
      <c r="I486" s="16"/>
      <c r="J486" s="16">
        <f t="shared" si="24"/>
        <v>4200000</v>
      </c>
      <c r="K486" s="16">
        <v>4200000</v>
      </c>
      <c r="L486" s="19" t="s">
        <v>372</v>
      </c>
    </row>
    <row r="487" spans="1:12" hidden="1" outlineLevel="1" x14ac:dyDescent="0.25">
      <c r="A487" t="s">
        <v>1204</v>
      </c>
      <c r="B487" t="s">
        <v>20</v>
      </c>
      <c r="C487" t="s">
        <v>1198</v>
      </c>
      <c r="D487" s="16" t="s">
        <v>951</v>
      </c>
      <c r="E487" s="16">
        <f t="shared" si="23"/>
        <v>4000000</v>
      </c>
      <c r="F487" s="16"/>
      <c r="G487" s="16"/>
      <c r="H487" s="16"/>
      <c r="I487" s="16"/>
      <c r="J487" s="16">
        <f t="shared" si="24"/>
        <v>4000000</v>
      </c>
      <c r="K487" s="16">
        <v>4000000</v>
      </c>
      <c r="L487" s="19" t="s">
        <v>366</v>
      </c>
    </row>
    <row r="488" spans="1:12" hidden="1" outlineLevel="1" x14ac:dyDescent="0.25">
      <c r="A488" t="s">
        <v>1204</v>
      </c>
      <c r="B488" t="s">
        <v>20</v>
      </c>
      <c r="C488" t="s">
        <v>1199</v>
      </c>
      <c r="D488" s="16" t="s">
        <v>1076</v>
      </c>
      <c r="E488" s="16">
        <f t="shared" si="23"/>
        <v>3500000</v>
      </c>
      <c r="F488" s="16"/>
      <c r="G488" s="16"/>
      <c r="H488" s="16"/>
      <c r="I488" s="16"/>
      <c r="J488" s="16">
        <f t="shared" si="24"/>
        <v>3500000</v>
      </c>
      <c r="K488" s="16">
        <v>3500000</v>
      </c>
      <c r="L488" s="19" t="s">
        <v>372</v>
      </c>
    </row>
    <row r="489" spans="1:12" hidden="1" outlineLevel="1" x14ac:dyDescent="0.25">
      <c r="A489" t="s">
        <v>1204</v>
      </c>
      <c r="B489" t="s">
        <v>20</v>
      </c>
      <c r="C489" t="s">
        <v>1200</v>
      </c>
      <c r="D489" s="16" t="s">
        <v>1077</v>
      </c>
      <c r="E489" s="16">
        <f t="shared" si="23"/>
        <v>4000000</v>
      </c>
      <c r="F489" s="16"/>
      <c r="G489" s="16"/>
      <c r="H489" s="16"/>
      <c r="I489" s="16"/>
      <c r="J489" s="16">
        <f t="shared" si="24"/>
        <v>4000000</v>
      </c>
      <c r="K489" s="16">
        <v>4000000</v>
      </c>
      <c r="L489" s="19" t="s">
        <v>366</v>
      </c>
    </row>
    <row r="490" spans="1:12" hidden="1" outlineLevel="1" x14ac:dyDescent="0.25">
      <c r="A490" t="s">
        <v>1204</v>
      </c>
      <c r="B490" t="s">
        <v>20</v>
      </c>
      <c r="C490" t="s">
        <v>1201</v>
      </c>
      <c r="D490" s="16" t="s">
        <v>1078</v>
      </c>
      <c r="E490" s="16">
        <f t="shared" si="23"/>
        <v>1800000</v>
      </c>
      <c r="F490" s="16"/>
      <c r="G490" s="16">
        <v>1000000</v>
      </c>
      <c r="H490" s="16"/>
      <c r="I490" s="16"/>
      <c r="J490" s="16">
        <f t="shared" si="24"/>
        <v>2800000</v>
      </c>
      <c r="K490" s="16">
        <v>1800000</v>
      </c>
      <c r="L490" s="19" t="s">
        <v>372</v>
      </c>
    </row>
    <row r="491" spans="1:12" hidden="1" outlineLevel="1" x14ac:dyDescent="0.25">
      <c r="A491" t="s">
        <v>1204</v>
      </c>
      <c r="B491" t="s">
        <v>20</v>
      </c>
      <c r="C491" t="s">
        <v>1202</v>
      </c>
      <c r="D491" s="16" t="s">
        <v>1079</v>
      </c>
      <c r="E491" s="16">
        <f t="shared" si="23"/>
        <v>2000000</v>
      </c>
      <c r="F491" s="16"/>
      <c r="G491" s="16"/>
      <c r="H491" s="16"/>
      <c r="I491" s="16"/>
      <c r="J491" s="16">
        <f t="shared" si="24"/>
        <v>2000000</v>
      </c>
      <c r="K491" s="16">
        <v>2000000</v>
      </c>
      <c r="L491" s="19" t="s">
        <v>366</v>
      </c>
    </row>
    <row r="492" spans="1:12" hidden="1" outlineLevel="1" x14ac:dyDescent="0.25">
      <c r="A492" t="s">
        <v>1204</v>
      </c>
      <c r="B492" t="s">
        <v>20</v>
      </c>
      <c r="D492" s="22" t="s">
        <v>1</v>
      </c>
      <c r="E492" s="16">
        <f t="shared" si="23"/>
        <v>0</v>
      </c>
      <c r="F492" s="16"/>
      <c r="G492" s="16"/>
      <c r="H492" s="16"/>
      <c r="I492" s="16"/>
      <c r="J492" s="16">
        <f t="shared" si="24"/>
        <v>0</v>
      </c>
      <c r="K492" s="16">
        <v>0</v>
      </c>
      <c r="L492" s="19" t="s">
        <v>1206</v>
      </c>
    </row>
    <row r="493" spans="1:12" hidden="1" outlineLevel="1" x14ac:dyDescent="0.25">
      <c r="A493" t="s">
        <v>1204</v>
      </c>
      <c r="B493" t="s">
        <v>20</v>
      </c>
      <c r="D493" s="16" t="s">
        <v>1080</v>
      </c>
      <c r="E493" s="16">
        <f t="shared" si="23"/>
        <v>0</v>
      </c>
      <c r="F493" s="16"/>
      <c r="G493" s="16"/>
      <c r="H493" s="16"/>
      <c r="I493" s="16"/>
      <c r="J493" s="16">
        <f t="shared" si="24"/>
        <v>0</v>
      </c>
      <c r="K493" s="16">
        <v>0</v>
      </c>
      <c r="L493" s="19" t="s">
        <v>1206</v>
      </c>
    </row>
    <row r="494" spans="1:12" hidden="1" outlineLevel="1" x14ac:dyDescent="0.25">
      <c r="A494" t="s">
        <v>1204</v>
      </c>
      <c r="B494" t="s">
        <v>20</v>
      </c>
      <c r="D494" s="22" t="s">
        <v>1</v>
      </c>
      <c r="E494" s="16">
        <f t="shared" si="23"/>
        <v>0</v>
      </c>
      <c r="F494" s="16"/>
      <c r="G494" s="16"/>
      <c r="H494" s="16"/>
      <c r="I494" s="16"/>
      <c r="J494" s="16">
        <f t="shared" si="24"/>
        <v>0</v>
      </c>
      <c r="K494" s="16">
        <v>0</v>
      </c>
      <c r="L494" s="19" t="s">
        <v>1206</v>
      </c>
    </row>
    <row r="495" spans="1:12" hidden="1" outlineLevel="1" x14ac:dyDescent="0.25">
      <c r="A495" t="s">
        <v>1204</v>
      </c>
      <c r="B495" t="s">
        <v>20</v>
      </c>
      <c r="C495" t="s">
        <v>1203</v>
      </c>
      <c r="D495" s="16" t="s">
        <v>1081</v>
      </c>
      <c r="E495" s="16">
        <f t="shared" si="23"/>
        <v>0</v>
      </c>
      <c r="F495" s="16"/>
      <c r="G495" s="16">
        <v>346153.84615384613</v>
      </c>
      <c r="H495" s="16"/>
      <c r="I495" s="16"/>
      <c r="J495" s="16">
        <f t="shared" si="24"/>
        <v>346153.84615384613</v>
      </c>
      <c r="K495" s="16">
        <v>0</v>
      </c>
      <c r="L495" s="19" t="s">
        <v>372</v>
      </c>
    </row>
    <row r="496" spans="1:12" hidden="1" outlineLevel="1" x14ac:dyDescent="0.25">
      <c r="A496" t="s">
        <v>249</v>
      </c>
      <c r="B496" t="s">
        <v>37</v>
      </c>
      <c r="C496" t="s">
        <v>1207</v>
      </c>
      <c r="D496" s="16" t="s">
        <v>266</v>
      </c>
      <c r="E496" s="16">
        <f t="shared" ref="E496:E508" si="25">+K496-F496</f>
        <v>5700000</v>
      </c>
      <c r="F496" s="16"/>
      <c r="G496" s="16"/>
      <c r="H496" s="16"/>
      <c r="I496" s="16"/>
      <c r="J496" s="16">
        <f t="shared" ref="J496:J508" si="26">SUM(E496:G496)-H496</f>
        <v>5700000</v>
      </c>
      <c r="K496" s="16">
        <v>5700000</v>
      </c>
      <c r="L496" s="16"/>
    </row>
    <row r="497" spans="1:12" hidden="1" outlineLevel="1" x14ac:dyDescent="0.25">
      <c r="A497" t="s">
        <v>249</v>
      </c>
      <c r="B497" t="s">
        <v>37</v>
      </c>
      <c r="C497" t="s">
        <v>1208</v>
      </c>
      <c r="D497" s="16" t="s">
        <v>267</v>
      </c>
      <c r="E497" s="16">
        <f t="shared" si="25"/>
        <v>5700000</v>
      </c>
      <c r="F497" s="16"/>
      <c r="G497" s="16"/>
      <c r="H497" s="16"/>
      <c r="I497" s="16"/>
      <c r="J497" s="16">
        <f t="shared" si="26"/>
        <v>5700000</v>
      </c>
      <c r="K497" s="16">
        <v>5700000</v>
      </c>
      <c r="L497" s="16"/>
    </row>
    <row r="498" spans="1:12" hidden="1" outlineLevel="1" x14ac:dyDescent="0.25">
      <c r="A498" t="s">
        <v>249</v>
      </c>
      <c r="B498" t="s">
        <v>37</v>
      </c>
      <c r="C498" t="s">
        <v>1209</v>
      </c>
      <c r="D498" s="16" t="s">
        <v>268</v>
      </c>
      <c r="E498" s="16">
        <f t="shared" si="25"/>
        <v>2800000</v>
      </c>
      <c r="F498" s="16"/>
      <c r="G498" s="16"/>
      <c r="H498" s="16"/>
      <c r="I498" s="16"/>
      <c r="J498" s="16">
        <f t="shared" si="26"/>
        <v>2800000</v>
      </c>
      <c r="K498" s="16">
        <v>2800000</v>
      </c>
      <c r="L498" s="16"/>
    </row>
    <row r="499" spans="1:12" hidden="1" outlineLevel="1" x14ac:dyDescent="0.25">
      <c r="A499" t="s">
        <v>249</v>
      </c>
      <c r="B499" t="s">
        <v>37</v>
      </c>
      <c r="C499" t="s">
        <v>1210</v>
      </c>
      <c r="D499" s="16" t="s">
        <v>269</v>
      </c>
      <c r="E499" s="16">
        <f t="shared" si="25"/>
        <v>5700000</v>
      </c>
      <c r="F499" s="16"/>
      <c r="G499" s="16"/>
      <c r="H499" s="16"/>
      <c r="I499" s="16"/>
      <c r="J499" s="16">
        <f t="shared" si="26"/>
        <v>5700000</v>
      </c>
      <c r="K499" s="16">
        <v>5700000</v>
      </c>
      <c r="L499" s="16"/>
    </row>
    <row r="500" spans="1:12" hidden="1" outlineLevel="1" x14ac:dyDescent="0.25">
      <c r="A500" t="s">
        <v>249</v>
      </c>
      <c r="B500" t="s">
        <v>37</v>
      </c>
      <c r="C500" t="s">
        <v>1211</v>
      </c>
      <c r="D500" s="16" t="s">
        <v>526</v>
      </c>
      <c r="E500" s="16">
        <f t="shared" si="25"/>
        <v>2800000</v>
      </c>
      <c r="F500" s="16"/>
      <c r="G500" s="16"/>
      <c r="H500" s="16"/>
      <c r="I500" s="16"/>
      <c r="J500" s="16">
        <f t="shared" si="26"/>
        <v>2800000</v>
      </c>
      <c r="K500" s="16">
        <v>2800000</v>
      </c>
      <c r="L500" s="16"/>
    </row>
    <row r="501" spans="1:12" hidden="1" outlineLevel="1" x14ac:dyDescent="0.25">
      <c r="A501" t="s">
        <v>249</v>
      </c>
      <c r="B501" t="s">
        <v>37</v>
      </c>
      <c r="C501" t="s">
        <v>1212</v>
      </c>
      <c r="D501" s="16" t="s">
        <v>237</v>
      </c>
      <c r="E501" s="16">
        <f t="shared" si="25"/>
        <v>1300000</v>
      </c>
      <c r="F501" s="16"/>
      <c r="G501" s="16"/>
      <c r="H501" s="16"/>
      <c r="I501" s="16"/>
      <c r="J501" s="16">
        <f t="shared" si="26"/>
        <v>1300000</v>
      </c>
      <c r="K501" s="16">
        <v>1300000</v>
      </c>
      <c r="L501" s="16"/>
    </row>
    <row r="502" spans="1:12" hidden="1" outlineLevel="1" x14ac:dyDescent="0.25">
      <c r="A502" t="s">
        <v>249</v>
      </c>
      <c r="B502" t="s">
        <v>37</v>
      </c>
      <c r="C502" t="s">
        <v>1213</v>
      </c>
      <c r="D502" s="16" t="s">
        <v>271</v>
      </c>
      <c r="E502" s="16">
        <f t="shared" si="25"/>
        <v>4700000</v>
      </c>
      <c r="F502" s="16"/>
      <c r="G502" s="16"/>
      <c r="H502" s="16"/>
      <c r="I502" s="16"/>
      <c r="J502" s="16">
        <f t="shared" si="26"/>
        <v>4700000</v>
      </c>
      <c r="K502" s="16">
        <v>4700000</v>
      </c>
      <c r="L502" s="16"/>
    </row>
    <row r="503" spans="1:12" hidden="1" outlineLevel="1" x14ac:dyDescent="0.25">
      <c r="A503" t="s">
        <v>265</v>
      </c>
      <c r="B503" t="s">
        <v>37</v>
      </c>
      <c r="C503" t="s">
        <v>1214</v>
      </c>
      <c r="D503" s="16" t="s">
        <v>1215</v>
      </c>
      <c r="E503" s="16">
        <f t="shared" si="25"/>
        <v>5700000</v>
      </c>
      <c r="F503" s="16"/>
      <c r="G503" s="16"/>
      <c r="H503" s="16"/>
      <c r="I503" s="16"/>
      <c r="J503" s="16">
        <f t="shared" si="26"/>
        <v>5700000</v>
      </c>
      <c r="K503" s="16">
        <v>5700000</v>
      </c>
      <c r="L503" s="16"/>
    </row>
    <row r="504" spans="1:12" hidden="1" outlineLevel="1" x14ac:dyDescent="0.25">
      <c r="A504" t="s">
        <v>265</v>
      </c>
      <c r="B504" t="s">
        <v>37</v>
      </c>
      <c r="C504" t="s">
        <v>1216</v>
      </c>
      <c r="D504" s="16" t="s">
        <v>272</v>
      </c>
      <c r="E504" s="16">
        <f t="shared" si="25"/>
        <v>4600000</v>
      </c>
      <c r="F504" s="16"/>
      <c r="G504" s="16"/>
      <c r="H504" s="16"/>
      <c r="I504" s="16"/>
      <c r="J504" s="16">
        <f t="shared" si="26"/>
        <v>4600000</v>
      </c>
      <c r="K504" s="16">
        <v>4600000</v>
      </c>
      <c r="L504" s="16"/>
    </row>
    <row r="505" spans="1:12" hidden="1" outlineLevel="1" x14ac:dyDescent="0.25">
      <c r="A505" t="s">
        <v>265</v>
      </c>
      <c r="B505" t="s">
        <v>37</v>
      </c>
      <c r="C505" t="s">
        <v>1217</v>
      </c>
      <c r="D505" s="16" t="s">
        <v>273</v>
      </c>
      <c r="E505" s="16">
        <f t="shared" si="25"/>
        <v>5700000</v>
      </c>
      <c r="F505" s="16"/>
      <c r="G505" s="16"/>
      <c r="H505" s="16"/>
      <c r="I505" s="16"/>
      <c r="J505" s="16">
        <f t="shared" si="26"/>
        <v>5700000</v>
      </c>
      <c r="K505" s="16">
        <v>5700000</v>
      </c>
      <c r="L505" s="16"/>
    </row>
    <row r="506" spans="1:12" hidden="1" outlineLevel="1" x14ac:dyDescent="0.25">
      <c r="A506" t="s">
        <v>265</v>
      </c>
      <c r="B506" t="s">
        <v>37</v>
      </c>
      <c r="C506" t="s">
        <v>1218</v>
      </c>
      <c r="D506" s="16" t="s">
        <v>388</v>
      </c>
      <c r="E506" s="16">
        <f t="shared" si="25"/>
        <v>2800000</v>
      </c>
      <c r="F506" s="16"/>
      <c r="G506" s="16"/>
      <c r="H506" s="16"/>
      <c r="I506" s="16"/>
      <c r="J506" s="16">
        <f t="shared" si="26"/>
        <v>2800000</v>
      </c>
      <c r="K506" s="16">
        <v>2800000</v>
      </c>
      <c r="L506" s="16"/>
    </row>
    <row r="507" spans="1:12" hidden="1" outlineLevel="1" x14ac:dyDescent="0.25">
      <c r="A507" t="s">
        <v>265</v>
      </c>
      <c r="B507" t="s">
        <v>37</v>
      </c>
      <c r="C507" t="s">
        <v>1219</v>
      </c>
      <c r="D507" s="16" t="s">
        <v>263</v>
      </c>
      <c r="E507" s="16">
        <f t="shared" si="25"/>
        <v>3800000</v>
      </c>
      <c r="F507" s="16"/>
      <c r="G507" s="16"/>
      <c r="H507" s="16"/>
      <c r="I507" s="16"/>
      <c r="J507" s="16">
        <f t="shared" si="26"/>
        <v>3800000</v>
      </c>
      <c r="K507" s="16">
        <v>3800000</v>
      </c>
      <c r="L507" s="16"/>
    </row>
    <row r="508" spans="1:12" hidden="1" outlineLevel="1" x14ac:dyDescent="0.25">
      <c r="A508" t="s">
        <v>265</v>
      </c>
      <c r="B508" t="s">
        <v>37</v>
      </c>
      <c r="C508" t="s">
        <v>1220</v>
      </c>
      <c r="D508" s="16" t="s">
        <v>533</v>
      </c>
      <c r="E508" s="16">
        <f t="shared" si="25"/>
        <v>4700000</v>
      </c>
      <c r="F508" s="16"/>
      <c r="G508" s="16"/>
      <c r="H508" s="16"/>
      <c r="I508" s="16"/>
      <c r="J508" s="16">
        <f t="shared" si="26"/>
        <v>4700000</v>
      </c>
      <c r="K508" s="16">
        <v>4700000</v>
      </c>
      <c r="L508" s="16"/>
    </row>
    <row r="509" spans="1:12" hidden="1" outlineLevel="1" x14ac:dyDescent="0.25">
      <c r="A509" t="s">
        <v>1204</v>
      </c>
      <c r="B509" t="s">
        <v>37</v>
      </c>
      <c r="C509" t="s">
        <v>1221</v>
      </c>
      <c r="D509" s="16" t="s">
        <v>608</v>
      </c>
      <c r="E509" s="16">
        <f t="shared" ref="E509:E514" si="27">+K509-F509</f>
        <v>5700000</v>
      </c>
      <c r="F509" s="16"/>
      <c r="G509" s="16"/>
      <c r="H509" s="16"/>
      <c r="I509" s="16"/>
      <c r="J509" s="16">
        <f t="shared" ref="J509:J514" si="28">SUM(E509:G509)-H509</f>
        <v>5700000</v>
      </c>
      <c r="K509" s="16">
        <v>5700000</v>
      </c>
      <c r="L509" s="16"/>
    </row>
    <row r="510" spans="1:12" hidden="1" outlineLevel="1" x14ac:dyDescent="0.25">
      <c r="A510" t="s">
        <v>1204</v>
      </c>
      <c r="B510" t="s">
        <v>37</v>
      </c>
      <c r="C510" t="s">
        <v>1222</v>
      </c>
      <c r="D510" s="16" t="s">
        <v>480</v>
      </c>
      <c r="E510" s="16">
        <f t="shared" si="27"/>
        <v>1300000</v>
      </c>
      <c r="F510" s="16"/>
      <c r="G510" s="16"/>
      <c r="H510" s="16"/>
      <c r="I510" s="16"/>
      <c r="J510" s="16">
        <f t="shared" si="28"/>
        <v>1300000</v>
      </c>
      <c r="K510" s="16">
        <v>1300000</v>
      </c>
      <c r="L510" s="16"/>
    </row>
    <row r="511" spans="1:12" hidden="1" outlineLevel="1" x14ac:dyDescent="0.25">
      <c r="A511" t="s">
        <v>1204</v>
      </c>
      <c r="B511" t="s">
        <v>37</v>
      </c>
      <c r="C511" t="s">
        <v>1223</v>
      </c>
      <c r="D511" s="16" t="s">
        <v>310</v>
      </c>
      <c r="E511" s="16">
        <f t="shared" si="27"/>
        <v>3200000</v>
      </c>
      <c r="F511" s="16"/>
      <c r="G511" s="16"/>
      <c r="H511" s="16"/>
      <c r="I511" s="16"/>
      <c r="J511" s="16">
        <f t="shared" si="28"/>
        <v>3200000</v>
      </c>
      <c r="K511" s="16">
        <v>3200000</v>
      </c>
      <c r="L511" s="16"/>
    </row>
    <row r="512" spans="1:12" hidden="1" outlineLevel="1" x14ac:dyDescent="0.25">
      <c r="A512" t="s">
        <v>1204</v>
      </c>
      <c r="B512" t="s">
        <v>37</v>
      </c>
      <c r="C512" t="s">
        <v>1224</v>
      </c>
      <c r="D512" s="16" t="s">
        <v>309</v>
      </c>
      <c r="E512" s="16">
        <f t="shared" si="27"/>
        <v>1100000</v>
      </c>
      <c r="F512" s="16"/>
      <c r="G512" s="16"/>
      <c r="H512" s="16"/>
      <c r="I512" s="16"/>
      <c r="J512" s="16">
        <f t="shared" si="28"/>
        <v>1100000</v>
      </c>
      <c r="K512" s="16">
        <v>1100000</v>
      </c>
      <c r="L512" s="16"/>
    </row>
    <row r="513" spans="1:16" hidden="1" outlineLevel="1" x14ac:dyDescent="0.25">
      <c r="A513" t="s">
        <v>1204</v>
      </c>
      <c r="B513" t="s">
        <v>37</v>
      </c>
      <c r="C513" t="s">
        <v>1225</v>
      </c>
      <c r="D513" s="16" t="s">
        <v>638</v>
      </c>
      <c r="E513" s="16">
        <f t="shared" si="27"/>
        <v>5300000</v>
      </c>
      <c r="F513" s="16"/>
      <c r="G513" s="16"/>
      <c r="H513" s="16"/>
      <c r="I513" s="16"/>
      <c r="J513" s="16">
        <f t="shared" si="28"/>
        <v>5300000</v>
      </c>
      <c r="K513" s="16">
        <v>5300000</v>
      </c>
      <c r="L513" s="16"/>
    </row>
    <row r="514" spans="1:16" hidden="1" outlineLevel="1" x14ac:dyDescent="0.25">
      <c r="A514" t="s">
        <v>1204</v>
      </c>
      <c r="B514" t="s">
        <v>37</v>
      </c>
      <c r="C514" t="s">
        <v>1226</v>
      </c>
      <c r="D514" s="16" t="s">
        <v>659</v>
      </c>
      <c r="E514" s="16">
        <f t="shared" si="27"/>
        <v>3200000</v>
      </c>
      <c r="F514" s="16"/>
      <c r="G514" s="16"/>
      <c r="H514" s="16"/>
      <c r="I514" s="16"/>
      <c r="J514" s="16">
        <f t="shared" si="28"/>
        <v>3200000</v>
      </c>
      <c r="K514" s="16">
        <v>3200000</v>
      </c>
      <c r="L514" s="16"/>
    </row>
    <row r="515" spans="1:16" hidden="1" outlineLevel="1" x14ac:dyDescent="0.25">
      <c r="A515" t="s">
        <v>249</v>
      </c>
      <c r="B515" t="s">
        <v>37</v>
      </c>
      <c r="D515" s="16" t="s">
        <v>1</v>
      </c>
      <c r="E515" s="16">
        <f t="shared" ref="E515:E520" si="29">+K515-F515</f>
        <v>0</v>
      </c>
      <c r="F515" s="16"/>
      <c r="G515" s="16"/>
      <c r="H515" s="16"/>
      <c r="I515" s="16"/>
      <c r="J515" s="16">
        <f t="shared" ref="J515:J520" si="30">SUM(E515:G515)-H515</f>
        <v>0</v>
      </c>
      <c r="K515" s="16">
        <v>0</v>
      </c>
      <c r="L515" s="16"/>
    </row>
    <row r="516" spans="1:16" hidden="1" outlineLevel="1" x14ac:dyDescent="0.25">
      <c r="A516" t="s">
        <v>265</v>
      </c>
      <c r="B516" t="s">
        <v>37</v>
      </c>
      <c r="C516" t="s">
        <v>1227</v>
      </c>
      <c r="D516" s="16" t="s">
        <v>80</v>
      </c>
      <c r="E516" s="16">
        <f t="shared" si="29"/>
        <v>17000000</v>
      </c>
      <c r="F516" s="16"/>
      <c r="G516" s="16"/>
      <c r="H516" s="16"/>
      <c r="I516" s="16"/>
      <c r="J516" s="16">
        <f t="shared" si="30"/>
        <v>17000000</v>
      </c>
      <c r="K516" s="16">
        <v>17000000</v>
      </c>
      <c r="L516" s="16"/>
    </row>
    <row r="517" spans="1:16" hidden="1" outlineLevel="1" x14ac:dyDescent="0.25">
      <c r="A517" t="s">
        <v>1204</v>
      </c>
      <c r="B517" t="s">
        <v>37</v>
      </c>
      <c r="C517" t="s">
        <v>1228</v>
      </c>
      <c r="D517" s="16" t="s">
        <v>1229</v>
      </c>
      <c r="E517" s="16">
        <f t="shared" si="29"/>
        <v>464230.76923076925</v>
      </c>
      <c r="F517" s="16"/>
      <c r="G517" s="16"/>
      <c r="H517" s="16"/>
      <c r="I517" s="16"/>
      <c r="J517" s="16">
        <f t="shared" si="30"/>
        <v>464230.76923076925</v>
      </c>
      <c r="K517" s="16">
        <v>464230.76923076925</v>
      </c>
      <c r="L517" s="16"/>
    </row>
    <row r="518" spans="1:16" hidden="1" outlineLevel="1" x14ac:dyDescent="0.25">
      <c r="D518" s="16"/>
      <c r="E518" s="16">
        <f t="shared" si="29"/>
        <v>0</v>
      </c>
      <c r="F518" s="16"/>
      <c r="G518" s="16"/>
      <c r="H518" s="16"/>
      <c r="I518" s="16"/>
      <c r="J518" s="16">
        <f t="shared" si="30"/>
        <v>0</v>
      </c>
      <c r="K518" s="16"/>
      <c r="L518" s="16"/>
    </row>
    <row r="519" spans="1:16" hidden="1" outlineLevel="1" x14ac:dyDescent="0.25">
      <c r="D519" s="16"/>
      <c r="E519" s="16">
        <f t="shared" si="29"/>
        <v>0</v>
      </c>
      <c r="F519" s="16"/>
      <c r="G519" s="16"/>
      <c r="H519" s="16"/>
      <c r="I519" s="16"/>
      <c r="J519" s="16">
        <f t="shared" si="30"/>
        <v>0</v>
      </c>
      <c r="K519" s="16"/>
      <c r="L519" s="16"/>
    </row>
    <row r="520" spans="1:16" hidden="1" outlineLevel="1" x14ac:dyDescent="0.25">
      <c r="D520" s="16"/>
      <c r="E520" s="16">
        <f t="shared" si="29"/>
        <v>0</v>
      </c>
      <c r="F520" s="16"/>
      <c r="G520" s="16"/>
      <c r="H520" s="16"/>
      <c r="I520" s="16"/>
      <c r="J520" s="16">
        <f t="shared" si="30"/>
        <v>0</v>
      </c>
      <c r="K520" s="16"/>
      <c r="L520" s="16"/>
    </row>
    <row r="521" spans="1:16" hidden="1" outlineLevel="1" x14ac:dyDescent="0.25">
      <c r="D521" s="22"/>
      <c r="E521" s="16">
        <f t="shared" si="21"/>
        <v>0</v>
      </c>
      <c r="F521" s="22"/>
      <c r="G521" s="22"/>
      <c r="H521" s="22"/>
      <c r="I521" s="22"/>
      <c r="J521" s="16">
        <f t="shared" si="22"/>
        <v>0</v>
      </c>
      <c r="K521" s="22"/>
      <c r="L521" s="22"/>
    </row>
    <row r="522" spans="1:16" hidden="1" outlineLevel="1" x14ac:dyDescent="0.25">
      <c r="D522" s="22"/>
      <c r="E522" s="16">
        <f t="shared" si="21"/>
        <v>0</v>
      </c>
      <c r="F522" s="22"/>
      <c r="G522" s="22"/>
      <c r="H522" s="22"/>
      <c r="I522" s="22"/>
      <c r="J522" s="16">
        <f t="shared" si="22"/>
        <v>0</v>
      </c>
      <c r="K522" s="22"/>
      <c r="L522" s="22"/>
    </row>
    <row r="523" spans="1:16" s="1" customFormat="1" collapsed="1" x14ac:dyDescent="0.25">
      <c r="A523" s="3"/>
      <c r="B523" s="3"/>
      <c r="C523" s="3"/>
      <c r="D523" s="3" t="s">
        <v>86</v>
      </c>
      <c r="E523" s="4">
        <f t="shared" ref="E523:K523" si="31">SUM(E360:E522)</f>
        <v>500348838.46153849</v>
      </c>
      <c r="F523" s="4">
        <f t="shared" si="31"/>
        <v>0</v>
      </c>
      <c r="G523" s="4">
        <f t="shared" si="31"/>
        <v>21230769.230769232</v>
      </c>
      <c r="H523" s="4">
        <f t="shared" si="31"/>
        <v>0</v>
      </c>
      <c r="I523" s="4">
        <f t="shared" si="31"/>
        <v>0</v>
      </c>
      <c r="J523" s="4">
        <f t="shared" si="22"/>
        <v>521579607.69230771</v>
      </c>
      <c r="K523" s="4">
        <f t="shared" si="31"/>
        <v>500348838.46153849</v>
      </c>
      <c r="L523" s="4"/>
      <c r="M523" s="35">
        <v>407084615.38461542</v>
      </c>
      <c r="N523" s="19">
        <v>75800000</v>
      </c>
      <c r="O523" s="35">
        <v>17464230.769230768</v>
      </c>
      <c r="P523" s="35">
        <v>21230769.230769232</v>
      </c>
    </row>
    <row r="524" spans="1:16" s="20" customFormat="1" hidden="1" outlineLevel="1" x14ac:dyDescent="0.25">
      <c r="A524" s="20" t="s">
        <v>66</v>
      </c>
      <c r="B524" s="20" t="s">
        <v>20</v>
      </c>
      <c r="C524" s="20" t="s">
        <v>1384</v>
      </c>
      <c r="D524" s="20" t="s">
        <v>886</v>
      </c>
      <c r="E524" s="2">
        <f t="shared" si="21"/>
        <v>4200000</v>
      </c>
      <c r="G524" s="22">
        <v>115000</v>
      </c>
      <c r="J524" s="2">
        <f t="shared" si="22"/>
        <v>4315000</v>
      </c>
      <c r="K524" s="20">
        <v>4200000</v>
      </c>
      <c r="L524" s="20" t="s">
        <v>250</v>
      </c>
      <c r="M524" s="22"/>
      <c r="N524" s="19"/>
      <c r="O524" s="22"/>
      <c r="P524" s="22"/>
    </row>
    <row r="525" spans="1:16" s="20" customFormat="1" hidden="1" outlineLevel="1" x14ac:dyDescent="0.25">
      <c r="A525" s="20" t="s">
        <v>66</v>
      </c>
      <c r="B525" s="20" t="s">
        <v>20</v>
      </c>
      <c r="C525" s="20" t="s">
        <v>1385</v>
      </c>
      <c r="D525" s="20" t="s">
        <v>278</v>
      </c>
      <c r="E525" s="2">
        <f t="shared" ref="E525:E591" si="32">+K525-F525</f>
        <v>4200000</v>
      </c>
      <c r="G525" s="22"/>
      <c r="J525" s="2">
        <f t="shared" si="22"/>
        <v>4200000</v>
      </c>
      <c r="K525" s="20">
        <v>4200000</v>
      </c>
      <c r="L525" s="20" t="s">
        <v>250</v>
      </c>
      <c r="M525" s="22"/>
      <c r="N525" s="19"/>
      <c r="O525" s="22"/>
      <c r="P525" s="22"/>
    </row>
    <row r="526" spans="1:16" s="20" customFormat="1" hidden="1" outlineLevel="1" x14ac:dyDescent="0.25">
      <c r="A526" s="20" t="s">
        <v>66</v>
      </c>
      <c r="B526" s="20" t="s">
        <v>20</v>
      </c>
      <c r="C526" s="20" t="s">
        <v>1386</v>
      </c>
      <c r="D526" s="20" t="s">
        <v>602</v>
      </c>
      <c r="E526" s="2">
        <f t="shared" si="32"/>
        <v>0</v>
      </c>
      <c r="G526" s="22">
        <v>0</v>
      </c>
      <c r="J526" s="2">
        <f t="shared" si="22"/>
        <v>0</v>
      </c>
      <c r="K526" s="20">
        <v>0</v>
      </c>
      <c r="L526" s="20" t="s">
        <v>250</v>
      </c>
      <c r="M526" s="22"/>
      <c r="N526" s="19"/>
      <c r="O526" s="22"/>
      <c r="P526" s="22"/>
    </row>
    <row r="527" spans="1:16" s="20" customFormat="1" hidden="1" outlineLevel="1" x14ac:dyDescent="0.25">
      <c r="A527" s="20" t="s">
        <v>66</v>
      </c>
      <c r="B527" s="20" t="s">
        <v>20</v>
      </c>
      <c r="C527" s="20" t="s">
        <v>1387</v>
      </c>
      <c r="D527" s="20" t="s">
        <v>562</v>
      </c>
      <c r="E527" s="2">
        <f t="shared" si="32"/>
        <v>3500000</v>
      </c>
      <c r="G527" s="22"/>
      <c r="J527" s="2">
        <f t="shared" si="22"/>
        <v>3500000</v>
      </c>
      <c r="K527" s="20">
        <v>3500000</v>
      </c>
      <c r="L527" s="20" t="s">
        <v>252</v>
      </c>
      <c r="M527" s="22"/>
      <c r="N527" s="19"/>
      <c r="O527" s="22"/>
      <c r="P527" s="22"/>
    </row>
    <row r="528" spans="1:16" s="20" customFormat="1" hidden="1" outlineLevel="1" x14ac:dyDescent="0.25">
      <c r="A528" s="20" t="s">
        <v>66</v>
      </c>
      <c r="B528" s="20" t="s">
        <v>20</v>
      </c>
      <c r="C528" s="20" t="s">
        <v>1388</v>
      </c>
      <c r="D528" s="20" t="s">
        <v>1389</v>
      </c>
      <c r="E528" s="2">
        <f t="shared" si="32"/>
        <v>5900000</v>
      </c>
      <c r="G528" s="22"/>
      <c r="J528" s="2">
        <f t="shared" si="22"/>
        <v>5900000</v>
      </c>
      <c r="K528" s="20">
        <v>5900000</v>
      </c>
      <c r="L528" s="20" t="s">
        <v>251</v>
      </c>
      <c r="M528" s="22"/>
      <c r="N528" s="19"/>
      <c r="O528" s="22"/>
      <c r="P528" s="22"/>
    </row>
    <row r="529" spans="1:16" s="20" customFormat="1" hidden="1" outlineLevel="1" x14ac:dyDescent="0.25">
      <c r="A529" s="20" t="s">
        <v>66</v>
      </c>
      <c r="B529" s="20" t="s">
        <v>20</v>
      </c>
      <c r="C529" s="20" t="s">
        <v>1390</v>
      </c>
      <c r="D529" s="20" t="s">
        <v>908</v>
      </c>
      <c r="E529" s="2">
        <f t="shared" si="32"/>
        <v>4200000</v>
      </c>
      <c r="G529" s="22"/>
      <c r="J529" s="2">
        <f t="shared" ref="J529:J592" si="33">SUM(E529:G529)-H529</f>
        <v>4200000</v>
      </c>
      <c r="K529" s="20">
        <v>4200000</v>
      </c>
      <c r="L529" s="20" t="s">
        <v>250</v>
      </c>
      <c r="M529" s="22"/>
      <c r="N529" s="19"/>
      <c r="O529" s="22"/>
      <c r="P529" s="22"/>
    </row>
    <row r="530" spans="1:16" s="20" customFormat="1" hidden="1" outlineLevel="1" x14ac:dyDescent="0.25">
      <c r="A530" s="20" t="s">
        <v>66</v>
      </c>
      <c r="B530" s="20" t="s">
        <v>20</v>
      </c>
      <c r="C530" s="20" t="s">
        <v>1391</v>
      </c>
      <c r="D530" s="20" t="s">
        <v>684</v>
      </c>
      <c r="E530" s="2">
        <f t="shared" si="32"/>
        <v>4200000</v>
      </c>
      <c r="G530" s="22"/>
      <c r="J530" s="2">
        <f t="shared" si="33"/>
        <v>4200000</v>
      </c>
      <c r="K530" s="20">
        <v>4200000</v>
      </c>
      <c r="L530" s="20" t="s">
        <v>250</v>
      </c>
      <c r="M530" s="22"/>
      <c r="N530" s="19"/>
      <c r="O530" s="22"/>
      <c r="P530" s="22"/>
    </row>
    <row r="531" spans="1:16" s="20" customFormat="1" hidden="1" outlineLevel="1" x14ac:dyDescent="0.25">
      <c r="A531" s="20" t="s">
        <v>66</v>
      </c>
      <c r="B531" s="20" t="s">
        <v>20</v>
      </c>
      <c r="C531" s="20" t="s">
        <v>1392</v>
      </c>
      <c r="D531" s="20" t="s">
        <v>722</v>
      </c>
      <c r="E531" s="2">
        <f t="shared" si="32"/>
        <v>4000000</v>
      </c>
      <c r="G531" s="22"/>
      <c r="J531" s="2">
        <f t="shared" si="33"/>
        <v>4000000</v>
      </c>
      <c r="K531" s="20">
        <v>4000000</v>
      </c>
      <c r="L531" s="20" t="s">
        <v>250</v>
      </c>
      <c r="M531" s="22"/>
      <c r="N531" s="19"/>
      <c r="O531" s="22"/>
      <c r="P531" s="22"/>
    </row>
    <row r="532" spans="1:16" s="20" customFormat="1" hidden="1" outlineLevel="1" x14ac:dyDescent="0.25">
      <c r="A532" s="20" t="s">
        <v>66</v>
      </c>
      <c r="B532" s="20" t="s">
        <v>20</v>
      </c>
      <c r="C532" s="20" t="s">
        <v>1393</v>
      </c>
      <c r="D532" s="20" t="s">
        <v>279</v>
      </c>
      <c r="E532" s="2">
        <f t="shared" si="32"/>
        <v>4700000</v>
      </c>
      <c r="G532" s="22"/>
      <c r="J532" s="2">
        <f t="shared" si="33"/>
        <v>4700000</v>
      </c>
      <c r="K532" s="20">
        <v>4700000</v>
      </c>
      <c r="L532" s="20" t="s">
        <v>251</v>
      </c>
      <c r="M532" s="22"/>
      <c r="N532" s="19"/>
      <c r="O532" s="22"/>
      <c r="P532" s="22"/>
    </row>
    <row r="533" spans="1:16" s="20" customFormat="1" hidden="1" outlineLevel="1" x14ac:dyDescent="0.25">
      <c r="A533" s="20" t="s">
        <v>66</v>
      </c>
      <c r="B533" s="20" t="s">
        <v>20</v>
      </c>
      <c r="C533" s="20" t="s">
        <v>1394</v>
      </c>
      <c r="D533" s="20" t="s">
        <v>941</v>
      </c>
      <c r="E533" s="2">
        <f t="shared" si="32"/>
        <v>3200000</v>
      </c>
      <c r="G533" s="22">
        <v>1000000</v>
      </c>
      <c r="J533" s="2">
        <f t="shared" si="33"/>
        <v>4200000</v>
      </c>
      <c r="K533" s="20">
        <v>3200000</v>
      </c>
      <c r="L533" s="20" t="s">
        <v>250</v>
      </c>
      <c r="M533" s="22"/>
      <c r="N533" s="19"/>
      <c r="O533" s="22"/>
      <c r="P533" s="22"/>
    </row>
    <row r="534" spans="1:16" s="20" customFormat="1" hidden="1" outlineLevel="1" x14ac:dyDescent="0.25">
      <c r="A534" s="20" t="s">
        <v>66</v>
      </c>
      <c r="B534" s="20" t="s">
        <v>20</v>
      </c>
      <c r="D534" s="20" t="s">
        <v>468</v>
      </c>
      <c r="E534" s="2">
        <f t="shared" si="32"/>
        <v>0</v>
      </c>
      <c r="G534" s="22"/>
      <c r="J534" s="2">
        <f t="shared" si="33"/>
        <v>0</v>
      </c>
      <c r="K534" s="20">
        <v>0</v>
      </c>
      <c r="L534" s="20" t="s">
        <v>250</v>
      </c>
      <c r="M534" s="22"/>
      <c r="N534" s="19"/>
      <c r="O534" s="22"/>
      <c r="P534" s="22"/>
    </row>
    <row r="535" spans="1:16" s="20" customFormat="1" hidden="1" outlineLevel="1" x14ac:dyDescent="0.25">
      <c r="A535" s="20" t="s">
        <v>66</v>
      </c>
      <c r="B535" s="20" t="s">
        <v>20</v>
      </c>
      <c r="C535" s="20" t="s">
        <v>1395</v>
      </c>
      <c r="D535" s="20" t="s">
        <v>564</v>
      </c>
      <c r="E535" s="2">
        <f t="shared" si="32"/>
        <v>4000000</v>
      </c>
      <c r="G535" s="22"/>
      <c r="J535" s="2">
        <f t="shared" si="33"/>
        <v>4000000</v>
      </c>
      <c r="K535" s="20">
        <v>4000000</v>
      </c>
      <c r="L535" s="20" t="s">
        <v>251</v>
      </c>
      <c r="M535" s="22"/>
      <c r="N535" s="19"/>
      <c r="O535" s="22"/>
      <c r="P535" s="22"/>
    </row>
    <row r="536" spans="1:16" s="20" customFormat="1" hidden="1" outlineLevel="1" x14ac:dyDescent="0.25">
      <c r="A536" s="20" t="s">
        <v>66</v>
      </c>
      <c r="B536" s="20" t="s">
        <v>20</v>
      </c>
      <c r="D536" s="20" t="s">
        <v>945</v>
      </c>
      <c r="E536" s="2">
        <f t="shared" si="32"/>
        <v>0</v>
      </c>
      <c r="G536" s="22"/>
      <c r="J536" s="2">
        <f t="shared" si="33"/>
        <v>0</v>
      </c>
      <c r="K536" s="20">
        <v>0</v>
      </c>
      <c r="L536" s="20" t="s">
        <v>251</v>
      </c>
      <c r="M536" s="22"/>
      <c r="N536" s="19"/>
      <c r="O536" s="22"/>
      <c r="P536" s="22"/>
    </row>
    <row r="537" spans="1:16" s="20" customFormat="1" hidden="1" outlineLevel="1" x14ac:dyDescent="0.25">
      <c r="A537" s="20" t="s">
        <v>66</v>
      </c>
      <c r="B537" s="20" t="s">
        <v>20</v>
      </c>
      <c r="C537" s="20" t="s">
        <v>1396</v>
      </c>
      <c r="D537" s="20" t="s">
        <v>534</v>
      </c>
      <c r="E537" s="2">
        <f t="shared" si="32"/>
        <v>3700000</v>
      </c>
      <c r="G537" s="22"/>
      <c r="J537" s="2">
        <f t="shared" si="33"/>
        <v>3700000</v>
      </c>
      <c r="K537" s="20">
        <v>3700000</v>
      </c>
      <c r="L537" s="20" t="s">
        <v>250</v>
      </c>
      <c r="M537" s="22"/>
      <c r="N537" s="19"/>
      <c r="O537" s="22"/>
      <c r="P537" s="22"/>
    </row>
    <row r="538" spans="1:16" s="20" customFormat="1" hidden="1" outlineLevel="1" x14ac:dyDescent="0.25">
      <c r="A538" s="20" t="s">
        <v>66</v>
      </c>
      <c r="B538" s="20" t="s">
        <v>20</v>
      </c>
      <c r="C538" s="20" t="s">
        <v>1397</v>
      </c>
      <c r="D538" s="20" t="s">
        <v>535</v>
      </c>
      <c r="E538" s="2">
        <f t="shared" si="32"/>
        <v>3200000</v>
      </c>
      <c r="G538" s="22"/>
      <c r="J538" s="2">
        <f t="shared" si="33"/>
        <v>3200000</v>
      </c>
      <c r="K538" s="20">
        <v>3200000</v>
      </c>
      <c r="L538" s="20" t="s">
        <v>250</v>
      </c>
      <c r="M538" s="22"/>
      <c r="N538" s="19"/>
      <c r="O538" s="22"/>
      <c r="P538" s="22"/>
    </row>
    <row r="539" spans="1:16" s="20" customFormat="1" hidden="1" outlineLevel="1" x14ac:dyDescent="0.25">
      <c r="A539" s="20" t="s">
        <v>66</v>
      </c>
      <c r="B539" s="20" t="s">
        <v>20</v>
      </c>
      <c r="C539" s="20" t="s">
        <v>1398</v>
      </c>
      <c r="D539" s="20" t="s">
        <v>643</v>
      </c>
      <c r="E539" s="2">
        <f t="shared" si="32"/>
        <v>0</v>
      </c>
      <c r="G539" s="22"/>
      <c r="J539" s="2">
        <f t="shared" si="33"/>
        <v>0</v>
      </c>
      <c r="K539" s="20">
        <v>0</v>
      </c>
      <c r="L539" s="20" t="s">
        <v>250</v>
      </c>
      <c r="M539" s="22"/>
      <c r="N539" s="19"/>
      <c r="O539" s="22"/>
      <c r="P539" s="22"/>
    </row>
    <row r="540" spans="1:16" s="20" customFormat="1" hidden="1" outlineLevel="1" x14ac:dyDescent="0.25">
      <c r="A540" s="20" t="s">
        <v>66</v>
      </c>
      <c r="B540" s="20" t="s">
        <v>20</v>
      </c>
      <c r="C540" s="20" t="s">
        <v>1399</v>
      </c>
      <c r="D540" s="20" t="s">
        <v>942</v>
      </c>
      <c r="E540" s="2">
        <f t="shared" si="32"/>
        <v>2800000</v>
      </c>
      <c r="G540" s="22">
        <v>1000000</v>
      </c>
      <c r="J540" s="2">
        <f t="shared" si="33"/>
        <v>3800000</v>
      </c>
      <c r="K540" s="20">
        <v>2800000</v>
      </c>
      <c r="L540" s="20" t="s">
        <v>250</v>
      </c>
      <c r="M540" s="22"/>
      <c r="N540" s="19"/>
      <c r="O540" s="22"/>
      <c r="P540" s="22"/>
    </row>
    <row r="541" spans="1:16" s="20" customFormat="1" hidden="1" outlineLevel="1" x14ac:dyDescent="0.25">
      <c r="A541" s="20" t="s">
        <v>66</v>
      </c>
      <c r="B541" s="20" t="s">
        <v>20</v>
      </c>
      <c r="D541" s="20" t="s">
        <v>1400</v>
      </c>
      <c r="E541" s="2">
        <f t="shared" si="32"/>
        <v>0</v>
      </c>
      <c r="G541" s="22"/>
      <c r="J541" s="2">
        <f t="shared" si="33"/>
        <v>0</v>
      </c>
      <c r="K541" s="20">
        <v>0</v>
      </c>
      <c r="L541" s="20" t="s">
        <v>250</v>
      </c>
      <c r="M541" s="22"/>
      <c r="N541" s="19"/>
      <c r="O541" s="22"/>
      <c r="P541" s="22"/>
    </row>
    <row r="542" spans="1:16" s="20" customFormat="1" hidden="1" outlineLevel="1" x14ac:dyDescent="0.25">
      <c r="A542" s="20" t="s">
        <v>66</v>
      </c>
      <c r="B542" s="20" t="s">
        <v>20</v>
      </c>
      <c r="C542" s="20" t="s">
        <v>1401</v>
      </c>
      <c r="D542" s="20" t="s">
        <v>425</v>
      </c>
      <c r="E542" s="2">
        <f t="shared" si="32"/>
        <v>4200000</v>
      </c>
      <c r="G542" s="22"/>
      <c r="J542" s="2">
        <f t="shared" si="33"/>
        <v>4200000</v>
      </c>
      <c r="K542" s="20">
        <v>4200000</v>
      </c>
      <c r="L542" s="20" t="s">
        <v>250</v>
      </c>
      <c r="M542" s="22"/>
      <c r="N542" s="19"/>
      <c r="O542" s="22"/>
      <c r="P542" s="22"/>
    </row>
    <row r="543" spans="1:16" s="20" customFormat="1" hidden="1" outlineLevel="1" x14ac:dyDescent="0.25">
      <c r="A543" s="20" t="s">
        <v>66</v>
      </c>
      <c r="B543" s="20" t="s">
        <v>20</v>
      </c>
      <c r="C543" s="20" t="s">
        <v>1402</v>
      </c>
      <c r="D543" s="20" t="s">
        <v>888</v>
      </c>
      <c r="E543" s="2">
        <f t="shared" si="32"/>
        <v>4200000</v>
      </c>
      <c r="G543" s="22"/>
      <c r="J543" s="2">
        <f t="shared" si="33"/>
        <v>4200000</v>
      </c>
      <c r="K543" s="20">
        <v>4200000</v>
      </c>
      <c r="L543" s="20" t="s">
        <v>250</v>
      </c>
      <c r="M543" s="22"/>
      <c r="N543" s="19"/>
      <c r="O543" s="22"/>
      <c r="P543" s="22"/>
    </row>
    <row r="544" spans="1:16" s="20" customFormat="1" hidden="1" outlineLevel="1" x14ac:dyDescent="0.25">
      <c r="A544" s="20" t="s">
        <v>66</v>
      </c>
      <c r="B544" s="20" t="s">
        <v>20</v>
      </c>
      <c r="C544" s="20" t="s">
        <v>1403</v>
      </c>
      <c r="D544" s="20" t="s">
        <v>646</v>
      </c>
      <c r="E544" s="2">
        <f t="shared" si="32"/>
        <v>4200000</v>
      </c>
      <c r="G544" s="22"/>
      <c r="J544" s="2">
        <f t="shared" si="33"/>
        <v>4200000</v>
      </c>
      <c r="K544" s="20">
        <v>4200000</v>
      </c>
      <c r="L544" s="20" t="s">
        <v>250</v>
      </c>
      <c r="M544" s="22"/>
      <c r="N544" s="19"/>
      <c r="O544" s="22"/>
      <c r="P544" s="22"/>
    </row>
    <row r="545" spans="1:16" s="20" customFormat="1" hidden="1" outlineLevel="1" x14ac:dyDescent="0.25">
      <c r="A545" s="20" t="s">
        <v>66</v>
      </c>
      <c r="B545" s="20" t="s">
        <v>20</v>
      </c>
      <c r="C545" s="20" t="s">
        <v>1404</v>
      </c>
      <c r="D545" s="20" t="s">
        <v>1405</v>
      </c>
      <c r="E545" s="2">
        <f t="shared" si="32"/>
        <v>3173000</v>
      </c>
      <c r="G545" s="22">
        <v>576000</v>
      </c>
      <c r="J545" s="2">
        <f t="shared" si="33"/>
        <v>3749000</v>
      </c>
      <c r="K545" s="20">
        <v>3173000</v>
      </c>
      <c r="L545" s="20" t="s">
        <v>251</v>
      </c>
      <c r="M545" s="22"/>
      <c r="N545" s="19"/>
      <c r="O545" s="22"/>
      <c r="P545" s="22"/>
    </row>
    <row r="546" spans="1:16" s="20" customFormat="1" hidden="1" outlineLevel="1" x14ac:dyDescent="0.25">
      <c r="A546" s="20" t="s">
        <v>66</v>
      </c>
      <c r="B546" s="20" t="s">
        <v>20</v>
      </c>
      <c r="C546" s="20" t="s">
        <v>1406</v>
      </c>
      <c r="D546" s="20" t="s">
        <v>536</v>
      </c>
      <c r="E546" s="2">
        <f t="shared" si="32"/>
        <v>3700000</v>
      </c>
      <c r="G546" s="22"/>
      <c r="J546" s="2">
        <f t="shared" si="33"/>
        <v>3700000</v>
      </c>
      <c r="K546" s="20">
        <v>3700000</v>
      </c>
      <c r="L546" s="20" t="s">
        <v>252</v>
      </c>
      <c r="M546" s="22"/>
      <c r="N546" s="19"/>
      <c r="O546" s="22"/>
      <c r="P546" s="22"/>
    </row>
    <row r="547" spans="1:16" s="20" customFormat="1" hidden="1" outlineLevel="1" x14ac:dyDescent="0.25">
      <c r="A547" s="20" t="s">
        <v>66</v>
      </c>
      <c r="B547" s="20" t="s">
        <v>20</v>
      </c>
      <c r="D547" s="20" t="s">
        <v>1407</v>
      </c>
      <c r="E547" s="2">
        <f t="shared" si="32"/>
        <v>0</v>
      </c>
      <c r="G547" s="22"/>
      <c r="J547" s="2">
        <f t="shared" si="33"/>
        <v>0</v>
      </c>
      <c r="K547" s="20">
        <v>0</v>
      </c>
      <c r="L547" s="20" t="s">
        <v>250</v>
      </c>
      <c r="M547" s="22"/>
      <c r="N547" s="19"/>
      <c r="O547" s="22"/>
      <c r="P547" s="22"/>
    </row>
    <row r="548" spans="1:16" s="20" customFormat="1" hidden="1" outlineLevel="1" x14ac:dyDescent="0.25">
      <c r="A548" s="20" t="s">
        <v>66</v>
      </c>
      <c r="B548" s="20" t="s">
        <v>20</v>
      </c>
      <c r="C548" s="20" t="s">
        <v>1408</v>
      </c>
      <c r="D548" s="20" t="s">
        <v>281</v>
      </c>
      <c r="E548" s="2">
        <f t="shared" si="32"/>
        <v>1800000</v>
      </c>
      <c r="G548" s="22"/>
      <c r="J548" s="2">
        <f t="shared" si="33"/>
        <v>1800000</v>
      </c>
      <c r="K548" s="20">
        <v>1800000</v>
      </c>
      <c r="L548" s="20" t="s">
        <v>250</v>
      </c>
      <c r="M548" s="22"/>
      <c r="N548" s="19"/>
      <c r="O548" s="22"/>
      <c r="P548" s="22"/>
    </row>
    <row r="549" spans="1:16" s="20" customFormat="1" hidden="1" outlineLevel="1" x14ac:dyDescent="0.25">
      <c r="A549" s="20" t="s">
        <v>66</v>
      </c>
      <c r="B549" s="20" t="s">
        <v>20</v>
      </c>
      <c r="C549" s="20" t="s">
        <v>1409</v>
      </c>
      <c r="D549" s="20" t="s">
        <v>282</v>
      </c>
      <c r="E549" s="2">
        <f t="shared" si="32"/>
        <v>1800000</v>
      </c>
      <c r="G549" s="22"/>
      <c r="J549" s="2">
        <f t="shared" si="33"/>
        <v>1800000</v>
      </c>
      <c r="K549" s="20">
        <v>1800000</v>
      </c>
      <c r="L549" s="20" t="s">
        <v>250</v>
      </c>
      <c r="M549" s="22"/>
      <c r="N549" s="19"/>
      <c r="O549" s="22"/>
      <c r="P549" s="22"/>
    </row>
    <row r="550" spans="1:16" s="20" customFormat="1" hidden="1" outlineLevel="1" x14ac:dyDescent="0.25">
      <c r="A550" s="20" t="s">
        <v>66</v>
      </c>
      <c r="B550" s="20" t="s">
        <v>20</v>
      </c>
      <c r="C550" s="20" t="s">
        <v>1410</v>
      </c>
      <c r="D550" s="20" t="s">
        <v>1411</v>
      </c>
      <c r="E550" s="2">
        <f t="shared" si="32"/>
        <v>246000</v>
      </c>
      <c r="G550" s="22">
        <v>615000</v>
      </c>
      <c r="J550" s="2">
        <f t="shared" si="33"/>
        <v>861000</v>
      </c>
      <c r="K550" s="20">
        <v>246000</v>
      </c>
      <c r="L550" s="20" t="s">
        <v>250</v>
      </c>
      <c r="M550" s="22"/>
      <c r="N550" s="19"/>
      <c r="O550" s="22"/>
      <c r="P550" s="22"/>
    </row>
    <row r="551" spans="1:16" s="20" customFormat="1" ht="15.75" hidden="1" customHeight="1" outlineLevel="1" x14ac:dyDescent="0.25">
      <c r="A551" s="20" t="s">
        <v>66</v>
      </c>
      <c r="B551" s="20" t="s">
        <v>20</v>
      </c>
      <c r="D551" s="20" t="s">
        <v>1412</v>
      </c>
      <c r="E551" s="2">
        <f t="shared" si="32"/>
        <v>0</v>
      </c>
      <c r="G551" s="22"/>
      <c r="J551" s="2">
        <f t="shared" si="33"/>
        <v>0</v>
      </c>
      <c r="K551" s="20">
        <v>0</v>
      </c>
      <c r="L551" s="20" t="s">
        <v>250</v>
      </c>
      <c r="M551" s="22"/>
      <c r="N551" s="19"/>
      <c r="O551" s="22"/>
      <c r="P551" s="22"/>
    </row>
    <row r="552" spans="1:16" s="20" customFormat="1" hidden="1" outlineLevel="1" x14ac:dyDescent="0.25">
      <c r="A552" s="20" t="s">
        <v>66</v>
      </c>
      <c r="B552" s="20" t="s">
        <v>20</v>
      </c>
      <c r="C552" s="20" t="s">
        <v>1413</v>
      </c>
      <c r="D552" s="16" t="s">
        <v>389</v>
      </c>
      <c r="E552" s="2">
        <f t="shared" si="32"/>
        <v>1300000</v>
      </c>
      <c r="F552" s="16"/>
      <c r="G552" s="22"/>
      <c r="H552" s="16"/>
      <c r="I552" s="16"/>
      <c r="J552" s="2">
        <f t="shared" si="33"/>
        <v>1300000</v>
      </c>
      <c r="K552" s="16">
        <v>1300000</v>
      </c>
      <c r="L552" s="16" t="s">
        <v>250</v>
      </c>
      <c r="M552" s="16"/>
      <c r="N552" s="19"/>
      <c r="O552" s="22"/>
      <c r="P552" s="22"/>
    </row>
    <row r="553" spans="1:16" s="20" customFormat="1" hidden="1" outlineLevel="1" x14ac:dyDescent="0.25">
      <c r="A553" s="20" t="s">
        <v>66</v>
      </c>
      <c r="B553" s="20" t="s">
        <v>20</v>
      </c>
      <c r="C553" s="20" t="s">
        <v>1414</v>
      </c>
      <c r="D553" s="16" t="s">
        <v>284</v>
      </c>
      <c r="E553" s="2">
        <f t="shared" si="32"/>
        <v>1300000</v>
      </c>
      <c r="F553" s="16"/>
      <c r="G553" s="22"/>
      <c r="H553" s="16"/>
      <c r="I553" s="16"/>
      <c r="J553" s="2">
        <f t="shared" si="33"/>
        <v>1300000</v>
      </c>
      <c r="K553" s="16">
        <v>1300000</v>
      </c>
      <c r="L553" s="16" t="s">
        <v>250</v>
      </c>
      <c r="M553" s="16"/>
      <c r="N553" s="19"/>
      <c r="O553" s="22"/>
      <c r="P553" s="22"/>
    </row>
    <row r="554" spans="1:16" s="20" customFormat="1" hidden="1" outlineLevel="1" x14ac:dyDescent="0.25">
      <c r="A554" s="20" t="s">
        <v>66</v>
      </c>
      <c r="B554" s="20" t="s">
        <v>20</v>
      </c>
      <c r="C554" s="20" t="s">
        <v>1415</v>
      </c>
      <c r="D554" s="20" t="s">
        <v>283</v>
      </c>
      <c r="E554" s="2">
        <f t="shared" si="32"/>
        <v>1300000</v>
      </c>
      <c r="G554" s="22"/>
      <c r="J554" s="2">
        <f t="shared" si="33"/>
        <v>1300000</v>
      </c>
      <c r="K554" s="20">
        <v>1300000</v>
      </c>
      <c r="L554" s="20" t="s">
        <v>250</v>
      </c>
      <c r="M554" s="22"/>
      <c r="N554" s="19"/>
      <c r="O554" s="22"/>
      <c r="P554" s="22"/>
    </row>
    <row r="555" spans="1:16" s="20" customFormat="1" hidden="1" outlineLevel="1" x14ac:dyDescent="0.25">
      <c r="A555" s="20" t="s">
        <v>66</v>
      </c>
      <c r="B555" s="20" t="s">
        <v>20</v>
      </c>
      <c r="C555" s="20" t="s">
        <v>1416</v>
      </c>
      <c r="D555" s="20" t="s">
        <v>626</v>
      </c>
      <c r="E555" s="2">
        <f t="shared" si="32"/>
        <v>3700000</v>
      </c>
      <c r="G555" s="22"/>
      <c r="J555" s="2">
        <f t="shared" si="33"/>
        <v>3700000</v>
      </c>
      <c r="K555" s="20">
        <v>3700000</v>
      </c>
      <c r="L555" s="20" t="s">
        <v>250</v>
      </c>
      <c r="M555" s="22"/>
      <c r="N555" s="19"/>
      <c r="O555" s="22"/>
      <c r="P555" s="22"/>
    </row>
    <row r="556" spans="1:16" s="20" customFormat="1" hidden="1" outlineLevel="1" x14ac:dyDescent="0.25">
      <c r="A556" s="20" t="s">
        <v>66</v>
      </c>
      <c r="B556" s="20" t="s">
        <v>20</v>
      </c>
      <c r="C556" s="20" t="s">
        <v>1417</v>
      </c>
      <c r="D556" s="20" t="s">
        <v>469</v>
      </c>
      <c r="E556" s="2">
        <f t="shared" si="32"/>
        <v>3700000</v>
      </c>
      <c r="G556" s="22"/>
      <c r="J556" s="2">
        <f t="shared" si="33"/>
        <v>3700000</v>
      </c>
      <c r="K556" s="20">
        <v>3700000</v>
      </c>
      <c r="L556" s="20" t="s">
        <v>250</v>
      </c>
      <c r="M556" s="22"/>
      <c r="N556" s="19"/>
      <c r="O556" s="22"/>
      <c r="P556" s="22"/>
    </row>
    <row r="557" spans="1:16" s="20" customFormat="1" hidden="1" outlineLevel="1" x14ac:dyDescent="0.25">
      <c r="A557" s="20" t="s">
        <v>66</v>
      </c>
      <c r="B557" s="20" t="s">
        <v>20</v>
      </c>
      <c r="C557" s="20" t="s">
        <v>1418</v>
      </c>
      <c r="D557" s="20" t="s">
        <v>627</v>
      </c>
      <c r="E557" s="2">
        <f t="shared" si="32"/>
        <v>2800000</v>
      </c>
      <c r="G557" s="22"/>
      <c r="J557" s="2">
        <f t="shared" si="33"/>
        <v>2800000</v>
      </c>
      <c r="K557" s="20">
        <v>2800000</v>
      </c>
      <c r="L557" s="20" t="s">
        <v>250</v>
      </c>
      <c r="M557" s="22"/>
      <c r="N557" s="19"/>
      <c r="O557" s="22"/>
      <c r="P557" s="22"/>
    </row>
    <row r="558" spans="1:16" s="20" customFormat="1" hidden="1" outlineLevel="1" x14ac:dyDescent="0.25">
      <c r="A558" s="20" t="s">
        <v>66</v>
      </c>
      <c r="B558" s="20" t="s">
        <v>20</v>
      </c>
      <c r="C558" s="20" t="s">
        <v>1419</v>
      </c>
      <c r="D558" s="20" t="s">
        <v>889</v>
      </c>
      <c r="E558" s="2">
        <f t="shared" si="32"/>
        <v>2800000</v>
      </c>
      <c r="G558" s="22">
        <v>76000</v>
      </c>
      <c r="J558" s="2">
        <f t="shared" si="33"/>
        <v>2876000</v>
      </c>
      <c r="K558" s="20">
        <v>2800000</v>
      </c>
      <c r="L558" s="20" t="s">
        <v>250</v>
      </c>
      <c r="M558" s="22"/>
      <c r="N558" s="19"/>
      <c r="O558" s="22"/>
      <c r="P558" s="22"/>
    </row>
    <row r="559" spans="1:16" s="20" customFormat="1" hidden="1" outlineLevel="1" x14ac:dyDescent="0.25">
      <c r="A559" s="20" t="s">
        <v>66</v>
      </c>
      <c r="B559" s="20" t="s">
        <v>20</v>
      </c>
      <c r="C559" s="20" t="s">
        <v>1420</v>
      </c>
      <c r="D559" s="20" t="s">
        <v>285</v>
      </c>
      <c r="E559" s="2">
        <f t="shared" si="32"/>
        <v>4200000</v>
      </c>
      <c r="G559" s="22"/>
      <c r="J559" s="2">
        <f t="shared" si="33"/>
        <v>4200000</v>
      </c>
      <c r="K559" s="20">
        <v>4200000</v>
      </c>
      <c r="L559" s="20" t="s">
        <v>250</v>
      </c>
      <c r="M559" s="22"/>
      <c r="N559" s="19"/>
      <c r="O559" s="22"/>
      <c r="P559" s="22"/>
    </row>
    <row r="560" spans="1:16" s="20" customFormat="1" hidden="1" outlineLevel="1" x14ac:dyDescent="0.25">
      <c r="A560" s="20" t="s">
        <v>66</v>
      </c>
      <c r="B560" s="20" t="s">
        <v>20</v>
      </c>
      <c r="C560" s="20" t="s">
        <v>1421</v>
      </c>
      <c r="D560" s="20" t="s">
        <v>686</v>
      </c>
      <c r="E560" s="16">
        <f t="shared" si="32"/>
        <v>4200000</v>
      </c>
      <c r="G560" s="22"/>
      <c r="J560" s="16">
        <f t="shared" si="33"/>
        <v>4200000</v>
      </c>
      <c r="K560" s="20">
        <v>4200000</v>
      </c>
      <c r="L560" s="20" t="s">
        <v>250</v>
      </c>
      <c r="M560" s="22"/>
      <c r="N560" s="22"/>
      <c r="O560" s="22"/>
      <c r="P560" s="22"/>
    </row>
    <row r="561" spans="1:16" s="20" customFormat="1" hidden="1" outlineLevel="1" x14ac:dyDescent="0.25">
      <c r="A561" s="20" t="s">
        <v>66</v>
      </c>
      <c r="B561" s="20" t="s">
        <v>20</v>
      </c>
      <c r="C561" s="20" t="s">
        <v>1422</v>
      </c>
      <c r="D561" s="20" t="s">
        <v>470</v>
      </c>
      <c r="E561" s="16">
        <f t="shared" si="32"/>
        <v>3800000</v>
      </c>
      <c r="G561" s="22"/>
      <c r="J561" s="16">
        <f t="shared" si="33"/>
        <v>3800000</v>
      </c>
      <c r="K561" s="20">
        <v>3800000</v>
      </c>
      <c r="L561" s="20" t="s">
        <v>372</v>
      </c>
      <c r="M561" s="22"/>
      <c r="N561" s="22"/>
      <c r="O561" s="22"/>
      <c r="P561" s="22"/>
    </row>
    <row r="562" spans="1:16" s="20" customFormat="1" hidden="1" outlineLevel="1" x14ac:dyDescent="0.25">
      <c r="A562" s="20" t="s">
        <v>66</v>
      </c>
      <c r="B562" s="20" t="s">
        <v>20</v>
      </c>
      <c r="C562" s="20" t="s">
        <v>1423</v>
      </c>
      <c r="D562" s="20" t="s">
        <v>688</v>
      </c>
      <c r="E562" s="16">
        <f t="shared" si="32"/>
        <v>2800000</v>
      </c>
      <c r="G562" s="22"/>
      <c r="J562" s="16">
        <f t="shared" si="33"/>
        <v>2800000</v>
      </c>
      <c r="K562" s="20">
        <v>2800000</v>
      </c>
      <c r="L562" s="20" t="s">
        <v>372</v>
      </c>
      <c r="M562" s="22"/>
      <c r="N562" s="22"/>
      <c r="O562" s="22"/>
      <c r="P562" s="22"/>
    </row>
    <row r="563" spans="1:16" s="20" customFormat="1" hidden="1" outlineLevel="1" x14ac:dyDescent="0.25">
      <c r="A563" s="20" t="s">
        <v>66</v>
      </c>
      <c r="B563" s="20" t="s">
        <v>20</v>
      </c>
      <c r="C563" s="20" t="s">
        <v>1424</v>
      </c>
      <c r="D563" s="20" t="s">
        <v>563</v>
      </c>
      <c r="E563" s="16">
        <f t="shared" si="32"/>
        <v>3700000</v>
      </c>
      <c r="G563" s="22"/>
      <c r="J563" s="16">
        <f t="shared" si="33"/>
        <v>3700000</v>
      </c>
      <c r="K563" s="20">
        <v>3700000</v>
      </c>
      <c r="L563" s="20" t="s">
        <v>250</v>
      </c>
      <c r="M563" s="22"/>
      <c r="N563" s="22"/>
      <c r="O563" s="22"/>
      <c r="P563" s="22"/>
    </row>
    <row r="564" spans="1:16" s="20" customFormat="1" hidden="1" outlineLevel="1" x14ac:dyDescent="0.25">
      <c r="A564" s="20" t="s">
        <v>66</v>
      </c>
      <c r="B564" s="20" t="s">
        <v>20</v>
      </c>
      <c r="C564" s="20" t="s">
        <v>1425</v>
      </c>
      <c r="D564" s="20" t="s">
        <v>909</v>
      </c>
      <c r="E564" s="16">
        <f t="shared" si="32"/>
        <v>3300000</v>
      </c>
      <c r="G564" s="22"/>
      <c r="J564" s="16">
        <f t="shared" si="33"/>
        <v>3300000</v>
      </c>
      <c r="K564" s="20">
        <v>3300000</v>
      </c>
      <c r="L564" s="20" t="s">
        <v>250</v>
      </c>
      <c r="M564" s="22"/>
      <c r="N564" s="22"/>
      <c r="O564" s="22"/>
      <c r="P564" s="22"/>
    </row>
    <row r="565" spans="1:16" s="20" customFormat="1" hidden="1" outlineLevel="1" x14ac:dyDescent="0.25">
      <c r="A565" s="20" t="s">
        <v>67</v>
      </c>
      <c r="B565" s="20" t="s">
        <v>20</v>
      </c>
      <c r="C565" s="20" t="s">
        <v>1426</v>
      </c>
      <c r="D565" s="20" t="s">
        <v>804</v>
      </c>
      <c r="E565" s="16">
        <f t="shared" si="32"/>
        <v>900000</v>
      </c>
      <c r="G565" s="22"/>
      <c r="J565" s="16">
        <f t="shared" si="33"/>
        <v>900000</v>
      </c>
      <c r="K565" s="20">
        <v>900000</v>
      </c>
      <c r="L565" s="20" t="s">
        <v>250</v>
      </c>
      <c r="M565" s="22"/>
      <c r="N565" s="22"/>
      <c r="O565" s="22"/>
      <c r="P565" s="22"/>
    </row>
    <row r="566" spans="1:16" s="20" customFormat="1" hidden="1" outlineLevel="1" x14ac:dyDescent="0.25">
      <c r="A566" s="20" t="s">
        <v>67</v>
      </c>
      <c r="B566" s="20" t="s">
        <v>20</v>
      </c>
      <c r="D566" s="20" t="s">
        <v>1427</v>
      </c>
      <c r="E566" s="2">
        <f t="shared" si="32"/>
        <v>0</v>
      </c>
      <c r="G566" s="22"/>
      <c r="J566" s="2">
        <f t="shared" si="33"/>
        <v>0</v>
      </c>
      <c r="K566" s="20">
        <v>0</v>
      </c>
      <c r="L566" s="20" t="s">
        <v>250</v>
      </c>
      <c r="M566" s="22"/>
      <c r="N566" s="19"/>
      <c r="O566" s="22"/>
      <c r="P566" s="22"/>
    </row>
    <row r="567" spans="1:16" s="20" customFormat="1" hidden="1" outlineLevel="1" x14ac:dyDescent="0.25">
      <c r="A567" s="20" t="s">
        <v>67</v>
      </c>
      <c r="B567" s="20" t="s">
        <v>20</v>
      </c>
      <c r="C567" s="20" t="s">
        <v>1428</v>
      </c>
      <c r="D567" s="20" t="s">
        <v>893</v>
      </c>
      <c r="E567" s="2">
        <f t="shared" si="32"/>
        <v>2000000</v>
      </c>
      <c r="G567" s="22">
        <v>769000</v>
      </c>
      <c r="J567" s="2">
        <f t="shared" si="33"/>
        <v>2769000</v>
      </c>
      <c r="K567" s="20">
        <v>2000000</v>
      </c>
      <c r="L567" s="20" t="s">
        <v>366</v>
      </c>
      <c r="M567" s="22"/>
      <c r="N567" s="19"/>
      <c r="O567" s="22"/>
      <c r="P567" s="22"/>
    </row>
    <row r="568" spans="1:16" s="20" customFormat="1" hidden="1" outlineLevel="1" x14ac:dyDescent="0.25">
      <c r="A568" s="20" t="s">
        <v>67</v>
      </c>
      <c r="B568" s="20" t="s">
        <v>20</v>
      </c>
      <c r="D568" s="20" t="s">
        <v>978</v>
      </c>
      <c r="E568" s="2">
        <f t="shared" si="32"/>
        <v>0</v>
      </c>
      <c r="G568" s="22"/>
      <c r="J568" s="2">
        <f t="shared" si="33"/>
        <v>0</v>
      </c>
      <c r="K568" s="20">
        <v>0</v>
      </c>
      <c r="L568" s="20" t="s">
        <v>251</v>
      </c>
      <c r="M568" s="22"/>
      <c r="N568" s="19"/>
      <c r="O568" s="22"/>
      <c r="P568" s="22"/>
    </row>
    <row r="569" spans="1:16" s="20" customFormat="1" hidden="1" outlineLevel="1" x14ac:dyDescent="0.25">
      <c r="A569" s="20" t="s">
        <v>67</v>
      </c>
      <c r="B569" s="20" t="s">
        <v>20</v>
      </c>
      <c r="D569" s="20" t="s">
        <v>965</v>
      </c>
      <c r="E569" s="2">
        <f t="shared" si="32"/>
        <v>0</v>
      </c>
      <c r="G569" s="22"/>
      <c r="J569" s="2">
        <f t="shared" si="33"/>
        <v>0</v>
      </c>
      <c r="K569" s="20">
        <v>0</v>
      </c>
      <c r="L569" s="20" t="s">
        <v>250</v>
      </c>
      <c r="M569" s="22"/>
      <c r="N569" s="19"/>
      <c r="O569" s="22"/>
      <c r="P569" s="22"/>
    </row>
    <row r="570" spans="1:16" s="20" customFormat="1" hidden="1" outlineLevel="1" x14ac:dyDescent="0.25">
      <c r="A570" s="20" t="s">
        <v>67</v>
      </c>
      <c r="B570" s="20" t="s">
        <v>20</v>
      </c>
      <c r="C570" s="20" t="s">
        <v>1429</v>
      </c>
      <c r="D570" s="20" t="s">
        <v>303</v>
      </c>
      <c r="E570" s="2">
        <f t="shared" si="32"/>
        <v>4500000</v>
      </c>
      <c r="G570" s="22"/>
      <c r="J570" s="2">
        <f t="shared" si="33"/>
        <v>4500000</v>
      </c>
      <c r="K570" s="20">
        <v>4500000</v>
      </c>
      <c r="L570" s="20" t="s">
        <v>250</v>
      </c>
      <c r="M570" s="22"/>
      <c r="N570" s="19"/>
      <c r="O570" s="22"/>
      <c r="P570" s="22"/>
    </row>
    <row r="571" spans="1:16" s="20" customFormat="1" hidden="1" outlineLevel="1" x14ac:dyDescent="0.25">
      <c r="A571" s="20" t="s">
        <v>67</v>
      </c>
      <c r="B571" s="20" t="s">
        <v>20</v>
      </c>
      <c r="C571" s="20" t="s">
        <v>1430</v>
      </c>
      <c r="D571" s="20" t="s">
        <v>1431</v>
      </c>
      <c r="E571" s="2">
        <f t="shared" si="32"/>
        <v>3800000</v>
      </c>
      <c r="G571" s="22">
        <v>1000000</v>
      </c>
      <c r="J571" s="2">
        <f t="shared" si="33"/>
        <v>4800000</v>
      </c>
      <c r="K571" s="20">
        <v>3800000</v>
      </c>
      <c r="L571" s="20" t="s">
        <v>250</v>
      </c>
      <c r="M571" s="22"/>
      <c r="N571" s="19"/>
      <c r="O571" s="22"/>
      <c r="P571" s="22"/>
    </row>
    <row r="572" spans="1:16" s="20" customFormat="1" hidden="1" outlineLevel="1" x14ac:dyDescent="0.25">
      <c r="A572" s="20" t="s">
        <v>67</v>
      </c>
      <c r="B572" s="20" t="s">
        <v>20</v>
      </c>
      <c r="C572" s="20" t="s">
        <v>1432</v>
      </c>
      <c r="D572" s="20" t="s">
        <v>950</v>
      </c>
      <c r="E572" s="2">
        <f t="shared" si="32"/>
        <v>4600000</v>
      </c>
      <c r="G572" s="22"/>
      <c r="J572" s="2">
        <f t="shared" si="33"/>
        <v>4600000</v>
      </c>
      <c r="K572" s="20">
        <v>4600000</v>
      </c>
      <c r="L572" s="20" t="s">
        <v>366</v>
      </c>
      <c r="M572" s="22"/>
      <c r="N572" s="19"/>
      <c r="O572" s="22"/>
      <c r="P572" s="22"/>
    </row>
    <row r="573" spans="1:16" s="20" customFormat="1" hidden="1" outlineLevel="1" x14ac:dyDescent="0.25">
      <c r="A573" s="20" t="s">
        <v>67</v>
      </c>
      <c r="B573" s="20" t="s">
        <v>20</v>
      </c>
      <c r="C573" s="20" t="s">
        <v>1433</v>
      </c>
      <c r="D573" s="20" t="s">
        <v>898</v>
      </c>
      <c r="E573" s="2">
        <f t="shared" si="32"/>
        <v>4500000</v>
      </c>
      <c r="G573" s="22"/>
      <c r="J573" s="2">
        <f t="shared" si="33"/>
        <v>4500000</v>
      </c>
      <c r="K573" s="20">
        <v>4500000</v>
      </c>
      <c r="L573" s="20" t="s">
        <v>250</v>
      </c>
      <c r="M573" s="22"/>
      <c r="N573" s="19"/>
      <c r="O573" s="22"/>
      <c r="P573" s="22"/>
    </row>
    <row r="574" spans="1:16" s="20" customFormat="1" hidden="1" outlineLevel="1" x14ac:dyDescent="0.25">
      <c r="A574" s="20" t="s">
        <v>67</v>
      </c>
      <c r="B574" s="20" t="s">
        <v>20</v>
      </c>
      <c r="C574" s="20" t="s">
        <v>1434</v>
      </c>
      <c r="D574" s="20" t="s">
        <v>796</v>
      </c>
      <c r="E574" s="2">
        <f t="shared" si="32"/>
        <v>4500000</v>
      </c>
      <c r="G574" s="22"/>
      <c r="J574" s="2">
        <f t="shared" si="33"/>
        <v>4500000</v>
      </c>
      <c r="K574" s="20">
        <v>4500000</v>
      </c>
      <c r="L574" s="20" t="s">
        <v>250</v>
      </c>
      <c r="M574" s="22"/>
      <c r="N574" s="19"/>
      <c r="O574" s="22"/>
      <c r="P574" s="22"/>
    </row>
    <row r="575" spans="1:16" s="20" customFormat="1" hidden="1" outlineLevel="1" x14ac:dyDescent="0.25">
      <c r="A575" s="20" t="s">
        <v>67</v>
      </c>
      <c r="B575" s="20" t="s">
        <v>20</v>
      </c>
      <c r="C575" s="20" t="s">
        <v>1435</v>
      </c>
      <c r="D575" s="20" t="s">
        <v>953</v>
      </c>
      <c r="E575" s="2">
        <f t="shared" si="32"/>
        <v>4000000</v>
      </c>
      <c r="G575" s="22">
        <v>1000000</v>
      </c>
      <c r="J575" s="2">
        <f t="shared" si="33"/>
        <v>5000000</v>
      </c>
      <c r="K575" s="20">
        <v>4000000</v>
      </c>
      <c r="L575" s="20" t="s">
        <v>250</v>
      </c>
      <c r="M575" s="22"/>
      <c r="N575" s="19"/>
      <c r="O575" s="22"/>
      <c r="P575" s="22"/>
    </row>
    <row r="576" spans="1:16" s="20" customFormat="1" hidden="1" outlineLevel="1" x14ac:dyDescent="0.25">
      <c r="A576" s="20" t="s">
        <v>67</v>
      </c>
      <c r="B576" s="20" t="s">
        <v>20</v>
      </c>
      <c r="C576" s="20" t="s">
        <v>1436</v>
      </c>
      <c r="D576" s="20" t="s">
        <v>403</v>
      </c>
      <c r="E576" s="2">
        <f t="shared" si="32"/>
        <v>4500000</v>
      </c>
      <c r="G576" s="22"/>
      <c r="J576" s="2">
        <f t="shared" si="33"/>
        <v>4500000</v>
      </c>
      <c r="K576" s="20">
        <v>4500000</v>
      </c>
      <c r="L576" s="20" t="s">
        <v>250</v>
      </c>
      <c r="M576" s="22"/>
      <c r="N576" s="19"/>
      <c r="O576" s="22"/>
      <c r="P576" s="22"/>
    </row>
    <row r="577" spans="1:16" s="20" customFormat="1" hidden="1" outlineLevel="1" x14ac:dyDescent="0.25">
      <c r="A577" s="20" t="s">
        <v>67</v>
      </c>
      <c r="B577" s="20" t="s">
        <v>20</v>
      </c>
      <c r="C577" s="20" t="s">
        <v>1437</v>
      </c>
      <c r="D577" s="20" t="s">
        <v>314</v>
      </c>
      <c r="E577" s="2">
        <f t="shared" si="32"/>
        <v>4500000</v>
      </c>
      <c r="G577" s="22"/>
      <c r="J577" s="2">
        <f t="shared" si="33"/>
        <v>4500000</v>
      </c>
      <c r="K577" s="20">
        <v>4500000</v>
      </c>
      <c r="L577" s="20" t="s">
        <v>250</v>
      </c>
      <c r="M577" s="22"/>
      <c r="N577" s="19"/>
      <c r="O577" s="22"/>
      <c r="P577" s="22"/>
    </row>
    <row r="578" spans="1:16" s="20" customFormat="1" hidden="1" outlineLevel="1" x14ac:dyDescent="0.25">
      <c r="A578" s="20" t="s">
        <v>67</v>
      </c>
      <c r="B578" s="20" t="s">
        <v>20</v>
      </c>
      <c r="C578" s="20" t="s">
        <v>1438</v>
      </c>
      <c r="D578" s="20" t="s">
        <v>605</v>
      </c>
      <c r="E578" s="2">
        <f t="shared" si="32"/>
        <v>6200000</v>
      </c>
      <c r="G578" s="22"/>
      <c r="J578" s="2">
        <f t="shared" si="33"/>
        <v>6200000</v>
      </c>
      <c r="K578" s="20">
        <v>6200000</v>
      </c>
      <c r="L578" s="20" t="s">
        <v>251</v>
      </c>
      <c r="M578" s="22"/>
      <c r="N578" s="19"/>
      <c r="O578" s="22"/>
      <c r="P578" s="22"/>
    </row>
    <row r="579" spans="1:16" s="20" customFormat="1" hidden="1" outlineLevel="1" x14ac:dyDescent="0.25">
      <c r="A579" s="20" t="s">
        <v>67</v>
      </c>
      <c r="B579" s="20" t="s">
        <v>20</v>
      </c>
      <c r="C579" s="20" t="s">
        <v>1439</v>
      </c>
      <c r="D579" s="20" t="s">
        <v>954</v>
      </c>
      <c r="E579" s="2">
        <f t="shared" si="32"/>
        <v>5900000</v>
      </c>
      <c r="G579" s="22"/>
      <c r="J579" s="2">
        <f t="shared" si="33"/>
        <v>5900000</v>
      </c>
      <c r="K579" s="20">
        <v>5900000</v>
      </c>
      <c r="L579" s="20" t="s">
        <v>251</v>
      </c>
      <c r="M579" s="22"/>
      <c r="N579" s="19"/>
      <c r="O579" s="22"/>
      <c r="P579" s="22"/>
    </row>
    <row r="580" spans="1:16" s="20" customFormat="1" hidden="1" outlineLevel="1" x14ac:dyDescent="0.25">
      <c r="A580" s="20" t="s">
        <v>67</v>
      </c>
      <c r="B580" s="20" t="s">
        <v>20</v>
      </c>
      <c r="D580" s="20" t="s">
        <v>892</v>
      </c>
      <c r="E580" s="2">
        <f t="shared" si="32"/>
        <v>0</v>
      </c>
      <c r="G580" s="22"/>
      <c r="J580" s="2">
        <f t="shared" si="33"/>
        <v>0</v>
      </c>
      <c r="K580" s="20">
        <v>0</v>
      </c>
      <c r="L580" s="20" t="s">
        <v>250</v>
      </c>
      <c r="M580" s="22"/>
      <c r="N580" s="19"/>
      <c r="O580" s="22"/>
      <c r="P580" s="22"/>
    </row>
    <row r="581" spans="1:16" s="20" customFormat="1" hidden="1" outlineLevel="1" x14ac:dyDescent="0.25">
      <c r="A581" s="20" t="s">
        <v>67</v>
      </c>
      <c r="B581" s="20" t="s">
        <v>20</v>
      </c>
      <c r="D581" s="20" t="s">
        <v>955</v>
      </c>
      <c r="E581" s="2">
        <f t="shared" si="32"/>
        <v>0</v>
      </c>
      <c r="G581" s="22"/>
      <c r="J581" s="2">
        <f t="shared" si="33"/>
        <v>0</v>
      </c>
      <c r="K581" s="20">
        <v>0</v>
      </c>
      <c r="L581" s="20" t="s">
        <v>250</v>
      </c>
      <c r="M581" s="22"/>
      <c r="N581" s="19"/>
      <c r="O581" s="22"/>
      <c r="P581" s="22"/>
    </row>
    <row r="582" spans="1:16" s="20" customFormat="1" hidden="1" outlineLevel="1" x14ac:dyDescent="0.25">
      <c r="A582" s="20" t="s">
        <v>67</v>
      </c>
      <c r="B582" s="20" t="s">
        <v>20</v>
      </c>
      <c r="D582" s="20" t="s">
        <v>956</v>
      </c>
      <c r="E582" s="2">
        <f t="shared" si="32"/>
        <v>0</v>
      </c>
      <c r="G582" s="22"/>
      <c r="J582" s="2">
        <f t="shared" si="33"/>
        <v>0</v>
      </c>
      <c r="K582" s="20">
        <v>0</v>
      </c>
      <c r="L582" s="20" t="s">
        <v>252</v>
      </c>
      <c r="M582" s="22"/>
      <c r="N582" s="19"/>
      <c r="O582" s="22"/>
      <c r="P582" s="22"/>
    </row>
    <row r="583" spans="1:16" s="20" customFormat="1" hidden="1" outlineLevel="1" x14ac:dyDescent="0.25">
      <c r="A583" s="20" t="s">
        <v>67</v>
      </c>
      <c r="B583" s="20" t="s">
        <v>20</v>
      </c>
      <c r="C583" s="20" t="s">
        <v>1440</v>
      </c>
      <c r="D583" s="20" t="s">
        <v>958</v>
      </c>
      <c r="E583" s="2">
        <f t="shared" si="32"/>
        <v>1500000</v>
      </c>
      <c r="G583" s="22">
        <v>1000000</v>
      </c>
      <c r="J583" s="2">
        <f t="shared" si="33"/>
        <v>2500000</v>
      </c>
      <c r="K583" s="20">
        <v>1500000</v>
      </c>
      <c r="L583" s="20" t="s">
        <v>250</v>
      </c>
      <c r="M583" s="22"/>
      <c r="N583" s="19"/>
      <c r="O583" s="22"/>
      <c r="P583" s="22"/>
    </row>
    <row r="584" spans="1:16" s="20" customFormat="1" hidden="1" outlineLevel="1" x14ac:dyDescent="0.25">
      <c r="A584" s="20" t="s">
        <v>67</v>
      </c>
      <c r="B584" s="20" t="s">
        <v>20</v>
      </c>
      <c r="C584" s="20" t="s">
        <v>1441</v>
      </c>
      <c r="D584" s="20" t="s">
        <v>959</v>
      </c>
      <c r="E584" s="2">
        <f t="shared" si="32"/>
        <v>1500000</v>
      </c>
      <c r="G584" s="22">
        <v>1000000</v>
      </c>
      <c r="J584" s="2">
        <f t="shared" si="33"/>
        <v>2500000</v>
      </c>
      <c r="K584" s="20">
        <v>1500000</v>
      </c>
      <c r="L584" s="20" t="s">
        <v>250</v>
      </c>
      <c r="M584" s="22"/>
      <c r="N584" s="19"/>
      <c r="O584" s="22"/>
      <c r="P584" s="22"/>
    </row>
    <row r="585" spans="1:16" s="20" customFormat="1" hidden="1" outlineLevel="1" x14ac:dyDescent="0.25">
      <c r="A585" s="20" t="s">
        <v>67</v>
      </c>
      <c r="B585" s="20" t="s">
        <v>20</v>
      </c>
      <c r="C585" s="20" t="s">
        <v>1442</v>
      </c>
      <c r="D585" s="20" t="s">
        <v>960</v>
      </c>
      <c r="E585" s="2">
        <f t="shared" si="32"/>
        <v>4000000</v>
      </c>
      <c r="G585" s="22">
        <v>1000000</v>
      </c>
      <c r="J585" s="2">
        <f t="shared" si="33"/>
        <v>5000000</v>
      </c>
      <c r="K585" s="20">
        <v>4000000</v>
      </c>
      <c r="L585" s="20" t="s">
        <v>366</v>
      </c>
      <c r="M585" s="22"/>
      <c r="N585" s="19"/>
      <c r="O585" s="22"/>
      <c r="P585" s="22"/>
    </row>
    <row r="586" spans="1:16" s="20" customFormat="1" hidden="1" outlineLevel="1" x14ac:dyDescent="0.25">
      <c r="A586" s="20" t="s">
        <v>67</v>
      </c>
      <c r="B586" s="20" t="s">
        <v>20</v>
      </c>
      <c r="C586" s="20" t="s">
        <v>1443</v>
      </c>
      <c r="D586" s="20" t="s">
        <v>1444</v>
      </c>
      <c r="E586" s="2">
        <f t="shared" si="32"/>
        <v>346000</v>
      </c>
      <c r="G586" s="22">
        <v>692000</v>
      </c>
      <c r="J586" s="2">
        <f t="shared" si="33"/>
        <v>1038000</v>
      </c>
      <c r="K586" s="20">
        <v>346000</v>
      </c>
      <c r="L586" s="20" t="s">
        <v>251</v>
      </c>
      <c r="M586" s="22"/>
      <c r="N586" s="19"/>
      <c r="O586" s="22"/>
      <c r="P586" s="22"/>
    </row>
    <row r="587" spans="1:16" s="20" customFormat="1" hidden="1" outlineLevel="1" x14ac:dyDescent="0.25">
      <c r="A587" s="20" t="s">
        <v>67</v>
      </c>
      <c r="B587" s="20" t="s">
        <v>20</v>
      </c>
      <c r="C587" s="20" t="s">
        <v>1445</v>
      </c>
      <c r="D587" s="20" t="s">
        <v>1446</v>
      </c>
      <c r="E587" s="2">
        <f t="shared" si="32"/>
        <v>0</v>
      </c>
      <c r="G587" s="22">
        <v>692000</v>
      </c>
      <c r="J587" s="2">
        <f t="shared" si="33"/>
        <v>692000</v>
      </c>
      <c r="K587" s="20">
        <v>0</v>
      </c>
      <c r="L587" s="20" t="s">
        <v>250</v>
      </c>
      <c r="M587" s="22"/>
      <c r="N587" s="19"/>
      <c r="O587" s="22"/>
      <c r="P587" s="22"/>
    </row>
    <row r="588" spans="1:16" s="20" customFormat="1" hidden="1" outlineLevel="1" x14ac:dyDescent="0.25">
      <c r="A588" s="20" t="s">
        <v>67</v>
      </c>
      <c r="B588" s="20" t="s">
        <v>20</v>
      </c>
      <c r="C588" s="20" t="s">
        <v>1447</v>
      </c>
      <c r="D588" s="20" t="s">
        <v>635</v>
      </c>
      <c r="E588" s="2">
        <f t="shared" si="32"/>
        <v>1800000</v>
      </c>
      <c r="G588" s="22"/>
      <c r="J588" s="2">
        <f t="shared" si="33"/>
        <v>1800000</v>
      </c>
      <c r="K588" s="20">
        <v>1800000</v>
      </c>
      <c r="L588" s="20" t="s">
        <v>250</v>
      </c>
      <c r="M588" s="22"/>
      <c r="N588" s="19"/>
      <c r="O588" s="22"/>
      <c r="P588" s="22"/>
    </row>
    <row r="589" spans="1:16" s="20" customFormat="1" hidden="1" outlineLevel="1" x14ac:dyDescent="0.25">
      <c r="A589" s="20" t="s">
        <v>67</v>
      </c>
      <c r="B589" s="20" t="s">
        <v>20</v>
      </c>
      <c r="C589" s="20" t="s">
        <v>1448</v>
      </c>
      <c r="D589" s="20" t="s">
        <v>967</v>
      </c>
      <c r="E589" s="2">
        <f t="shared" si="32"/>
        <v>3300000</v>
      </c>
      <c r="G589" s="22">
        <v>1000000</v>
      </c>
      <c r="J589" s="2">
        <f t="shared" si="33"/>
        <v>4300000</v>
      </c>
      <c r="K589" s="20">
        <v>3300000</v>
      </c>
      <c r="L589" s="20" t="s">
        <v>250</v>
      </c>
      <c r="M589" s="22"/>
      <c r="N589" s="19"/>
      <c r="O589" s="22"/>
      <c r="P589" s="22"/>
    </row>
    <row r="590" spans="1:16" s="20" customFormat="1" hidden="1" outlineLevel="1" x14ac:dyDescent="0.25">
      <c r="A590" s="20" t="s">
        <v>67</v>
      </c>
      <c r="B590" s="20" t="s">
        <v>20</v>
      </c>
      <c r="C590" s="20" t="s">
        <v>1449</v>
      </c>
      <c r="D590" s="20" t="s">
        <v>968</v>
      </c>
      <c r="E590" s="2">
        <f t="shared" si="32"/>
        <v>1500000</v>
      </c>
      <c r="G590" s="22">
        <v>1000000</v>
      </c>
      <c r="J590" s="2">
        <f t="shared" si="33"/>
        <v>2500000</v>
      </c>
      <c r="K590" s="20">
        <v>1500000</v>
      </c>
      <c r="L590" s="20" t="s">
        <v>251</v>
      </c>
      <c r="M590" s="22"/>
      <c r="N590" s="19"/>
      <c r="O590" s="22"/>
      <c r="P590" s="22"/>
    </row>
    <row r="591" spans="1:16" s="20" customFormat="1" hidden="1" outlineLevel="1" x14ac:dyDescent="0.25">
      <c r="A591" s="20" t="s">
        <v>67</v>
      </c>
      <c r="B591" s="20" t="s">
        <v>20</v>
      </c>
      <c r="C591" s="20" t="s">
        <v>1450</v>
      </c>
      <c r="D591" s="20" t="s">
        <v>799</v>
      </c>
      <c r="E591" s="2">
        <f t="shared" si="32"/>
        <v>4000000</v>
      </c>
      <c r="G591" s="22"/>
      <c r="J591" s="2">
        <f t="shared" si="33"/>
        <v>4000000</v>
      </c>
      <c r="K591" s="20">
        <v>4000000</v>
      </c>
      <c r="L591" s="20" t="s">
        <v>366</v>
      </c>
      <c r="M591" s="22"/>
      <c r="N591" s="19"/>
      <c r="O591" s="22"/>
      <c r="P591" s="22"/>
    </row>
    <row r="592" spans="1:16" s="20" customFormat="1" hidden="1" outlineLevel="1" x14ac:dyDescent="0.25">
      <c r="A592" s="20" t="s">
        <v>67</v>
      </c>
      <c r="B592" s="20" t="s">
        <v>20</v>
      </c>
      <c r="D592" s="20" t="s">
        <v>1451</v>
      </c>
      <c r="E592" s="2">
        <f t="shared" ref="E592:E656" si="34">+K592-F592</f>
        <v>0</v>
      </c>
      <c r="G592" s="22"/>
      <c r="J592" s="2">
        <f t="shared" si="33"/>
        <v>0</v>
      </c>
      <c r="K592" s="20">
        <v>0</v>
      </c>
      <c r="L592" s="20" t="s">
        <v>250</v>
      </c>
      <c r="M592" s="22"/>
      <c r="N592" s="19"/>
      <c r="O592" s="22"/>
      <c r="P592" s="22"/>
    </row>
    <row r="593" spans="1:16" s="20" customFormat="1" hidden="1" outlineLevel="1" x14ac:dyDescent="0.25">
      <c r="A593" s="20" t="s">
        <v>67</v>
      </c>
      <c r="B593" s="20" t="s">
        <v>20</v>
      </c>
      <c r="C593" s="20" t="s">
        <v>1452</v>
      </c>
      <c r="D593" s="20" t="s">
        <v>637</v>
      </c>
      <c r="E593" s="2">
        <f t="shared" si="34"/>
        <v>1800000</v>
      </c>
      <c r="G593" s="22"/>
      <c r="J593" s="2">
        <f t="shared" ref="J593:J656" si="35">SUM(E593:G593)-H593</f>
        <v>1800000</v>
      </c>
      <c r="K593" s="20">
        <v>1800000</v>
      </c>
      <c r="L593" s="20" t="s">
        <v>372</v>
      </c>
      <c r="M593" s="22"/>
      <c r="N593" s="19"/>
      <c r="O593" s="22"/>
      <c r="P593" s="22"/>
    </row>
    <row r="594" spans="1:16" s="20" customFormat="1" hidden="1" outlineLevel="1" x14ac:dyDescent="0.25">
      <c r="A594" s="20" t="s">
        <v>67</v>
      </c>
      <c r="B594" s="20" t="s">
        <v>20</v>
      </c>
      <c r="C594" s="20" t="s">
        <v>1453</v>
      </c>
      <c r="D594" s="20" t="s">
        <v>325</v>
      </c>
      <c r="E594" s="2">
        <f t="shared" si="34"/>
        <v>3300000</v>
      </c>
      <c r="G594" s="22"/>
      <c r="J594" s="2">
        <f t="shared" si="35"/>
        <v>3300000</v>
      </c>
      <c r="K594" s="20">
        <v>3300000</v>
      </c>
      <c r="L594" s="20" t="s">
        <v>372</v>
      </c>
      <c r="M594" s="22"/>
      <c r="N594" s="19"/>
      <c r="O594" s="22"/>
      <c r="P594" s="22"/>
    </row>
    <row r="595" spans="1:16" s="20" customFormat="1" hidden="1" outlineLevel="1" x14ac:dyDescent="0.25">
      <c r="A595" s="20" t="s">
        <v>67</v>
      </c>
      <c r="B595" s="20" t="s">
        <v>20</v>
      </c>
      <c r="C595" s="20" t="s">
        <v>1454</v>
      </c>
      <c r="D595" s="20" t="s">
        <v>478</v>
      </c>
      <c r="E595" s="2">
        <f t="shared" si="34"/>
        <v>3800000</v>
      </c>
      <c r="G595" s="22"/>
      <c r="J595" s="2">
        <f t="shared" si="35"/>
        <v>3800000</v>
      </c>
      <c r="K595" s="20">
        <v>3800000</v>
      </c>
      <c r="L595" s="20" t="s">
        <v>372</v>
      </c>
      <c r="M595" s="22"/>
      <c r="N595" s="19"/>
      <c r="O595" s="22"/>
      <c r="P595" s="22"/>
    </row>
    <row r="596" spans="1:16" s="20" customFormat="1" hidden="1" outlineLevel="1" x14ac:dyDescent="0.25">
      <c r="A596" s="20" t="s">
        <v>67</v>
      </c>
      <c r="B596" s="20" t="s">
        <v>20</v>
      </c>
      <c r="C596" s="20" t="s">
        <v>1455</v>
      </c>
      <c r="D596" s="20" t="s">
        <v>545</v>
      </c>
      <c r="E596" s="2">
        <f t="shared" si="34"/>
        <v>4000000</v>
      </c>
      <c r="G596" s="22"/>
      <c r="J596" s="2">
        <f t="shared" si="35"/>
        <v>4000000</v>
      </c>
      <c r="K596" s="20">
        <v>4000000</v>
      </c>
      <c r="L596" s="20" t="s">
        <v>366</v>
      </c>
      <c r="M596" s="22"/>
      <c r="N596" s="19"/>
      <c r="O596" s="22"/>
      <c r="P596" s="22"/>
    </row>
    <row r="597" spans="1:16" s="20" customFormat="1" hidden="1" outlineLevel="1" x14ac:dyDescent="0.25">
      <c r="A597" s="20" t="s">
        <v>67</v>
      </c>
      <c r="B597" s="20" t="s">
        <v>20</v>
      </c>
      <c r="C597" s="20" t="s">
        <v>1456</v>
      </c>
      <c r="D597" s="20" t="s">
        <v>327</v>
      </c>
      <c r="E597" s="2">
        <f t="shared" si="34"/>
        <v>3300000</v>
      </c>
      <c r="G597" s="22"/>
      <c r="J597" s="2">
        <f t="shared" si="35"/>
        <v>3300000</v>
      </c>
      <c r="K597" s="20">
        <v>3300000</v>
      </c>
      <c r="L597" s="20" t="s">
        <v>372</v>
      </c>
      <c r="M597" s="22"/>
      <c r="N597" s="19"/>
      <c r="O597" s="22"/>
      <c r="P597" s="22"/>
    </row>
    <row r="598" spans="1:16" s="20" customFormat="1" hidden="1" outlineLevel="1" x14ac:dyDescent="0.25">
      <c r="A598" s="20" t="s">
        <v>67</v>
      </c>
      <c r="B598" s="20" t="s">
        <v>20</v>
      </c>
      <c r="C598" s="20" t="s">
        <v>1457</v>
      </c>
      <c r="D598" s="20" t="s">
        <v>903</v>
      </c>
      <c r="E598" s="2">
        <f t="shared" si="34"/>
        <v>3300000</v>
      </c>
      <c r="G598" s="22"/>
      <c r="J598" s="2">
        <f t="shared" si="35"/>
        <v>3300000</v>
      </c>
      <c r="K598" s="20">
        <v>3300000</v>
      </c>
      <c r="L598" s="20" t="s">
        <v>372</v>
      </c>
      <c r="M598" s="22"/>
      <c r="N598" s="19"/>
      <c r="O598" s="22"/>
      <c r="P598" s="22"/>
    </row>
    <row r="599" spans="1:16" s="20" customFormat="1" hidden="1" outlineLevel="1" x14ac:dyDescent="0.25">
      <c r="A599" s="20" t="s">
        <v>67</v>
      </c>
      <c r="B599" s="20" t="s">
        <v>20</v>
      </c>
      <c r="C599" s="20" t="s">
        <v>1458</v>
      </c>
      <c r="D599" s="20" t="s">
        <v>1459</v>
      </c>
      <c r="E599" s="2">
        <f t="shared" si="34"/>
        <v>0</v>
      </c>
      <c r="G599" s="22">
        <v>384000</v>
      </c>
      <c r="J599" s="2">
        <f t="shared" si="35"/>
        <v>384000</v>
      </c>
      <c r="K599" s="20">
        <v>0</v>
      </c>
      <c r="L599" s="20" t="s">
        <v>372</v>
      </c>
      <c r="M599" s="22"/>
      <c r="N599" s="19"/>
      <c r="O599" s="22"/>
      <c r="P599" s="22"/>
    </row>
    <row r="600" spans="1:16" s="20" customFormat="1" hidden="1" outlineLevel="1" x14ac:dyDescent="0.25">
      <c r="A600" s="20" t="s">
        <v>67</v>
      </c>
      <c r="B600" s="20" t="s">
        <v>20</v>
      </c>
      <c r="C600" s="20" t="s">
        <v>1460</v>
      </c>
      <c r="D600" s="20" t="s">
        <v>1461</v>
      </c>
      <c r="E600" s="2">
        <f t="shared" si="34"/>
        <v>1800000</v>
      </c>
      <c r="G600" s="22"/>
      <c r="J600" s="2">
        <f t="shared" si="35"/>
        <v>1800000</v>
      </c>
      <c r="K600" s="20">
        <v>1800000</v>
      </c>
      <c r="L600" s="20" t="s">
        <v>372</v>
      </c>
      <c r="M600" s="22"/>
      <c r="N600" s="19"/>
      <c r="O600" s="22"/>
      <c r="P600" s="22"/>
    </row>
    <row r="601" spans="1:16" s="20" customFormat="1" ht="15.75" hidden="1" customHeight="1" outlineLevel="1" x14ac:dyDescent="0.25">
      <c r="A601" s="20" t="s">
        <v>67</v>
      </c>
      <c r="B601" s="20" t="s">
        <v>20</v>
      </c>
      <c r="C601" s="20" t="s">
        <v>1462</v>
      </c>
      <c r="D601" s="20" t="s">
        <v>904</v>
      </c>
      <c r="E601" s="2">
        <f t="shared" si="34"/>
        <v>4000000</v>
      </c>
      <c r="G601" s="22"/>
      <c r="J601" s="2">
        <f t="shared" si="35"/>
        <v>4000000</v>
      </c>
      <c r="K601" s="20">
        <v>4000000</v>
      </c>
      <c r="L601" s="20" t="s">
        <v>366</v>
      </c>
      <c r="M601" s="22"/>
      <c r="N601" s="19"/>
      <c r="O601" s="22"/>
      <c r="P601" s="22"/>
    </row>
    <row r="602" spans="1:16" s="20" customFormat="1" hidden="1" outlineLevel="1" x14ac:dyDescent="0.25">
      <c r="A602" s="20" t="s">
        <v>67</v>
      </c>
      <c r="B602" s="20" t="s">
        <v>20</v>
      </c>
      <c r="C602" s="20" t="s">
        <v>1463</v>
      </c>
      <c r="D602" s="16" t="s">
        <v>1464</v>
      </c>
      <c r="E602" s="2">
        <f t="shared" si="34"/>
        <v>3076000</v>
      </c>
      <c r="F602" s="16"/>
      <c r="G602" s="22">
        <v>769000</v>
      </c>
      <c r="H602" s="16"/>
      <c r="I602" s="16"/>
      <c r="J602" s="2">
        <f t="shared" si="35"/>
        <v>3845000</v>
      </c>
      <c r="K602" s="16">
        <v>3076000</v>
      </c>
      <c r="L602" s="16" t="s">
        <v>372</v>
      </c>
      <c r="M602" s="16"/>
      <c r="N602" s="19"/>
      <c r="O602" s="22"/>
      <c r="P602" s="22"/>
    </row>
    <row r="603" spans="1:16" s="20" customFormat="1" hidden="1" outlineLevel="1" x14ac:dyDescent="0.25">
      <c r="A603" s="20" t="s">
        <v>67</v>
      </c>
      <c r="B603" s="20" t="s">
        <v>20</v>
      </c>
      <c r="C603" s="20" t="s">
        <v>1465</v>
      </c>
      <c r="D603" s="20" t="s">
        <v>906</v>
      </c>
      <c r="E603" s="2">
        <f t="shared" si="34"/>
        <v>1800000</v>
      </c>
      <c r="G603" s="22">
        <v>653000</v>
      </c>
      <c r="J603" s="2">
        <f t="shared" si="35"/>
        <v>2453000</v>
      </c>
      <c r="K603" s="20">
        <v>1800000</v>
      </c>
      <c r="L603" s="20" t="s">
        <v>372</v>
      </c>
      <c r="M603" s="22"/>
      <c r="N603" s="19"/>
      <c r="O603" s="22"/>
      <c r="P603" s="22"/>
    </row>
    <row r="604" spans="1:16" s="20" customFormat="1" hidden="1" outlineLevel="1" x14ac:dyDescent="0.25">
      <c r="A604" s="20" t="s">
        <v>67</v>
      </c>
      <c r="B604" s="20" t="s">
        <v>20</v>
      </c>
      <c r="C604" s="20" t="s">
        <v>1466</v>
      </c>
      <c r="D604" s="20" t="s">
        <v>568</v>
      </c>
      <c r="E604" s="16">
        <f t="shared" si="34"/>
        <v>4000000</v>
      </c>
      <c r="G604" s="22"/>
      <c r="J604" s="16">
        <f t="shared" si="35"/>
        <v>4000000</v>
      </c>
      <c r="K604" s="20">
        <v>4000000</v>
      </c>
      <c r="L604" s="20" t="s">
        <v>366</v>
      </c>
      <c r="M604" s="22"/>
      <c r="N604" s="22"/>
      <c r="O604" s="22"/>
      <c r="P604" s="22"/>
    </row>
    <row r="605" spans="1:16" s="20" customFormat="1" hidden="1" outlineLevel="1" x14ac:dyDescent="0.25">
      <c r="A605" s="20" t="s">
        <v>67</v>
      </c>
      <c r="B605" s="20" t="s">
        <v>20</v>
      </c>
      <c r="D605" s="20" t="s">
        <v>1467</v>
      </c>
      <c r="E605" s="16">
        <f t="shared" si="34"/>
        <v>0</v>
      </c>
      <c r="G605" s="22"/>
      <c r="J605" s="16">
        <f t="shared" si="35"/>
        <v>0</v>
      </c>
      <c r="K605" s="20">
        <v>0</v>
      </c>
      <c r="L605" s="20" t="s">
        <v>372</v>
      </c>
      <c r="M605" s="22"/>
      <c r="N605" s="22"/>
      <c r="O605" s="22"/>
      <c r="P605" s="22"/>
    </row>
    <row r="606" spans="1:16" s="20" customFormat="1" hidden="1" outlineLevel="1" x14ac:dyDescent="0.25">
      <c r="A606" s="20" t="s">
        <v>128</v>
      </c>
      <c r="B606" s="20" t="s">
        <v>20</v>
      </c>
      <c r="C606" s="20" t="s">
        <v>1468</v>
      </c>
      <c r="D606" s="20" t="s">
        <v>317</v>
      </c>
      <c r="E606" s="2">
        <f t="shared" si="34"/>
        <v>3300000</v>
      </c>
      <c r="G606" s="22"/>
      <c r="J606" s="2">
        <f t="shared" si="35"/>
        <v>3300000</v>
      </c>
      <c r="K606" s="20">
        <v>3300000</v>
      </c>
      <c r="L606" s="20" t="s">
        <v>250</v>
      </c>
      <c r="M606" s="22"/>
      <c r="N606" s="19"/>
      <c r="O606" s="22"/>
      <c r="P606" s="22"/>
    </row>
    <row r="607" spans="1:16" s="20" customFormat="1" hidden="1" outlineLevel="1" x14ac:dyDescent="0.25">
      <c r="A607" s="20" t="s">
        <v>128</v>
      </c>
      <c r="B607" s="20" t="s">
        <v>20</v>
      </c>
      <c r="C607" s="20" t="s">
        <v>1469</v>
      </c>
      <c r="D607" s="20" t="s">
        <v>566</v>
      </c>
      <c r="E607" s="2">
        <f t="shared" si="34"/>
        <v>500000</v>
      </c>
      <c r="G607" s="22"/>
      <c r="J607" s="2">
        <f t="shared" si="35"/>
        <v>500000</v>
      </c>
      <c r="K607" s="20">
        <v>500000</v>
      </c>
      <c r="L607" s="20" t="s">
        <v>250</v>
      </c>
      <c r="M607" s="22"/>
      <c r="N607" s="19"/>
      <c r="O607" s="22"/>
      <c r="P607" s="22"/>
    </row>
    <row r="608" spans="1:16" s="20" customFormat="1" hidden="1" outlineLevel="1" x14ac:dyDescent="0.25">
      <c r="A608" s="20" t="s">
        <v>128</v>
      </c>
      <c r="B608" s="20" t="s">
        <v>20</v>
      </c>
      <c r="C608" s="20" t="s">
        <v>1470</v>
      </c>
      <c r="D608" s="20" t="s">
        <v>567</v>
      </c>
      <c r="E608" s="2">
        <f t="shared" si="34"/>
        <v>0</v>
      </c>
      <c r="G608" s="22"/>
      <c r="J608" s="2">
        <f t="shared" si="35"/>
        <v>0</v>
      </c>
      <c r="K608" s="20">
        <v>0</v>
      </c>
      <c r="M608" s="22"/>
      <c r="N608" s="19"/>
      <c r="O608" s="22"/>
      <c r="P608" s="22"/>
    </row>
    <row r="609" spans="1:16" s="20" customFormat="1" hidden="1" outlineLevel="1" x14ac:dyDescent="0.25">
      <c r="A609" s="20" t="s">
        <v>128</v>
      </c>
      <c r="B609" s="20" t="s">
        <v>20</v>
      </c>
      <c r="C609" s="20" t="s">
        <v>1471</v>
      </c>
      <c r="D609" s="20" t="s">
        <v>961</v>
      </c>
      <c r="E609" s="2">
        <f t="shared" si="34"/>
        <v>4000000</v>
      </c>
      <c r="G609" s="22">
        <v>1000000</v>
      </c>
      <c r="J609" s="2">
        <f t="shared" si="35"/>
        <v>5000000</v>
      </c>
      <c r="K609" s="20">
        <v>4000000</v>
      </c>
      <c r="L609" s="20" t="s">
        <v>366</v>
      </c>
      <c r="M609" s="22"/>
      <c r="N609" s="19"/>
      <c r="O609" s="22"/>
      <c r="P609" s="22"/>
    </row>
    <row r="610" spans="1:16" s="20" customFormat="1" hidden="1" outlineLevel="1" x14ac:dyDescent="0.25">
      <c r="A610" s="20" t="s">
        <v>128</v>
      </c>
      <c r="B610" s="20" t="s">
        <v>20</v>
      </c>
      <c r="C610" s="20" t="s">
        <v>1472</v>
      </c>
      <c r="D610" s="20" t="s">
        <v>1473</v>
      </c>
      <c r="E610" s="2">
        <f t="shared" si="34"/>
        <v>0</v>
      </c>
      <c r="G610" s="22">
        <v>692000</v>
      </c>
      <c r="J610" s="2">
        <f t="shared" si="35"/>
        <v>692000</v>
      </c>
      <c r="K610" s="20">
        <v>0</v>
      </c>
      <c r="L610" s="20" t="s">
        <v>250</v>
      </c>
      <c r="M610" s="22"/>
      <c r="N610" s="19"/>
      <c r="O610" s="22"/>
      <c r="P610" s="22"/>
    </row>
    <row r="611" spans="1:16" s="20" customFormat="1" hidden="1" outlineLevel="1" x14ac:dyDescent="0.25">
      <c r="A611" s="20" t="s">
        <v>128</v>
      </c>
      <c r="B611" s="20" t="s">
        <v>20</v>
      </c>
      <c r="C611" s="20" t="s">
        <v>1474</v>
      </c>
      <c r="D611" s="20" t="s">
        <v>963</v>
      </c>
      <c r="E611" s="2">
        <f t="shared" si="34"/>
        <v>0</v>
      </c>
      <c r="G611" s="22">
        <v>1000000</v>
      </c>
      <c r="J611" s="2">
        <f t="shared" si="35"/>
        <v>1000000</v>
      </c>
      <c r="K611" s="20">
        <v>0</v>
      </c>
      <c r="L611" s="20" t="s">
        <v>250</v>
      </c>
      <c r="M611" s="22"/>
      <c r="N611" s="19"/>
      <c r="O611" s="22"/>
      <c r="P611" s="22"/>
    </row>
    <row r="612" spans="1:16" s="20" customFormat="1" hidden="1" outlineLevel="1" x14ac:dyDescent="0.25">
      <c r="A612" s="20" t="s">
        <v>128</v>
      </c>
      <c r="B612" s="20" t="s">
        <v>20</v>
      </c>
      <c r="C612" s="20" t="s">
        <v>1475</v>
      </c>
      <c r="D612" s="20" t="s">
        <v>1476</v>
      </c>
      <c r="E612" s="2">
        <f t="shared" si="34"/>
        <v>0</v>
      </c>
      <c r="G612" s="22">
        <v>384000</v>
      </c>
      <c r="J612" s="2">
        <f t="shared" si="35"/>
        <v>384000</v>
      </c>
      <c r="K612" s="20">
        <v>0</v>
      </c>
      <c r="L612" s="20" t="s">
        <v>251</v>
      </c>
      <c r="M612" s="22"/>
      <c r="N612" s="19"/>
      <c r="O612" s="22"/>
      <c r="P612" s="22"/>
    </row>
    <row r="613" spans="1:16" s="20" customFormat="1" hidden="1" outlineLevel="1" x14ac:dyDescent="0.25">
      <c r="A613" s="20" t="s">
        <v>128</v>
      </c>
      <c r="B613" s="20" t="s">
        <v>20</v>
      </c>
      <c r="C613" s="20" t="s">
        <v>1477</v>
      </c>
      <c r="D613" s="20" t="s">
        <v>1478</v>
      </c>
      <c r="E613" s="2">
        <f t="shared" si="34"/>
        <v>800000</v>
      </c>
      <c r="G613" s="22">
        <v>1000000</v>
      </c>
      <c r="J613" s="2">
        <f t="shared" si="35"/>
        <v>1800000</v>
      </c>
      <c r="K613" s="20">
        <v>800000</v>
      </c>
      <c r="L613" s="20" t="s">
        <v>252</v>
      </c>
      <c r="M613" s="22"/>
      <c r="N613" s="19"/>
      <c r="O613" s="22"/>
      <c r="P613" s="22"/>
    </row>
    <row r="614" spans="1:16" s="20" customFormat="1" hidden="1" outlineLevel="1" x14ac:dyDescent="0.25">
      <c r="A614" s="20" t="s">
        <v>128</v>
      </c>
      <c r="B614" s="20" t="s">
        <v>20</v>
      </c>
      <c r="C614" s="20" t="s">
        <v>1479</v>
      </c>
      <c r="D614" s="20" t="s">
        <v>728</v>
      </c>
      <c r="E614" s="2">
        <f t="shared" si="34"/>
        <v>3600000</v>
      </c>
      <c r="G614" s="22">
        <v>1000000</v>
      </c>
      <c r="J614" s="2">
        <f t="shared" si="35"/>
        <v>4600000</v>
      </c>
      <c r="K614" s="20">
        <v>3600000</v>
      </c>
      <c r="L614" s="20" t="s">
        <v>366</v>
      </c>
      <c r="M614" s="22"/>
      <c r="N614" s="19"/>
      <c r="O614" s="22"/>
      <c r="P614" s="22"/>
    </row>
    <row r="615" spans="1:16" s="20" customFormat="1" hidden="1" outlineLevel="1" x14ac:dyDescent="0.25">
      <c r="A615" s="20" t="s">
        <v>128</v>
      </c>
      <c r="B615" s="20" t="s">
        <v>20</v>
      </c>
      <c r="C615" s="20" t="s">
        <v>1480</v>
      </c>
      <c r="D615" s="20" t="s">
        <v>969</v>
      </c>
      <c r="E615" s="2">
        <f t="shared" si="34"/>
        <v>2300000</v>
      </c>
      <c r="G615" s="22"/>
      <c r="J615" s="2">
        <f t="shared" si="35"/>
        <v>2300000</v>
      </c>
      <c r="K615" s="20">
        <v>2300000</v>
      </c>
      <c r="L615" s="20" t="s">
        <v>250</v>
      </c>
      <c r="M615" s="22"/>
      <c r="N615" s="19"/>
      <c r="O615" s="22"/>
      <c r="P615" s="22"/>
    </row>
    <row r="616" spans="1:16" s="20" customFormat="1" hidden="1" outlineLevel="1" x14ac:dyDescent="0.25">
      <c r="A616" s="20" t="s">
        <v>128</v>
      </c>
      <c r="B616" s="20" t="s">
        <v>20</v>
      </c>
      <c r="C616" s="20" t="s">
        <v>1481</v>
      </c>
      <c r="D616" s="20" t="s">
        <v>332</v>
      </c>
      <c r="E616" s="2">
        <f t="shared" si="34"/>
        <v>0</v>
      </c>
      <c r="G616" s="22"/>
      <c r="J616" s="2">
        <f t="shared" si="35"/>
        <v>0</v>
      </c>
      <c r="K616" s="20">
        <v>0</v>
      </c>
      <c r="L616" s="20" t="s">
        <v>250</v>
      </c>
      <c r="M616" s="22"/>
      <c r="N616" s="19"/>
      <c r="O616" s="22"/>
      <c r="P616" s="22"/>
    </row>
    <row r="617" spans="1:16" s="20" customFormat="1" hidden="1" outlineLevel="1" x14ac:dyDescent="0.25">
      <c r="A617" s="20" t="s">
        <v>128</v>
      </c>
      <c r="B617" s="20" t="s">
        <v>20</v>
      </c>
      <c r="C617" s="20" t="s">
        <v>1482</v>
      </c>
      <c r="D617" s="20" t="s">
        <v>1483</v>
      </c>
      <c r="E617" s="2">
        <f t="shared" si="34"/>
        <v>0</v>
      </c>
      <c r="G617" s="22">
        <v>192000</v>
      </c>
      <c r="J617" s="2">
        <f t="shared" si="35"/>
        <v>192000</v>
      </c>
      <c r="K617" s="20">
        <v>0</v>
      </c>
      <c r="L617" s="20" t="s">
        <v>250</v>
      </c>
      <c r="M617" s="22"/>
      <c r="N617" s="19"/>
      <c r="O617" s="22"/>
      <c r="P617" s="22"/>
    </row>
    <row r="618" spans="1:16" s="20" customFormat="1" hidden="1" outlineLevel="1" x14ac:dyDescent="0.25">
      <c r="A618" s="20" t="s">
        <v>128</v>
      </c>
      <c r="B618" s="20" t="s">
        <v>20</v>
      </c>
      <c r="C618" s="20" t="s">
        <v>1484</v>
      </c>
      <c r="D618" s="20" t="s">
        <v>1485</v>
      </c>
      <c r="E618" s="2">
        <f t="shared" si="34"/>
        <v>0</v>
      </c>
      <c r="G618" s="22">
        <v>115000</v>
      </c>
      <c r="J618" s="2">
        <f t="shared" si="35"/>
        <v>115000</v>
      </c>
      <c r="K618" s="20">
        <v>0</v>
      </c>
      <c r="L618" s="20" t="s">
        <v>251</v>
      </c>
      <c r="M618" s="22"/>
      <c r="N618" s="19"/>
      <c r="O618" s="22"/>
      <c r="P618" s="22"/>
    </row>
    <row r="619" spans="1:16" s="20" customFormat="1" hidden="1" outlineLevel="1" x14ac:dyDescent="0.25">
      <c r="A619" s="20" t="s">
        <v>128</v>
      </c>
      <c r="B619" s="20" t="s">
        <v>20</v>
      </c>
      <c r="C619" s="20" t="s">
        <v>1486</v>
      </c>
      <c r="D619" s="20" t="s">
        <v>809</v>
      </c>
      <c r="E619" s="2">
        <f t="shared" si="34"/>
        <v>2000000</v>
      </c>
      <c r="G619" s="22">
        <v>500000</v>
      </c>
      <c r="J619" s="2">
        <f t="shared" si="35"/>
        <v>2500000</v>
      </c>
      <c r="K619" s="20">
        <v>2000000</v>
      </c>
      <c r="L619" s="20" t="s">
        <v>366</v>
      </c>
      <c r="M619" s="22"/>
      <c r="N619" s="19"/>
      <c r="O619" s="22"/>
      <c r="P619" s="22"/>
    </row>
    <row r="620" spans="1:16" s="20" customFormat="1" hidden="1" outlineLevel="1" x14ac:dyDescent="0.25">
      <c r="A620" s="20" t="s">
        <v>128</v>
      </c>
      <c r="B620" s="20" t="s">
        <v>20</v>
      </c>
      <c r="C620" s="20" t="s">
        <v>1487</v>
      </c>
      <c r="D620" s="20" t="s">
        <v>543</v>
      </c>
      <c r="E620" s="2">
        <f t="shared" si="34"/>
        <v>1300000</v>
      </c>
      <c r="G620" s="22"/>
      <c r="J620" s="2">
        <f t="shared" si="35"/>
        <v>1300000</v>
      </c>
      <c r="K620" s="20">
        <v>1300000</v>
      </c>
      <c r="L620" s="20" t="s">
        <v>250</v>
      </c>
      <c r="M620" s="22"/>
      <c r="N620" s="19"/>
      <c r="O620" s="22"/>
      <c r="P620" s="22"/>
    </row>
    <row r="621" spans="1:16" s="20" customFormat="1" hidden="1" outlineLevel="1" x14ac:dyDescent="0.25">
      <c r="A621" s="20" t="s">
        <v>128</v>
      </c>
      <c r="B621" s="20" t="s">
        <v>20</v>
      </c>
      <c r="D621" s="20" t="s">
        <v>476</v>
      </c>
      <c r="E621" s="2">
        <f t="shared" si="34"/>
        <v>0</v>
      </c>
      <c r="G621" s="22"/>
      <c r="J621" s="2">
        <f t="shared" si="35"/>
        <v>0</v>
      </c>
      <c r="K621" s="20">
        <v>0</v>
      </c>
      <c r="L621" s="20" t="s">
        <v>250</v>
      </c>
      <c r="M621" s="22"/>
      <c r="N621" s="19"/>
      <c r="O621" s="22"/>
      <c r="P621" s="22"/>
    </row>
    <row r="622" spans="1:16" s="20" customFormat="1" hidden="1" outlineLevel="1" x14ac:dyDescent="0.25">
      <c r="A622" s="20" t="s">
        <v>128</v>
      </c>
      <c r="B622" s="20" t="s">
        <v>20</v>
      </c>
      <c r="C622" s="20" t="s">
        <v>1488</v>
      </c>
      <c r="D622" s="20" t="s">
        <v>802</v>
      </c>
      <c r="E622" s="2">
        <f t="shared" si="34"/>
        <v>0</v>
      </c>
      <c r="G622" s="22"/>
      <c r="J622" s="2">
        <f t="shared" si="35"/>
        <v>0</v>
      </c>
      <c r="K622" s="20">
        <v>0</v>
      </c>
      <c r="L622" s="20" t="s">
        <v>366</v>
      </c>
      <c r="M622" s="22"/>
      <c r="N622" s="19"/>
      <c r="O622" s="22"/>
      <c r="P622" s="22"/>
    </row>
    <row r="623" spans="1:16" s="20" customFormat="1" hidden="1" outlineLevel="1" x14ac:dyDescent="0.25">
      <c r="A623" s="20" t="s">
        <v>128</v>
      </c>
      <c r="B623" s="20" t="s">
        <v>20</v>
      </c>
      <c r="C623" s="20" t="s">
        <v>1489</v>
      </c>
      <c r="D623" s="20" t="s">
        <v>1490</v>
      </c>
      <c r="E623" s="2">
        <f t="shared" si="34"/>
        <v>0</v>
      </c>
      <c r="G623" s="22">
        <v>576000</v>
      </c>
      <c r="J623" s="2">
        <f t="shared" si="35"/>
        <v>576000</v>
      </c>
      <c r="K623" s="20">
        <v>0</v>
      </c>
      <c r="L623" s="20" t="s">
        <v>250</v>
      </c>
      <c r="M623" s="22"/>
      <c r="N623" s="19"/>
      <c r="O623" s="22"/>
      <c r="P623" s="22"/>
    </row>
    <row r="624" spans="1:16" s="20" customFormat="1" hidden="1" outlineLevel="1" x14ac:dyDescent="0.25">
      <c r="A624" s="20" t="s">
        <v>128</v>
      </c>
      <c r="B624" s="20" t="s">
        <v>20</v>
      </c>
      <c r="C624" s="20" t="s">
        <v>1491</v>
      </c>
      <c r="D624" s="20" t="s">
        <v>1492</v>
      </c>
      <c r="E624" s="2">
        <f t="shared" si="34"/>
        <v>0</v>
      </c>
      <c r="G624" s="22">
        <v>576000</v>
      </c>
      <c r="J624" s="2">
        <f t="shared" si="35"/>
        <v>576000</v>
      </c>
      <c r="K624" s="20">
        <v>0</v>
      </c>
      <c r="L624" s="20" t="s">
        <v>372</v>
      </c>
      <c r="M624" s="22"/>
      <c r="N624" s="19"/>
      <c r="O624" s="22"/>
      <c r="P624" s="22"/>
    </row>
    <row r="625" spans="1:16" s="20" customFormat="1" hidden="1" outlineLevel="1" x14ac:dyDescent="0.25">
      <c r="A625" s="20" t="s">
        <v>128</v>
      </c>
      <c r="B625" s="20" t="s">
        <v>20</v>
      </c>
      <c r="C625" s="20" t="s">
        <v>1493</v>
      </c>
      <c r="D625" s="20" t="s">
        <v>1494</v>
      </c>
      <c r="E625" s="2">
        <f t="shared" si="34"/>
        <v>0</v>
      </c>
      <c r="G625" s="22">
        <v>576000</v>
      </c>
      <c r="J625" s="2">
        <f t="shared" si="35"/>
        <v>576000</v>
      </c>
      <c r="K625" s="20">
        <v>0</v>
      </c>
      <c r="L625" s="20" t="s">
        <v>366</v>
      </c>
      <c r="M625" s="22"/>
      <c r="N625" s="19"/>
      <c r="O625" s="22"/>
      <c r="P625" s="22"/>
    </row>
    <row r="626" spans="1:16" s="20" customFormat="1" hidden="1" outlineLevel="1" x14ac:dyDescent="0.25">
      <c r="A626" s="20" t="s">
        <v>128</v>
      </c>
      <c r="B626" s="20" t="s">
        <v>20</v>
      </c>
      <c r="D626" s="20" t="s">
        <v>798</v>
      </c>
      <c r="E626" s="2">
        <f t="shared" si="34"/>
        <v>0</v>
      </c>
      <c r="G626" s="22"/>
      <c r="J626" s="2">
        <f t="shared" si="35"/>
        <v>0</v>
      </c>
      <c r="K626" s="20">
        <v>0</v>
      </c>
      <c r="L626" s="20" t="s">
        <v>372</v>
      </c>
      <c r="M626" s="22"/>
      <c r="N626" s="19"/>
      <c r="O626" s="22"/>
      <c r="P626" s="22"/>
    </row>
    <row r="627" spans="1:16" s="20" customFormat="1" hidden="1" outlineLevel="1" x14ac:dyDescent="0.25">
      <c r="A627" s="20" t="s">
        <v>128</v>
      </c>
      <c r="B627" s="20" t="s">
        <v>20</v>
      </c>
      <c r="D627" s="20" t="s">
        <v>901</v>
      </c>
      <c r="E627" s="2">
        <f t="shared" si="34"/>
        <v>0</v>
      </c>
      <c r="G627" s="22"/>
      <c r="J627" s="2">
        <f t="shared" si="35"/>
        <v>0</v>
      </c>
      <c r="K627" s="20">
        <v>0</v>
      </c>
      <c r="L627" s="20" t="s">
        <v>366</v>
      </c>
      <c r="M627" s="22"/>
      <c r="N627" s="19"/>
      <c r="O627" s="22"/>
      <c r="P627" s="22"/>
    </row>
    <row r="628" spans="1:16" s="20" customFormat="1" hidden="1" outlineLevel="1" x14ac:dyDescent="0.25">
      <c r="A628" s="20" t="s">
        <v>128</v>
      </c>
      <c r="B628" s="20" t="s">
        <v>20</v>
      </c>
      <c r="C628" s="20" t="s">
        <v>1495</v>
      </c>
      <c r="D628" s="20" t="s">
        <v>890</v>
      </c>
      <c r="E628" s="2">
        <f t="shared" si="34"/>
        <v>0</v>
      </c>
      <c r="G628" s="22">
        <v>192000</v>
      </c>
      <c r="J628" s="2">
        <f t="shared" si="35"/>
        <v>192000</v>
      </c>
      <c r="K628" s="20">
        <v>0</v>
      </c>
      <c r="L628" s="20" t="s">
        <v>372</v>
      </c>
      <c r="M628" s="22"/>
      <c r="N628" s="19"/>
      <c r="O628" s="22"/>
      <c r="P628" s="22"/>
    </row>
    <row r="629" spans="1:16" s="20" customFormat="1" hidden="1" outlineLevel="1" x14ac:dyDescent="0.25">
      <c r="A629" s="20" t="s">
        <v>128</v>
      </c>
      <c r="B629" s="20" t="s">
        <v>20</v>
      </c>
      <c r="C629" s="20" t="s">
        <v>1496</v>
      </c>
      <c r="D629" s="20" t="s">
        <v>687</v>
      </c>
      <c r="E629" s="2">
        <f t="shared" si="34"/>
        <v>2000000</v>
      </c>
      <c r="G629" s="22"/>
      <c r="J629" s="2">
        <f t="shared" si="35"/>
        <v>2000000</v>
      </c>
      <c r="K629" s="20">
        <v>2000000</v>
      </c>
      <c r="L629" s="20" t="s">
        <v>366</v>
      </c>
      <c r="M629" s="22"/>
      <c r="N629" s="19"/>
      <c r="O629" s="22"/>
      <c r="P629" s="22"/>
    </row>
    <row r="630" spans="1:16" s="20" customFormat="1" hidden="1" outlineLevel="1" x14ac:dyDescent="0.25">
      <c r="A630" s="20" t="s">
        <v>128</v>
      </c>
      <c r="B630" s="20" t="s">
        <v>20</v>
      </c>
      <c r="C630" s="20" t="s">
        <v>1497</v>
      </c>
      <c r="D630" s="20" t="s">
        <v>891</v>
      </c>
      <c r="E630" s="2">
        <f t="shared" si="34"/>
        <v>3300000</v>
      </c>
      <c r="G630" s="22">
        <v>653000</v>
      </c>
      <c r="J630" s="2">
        <f t="shared" si="35"/>
        <v>3953000</v>
      </c>
      <c r="K630" s="20">
        <v>3300000</v>
      </c>
      <c r="L630" s="20" t="s">
        <v>372</v>
      </c>
      <c r="M630" s="22"/>
      <c r="N630" s="19"/>
      <c r="O630" s="22"/>
      <c r="P630" s="22"/>
    </row>
    <row r="631" spans="1:16" s="20" customFormat="1" hidden="1" outlineLevel="1" x14ac:dyDescent="0.25">
      <c r="A631" s="20" t="s">
        <v>128</v>
      </c>
      <c r="B631" s="20" t="s">
        <v>20</v>
      </c>
      <c r="C631" s="20" t="s">
        <v>1498</v>
      </c>
      <c r="D631" s="20" t="s">
        <v>794</v>
      </c>
      <c r="E631" s="2">
        <f t="shared" si="34"/>
        <v>4600000</v>
      </c>
      <c r="G631" s="22"/>
      <c r="J631" s="2">
        <f t="shared" si="35"/>
        <v>4600000</v>
      </c>
      <c r="K631" s="20">
        <v>4600000</v>
      </c>
      <c r="L631" s="20" t="s">
        <v>366</v>
      </c>
      <c r="M631" s="22"/>
      <c r="N631" s="19"/>
      <c r="O631" s="22"/>
      <c r="P631" s="22"/>
    </row>
    <row r="632" spans="1:16" s="20" customFormat="1" hidden="1" outlineLevel="1" x14ac:dyDescent="0.25">
      <c r="A632" s="20" t="s">
        <v>128</v>
      </c>
      <c r="B632" s="20" t="s">
        <v>20</v>
      </c>
      <c r="C632" s="20" t="s">
        <v>1499</v>
      </c>
      <c r="D632" s="20" t="s">
        <v>723</v>
      </c>
      <c r="E632" s="2">
        <f t="shared" si="34"/>
        <v>3800000</v>
      </c>
      <c r="G632" s="22"/>
      <c r="J632" s="2">
        <f t="shared" si="35"/>
        <v>3800000</v>
      </c>
      <c r="K632" s="20">
        <v>3800000</v>
      </c>
      <c r="L632" s="20" t="s">
        <v>372</v>
      </c>
      <c r="M632" s="22"/>
      <c r="N632" s="19"/>
      <c r="O632" s="22"/>
      <c r="P632" s="22"/>
    </row>
    <row r="633" spans="1:16" s="20" customFormat="1" hidden="1" outlineLevel="1" x14ac:dyDescent="0.25">
      <c r="A633" s="20" t="s">
        <v>128</v>
      </c>
      <c r="B633" s="20" t="s">
        <v>20</v>
      </c>
      <c r="C633" s="20" t="s">
        <v>1500</v>
      </c>
      <c r="D633" s="20" t="s">
        <v>724</v>
      </c>
      <c r="E633" s="2">
        <f t="shared" si="34"/>
        <v>4800000</v>
      </c>
      <c r="G633" s="22"/>
      <c r="J633" s="2">
        <f t="shared" si="35"/>
        <v>4800000</v>
      </c>
      <c r="K633" s="20">
        <v>4800000</v>
      </c>
      <c r="L633" s="20" t="s">
        <v>366</v>
      </c>
      <c r="M633" s="22"/>
      <c r="N633" s="19"/>
      <c r="O633" s="22"/>
      <c r="P633" s="22"/>
    </row>
    <row r="634" spans="1:16" s="20" customFormat="1" hidden="1" outlineLevel="1" x14ac:dyDescent="0.25">
      <c r="A634" s="20" t="s">
        <v>128</v>
      </c>
      <c r="B634" s="20" t="s">
        <v>20</v>
      </c>
      <c r="D634" s="20" t="s">
        <v>807</v>
      </c>
      <c r="E634" s="2">
        <f t="shared" si="34"/>
        <v>0</v>
      </c>
      <c r="G634" s="22"/>
      <c r="J634" s="2">
        <f t="shared" si="35"/>
        <v>0</v>
      </c>
      <c r="K634" s="20">
        <v>0</v>
      </c>
      <c r="L634" s="20" t="s">
        <v>372</v>
      </c>
      <c r="M634" s="22"/>
      <c r="N634" s="19"/>
      <c r="O634" s="22"/>
      <c r="P634" s="22"/>
    </row>
    <row r="635" spans="1:16" s="20" customFormat="1" hidden="1" outlineLevel="1" x14ac:dyDescent="0.25">
      <c r="A635" s="20" t="s">
        <v>128</v>
      </c>
      <c r="B635" s="20" t="s">
        <v>20</v>
      </c>
      <c r="D635" s="20" t="s">
        <v>808</v>
      </c>
      <c r="E635" s="2">
        <f t="shared" si="34"/>
        <v>0</v>
      </c>
      <c r="G635" s="22"/>
      <c r="J635" s="2">
        <f t="shared" si="35"/>
        <v>0</v>
      </c>
      <c r="K635" s="20">
        <v>0</v>
      </c>
      <c r="L635" s="20" t="s">
        <v>372</v>
      </c>
      <c r="M635" s="22"/>
      <c r="N635" s="19"/>
      <c r="O635" s="22"/>
      <c r="P635" s="22"/>
    </row>
    <row r="636" spans="1:16" s="20" customFormat="1" hidden="1" outlineLevel="1" x14ac:dyDescent="0.25">
      <c r="A636" s="20" t="s">
        <v>128</v>
      </c>
      <c r="B636" s="20" t="s">
        <v>20</v>
      </c>
      <c r="D636" s="20" t="s">
        <v>1501</v>
      </c>
      <c r="E636" s="2">
        <f t="shared" si="34"/>
        <v>0</v>
      </c>
      <c r="G636" s="22"/>
      <c r="J636" s="2">
        <f t="shared" si="35"/>
        <v>0</v>
      </c>
      <c r="K636" s="20">
        <v>0</v>
      </c>
      <c r="L636" s="20" t="s">
        <v>366</v>
      </c>
      <c r="M636" s="22"/>
      <c r="N636" s="19"/>
      <c r="O636" s="22"/>
      <c r="P636" s="22"/>
    </row>
    <row r="637" spans="1:16" s="20" customFormat="1" hidden="1" outlineLevel="1" x14ac:dyDescent="0.25">
      <c r="A637" s="20" t="s">
        <v>128</v>
      </c>
      <c r="B637" s="20" t="s">
        <v>20</v>
      </c>
      <c r="D637" s="20" t="s">
        <v>972</v>
      </c>
      <c r="E637" s="2">
        <f t="shared" si="34"/>
        <v>0</v>
      </c>
      <c r="G637" s="22"/>
      <c r="J637" s="2">
        <f t="shared" si="35"/>
        <v>0</v>
      </c>
      <c r="K637" s="20">
        <v>0</v>
      </c>
      <c r="L637" s="20" t="s">
        <v>372</v>
      </c>
      <c r="M637" s="22"/>
      <c r="N637" s="19"/>
      <c r="O637" s="22"/>
      <c r="P637" s="22"/>
    </row>
    <row r="638" spans="1:16" s="20" customFormat="1" hidden="1" outlineLevel="1" x14ac:dyDescent="0.25">
      <c r="A638" s="20" t="s">
        <v>128</v>
      </c>
      <c r="B638" s="20" t="s">
        <v>20</v>
      </c>
      <c r="D638" s="20" t="s">
        <v>801</v>
      </c>
      <c r="E638" s="2">
        <f t="shared" si="34"/>
        <v>0</v>
      </c>
      <c r="G638" s="22"/>
      <c r="J638" s="2">
        <f t="shared" si="35"/>
        <v>0</v>
      </c>
      <c r="K638" s="20">
        <v>0</v>
      </c>
      <c r="L638" s="20" t="s">
        <v>366</v>
      </c>
      <c r="M638" s="22"/>
      <c r="N638" s="19"/>
      <c r="O638" s="22"/>
      <c r="P638" s="22"/>
    </row>
    <row r="639" spans="1:16" s="20" customFormat="1" hidden="1" outlineLevel="1" x14ac:dyDescent="0.25">
      <c r="A639" s="20" t="s">
        <v>128</v>
      </c>
      <c r="B639" s="20" t="s">
        <v>20</v>
      </c>
      <c r="D639" s="20" t="s">
        <v>797</v>
      </c>
      <c r="E639" s="2">
        <f t="shared" si="34"/>
        <v>0</v>
      </c>
      <c r="G639" s="22"/>
      <c r="J639" s="2">
        <f t="shared" si="35"/>
        <v>0</v>
      </c>
      <c r="K639" s="20">
        <v>0</v>
      </c>
      <c r="L639" s="20" t="s">
        <v>372</v>
      </c>
      <c r="M639" s="22"/>
      <c r="N639" s="19"/>
      <c r="O639" s="22"/>
      <c r="P639" s="22"/>
    </row>
    <row r="640" spans="1:16" s="20" customFormat="1" hidden="1" outlineLevel="1" x14ac:dyDescent="0.25">
      <c r="A640" s="20" t="s">
        <v>128</v>
      </c>
      <c r="B640" s="20" t="s">
        <v>20</v>
      </c>
      <c r="D640" s="20" t="s">
        <v>899</v>
      </c>
      <c r="E640" s="2">
        <f t="shared" si="34"/>
        <v>0</v>
      </c>
      <c r="G640" s="22"/>
      <c r="J640" s="2">
        <f t="shared" si="35"/>
        <v>0</v>
      </c>
      <c r="K640" s="20">
        <v>0</v>
      </c>
      <c r="L640" s="20" t="s">
        <v>366</v>
      </c>
      <c r="M640" s="22"/>
      <c r="N640" s="19"/>
      <c r="O640" s="22"/>
      <c r="P640" s="22"/>
    </row>
    <row r="641" spans="1:16" s="20" customFormat="1" hidden="1" outlineLevel="1" x14ac:dyDescent="0.25">
      <c r="A641" s="20" t="s">
        <v>128</v>
      </c>
      <c r="B641" s="20" t="s">
        <v>20</v>
      </c>
      <c r="D641" s="20" t="s">
        <v>964</v>
      </c>
      <c r="E641" s="2">
        <f t="shared" si="34"/>
        <v>0</v>
      </c>
      <c r="G641" s="22"/>
      <c r="J641" s="2">
        <f t="shared" si="35"/>
        <v>0</v>
      </c>
      <c r="K641" s="20">
        <v>0</v>
      </c>
      <c r="L641" s="20" t="s">
        <v>372</v>
      </c>
      <c r="M641" s="22"/>
      <c r="N641" s="19"/>
      <c r="O641" s="22"/>
      <c r="P641" s="22"/>
    </row>
    <row r="642" spans="1:16" s="20" customFormat="1" hidden="1" outlineLevel="1" x14ac:dyDescent="0.25">
      <c r="A642" s="20" t="s">
        <v>66</v>
      </c>
      <c r="B642" s="20" t="s">
        <v>37</v>
      </c>
      <c r="C642" s="20" t="s">
        <v>1502</v>
      </c>
      <c r="D642" s="20" t="s">
        <v>289</v>
      </c>
      <c r="E642" s="2">
        <f t="shared" si="34"/>
        <v>600000</v>
      </c>
      <c r="G642" s="22"/>
      <c r="J642" s="2">
        <f t="shared" si="35"/>
        <v>600000</v>
      </c>
      <c r="K642" s="20">
        <v>600000</v>
      </c>
      <c r="M642" s="22"/>
      <c r="N642" s="19"/>
      <c r="O642" s="22"/>
      <c r="P642" s="22"/>
    </row>
    <row r="643" spans="1:16" s="20" customFormat="1" hidden="1" outlineLevel="1" x14ac:dyDescent="0.25">
      <c r="A643" s="20" t="s">
        <v>66</v>
      </c>
      <c r="B643" s="20" t="s">
        <v>37</v>
      </c>
      <c r="C643" s="20" t="s">
        <v>1503</v>
      </c>
      <c r="D643" s="20" t="s">
        <v>657</v>
      </c>
      <c r="E643" s="2">
        <f t="shared" si="34"/>
        <v>0</v>
      </c>
      <c r="G643" s="22"/>
      <c r="J643" s="2">
        <f t="shared" si="35"/>
        <v>0</v>
      </c>
      <c r="K643" s="20">
        <v>0</v>
      </c>
      <c r="M643" s="22"/>
      <c r="N643" s="19"/>
      <c r="O643" s="22"/>
      <c r="P643" s="22"/>
    </row>
    <row r="644" spans="1:16" s="20" customFormat="1" hidden="1" outlineLevel="1" x14ac:dyDescent="0.25">
      <c r="A644" s="20" t="s">
        <v>66</v>
      </c>
      <c r="B644" s="20" t="s">
        <v>37</v>
      </c>
      <c r="C644" s="20" t="s">
        <v>1504</v>
      </c>
      <c r="D644" s="20" t="s">
        <v>1505</v>
      </c>
      <c r="E644" s="2">
        <f t="shared" si="34"/>
        <v>2100000</v>
      </c>
      <c r="G644" s="22"/>
      <c r="J644" s="2">
        <f t="shared" si="35"/>
        <v>2100000</v>
      </c>
      <c r="K644" s="20">
        <v>2100000</v>
      </c>
      <c r="M644" s="22"/>
      <c r="N644" s="19"/>
      <c r="O644" s="22"/>
      <c r="P644" s="22"/>
    </row>
    <row r="645" spans="1:16" s="20" customFormat="1" hidden="1" outlineLevel="1" x14ac:dyDescent="0.25">
      <c r="A645" s="20" t="s">
        <v>66</v>
      </c>
      <c r="B645" s="20" t="s">
        <v>37</v>
      </c>
      <c r="C645" s="20" t="s">
        <v>1506</v>
      </c>
      <c r="D645" s="20" t="s">
        <v>287</v>
      </c>
      <c r="E645" s="2">
        <f t="shared" si="34"/>
        <v>2300000</v>
      </c>
      <c r="G645" s="22"/>
      <c r="J645" s="2">
        <f t="shared" si="35"/>
        <v>2300000</v>
      </c>
      <c r="K645" s="20">
        <v>2300000</v>
      </c>
      <c r="M645" s="22"/>
      <c r="N645" s="19"/>
      <c r="O645" s="22"/>
      <c r="P645" s="22"/>
    </row>
    <row r="646" spans="1:16" s="20" customFormat="1" hidden="1" outlineLevel="1" x14ac:dyDescent="0.25">
      <c r="A646" s="20" t="s">
        <v>66</v>
      </c>
      <c r="B646" s="20" t="s">
        <v>37</v>
      </c>
      <c r="C646" s="20" t="s">
        <v>1507</v>
      </c>
      <c r="D646" s="20" t="s">
        <v>277</v>
      </c>
      <c r="E646" s="2">
        <f t="shared" si="34"/>
        <v>2600000</v>
      </c>
      <c r="G646" s="22"/>
      <c r="J646" s="2">
        <f t="shared" si="35"/>
        <v>2600000</v>
      </c>
      <c r="K646" s="20">
        <v>2600000</v>
      </c>
      <c r="M646" s="22"/>
      <c r="N646" s="19"/>
      <c r="O646" s="22"/>
      <c r="P646" s="22"/>
    </row>
    <row r="647" spans="1:16" s="20" customFormat="1" hidden="1" outlineLevel="1" x14ac:dyDescent="0.25">
      <c r="A647" s="20" t="s">
        <v>66</v>
      </c>
      <c r="B647" s="20" t="s">
        <v>37</v>
      </c>
      <c r="C647" s="20" t="s">
        <v>1508</v>
      </c>
      <c r="D647" s="20" t="s">
        <v>803</v>
      </c>
      <c r="E647" s="2">
        <f t="shared" si="34"/>
        <v>1500000</v>
      </c>
      <c r="G647" s="22"/>
      <c r="J647" s="2">
        <f t="shared" si="35"/>
        <v>1500000</v>
      </c>
      <c r="K647" s="20">
        <v>1500000</v>
      </c>
      <c r="M647" s="22"/>
      <c r="N647" s="19"/>
      <c r="O647" s="22"/>
      <c r="P647" s="22"/>
    </row>
    <row r="648" spans="1:16" s="20" customFormat="1" hidden="1" outlineLevel="1" x14ac:dyDescent="0.25">
      <c r="A648" s="20" t="s">
        <v>67</v>
      </c>
      <c r="B648" s="20" t="s">
        <v>37</v>
      </c>
      <c r="C648" s="20" t="s">
        <v>1509</v>
      </c>
      <c r="D648" s="20" t="s">
        <v>308</v>
      </c>
      <c r="E648" s="2">
        <f t="shared" si="34"/>
        <v>0</v>
      </c>
      <c r="G648" s="22"/>
      <c r="J648" s="2">
        <f t="shared" si="35"/>
        <v>0</v>
      </c>
      <c r="K648" s="20">
        <v>0</v>
      </c>
      <c r="M648" s="22"/>
      <c r="N648" s="19"/>
      <c r="O648" s="22"/>
      <c r="P648" s="22"/>
    </row>
    <row r="649" spans="1:16" s="20" customFormat="1" hidden="1" outlineLevel="1" x14ac:dyDescent="0.25">
      <c r="A649" s="20" t="s">
        <v>67</v>
      </c>
      <c r="B649" s="20" t="s">
        <v>37</v>
      </c>
      <c r="C649" s="20" t="s">
        <v>1510</v>
      </c>
      <c r="D649" s="20" t="s">
        <v>313</v>
      </c>
      <c r="E649" s="2">
        <f t="shared" si="34"/>
        <v>4100000</v>
      </c>
      <c r="G649" s="22"/>
      <c r="J649" s="2">
        <f t="shared" si="35"/>
        <v>4100000</v>
      </c>
      <c r="K649" s="20">
        <v>4100000</v>
      </c>
      <c r="M649" s="22"/>
      <c r="N649" s="19"/>
      <c r="O649" s="22"/>
      <c r="P649" s="22"/>
    </row>
    <row r="650" spans="1:16" s="20" customFormat="1" hidden="1" outlineLevel="1" x14ac:dyDescent="0.25">
      <c r="A650" s="20" t="s">
        <v>67</v>
      </c>
      <c r="B650" s="20" t="s">
        <v>37</v>
      </c>
      <c r="C650" s="20" t="s">
        <v>1511</v>
      </c>
      <c r="D650" s="20" t="s">
        <v>290</v>
      </c>
      <c r="E650" s="2">
        <f t="shared" si="34"/>
        <v>0</v>
      </c>
      <c r="G650" s="22"/>
      <c r="J650" s="2">
        <f t="shared" si="35"/>
        <v>0</v>
      </c>
      <c r="K650" s="20">
        <v>0</v>
      </c>
      <c r="M650" s="22"/>
      <c r="N650" s="19"/>
      <c r="O650" s="22"/>
      <c r="P650" s="22"/>
    </row>
    <row r="651" spans="1:16" s="20" customFormat="1" hidden="1" outlineLevel="1" x14ac:dyDescent="0.25">
      <c r="A651" s="20" t="s">
        <v>67</v>
      </c>
      <c r="B651" s="20" t="s">
        <v>37</v>
      </c>
      <c r="C651" s="20" t="s">
        <v>1512</v>
      </c>
      <c r="D651" s="20" t="s">
        <v>577</v>
      </c>
      <c r="E651" s="16">
        <f t="shared" si="34"/>
        <v>800000</v>
      </c>
      <c r="G651" s="22"/>
      <c r="J651" s="16">
        <f t="shared" si="35"/>
        <v>800000</v>
      </c>
      <c r="K651" s="20">
        <v>800000</v>
      </c>
      <c r="M651" s="22"/>
      <c r="N651" s="22"/>
      <c r="O651" s="22"/>
      <c r="P651" s="22"/>
    </row>
    <row r="652" spans="1:16" s="20" customFormat="1" hidden="1" outlineLevel="1" x14ac:dyDescent="0.25">
      <c r="A652" s="20" t="s">
        <v>67</v>
      </c>
      <c r="B652" s="20" t="s">
        <v>37</v>
      </c>
      <c r="C652" s="20" t="s">
        <v>1513</v>
      </c>
      <c r="D652" s="20" t="s">
        <v>1514</v>
      </c>
      <c r="E652" s="2">
        <f t="shared" si="34"/>
        <v>1000000</v>
      </c>
      <c r="G652" s="22"/>
      <c r="J652" s="2">
        <f t="shared" si="35"/>
        <v>1000000</v>
      </c>
      <c r="K652" s="20">
        <v>1000000</v>
      </c>
      <c r="M652" s="22"/>
      <c r="N652" s="19"/>
      <c r="O652" s="22"/>
      <c r="P652" s="22"/>
    </row>
    <row r="653" spans="1:16" s="20" customFormat="1" hidden="1" outlineLevel="1" x14ac:dyDescent="0.25">
      <c r="A653" s="20" t="s">
        <v>67</v>
      </c>
      <c r="B653" s="20" t="s">
        <v>37</v>
      </c>
      <c r="C653" s="20" t="s">
        <v>1515</v>
      </c>
      <c r="D653" s="20" t="s">
        <v>911</v>
      </c>
      <c r="E653" s="2">
        <f t="shared" si="34"/>
        <v>0</v>
      </c>
      <c r="G653" s="22"/>
      <c r="J653" s="2">
        <f t="shared" si="35"/>
        <v>0</v>
      </c>
      <c r="K653" s="20">
        <v>0</v>
      </c>
      <c r="M653" s="22"/>
      <c r="N653" s="19"/>
      <c r="O653" s="22"/>
      <c r="P653" s="22"/>
    </row>
    <row r="654" spans="1:16" s="20" customFormat="1" hidden="1" outlineLevel="1" x14ac:dyDescent="0.25">
      <c r="A654" s="20" t="s">
        <v>128</v>
      </c>
      <c r="B654" s="20" t="s">
        <v>37</v>
      </c>
      <c r="C654" s="20" t="s">
        <v>1516</v>
      </c>
      <c r="D654" s="20" t="s">
        <v>1517</v>
      </c>
      <c r="E654" s="2">
        <f t="shared" si="34"/>
        <v>0</v>
      </c>
      <c r="G654" s="22"/>
      <c r="J654" s="2">
        <f t="shared" si="35"/>
        <v>0</v>
      </c>
      <c r="K654" s="20">
        <v>0</v>
      </c>
      <c r="M654" s="22"/>
      <c r="N654" s="19"/>
      <c r="O654" s="22"/>
      <c r="P654" s="22"/>
    </row>
    <row r="655" spans="1:16" s="20" customFormat="1" hidden="1" outlineLevel="1" x14ac:dyDescent="0.25">
      <c r="A655" s="20" t="s">
        <v>128</v>
      </c>
      <c r="B655" s="20" t="s">
        <v>37</v>
      </c>
      <c r="C655" s="20" t="s">
        <v>1518</v>
      </c>
      <c r="D655" s="20" t="s">
        <v>1519</v>
      </c>
      <c r="E655" s="2">
        <f t="shared" si="34"/>
        <v>0</v>
      </c>
      <c r="G655" s="22"/>
      <c r="J655" s="2">
        <f t="shared" si="35"/>
        <v>0</v>
      </c>
      <c r="K655" s="20">
        <v>0</v>
      </c>
      <c r="M655" s="22"/>
      <c r="N655" s="19"/>
      <c r="O655" s="22"/>
      <c r="P655" s="22"/>
    </row>
    <row r="656" spans="1:16" s="20" customFormat="1" hidden="1" outlineLevel="1" x14ac:dyDescent="0.25">
      <c r="A656" s="20" t="s">
        <v>128</v>
      </c>
      <c r="B656" s="20" t="s">
        <v>37</v>
      </c>
      <c r="C656" s="20" t="s">
        <v>1520</v>
      </c>
      <c r="D656" s="20" t="s">
        <v>1521</v>
      </c>
      <c r="E656" s="2">
        <f t="shared" si="34"/>
        <v>0</v>
      </c>
      <c r="G656" s="22"/>
      <c r="J656" s="2">
        <f t="shared" si="35"/>
        <v>0</v>
      </c>
      <c r="K656" s="20">
        <v>0</v>
      </c>
      <c r="M656" s="22"/>
      <c r="N656" s="19"/>
      <c r="O656" s="22"/>
      <c r="P656" s="22"/>
    </row>
    <row r="657" spans="1:16" s="20" customFormat="1" hidden="1" outlineLevel="1" x14ac:dyDescent="0.25">
      <c r="A657" s="20" t="s">
        <v>128</v>
      </c>
      <c r="B657" s="20" t="s">
        <v>37</v>
      </c>
      <c r="C657" s="20" t="s">
        <v>1522</v>
      </c>
      <c r="D657" s="20" t="s">
        <v>1523</v>
      </c>
      <c r="E657" s="2">
        <f t="shared" ref="E657:E695" si="36">+K657-F657</f>
        <v>0</v>
      </c>
      <c r="G657" s="22"/>
      <c r="J657" s="2">
        <f t="shared" ref="J657:J693" si="37">SUM(E657:G657)-H657</f>
        <v>0</v>
      </c>
      <c r="K657" s="20">
        <v>0</v>
      </c>
      <c r="M657" s="22"/>
      <c r="N657" s="19"/>
      <c r="O657" s="22"/>
      <c r="P657" s="22"/>
    </row>
    <row r="658" spans="1:16" s="20" customFormat="1" hidden="1" outlineLevel="1" x14ac:dyDescent="0.25">
      <c r="A658" s="20" t="s">
        <v>128</v>
      </c>
      <c r="B658" s="20" t="s">
        <v>37</v>
      </c>
      <c r="C658" s="20" t="s">
        <v>1524</v>
      </c>
      <c r="D658" s="20" t="s">
        <v>570</v>
      </c>
      <c r="E658" s="2">
        <f t="shared" si="36"/>
        <v>0</v>
      </c>
      <c r="G658" s="22"/>
      <c r="J658" s="2">
        <f t="shared" si="37"/>
        <v>0</v>
      </c>
      <c r="K658" s="20">
        <v>0</v>
      </c>
      <c r="M658" s="22"/>
      <c r="N658" s="19"/>
      <c r="O658" s="22"/>
      <c r="P658" s="22"/>
    </row>
    <row r="659" spans="1:16" s="20" customFormat="1" hidden="1" outlineLevel="1" x14ac:dyDescent="0.25">
      <c r="A659" s="20" t="s">
        <v>66</v>
      </c>
      <c r="B659" s="20" t="s">
        <v>39</v>
      </c>
      <c r="C659" s="20" t="s">
        <v>1525</v>
      </c>
      <c r="D659" s="20" t="s">
        <v>1526</v>
      </c>
      <c r="E659" s="2">
        <f t="shared" si="36"/>
        <v>0</v>
      </c>
      <c r="G659" s="22"/>
      <c r="J659" s="2">
        <f t="shared" si="37"/>
        <v>0</v>
      </c>
      <c r="K659" s="20">
        <v>0</v>
      </c>
      <c r="M659" s="22"/>
      <c r="N659" s="19"/>
      <c r="O659" s="22"/>
      <c r="P659" s="22"/>
    </row>
    <row r="660" spans="1:16" s="20" customFormat="1" hidden="1" outlineLevel="1" x14ac:dyDescent="0.25">
      <c r="A660" s="20" t="s">
        <v>67</v>
      </c>
      <c r="B660" s="20" t="s">
        <v>39</v>
      </c>
      <c r="C660" s="20" t="s">
        <v>1527</v>
      </c>
      <c r="D660" s="20" t="s">
        <v>341</v>
      </c>
      <c r="E660" s="2">
        <f t="shared" si="36"/>
        <v>0</v>
      </c>
      <c r="G660" s="22"/>
      <c r="J660" s="2">
        <f t="shared" si="37"/>
        <v>0</v>
      </c>
      <c r="K660" s="20">
        <v>0</v>
      </c>
      <c r="M660" s="22"/>
      <c r="N660" s="19"/>
      <c r="O660" s="22"/>
      <c r="P660" s="22"/>
    </row>
    <row r="661" spans="1:16" s="20" customFormat="1" hidden="1" outlineLevel="1" x14ac:dyDescent="0.25">
      <c r="A661" s="20" t="s">
        <v>128</v>
      </c>
      <c r="B661" s="20" t="s">
        <v>39</v>
      </c>
      <c r="C661" s="20" t="s">
        <v>1528</v>
      </c>
      <c r="D661" s="20" t="s">
        <v>1529</v>
      </c>
      <c r="E661" s="2">
        <f t="shared" si="36"/>
        <v>0</v>
      </c>
      <c r="G661" s="22"/>
      <c r="J661" s="2">
        <f t="shared" si="37"/>
        <v>0</v>
      </c>
      <c r="K661" s="20">
        <v>0</v>
      </c>
      <c r="M661" s="22"/>
      <c r="N661" s="19"/>
      <c r="O661" s="22"/>
      <c r="P661" s="22"/>
    </row>
    <row r="662" spans="1:16" s="20" customFormat="1" hidden="1" outlineLevel="1" x14ac:dyDescent="0.25">
      <c r="E662" s="2">
        <f t="shared" si="36"/>
        <v>0</v>
      </c>
      <c r="G662" s="22"/>
      <c r="J662" s="2">
        <f t="shared" si="37"/>
        <v>0</v>
      </c>
      <c r="M662" s="22"/>
      <c r="N662" s="19"/>
      <c r="O662" s="22"/>
      <c r="P662" s="22"/>
    </row>
    <row r="663" spans="1:16" s="20" customFormat="1" hidden="1" outlineLevel="1" x14ac:dyDescent="0.25">
      <c r="E663" s="2">
        <f t="shared" si="36"/>
        <v>0</v>
      </c>
      <c r="G663" s="22"/>
      <c r="J663" s="2">
        <f t="shared" si="37"/>
        <v>0</v>
      </c>
      <c r="M663" s="22"/>
      <c r="N663" s="19"/>
      <c r="O663" s="22"/>
      <c r="P663" s="22"/>
    </row>
    <row r="664" spans="1:16" s="20" customFormat="1" hidden="1" outlineLevel="1" x14ac:dyDescent="0.25">
      <c r="E664" s="2">
        <f t="shared" si="36"/>
        <v>0</v>
      </c>
      <c r="G664" s="22"/>
      <c r="J664" s="2">
        <f t="shared" si="37"/>
        <v>0</v>
      </c>
      <c r="M664" s="22"/>
      <c r="N664" s="19"/>
      <c r="O664" s="22"/>
      <c r="P664" s="22"/>
    </row>
    <row r="665" spans="1:16" s="20" customFormat="1" hidden="1" outlineLevel="1" x14ac:dyDescent="0.25">
      <c r="E665" s="2">
        <f t="shared" si="36"/>
        <v>0</v>
      </c>
      <c r="G665" s="22"/>
      <c r="J665" s="2">
        <f t="shared" si="37"/>
        <v>0</v>
      </c>
      <c r="M665" s="22"/>
      <c r="N665" s="19"/>
      <c r="O665" s="22"/>
      <c r="P665" s="22"/>
    </row>
    <row r="666" spans="1:16" s="1" customFormat="1" collapsed="1" x14ac:dyDescent="0.25">
      <c r="A666" s="3"/>
      <c r="B666" s="3"/>
      <c r="C666" s="3"/>
      <c r="D666" s="3" t="s">
        <v>275</v>
      </c>
      <c r="E666" s="4">
        <f>SUM(E524:E665)</f>
        <v>267341000</v>
      </c>
      <c r="F666" s="4">
        <f>SUM(F524:F665)</f>
        <v>0</v>
      </c>
      <c r="G666" s="4">
        <f>SUM(G524:G665)</f>
        <v>22797000</v>
      </c>
      <c r="H666" s="4">
        <f>SUM(H524:H665)</f>
        <v>0</v>
      </c>
      <c r="I666" s="4">
        <f>SUM(I524:I665)</f>
        <v>0</v>
      </c>
      <c r="J666" s="4">
        <f t="shared" si="37"/>
        <v>290138000</v>
      </c>
      <c r="K666" s="4">
        <f>SUM(K524:K665)</f>
        <v>267341000</v>
      </c>
      <c r="L666" s="4"/>
      <c r="M666" s="35">
        <v>252341000</v>
      </c>
      <c r="N666" s="19">
        <v>15000000</v>
      </c>
      <c r="O666" s="35">
        <v>0</v>
      </c>
      <c r="P666" s="35">
        <v>22797000</v>
      </c>
    </row>
    <row r="667" spans="1:16" hidden="1" outlineLevel="1" x14ac:dyDescent="0.25">
      <c r="A667" t="s">
        <v>71</v>
      </c>
      <c r="B667" t="s">
        <v>70</v>
      </c>
      <c r="C667" t="s">
        <v>1354</v>
      </c>
      <c r="D667" s="2" t="s">
        <v>143</v>
      </c>
      <c r="E667" s="2">
        <f t="shared" si="36"/>
        <v>5000000</v>
      </c>
      <c r="J667" s="2">
        <f t="shared" si="37"/>
        <v>5000000</v>
      </c>
      <c r="K667" s="2">
        <v>5000000</v>
      </c>
    </row>
    <row r="668" spans="1:16" hidden="1" outlineLevel="1" x14ac:dyDescent="0.25">
      <c r="A668" t="s">
        <v>71</v>
      </c>
      <c r="B668" t="s">
        <v>70</v>
      </c>
      <c r="C668" t="s">
        <v>1355</v>
      </c>
      <c r="D668" s="2" t="s">
        <v>573</v>
      </c>
      <c r="E668" s="2">
        <f t="shared" si="36"/>
        <v>5000000</v>
      </c>
      <c r="J668" s="2">
        <f t="shared" si="37"/>
        <v>5000000</v>
      </c>
      <c r="K668" s="2">
        <v>5000000</v>
      </c>
    </row>
    <row r="669" spans="1:16" hidden="1" outlineLevel="1" x14ac:dyDescent="0.25">
      <c r="A669" t="s">
        <v>71</v>
      </c>
      <c r="B669" t="s">
        <v>70</v>
      </c>
      <c r="C669" t="s">
        <v>1356</v>
      </c>
      <c r="D669" s="2" t="s">
        <v>144</v>
      </c>
      <c r="E669" s="2">
        <f t="shared" si="36"/>
        <v>5000000</v>
      </c>
      <c r="J669" s="2">
        <f t="shared" si="37"/>
        <v>5000000</v>
      </c>
      <c r="K669" s="2">
        <v>5000000</v>
      </c>
    </row>
    <row r="670" spans="1:16" hidden="1" outlineLevel="1" x14ac:dyDescent="0.25">
      <c r="A670" t="s">
        <v>71</v>
      </c>
      <c r="B670" t="s">
        <v>70</v>
      </c>
      <c r="C670" t="s">
        <v>1357</v>
      </c>
      <c r="D670" s="2" t="s">
        <v>145</v>
      </c>
      <c r="E670" s="2">
        <f t="shared" si="36"/>
        <v>1923076.923076923</v>
      </c>
      <c r="J670" s="2">
        <f t="shared" si="37"/>
        <v>1923076.923076923</v>
      </c>
      <c r="K670" s="2">
        <v>1923076.923076923</v>
      </c>
    </row>
    <row r="671" spans="1:16" hidden="1" outlineLevel="1" x14ac:dyDescent="0.25">
      <c r="A671" t="s">
        <v>71</v>
      </c>
      <c r="B671" t="s">
        <v>70</v>
      </c>
      <c r="C671" t="s">
        <v>1358</v>
      </c>
      <c r="D671" t="s">
        <v>146</v>
      </c>
      <c r="E671" s="2">
        <f t="shared" si="36"/>
        <v>5000000</v>
      </c>
      <c r="F671"/>
      <c r="G671" s="19"/>
      <c r="H671"/>
      <c r="I671"/>
      <c r="J671" s="2">
        <f t="shared" si="37"/>
        <v>5000000</v>
      </c>
      <c r="K671">
        <v>5000000</v>
      </c>
      <c r="L671"/>
    </row>
    <row r="672" spans="1:16" hidden="1" outlineLevel="1" x14ac:dyDescent="0.25">
      <c r="A672" t="s">
        <v>71</v>
      </c>
      <c r="B672" t="s">
        <v>70</v>
      </c>
      <c r="C672" t="s">
        <v>1359</v>
      </c>
      <c r="D672" t="s">
        <v>147</v>
      </c>
      <c r="E672" s="2">
        <f t="shared" si="36"/>
        <v>5000000</v>
      </c>
      <c r="F672"/>
      <c r="G672" s="19"/>
      <c r="H672"/>
      <c r="I672"/>
      <c r="J672" s="2">
        <f t="shared" si="37"/>
        <v>5000000</v>
      </c>
      <c r="K672">
        <v>5000000</v>
      </c>
      <c r="L672"/>
    </row>
    <row r="673" spans="1:12" hidden="1" outlineLevel="1" x14ac:dyDescent="0.25">
      <c r="A673" t="s">
        <v>71</v>
      </c>
      <c r="B673" t="s">
        <v>70</v>
      </c>
      <c r="C673" t="s">
        <v>1360</v>
      </c>
      <c r="D673" t="s">
        <v>574</v>
      </c>
      <c r="E673" s="2">
        <f t="shared" si="36"/>
        <v>5000000</v>
      </c>
      <c r="F673"/>
      <c r="G673" s="19"/>
      <c r="H673"/>
      <c r="I673"/>
      <c r="J673" s="2">
        <f t="shared" si="37"/>
        <v>5000000</v>
      </c>
      <c r="K673">
        <v>5000000</v>
      </c>
      <c r="L673"/>
    </row>
    <row r="674" spans="1:12" hidden="1" outlineLevel="1" x14ac:dyDescent="0.25">
      <c r="A674" t="s">
        <v>71</v>
      </c>
      <c r="B674" t="s">
        <v>70</v>
      </c>
      <c r="C674" t="s">
        <v>1361</v>
      </c>
      <c r="D674" t="s">
        <v>391</v>
      </c>
      <c r="E674" s="2">
        <f t="shared" si="36"/>
        <v>4300000</v>
      </c>
      <c r="F674"/>
      <c r="G674" s="19"/>
      <c r="H674"/>
      <c r="I674"/>
      <c r="J674" s="2">
        <f t="shared" si="37"/>
        <v>4300000</v>
      </c>
      <c r="K674">
        <v>4300000</v>
      </c>
      <c r="L674"/>
    </row>
    <row r="675" spans="1:12" hidden="1" outlineLevel="1" x14ac:dyDescent="0.25">
      <c r="A675" t="s">
        <v>71</v>
      </c>
      <c r="B675" t="s">
        <v>70</v>
      </c>
      <c r="C675" t="s">
        <v>1362</v>
      </c>
      <c r="D675" t="s">
        <v>481</v>
      </c>
      <c r="E675" s="2">
        <f t="shared" si="36"/>
        <v>5000000</v>
      </c>
      <c r="F675"/>
      <c r="G675" s="19"/>
      <c r="H675"/>
      <c r="I675"/>
      <c r="J675" s="2">
        <f t="shared" si="37"/>
        <v>5000000</v>
      </c>
      <c r="K675">
        <v>5000000</v>
      </c>
      <c r="L675"/>
    </row>
    <row r="676" spans="1:12" hidden="1" outlineLevel="1" x14ac:dyDescent="0.25">
      <c r="A676" t="s">
        <v>71</v>
      </c>
      <c r="B676" t="s">
        <v>70</v>
      </c>
      <c r="C676" t="s">
        <v>1363</v>
      </c>
      <c r="D676" t="s">
        <v>939</v>
      </c>
      <c r="E676" s="2">
        <f t="shared" si="36"/>
        <v>5000000</v>
      </c>
      <c r="F676"/>
      <c r="G676" s="19">
        <v>1000000</v>
      </c>
      <c r="H676"/>
      <c r="I676"/>
      <c r="J676" s="2">
        <f t="shared" si="37"/>
        <v>6000000</v>
      </c>
      <c r="K676">
        <v>5000000</v>
      </c>
      <c r="L676"/>
    </row>
    <row r="677" spans="1:12" hidden="1" outlineLevel="1" x14ac:dyDescent="0.25">
      <c r="A677" t="s">
        <v>71</v>
      </c>
      <c r="B677" t="s">
        <v>70</v>
      </c>
      <c r="C677" t="s">
        <v>1364</v>
      </c>
      <c r="D677" t="s">
        <v>148</v>
      </c>
      <c r="E677" s="2">
        <f t="shared" si="36"/>
        <v>4500000</v>
      </c>
      <c r="F677"/>
      <c r="G677" s="19"/>
      <c r="H677"/>
      <c r="I677"/>
      <c r="J677" s="2">
        <f t="shared" si="37"/>
        <v>4500000</v>
      </c>
      <c r="K677">
        <v>4500000</v>
      </c>
      <c r="L677"/>
    </row>
    <row r="678" spans="1:12" hidden="1" outlineLevel="1" x14ac:dyDescent="0.25">
      <c r="A678" t="s">
        <v>71</v>
      </c>
      <c r="B678" t="s">
        <v>70</v>
      </c>
      <c r="C678" t="s">
        <v>1365</v>
      </c>
      <c r="D678" t="s">
        <v>149</v>
      </c>
      <c r="E678" s="2">
        <f t="shared" si="36"/>
        <v>4500000</v>
      </c>
      <c r="F678"/>
      <c r="G678" s="19"/>
      <c r="H678"/>
      <c r="I678"/>
      <c r="J678" s="2">
        <f t="shared" si="37"/>
        <v>4500000</v>
      </c>
      <c r="K678">
        <v>4500000</v>
      </c>
      <c r="L678"/>
    </row>
    <row r="679" spans="1:12" hidden="1" outlineLevel="1" x14ac:dyDescent="0.25">
      <c r="A679" t="s">
        <v>71</v>
      </c>
      <c r="B679" t="s">
        <v>70</v>
      </c>
      <c r="C679" t="s">
        <v>1366</v>
      </c>
      <c r="D679" t="s">
        <v>150</v>
      </c>
      <c r="E679" s="2">
        <f t="shared" si="36"/>
        <v>4500000</v>
      </c>
      <c r="F679"/>
      <c r="G679" s="19"/>
      <c r="H679"/>
      <c r="I679"/>
      <c r="J679" s="2">
        <f t="shared" si="37"/>
        <v>4500000</v>
      </c>
      <c r="K679">
        <v>4500000</v>
      </c>
      <c r="L679"/>
    </row>
    <row r="680" spans="1:12" hidden="1" outlineLevel="1" x14ac:dyDescent="0.25">
      <c r="A680" t="s">
        <v>71</v>
      </c>
      <c r="B680" t="s">
        <v>70</v>
      </c>
      <c r="C680" t="s">
        <v>1367</v>
      </c>
      <c r="D680" t="s">
        <v>151</v>
      </c>
      <c r="E680" s="2">
        <f t="shared" si="36"/>
        <v>4500000</v>
      </c>
      <c r="F680"/>
      <c r="G680" s="19"/>
      <c r="H680"/>
      <c r="I680"/>
      <c r="J680" s="2">
        <f t="shared" si="37"/>
        <v>4500000</v>
      </c>
      <c r="K680">
        <v>4500000</v>
      </c>
      <c r="L680"/>
    </row>
    <row r="681" spans="1:12" hidden="1" outlineLevel="1" x14ac:dyDescent="0.25">
      <c r="A681" t="s">
        <v>71</v>
      </c>
      <c r="B681" t="s">
        <v>70</v>
      </c>
      <c r="C681" t="s">
        <v>1368</v>
      </c>
      <c r="D681" t="s">
        <v>69</v>
      </c>
      <c r="E681" s="2">
        <f t="shared" si="36"/>
        <v>4500000</v>
      </c>
      <c r="F681"/>
      <c r="G681" s="19"/>
      <c r="H681"/>
      <c r="I681"/>
      <c r="J681" s="2">
        <f t="shared" si="37"/>
        <v>4500000</v>
      </c>
      <c r="K681">
        <v>4500000</v>
      </c>
      <c r="L681"/>
    </row>
    <row r="682" spans="1:12" hidden="1" outlineLevel="1" x14ac:dyDescent="0.25">
      <c r="A682" t="s">
        <v>71</v>
      </c>
      <c r="B682" t="s">
        <v>70</v>
      </c>
      <c r="C682" t="s">
        <v>1369</v>
      </c>
      <c r="D682" t="s">
        <v>609</v>
      </c>
      <c r="E682" s="2">
        <f t="shared" si="36"/>
        <v>4500000</v>
      </c>
      <c r="F682"/>
      <c r="G682" s="19"/>
      <c r="H682"/>
      <c r="I682"/>
      <c r="J682" s="2">
        <f t="shared" si="37"/>
        <v>4500000</v>
      </c>
      <c r="K682">
        <v>4500000</v>
      </c>
      <c r="L682"/>
    </row>
    <row r="683" spans="1:12" hidden="1" outlineLevel="1" x14ac:dyDescent="0.25">
      <c r="A683" t="s">
        <v>71</v>
      </c>
      <c r="B683" t="s">
        <v>70</v>
      </c>
      <c r="C683" t="s">
        <v>1370</v>
      </c>
      <c r="D683" t="s">
        <v>575</v>
      </c>
      <c r="E683" s="2">
        <f t="shared" si="36"/>
        <v>5000000</v>
      </c>
      <c r="F683"/>
      <c r="G683" s="19"/>
      <c r="H683"/>
      <c r="I683"/>
      <c r="J683" s="2">
        <f t="shared" si="37"/>
        <v>5000000</v>
      </c>
      <c r="K683">
        <v>5000000</v>
      </c>
      <c r="L683"/>
    </row>
    <row r="684" spans="1:12" hidden="1" outlineLevel="1" x14ac:dyDescent="0.25">
      <c r="A684" t="s">
        <v>71</v>
      </c>
      <c r="B684" t="s">
        <v>70</v>
      </c>
      <c r="C684" t="s">
        <v>1371</v>
      </c>
      <c r="D684" t="s">
        <v>482</v>
      </c>
      <c r="E684" s="2">
        <f t="shared" si="36"/>
        <v>5000000</v>
      </c>
      <c r="F684"/>
      <c r="G684" s="19"/>
      <c r="H684"/>
      <c r="I684"/>
      <c r="J684" s="2">
        <f t="shared" si="37"/>
        <v>5000000</v>
      </c>
      <c r="K684">
        <v>5000000</v>
      </c>
      <c r="L684"/>
    </row>
    <row r="685" spans="1:12" hidden="1" outlineLevel="1" x14ac:dyDescent="0.25">
      <c r="A685" t="s">
        <v>71</v>
      </c>
      <c r="B685" t="s">
        <v>70</v>
      </c>
      <c r="C685" t="s">
        <v>1372</v>
      </c>
      <c r="D685" t="s">
        <v>153</v>
      </c>
      <c r="E685" s="2">
        <f t="shared" si="36"/>
        <v>5000000</v>
      </c>
      <c r="F685"/>
      <c r="G685" s="19"/>
      <c r="H685"/>
      <c r="I685"/>
      <c r="J685" s="2">
        <f t="shared" si="37"/>
        <v>5000000</v>
      </c>
      <c r="K685">
        <v>5000000</v>
      </c>
      <c r="L685"/>
    </row>
    <row r="686" spans="1:12" hidden="1" outlineLevel="1" x14ac:dyDescent="0.25">
      <c r="A686" t="s">
        <v>71</v>
      </c>
      <c r="B686" t="s">
        <v>70</v>
      </c>
      <c r="C686" t="s">
        <v>1373</v>
      </c>
      <c r="D686" t="s">
        <v>576</v>
      </c>
      <c r="E686" s="2">
        <f t="shared" si="36"/>
        <v>3000000</v>
      </c>
      <c r="F686"/>
      <c r="G686" s="19"/>
      <c r="H686"/>
      <c r="I686"/>
      <c r="J686" s="2">
        <f t="shared" si="37"/>
        <v>3000000</v>
      </c>
      <c r="K686">
        <v>3000000</v>
      </c>
      <c r="L686"/>
    </row>
    <row r="687" spans="1:12" hidden="1" outlineLevel="1" x14ac:dyDescent="0.25">
      <c r="A687" t="s">
        <v>71</v>
      </c>
      <c r="B687" t="s">
        <v>70</v>
      </c>
      <c r="C687" t="s">
        <v>1374</v>
      </c>
      <c r="D687" s="2" t="s">
        <v>1375</v>
      </c>
      <c r="E687" s="2">
        <f t="shared" si="36"/>
        <v>4423000</v>
      </c>
      <c r="G687" s="2">
        <v>884615</v>
      </c>
      <c r="J687" s="2">
        <f t="shared" si="37"/>
        <v>5307615</v>
      </c>
      <c r="K687" s="2">
        <v>4423000</v>
      </c>
    </row>
    <row r="688" spans="1:12" hidden="1" outlineLevel="1" x14ac:dyDescent="0.25">
      <c r="A688" t="s">
        <v>71</v>
      </c>
      <c r="B688" t="s">
        <v>70</v>
      </c>
      <c r="C688" t="s">
        <v>1376</v>
      </c>
      <c r="D688" s="2" t="s">
        <v>610</v>
      </c>
      <c r="E688" s="2">
        <f t="shared" si="36"/>
        <v>3000000</v>
      </c>
      <c r="J688" s="2">
        <f t="shared" si="37"/>
        <v>3000000</v>
      </c>
      <c r="K688" s="2">
        <v>3000000</v>
      </c>
    </row>
    <row r="689" spans="1:16" hidden="1" outlineLevel="1" x14ac:dyDescent="0.25">
      <c r="A689" t="s">
        <v>71</v>
      </c>
      <c r="B689" t="s">
        <v>70</v>
      </c>
      <c r="C689" t="s">
        <v>1377</v>
      </c>
      <c r="D689" s="2" t="s">
        <v>394</v>
      </c>
      <c r="E689" s="2">
        <f t="shared" si="36"/>
        <v>3000000</v>
      </c>
      <c r="J689" s="2">
        <f t="shared" si="37"/>
        <v>3000000</v>
      </c>
      <c r="K689" s="2">
        <v>3000000</v>
      </c>
    </row>
    <row r="690" spans="1:16" hidden="1" outlineLevel="1" x14ac:dyDescent="0.25">
      <c r="A690" t="s">
        <v>71</v>
      </c>
      <c r="B690" t="s">
        <v>74</v>
      </c>
      <c r="C690" t="s">
        <v>1378</v>
      </c>
      <c r="D690" s="2" t="s">
        <v>154</v>
      </c>
      <c r="E690" s="2">
        <f t="shared" si="36"/>
        <v>5700000</v>
      </c>
      <c r="J690" s="2">
        <f t="shared" si="37"/>
        <v>5700000</v>
      </c>
      <c r="K690" s="2">
        <v>5700000</v>
      </c>
    </row>
    <row r="691" spans="1:16" hidden="1" outlineLevel="1" x14ac:dyDescent="0.25">
      <c r="A691" t="s">
        <v>71</v>
      </c>
      <c r="B691" t="s">
        <v>74</v>
      </c>
      <c r="C691" t="s">
        <v>1379</v>
      </c>
      <c r="D691" s="2" t="s">
        <v>913</v>
      </c>
      <c r="E691" s="2">
        <f t="shared" si="36"/>
        <v>5700000</v>
      </c>
      <c r="J691" s="2">
        <f t="shared" si="37"/>
        <v>5700000</v>
      </c>
      <c r="K691" s="2">
        <v>5700000</v>
      </c>
    </row>
    <row r="692" spans="1:16" hidden="1" outlineLevel="1" x14ac:dyDescent="0.25">
      <c r="A692" t="s">
        <v>71</v>
      </c>
      <c r="B692" t="s">
        <v>74</v>
      </c>
      <c r="C692" t="s">
        <v>1380</v>
      </c>
      <c r="D692" s="2" t="s">
        <v>81</v>
      </c>
      <c r="E692" s="2">
        <f t="shared" si="36"/>
        <v>5400000</v>
      </c>
      <c r="J692" s="2">
        <f t="shared" si="37"/>
        <v>5400000</v>
      </c>
      <c r="K692" s="2">
        <v>5400000</v>
      </c>
    </row>
    <row r="693" spans="1:16" hidden="1" outlineLevel="1" x14ac:dyDescent="0.25">
      <c r="A693" t="s">
        <v>71</v>
      </c>
      <c r="B693" t="s">
        <v>74</v>
      </c>
      <c r="C693" t="s">
        <v>1381</v>
      </c>
      <c r="D693" s="2" t="s">
        <v>152</v>
      </c>
      <c r="E693" s="2">
        <f t="shared" si="36"/>
        <v>4100000</v>
      </c>
      <c r="J693" s="2">
        <f t="shared" si="37"/>
        <v>4100000</v>
      </c>
      <c r="K693" s="2">
        <v>4100000</v>
      </c>
      <c r="L693" s="19"/>
    </row>
    <row r="694" spans="1:16" hidden="1" outlineLevel="1" x14ac:dyDescent="0.25">
      <c r="A694" t="s">
        <v>71</v>
      </c>
      <c r="B694" t="s">
        <v>75</v>
      </c>
      <c r="C694" t="s">
        <v>1382</v>
      </c>
      <c r="D694" s="19" t="s">
        <v>72</v>
      </c>
      <c r="E694" s="2">
        <f t="shared" si="36"/>
        <v>4700000</v>
      </c>
      <c r="F694" s="19"/>
      <c r="G694" s="19"/>
      <c r="H694" s="19"/>
      <c r="I694" s="19"/>
      <c r="J694" s="2">
        <f t="shared" ref="J694:J696" si="38">SUM(E694:G694)-H694</f>
        <v>4700000</v>
      </c>
      <c r="K694" s="19">
        <v>4700000</v>
      </c>
      <c r="L694" s="19"/>
    </row>
    <row r="695" spans="1:16" hidden="1" outlineLevel="1" x14ac:dyDescent="0.25">
      <c r="A695" t="s">
        <v>71</v>
      </c>
      <c r="B695" t="s">
        <v>75</v>
      </c>
      <c r="C695" t="s">
        <v>1383</v>
      </c>
      <c r="D695" s="22" t="s">
        <v>914</v>
      </c>
      <c r="E695" s="16">
        <f t="shared" si="36"/>
        <v>17700000</v>
      </c>
      <c r="F695" s="22"/>
      <c r="G695" s="22"/>
      <c r="H695" s="22"/>
      <c r="I695" s="22"/>
      <c r="J695" s="16">
        <f t="shared" si="38"/>
        <v>17700000</v>
      </c>
      <c r="K695" s="22">
        <v>17700000</v>
      </c>
      <c r="L695" s="19"/>
    </row>
    <row r="696" spans="1:16" s="1" customFormat="1" collapsed="1" x14ac:dyDescent="0.25">
      <c r="A696" s="3"/>
      <c r="B696" s="3"/>
      <c r="C696" s="3"/>
      <c r="D696" s="3" t="s">
        <v>87</v>
      </c>
      <c r="E696" s="4">
        <f t="shared" ref="E696:K696" si="39">SUM(E667:E695)</f>
        <v>144946076.92307693</v>
      </c>
      <c r="F696" s="4">
        <f t="shared" si="39"/>
        <v>0</v>
      </c>
      <c r="G696" s="4">
        <f t="shared" si="39"/>
        <v>1884615</v>
      </c>
      <c r="H696" s="4">
        <f t="shared" si="39"/>
        <v>0</v>
      </c>
      <c r="I696" s="4">
        <f t="shared" si="39"/>
        <v>0</v>
      </c>
      <c r="J696" s="4">
        <f t="shared" si="38"/>
        <v>146830691.92307693</v>
      </c>
      <c r="K696" s="4">
        <f t="shared" si="39"/>
        <v>144946076.92307693</v>
      </c>
      <c r="L696" s="4"/>
      <c r="M696" s="35">
        <v>101646076.92307693</v>
      </c>
      <c r="N696" s="19">
        <v>20900000</v>
      </c>
      <c r="O696" s="35">
        <f>12400000+10000000</f>
        <v>22400000</v>
      </c>
      <c r="P696" s="35">
        <v>1884615.3846153845</v>
      </c>
    </row>
    <row r="697" spans="1:16" x14ac:dyDescent="0.25">
      <c r="E697" s="2">
        <f t="shared" ref="E697:K697" si="40">SUM(E120,E244,E359,E523,E666,E696)</f>
        <v>2072085300</v>
      </c>
      <c r="F697" s="2">
        <f t="shared" si="40"/>
        <v>0</v>
      </c>
      <c r="G697" s="2">
        <f t="shared" si="40"/>
        <v>120796985.23076923</v>
      </c>
      <c r="H697" s="2">
        <f t="shared" si="40"/>
        <v>580000</v>
      </c>
      <c r="I697" s="2">
        <f t="shared" si="40"/>
        <v>0</v>
      </c>
      <c r="J697" s="2">
        <f t="shared" si="40"/>
        <v>2192302285.2307692</v>
      </c>
      <c r="K697" s="2">
        <f t="shared" si="40"/>
        <v>1710199603</v>
      </c>
      <c r="M697" s="2">
        <f t="shared" ref="M697:P697" si="41">SUM(M120,M244,M359,M523,M666,M696)</f>
        <v>1698894692.3076923</v>
      </c>
      <c r="N697" s="2">
        <f t="shared" si="41"/>
        <v>244111000</v>
      </c>
      <c r="O697" s="2">
        <f t="shared" si="41"/>
        <v>128384230.76923077</v>
      </c>
      <c r="P697" s="2">
        <f t="shared" si="41"/>
        <v>120912384.61538462</v>
      </c>
    </row>
    <row r="698" spans="1:16" x14ac:dyDescent="0.25">
      <c r="D698" s="2"/>
      <c r="J698" s="2">
        <f>+SUM(E698:G698)-H698</f>
        <v>0</v>
      </c>
      <c r="L698"/>
    </row>
    <row r="699" spans="1:16" x14ac:dyDescent="0.25">
      <c r="D699" s="2"/>
      <c r="J699" s="2">
        <f>+SUM(E699:G699)-H699</f>
        <v>0</v>
      </c>
      <c r="L699"/>
    </row>
    <row r="700" spans="1:16" x14ac:dyDescent="0.25">
      <c r="J700" s="2">
        <f>SUM(J697:J699)</f>
        <v>2192302285.2307692</v>
      </c>
      <c r="L700"/>
    </row>
    <row r="702" spans="1:16" s="2" customFormat="1" x14ac:dyDescent="0.25">
      <c r="A702"/>
      <c r="B702" t="s">
        <v>20</v>
      </c>
      <c r="C702"/>
      <c r="D702"/>
      <c r="E702" s="2">
        <f t="shared" ref="E702:H708" si="42">SUMIF($B$4:$B$695,$B702,E$4:E$695)</f>
        <v>1597363992.3076923</v>
      </c>
      <c r="F702" s="2">
        <f t="shared" si="42"/>
        <v>0</v>
      </c>
      <c r="G702" s="2">
        <f t="shared" si="42"/>
        <v>118912370.23076922</v>
      </c>
      <c r="H702" s="2">
        <f t="shared" si="42"/>
        <v>0</v>
      </c>
      <c r="J702" s="2">
        <f t="shared" ref="J702:K708" si="43">SUMIF($B$4:$B$695,$B702,J$4:J$695)</f>
        <v>1716276362.5384612</v>
      </c>
      <c r="K702" s="2">
        <f t="shared" si="43"/>
        <v>1597363992.3076923</v>
      </c>
    </row>
    <row r="703" spans="1:16" s="2" customFormat="1" x14ac:dyDescent="0.25">
      <c r="A703"/>
      <c r="B703" t="s">
        <v>37</v>
      </c>
      <c r="C703"/>
      <c r="D703"/>
      <c r="E703" s="2">
        <f t="shared" si="42"/>
        <v>240675230.76923078</v>
      </c>
      <c r="F703" s="2">
        <f t="shared" si="42"/>
        <v>0</v>
      </c>
      <c r="G703" s="2">
        <f t="shared" si="42"/>
        <v>0</v>
      </c>
      <c r="H703" s="2">
        <f t="shared" si="42"/>
        <v>0</v>
      </c>
      <c r="J703" s="2">
        <f t="shared" si="43"/>
        <v>240675230.76923078</v>
      </c>
      <c r="K703" s="2">
        <f t="shared" si="43"/>
        <v>240675230.76923078</v>
      </c>
    </row>
    <row r="704" spans="1:16" s="2" customFormat="1" x14ac:dyDescent="0.25">
      <c r="A704"/>
      <c r="B704" t="s">
        <v>38</v>
      </c>
      <c r="C704"/>
      <c r="D704"/>
      <c r="E704" s="2">
        <f t="shared" si="42"/>
        <v>0</v>
      </c>
      <c r="F704" s="2">
        <f t="shared" si="42"/>
        <v>0</v>
      </c>
      <c r="G704" s="2">
        <f t="shared" si="42"/>
        <v>0</v>
      </c>
      <c r="H704" s="2">
        <f t="shared" si="42"/>
        <v>0</v>
      </c>
      <c r="J704" s="2">
        <f t="shared" si="43"/>
        <v>0</v>
      </c>
      <c r="K704" s="2">
        <f t="shared" si="43"/>
        <v>0</v>
      </c>
    </row>
    <row r="705" spans="1:12" s="2" customFormat="1" x14ac:dyDescent="0.25">
      <c r="A705"/>
      <c r="B705" t="s">
        <v>39</v>
      </c>
      <c r="C705"/>
      <c r="D705"/>
      <c r="E705" s="2">
        <f t="shared" si="42"/>
        <v>89100000</v>
      </c>
      <c r="F705" s="2">
        <f t="shared" si="42"/>
        <v>0</v>
      </c>
      <c r="G705" s="2">
        <f t="shared" si="42"/>
        <v>0</v>
      </c>
      <c r="H705" s="2">
        <f t="shared" si="42"/>
        <v>580000</v>
      </c>
      <c r="J705" s="2">
        <f t="shared" si="43"/>
        <v>88520000</v>
      </c>
      <c r="K705" s="2">
        <f t="shared" si="43"/>
        <v>89100000</v>
      </c>
    </row>
    <row r="706" spans="1:12" s="2" customFormat="1" x14ac:dyDescent="0.25">
      <c r="A706"/>
      <c r="B706" t="s">
        <v>75</v>
      </c>
      <c r="C706"/>
      <c r="D706"/>
      <c r="E706" s="2">
        <f t="shared" si="42"/>
        <v>22400000</v>
      </c>
      <c r="F706" s="2">
        <f t="shared" si="42"/>
        <v>0</v>
      </c>
      <c r="G706" s="2">
        <f t="shared" si="42"/>
        <v>0</v>
      </c>
      <c r="H706" s="2">
        <f t="shared" si="42"/>
        <v>0</v>
      </c>
      <c r="J706" s="2">
        <f t="shared" si="43"/>
        <v>22400000</v>
      </c>
      <c r="K706" s="2">
        <f t="shared" si="43"/>
        <v>22400000</v>
      </c>
    </row>
    <row r="707" spans="1:12" s="2" customFormat="1" x14ac:dyDescent="0.25">
      <c r="A707"/>
      <c r="B707" t="s">
        <v>70</v>
      </c>
      <c r="C707"/>
      <c r="D707"/>
      <c r="E707" s="2">
        <f t="shared" si="42"/>
        <v>101646076.92307693</v>
      </c>
      <c r="F707" s="2">
        <f t="shared" si="42"/>
        <v>0</v>
      </c>
      <c r="G707" s="2">
        <f t="shared" si="42"/>
        <v>1884615</v>
      </c>
      <c r="H707" s="2">
        <f t="shared" si="42"/>
        <v>0</v>
      </c>
      <c r="J707" s="2">
        <f t="shared" si="43"/>
        <v>103530691.92307693</v>
      </c>
      <c r="K707" s="2">
        <f t="shared" si="43"/>
        <v>101646076.92307693</v>
      </c>
    </row>
    <row r="708" spans="1:12" s="2" customFormat="1" x14ac:dyDescent="0.25">
      <c r="A708"/>
      <c r="B708" t="s">
        <v>74</v>
      </c>
      <c r="C708"/>
      <c r="D708"/>
      <c r="E708" s="2">
        <f t="shared" si="42"/>
        <v>20900000</v>
      </c>
      <c r="F708" s="2">
        <f t="shared" si="42"/>
        <v>0</v>
      </c>
      <c r="G708" s="2">
        <f t="shared" si="42"/>
        <v>0</v>
      </c>
      <c r="H708" s="2">
        <f t="shared" si="42"/>
        <v>0</v>
      </c>
      <c r="J708" s="2">
        <f t="shared" si="43"/>
        <v>20900000</v>
      </c>
      <c r="K708" s="2">
        <f t="shared" si="43"/>
        <v>20900000</v>
      </c>
    </row>
    <row r="709" spans="1:12" s="2" customFormat="1" x14ac:dyDescent="0.25">
      <c r="A709"/>
      <c r="B709"/>
      <c r="C709"/>
      <c r="D709"/>
    </row>
    <row r="710" spans="1:12" s="2" customFormat="1" x14ac:dyDescent="0.25">
      <c r="A710"/>
      <c r="B710" t="s">
        <v>20</v>
      </c>
      <c r="C710"/>
      <c r="D710"/>
      <c r="E710" s="2">
        <f>+E707+E702</f>
        <v>1699010069.2307692</v>
      </c>
      <c r="F710" s="2">
        <f t="shared" ref="F710:K711" si="44">+F707+F702</f>
        <v>0</v>
      </c>
      <c r="G710" s="2">
        <f t="shared" si="44"/>
        <v>120796985.23076922</v>
      </c>
      <c r="H710" s="2">
        <f t="shared" si="44"/>
        <v>0</v>
      </c>
      <c r="J710" s="2">
        <f t="shared" si="44"/>
        <v>1819807054.4615381</v>
      </c>
      <c r="K710" s="2">
        <f t="shared" si="44"/>
        <v>1699010069.2307692</v>
      </c>
    </row>
    <row r="711" spans="1:12" s="2" customFormat="1" x14ac:dyDescent="0.25">
      <c r="A711"/>
      <c r="B711" t="s">
        <v>37</v>
      </c>
      <c r="C711"/>
      <c r="D711"/>
      <c r="E711" s="2">
        <f>+E708+E703</f>
        <v>261575230.76923078</v>
      </c>
      <c r="F711" s="2">
        <f t="shared" si="44"/>
        <v>0</v>
      </c>
      <c r="G711" s="2">
        <f t="shared" si="44"/>
        <v>0</v>
      </c>
      <c r="H711" s="2">
        <f t="shared" si="44"/>
        <v>0</v>
      </c>
      <c r="J711" s="2">
        <f t="shared" si="44"/>
        <v>261575230.76923078</v>
      </c>
      <c r="K711" s="2">
        <f t="shared" si="44"/>
        <v>261575230.76923078</v>
      </c>
    </row>
    <row r="712" spans="1:12" s="2" customFormat="1" x14ac:dyDescent="0.25">
      <c r="A712"/>
      <c r="B712" t="s">
        <v>38</v>
      </c>
      <c r="C712"/>
      <c r="D712"/>
      <c r="E712" s="2">
        <f t="shared" ref="E712:K712" si="45">+E704</f>
        <v>0</v>
      </c>
      <c r="F712" s="2">
        <f t="shared" si="45"/>
        <v>0</v>
      </c>
      <c r="G712" s="2">
        <f t="shared" si="45"/>
        <v>0</v>
      </c>
      <c r="H712" s="2">
        <f t="shared" si="45"/>
        <v>0</v>
      </c>
      <c r="J712" s="2">
        <f t="shared" si="45"/>
        <v>0</v>
      </c>
      <c r="K712" s="2">
        <f t="shared" si="45"/>
        <v>0</v>
      </c>
    </row>
    <row r="713" spans="1:12" s="2" customFormat="1" x14ac:dyDescent="0.25">
      <c r="A713"/>
      <c r="B713" t="s">
        <v>39</v>
      </c>
      <c r="C713"/>
      <c r="D713"/>
      <c r="E713" s="2">
        <f t="shared" ref="E713:K713" si="46">+E706+E705</f>
        <v>111500000</v>
      </c>
      <c r="F713" s="2">
        <f t="shared" si="46"/>
        <v>0</v>
      </c>
      <c r="G713" s="2">
        <f t="shared" si="46"/>
        <v>0</v>
      </c>
      <c r="H713" s="2">
        <f t="shared" si="46"/>
        <v>580000</v>
      </c>
      <c r="J713" s="2">
        <f t="shared" si="46"/>
        <v>110920000</v>
      </c>
      <c r="K713" s="2">
        <f t="shared" si="46"/>
        <v>111500000</v>
      </c>
    </row>
    <row r="714" spans="1:12" s="2" customFormat="1" x14ac:dyDescent="0.25">
      <c r="A714"/>
      <c r="B714"/>
      <c r="C714"/>
      <c r="D714"/>
      <c r="E714" s="15">
        <f t="shared" ref="E714:K714" si="47">SUM(E710:E713)</f>
        <v>2072085300</v>
      </c>
      <c r="F714" s="15">
        <f t="shared" si="47"/>
        <v>0</v>
      </c>
      <c r="G714" s="15">
        <f t="shared" si="47"/>
        <v>120796985.23076922</v>
      </c>
      <c r="H714" s="15">
        <f t="shared" si="47"/>
        <v>580000</v>
      </c>
      <c r="I714" s="15"/>
      <c r="J714" s="15">
        <f t="shared" si="47"/>
        <v>2192302285.2307692</v>
      </c>
      <c r="K714" s="15">
        <f t="shared" si="47"/>
        <v>2072085300</v>
      </c>
    </row>
    <row r="715" spans="1:12" s="2" customFormat="1" x14ac:dyDescent="0.25">
      <c r="A715"/>
      <c r="B715"/>
      <c r="C715"/>
      <c r="D715"/>
    </row>
    <row r="716" spans="1:12" s="2" customFormat="1" x14ac:dyDescent="0.25">
      <c r="A716"/>
      <c r="B716" t="s">
        <v>20</v>
      </c>
      <c r="C716" t="s">
        <v>28</v>
      </c>
      <c r="D716"/>
      <c r="E716" s="2">
        <f t="shared" ref="E716:H742" si="48">SUMPRODUCT(($A$4:$A$696=$C716)*($B$4:$B$696=$B716)*(E$4:E$696))</f>
        <v>0</v>
      </c>
      <c r="F716" s="2">
        <f t="shared" si="48"/>
        <v>0</v>
      </c>
      <c r="G716" s="2">
        <f t="shared" si="48"/>
        <v>0</v>
      </c>
      <c r="H716" s="2">
        <f t="shared" si="48"/>
        <v>0</v>
      </c>
      <c r="J716" s="2">
        <f t="shared" ref="J716:J742" si="49">SUMPRODUCT(($A$4:$A$696=$C716)*($B$4:$B$696=$B716)*(J$4:J$696))</f>
        <v>0</v>
      </c>
      <c r="K716" s="2">
        <f t="shared" ref="K716:K742" si="50">SUMPRODUCT(($A$4:$A$696=$C716)*($B$4:$B$696=$B716)*($K$4:$K$696))</f>
        <v>0</v>
      </c>
    </row>
    <row r="717" spans="1:12" s="2" customFormat="1" x14ac:dyDescent="0.25">
      <c r="A717"/>
      <c r="B717" t="s">
        <v>37</v>
      </c>
      <c r="C717" t="s">
        <v>28</v>
      </c>
      <c r="D717"/>
      <c r="E717" s="2">
        <f t="shared" si="48"/>
        <v>0</v>
      </c>
      <c r="F717" s="2">
        <f t="shared" si="48"/>
        <v>0</v>
      </c>
      <c r="G717" s="2">
        <f t="shared" si="48"/>
        <v>0</v>
      </c>
      <c r="H717" s="2">
        <f t="shared" si="48"/>
        <v>0</v>
      </c>
      <c r="J717" s="2">
        <f t="shared" si="49"/>
        <v>0</v>
      </c>
      <c r="K717" s="2">
        <f t="shared" si="50"/>
        <v>0</v>
      </c>
    </row>
    <row r="718" spans="1:12" s="2" customFormat="1" x14ac:dyDescent="0.25">
      <c r="A718"/>
      <c r="B718" t="s">
        <v>38</v>
      </c>
      <c r="C718" t="s">
        <v>28</v>
      </c>
      <c r="D718"/>
      <c r="E718" s="2">
        <f t="shared" si="48"/>
        <v>0</v>
      </c>
      <c r="F718" s="2">
        <f t="shared" si="48"/>
        <v>0</v>
      </c>
      <c r="G718" s="2">
        <f t="shared" si="48"/>
        <v>0</v>
      </c>
      <c r="H718" s="2">
        <f t="shared" si="48"/>
        <v>0</v>
      </c>
      <c r="J718" s="2">
        <f t="shared" si="49"/>
        <v>0</v>
      </c>
      <c r="K718" s="2">
        <f t="shared" si="50"/>
        <v>0</v>
      </c>
      <c r="L718" s="2">
        <f>+SUM(E716:G719)</f>
        <v>0</v>
      </c>
    </row>
    <row r="719" spans="1:12" s="2" customFormat="1" x14ac:dyDescent="0.25">
      <c r="A719"/>
      <c r="B719" t="s">
        <v>39</v>
      </c>
      <c r="C719" t="s">
        <v>28</v>
      </c>
      <c r="D719"/>
      <c r="E719" s="2">
        <f t="shared" si="48"/>
        <v>0</v>
      </c>
      <c r="F719" s="2">
        <f t="shared" si="48"/>
        <v>0</v>
      </c>
      <c r="G719" s="2">
        <f t="shared" si="48"/>
        <v>0</v>
      </c>
      <c r="H719" s="2">
        <f t="shared" si="48"/>
        <v>0</v>
      </c>
      <c r="J719" s="2">
        <f t="shared" si="49"/>
        <v>0</v>
      </c>
      <c r="K719" s="2">
        <f t="shared" si="50"/>
        <v>0</v>
      </c>
    </row>
    <row r="720" spans="1:12" s="2" customFormat="1" x14ac:dyDescent="0.25">
      <c r="A720"/>
      <c r="B720" t="s">
        <v>20</v>
      </c>
      <c r="C720" t="s">
        <v>64</v>
      </c>
      <c r="D720"/>
      <c r="E720" s="2">
        <f t="shared" si="48"/>
        <v>0</v>
      </c>
      <c r="F720" s="2">
        <f t="shared" si="48"/>
        <v>0</v>
      </c>
      <c r="G720" s="2">
        <f t="shared" si="48"/>
        <v>0</v>
      </c>
      <c r="H720" s="2">
        <f t="shared" si="48"/>
        <v>0</v>
      </c>
      <c r="J720" s="2">
        <f t="shared" si="49"/>
        <v>0</v>
      </c>
      <c r="K720" s="2">
        <f t="shared" si="50"/>
        <v>0</v>
      </c>
    </row>
    <row r="721" spans="1:11" s="2" customFormat="1" x14ac:dyDescent="0.25">
      <c r="A721"/>
      <c r="B721" t="s">
        <v>37</v>
      </c>
      <c r="C721" t="s">
        <v>64</v>
      </c>
      <c r="D721"/>
      <c r="E721" s="2">
        <f t="shared" si="48"/>
        <v>0</v>
      </c>
      <c r="F721" s="2">
        <f t="shared" si="48"/>
        <v>0</v>
      </c>
      <c r="G721" s="2">
        <f t="shared" si="48"/>
        <v>0</v>
      </c>
      <c r="H721" s="2">
        <f t="shared" si="48"/>
        <v>0</v>
      </c>
      <c r="J721" s="2">
        <f t="shared" si="49"/>
        <v>0</v>
      </c>
      <c r="K721" s="2">
        <f t="shared" si="50"/>
        <v>0</v>
      </c>
    </row>
    <row r="722" spans="1:11" s="2" customFormat="1" x14ac:dyDescent="0.25">
      <c r="A722"/>
      <c r="B722" t="s">
        <v>38</v>
      </c>
      <c r="C722" t="s">
        <v>64</v>
      </c>
      <c r="D722"/>
      <c r="E722" s="2">
        <f t="shared" si="48"/>
        <v>0</v>
      </c>
      <c r="F722" s="2">
        <f t="shared" si="48"/>
        <v>0</v>
      </c>
      <c r="G722" s="2">
        <f t="shared" si="48"/>
        <v>0</v>
      </c>
      <c r="H722" s="2">
        <f t="shared" si="48"/>
        <v>0</v>
      </c>
      <c r="J722" s="2">
        <f t="shared" si="49"/>
        <v>0</v>
      </c>
      <c r="K722" s="2">
        <f t="shared" si="50"/>
        <v>0</v>
      </c>
    </row>
    <row r="723" spans="1:11" s="2" customFormat="1" x14ac:dyDescent="0.25">
      <c r="A723"/>
      <c r="B723" t="s">
        <v>39</v>
      </c>
      <c r="C723" t="s">
        <v>64</v>
      </c>
      <c r="D723"/>
      <c r="E723" s="2">
        <f t="shared" si="48"/>
        <v>0</v>
      </c>
      <c r="F723" s="2">
        <f t="shared" si="48"/>
        <v>0</v>
      </c>
      <c r="G723" s="2">
        <f t="shared" si="48"/>
        <v>0</v>
      </c>
      <c r="H723" s="2">
        <f t="shared" si="48"/>
        <v>0</v>
      </c>
      <c r="J723" s="2">
        <f t="shared" si="49"/>
        <v>0</v>
      </c>
      <c r="K723" s="2">
        <f t="shared" si="50"/>
        <v>0</v>
      </c>
    </row>
    <row r="724" spans="1:11" s="2" customFormat="1" x14ac:dyDescent="0.25">
      <c r="A724"/>
      <c r="B724" t="s">
        <v>20</v>
      </c>
      <c r="C724" t="s">
        <v>40</v>
      </c>
      <c r="D724"/>
      <c r="E724" s="2">
        <f t="shared" si="48"/>
        <v>0</v>
      </c>
      <c r="F724" s="2">
        <f t="shared" si="48"/>
        <v>0</v>
      </c>
      <c r="G724" s="2">
        <f t="shared" si="48"/>
        <v>0</v>
      </c>
      <c r="H724" s="2">
        <f t="shared" si="48"/>
        <v>0</v>
      </c>
      <c r="J724" s="2">
        <f t="shared" si="49"/>
        <v>0</v>
      </c>
      <c r="K724" s="2">
        <f t="shared" si="50"/>
        <v>0</v>
      </c>
    </row>
    <row r="725" spans="1:11" s="2" customFormat="1" x14ac:dyDescent="0.25">
      <c r="A725"/>
      <c r="B725" t="s">
        <v>37</v>
      </c>
      <c r="C725" t="s">
        <v>40</v>
      </c>
      <c r="D725"/>
      <c r="E725" s="2">
        <f t="shared" si="48"/>
        <v>0</v>
      </c>
      <c r="F725" s="2">
        <f t="shared" si="48"/>
        <v>0</v>
      </c>
      <c r="G725" s="2">
        <f t="shared" si="48"/>
        <v>0</v>
      </c>
      <c r="H725" s="2">
        <f t="shared" si="48"/>
        <v>0</v>
      </c>
      <c r="J725" s="2">
        <f t="shared" si="49"/>
        <v>0</v>
      </c>
      <c r="K725" s="2">
        <f t="shared" si="50"/>
        <v>0</v>
      </c>
    </row>
    <row r="726" spans="1:11" s="2" customFormat="1" x14ac:dyDescent="0.25">
      <c r="A726"/>
      <c r="B726" t="s">
        <v>38</v>
      </c>
      <c r="C726" t="s">
        <v>40</v>
      </c>
      <c r="D726"/>
      <c r="E726" s="2">
        <f t="shared" si="48"/>
        <v>0</v>
      </c>
      <c r="F726" s="2">
        <f t="shared" si="48"/>
        <v>0</v>
      </c>
      <c r="G726" s="2">
        <f t="shared" si="48"/>
        <v>0</v>
      </c>
      <c r="H726" s="2">
        <f t="shared" si="48"/>
        <v>0</v>
      </c>
      <c r="J726" s="2">
        <f t="shared" si="49"/>
        <v>0</v>
      </c>
      <c r="K726" s="2">
        <f t="shared" si="50"/>
        <v>0</v>
      </c>
    </row>
    <row r="727" spans="1:11" s="2" customFormat="1" x14ac:dyDescent="0.25">
      <c r="A727"/>
      <c r="B727" t="s">
        <v>39</v>
      </c>
      <c r="C727" t="s">
        <v>40</v>
      </c>
      <c r="D727"/>
      <c r="E727" s="2">
        <f t="shared" si="48"/>
        <v>0</v>
      </c>
      <c r="F727" s="2">
        <f t="shared" si="48"/>
        <v>0</v>
      </c>
      <c r="G727" s="2">
        <f t="shared" si="48"/>
        <v>0</v>
      </c>
      <c r="H727" s="2">
        <f t="shared" si="48"/>
        <v>0</v>
      </c>
      <c r="J727" s="2">
        <f t="shared" si="49"/>
        <v>0</v>
      </c>
      <c r="K727" s="2">
        <f t="shared" si="50"/>
        <v>0</v>
      </c>
    </row>
    <row r="728" spans="1:11" s="2" customFormat="1" x14ac:dyDescent="0.25">
      <c r="A728"/>
      <c r="B728" t="s">
        <v>20</v>
      </c>
      <c r="C728" t="s">
        <v>61</v>
      </c>
      <c r="D728"/>
      <c r="E728" s="2">
        <f t="shared" si="48"/>
        <v>0</v>
      </c>
      <c r="F728" s="2">
        <f t="shared" si="48"/>
        <v>0</v>
      </c>
      <c r="G728" s="2">
        <f t="shared" si="48"/>
        <v>0</v>
      </c>
      <c r="H728" s="2">
        <f t="shared" si="48"/>
        <v>0</v>
      </c>
      <c r="J728" s="2">
        <f t="shared" si="49"/>
        <v>0</v>
      </c>
      <c r="K728" s="2">
        <f t="shared" si="50"/>
        <v>0</v>
      </c>
    </row>
    <row r="729" spans="1:11" s="2" customFormat="1" x14ac:dyDescent="0.25">
      <c r="A729"/>
      <c r="B729" t="s">
        <v>37</v>
      </c>
      <c r="C729" t="s">
        <v>61</v>
      </c>
      <c r="D729"/>
      <c r="E729" s="2">
        <f t="shared" si="48"/>
        <v>0</v>
      </c>
      <c r="F729" s="2">
        <f t="shared" si="48"/>
        <v>0</v>
      </c>
      <c r="G729" s="2">
        <f t="shared" si="48"/>
        <v>0</v>
      </c>
      <c r="H729" s="2">
        <f t="shared" si="48"/>
        <v>0</v>
      </c>
      <c r="J729" s="2">
        <f t="shared" si="49"/>
        <v>0</v>
      </c>
      <c r="K729" s="2">
        <f t="shared" si="50"/>
        <v>0</v>
      </c>
    </row>
    <row r="730" spans="1:11" s="2" customFormat="1" x14ac:dyDescent="0.25">
      <c r="A730"/>
      <c r="B730" t="s">
        <v>38</v>
      </c>
      <c r="C730" t="s">
        <v>61</v>
      </c>
      <c r="D730"/>
      <c r="E730" s="2">
        <f t="shared" si="48"/>
        <v>0</v>
      </c>
      <c r="F730" s="2">
        <f t="shared" si="48"/>
        <v>0</v>
      </c>
      <c r="G730" s="2">
        <f t="shared" si="48"/>
        <v>0</v>
      </c>
      <c r="H730" s="2">
        <f t="shared" si="48"/>
        <v>0</v>
      </c>
      <c r="J730" s="2">
        <f t="shared" si="49"/>
        <v>0</v>
      </c>
      <c r="K730" s="2">
        <f t="shared" si="50"/>
        <v>0</v>
      </c>
    </row>
    <row r="731" spans="1:11" s="2" customFormat="1" x14ac:dyDescent="0.25">
      <c r="A731"/>
      <c r="B731" t="s">
        <v>39</v>
      </c>
      <c r="C731" t="s">
        <v>61</v>
      </c>
      <c r="D731"/>
      <c r="E731" s="2">
        <f t="shared" si="48"/>
        <v>7700000</v>
      </c>
      <c r="F731" s="2">
        <f t="shared" si="48"/>
        <v>0</v>
      </c>
      <c r="G731" s="2">
        <f t="shared" si="48"/>
        <v>0</v>
      </c>
      <c r="H731" s="2">
        <f t="shared" si="48"/>
        <v>0</v>
      </c>
      <c r="J731" s="2">
        <f t="shared" si="49"/>
        <v>7700000</v>
      </c>
      <c r="K731" s="2">
        <f t="shared" si="50"/>
        <v>7700000</v>
      </c>
    </row>
    <row r="732" spans="1:11" s="2" customFormat="1" x14ac:dyDescent="0.25">
      <c r="A732"/>
      <c r="B732" t="s">
        <v>20</v>
      </c>
      <c r="C732" t="s">
        <v>67</v>
      </c>
      <c r="D732"/>
      <c r="E732" s="2">
        <f t="shared" si="48"/>
        <v>102022000</v>
      </c>
      <c r="F732" s="2">
        <f t="shared" si="48"/>
        <v>0</v>
      </c>
      <c r="G732" s="2">
        <f t="shared" si="48"/>
        <v>10959000</v>
      </c>
      <c r="H732" s="2">
        <f t="shared" si="48"/>
        <v>0</v>
      </c>
      <c r="J732" s="2">
        <f t="shared" si="49"/>
        <v>112981000</v>
      </c>
      <c r="K732" s="2">
        <f t="shared" si="50"/>
        <v>102022000</v>
      </c>
    </row>
    <row r="733" spans="1:11" s="2" customFormat="1" x14ac:dyDescent="0.25">
      <c r="A733"/>
      <c r="B733" t="s">
        <v>37</v>
      </c>
      <c r="C733" t="s">
        <v>67</v>
      </c>
      <c r="D733"/>
      <c r="E733" s="2">
        <f t="shared" si="48"/>
        <v>5900000</v>
      </c>
      <c r="F733" s="2">
        <f t="shared" si="48"/>
        <v>0</v>
      </c>
      <c r="G733" s="2">
        <f t="shared" si="48"/>
        <v>0</v>
      </c>
      <c r="H733" s="2">
        <f t="shared" si="48"/>
        <v>0</v>
      </c>
      <c r="J733" s="2">
        <f t="shared" si="49"/>
        <v>5900000</v>
      </c>
      <c r="K733" s="2">
        <f t="shared" si="50"/>
        <v>5900000</v>
      </c>
    </row>
    <row r="734" spans="1:11" s="2" customFormat="1" x14ac:dyDescent="0.25">
      <c r="A734"/>
      <c r="B734" t="s">
        <v>38</v>
      </c>
      <c r="C734" t="s">
        <v>67</v>
      </c>
      <c r="D734"/>
      <c r="E734" s="2">
        <f t="shared" si="48"/>
        <v>0</v>
      </c>
      <c r="F734" s="2">
        <f t="shared" si="48"/>
        <v>0</v>
      </c>
      <c r="G734" s="2">
        <f t="shared" si="48"/>
        <v>0</v>
      </c>
      <c r="H734" s="2">
        <f t="shared" si="48"/>
        <v>0</v>
      </c>
      <c r="J734" s="2">
        <f t="shared" si="49"/>
        <v>0</v>
      </c>
      <c r="K734" s="2">
        <f t="shared" si="50"/>
        <v>0</v>
      </c>
    </row>
    <row r="735" spans="1:11" s="2" customFormat="1" x14ac:dyDescent="0.25">
      <c r="A735"/>
      <c r="B735" t="s">
        <v>39</v>
      </c>
      <c r="C735" t="s">
        <v>67</v>
      </c>
      <c r="D735"/>
      <c r="E735" s="2">
        <f t="shared" si="48"/>
        <v>0</v>
      </c>
      <c r="F735" s="2">
        <f t="shared" si="48"/>
        <v>0</v>
      </c>
      <c r="G735" s="2">
        <f t="shared" si="48"/>
        <v>0</v>
      </c>
      <c r="H735" s="2">
        <f t="shared" si="48"/>
        <v>0</v>
      </c>
      <c r="J735" s="2">
        <f t="shared" si="49"/>
        <v>0</v>
      </c>
      <c r="K735" s="2">
        <f t="shared" si="50"/>
        <v>0</v>
      </c>
    </row>
    <row r="736" spans="1:11" s="2" customFormat="1" x14ac:dyDescent="0.25">
      <c r="A736"/>
      <c r="B736" t="s">
        <v>20</v>
      </c>
      <c r="C736" t="s">
        <v>66</v>
      </c>
      <c r="D736"/>
      <c r="E736" s="2">
        <f t="shared" si="48"/>
        <v>114019000</v>
      </c>
      <c r="F736" s="2">
        <f t="shared" si="48"/>
        <v>0</v>
      </c>
      <c r="G736" s="2">
        <f t="shared" si="48"/>
        <v>3382000</v>
      </c>
      <c r="H736" s="2">
        <f t="shared" si="48"/>
        <v>0</v>
      </c>
      <c r="J736" s="2">
        <f t="shared" si="49"/>
        <v>117401000</v>
      </c>
      <c r="K736" s="2">
        <f t="shared" si="50"/>
        <v>114019000</v>
      </c>
    </row>
    <row r="737" spans="1:13" s="2" customFormat="1" x14ac:dyDescent="0.25">
      <c r="A737"/>
      <c r="B737" t="s">
        <v>37</v>
      </c>
      <c r="C737" t="s">
        <v>66</v>
      </c>
      <c r="D737"/>
      <c r="E737" s="2">
        <f t="shared" si="48"/>
        <v>9100000</v>
      </c>
      <c r="F737" s="2">
        <f t="shared" si="48"/>
        <v>0</v>
      </c>
      <c r="G737" s="2">
        <f t="shared" si="48"/>
        <v>0</v>
      </c>
      <c r="H737" s="2">
        <f t="shared" si="48"/>
        <v>0</v>
      </c>
      <c r="J737" s="2">
        <f t="shared" si="49"/>
        <v>9100000</v>
      </c>
      <c r="K737" s="2">
        <f t="shared" si="50"/>
        <v>9100000</v>
      </c>
    </row>
    <row r="738" spans="1:13" s="2" customFormat="1" x14ac:dyDescent="0.25">
      <c r="A738"/>
      <c r="B738" t="s">
        <v>38</v>
      </c>
      <c r="C738" t="s">
        <v>66</v>
      </c>
      <c r="D738"/>
      <c r="E738" s="2">
        <f t="shared" si="48"/>
        <v>0</v>
      </c>
      <c r="F738" s="2">
        <f t="shared" si="48"/>
        <v>0</v>
      </c>
      <c r="G738" s="2">
        <f t="shared" si="48"/>
        <v>0</v>
      </c>
      <c r="H738" s="2">
        <f t="shared" si="48"/>
        <v>0</v>
      </c>
      <c r="J738" s="2">
        <f t="shared" si="49"/>
        <v>0</v>
      </c>
      <c r="K738" s="2">
        <f t="shared" si="50"/>
        <v>0</v>
      </c>
    </row>
    <row r="739" spans="1:13" s="2" customFormat="1" x14ac:dyDescent="0.25">
      <c r="A739"/>
      <c r="B739" t="s">
        <v>39</v>
      </c>
      <c r="C739" t="s">
        <v>66</v>
      </c>
      <c r="D739"/>
      <c r="E739" s="2">
        <f t="shared" si="48"/>
        <v>0</v>
      </c>
      <c r="F739" s="2">
        <f t="shared" si="48"/>
        <v>0</v>
      </c>
      <c r="G739" s="2">
        <f t="shared" si="48"/>
        <v>0</v>
      </c>
      <c r="H739" s="2">
        <f t="shared" si="48"/>
        <v>0</v>
      </c>
      <c r="J739" s="2">
        <f t="shared" si="49"/>
        <v>0</v>
      </c>
      <c r="K739" s="2">
        <f t="shared" si="50"/>
        <v>0</v>
      </c>
    </row>
    <row r="740" spans="1:13" s="2" customFormat="1" x14ac:dyDescent="0.25">
      <c r="A740"/>
      <c r="B740" t="s">
        <v>70</v>
      </c>
      <c r="C740" t="s">
        <v>71</v>
      </c>
      <c r="D740"/>
      <c r="E740" s="2">
        <f t="shared" si="48"/>
        <v>101646076.92307693</v>
      </c>
      <c r="F740" s="2">
        <f t="shared" si="48"/>
        <v>0</v>
      </c>
      <c r="G740" s="2">
        <f t="shared" si="48"/>
        <v>1884615</v>
      </c>
      <c r="H740" s="2">
        <f t="shared" si="48"/>
        <v>0</v>
      </c>
      <c r="J740" s="2">
        <f t="shared" si="49"/>
        <v>103530691.92307693</v>
      </c>
      <c r="K740" s="2">
        <f t="shared" si="50"/>
        <v>101646076.92307693</v>
      </c>
    </row>
    <row r="741" spans="1:13" s="2" customFormat="1" x14ac:dyDescent="0.25">
      <c r="A741"/>
      <c r="B741" t="s">
        <v>74</v>
      </c>
      <c r="C741" t="s">
        <v>71</v>
      </c>
      <c r="D741"/>
      <c r="E741" s="2">
        <f t="shared" si="48"/>
        <v>20900000</v>
      </c>
      <c r="F741" s="2">
        <f t="shared" si="48"/>
        <v>0</v>
      </c>
      <c r="G741" s="2">
        <f t="shared" si="48"/>
        <v>0</v>
      </c>
      <c r="H741" s="2">
        <f t="shared" si="48"/>
        <v>0</v>
      </c>
      <c r="J741" s="2">
        <f t="shared" si="49"/>
        <v>20900000</v>
      </c>
      <c r="K741" s="2">
        <f t="shared" si="50"/>
        <v>20900000</v>
      </c>
    </row>
    <row r="742" spans="1:13" s="2" customFormat="1" x14ac:dyDescent="0.25">
      <c r="A742"/>
      <c r="B742" t="s">
        <v>75</v>
      </c>
      <c r="C742" t="s">
        <v>71</v>
      </c>
      <c r="D742"/>
      <c r="E742" s="2">
        <f t="shared" si="48"/>
        <v>22400000</v>
      </c>
      <c r="F742" s="2">
        <f t="shared" si="48"/>
        <v>0</v>
      </c>
      <c r="G742" s="2">
        <f t="shared" si="48"/>
        <v>0</v>
      </c>
      <c r="H742" s="2">
        <f t="shared" si="48"/>
        <v>0</v>
      </c>
      <c r="J742" s="2">
        <f t="shared" si="49"/>
        <v>22400000</v>
      </c>
      <c r="K742" s="2">
        <f t="shared" si="50"/>
        <v>22400000</v>
      </c>
    </row>
    <row r="744" spans="1:13" x14ac:dyDescent="0.25">
      <c r="B744" t="s">
        <v>20</v>
      </c>
      <c r="C744" t="s">
        <v>110</v>
      </c>
      <c r="D744" t="s">
        <v>111</v>
      </c>
      <c r="E744" s="2" t="s">
        <v>115</v>
      </c>
      <c r="F744" s="19"/>
      <c r="L744"/>
    </row>
    <row r="745" spans="1:13" x14ac:dyDescent="0.25">
      <c r="D745" t="s">
        <v>112</v>
      </c>
      <c r="E745" s="2" t="s">
        <v>124</v>
      </c>
      <c r="F745" s="19"/>
      <c r="L745"/>
    </row>
    <row r="746" spans="1:13" s="2" customFormat="1" x14ac:dyDescent="0.25">
      <c r="A746"/>
      <c r="B746"/>
      <c r="C746"/>
      <c r="D746" t="s">
        <v>113</v>
      </c>
      <c r="E746" s="2" t="s">
        <v>114</v>
      </c>
      <c r="F746" s="19"/>
      <c r="M746" s="19"/>
    </row>
    <row r="747" spans="1:13" x14ac:dyDescent="0.25">
      <c r="F747" s="19"/>
    </row>
    <row r="748" spans="1:13" s="2" customFormat="1" x14ac:dyDescent="0.25">
      <c r="A748"/>
      <c r="B748" t="s">
        <v>37</v>
      </c>
      <c r="C748"/>
      <c r="D748" t="s">
        <v>111</v>
      </c>
      <c r="E748" s="2" t="s">
        <v>116</v>
      </c>
      <c r="F748" s="19"/>
      <c r="M748" s="19"/>
    </row>
    <row r="749" spans="1:13" s="2" customFormat="1" x14ac:dyDescent="0.25">
      <c r="A749"/>
      <c r="B749"/>
      <c r="C749"/>
      <c r="D749" t="s">
        <v>112</v>
      </c>
      <c r="E749" s="2" t="s">
        <v>123</v>
      </c>
      <c r="F749" s="19"/>
      <c r="M749" s="19"/>
    </row>
    <row r="750" spans="1:13" s="2" customFormat="1" x14ac:dyDescent="0.25">
      <c r="A750"/>
      <c r="B750"/>
      <c r="C750"/>
      <c r="D750" t="s">
        <v>113</v>
      </c>
      <c r="E750" s="2" t="s">
        <v>117</v>
      </c>
      <c r="F750" s="19"/>
      <c r="M750" s="19"/>
    </row>
    <row r="751" spans="1:13" x14ac:dyDescent="0.25">
      <c r="F751" s="19"/>
    </row>
    <row r="752" spans="1:13" s="2" customFormat="1" x14ac:dyDescent="0.25">
      <c r="A752"/>
      <c r="B752" t="s">
        <v>38</v>
      </c>
      <c r="C752"/>
      <c r="D752" t="s">
        <v>111</v>
      </c>
      <c r="E752" s="2" t="s">
        <v>120</v>
      </c>
      <c r="F752" s="19"/>
      <c r="M752" s="19"/>
    </row>
    <row r="753" spans="1:13" s="2" customFormat="1" x14ac:dyDescent="0.25">
      <c r="A753"/>
      <c r="B753"/>
      <c r="C753"/>
      <c r="D753" t="s">
        <v>112</v>
      </c>
      <c r="E753" s="2" t="s">
        <v>122</v>
      </c>
      <c r="F753" s="19"/>
      <c r="M753" s="19"/>
    </row>
    <row r="754" spans="1:13" s="2" customFormat="1" x14ac:dyDescent="0.25">
      <c r="A754"/>
      <c r="B754"/>
      <c r="C754"/>
      <c r="D754" t="s">
        <v>113</v>
      </c>
      <c r="E754" s="2" t="s">
        <v>121</v>
      </c>
      <c r="F754" s="19"/>
      <c r="M754" s="19"/>
    </row>
    <row r="755" spans="1:13" x14ac:dyDescent="0.25">
      <c r="F755" s="19"/>
    </row>
    <row r="756" spans="1:13" s="2" customFormat="1" x14ac:dyDescent="0.25">
      <c r="A756"/>
      <c r="B756" t="s">
        <v>39</v>
      </c>
      <c r="C756"/>
      <c r="D756" t="s">
        <v>111</v>
      </c>
      <c r="F756" s="19"/>
      <c r="M756" s="19"/>
    </row>
    <row r="757" spans="1:13" s="2" customFormat="1" x14ac:dyDescent="0.25">
      <c r="A757"/>
      <c r="B757"/>
      <c r="C757"/>
      <c r="D757" t="s">
        <v>112</v>
      </c>
      <c r="E757" s="2" t="s">
        <v>119</v>
      </c>
      <c r="F757" s="19"/>
      <c r="M757" s="19"/>
    </row>
    <row r="758" spans="1:13" s="2" customFormat="1" x14ac:dyDescent="0.25">
      <c r="A758"/>
      <c r="B758"/>
      <c r="C758"/>
      <c r="D758" t="s">
        <v>113</v>
      </c>
      <c r="E758" s="2" t="s">
        <v>118</v>
      </c>
      <c r="F758" s="19"/>
      <c r="M758" s="19"/>
    </row>
  </sheetData>
  <autoFilter ref="A3:M700"/>
  <conditionalFormatting sqref="D242:D290 D1:D225 D227:D239 D292:D356 D358:D1048576">
    <cfRule type="duplicateValues" dxfId="83" priority="6"/>
  </conditionalFormatting>
  <conditionalFormatting sqref="D240:D241">
    <cfRule type="duplicateValues" dxfId="82" priority="5"/>
  </conditionalFormatting>
  <conditionalFormatting sqref="D226">
    <cfRule type="duplicateValues" dxfId="81" priority="4"/>
  </conditionalFormatting>
  <conditionalFormatting sqref="D357">
    <cfRule type="duplicateValues" dxfId="80" priority="3"/>
  </conditionalFormatting>
  <conditionalFormatting sqref="D291">
    <cfRule type="duplicateValues" dxfId="79" priority="2"/>
  </conditionalFormatting>
  <conditionalFormatting sqref="D1:D1048576">
    <cfRule type="duplicateValues" dxfId="78" priority="1"/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71"/>
  <sheetViews>
    <sheetView zoomScale="68" zoomScaleNormal="68" workbookViewId="0">
      <pane xSplit="4" ySplit="5" topLeftCell="E6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RowHeight="15" outlineLevelRow="1" x14ac:dyDescent="0.25"/>
  <cols>
    <col min="2" max="2" width="7.5703125" customWidth="1"/>
    <col min="3" max="3" width="11.85546875" customWidth="1"/>
    <col min="4" max="4" width="26.42578125" customWidth="1"/>
    <col min="5" max="5" width="14.7109375" style="2" customWidth="1"/>
    <col min="6" max="6" width="13.7109375" style="2" customWidth="1"/>
    <col min="7" max="7" width="15" style="2" customWidth="1"/>
    <col min="8" max="11" width="18.140625" style="2" customWidth="1"/>
    <col min="12" max="12" width="15.28515625" style="2" hidden="1" customWidth="1"/>
    <col min="13" max="13" width="15.28515625" style="2" customWidth="1"/>
    <col min="14" max="14" width="15.140625" style="19" bestFit="1" customWidth="1"/>
    <col min="15" max="15" width="12.85546875" style="19" customWidth="1"/>
    <col min="16" max="16" width="13.140625" style="19" bestFit="1" customWidth="1"/>
    <col min="17" max="17" width="14.140625" style="19" bestFit="1" customWidth="1"/>
    <col min="19" max="19" width="13.7109375" bestFit="1" customWidth="1"/>
  </cols>
  <sheetData>
    <row r="2" spans="1:17" ht="9" customHeight="1" x14ac:dyDescent="0.25">
      <c r="G2" s="19" t="s">
        <v>671</v>
      </c>
    </row>
    <row r="3" spans="1:17" s="5" customFormat="1" ht="30.75" customHeight="1" x14ac:dyDescent="0.25">
      <c r="A3" s="6" t="s">
        <v>21</v>
      </c>
      <c r="B3" s="6" t="s">
        <v>23</v>
      </c>
      <c r="C3" s="6" t="s">
        <v>22</v>
      </c>
      <c r="D3" s="6" t="s">
        <v>24</v>
      </c>
      <c r="E3" s="7" t="s">
        <v>25</v>
      </c>
      <c r="F3" s="7" t="s">
        <v>132</v>
      </c>
      <c r="G3" s="7" t="s">
        <v>26</v>
      </c>
      <c r="H3" s="7" t="s">
        <v>65</v>
      </c>
      <c r="I3" s="7" t="s">
        <v>1809</v>
      </c>
      <c r="J3" s="7" t="s">
        <v>1810</v>
      </c>
      <c r="K3" s="7" t="s">
        <v>27</v>
      </c>
      <c r="L3" s="7" t="s">
        <v>672</v>
      </c>
      <c r="M3" s="7" t="s">
        <v>1334</v>
      </c>
      <c r="N3" s="34" t="s">
        <v>20</v>
      </c>
      <c r="O3" s="34" t="s">
        <v>37</v>
      </c>
      <c r="P3" s="34" t="s">
        <v>39</v>
      </c>
      <c r="Q3" s="34" t="s">
        <v>1230</v>
      </c>
    </row>
    <row r="4" spans="1:17" hidden="1" outlineLevel="1" x14ac:dyDescent="0.25">
      <c r="A4" t="s">
        <v>130</v>
      </c>
      <c r="B4" t="s">
        <v>20</v>
      </c>
      <c r="C4" t="s">
        <v>1231</v>
      </c>
      <c r="D4" s="20" t="s">
        <v>349</v>
      </c>
      <c r="E4" s="2">
        <f>+L4-F4</f>
        <v>2800000</v>
      </c>
      <c r="F4"/>
      <c r="G4" s="22">
        <v>0</v>
      </c>
      <c r="H4" s="33"/>
      <c r="I4" s="19">
        <v>3500000</v>
      </c>
      <c r="J4" s="19"/>
      <c r="K4" s="2">
        <f>SUM(E4:G4)-H4+I4+J4</f>
        <v>6300000</v>
      </c>
      <c r="L4" s="22">
        <v>2800000</v>
      </c>
      <c r="M4" s="2" t="s">
        <v>371</v>
      </c>
    </row>
    <row r="5" spans="1:17" hidden="1" outlineLevel="1" x14ac:dyDescent="0.25">
      <c r="A5" t="s">
        <v>130</v>
      </c>
      <c r="B5" t="s">
        <v>20</v>
      </c>
      <c r="C5" t="s">
        <v>1232</v>
      </c>
      <c r="D5" s="20" t="s">
        <v>929</v>
      </c>
      <c r="E5" s="2">
        <f t="shared" ref="E5:E70" si="0">+L5-F5</f>
        <v>2800000</v>
      </c>
      <c r="F5"/>
      <c r="G5" s="22">
        <v>0</v>
      </c>
      <c r="H5" s="33"/>
      <c r="I5" s="19">
        <v>0</v>
      </c>
      <c r="J5" s="19"/>
      <c r="K5" s="2">
        <f t="shared" ref="K5:K68" si="1">SUM(E5:G5)-H5+I5+J5</f>
        <v>2800000</v>
      </c>
      <c r="L5" s="22">
        <v>2800000</v>
      </c>
      <c r="M5" s="2" t="s">
        <v>371</v>
      </c>
    </row>
    <row r="6" spans="1:17" hidden="1" outlineLevel="1" x14ac:dyDescent="0.25">
      <c r="A6" t="s">
        <v>130</v>
      </c>
      <c r="B6" t="s">
        <v>20</v>
      </c>
      <c r="C6" s="29" t="s">
        <v>1811</v>
      </c>
      <c r="D6" s="20" t="s">
        <v>1812</v>
      </c>
      <c r="E6" s="2">
        <f t="shared" si="0"/>
        <v>1680000</v>
      </c>
      <c r="F6"/>
      <c r="G6" s="22">
        <v>730769.23076923075</v>
      </c>
      <c r="H6" s="33"/>
      <c r="I6" s="19">
        <v>0</v>
      </c>
      <c r="J6" s="19"/>
      <c r="K6" s="2">
        <f t="shared" si="1"/>
        <v>2410769.230769231</v>
      </c>
      <c r="L6" s="22">
        <v>1680000</v>
      </c>
      <c r="M6" s="19" t="s">
        <v>371</v>
      </c>
    </row>
    <row r="7" spans="1:17" hidden="1" outlineLevel="1" x14ac:dyDescent="0.25">
      <c r="A7" t="s">
        <v>130</v>
      </c>
      <c r="B7" t="s">
        <v>20</v>
      </c>
      <c r="C7" t="s">
        <v>1233</v>
      </c>
      <c r="D7" s="20" t="s">
        <v>0</v>
      </c>
      <c r="E7" s="2">
        <f t="shared" si="0"/>
        <v>3800000</v>
      </c>
      <c r="F7"/>
      <c r="G7" s="22">
        <v>0</v>
      </c>
      <c r="H7" s="33"/>
      <c r="I7" s="19">
        <v>3500000</v>
      </c>
      <c r="J7" s="19"/>
      <c r="K7" s="2">
        <f t="shared" si="1"/>
        <v>7300000</v>
      </c>
      <c r="L7" s="22">
        <v>3800000</v>
      </c>
      <c r="M7" s="2" t="s">
        <v>371</v>
      </c>
    </row>
    <row r="8" spans="1:17" hidden="1" outlineLevel="1" x14ac:dyDescent="0.25">
      <c r="A8" t="s">
        <v>130</v>
      </c>
      <c r="B8" t="s">
        <v>20</v>
      </c>
      <c r="C8" t="s">
        <v>1234</v>
      </c>
      <c r="D8" s="20" t="s">
        <v>2</v>
      </c>
      <c r="E8" s="2">
        <f t="shared" si="0"/>
        <v>3800000</v>
      </c>
      <c r="F8"/>
      <c r="G8" s="22">
        <v>0</v>
      </c>
      <c r="H8" s="33"/>
      <c r="I8" s="19">
        <v>3500000</v>
      </c>
      <c r="J8" s="19"/>
      <c r="K8" s="2">
        <f t="shared" si="1"/>
        <v>7300000</v>
      </c>
      <c r="L8" s="22">
        <v>3800000</v>
      </c>
      <c r="M8" s="2" t="s">
        <v>371</v>
      </c>
    </row>
    <row r="9" spans="1:17" hidden="1" outlineLevel="1" x14ac:dyDescent="0.25">
      <c r="A9" t="s">
        <v>130</v>
      </c>
      <c r="B9" t="s">
        <v>20</v>
      </c>
      <c r="C9" t="s">
        <v>1235</v>
      </c>
      <c r="D9" s="20" t="s">
        <v>810</v>
      </c>
      <c r="E9" s="2">
        <f t="shared" si="0"/>
        <v>3800000</v>
      </c>
      <c r="F9"/>
      <c r="G9" s="22">
        <v>0</v>
      </c>
      <c r="H9" s="33"/>
      <c r="I9" s="19">
        <v>3500000</v>
      </c>
      <c r="J9" s="19"/>
      <c r="K9" s="2">
        <f t="shared" si="1"/>
        <v>7300000</v>
      </c>
      <c r="L9" s="22">
        <v>3800000</v>
      </c>
      <c r="M9" s="2" t="s">
        <v>371</v>
      </c>
    </row>
    <row r="10" spans="1:17" hidden="1" outlineLevel="1" x14ac:dyDescent="0.25">
      <c r="A10" t="s">
        <v>130</v>
      </c>
      <c r="B10" t="s">
        <v>20</v>
      </c>
      <c r="C10" t="s">
        <v>1236</v>
      </c>
      <c r="D10" s="20" t="s">
        <v>828</v>
      </c>
      <c r="E10" s="2">
        <f t="shared" si="0"/>
        <v>1800000</v>
      </c>
      <c r="F10"/>
      <c r="G10" s="22">
        <v>0</v>
      </c>
      <c r="H10" s="33"/>
      <c r="I10" s="19">
        <v>0</v>
      </c>
      <c r="J10" s="19"/>
      <c r="K10" s="2">
        <f t="shared" si="1"/>
        <v>1800000</v>
      </c>
      <c r="L10" s="22">
        <v>1800000</v>
      </c>
      <c r="M10" s="2" t="s">
        <v>371</v>
      </c>
    </row>
    <row r="11" spans="1:17" hidden="1" outlineLevel="1" x14ac:dyDescent="0.25">
      <c r="A11" t="s">
        <v>130</v>
      </c>
      <c r="B11" t="s">
        <v>20</v>
      </c>
      <c r="C11" t="s">
        <v>1237</v>
      </c>
      <c r="D11" s="20" t="s">
        <v>3</v>
      </c>
      <c r="E11" s="2">
        <f t="shared" si="0"/>
        <v>1800000</v>
      </c>
      <c r="F11"/>
      <c r="G11" s="22">
        <v>0</v>
      </c>
      <c r="H11" s="33"/>
      <c r="I11" s="19">
        <v>0</v>
      </c>
      <c r="J11" s="19"/>
      <c r="K11" s="2">
        <f t="shared" si="1"/>
        <v>1800000</v>
      </c>
      <c r="L11" s="22">
        <v>1800000</v>
      </c>
      <c r="M11" s="2" t="s">
        <v>371</v>
      </c>
    </row>
    <row r="12" spans="1:17" hidden="1" outlineLevel="1" x14ac:dyDescent="0.25">
      <c r="A12" t="s">
        <v>130</v>
      </c>
      <c r="B12" t="s">
        <v>20</v>
      </c>
      <c r="C12" t="s">
        <v>1813</v>
      </c>
      <c r="D12" s="20" t="s">
        <v>958</v>
      </c>
      <c r="E12" s="2">
        <f t="shared" si="0"/>
        <v>700000</v>
      </c>
      <c r="F12"/>
      <c r="G12" s="22">
        <v>538461.5384615385</v>
      </c>
      <c r="H12" s="33"/>
      <c r="I12" s="19">
        <v>0</v>
      </c>
      <c r="J12" s="19"/>
      <c r="K12" s="2">
        <f t="shared" si="1"/>
        <v>1238461.5384615385</v>
      </c>
      <c r="L12" s="22">
        <v>700000</v>
      </c>
      <c r="M12" s="2" t="s">
        <v>371</v>
      </c>
    </row>
    <row r="13" spans="1:17" hidden="1" outlineLevel="1" x14ac:dyDescent="0.25">
      <c r="A13" t="s">
        <v>130</v>
      </c>
      <c r="B13" t="s">
        <v>20</v>
      </c>
      <c r="C13" t="s">
        <v>1238</v>
      </c>
      <c r="D13" s="20" t="s">
        <v>108</v>
      </c>
      <c r="E13" s="2">
        <f t="shared" si="0"/>
        <v>1800000</v>
      </c>
      <c r="F13"/>
      <c r="G13" s="22">
        <v>0</v>
      </c>
      <c r="H13" s="33"/>
      <c r="I13" s="19">
        <v>0</v>
      </c>
      <c r="J13" s="19"/>
      <c r="K13" s="2">
        <f t="shared" si="1"/>
        <v>1800000</v>
      </c>
      <c r="L13" s="22">
        <v>1800000</v>
      </c>
      <c r="M13" s="2" t="s">
        <v>371</v>
      </c>
    </row>
    <row r="14" spans="1:17" hidden="1" outlineLevel="1" x14ac:dyDescent="0.25">
      <c r="A14" t="s">
        <v>130</v>
      </c>
      <c r="B14" t="s">
        <v>20</v>
      </c>
      <c r="C14" t="s">
        <v>1239</v>
      </c>
      <c r="D14" s="20" t="s">
        <v>4</v>
      </c>
      <c r="E14" s="2">
        <f t="shared" si="0"/>
        <v>2800000</v>
      </c>
      <c r="F14"/>
      <c r="G14" s="22">
        <v>0</v>
      </c>
      <c r="H14" s="33"/>
      <c r="I14" s="19">
        <v>3500000</v>
      </c>
      <c r="J14" s="19"/>
      <c r="K14" s="2">
        <f t="shared" si="1"/>
        <v>6300000</v>
      </c>
      <c r="L14" s="22">
        <v>2800000</v>
      </c>
      <c r="M14" s="2" t="s">
        <v>371</v>
      </c>
    </row>
    <row r="15" spans="1:17" hidden="1" outlineLevel="1" x14ac:dyDescent="0.25">
      <c r="A15" t="s">
        <v>130</v>
      </c>
      <c r="B15" t="s">
        <v>20</v>
      </c>
      <c r="C15" t="s">
        <v>1814</v>
      </c>
      <c r="D15" s="20" t="s">
        <v>1815</v>
      </c>
      <c r="E15" s="2">
        <f t="shared" si="0"/>
        <v>1315000</v>
      </c>
      <c r="F15"/>
      <c r="G15" s="22">
        <v>730769.23076923075</v>
      </c>
      <c r="H15" s="33"/>
      <c r="I15" s="19">
        <v>0</v>
      </c>
      <c r="J15" s="19"/>
      <c r="K15" s="2">
        <f t="shared" si="1"/>
        <v>2045769.2307692308</v>
      </c>
      <c r="L15" s="22">
        <v>1315000</v>
      </c>
      <c r="M15" s="2" t="s">
        <v>371</v>
      </c>
    </row>
    <row r="16" spans="1:17" hidden="1" outlineLevel="1" x14ac:dyDescent="0.25">
      <c r="A16" t="s">
        <v>130</v>
      </c>
      <c r="B16" t="s">
        <v>20</v>
      </c>
      <c r="C16" t="s">
        <v>1241</v>
      </c>
      <c r="D16" s="20" t="s">
        <v>5</v>
      </c>
      <c r="E16" s="2">
        <f t="shared" si="0"/>
        <v>3800000</v>
      </c>
      <c r="F16"/>
      <c r="G16" s="22">
        <v>0</v>
      </c>
      <c r="H16" s="33"/>
      <c r="I16" s="19">
        <v>3500000</v>
      </c>
      <c r="J16" s="19"/>
      <c r="K16" s="2">
        <f t="shared" si="1"/>
        <v>7300000</v>
      </c>
      <c r="L16" s="22">
        <v>3800000</v>
      </c>
      <c r="M16" s="2" t="s">
        <v>371</v>
      </c>
    </row>
    <row r="17" spans="1:13" hidden="1" outlineLevel="1" x14ac:dyDescent="0.25">
      <c r="A17" t="s">
        <v>130</v>
      </c>
      <c r="B17" t="s">
        <v>20</v>
      </c>
      <c r="C17" t="s">
        <v>1242</v>
      </c>
      <c r="D17" s="20" t="s">
        <v>428</v>
      </c>
      <c r="E17" s="2">
        <f t="shared" si="0"/>
        <v>3800000</v>
      </c>
      <c r="F17"/>
      <c r="G17" s="22">
        <v>0</v>
      </c>
      <c r="H17" s="33"/>
      <c r="I17" s="19">
        <v>3500000</v>
      </c>
      <c r="J17" s="19"/>
      <c r="K17" s="2">
        <f t="shared" si="1"/>
        <v>7300000</v>
      </c>
      <c r="L17" s="22">
        <v>3800000</v>
      </c>
      <c r="M17" s="2" t="s">
        <v>371</v>
      </c>
    </row>
    <row r="18" spans="1:13" hidden="1" outlineLevel="1" x14ac:dyDescent="0.25">
      <c r="A18" t="s">
        <v>130</v>
      </c>
      <c r="B18" t="s">
        <v>20</v>
      </c>
      <c r="C18" t="s">
        <v>1272</v>
      </c>
      <c r="D18" s="20" t="s">
        <v>363</v>
      </c>
      <c r="E18" s="2">
        <f t="shared" si="0"/>
        <v>1800000</v>
      </c>
      <c r="F18"/>
      <c r="G18" s="22">
        <v>1000000</v>
      </c>
      <c r="H18" s="33"/>
      <c r="I18" s="19">
        <v>3500000</v>
      </c>
      <c r="J18" s="19"/>
      <c r="K18" s="2">
        <f t="shared" si="1"/>
        <v>6300000</v>
      </c>
      <c r="L18" s="22">
        <v>1800000</v>
      </c>
      <c r="M18" s="2" t="s">
        <v>371</v>
      </c>
    </row>
    <row r="19" spans="1:13" hidden="1" outlineLevel="1" x14ac:dyDescent="0.25">
      <c r="A19" t="s">
        <v>130</v>
      </c>
      <c r="B19" t="s">
        <v>20</v>
      </c>
      <c r="C19" t="s">
        <v>1244</v>
      </c>
      <c r="D19" s="20" t="s">
        <v>550</v>
      </c>
      <c r="E19" s="2">
        <f t="shared" si="0"/>
        <v>3800000</v>
      </c>
      <c r="F19"/>
      <c r="G19" s="22">
        <v>1000000</v>
      </c>
      <c r="H19" s="33"/>
      <c r="I19" s="19">
        <v>0</v>
      </c>
      <c r="J19" s="19"/>
      <c r="K19" s="2">
        <f t="shared" si="1"/>
        <v>4800000</v>
      </c>
      <c r="L19" s="22">
        <v>3800000</v>
      </c>
      <c r="M19" s="2" t="s">
        <v>371</v>
      </c>
    </row>
    <row r="20" spans="1:13" hidden="1" outlineLevel="1" x14ac:dyDescent="0.25">
      <c r="A20" t="s">
        <v>130</v>
      </c>
      <c r="B20" t="s">
        <v>20</v>
      </c>
      <c r="C20" t="s">
        <v>1245</v>
      </c>
      <c r="D20" s="20" t="s">
        <v>15</v>
      </c>
      <c r="E20" s="2">
        <f t="shared" si="0"/>
        <v>1800000</v>
      </c>
      <c r="F20"/>
      <c r="G20" s="22">
        <v>0</v>
      </c>
      <c r="H20" s="33"/>
      <c r="I20" s="19">
        <v>3500000</v>
      </c>
      <c r="J20" s="19"/>
      <c r="K20" s="2">
        <f t="shared" si="1"/>
        <v>5300000</v>
      </c>
      <c r="L20" s="22">
        <v>1800000</v>
      </c>
      <c r="M20" s="2" t="s">
        <v>371</v>
      </c>
    </row>
    <row r="21" spans="1:13" hidden="1" outlineLevel="1" x14ac:dyDescent="0.25">
      <c r="A21" t="s">
        <v>130</v>
      </c>
      <c r="B21" t="s">
        <v>20</v>
      </c>
      <c r="C21" t="s">
        <v>1246</v>
      </c>
      <c r="D21" s="20" t="s">
        <v>429</v>
      </c>
      <c r="E21" s="2">
        <f t="shared" si="0"/>
        <v>1800000</v>
      </c>
      <c r="F21"/>
      <c r="G21" s="22">
        <v>0</v>
      </c>
      <c r="H21" s="33"/>
      <c r="I21" s="19">
        <v>3500000</v>
      </c>
      <c r="J21" s="19"/>
      <c r="K21" s="2">
        <f t="shared" si="1"/>
        <v>5300000</v>
      </c>
      <c r="L21" s="22">
        <v>1800000</v>
      </c>
      <c r="M21" s="2" t="s">
        <v>371</v>
      </c>
    </row>
    <row r="22" spans="1:13" hidden="1" outlineLevel="1" x14ac:dyDescent="0.25">
      <c r="A22" t="s">
        <v>130</v>
      </c>
      <c r="B22" t="s">
        <v>20</v>
      </c>
      <c r="D22" s="20" t="s">
        <v>1816</v>
      </c>
      <c r="E22" s="2">
        <f t="shared" si="0"/>
        <v>0</v>
      </c>
      <c r="F22"/>
      <c r="G22" s="22">
        <v>0</v>
      </c>
      <c r="H22" s="33"/>
      <c r="I22" s="19">
        <v>0</v>
      </c>
      <c r="J22" s="19"/>
      <c r="K22" s="2">
        <f t="shared" si="1"/>
        <v>0</v>
      </c>
      <c r="L22" s="22">
        <v>0</v>
      </c>
      <c r="M22" s="2" t="s">
        <v>371</v>
      </c>
    </row>
    <row r="23" spans="1:13" hidden="1" outlineLevel="1" x14ac:dyDescent="0.25">
      <c r="A23" t="s">
        <v>130</v>
      </c>
      <c r="B23" t="s">
        <v>20</v>
      </c>
      <c r="C23" t="s">
        <v>1247</v>
      </c>
      <c r="D23" s="20" t="s">
        <v>430</v>
      </c>
      <c r="E23" s="2">
        <f t="shared" si="0"/>
        <v>1800000</v>
      </c>
      <c r="F23"/>
      <c r="G23" s="22">
        <v>0</v>
      </c>
      <c r="H23" s="33"/>
      <c r="I23" s="19">
        <v>3500000</v>
      </c>
      <c r="J23" s="19"/>
      <c r="K23" s="2">
        <f t="shared" si="1"/>
        <v>5300000</v>
      </c>
      <c r="L23" s="22">
        <v>1800000</v>
      </c>
      <c r="M23" s="2" t="s">
        <v>371</v>
      </c>
    </row>
    <row r="24" spans="1:13" hidden="1" outlineLevel="1" x14ac:dyDescent="0.25">
      <c r="A24" t="s">
        <v>130</v>
      </c>
      <c r="B24" t="s">
        <v>20</v>
      </c>
      <c r="C24" t="s">
        <v>1248</v>
      </c>
      <c r="D24" s="20" t="s">
        <v>76</v>
      </c>
      <c r="E24" s="2">
        <f t="shared" si="0"/>
        <v>1800000</v>
      </c>
      <c r="F24"/>
      <c r="G24" s="22">
        <v>0</v>
      </c>
      <c r="H24" s="33"/>
      <c r="I24" s="19">
        <v>3500000</v>
      </c>
      <c r="J24" s="19"/>
      <c r="K24" s="2">
        <f t="shared" si="1"/>
        <v>5300000</v>
      </c>
      <c r="L24" s="22">
        <v>1800000</v>
      </c>
      <c r="M24" s="2" t="s">
        <v>371</v>
      </c>
    </row>
    <row r="25" spans="1:13" hidden="1" outlineLevel="1" x14ac:dyDescent="0.25">
      <c r="A25" t="s">
        <v>130</v>
      </c>
      <c r="B25" t="s">
        <v>20</v>
      </c>
      <c r="C25" t="s">
        <v>1249</v>
      </c>
      <c r="D25" s="20" t="s">
        <v>1250</v>
      </c>
      <c r="E25" s="2">
        <f t="shared" si="0"/>
        <v>1800000</v>
      </c>
      <c r="F25"/>
      <c r="G25" s="22">
        <v>1000000</v>
      </c>
      <c r="H25" s="33"/>
      <c r="I25" s="19">
        <v>0</v>
      </c>
      <c r="J25" s="19"/>
      <c r="K25" s="2">
        <f t="shared" si="1"/>
        <v>2800000</v>
      </c>
      <c r="L25" s="22">
        <v>1800000</v>
      </c>
      <c r="M25" s="2" t="s">
        <v>371</v>
      </c>
    </row>
    <row r="26" spans="1:13" hidden="1" outlineLevel="1" x14ac:dyDescent="0.25">
      <c r="A26" t="s">
        <v>130</v>
      </c>
      <c r="B26" t="s">
        <v>20</v>
      </c>
      <c r="C26" t="s">
        <v>1251</v>
      </c>
      <c r="D26" s="20" t="s">
        <v>106</v>
      </c>
      <c r="E26" s="2">
        <f t="shared" si="0"/>
        <v>3800000</v>
      </c>
      <c r="F26"/>
      <c r="G26" s="22">
        <v>0</v>
      </c>
      <c r="H26" s="33"/>
      <c r="I26" s="19">
        <v>3500000</v>
      </c>
      <c r="J26" s="19"/>
      <c r="K26" s="2">
        <f t="shared" si="1"/>
        <v>7300000</v>
      </c>
      <c r="L26" s="22">
        <v>3800000</v>
      </c>
      <c r="M26" s="2" t="s">
        <v>371</v>
      </c>
    </row>
    <row r="27" spans="1:13" hidden="1" outlineLevel="1" x14ac:dyDescent="0.25">
      <c r="A27" t="s">
        <v>130</v>
      </c>
      <c r="B27" t="s">
        <v>20</v>
      </c>
      <c r="C27" t="s">
        <v>1252</v>
      </c>
      <c r="D27" s="20" t="s">
        <v>104</v>
      </c>
      <c r="E27" s="2">
        <f t="shared" si="0"/>
        <v>3800000</v>
      </c>
      <c r="F27"/>
      <c r="G27" s="22">
        <v>0</v>
      </c>
      <c r="H27" s="33"/>
      <c r="I27" s="19">
        <v>3500000</v>
      </c>
      <c r="J27" s="19"/>
      <c r="K27" s="2">
        <f t="shared" si="1"/>
        <v>7300000</v>
      </c>
      <c r="L27" s="22">
        <v>3800000</v>
      </c>
      <c r="M27" s="2" t="s">
        <v>371</v>
      </c>
    </row>
    <row r="28" spans="1:13" hidden="1" outlineLevel="1" x14ac:dyDescent="0.25">
      <c r="A28" t="s">
        <v>130</v>
      </c>
      <c r="B28" t="s">
        <v>20</v>
      </c>
      <c r="C28" t="s">
        <v>1817</v>
      </c>
      <c r="D28" s="20" t="s">
        <v>1818</v>
      </c>
      <c r="E28" s="2">
        <f t="shared" si="0"/>
        <v>1315000</v>
      </c>
      <c r="F28"/>
      <c r="G28" s="22">
        <v>346153.84615384613</v>
      </c>
      <c r="H28" s="33"/>
      <c r="I28" s="19">
        <v>0</v>
      </c>
      <c r="J28" s="19"/>
      <c r="K28" s="2">
        <f t="shared" si="1"/>
        <v>1661153.846153846</v>
      </c>
      <c r="L28" s="22">
        <v>1315000</v>
      </c>
      <c r="M28" s="2" t="s">
        <v>371</v>
      </c>
    </row>
    <row r="29" spans="1:13" hidden="1" outlineLevel="1" x14ac:dyDescent="0.25">
      <c r="A29" t="s">
        <v>130</v>
      </c>
      <c r="B29" t="s">
        <v>20</v>
      </c>
      <c r="C29" t="s">
        <v>1254</v>
      </c>
      <c r="D29" s="20" t="s">
        <v>409</v>
      </c>
      <c r="E29" s="2">
        <f t="shared" si="0"/>
        <v>1800000</v>
      </c>
      <c r="F29"/>
      <c r="G29" s="22">
        <v>0</v>
      </c>
      <c r="H29" s="33"/>
      <c r="I29" s="19">
        <v>3500000</v>
      </c>
      <c r="J29" s="19"/>
      <c r="K29" s="2">
        <f t="shared" si="1"/>
        <v>5300000</v>
      </c>
      <c r="L29" s="22">
        <v>1800000</v>
      </c>
      <c r="M29" s="2" t="s">
        <v>371</v>
      </c>
    </row>
    <row r="30" spans="1:13" hidden="1" outlineLevel="1" x14ac:dyDescent="0.25">
      <c r="A30" t="s">
        <v>130</v>
      </c>
      <c r="B30" t="s">
        <v>20</v>
      </c>
      <c r="C30" t="s">
        <v>1260</v>
      </c>
      <c r="D30" s="20" t="s">
        <v>90</v>
      </c>
      <c r="E30" s="2">
        <f t="shared" si="0"/>
        <v>1800000</v>
      </c>
      <c r="F30"/>
      <c r="G30" s="22">
        <v>0</v>
      </c>
      <c r="H30" s="33"/>
      <c r="I30" s="19">
        <v>0</v>
      </c>
      <c r="J30" s="19"/>
      <c r="K30" s="2">
        <f t="shared" si="1"/>
        <v>1800000</v>
      </c>
      <c r="L30" s="22">
        <v>1800000</v>
      </c>
      <c r="M30" s="2" t="s">
        <v>371</v>
      </c>
    </row>
    <row r="31" spans="1:13" hidden="1" outlineLevel="1" x14ac:dyDescent="0.25">
      <c r="A31" t="s">
        <v>130</v>
      </c>
      <c r="B31" t="s">
        <v>20</v>
      </c>
      <c r="C31" t="s">
        <v>1256</v>
      </c>
      <c r="D31" s="20" t="s">
        <v>29</v>
      </c>
      <c r="E31" s="2">
        <f t="shared" si="0"/>
        <v>1800000</v>
      </c>
      <c r="F31"/>
      <c r="G31" s="22">
        <v>0</v>
      </c>
      <c r="H31" s="33"/>
      <c r="I31" s="19">
        <v>3500000</v>
      </c>
      <c r="J31" s="19"/>
      <c r="K31" s="2">
        <f t="shared" si="1"/>
        <v>5300000</v>
      </c>
      <c r="L31" s="22">
        <v>1800000</v>
      </c>
      <c r="M31" s="2" t="s">
        <v>371</v>
      </c>
    </row>
    <row r="32" spans="1:13" hidden="1" outlineLevel="1" x14ac:dyDescent="0.25">
      <c r="A32" t="s">
        <v>130</v>
      </c>
      <c r="B32" t="s">
        <v>20</v>
      </c>
      <c r="C32" t="s">
        <v>1257</v>
      </c>
      <c r="D32" s="20" t="s">
        <v>1258</v>
      </c>
      <c r="E32" s="2">
        <f t="shared" si="0"/>
        <v>1800000</v>
      </c>
      <c r="F32"/>
      <c r="G32" s="22">
        <v>1000000</v>
      </c>
      <c r="H32" s="33"/>
      <c r="I32" s="19">
        <v>0</v>
      </c>
      <c r="J32" s="19"/>
      <c r="K32" s="2">
        <f t="shared" si="1"/>
        <v>2800000</v>
      </c>
      <c r="L32" s="22">
        <v>1800000</v>
      </c>
      <c r="M32" s="2" t="s">
        <v>371</v>
      </c>
    </row>
    <row r="33" spans="1:13" hidden="1" outlineLevel="1" x14ac:dyDescent="0.25">
      <c r="A33" t="s">
        <v>130</v>
      </c>
      <c r="B33" t="s">
        <v>20</v>
      </c>
      <c r="C33" t="s">
        <v>1259</v>
      </c>
      <c r="D33" s="20" t="s">
        <v>831</v>
      </c>
      <c r="E33" s="2">
        <f t="shared" si="0"/>
        <v>1800000</v>
      </c>
      <c r="F33"/>
      <c r="G33" s="22">
        <v>0</v>
      </c>
      <c r="H33" s="33"/>
      <c r="I33" s="19">
        <v>0</v>
      </c>
      <c r="J33" s="19"/>
      <c r="K33" s="2">
        <f t="shared" si="1"/>
        <v>1800000</v>
      </c>
      <c r="L33" s="22">
        <v>1800000</v>
      </c>
      <c r="M33" s="2" t="s">
        <v>371</v>
      </c>
    </row>
    <row r="34" spans="1:13" hidden="1" outlineLevel="1" x14ac:dyDescent="0.25">
      <c r="A34" t="s">
        <v>130</v>
      </c>
      <c r="B34" t="s">
        <v>20</v>
      </c>
      <c r="C34" t="s">
        <v>1255</v>
      </c>
      <c r="D34" s="20" t="s">
        <v>392</v>
      </c>
      <c r="E34" s="2">
        <f t="shared" si="0"/>
        <v>1800000</v>
      </c>
      <c r="F34"/>
      <c r="G34" s="22">
        <v>0</v>
      </c>
      <c r="H34" s="33"/>
      <c r="I34" s="19">
        <v>3500000</v>
      </c>
      <c r="J34" s="19"/>
      <c r="K34" s="2">
        <f t="shared" si="1"/>
        <v>5300000</v>
      </c>
      <c r="L34" s="22">
        <v>1800000</v>
      </c>
      <c r="M34" s="2" t="s">
        <v>371</v>
      </c>
    </row>
    <row r="35" spans="1:13" hidden="1" outlineLevel="1" x14ac:dyDescent="0.25">
      <c r="A35" t="s">
        <v>130</v>
      </c>
      <c r="B35" t="s">
        <v>20</v>
      </c>
      <c r="C35" t="s">
        <v>1261</v>
      </c>
      <c r="D35" s="20" t="s">
        <v>1262</v>
      </c>
      <c r="E35" s="2">
        <f t="shared" si="0"/>
        <v>1800000</v>
      </c>
      <c r="F35"/>
      <c r="G35" s="22">
        <v>1000000</v>
      </c>
      <c r="H35" s="33"/>
      <c r="I35" s="19">
        <v>0</v>
      </c>
      <c r="J35" s="19"/>
      <c r="K35" s="2">
        <f t="shared" si="1"/>
        <v>2800000</v>
      </c>
      <c r="L35" s="22">
        <v>1800000</v>
      </c>
      <c r="M35" s="2" t="s">
        <v>371</v>
      </c>
    </row>
    <row r="36" spans="1:13" hidden="1" outlineLevel="1" x14ac:dyDescent="0.25">
      <c r="A36" t="s">
        <v>130</v>
      </c>
      <c r="B36" t="s">
        <v>20</v>
      </c>
      <c r="C36" t="s">
        <v>1263</v>
      </c>
      <c r="D36" s="20" t="s">
        <v>832</v>
      </c>
      <c r="E36" s="2">
        <f t="shared" si="0"/>
        <v>4700000</v>
      </c>
      <c r="F36"/>
      <c r="G36" s="22">
        <v>0</v>
      </c>
      <c r="H36" s="33"/>
      <c r="I36" s="19">
        <v>2000000</v>
      </c>
      <c r="J36" s="19"/>
      <c r="K36" s="2">
        <f t="shared" si="1"/>
        <v>6700000</v>
      </c>
      <c r="L36" s="22">
        <v>4700000</v>
      </c>
      <c r="M36" s="2" t="s">
        <v>251</v>
      </c>
    </row>
    <row r="37" spans="1:13" hidden="1" outlineLevel="1" x14ac:dyDescent="0.25">
      <c r="A37" t="s">
        <v>130</v>
      </c>
      <c r="B37" t="s">
        <v>20</v>
      </c>
      <c r="C37" t="s">
        <v>1264</v>
      </c>
      <c r="D37" s="20" t="s">
        <v>107</v>
      </c>
      <c r="E37" s="2">
        <f t="shared" si="0"/>
        <v>4000000</v>
      </c>
      <c r="F37"/>
      <c r="G37" s="22">
        <v>0</v>
      </c>
      <c r="H37" s="33"/>
      <c r="I37" s="19">
        <v>3500000</v>
      </c>
      <c r="J37" s="19"/>
      <c r="K37" s="2">
        <f t="shared" si="1"/>
        <v>7500000</v>
      </c>
      <c r="L37" s="22">
        <v>4000000</v>
      </c>
      <c r="M37" s="2" t="s">
        <v>251</v>
      </c>
    </row>
    <row r="38" spans="1:13" hidden="1" outlineLevel="1" x14ac:dyDescent="0.25">
      <c r="A38" t="s">
        <v>130</v>
      </c>
      <c r="B38" t="s">
        <v>20</v>
      </c>
      <c r="C38" t="s">
        <v>1265</v>
      </c>
      <c r="D38" s="20" t="s">
        <v>548</v>
      </c>
      <c r="E38" s="2">
        <f t="shared" si="0"/>
        <v>4000000</v>
      </c>
      <c r="F38"/>
      <c r="G38" s="22">
        <v>0</v>
      </c>
      <c r="H38" s="33"/>
      <c r="I38" s="19">
        <v>0</v>
      </c>
      <c r="J38" s="19"/>
      <c r="K38" s="2">
        <f t="shared" si="1"/>
        <v>4000000</v>
      </c>
      <c r="L38" s="22">
        <v>4000000</v>
      </c>
      <c r="M38" s="2" t="s">
        <v>251</v>
      </c>
    </row>
    <row r="39" spans="1:13" hidden="1" outlineLevel="1" x14ac:dyDescent="0.25">
      <c r="A39" t="s">
        <v>130</v>
      </c>
      <c r="B39" t="s">
        <v>20</v>
      </c>
      <c r="C39" t="s">
        <v>1266</v>
      </c>
      <c r="D39" s="20" t="s">
        <v>484</v>
      </c>
      <c r="E39" s="2">
        <f t="shared" si="0"/>
        <v>4000000</v>
      </c>
      <c r="F39"/>
      <c r="G39" s="22">
        <v>0</v>
      </c>
      <c r="H39" s="33"/>
      <c r="I39" s="19">
        <v>3500000</v>
      </c>
      <c r="J39" s="19"/>
      <c r="K39" s="2">
        <f t="shared" si="1"/>
        <v>7500000</v>
      </c>
      <c r="L39" s="22">
        <v>4000000</v>
      </c>
      <c r="M39" s="2" t="s">
        <v>251</v>
      </c>
    </row>
    <row r="40" spans="1:13" hidden="1" outlineLevel="1" x14ac:dyDescent="0.25">
      <c r="A40" t="s">
        <v>130</v>
      </c>
      <c r="B40" t="s">
        <v>20</v>
      </c>
      <c r="C40" t="s">
        <v>1267</v>
      </c>
      <c r="D40" s="20" t="s">
        <v>547</v>
      </c>
      <c r="E40" s="2">
        <f t="shared" si="0"/>
        <v>4000000</v>
      </c>
      <c r="F40"/>
      <c r="G40" s="22">
        <v>0</v>
      </c>
      <c r="H40" s="33"/>
      <c r="I40" s="19">
        <v>3500000</v>
      </c>
      <c r="J40" s="19"/>
      <c r="K40" s="2">
        <f t="shared" si="1"/>
        <v>7500000</v>
      </c>
      <c r="L40" s="22">
        <v>4000000</v>
      </c>
      <c r="M40" s="2" t="s">
        <v>251</v>
      </c>
    </row>
    <row r="41" spans="1:13" hidden="1" outlineLevel="1" x14ac:dyDescent="0.25">
      <c r="A41" t="s">
        <v>130</v>
      </c>
      <c r="B41" t="s">
        <v>20</v>
      </c>
      <c r="C41" t="s">
        <v>1268</v>
      </c>
      <c r="D41" s="20" t="s">
        <v>485</v>
      </c>
      <c r="E41" s="2">
        <f t="shared" si="0"/>
        <v>4700000</v>
      </c>
      <c r="F41"/>
      <c r="G41" s="22">
        <v>0</v>
      </c>
      <c r="H41" s="33"/>
      <c r="I41" s="19">
        <v>3500000</v>
      </c>
      <c r="J41" s="19"/>
      <c r="K41" s="2">
        <f t="shared" si="1"/>
        <v>8200000</v>
      </c>
      <c r="L41" s="22">
        <v>4700000</v>
      </c>
      <c r="M41" s="2" t="s">
        <v>251</v>
      </c>
    </row>
    <row r="42" spans="1:13" hidden="1" outlineLevel="1" x14ac:dyDescent="0.25">
      <c r="A42" t="s">
        <v>130</v>
      </c>
      <c r="B42" t="s">
        <v>20</v>
      </c>
      <c r="C42" t="s">
        <v>1274</v>
      </c>
      <c r="D42" s="20" t="s">
        <v>1275</v>
      </c>
      <c r="E42" s="2">
        <f t="shared" si="0"/>
        <v>538000</v>
      </c>
      <c r="F42"/>
      <c r="G42" s="22">
        <v>538461.5384615385</v>
      </c>
      <c r="H42" s="33"/>
      <c r="I42" s="19">
        <v>0</v>
      </c>
      <c r="J42" s="19"/>
      <c r="K42" s="2">
        <f t="shared" si="1"/>
        <v>1076461.5384615385</v>
      </c>
      <c r="L42" s="22">
        <v>538000</v>
      </c>
      <c r="M42" s="2" t="s">
        <v>251</v>
      </c>
    </row>
    <row r="43" spans="1:13" hidden="1" outlineLevel="1" x14ac:dyDescent="0.25">
      <c r="A43" t="s">
        <v>130</v>
      </c>
      <c r="B43" t="s">
        <v>20</v>
      </c>
      <c r="C43" t="s">
        <v>1270</v>
      </c>
      <c r="D43" s="20" t="s">
        <v>1271</v>
      </c>
      <c r="E43" s="2">
        <f t="shared" si="0"/>
        <v>1500000</v>
      </c>
      <c r="F43"/>
      <c r="G43" s="22">
        <v>1000000</v>
      </c>
      <c r="H43" s="33"/>
      <c r="I43" s="19">
        <v>0</v>
      </c>
      <c r="J43" s="19"/>
      <c r="K43" s="2">
        <f t="shared" si="1"/>
        <v>2500000</v>
      </c>
      <c r="L43" s="22">
        <v>1500000</v>
      </c>
      <c r="M43" s="2" t="s">
        <v>251</v>
      </c>
    </row>
    <row r="44" spans="1:13" hidden="1" outlineLevel="1" x14ac:dyDescent="0.25">
      <c r="A44" t="s">
        <v>130</v>
      </c>
      <c r="B44" t="s">
        <v>20</v>
      </c>
      <c r="D44" s="20" t="s">
        <v>1819</v>
      </c>
      <c r="E44" s="2">
        <f t="shared" si="0"/>
        <v>0</v>
      </c>
      <c r="F44"/>
      <c r="G44" s="22">
        <v>0</v>
      </c>
      <c r="H44" s="33"/>
      <c r="I44" s="19">
        <v>0</v>
      </c>
      <c r="J44" s="19"/>
      <c r="K44" s="2">
        <f t="shared" si="1"/>
        <v>0</v>
      </c>
      <c r="L44" s="22">
        <v>0</v>
      </c>
      <c r="M44" s="2" t="s">
        <v>252</v>
      </c>
    </row>
    <row r="45" spans="1:13" hidden="1" outlineLevel="1" x14ac:dyDescent="0.25">
      <c r="A45" t="s">
        <v>130</v>
      </c>
      <c r="B45" t="s">
        <v>20</v>
      </c>
      <c r="D45" s="20" t="s">
        <v>1820</v>
      </c>
      <c r="E45" s="2">
        <f t="shared" si="0"/>
        <v>0</v>
      </c>
      <c r="F45"/>
      <c r="G45" s="22">
        <v>0</v>
      </c>
      <c r="H45" s="33"/>
      <c r="I45" s="19">
        <v>0</v>
      </c>
      <c r="J45" s="19"/>
      <c r="K45" s="2">
        <f t="shared" si="1"/>
        <v>0</v>
      </c>
      <c r="L45" s="22">
        <v>0</v>
      </c>
      <c r="M45" s="2" t="s">
        <v>252</v>
      </c>
    </row>
    <row r="46" spans="1:13" hidden="1" outlineLevel="1" x14ac:dyDescent="0.25">
      <c r="A46" t="s">
        <v>130</v>
      </c>
      <c r="B46" t="s">
        <v>20</v>
      </c>
      <c r="D46" s="20" t="s">
        <v>1821</v>
      </c>
      <c r="E46" s="2">
        <f t="shared" si="0"/>
        <v>0</v>
      </c>
      <c r="F46"/>
      <c r="G46" s="22">
        <v>0</v>
      </c>
      <c r="H46" s="33"/>
      <c r="I46" s="19">
        <v>0</v>
      </c>
      <c r="J46" s="19"/>
      <c r="K46" s="2">
        <f t="shared" si="1"/>
        <v>0</v>
      </c>
      <c r="L46" s="22">
        <v>0</v>
      </c>
      <c r="M46" s="2" t="s">
        <v>252</v>
      </c>
    </row>
    <row r="47" spans="1:13" hidden="1" outlineLevel="1" x14ac:dyDescent="0.25">
      <c r="A47" t="s">
        <v>130</v>
      </c>
      <c r="B47" t="s">
        <v>20</v>
      </c>
      <c r="C47" t="s">
        <v>1276</v>
      </c>
      <c r="D47" s="20" t="s">
        <v>30</v>
      </c>
      <c r="E47" s="2">
        <f t="shared" si="0"/>
        <v>0</v>
      </c>
      <c r="F47"/>
      <c r="G47" s="22">
        <v>0</v>
      </c>
      <c r="H47" s="33"/>
      <c r="I47" s="19">
        <v>3500000</v>
      </c>
      <c r="J47" s="19"/>
      <c r="K47" s="2">
        <f t="shared" si="1"/>
        <v>3500000</v>
      </c>
      <c r="L47" s="22">
        <v>0</v>
      </c>
      <c r="M47" s="2" t="s">
        <v>252</v>
      </c>
    </row>
    <row r="48" spans="1:13" hidden="1" outlineLevel="1" x14ac:dyDescent="0.25">
      <c r="A48" t="s">
        <v>130</v>
      </c>
      <c r="B48" t="s">
        <v>20</v>
      </c>
      <c r="C48" s="29" t="s">
        <v>1243</v>
      </c>
      <c r="D48" s="20" t="s">
        <v>350</v>
      </c>
      <c r="E48" s="2">
        <f t="shared" ref="E48" si="2">+L48-F48</f>
        <v>0</v>
      </c>
      <c r="F48"/>
      <c r="G48" s="22">
        <v>0</v>
      </c>
      <c r="H48" s="33"/>
      <c r="I48" s="19">
        <v>3500000</v>
      </c>
      <c r="J48" s="19"/>
      <c r="K48" s="2">
        <f t="shared" si="1"/>
        <v>3500000</v>
      </c>
      <c r="L48" s="22">
        <v>0</v>
      </c>
      <c r="M48" s="19" t="s">
        <v>371</v>
      </c>
    </row>
    <row r="49" spans="1:13" hidden="1" outlineLevel="1" x14ac:dyDescent="0.25">
      <c r="A49" t="s">
        <v>126</v>
      </c>
      <c r="B49" t="s">
        <v>20</v>
      </c>
      <c r="C49" t="s">
        <v>1277</v>
      </c>
      <c r="D49" s="20" t="s">
        <v>6</v>
      </c>
      <c r="E49" s="2">
        <f t="shared" si="0"/>
        <v>4200000</v>
      </c>
      <c r="F49"/>
      <c r="G49" s="22">
        <v>0</v>
      </c>
      <c r="H49" s="33"/>
      <c r="I49" s="19">
        <v>3500000</v>
      </c>
      <c r="J49" s="19"/>
      <c r="K49" s="2">
        <f t="shared" si="1"/>
        <v>7700000</v>
      </c>
      <c r="L49" s="22">
        <v>4200000</v>
      </c>
      <c r="M49" s="2" t="s">
        <v>371</v>
      </c>
    </row>
    <row r="50" spans="1:13" hidden="1" outlineLevel="1" x14ac:dyDescent="0.25">
      <c r="A50" t="s">
        <v>126</v>
      </c>
      <c r="B50" t="s">
        <v>20</v>
      </c>
      <c r="C50" t="s">
        <v>1278</v>
      </c>
      <c r="D50" s="20" t="s">
        <v>100</v>
      </c>
      <c r="E50" s="2">
        <f t="shared" si="0"/>
        <v>4200000</v>
      </c>
      <c r="F50"/>
      <c r="G50" s="22">
        <v>0</v>
      </c>
      <c r="H50" s="33"/>
      <c r="I50" s="19">
        <v>3500000</v>
      </c>
      <c r="J50" s="19"/>
      <c r="K50" s="2">
        <f t="shared" si="1"/>
        <v>7700000</v>
      </c>
      <c r="L50" s="22">
        <v>4200000</v>
      </c>
      <c r="M50" s="2" t="s">
        <v>371</v>
      </c>
    </row>
    <row r="51" spans="1:13" hidden="1" outlineLevel="1" x14ac:dyDescent="0.25">
      <c r="A51" t="s">
        <v>126</v>
      </c>
      <c r="B51" t="s">
        <v>20</v>
      </c>
      <c r="C51" t="s">
        <v>1279</v>
      </c>
      <c r="D51" s="20" t="s">
        <v>7</v>
      </c>
      <c r="E51" s="2">
        <f t="shared" si="0"/>
        <v>4200000</v>
      </c>
      <c r="F51"/>
      <c r="G51" s="22">
        <v>0</v>
      </c>
      <c r="H51" s="33"/>
      <c r="I51" s="19">
        <v>3500000</v>
      </c>
      <c r="J51" s="19"/>
      <c r="K51" s="2">
        <f t="shared" si="1"/>
        <v>7700000</v>
      </c>
      <c r="L51" s="22">
        <v>4200000</v>
      </c>
      <c r="M51" s="2" t="s">
        <v>371</v>
      </c>
    </row>
    <row r="52" spans="1:13" hidden="1" outlineLevel="1" x14ac:dyDescent="0.25">
      <c r="A52" t="s">
        <v>126</v>
      </c>
      <c r="B52" t="s">
        <v>20</v>
      </c>
      <c r="C52" t="s">
        <v>1280</v>
      </c>
      <c r="D52" s="20" t="s">
        <v>1281</v>
      </c>
      <c r="E52" s="2">
        <f t="shared" si="0"/>
        <v>4200000</v>
      </c>
      <c r="F52"/>
      <c r="G52" s="22">
        <v>1000000</v>
      </c>
      <c r="H52" s="33"/>
      <c r="I52" s="19">
        <v>0</v>
      </c>
      <c r="J52" s="19"/>
      <c r="K52" s="2">
        <f t="shared" si="1"/>
        <v>5200000</v>
      </c>
      <c r="L52" s="22">
        <v>4200000</v>
      </c>
      <c r="M52" s="2" t="s">
        <v>371</v>
      </c>
    </row>
    <row r="53" spans="1:13" hidden="1" outlineLevel="1" x14ac:dyDescent="0.25">
      <c r="A53" t="s">
        <v>126</v>
      </c>
      <c r="B53" t="s">
        <v>20</v>
      </c>
      <c r="C53" t="s">
        <v>1282</v>
      </c>
      <c r="D53" s="20" t="s">
        <v>105</v>
      </c>
      <c r="E53" s="2">
        <f t="shared" si="0"/>
        <v>3800000</v>
      </c>
      <c r="F53"/>
      <c r="G53" s="22">
        <v>0</v>
      </c>
      <c r="H53" s="33"/>
      <c r="I53" s="19">
        <v>3500000</v>
      </c>
      <c r="J53" s="19"/>
      <c r="K53" s="2">
        <f t="shared" si="1"/>
        <v>7300000</v>
      </c>
      <c r="L53" s="22">
        <v>3800000</v>
      </c>
      <c r="M53" s="2" t="s">
        <v>371</v>
      </c>
    </row>
    <row r="54" spans="1:13" hidden="1" outlineLevel="1" x14ac:dyDescent="0.25">
      <c r="A54" t="s">
        <v>126</v>
      </c>
      <c r="B54" t="s">
        <v>20</v>
      </c>
      <c r="C54" t="s">
        <v>1283</v>
      </c>
      <c r="D54" s="20" t="s">
        <v>830</v>
      </c>
      <c r="E54" s="2">
        <f t="shared" si="0"/>
        <v>3800000</v>
      </c>
      <c r="F54"/>
      <c r="G54" s="22">
        <v>0</v>
      </c>
      <c r="H54" s="33"/>
      <c r="I54" s="19">
        <v>3500000</v>
      </c>
      <c r="J54" s="19"/>
      <c r="K54" s="2">
        <f t="shared" si="1"/>
        <v>7300000</v>
      </c>
      <c r="L54" s="22">
        <v>3800000</v>
      </c>
      <c r="M54" s="2" t="s">
        <v>371</v>
      </c>
    </row>
    <row r="55" spans="1:13" hidden="1" outlineLevel="1" x14ac:dyDescent="0.25">
      <c r="A55" t="s">
        <v>126</v>
      </c>
      <c r="B55" t="s">
        <v>20</v>
      </c>
      <c r="C55" t="s">
        <v>1284</v>
      </c>
      <c r="D55" s="20" t="s">
        <v>699</v>
      </c>
      <c r="E55" s="2">
        <f t="shared" si="0"/>
        <v>3800000</v>
      </c>
      <c r="F55"/>
      <c r="G55" s="22">
        <v>0</v>
      </c>
      <c r="H55" s="33"/>
      <c r="I55" s="19">
        <v>3500000</v>
      </c>
      <c r="J55" s="19"/>
      <c r="K55" s="2">
        <f t="shared" si="1"/>
        <v>7300000</v>
      </c>
      <c r="L55" s="22">
        <v>3800000</v>
      </c>
      <c r="M55" s="2" t="s">
        <v>371</v>
      </c>
    </row>
    <row r="56" spans="1:13" hidden="1" outlineLevel="1" x14ac:dyDescent="0.25">
      <c r="A56" t="s">
        <v>126</v>
      </c>
      <c r="B56" t="s">
        <v>20</v>
      </c>
      <c r="C56" t="s">
        <v>1285</v>
      </c>
      <c r="D56" s="20" t="s">
        <v>835</v>
      </c>
      <c r="E56" s="2">
        <f t="shared" si="0"/>
        <v>3800000</v>
      </c>
      <c r="F56"/>
      <c r="G56" s="22">
        <v>0</v>
      </c>
      <c r="H56" s="33"/>
      <c r="I56" s="19">
        <v>3500000</v>
      </c>
      <c r="J56" s="19"/>
      <c r="K56" s="2">
        <f t="shared" si="1"/>
        <v>7300000</v>
      </c>
      <c r="L56" s="22">
        <v>3800000</v>
      </c>
      <c r="M56" s="2" t="s">
        <v>371</v>
      </c>
    </row>
    <row r="57" spans="1:13" hidden="1" outlineLevel="1" x14ac:dyDescent="0.25">
      <c r="A57" t="s">
        <v>126</v>
      </c>
      <c r="B57" t="s">
        <v>20</v>
      </c>
      <c r="C57" t="s">
        <v>1822</v>
      </c>
      <c r="D57" s="20" t="s">
        <v>1823</v>
      </c>
      <c r="E57" s="2">
        <f t="shared" si="0"/>
        <v>1315000</v>
      </c>
      <c r="F57"/>
      <c r="G57" s="22">
        <v>346153.84615384613</v>
      </c>
      <c r="H57" s="33"/>
      <c r="I57" s="19">
        <v>0</v>
      </c>
      <c r="J57" s="19"/>
      <c r="K57" s="2">
        <f t="shared" si="1"/>
        <v>1661153.846153846</v>
      </c>
      <c r="L57" s="22">
        <v>1315000</v>
      </c>
      <c r="M57" s="2" t="s">
        <v>371</v>
      </c>
    </row>
    <row r="58" spans="1:13" hidden="1" outlineLevel="1" x14ac:dyDescent="0.25">
      <c r="A58" t="s">
        <v>126</v>
      </c>
      <c r="B58" t="s">
        <v>20</v>
      </c>
      <c r="C58" t="s">
        <v>1287</v>
      </c>
      <c r="D58" s="20" t="s">
        <v>836</v>
      </c>
      <c r="E58" s="2">
        <f t="shared" si="0"/>
        <v>1800000</v>
      </c>
      <c r="F58"/>
      <c r="G58" s="22">
        <v>0</v>
      </c>
      <c r="H58" s="33"/>
      <c r="I58" s="19">
        <v>2000000</v>
      </c>
      <c r="J58" s="19"/>
      <c r="K58" s="2">
        <f t="shared" si="1"/>
        <v>3800000</v>
      </c>
      <c r="L58" s="22">
        <v>1800000</v>
      </c>
      <c r="M58" s="2" t="s">
        <v>371</v>
      </c>
    </row>
    <row r="59" spans="1:13" hidden="1" outlineLevel="1" x14ac:dyDescent="0.25">
      <c r="A59" t="s">
        <v>126</v>
      </c>
      <c r="B59" t="s">
        <v>20</v>
      </c>
      <c r="C59" t="s">
        <v>1288</v>
      </c>
      <c r="D59" s="20" t="s">
        <v>109</v>
      </c>
      <c r="E59" s="2">
        <f t="shared" si="0"/>
        <v>1800000</v>
      </c>
      <c r="F59"/>
      <c r="G59" s="22">
        <v>0</v>
      </c>
      <c r="H59" s="33"/>
      <c r="I59" s="19">
        <v>2000000</v>
      </c>
      <c r="J59" s="19"/>
      <c r="K59" s="2">
        <f t="shared" si="1"/>
        <v>3800000</v>
      </c>
      <c r="L59" s="22">
        <v>1800000</v>
      </c>
      <c r="M59" s="2" t="s">
        <v>371</v>
      </c>
    </row>
    <row r="60" spans="1:13" hidden="1" outlineLevel="1" x14ac:dyDescent="0.25">
      <c r="A60" t="s">
        <v>126</v>
      </c>
      <c r="B60" t="s">
        <v>20</v>
      </c>
      <c r="C60" t="s">
        <v>1289</v>
      </c>
      <c r="D60" s="20" t="s">
        <v>101</v>
      </c>
      <c r="E60" s="2">
        <f t="shared" si="0"/>
        <v>1800000</v>
      </c>
      <c r="F60"/>
      <c r="G60" s="22">
        <v>0</v>
      </c>
      <c r="H60" s="33"/>
      <c r="I60" s="19">
        <v>2000000</v>
      </c>
      <c r="J60" s="19"/>
      <c r="K60" s="2">
        <f t="shared" si="1"/>
        <v>3800000</v>
      </c>
      <c r="L60" s="22">
        <v>1800000</v>
      </c>
      <c r="M60" s="2" t="s">
        <v>371</v>
      </c>
    </row>
    <row r="61" spans="1:13" hidden="1" outlineLevel="1" x14ac:dyDescent="0.25">
      <c r="A61" t="s">
        <v>126</v>
      </c>
      <c r="B61" t="s">
        <v>20</v>
      </c>
      <c r="C61" t="s">
        <v>1290</v>
      </c>
      <c r="D61" s="20" t="s">
        <v>12</v>
      </c>
      <c r="E61" s="2">
        <f t="shared" si="0"/>
        <v>1800000</v>
      </c>
      <c r="F61"/>
      <c r="G61" s="22">
        <v>0</v>
      </c>
      <c r="H61" s="33"/>
      <c r="I61" s="19">
        <v>3500000</v>
      </c>
      <c r="J61" s="19"/>
      <c r="K61" s="2">
        <f t="shared" si="1"/>
        <v>5300000</v>
      </c>
      <c r="L61" s="22">
        <v>1800000</v>
      </c>
      <c r="M61" s="2" t="s">
        <v>371</v>
      </c>
    </row>
    <row r="62" spans="1:13" hidden="1" outlineLevel="1" x14ac:dyDescent="0.25">
      <c r="A62" t="s">
        <v>126</v>
      </c>
      <c r="B62" t="s">
        <v>20</v>
      </c>
      <c r="C62" t="s">
        <v>1824</v>
      </c>
      <c r="D62" s="20" t="s">
        <v>1825</v>
      </c>
      <c r="E62" s="2">
        <f t="shared" si="0"/>
        <v>1523000</v>
      </c>
      <c r="F62"/>
      <c r="G62" s="22">
        <v>846153.84615384613</v>
      </c>
      <c r="H62" s="33"/>
      <c r="I62" s="19">
        <v>0</v>
      </c>
      <c r="J62" s="19"/>
      <c r="K62" s="2">
        <f t="shared" si="1"/>
        <v>2369153.846153846</v>
      </c>
      <c r="L62" s="22">
        <v>1523000</v>
      </c>
      <c r="M62" s="2" t="s">
        <v>371</v>
      </c>
    </row>
    <row r="63" spans="1:13" hidden="1" outlineLevel="1" x14ac:dyDescent="0.25">
      <c r="A63" t="s">
        <v>126</v>
      </c>
      <c r="B63" t="s">
        <v>20</v>
      </c>
      <c r="C63" t="s">
        <v>1293</v>
      </c>
      <c r="D63" s="20" t="s">
        <v>16</v>
      </c>
      <c r="E63" s="2">
        <f t="shared" si="0"/>
        <v>2800000</v>
      </c>
      <c r="F63"/>
      <c r="G63" s="22">
        <v>0</v>
      </c>
      <c r="H63" s="33"/>
      <c r="I63" s="19">
        <v>0</v>
      </c>
      <c r="J63" s="19"/>
      <c r="K63" s="2">
        <f t="shared" si="1"/>
        <v>2800000</v>
      </c>
      <c r="L63" s="22">
        <v>2800000</v>
      </c>
      <c r="M63" s="2" t="s">
        <v>371</v>
      </c>
    </row>
    <row r="64" spans="1:13" hidden="1" outlineLevel="1" x14ac:dyDescent="0.25">
      <c r="A64" t="s">
        <v>126</v>
      </c>
      <c r="B64" t="s">
        <v>20</v>
      </c>
      <c r="C64" t="s">
        <v>1294</v>
      </c>
      <c r="D64" s="20" t="s">
        <v>434</v>
      </c>
      <c r="E64" s="2">
        <f t="shared" si="0"/>
        <v>2800000</v>
      </c>
      <c r="F64"/>
      <c r="G64" s="22">
        <v>0</v>
      </c>
      <c r="H64" s="33"/>
      <c r="I64" s="19">
        <v>0</v>
      </c>
      <c r="J64" s="19"/>
      <c r="K64" s="2">
        <f t="shared" si="1"/>
        <v>2800000</v>
      </c>
      <c r="L64" s="22">
        <v>2800000</v>
      </c>
      <c r="M64" s="2" t="s">
        <v>371</v>
      </c>
    </row>
    <row r="65" spans="1:13" hidden="1" outlineLevel="1" x14ac:dyDescent="0.25">
      <c r="A65" t="s">
        <v>126</v>
      </c>
      <c r="B65" t="s">
        <v>20</v>
      </c>
      <c r="C65" t="s">
        <v>1295</v>
      </c>
      <c r="D65" s="20" t="s">
        <v>34</v>
      </c>
      <c r="E65" s="2">
        <f t="shared" si="0"/>
        <v>2800000</v>
      </c>
      <c r="F65"/>
      <c r="G65" s="22">
        <v>0</v>
      </c>
      <c r="H65" s="33"/>
      <c r="I65" s="19">
        <v>0</v>
      </c>
      <c r="J65" s="19"/>
      <c r="K65" s="2">
        <f t="shared" si="1"/>
        <v>2800000</v>
      </c>
      <c r="L65" s="22">
        <v>2800000</v>
      </c>
      <c r="M65" s="2" t="s">
        <v>371</v>
      </c>
    </row>
    <row r="66" spans="1:13" hidden="1" outlineLevel="1" x14ac:dyDescent="0.25">
      <c r="A66" t="s">
        <v>126</v>
      </c>
      <c r="B66" t="s">
        <v>20</v>
      </c>
      <c r="C66" t="s">
        <v>1296</v>
      </c>
      <c r="D66" s="20" t="s">
        <v>9</v>
      </c>
      <c r="E66" s="2">
        <f t="shared" si="0"/>
        <v>3300000</v>
      </c>
      <c r="F66"/>
      <c r="G66" s="22">
        <v>0</v>
      </c>
      <c r="H66" s="33"/>
      <c r="I66" s="19">
        <v>3500000</v>
      </c>
      <c r="J66" s="19"/>
      <c r="K66" s="2">
        <f t="shared" si="1"/>
        <v>6800000</v>
      </c>
      <c r="L66" s="22">
        <v>3300000</v>
      </c>
      <c r="M66" s="2" t="s">
        <v>371</v>
      </c>
    </row>
    <row r="67" spans="1:13" hidden="1" outlineLevel="1" x14ac:dyDescent="0.25">
      <c r="A67" t="s">
        <v>126</v>
      </c>
      <c r="B67" t="s">
        <v>20</v>
      </c>
      <c r="C67" t="s">
        <v>1297</v>
      </c>
      <c r="D67" s="20" t="s">
        <v>17</v>
      </c>
      <c r="E67" s="2">
        <f t="shared" si="0"/>
        <v>3300000</v>
      </c>
      <c r="F67"/>
      <c r="G67" s="22">
        <v>0</v>
      </c>
      <c r="H67" s="33"/>
      <c r="I67" s="19">
        <v>3500000</v>
      </c>
      <c r="J67" s="19"/>
      <c r="K67" s="2">
        <f t="shared" si="1"/>
        <v>6800000</v>
      </c>
      <c r="L67" s="22">
        <v>3300000</v>
      </c>
      <c r="M67" s="2" t="s">
        <v>371</v>
      </c>
    </row>
    <row r="68" spans="1:13" hidden="1" outlineLevel="1" x14ac:dyDescent="0.25">
      <c r="A68" t="s">
        <v>126</v>
      </c>
      <c r="B68" t="s">
        <v>20</v>
      </c>
      <c r="C68" t="s">
        <v>1826</v>
      </c>
      <c r="D68" s="20" t="s">
        <v>1827</v>
      </c>
      <c r="E68" s="2">
        <f t="shared" si="0"/>
        <v>0</v>
      </c>
      <c r="F68"/>
      <c r="G68" s="22">
        <v>346153.84615384613</v>
      </c>
      <c r="H68" s="33"/>
      <c r="I68" s="19">
        <v>0</v>
      </c>
      <c r="J68" s="19"/>
      <c r="K68" s="2">
        <f t="shared" si="1"/>
        <v>346153.84615384613</v>
      </c>
      <c r="L68" s="22">
        <v>0</v>
      </c>
      <c r="M68" s="2" t="s">
        <v>371</v>
      </c>
    </row>
    <row r="69" spans="1:13" hidden="1" outlineLevel="1" x14ac:dyDescent="0.25">
      <c r="A69" t="s">
        <v>126</v>
      </c>
      <c r="B69" t="s">
        <v>20</v>
      </c>
      <c r="C69" t="s">
        <v>1828</v>
      </c>
      <c r="D69" s="20" t="s">
        <v>1829</v>
      </c>
      <c r="E69" s="2">
        <f t="shared" si="0"/>
        <v>0</v>
      </c>
      <c r="F69"/>
      <c r="G69" s="22">
        <v>269230.76923076925</v>
      </c>
      <c r="H69" s="33"/>
      <c r="I69" s="19">
        <v>0</v>
      </c>
      <c r="J69" s="19"/>
      <c r="K69" s="2">
        <f t="shared" ref="K69:K132" si="3">SUM(E69:G69)-H69+I69+J69</f>
        <v>269230.76923076925</v>
      </c>
      <c r="L69" s="22">
        <v>0</v>
      </c>
      <c r="M69" s="2" t="s">
        <v>371</v>
      </c>
    </row>
    <row r="70" spans="1:13" hidden="1" outlineLevel="1" x14ac:dyDescent="0.25">
      <c r="A70" t="s">
        <v>126</v>
      </c>
      <c r="B70" t="s">
        <v>20</v>
      </c>
      <c r="C70" t="s">
        <v>1298</v>
      </c>
      <c r="D70" s="20" t="s">
        <v>487</v>
      </c>
      <c r="E70" s="2">
        <f t="shared" si="0"/>
        <v>4200000</v>
      </c>
      <c r="F70"/>
      <c r="G70" s="22">
        <v>0</v>
      </c>
      <c r="H70" s="33"/>
      <c r="I70" s="19">
        <v>2000000</v>
      </c>
      <c r="J70" s="19"/>
      <c r="K70" s="2">
        <f t="shared" si="3"/>
        <v>6200000</v>
      </c>
      <c r="L70" s="22">
        <v>4200000</v>
      </c>
      <c r="M70" s="2" t="s">
        <v>371</v>
      </c>
    </row>
    <row r="71" spans="1:13" hidden="1" outlineLevel="1" x14ac:dyDescent="0.25">
      <c r="A71" t="s">
        <v>126</v>
      </c>
      <c r="B71" t="s">
        <v>20</v>
      </c>
      <c r="C71" t="s">
        <v>1299</v>
      </c>
      <c r="D71" s="20" t="s">
        <v>13</v>
      </c>
      <c r="E71" s="2">
        <f t="shared" ref="E71:E124" si="4">+L71-F71</f>
        <v>4200000</v>
      </c>
      <c r="F71"/>
      <c r="G71" s="22">
        <v>0</v>
      </c>
      <c r="H71" s="33"/>
      <c r="I71" s="19">
        <v>3500000</v>
      </c>
      <c r="J71" s="19"/>
      <c r="K71" s="2">
        <f t="shared" si="3"/>
        <v>7700000</v>
      </c>
      <c r="L71" s="22">
        <v>4200000</v>
      </c>
      <c r="M71" s="2" t="s">
        <v>371</v>
      </c>
    </row>
    <row r="72" spans="1:13" hidden="1" outlineLevel="1" x14ac:dyDescent="0.25">
      <c r="A72" t="s">
        <v>126</v>
      </c>
      <c r="B72" t="s">
        <v>20</v>
      </c>
      <c r="C72" t="s">
        <v>1300</v>
      </c>
      <c r="D72" s="20" t="s">
        <v>77</v>
      </c>
      <c r="E72" s="2">
        <f t="shared" si="4"/>
        <v>4200000</v>
      </c>
      <c r="F72"/>
      <c r="G72" s="22">
        <v>0</v>
      </c>
      <c r="H72" s="33"/>
      <c r="I72" s="19">
        <v>3500000</v>
      </c>
      <c r="J72" s="19"/>
      <c r="K72" s="2">
        <f t="shared" si="3"/>
        <v>7700000</v>
      </c>
      <c r="L72" s="22">
        <v>4200000</v>
      </c>
      <c r="M72" s="2" t="s">
        <v>371</v>
      </c>
    </row>
    <row r="73" spans="1:13" hidden="1" outlineLevel="1" x14ac:dyDescent="0.25">
      <c r="A73" t="s">
        <v>126</v>
      </c>
      <c r="B73" t="s">
        <v>20</v>
      </c>
      <c r="C73" t="s">
        <v>1301</v>
      </c>
      <c r="D73" s="20" t="s">
        <v>364</v>
      </c>
      <c r="E73" s="2">
        <f t="shared" si="4"/>
        <v>4200000</v>
      </c>
      <c r="F73"/>
      <c r="G73" s="22">
        <v>0</v>
      </c>
      <c r="H73" s="33"/>
      <c r="I73" s="19">
        <v>2000000</v>
      </c>
      <c r="J73" s="19"/>
      <c r="K73" s="2">
        <f t="shared" si="3"/>
        <v>6200000</v>
      </c>
      <c r="L73" s="22">
        <v>4200000</v>
      </c>
      <c r="M73" s="2" t="s">
        <v>371</v>
      </c>
    </row>
    <row r="74" spans="1:13" hidden="1" outlineLevel="1" x14ac:dyDescent="0.25">
      <c r="A74" t="s">
        <v>126</v>
      </c>
      <c r="B74" t="s">
        <v>20</v>
      </c>
      <c r="C74" t="s">
        <v>1302</v>
      </c>
      <c r="D74" s="20" t="s">
        <v>1303</v>
      </c>
      <c r="E74" s="2">
        <f t="shared" si="4"/>
        <v>2200000</v>
      </c>
      <c r="F74"/>
      <c r="G74" s="22">
        <v>1000000</v>
      </c>
      <c r="H74" s="33"/>
      <c r="I74" s="19">
        <v>0</v>
      </c>
      <c r="J74" s="19"/>
      <c r="K74" s="2">
        <f t="shared" si="3"/>
        <v>3200000</v>
      </c>
      <c r="L74" s="22">
        <v>2200000</v>
      </c>
      <c r="M74" s="2" t="s">
        <v>371</v>
      </c>
    </row>
    <row r="75" spans="1:13" hidden="1" outlineLevel="1" x14ac:dyDescent="0.25">
      <c r="A75" t="s">
        <v>126</v>
      </c>
      <c r="B75" t="s">
        <v>20</v>
      </c>
      <c r="C75" t="s">
        <v>1304</v>
      </c>
      <c r="D75" s="20" t="s">
        <v>837</v>
      </c>
      <c r="E75" s="2">
        <f t="shared" si="4"/>
        <v>4200000</v>
      </c>
      <c r="F75"/>
      <c r="G75" s="22">
        <v>0</v>
      </c>
      <c r="H75" s="33"/>
      <c r="I75" s="19">
        <v>2000000</v>
      </c>
      <c r="J75" s="19"/>
      <c r="K75" s="2">
        <f t="shared" si="3"/>
        <v>6200000</v>
      </c>
      <c r="L75" s="22">
        <v>4200000</v>
      </c>
      <c r="M75" s="2" t="s">
        <v>371</v>
      </c>
    </row>
    <row r="76" spans="1:13" hidden="1" outlineLevel="1" x14ac:dyDescent="0.25">
      <c r="A76" t="s">
        <v>126</v>
      </c>
      <c r="B76" t="s">
        <v>20</v>
      </c>
      <c r="C76" t="s">
        <v>1305</v>
      </c>
      <c r="D76" s="20" t="s">
        <v>11</v>
      </c>
      <c r="E76" s="2">
        <f t="shared" si="4"/>
        <v>4200000</v>
      </c>
      <c r="F76"/>
      <c r="G76" s="22">
        <v>0</v>
      </c>
      <c r="H76" s="33"/>
      <c r="I76" s="19">
        <v>3500000</v>
      </c>
      <c r="J76" s="19"/>
      <c r="K76" s="2">
        <f t="shared" si="3"/>
        <v>7700000</v>
      </c>
      <c r="L76" s="22">
        <v>4200000</v>
      </c>
      <c r="M76" s="2" t="s">
        <v>371</v>
      </c>
    </row>
    <row r="77" spans="1:13" hidden="1" outlineLevel="1" x14ac:dyDescent="0.25">
      <c r="A77" t="s">
        <v>126</v>
      </c>
      <c r="B77" t="s">
        <v>20</v>
      </c>
      <c r="C77" t="s">
        <v>1306</v>
      </c>
      <c r="D77" s="20" t="s">
        <v>488</v>
      </c>
      <c r="E77" s="2">
        <f t="shared" si="4"/>
        <v>4200000</v>
      </c>
      <c r="F77"/>
      <c r="G77" s="22">
        <v>0</v>
      </c>
      <c r="H77" s="33"/>
      <c r="I77" s="19">
        <v>3500000</v>
      </c>
      <c r="J77" s="19"/>
      <c r="K77" s="2">
        <f t="shared" si="3"/>
        <v>7700000</v>
      </c>
      <c r="L77" s="22">
        <v>4200000</v>
      </c>
      <c r="M77" s="2" t="s">
        <v>371</v>
      </c>
    </row>
    <row r="78" spans="1:13" hidden="1" outlineLevel="1" x14ac:dyDescent="0.25">
      <c r="A78" t="s">
        <v>126</v>
      </c>
      <c r="B78" t="s">
        <v>20</v>
      </c>
      <c r="C78" t="s">
        <v>1307</v>
      </c>
      <c r="D78" s="20" t="s">
        <v>82</v>
      </c>
      <c r="E78" s="2">
        <f t="shared" si="4"/>
        <v>4200000</v>
      </c>
      <c r="F78"/>
      <c r="G78" s="22">
        <v>0</v>
      </c>
      <c r="H78" s="33"/>
      <c r="I78" s="19">
        <v>3500000</v>
      </c>
      <c r="J78" s="19"/>
      <c r="K78" s="2">
        <f t="shared" si="3"/>
        <v>7700000</v>
      </c>
      <c r="L78" s="22">
        <v>4200000</v>
      </c>
      <c r="M78" s="2" t="s">
        <v>371</v>
      </c>
    </row>
    <row r="79" spans="1:13" hidden="1" outlineLevel="1" x14ac:dyDescent="0.25">
      <c r="A79" t="s">
        <v>126</v>
      </c>
      <c r="B79" t="s">
        <v>20</v>
      </c>
      <c r="C79" t="s">
        <v>1308</v>
      </c>
      <c r="D79" s="20" t="s">
        <v>1309</v>
      </c>
      <c r="E79" s="2">
        <f t="shared" si="4"/>
        <v>1800000</v>
      </c>
      <c r="F79"/>
      <c r="G79" s="22">
        <v>1000000</v>
      </c>
      <c r="H79" s="33"/>
      <c r="I79" s="19">
        <v>0</v>
      </c>
      <c r="J79" s="19"/>
      <c r="K79" s="2">
        <f t="shared" si="3"/>
        <v>2800000</v>
      </c>
      <c r="L79" s="22">
        <v>1800000</v>
      </c>
      <c r="M79" s="2" t="s">
        <v>371</v>
      </c>
    </row>
    <row r="80" spans="1:13" hidden="1" outlineLevel="1" x14ac:dyDescent="0.25">
      <c r="A80" t="s">
        <v>126</v>
      </c>
      <c r="B80" t="s">
        <v>20</v>
      </c>
      <c r="C80" t="s">
        <v>1830</v>
      </c>
      <c r="D80" s="20" t="s">
        <v>1831</v>
      </c>
      <c r="E80" s="2">
        <f t="shared" si="4"/>
        <v>0</v>
      </c>
      <c r="F80"/>
      <c r="G80" s="22">
        <v>346153.84615384613</v>
      </c>
      <c r="H80" s="33"/>
      <c r="I80" s="19">
        <v>0</v>
      </c>
      <c r="J80" s="19"/>
      <c r="K80" s="2">
        <f t="shared" si="3"/>
        <v>346153.84615384613</v>
      </c>
      <c r="L80" s="22">
        <v>0</v>
      </c>
      <c r="M80" s="2" t="s">
        <v>371</v>
      </c>
    </row>
    <row r="81" spans="1:13" hidden="1" outlineLevel="1" x14ac:dyDescent="0.25">
      <c r="A81" t="s">
        <v>126</v>
      </c>
      <c r="B81" t="s">
        <v>20</v>
      </c>
      <c r="C81" t="s">
        <v>1310</v>
      </c>
      <c r="D81" s="20" t="s">
        <v>14</v>
      </c>
      <c r="E81" s="2">
        <f t="shared" si="4"/>
        <v>1800000</v>
      </c>
      <c r="F81"/>
      <c r="G81" s="22">
        <v>0</v>
      </c>
      <c r="H81" s="33"/>
      <c r="I81" s="19">
        <v>3500000</v>
      </c>
      <c r="J81" s="19"/>
      <c r="K81" s="2">
        <f t="shared" si="3"/>
        <v>5300000</v>
      </c>
      <c r="L81" s="22">
        <v>1800000</v>
      </c>
      <c r="M81" s="2" t="s">
        <v>371</v>
      </c>
    </row>
    <row r="82" spans="1:13" hidden="1" outlineLevel="1" x14ac:dyDescent="0.25">
      <c r="A82" t="s">
        <v>126</v>
      </c>
      <c r="B82" t="s">
        <v>20</v>
      </c>
      <c r="C82" t="s">
        <v>1311</v>
      </c>
      <c r="D82" s="20" t="s">
        <v>435</v>
      </c>
      <c r="E82" s="2">
        <f t="shared" si="4"/>
        <v>1800000</v>
      </c>
      <c r="F82"/>
      <c r="G82" s="22">
        <v>0</v>
      </c>
      <c r="H82" s="33"/>
      <c r="I82" s="19">
        <v>3500000</v>
      </c>
      <c r="J82" s="19"/>
      <c r="K82" s="2">
        <f t="shared" si="3"/>
        <v>5300000</v>
      </c>
      <c r="L82" s="22">
        <v>1800000</v>
      </c>
      <c r="M82" s="2" t="s">
        <v>371</v>
      </c>
    </row>
    <row r="83" spans="1:13" hidden="1" outlineLevel="1" x14ac:dyDescent="0.25">
      <c r="A83" t="s">
        <v>126</v>
      </c>
      <c r="B83" t="s">
        <v>20</v>
      </c>
      <c r="C83" t="s">
        <v>1312</v>
      </c>
      <c r="D83" s="20" t="s">
        <v>131</v>
      </c>
      <c r="E83" s="2">
        <f t="shared" si="4"/>
        <v>1800000</v>
      </c>
      <c r="F83"/>
      <c r="G83" s="22">
        <v>0</v>
      </c>
      <c r="H83" s="33"/>
      <c r="I83" s="19">
        <v>3500000</v>
      </c>
      <c r="J83" s="19"/>
      <c r="K83" s="2">
        <f t="shared" si="3"/>
        <v>5300000</v>
      </c>
      <c r="L83" s="22">
        <v>1800000</v>
      </c>
      <c r="M83" s="2" t="s">
        <v>371</v>
      </c>
    </row>
    <row r="84" spans="1:13" hidden="1" outlineLevel="1" x14ac:dyDescent="0.25">
      <c r="A84" t="s">
        <v>126</v>
      </c>
      <c r="B84" t="s">
        <v>20</v>
      </c>
      <c r="C84" t="s">
        <v>1313</v>
      </c>
      <c r="D84" s="20" t="s">
        <v>103</v>
      </c>
      <c r="E84" s="2">
        <f t="shared" si="4"/>
        <v>1800000</v>
      </c>
      <c r="F84"/>
      <c r="G84" s="22">
        <v>0</v>
      </c>
      <c r="H84" s="33"/>
      <c r="I84" s="19">
        <v>3500000</v>
      </c>
      <c r="J84" s="19"/>
      <c r="K84" s="2">
        <f t="shared" si="3"/>
        <v>5300000</v>
      </c>
      <c r="L84" s="22">
        <v>1800000</v>
      </c>
      <c r="M84" s="2" t="s">
        <v>371</v>
      </c>
    </row>
    <row r="85" spans="1:13" hidden="1" outlineLevel="1" x14ac:dyDescent="0.25">
      <c r="A85" t="s">
        <v>126</v>
      </c>
      <c r="B85" t="s">
        <v>20</v>
      </c>
      <c r="C85" t="s">
        <v>1314</v>
      </c>
      <c r="D85" s="20" t="s">
        <v>1315</v>
      </c>
      <c r="E85" s="2">
        <f t="shared" si="4"/>
        <v>1800000</v>
      </c>
      <c r="F85"/>
      <c r="G85" s="22">
        <v>1000000</v>
      </c>
      <c r="H85" s="33"/>
      <c r="I85" s="19">
        <v>0</v>
      </c>
      <c r="J85" s="19"/>
      <c r="K85" s="2">
        <f t="shared" si="3"/>
        <v>2800000</v>
      </c>
      <c r="L85" s="22">
        <v>1800000</v>
      </c>
      <c r="M85" s="2" t="s">
        <v>371</v>
      </c>
    </row>
    <row r="86" spans="1:13" hidden="1" outlineLevel="1" x14ac:dyDescent="0.25">
      <c r="A86" t="s">
        <v>126</v>
      </c>
      <c r="B86" t="s">
        <v>20</v>
      </c>
      <c r="C86" t="s">
        <v>1316</v>
      </c>
      <c r="D86" s="20" t="s">
        <v>18</v>
      </c>
      <c r="E86" s="2">
        <f t="shared" si="4"/>
        <v>3800000</v>
      </c>
      <c r="F86"/>
      <c r="G86" s="22">
        <v>0</v>
      </c>
      <c r="H86" s="33"/>
      <c r="I86" s="19">
        <v>3500000</v>
      </c>
      <c r="J86" s="19"/>
      <c r="K86" s="2">
        <f t="shared" si="3"/>
        <v>7300000</v>
      </c>
      <c r="L86" s="22">
        <v>3800000</v>
      </c>
      <c r="M86" s="2" t="s">
        <v>371</v>
      </c>
    </row>
    <row r="87" spans="1:13" hidden="1" outlineLevel="1" x14ac:dyDescent="0.25">
      <c r="A87" t="s">
        <v>126</v>
      </c>
      <c r="B87" t="s">
        <v>20</v>
      </c>
      <c r="C87" t="s">
        <v>1317</v>
      </c>
      <c r="D87" s="20" t="s">
        <v>581</v>
      </c>
      <c r="E87" s="2">
        <f t="shared" si="4"/>
        <v>3800000</v>
      </c>
      <c r="F87"/>
      <c r="G87" s="22">
        <v>0</v>
      </c>
      <c r="H87" s="33"/>
      <c r="I87" s="19">
        <v>3500000</v>
      </c>
      <c r="J87" s="19"/>
      <c r="K87" s="2">
        <f t="shared" si="3"/>
        <v>7300000</v>
      </c>
      <c r="L87" s="22">
        <v>3800000</v>
      </c>
      <c r="M87" s="2" t="s">
        <v>371</v>
      </c>
    </row>
    <row r="88" spans="1:13" hidden="1" outlineLevel="1" x14ac:dyDescent="0.25">
      <c r="A88" t="s">
        <v>126</v>
      </c>
      <c r="B88" t="s">
        <v>20</v>
      </c>
      <c r="C88" t="s">
        <v>1318</v>
      </c>
      <c r="D88" s="20" t="s">
        <v>838</v>
      </c>
      <c r="E88" s="2">
        <f t="shared" si="4"/>
        <v>3800000</v>
      </c>
      <c r="F88"/>
      <c r="G88" s="22">
        <v>0</v>
      </c>
      <c r="H88" s="33"/>
      <c r="I88" s="19">
        <v>3500000</v>
      </c>
      <c r="J88" s="19"/>
      <c r="K88" s="2">
        <f t="shared" si="3"/>
        <v>7300000</v>
      </c>
      <c r="L88" s="22">
        <v>3800000</v>
      </c>
      <c r="M88" s="2" t="s">
        <v>371</v>
      </c>
    </row>
    <row r="89" spans="1:13" hidden="1" outlineLevel="1" x14ac:dyDescent="0.25">
      <c r="A89" t="s">
        <v>126</v>
      </c>
      <c r="B89" t="s">
        <v>20</v>
      </c>
      <c r="C89" t="s">
        <v>1319</v>
      </c>
      <c r="D89" s="20" t="s">
        <v>1320</v>
      </c>
      <c r="E89" s="2">
        <f t="shared" si="4"/>
        <v>3800000</v>
      </c>
      <c r="F89"/>
      <c r="G89" s="22">
        <v>1000000</v>
      </c>
      <c r="H89" s="33"/>
      <c r="I89" s="19">
        <v>0</v>
      </c>
      <c r="J89" s="19"/>
      <c r="K89" s="2">
        <f t="shared" si="3"/>
        <v>4800000</v>
      </c>
      <c r="L89" s="22">
        <v>3800000</v>
      </c>
      <c r="M89" s="2" t="s">
        <v>371</v>
      </c>
    </row>
    <row r="90" spans="1:13" hidden="1" outlineLevel="1" x14ac:dyDescent="0.25">
      <c r="A90" t="s">
        <v>126</v>
      </c>
      <c r="B90" t="s">
        <v>20</v>
      </c>
      <c r="C90" t="s">
        <v>1832</v>
      </c>
      <c r="D90" s="20" t="s">
        <v>1833</v>
      </c>
      <c r="E90" s="2">
        <f t="shared" si="4"/>
        <v>0</v>
      </c>
      <c r="F90"/>
      <c r="G90" s="22">
        <v>346153.84615384613</v>
      </c>
      <c r="H90" s="33"/>
      <c r="I90" s="19">
        <v>0</v>
      </c>
      <c r="J90" s="19"/>
      <c r="K90" s="2">
        <f t="shared" si="3"/>
        <v>346153.84615384613</v>
      </c>
      <c r="L90" s="22">
        <v>0</v>
      </c>
      <c r="M90" s="2" t="s">
        <v>371</v>
      </c>
    </row>
    <row r="91" spans="1:13" hidden="1" outlineLevel="1" x14ac:dyDescent="0.25">
      <c r="A91" t="s">
        <v>126</v>
      </c>
      <c r="B91" t="s">
        <v>20</v>
      </c>
      <c r="C91" t="s">
        <v>1321</v>
      </c>
      <c r="D91" s="20" t="s">
        <v>374</v>
      </c>
      <c r="E91" s="2">
        <f t="shared" si="4"/>
        <v>4700000</v>
      </c>
      <c r="F91"/>
      <c r="G91" s="22">
        <v>0</v>
      </c>
      <c r="H91" s="33"/>
      <c r="I91" s="19">
        <v>0</v>
      </c>
      <c r="J91" s="19"/>
      <c r="K91" s="2">
        <f t="shared" si="3"/>
        <v>4700000</v>
      </c>
      <c r="L91" s="22">
        <v>4700000</v>
      </c>
      <c r="M91" s="2" t="s">
        <v>251</v>
      </c>
    </row>
    <row r="92" spans="1:13" hidden="1" outlineLevel="1" x14ac:dyDescent="0.25">
      <c r="A92" t="s">
        <v>126</v>
      </c>
      <c r="B92" t="s">
        <v>20</v>
      </c>
      <c r="C92" t="s">
        <v>1322</v>
      </c>
      <c r="D92" s="20" t="s">
        <v>33</v>
      </c>
      <c r="E92" s="2">
        <f t="shared" si="4"/>
        <v>5900000</v>
      </c>
      <c r="F92"/>
      <c r="G92" s="22">
        <v>0</v>
      </c>
      <c r="H92" s="33"/>
      <c r="I92" s="19">
        <v>3500000</v>
      </c>
      <c r="J92" s="19"/>
      <c r="K92" s="2">
        <f t="shared" si="3"/>
        <v>9400000</v>
      </c>
      <c r="L92" s="22">
        <v>5900000</v>
      </c>
      <c r="M92" s="2" t="s">
        <v>251</v>
      </c>
    </row>
    <row r="93" spans="1:13" hidden="1" outlineLevel="1" x14ac:dyDescent="0.25">
      <c r="A93" t="s">
        <v>126</v>
      </c>
      <c r="B93" t="s">
        <v>20</v>
      </c>
      <c r="C93" t="s">
        <v>1323</v>
      </c>
      <c r="D93" s="20" t="s">
        <v>404</v>
      </c>
      <c r="E93" s="2">
        <f t="shared" si="4"/>
        <v>1500000</v>
      </c>
      <c r="F93"/>
      <c r="G93" s="22">
        <v>0</v>
      </c>
      <c r="H93" s="33"/>
      <c r="I93" s="19">
        <v>3500000</v>
      </c>
      <c r="J93" s="19"/>
      <c r="K93" s="2">
        <f t="shared" si="3"/>
        <v>5000000</v>
      </c>
      <c r="L93" s="22">
        <v>1500000</v>
      </c>
      <c r="M93" s="2" t="s">
        <v>251</v>
      </c>
    </row>
    <row r="94" spans="1:13" hidden="1" outlineLevel="1" x14ac:dyDescent="0.25">
      <c r="A94" t="s">
        <v>126</v>
      </c>
      <c r="B94" t="s">
        <v>20</v>
      </c>
      <c r="C94" t="s">
        <v>1324</v>
      </c>
      <c r="D94" s="20" t="s">
        <v>582</v>
      </c>
      <c r="E94" s="2">
        <f t="shared" si="4"/>
        <v>1900000</v>
      </c>
      <c r="F94"/>
      <c r="G94" s="22">
        <v>0</v>
      </c>
      <c r="H94" s="33"/>
      <c r="I94" s="19">
        <v>3500000</v>
      </c>
      <c r="J94" s="19"/>
      <c r="K94" s="2">
        <f t="shared" si="3"/>
        <v>5400000</v>
      </c>
      <c r="L94" s="22">
        <v>1900000</v>
      </c>
      <c r="M94" s="2" t="s">
        <v>251</v>
      </c>
    </row>
    <row r="95" spans="1:13" hidden="1" outlineLevel="1" x14ac:dyDescent="0.25">
      <c r="A95" t="s">
        <v>126</v>
      </c>
      <c r="B95" t="s">
        <v>20</v>
      </c>
      <c r="C95" t="s">
        <v>1325</v>
      </c>
      <c r="D95" s="20" t="s">
        <v>32</v>
      </c>
      <c r="E95" s="2">
        <f t="shared" si="4"/>
        <v>2200000</v>
      </c>
      <c r="F95"/>
      <c r="G95" s="22">
        <v>0</v>
      </c>
      <c r="H95" s="33"/>
      <c r="I95" s="19">
        <v>0</v>
      </c>
      <c r="J95" s="19"/>
      <c r="K95" s="2">
        <f t="shared" si="3"/>
        <v>2200000</v>
      </c>
      <c r="L95" s="22">
        <v>2200000</v>
      </c>
      <c r="M95" s="2" t="s">
        <v>251</v>
      </c>
    </row>
    <row r="96" spans="1:13" hidden="1" outlineLevel="1" x14ac:dyDescent="0.25">
      <c r="A96" t="s">
        <v>126</v>
      </c>
      <c r="B96" t="s">
        <v>20</v>
      </c>
      <c r="C96" t="s">
        <v>1326</v>
      </c>
      <c r="D96" s="20" t="s">
        <v>36</v>
      </c>
      <c r="E96" s="16">
        <f t="shared" si="4"/>
        <v>5100000</v>
      </c>
      <c r="F96" s="20"/>
      <c r="G96" s="22">
        <v>0</v>
      </c>
      <c r="H96" s="33"/>
      <c r="I96" s="19">
        <v>2000000</v>
      </c>
      <c r="J96" s="19"/>
      <c r="K96" s="2">
        <f t="shared" si="3"/>
        <v>7100000</v>
      </c>
      <c r="L96" s="22">
        <v>5100000</v>
      </c>
      <c r="M96" s="19" t="s">
        <v>251</v>
      </c>
    </row>
    <row r="97" spans="1:13" hidden="1" outlineLevel="1" x14ac:dyDescent="0.25">
      <c r="A97" t="s">
        <v>126</v>
      </c>
      <c r="B97" t="s">
        <v>20</v>
      </c>
      <c r="C97" t="s">
        <v>1327</v>
      </c>
      <c r="D97" s="20" t="s">
        <v>35</v>
      </c>
      <c r="E97" s="16">
        <f t="shared" si="4"/>
        <v>5900000</v>
      </c>
      <c r="F97" s="20"/>
      <c r="G97" s="22">
        <v>0</v>
      </c>
      <c r="H97" s="20"/>
      <c r="I97" s="19">
        <v>3500000</v>
      </c>
      <c r="J97" s="19"/>
      <c r="K97" s="2">
        <f t="shared" si="3"/>
        <v>9400000</v>
      </c>
      <c r="L97" s="22">
        <v>5900000</v>
      </c>
      <c r="M97" s="19" t="s">
        <v>251</v>
      </c>
    </row>
    <row r="98" spans="1:13" hidden="1" outlineLevel="1" x14ac:dyDescent="0.25">
      <c r="A98" t="s">
        <v>126</v>
      </c>
      <c r="B98" t="s">
        <v>20</v>
      </c>
      <c r="C98" t="s">
        <v>1328</v>
      </c>
      <c r="D98" s="20" t="s">
        <v>393</v>
      </c>
      <c r="E98" s="16">
        <f t="shared" si="4"/>
        <v>5500000</v>
      </c>
      <c r="F98" s="20"/>
      <c r="G98" s="22">
        <v>0</v>
      </c>
      <c r="H98" s="20"/>
      <c r="I98" s="19">
        <v>3500000</v>
      </c>
      <c r="J98" s="19"/>
      <c r="K98" s="2">
        <f t="shared" si="3"/>
        <v>9000000</v>
      </c>
      <c r="L98" s="22">
        <v>5500000</v>
      </c>
      <c r="M98" s="19" t="s">
        <v>251</v>
      </c>
    </row>
    <row r="99" spans="1:13" hidden="1" outlineLevel="1" x14ac:dyDescent="0.25">
      <c r="A99" t="s">
        <v>126</v>
      </c>
      <c r="B99" t="s">
        <v>20</v>
      </c>
      <c r="C99" t="s">
        <v>1834</v>
      </c>
      <c r="D99" s="20" t="s">
        <v>1835</v>
      </c>
      <c r="E99" s="16">
        <f t="shared" si="4"/>
        <v>326000</v>
      </c>
      <c r="F99" s="20"/>
      <c r="G99" s="22">
        <v>653846.15384615387</v>
      </c>
      <c r="H99" s="20"/>
      <c r="I99" s="19">
        <v>0</v>
      </c>
      <c r="J99" s="19"/>
      <c r="K99" s="2">
        <f t="shared" si="3"/>
        <v>979846.15384615387</v>
      </c>
      <c r="L99" s="22">
        <v>326000</v>
      </c>
      <c r="M99" t="s">
        <v>252</v>
      </c>
    </row>
    <row r="100" spans="1:13" hidden="1" outlineLevel="1" x14ac:dyDescent="0.25">
      <c r="A100" t="s">
        <v>126</v>
      </c>
      <c r="B100" t="s">
        <v>20</v>
      </c>
      <c r="C100" t="s">
        <v>1330</v>
      </c>
      <c r="D100" s="20" t="s">
        <v>489</v>
      </c>
      <c r="E100" s="2">
        <f t="shared" si="4"/>
        <v>1000000</v>
      </c>
      <c r="F100"/>
      <c r="G100" s="22">
        <v>0</v>
      </c>
      <c r="H100" s="20"/>
      <c r="I100" s="19">
        <v>0</v>
      </c>
      <c r="J100" s="19"/>
      <c r="K100" s="2">
        <f t="shared" si="3"/>
        <v>1000000</v>
      </c>
      <c r="L100" s="22">
        <v>1000000</v>
      </c>
      <c r="M100" t="s">
        <v>252</v>
      </c>
    </row>
    <row r="101" spans="1:13" hidden="1" outlineLevel="1" x14ac:dyDescent="0.25">
      <c r="A101" t="s">
        <v>126</v>
      </c>
      <c r="B101" t="s">
        <v>20</v>
      </c>
      <c r="C101" t="s">
        <v>1331</v>
      </c>
      <c r="D101" s="20" t="s">
        <v>1332</v>
      </c>
      <c r="E101" s="2">
        <f t="shared" si="4"/>
        <v>500000</v>
      </c>
      <c r="F101"/>
      <c r="G101" s="22">
        <v>307692.30769230769</v>
      </c>
      <c r="H101" s="20"/>
      <c r="I101" s="19">
        <v>0</v>
      </c>
      <c r="J101" s="19"/>
      <c r="K101" s="2">
        <f t="shared" si="3"/>
        <v>807692.30769230775</v>
      </c>
      <c r="L101" s="22">
        <v>500000</v>
      </c>
      <c r="M101" t="s">
        <v>252</v>
      </c>
    </row>
    <row r="102" spans="1:13" hidden="1" outlineLevel="1" x14ac:dyDescent="0.25">
      <c r="A102" t="s">
        <v>126</v>
      </c>
      <c r="B102" t="s">
        <v>20</v>
      </c>
      <c r="C102" t="s">
        <v>1836</v>
      </c>
      <c r="D102" s="20" t="s">
        <v>1837</v>
      </c>
      <c r="E102" s="2">
        <f t="shared" si="4"/>
        <v>1300000</v>
      </c>
      <c r="F102"/>
      <c r="G102" s="22">
        <v>0</v>
      </c>
      <c r="H102" s="20"/>
      <c r="I102" s="19">
        <v>0</v>
      </c>
      <c r="J102" s="19"/>
      <c r="K102" s="2">
        <f t="shared" si="3"/>
        <v>1300000</v>
      </c>
      <c r="L102" s="22">
        <v>1300000</v>
      </c>
      <c r="M102" t="s">
        <v>252</v>
      </c>
    </row>
    <row r="103" spans="1:13" hidden="1" outlineLevel="1" x14ac:dyDescent="0.25">
      <c r="A103" t="s">
        <v>126</v>
      </c>
      <c r="B103" t="s">
        <v>20</v>
      </c>
      <c r="C103" s="29" t="s">
        <v>1329</v>
      </c>
      <c r="D103" s="20" t="s">
        <v>31</v>
      </c>
      <c r="F103"/>
      <c r="G103" s="22"/>
      <c r="H103" s="20"/>
      <c r="I103" s="19">
        <v>3500000</v>
      </c>
      <c r="J103" s="19"/>
      <c r="K103" s="2">
        <f t="shared" si="3"/>
        <v>3500000</v>
      </c>
      <c r="L103" s="22">
        <v>0</v>
      </c>
      <c r="M103" s="19" t="s">
        <v>252</v>
      </c>
    </row>
    <row r="104" spans="1:13" hidden="1" outlineLevel="1" x14ac:dyDescent="0.25">
      <c r="A104" t="s">
        <v>126</v>
      </c>
      <c r="B104" t="s">
        <v>20</v>
      </c>
      <c r="C104" s="29" t="s">
        <v>1286</v>
      </c>
      <c r="D104" s="20" t="s">
        <v>821</v>
      </c>
      <c r="F104"/>
      <c r="G104" s="22"/>
      <c r="H104" s="20"/>
      <c r="I104" s="19">
        <v>2000000</v>
      </c>
      <c r="J104" s="19"/>
      <c r="K104" s="2">
        <f t="shared" si="3"/>
        <v>2000000</v>
      </c>
      <c r="L104" s="22">
        <v>0</v>
      </c>
      <c r="M104" s="19" t="s">
        <v>371</v>
      </c>
    </row>
    <row r="105" spans="1:13" hidden="1" outlineLevel="1" x14ac:dyDescent="0.25">
      <c r="A105" t="s">
        <v>130</v>
      </c>
      <c r="B105" t="s">
        <v>37</v>
      </c>
      <c r="C105" t="s">
        <v>1335</v>
      </c>
      <c r="D105" s="20" t="s">
        <v>133</v>
      </c>
      <c r="E105" s="2">
        <f t="shared" si="4"/>
        <v>2100000</v>
      </c>
      <c r="F105"/>
      <c r="G105" s="22"/>
      <c r="H105" s="20"/>
      <c r="I105" s="19">
        <v>4500000</v>
      </c>
      <c r="J105" s="19">
        <v>0</v>
      </c>
      <c r="K105" s="2">
        <f t="shared" si="3"/>
        <v>6600000</v>
      </c>
      <c r="L105" s="22">
        <v>2100000</v>
      </c>
      <c r="M105"/>
    </row>
    <row r="106" spans="1:13" hidden="1" outlineLevel="1" x14ac:dyDescent="0.25">
      <c r="A106" t="s">
        <v>130</v>
      </c>
      <c r="B106" t="s">
        <v>37</v>
      </c>
      <c r="D106" s="20" t="s">
        <v>701</v>
      </c>
      <c r="E106" s="2">
        <f t="shared" si="4"/>
        <v>0</v>
      </c>
      <c r="F106"/>
      <c r="G106" s="22"/>
      <c r="H106" s="20"/>
      <c r="I106" s="19">
        <v>0</v>
      </c>
      <c r="J106" s="19">
        <v>0</v>
      </c>
      <c r="K106" s="2">
        <f t="shared" si="3"/>
        <v>0</v>
      </c>
      <c r="L106" s="22">
        <v>0</v>
      </c>
      <c r="M106"/>
    </row>
    <row r="107" spans="1:13" hidden="1" outlineLevel="1" x14ac:dyDescent="0.25">
      <c r="A107" t="s">
        <v>130</v>
      </c>
      <c r="B107" t="s">
        <v>37</v>
      </c>
      <c r="C107" t="s">
        <v>1336</v>
      </c>
      <c r="D107" s="20" t="s">
        <v>135</v>
      </c>
      <c r="E107" s="2">
        <f t="shared" si="4"/>
        <v>500000</v>
      </c>
      <c r="F107"/>
      <c r="G107" s="22"/>
      <c r="H107" s="20"/>
      <c r="I107" s="19">
        <v>4500000</v>
      </c>
      <c r="J107" s="19">
        <v>7000000</v>
      </c>
      <c r="K107" s="2">
        <f t="shared" si="3"/>
        <v>12000000</v>
      </c>
      <c r="L107" s="22">
        <v>500000</v>
      </c>
      <c r="M107"/>
    </row>
    <row r="108" spans="1:13" hidden="1" outlineLevel="1" x14ac:dyDescent="0.25">
      <c r="A108" t="s">
        <v>130</v>
      </c>
      <c r="B108" t="s">
        <v>37</v>
      </c>
      <c r="C108" t="s">
        <v>1337</v>
      </c>
      <c r="D108" s="20" t="s">
        <v>136</v>
      </c>
      <c r="E108" s="2">
        <f t="shared" si="4"/>
        <v>0</v>
      </c>
      <c r="F108"/>
      <c r="G108" s="22"/>
      <c r="H108" s="20"/>
      <c r="I108" s="19">
        <v>4500000</v>
      </c>
      <c r="J108" s="19">
        <v>0</v>
      </c>
      <c r="K108" s="2">
        <f t="shared" si="3"/>
        <v>4500000</v>
      </c>
      <c r="L108" s="22">
        <v>0</v>
      </c>
      <c r="M108"/>
    </row>
    <row r="109" spans="1:13" hidden="1" outlineLevel="1" x14ac:dyDescent="0.25">
      <c r="A109" t="s">
        <v>130</v>
      </c>
      <c r="B109" t="s">
        <v>37</v>
      </c>
      <c r="C109" t="s">
        <v>1338</v>
      </c>
      <c r="D109" s="20" t="s">
        <v>8</v>
      </c>
      <c r="E109" s="2">
        <f t="shared" si="4"/>
        <v>3300000</v>
      </c>
      <c r="F109"/>
      <c r="G109" s="22"/>
      <c r="H109" s="20"/>
      <c r="I109" s="19">
        <v>4500000</v>
      </c>
      <c r="J109" s="19">
        <v>8000000</v>
      </c>
      <c r="K109" s="2">
        <f t="shared" si="3"/>
        <v>15800000</v>
      </c>
      <c r="L109" s="22">
        <v>3300000</v>
      </c>
      <c r="M109"/>
    </row>
    <row r="110" spans="1:13" hidden="1" outlineLevel="1" x14ac:dyDescent="0.25">
      <c r="A110" t="s">
        <v>130</v>
      </c>
      <c r="B110" t="s">
        <v>37</v>
      </c>
      <c r="C110" t="s">
        <v>1339</v>
      </c>
      <c r="D110" s="20" t="s">
        <v>405</v>
      </c>
      <c r="E110" s="2">
        <f t="shared" si="4"/>
        <v>500000</v>
      </c>
      <c r="F110"/>
      <c r="G110" s="22"/>
      <c r="H110" s="20"/>
      <c r="I110" s="19">
        <v>1500000</v>
      </c>
      <c r="J110" s="19">
        <v>0</v>
      </c>
      <c r="K110" s="2">
        <f t="shared" si="3"/>
        <v>2000000</v>
      </c>
      <c r="L110" s="22">
        <v>500000</v>
      </c>
      <c r="M110"/>
    </row>
    <row r="111" spans="1:13" hidden="1" outlineLevel="1" x14ac:dyDescent="0.25">
      <c r="A111" t="s">
        <v>130</v>
      </c>
      <c r="B111" t="s">
        <v>37</v>
      </c>
      <c r="C111" t="s">
        <v>1340</v>
      </c>
      <c r="D111" s="20" t="s">
        <v>138</v>
      </c>
      <c r="E111" s="2">
        <f t="shared" si="4"/>
        <v>500000</v>
      </c>
      <c r="F111"/>
      <c r="G111" s="22"/>
      <c r="H111" s="20"/>
      <c r="I111" s="19">
        <v>1500000</v>
      </c>
      <c r="J111" s="19">
        <v>0</v>
      </c>
      <c r="K111" s="2">
        <f t="shared" si="3"/>
        <v>2000000</v>
      </c>
      <c r="L111" s="22">
        <v>500000</v>
      </c>
      <c r="M111"/>
    </row>
    <row r="112" spans="1:13" hidden="1" outlineLevel="1" x14ac:dyDescent="0.25">
      <c r="A112" t="s">
        <v>130</v>
      </c>
      <c r="B112" t="s">
        <v>37</v>
      </c>
      <c r="D112" s="20" t="s">
        <v>1838</v>
      </c>
      <c r="E112" s="2">
        <f t="shared" si="4"/>
        <v>0</v>
      </c>
      <c r="F112"/>
      <c r="G112" s="22"/>
      <c r="H112" s="20"/>
      <c r="I112" s="19"/>
      <c r="J112" s="19">
        <v>0</v>
      </c>
      <c r="K112" s="2">
        <f t="shared" si="3"/>
        <v>0</v>
      </c>
      <c r="L112" s="22">
        <v>0</v>
      </c>
      <c r="M112"/>
    </row>
    <row r="113" spans="1:18" hidden="1" outlineLevel="1" x14ac:dyDescent="0.25">
      <c r="A113" t="s">
        <v>126</v>
      </c>
      <c r="B113" t="s">
        <v>37</v>
      </c>
      <c r="C113" t="s">
        <v>1342</v>
      </c>
      <c r="D113" s="20" t="s">
        <v>140</v>
      </c>
      <c r="E113" s="2">
        <f t="shared" si="4"/>
        <v>3700000</v>
      </c>
      <c r="F113"/>
      <c r="G113" s="22"/>
      <c r="H113" s="20"/>
      <c r="I113" s="19">
        <v>4500000</v>
      </c>
      <c r="J113" s="19">
        <v>8500000</v>
      </c>
      <c r="K113" s="2">
        <f t="shared" si="3"/>
        <v>16700000</v>
      </c>
      <c r="L113" s="22">
        <v>3700000</v>
      </c>
      <c r="M113"/>
    </row>
    <row r="114" spans="1:18" hidden="1" outlineLevel="1" x14ac:dyDescent="0.25">
      <c r="A114" t="s">
        <v>126</v>
      </c>
      <c r="B114" t="s">
        <v>37</v>
      </c>
      <c r="C114" t="s">
        <v>1343</v>
      </c>
      <c r="D114" s="20" t="s">
        <v>137</v>
      </c>
      <c r="E114" s="2">
        <f t="shared" si="4"/>
        <v>500000</v>
      </c>
      <c r="F114"/>
      <c r="G114" s="22"/>
      <c r="H114" s="20"/>
      <c r="I114" s="19">
        <v>3000000</v>
      </c>
      <c r="J114" s="19">
        <v>0</v>
      </c>
      <c r="K114" s="2">
        <f t="shared" si="3"/>
        <v>3500000</v>
      </c>
      <c r="L114" s="22">
        <v>500000</v>
      </c>
      <c r="M114"/>
    </row>
    <row r="115" spans="1:18" hidden="1" outlineLevel="1" x14ac:dyDescent="0.25">
      <c r="A115" t="s">
        <v>126</v>
      </c>
      <c r="B115" t="s">
        <v>37</v>
      </c>
      <c r="C115" t="s">
        <v>1344</v>
      </c>
      <c r="D115" s="20" t="s">
        <v>1345</v>
      </c>
      <c r="E115" s="2">
        <f t="shared" si="4"/>
        <v>1100000</v>
      </c>
      <c r="F115"/>
      <c r="G115" s="22"/>
      <c r="H115" s="20"/>
      <c r="I115" s="19">
        <v>0</v>
      </c>
      <c r="J115" s="19">
        <v>0</v>
      </c>
      <c r="K115" s="2">
        <f t="shared" si="3"/>
        <v>1100000</v>
      </c>
      <c r="L115" s="22">
        <v>1100000</v>
      </c>
      <c r="M115"/>
    </row>
    <row r="116" spans="1:18" hidden="1" outlineLevel="1" x14ac:dyDescent="0.25">
      <c r="A116" t="s">
        <v>126</v>
      </c>
      <c r="B116" t="s">
        <v>37</v>
      </c>
      <c r="C116" t="s">
        <v>1346</v>
      </c>
      <c r="D116" s="20" t="s">
        <v>10</v>
      </c>
      <c r="E116" s="2">
        <f t="shared" si="4"/>
        <v>2900000</v>
      </c>
      <c r="F116"/>
      <c r="G116" s="22"/>
      <c r="H116" s="20"/>
      <c r="I116" s="19">
        <v>4500000</v>
      </c>
      <c r="J116" s="19">
        <v>5000000</v>
      </c>
      <c r="K116" s="2">
        <f t="shared" si="3"/>
        <v>12400000</v>
      </c>
      <c r="L116" s="22">
        <v>2900000</v>
      </c>
    </row>
    <row r="117" spans="1:18" hidden="1" outlineLevel="1" x14ac:dyDescent="0.25">
      <c r="A117" t="s">
        <v>126</v>
      </c>
      <c r="B117" t="s">
        <v>37</v>
      </c>
      <c r="C117" t="s">
        <v>1347</v>
      </c>
      <c r="D117" s="22" t="s">
        <v>407</v>
      </c>
      <c r="E117" s="2">
        <f t="shared" si="4"/>
        <v>1800000</v>
      </c>
      <c r="F117" s="22"/>
      <c r="G117" s="22"/>
      <c r="H117" s="22"/>
      <c r="I117" s="19">
        <v>3750000</v>
      </c>
      <c r="J117" s="19">
        <v>0</v>
      </c>
      <c r="K117" s="2">
        <f t="shared" si="3"/>
        <v>5550000</v>
      </c>
      <c r="L117" s="22">
        <v>1800000</v>
      </c>
    </row>
    <row r="118" spans="1:18" hidden="1" outlineLevel="1" x14ac:dyDescent="0.25">
      <c r="A118" t="s">
        <v>126</v>
      </c>
      <c r="B118" t="s">
        <v>37</v>
      </c>
      <c r="C118" t="s">
        <v>1348</v>
      </c>
      <c r="D118" s="22" t="s">
        <v>408</v>
      </c>
      <c r="E118" s="2">
        <f t="shared" si="4"/>
        <v>500000</v>
      </c>
      <c r="F118" s="19"/>
      <c r="G118" s="22"/>
      <c r="H118" s="22"/>
      <c r="I118" s="19">
        <v>4500000</v>
      </c>
      <c r="J118" s="19">
        <v>8500000</v>
      </c>
      <c r="K118" s="2">
        <f t="shared" si="3"/>
        <v>13500000</v>
      </c>
      <c r="L118" s="22">
        <v>500000</v>
      </c>
    </row>
    <row r="119" spans="1:18" hidden="1" outlineLevel="1" x14ac:dyDescent="0.25">
      <c r="A119" t="s">
        <v>126</v>
      </c>
      <c r="B119" t="s">
        <v>37</v>
      </c>
      <c r="C119" t="s">
        <v>1349</v>
      </c>
      <c r="D119" s="22" t="s">
        <v>139</v>
      </c>
      <c r="E119" s="2">
        <f t="shared" si="4"/>
        <v>3300000</v>
      </c>
      <c r="F119" s="19"/>
      <c r="G119" s="22"/>
      <c r="H119" s="22"/>
      <c r="I119" s="19">
        <v>4500000</v>
      </c>
      <c r="J119" s="19">
        <v>9500000</v>
      </c>
      <c r="K119" s="2">
        <f t="shared" si="3"/>
        <v>17300000</v>
      </c>
      <c r="L119" s="22">
        <v>3300000</v>
      </c>
    </row>
    <row r="120" spans="1:18" hidden="1" outlineLevel="1" x14ac:dyDescent="0.25">
      <c r="A120" t="s">
        <v>126</v>
      </c>
      <c r="B120" t="s">
        <v>37</v>
      </c>
      <c r="C120" t="s">
        <v>1350</v>
      </c>
      <c r="D120" s="22" t="s">
        <v>141</v>
      </c>
      <c r="E120" s="2">
        <f t="shared" si="4"/>
        <v>500000</v>
      </c>
      <c r="F120" s="19"/>
      <c r="G120" s="22"/>
      <c r="H120" s="22"/>
      <c r="I120" s="19">
        <v>1500000</v>
      </c>
      <c r="J120" s="19">
        <v>4000000</v>
      </c>
      <c r="K120" s="2">
        <f t="shared" si="3"/>
        <v>6000000</v>
      </c>
      <c r="L120" s="22">
        <v>500000</v>
      </c>
    </row>
    <row r="121" spans="1:18" hidden="1" outlineLevel="1" x14ac:dyDescent="0.25">
      <c r="A121" t="s">
        <v>126</v>
      </c>
      <c r="B121" t="s">
        <v>37</v>
      </c>
      <c r="C121" t="s">
        <v>1351</v>
      </c>
      <c r="D121" s="22" t="s">
        <v>1352</v>
      </c>
      <c r="E121" s="2">
        <f t="shared" si="4"/>
        <v>0</v>
      </c>
      <c r="F121" s="19"/>
      <c r="G121" s="22"/>
      <c r="H121" s="22"/>
      <c r="I121" s="19">
        <v>0</v>
      </c>
      <c r="J121" s="19">
        <v>0</v>
      </c>
      <c r="K121" s="2">
        <f t="shared" si="3"/>
        <v>0</v>
      </c>
      <c r="L121" s="22">
        <v>0</v>
      </c>
      <c r="M121" s="19"/>
    </row>
    <row r="122" spans="1:18" hidden="1" outlineLevel="1" x14ac:dyDescent="0.25">
      <c r="A122" t="s">
        <v>130</v>
      </c>
      <c r="B122" s="23" t="s">
        <v>39</v>
      </c>
      <c r="D122" s="22" t="s">
        <v>1</v>
      </c>
      <c r="E122" s="16">
        <f t="shared" si="4"/>
        <v>0</v>
      </c>
      <c r="F122" s="22"/>
      <c r="G122" s="22"/>
      <c r="H122" s="22"/>
      <c r="I122" s="22"/>
      <c r="J122" s="19"/>
      <c r="K122" s="2">
        <f t="shared" si="3"/>
        <v>0</v>
      </c>
      <c r="L122" s="22">
        <v>0</v>
      </c>
    </row>
    <row r="123" spans="1:18" hidden="1" outlineLevel="1" x14ac:dyDescent="0.25">
      <c r="A123" t="s">
        <v>126</v>
      </c>
      <c r="B123" s="23" t="s">
        <v>39</v>
      </c>
      <c r="C123" t="s">
        <v>1353</v>
      </c>
      <c r="D123" s="22" t="s">
        <v>142</v>
      </c>
      <c r="E123" s="16">
        <f t="shared" ref="E123" si="5">+L123-F123</f>
        <v>5200000</v>
      </c>
      <c r="F123" s="22"/>
      <c r="G123" s="22"/>
      <c r="H123" s="22"/>
      <c r="I123" s="22">
        <v>7100000</v>
      </c>
      <c r="J123" s="19"/>
      <c r="K123" s="2">
        <f t="shared" si="3"/>
        <v>12300000</v>
      </c>
      <c r="L123" s="22">
        <v>5200000</v>
      </c>
    </row>
    <row r="124" spans="1:18" hidden="1" outlineLevel="1" x14ac:dyDescent="0.25">
      <c r="A124" s="21"/>
      <c r="B124" s="23"/>
      <c r="D124" s="22"/>
      <c r="E124" s="16">
        <f t="shared" si="4"/>
        <v>0</v>
      </c>
      <c r="F124" s="22"/>
      <c r="G124" s="22"/>
      <c r="H124" s="22"/>
      <c r="I124" s="22"/>
      <c r="J124" s="19"/>
      <c r="K124" s="2">
        <f t="shared" si="3"/>
        <v>0</v>
      </c>
      <c r="L124" s="22"/>
    </row>
    <row r="125" spans="1:18" s="1" customFormat="1" collapsed="1" x14ac:dyDescent="0.25">
      <c r="A125" s="3"/>
      <c r="B125" s="3"/>
      <c r="C125" s="3"/>
      <c r="D125" s="3" t="s">
        <v>83</v>
      </c>
      <c r="E125" s="4">
        <f t="shared" ref="E125:J125" si="6">+SUM(E4:E124)</f>
        <v>281112000</v>
      </c>
      <c r="F125" s="4">
        <f t="shared" si="6"/>
        <v>0</v>
      </c>
      <c r="G125" s="4">
        <f t="shared" si="6"/>
        <v>17346153.846153844</v>
      </c>
      <c r="H125" s="4">
        <f t="shared" si="6"/>
        <v>0</v>
      </c>
      <c r="I125" s="4">
        <f t="shared" si="6"/>
        <v>250850000</v>
      </c>
      <c r="J125" s="4">
        <f t="shared" si="6"/>
        <v>50500000</v>
      </c>
      <c r="K125" s="4">
        <f t="shared" si="3"/>
        <v>599808153.84615386</v>
      </c>
      <c r="L125" s="4">
        <f>+SUM(L4:L124)</f>
        <v>281112000</v>
      </c>
      <c r="M125" s="4"/>
      <c r="N125" s="35">
        <v>254712000</v>
      </c>
      <c r="O125" s="19">
        <v>21200000</v>
      </c>
      <c r="P125" s="35">
        <v>5200000</v>
      </c>
      <c r="Q125" s="35">
        <v>17346153.846153848</v>
      </c>
      <c r="R125" s="30"/>
    </row>
    <row r="126" spans="1:18" hidden="1" outlineLevel="1" x14ac:dyDescent="0.25">
      <c r="A126" t="s">
        <v>179</v>
      </c>
      <c r="B126" t="s">
        <v>20</v>
      </c>
      <c r="C126" t="s">
        <v>1530</v>
      </c>
      <c r="D126" t="s">
        <v>41</v>
      </c>
      <c r="E126" s="2">
        <v>4200000</v>
      </c>
      <c r="F126"/>
      <c r="G126" s="19">
        <v>0</v>
      </c>
      <c r="H126"/>
      <c r="I126" s="19">
        <v>3500000</v>
      </c>
      <c r="J126" s="19"/>
      <c r="K126" s="2">
        <f t="shared" si="3"/>
        <v>7700000</v>
      </c>
      <c r="L126" s="19">
        <v>4200000</v>
      </c>
      <c r="M126" t="s">
        <v>250</v>
      </c>
    </row>
    <row r="127" spans="1:18" hidden="1" outlineLevel="1" x14ac:dyDescent="0.25">
      <c r="A127" t="s">
        <v>179</v>
      </c>
      <c r="B127" t="s">
        <v>20</v>
      </c>
      <c r="C127" t="s">
        <v>1531</v>
      </c>
      <c r="D127" t="s">
        <v>375</v>
      </c>
      <c r="E127" s="2">
        <v>4200000</v>
      </c>
      <c r="F127"/>
      <c r="G127" s="19">
        <v>0</v>
      </c>
      <c r="H127"/>
      <c r="I127" s="19">
        <v>3500000</v>
      </c>
      <c r="J127" s="19"/>
      <c r="K127" s="2">
        <f t="shared" si="3"/>
        <v>7700000</v>
      </c>
      <c r="L127" s="19">
        <v>4200000</v>
      </c>
      <c r="M127" t="s">
        <v>250</v>
      </c>
    </row>
    <row r="128" spans="1:18" hidden="1" outlineLevel="1" x14ac:dyDescent="0.25">
      <c r="A128" t="s">
        <v>179</v>
      </c>
      <c r="B128" t="s">
        <v>20</v>
      </c>
      <c r="C128" t="s">
        <v>1532</v>
      </c>
      <c r="D128" t="s">
        <v>156</v>
      </c>
      <c r="E128" s="2">
        <v>5000000</v>
      </c>
      <c r="F128"/>
      <c r="G128" s="19">
        <v>0</v>
      </c>
      <c r="H128"/>
      <c r="I128" s="19">
        <v>3500000</v>
      </c>
      <c r="J128" s="19"/>
      <c r="K128" s="2">
        <f t="shared" si="3"/>
        <v>8500000</v>
      </c>
      <c r="L128" s="19">
        <v>5000000</v>
      </c>
      <c r="M128" t="s">
        <v>288</v>
      </c>
    </row>
    <row r="129" spans="1:18" hidden="1" outlineLevel="1" x14ac:dyDescent="0.25">
      <c r="A129" t="s">
        <v>179</v>
      </c>
      <c r="B129" t="s">
        <v>20</v>
      </c>
      <c r="C129" t="s">
        <v>1533</v>
      </c>
      <c r="D129" t="s">
        <v>42</v>
      </c>
      <c r="E129" s="2">
        <v>4500000</v>
      </c>
      <c r="F129"/>
      <c r="G129" s="19">
        <v>0</v>
      </c>
      <c r="H129"/>
      <c r="I129" s="19">
        <v>3500000</v>
      </c>
      <c r="J129" s="19"/>
      <c r="K129" s="2">
        <f t="shared" si="3"/>
        <v>8000000</v>
      </c>
      <c r="L129" s="19">
        <v>4500000</v>
      </c>
      <c r="M129" t="s">
        <v>250</v>
      </c>
    </row>
    <row r="130" spans="1:18" hidden="1" outlineLevel="1" x14ac:dyDescent="0.25">
      <c r="A130" t="s">
        <v>179</v>
      </c>
      <c r="B130" t="s">
        <v>20</v>
      </c>
      <c r="C130" t="s">
        <v>1534</v>
      </c>
      <c r="D130" t="s">
        <v>982</v>
      </c>
      <c r="E130" s="2">
        <v>4200000</v>
      </c>
      <c r="F130"/>
      <c r="G130" s="19">
        <v>38461.538461538461</v>
      </c>
      <c r="H130"/>
      <c r="I130" s="19">
        <v>0</v>
      </c>
      <c r="J130" s="19"/>
      <c r="K130" s="2">
        <f t="shared" si="3"/>
        <v>4238461.538461538</v>
      </c>
      <c r="L130" s="19">
        <v>4200000</v>
      </c>
      <c r="M130" t="s">
        <v>250</v>
      </c>
    </row>
    <row r="131" spans="1:18" hidden="1" outlineLevel="1" x14ac:dyDescent="0.25">
      <c r="A131" t="s">
        <v>179</v>
      </c>
      <c r="B131" t="s">
        <v>20</v>
      </c>
      <c r="C131" t="s">
        <v>1537</v>
      </c>
      <c r="D131" t="s">
        <v>490</v>
      </c>
      <c r="E131" s="2">
        <v>4200000</v>
      </c>
      <c r="F131"/>
      <c r="G131" s="19">
        <v>0</v>
      </c>
      <c r="H131"/>
      <c r="I131" s="19">
        <v>3500000</v>
      </c>
      <c r="J131" s="19"/>
      <c r="K131" s="2">
        <f t="shared" si="3"/>
        <v>7700000</v>
      </c>
      <c r="L131" s="19">
        <v>4200000</v>
      </c>
      <c r="M131" t="s">
        <v>250</v>
      </c>
    </row>
    <row r="132" spans="1:18" hidden="1" outlineLevel="1" x14ac:dyDescent="0.25">
      <c r="A132" t="s">
        <v>179</v>
      </c>
      <c r="B132" t="s">
        <v>20</v>
      </c>
      <c r="C132" t="s">
        <v>1535</v>
      </c>
      <c r="D132" t="s">
        <v>989</v>
      </c>
      <c r="E132" s="2">
        <v>6500000</v>
      </c>
      <c r="F132"/>
      <c r="G132" s="19">
        <v>38461.538461538461</v>
      </c>
      <c r="H132"/>
      <c r="I132" s="19">
        <v>0</v>
      </c>
      <c r="J132" s="19"/>
      <c r="K132" s="2">
        <f t="shared" si="3"/>
        <v>6538461.538461538</v>
      </c>
      <c r="L132" s="19">
        <v>6500000</v>
      </c>
      <c r="M132" t="s">
        <v>251</v>
      </c>
    </row>
    <row r="133" spans="1:18" hidden="1" outlineLevel="1" x14ac:dyDescent="0.25">
      <c r="A133" t="s">
        <v>179</v>
      </c>
      <c r="B133" t="s">
        <v>20</v>
      </c>
      <c r="C133" t="s">
        <v>1536</v>
      </c>
      <c r="D133" t="s">
        <v>992</v>
      </c>
      <c r="E133" s="2">
        <v>5000000</v>
      </c>
      <c r="F133"/>
      <c r="G133" s="19">
        <v>38461.538461538461</v>
      </c>
      <c r="H133" s="36"/>
      <c r="I133" s="19">
        <v>0</v>
      </c>
      <c r="J133" s="19"/>
      <c r="K133" s="2">
        <f t="shared" ref="K133:K196" si="7">SUM(E133:G133)-H133+I133+J133</f>
        <v>5038461.538461538</v>
      </c>
      <c r="L133" s="19">
        <v>5000000</v>
      </c>
      <c r="M133" t="s">
        <v>288</v>
      </c>
    </row>
    <row r="134" spans="1:18" s="19" customFormat="1" hidden="1" outlineLevel="1" x14ac:dyDescent="0.25">
      <c r="A134" t="s">
        <v>179</v>
      </c>
      <c r="B134" t="s">
        <v>20</v>
      </c>
      <c r="C134" t="s">
        <v>1538</v>
      </c>
      <c r="D134" t="s">
        <v>844</v>
      </c>
      <c r="E134" s="2">
        <v>0</v>
      </c>
      <c r="F134"/>
      <c r="G134" s="19">
        <v>0</v>
      </c>
      <c r="H134"/>
      <c r="I134" s="19">
        <v>0</v>
      </c>
      <c r="K134" s="2">
        <f t="shared" si="7"/>
        <v>0</v>
      </c>
      <c r="L134" s="19">
        <v>0</v>
      </c>
      <c r="M134" t="s">
        <v>250</v>
      </c>
      <c r="R134"/>
    </row>
    <row r="135" spans="1:18" s="19" customFormat="1" hidden="1" outlineLevel="1" x14ac:dyDescent="0.25">
      <c r="A135" t="s">
        <v>179</v>
      </c>
      <c r="B135" t="s">
        <v>20</v>
      </c>
      <c r="C135" t="s">
        <v>1539</v>
      </c>
      <c r="D135" t="s">
        <v>1540</v>
      </c>
      <c r="E135" s="2">
        <v>1800000</v>
      </c>
      <c r="F135"/>
      <c r="G135" s="19">
        <v>1000000</v>
      </c>
      <c r="H135"/>
      <c r="I135" s="19">
        <v>0</v>
      </c>
      <c r="K135" s="2">
        <f t="shared" si="7"/>
        <v>2800000</v>
      </c>
      <c r="L135" s="19">
        <v>1800000</v>
      </c>
      <c r="M135" t="s">
        <v>250</v>
      </c>
      <c r="R135"/>
    </row>
    <row r="136" spans="1:18" s="19" customFormat="1" hidden="1" outlineLevel="1" x14ac:dyDescent="0.25">
      <c r="A136" t="s">
        <v>179</v>
      </c>
      <c r="B136" t="s">
        <v>20</v>
      </c>
      <c r="C136" t="s">
        <v>1541</v>
      </c>
      <c r="D136" t="s">
        <v>746</v>
      </c>
      <c r="E136" s="2">
        <v>0</v>
      </c>
      <c r="F136"/>
      <c r="G136" s="19">
        <v>0</v>
      </c>
      <c r="H136"/>
      <c r="I136" s="19">
        <v>0</v>
      </c>
      <c r="K136" s="2">
        <f t="shared" si="7"/>
        <v>0</v>
      </c>
      <c r="L136" s="19">
        <v>0</v>
      </c>
      <c r="M136" t="s">
        <v>250</v>
      </c>
      <c r="R136"/>
    </row>
    <row r="137" spans="1:18" s="19" customFormat="1" hidden="1" outlineLevel="1" x14ac:dyDescent="0.25">
      <c r="A137" t="s">
        <v>179</v>
      </c>
      <c r="B137" t="s">
        <v>20</v>
      </c>
      <c r="C137" t="s">
        <v>1542</v>
      </c>
      <c r="D137" t="s">
        <v>845</v>
      </c>
      <c r="E137" s="2">
        <v>2800000</v>
      </c>
      <c r="F137"/>
      <c r="G137" s="19">
        <v>0</v>
      </c>
      <c r="H137"/>
      <c r="I137" s="19">
        <v>3500000</v>
      </c>
      <c r="K137" s="2">
        <f t="shared" si="7"/>
        <v>6300000</v>
      </c>
      <c r="L137" s="19">
        <v>2800000</v>
      </c>
      <c r="M137" t="s">
        <v>288</v>
      </c>
      <c r="R137"/>
    </row>
    <row r="138" spans="1:18" s="19" customFormat="1" hidden="1" outlineLevel="1" x14ac:dyDescent="0.25">
      <c r="A138" t="s">
        <v>179</v>
      </c>
      <c r="B138" t="s">
        <v>20</v>
      </c>
      <c r="C138" t="s">
        <v>1543</v>
      </c>
      <c r="D138" t="s">
        <v>1544</v>
      </c>
      <c r="E138" s="2">
        <v>500000</v>
      </c>
      <c r="F138"/>
      <c r="G138" s="19">
        <v>1000000</v>
      </c>
      <c r="H138"/>
      <c r="I138" s="19">
        <v>0</v>
      </c>
      <c r="K138" s="2">
        <f t="shared" si="7"/>
        <v>1500000</v>
      </c>
      <c r="L138" s="19">
        <v>500000</v>
      </c>
      <c r="M138" t="s">
        <v>250</v>
      </c>
      <c r="R138"/>
    </row>
    <row r="139" spans="1:18" s="19" customFormat="1" hidden="1" outlineLevel="1" x14ac:dyDescent="0.25">
      <c r="A139" t="s">
        <v>179</v>
      </c>
      <c r="B139" t="s">
        <v>20</v>
      </c>
      <c r="C139" t="s">
        <v>1545</v>
      </c>
      <c r="D139" t="s">
        <v>592</v>
      </c>
      <c r="E139" s="2">
        <v>4100000</v>
      </c>
      <c r="F139"/>
      <c r="G139" s="19">
        <v>0</v>
      </c>
      <c r="H139"/>
      <c r="I139" s="19">
        <v>0</v>
      </c>
      <c r="K139" s="2">
        <f t="shared" si="7"/>
        <v>4100000</v>
      </c>
      <c r="L139" s="19">
        <v>4800000</v>
      </c>
      <c r="M139" t="s">
        <v>251</v>
      </c>
      <c r="R139"/>
    </row>
    <row r="140" spans="1:18" s="19" customFormat="1" hidden="1" outlineLevel="1" x14ac:dyDescent="0.25">
      <c r="A140" t="s">
        <v>179</v>
      </c>
      <c r="B140" t="s">
        <v>20</v>
      </c>
      <c r="C140" t="s">
        <v>1547</v>
      </c>
      <c r="D140" t="s">
        <v>446</v>
      </c>
      <c r="E140" s="2">
        <v>1300000</v>
      </c>
      <c r="F140"/>
      <c r="G140" s="19">
        <v>0</v>
      </c>
      <c r="H140"/>
      <c r="I140" s="19">
        <v>3500000</v>
      </c>
      <c r="K140" s="2">
        <f t="shared" si="7"/>
        <v>4800000</v>
      </c>
      <c r="L140" s="19">
        <v>1300000</v>
      </c>
      <c r="M140" t="s">
        <v>252</v>
      </c>
      <c r="R140"/>
    </row>
    <row r="141" spans="1:18" s="19" customFormat="1" hidden="1" outlineLevel="1" x14ac:dyDescent="0.25">
      <c r="A141" t="s">
        <v>179</v>
      </c>
      <c r="B141" t="s">
        <v>20</v>
      </c>
      <c r="C141" t="s">
        <v>1546</v>
      </c>
      <c r="D141" t="s">
        <v>158</v>
      </c>
      <c r="E141" s="2">
        <v>4800000</v>
      </c>
      <c r="F141"/>
      <c r="G141" s="19">
        <v>0</v>
      </c>
      <c r="H141"/>
      <c r="I141" s="19">
        <v>3500000</v>
      </c>
      <c r="K141" s="2">
        <f t="shared" si="7"/>
        <v>8300000</v>
      </c>
      <c r="L141" s="19">
        <v>4800000</v>
      </c>
      <c r="M141" t="s">
        <v>288</v>
      </c>
      <c r="R141"/>
    </row>
    <row r="142" spans="1:18" s="19" customFormat="1" hidden="1" outlineLevel="1" x14ac:dyDescent="0.25">
      <c r="A142" t="s">
        <v>179</v>
      </c>
      <c r="B142" t="s">
        <v>20</v>
      </c>
      <c r="C142" t="s">
        <v>1550</v>
      </c>
      <c r="D142" t="s">
        <v>44</v>
      </c>
      <c r="E142" s="2">
        <v>2200000</v>
      </c>
      <c r="F142"/>
      <c r="G142" s="19">
        <v>0</v>
      </c>
      <c r="H142"/>
      <c r="I142" s="19">
        <v>2000000</v>
      </c>
      <c r="K142" s="2">
        <f t="shared" si="7"/>
        <v>4200000</v>
      </c>
      <c r="L142" s="19">
        <v>2200000</v>
      </c>
      <c r="M142" t="s">
        <v>250</v>
      </c>
      <c r="R142"/>
    </row>
    <row r="143" spans="1:18" s="19" customFormat="1" hidden="1" outlineLevel="1" x14ac:dyDescent="0.25">
      <c r="A143" t="s">
        <v>179</v>
      </c>
      <c r="B143" t="s">
        <v>20</v>
      </c>
      <c r="C143" t="s">
        <v>1552</v>
      </c>
      <c r="D143" t="s">
        <v>411</v>
      </c>
      <c r="E143" s="2">
        <v>1800000</v>
      </c>
      <c r="F143"/>
      <c r="G143" s="19">
        <v>0</v>
      </c>
      <c r="H143"/>
      <c r="I143" s="19">
        <v>0</v>
      </c>
      <c r="K143" s="2">
        <f t="shared" si="7"/>
        <v>1800000</v>
      </c>
      <c r="L143" s="19">
        <v>1800000</v>
      </c>
      <c r="M143" t="s">
        <v>250</v>
      </c>
      <c r="R143"/>
    </row>
    <row r="144" spans="1:18" s="19" customFormat="1" hidden="1" outlineLevel="1" x14ac:dyDescent="0.25">
      <c r="A144" t="s">
        <v>179</v>
      </c>
      <c r="B144" t="s">
        <v>20</v>
      </c>
      <c r="C144"/>
      <c r="D144" t="s">
        <v>1</v>
      </c>
      <c r="E144" s="2">
        <v>0</v>
      </c>
      <c r="F144"/>
      <c r="G144" s="19">
        <v>0</v>
      </c>
      <c r="H144"/>
      <c r="I144" s="19">
        <v>0</v>
      </c>
      <c r="K144" s="2">
        <f t="shared" si="7"/>
        <v>0</v>
      </c>
      <c r="L144" s="19">
        <v>0</v>
      </c>
      <c r="M144" t="s">
        <v>250</v>
      </c>
      <c r="R144"/>
    </row>
    <row r="145" spans="1:18" s="19" customFormat="1" hidden="1" outlineLevel="1" x14ac:dyDescent="0.25">
      <c r="A145" t="s">
        <v>179</v>
      </c>
      <c r="B145" t="s">
        <v>20</v>
      </c>
      <c r="C145" t="s">
        <v>1553</v>
      </c>
      <c r="D145" t="s">
        <v>79</v>
      </c>
      <c r="E145" s="2">
        <v>5100000</v>
      </c>
      <c r="F145"/>
      <c r="G145" s="19">
        <v>0</v>
      </c>
      <c r="H145"/>
      <c r="I145" s="19">
        <v>3500000</v>
      </c>
      <c r="K145" s="2">
        <f t="shared" si="7"/>
        <v>8600000</v>
      </c>
      <c r="L145" s="19">
        <v>5900000</v>
      </c>
      <c r="M145" t="s">
        <v>251</v>
      </c>
      <c r="R145"/>
    </row>
    <row r="146" spans="1:18" s="19" customFormat="1" hidden="1" outlineLevel="1" x14ac:dyDescent="0.25">
      <c r="A146" t="s">
        <v>179</v>
      </c>
      <c r="B146" t="s">
        <v>20</v>
      </c>
      <c r="C146" t="s">
        <v>1555</v>
      </c>
      <c r="D146" t="s">
        <v>157</v>
      </c>
      <c r="E146" s="2">
        <v>3800000</v>
      </c>
      <c r="F146"/>
      <c r="G146" s="19">
        <v>0</v>
      </c>
      <c r="H146"/>
      <c r="I146" s="19">
        <v>3500000</v>
      </c>
      <c r="K146" s="2">
        <f t="shared" si="7"/>
        <v>7300000</v>
      </c>
      <c r="L146" s="19">
        <v>3800000</v>
      </c>
      <c r="M146" t="s">
        <v>250</v>
      </c>
      <c r="R146"/>
    </row>
    <row r="147" spans="1:18" s="19" customFormat="1" hidden="1" outlineLevel="1" x14ac:dyDescent="0.25">
      <c r="A147" t="s">
        <v>179</v>
      </c>
      <c r="B147" t="s">
        <v>20</v>
      </c>
      <c r="C147" t="s">
        <v>1556</v>
      </c>
      <c r="D147" t="s">
        <v>758</v>
      </c>
      <c r="E147" s="2">
        <v>2000000</v>
      </c>
      <c r="F147"/>
      <c r="G147" s="19">
        <v>0</v>
      </c>
      <c r="H147"/>
      <c r="I147" s="19">
        <v>3500000</v>
      </c>
      <c r="K147" s="2">
        <f t="shared" si="7"/>
        <v>5500000</v>
      </c>
      <c r="L147" s="19">
        <v>2000000</v>
      </c>
      <c r="M147" t="s">
        <v>250</v>
      </c>
      <c r="R147"/>
    </row>
    <row r="148" spans="1:18" s="19" customFormat="1" hidden="1" outlineLevel="1" x14ac:dyDescent="0.25">
      <c r="A148" t="s">
        <v>179</v>
      </c>
      <c r="B148" t="s">
        <v>20</v>
      </c>
      <c r="C148" t="s">
        <v>1554</v>
      </c>
      <c r="D148" t="s">
        <v>593</v>
      </c>
      <c r="E148" s="2">
        <v>1300000</v>
      </c>
      <c r="F148"/>
      <c r="G148" s="19">
        <v>0</v>
      </c>
      <c r="H148"/>
      <c r="I148" s="19">
        <v>3500000</v>
      </c>
      <c r="K148" s="2">
        <f t="shared" si="7"/>
        <v>4800000</v>
      </c>
      <c r="L148" s="19">
        <v>1300000</v>
      </c>
      <c r="M148" t="s">
        <v>252</v>
      </c>
      <c r="R148"/>
    </row>
    <row r="149" spans="1:18" s="19" customFormat="1" hidden="1" outlineLevel="1" x14ac:dyDescent="0.25">
      <c r="A149" t="s">
        <v>179</v>
      </c>
      <c r="B149" t="s">
        <v>20</v>
      </c>
      <c r="C149"/>
      <c r="D149"/>
      <c r="E149" s="2">
        <v>0</v>
      </c>
      <c r="F149"/>
      <c r="G149" s="19">
        <v>0</v>
      </c>
      <c r="H149"/>
      <c r="I149" s="19">
        <v>0</v>
      </c>
      <c r="K149" s="2">
        <f t="shared" si="7"/>
        <v>0</v>
      </c>
      <c r="L149" s="19">
        <v>0</v>
      </c>
      <c r="M149" t="s">
        <v>250</v>
      </c>
      <c r="R149"/>
    </row>
    <row r="150" spans="1:18" s="19" customFormat="1" hidden="1" outlineLevel="1" x14ac:dyDescent="0.25">
      <c r="A150" t="s">
        <v>179</v>
      </c>
      <c r="B150" t="s">
        <v>20</v>
      </c>
      <c r="C150" t="s">
        <v>1584</v>
      </c>
      <c r="D150" t="s">
        <v>993</v>
      </c>
      <c r="E150" s="2">
        <v>2000000</v>
      </c>
      <c r="F150"/>
      <c r="G150" s="19">
        <v>38461.538461538461</v>
      </c>
      <c r="H150"/>
      <c r="I150" s="19">
        <v>0</v>
      </c>
      <c r="K150" s="2">
        <f t="shared" si="7"/>
        <v>2038461.5384615385</v>
      </c>
      <c r="L150" s="19">
        <v>2500000</v>
      </c>
      <c r="M150" t="s">
        <v>250</v>
      </c>
      <c r="R150"/>
    </row>
    <row r="151" spans="1:18" s="19" customFormat="1" hidden="1" outlineLevel="1" x14ac:dyDescent="0.25">
      <c r="A151" t="s">
        <v>179</v>
      </c>
      <c r="B151" t="s">
        <v>20</v>
      </c>
      <c r="C151"/>
      <c r="D151" t="s">
        <v>1</v>
      </c>
      <c r="E151" s="2">
        <v>0</v>
      </c>
      <c r="F151"/>
      <c r="G151" s="19">
        <v>0</v>
      </c>
      <c r="H151"/>
      <c r="I151" s="19">
        <v>0</v>
      </c>
      <c r="K151" s="2">
        <f t="shared" si="7"/>
        <v>0</v>
      </c>
      <c r="L151" s="19">
        <v>0</v>
      </c>
      <c r="M151" t="s">
        <v>251</v>
      </c>
      <c r="R151"/>
    </row>
    <row r="152" spans="1:18" s="19" customFormat="1" hidden="1" outlineLevel="1" x14ac:dyDescent="0.25">
      <c r="A152" t="s">
        <v>179</v>
      </c>
      <c r="B152" t="s">
        <v>20</v>
      </c>
      <c r="C152" t="s">
        <v>1839</v>
      </c>
      <c r="D152" t="s">
        <v>1840</v>
      </c>
      <c r="E152" s="2">
        <v>0</v>
      </c>
      <c r="F152"/>
      <c r="G152" s="19">
        <v>769230.76923076925</v>
      </c>
      <c r="H152"/>
      <c r="I152" s="19">
        <v>0</v>
      </c>
      <c r="K152" s="2">
        <f t="shared" si="7"/>
        <v>769230.76923076925</v>
      </c>
      <c r="L152" s="19">
        <v>0</v>
      </c>
      <c r="M152" t="s">
        <v>288</v>
      </c>
      <c r="R152"/>
    </row>
    <row r="153" spans="1:18" s="19" customFormat="1" hidden="1" outlineLevel="1" x14ac:dyDescent="0.25">
      <c r="A153" t="s">
        <v>179</v>
      </c>
      <c r="B153" t="s">
        <v>20</v>
      </c>
      <c r="C153" t="s">
        <v>1566</v>
      </c>
      <c r="D153" t="s">
        <v>441</v>
      </c>
      <c r="E153" s="2">
        <v>4000000</v>
      </c>
      <c r="F153"/>
      <c r="G153" s="19">
        <v>0</v>
      </c>
      <c r="H153"/>
      <c r="I153" s="19">
        <v>0</v>
      </c>
      <c r="K153" s="2">
        <f t="shared" si="7"/>
        <v>4000000</v>
      </c>
      <c r="L153" s="19">
        <v>4500000</v>
      </c>
      <c r="M153" t="s">
        <v>250</v>
      </c>
      <c r="R153"/>
    </row>
    <row r="154" spans="1:18" s="19" customFormat="1" hidden="1" outlineLevel="1" x14ac:dyDescent="0.25">
      <c r="A154" t="s">
        <v>179</v>
      </c>
      <c r="B154" t="s">
        <v>20</v>
      </c>
      <c r="C154" t="s">
        <v>1563</v>
      </c>
      <c r="D154" t="s">
        <v>1564</v>
      </c>
      <c r="E154" s="2">
        <v>3700000</v>
      </c>
      <c r="F154"/>
      <c r="G154" s="19">
        <v>1000000</v>
      </c>
      <c r="H154"/>
      <c r="I154" s="19">
        <v>0</v>
      </c>
      <c r="K154" s="2">
        <f t="shared" si="7"/>
        <v>4700000</v>
      </c>
      <c r="L154" s="19">
        <v>4200000</v>
      </c>
      <c r="M154" t="s">
        <v>250</v>
      </c>
      <c r="R154"/>
    </row>
    <row r="155" spans="1:18" s="19" customFormat="1" hidden="1" outlineLevel="1" x14ac:dyDescent="0.25">
      <c r="A155" t="s">
        <v>179</v>
      </c>
      <c r="B155" t="s">
        <v>20</v>
      </c>
      <c r="C155" t="s">
        <v>1565</v>
      </c>
      <c r="D155" t="s">
        <v>699</v>
      </c>
      <c r="E155" s="2">
        <v>6200000</v>
      </c>
      <c r="F155"/>
      <c r="G155" s="19">
        <v>1000000</v>
      </c>
      <c r="H155"/>
      <c r="I155" s="19">
        <v>0</v>
      </c>
      <c r="K155" s="2">
        <f t="shared" si="7"/>
        <v>7200000</v>
      </c>
      <c r="L155" s="19">
        <v>6200000</v>
      </c>
      <c r="M155" t="s">
        <v>251</v>
      </c>
      <c r="R155"/>
    </row>
    <row r="156" spans="1:18" s="19" customFormat="1" hidden="1" outlineLevel="1" x14ac:dyDescent="0.25">
      <c r="A156" t="s">
        <v>179</v>
      </c>
      <c r="B156" t="s">
        <v>20</v>
      </c>
      <c r="C156" t="s">
        <v>1562</v>
      </c>
      <c r="D156" t="s">
        <v>496</v>
      </c>
      <c r="E156" s="2">
        <v>4800000</v>
      </c>
      <c r="F156"/>
      <c r="G156" s="19">
        <v>0</v>
      </c>
      <c r="H156"/>
      <c r="I156" s="19">
        <v>0</v>
      </c>
      <c r="K156" s="2">
        <f t="shared" si="7"/>
        <v>4800000</v>
      </c>
      <c r="L156" s="19">
        <v>4800000</v>
      </c>
      <c r="M156" t="s">
        <v>288</v>
      </c>
      <c r="R156"/>
    </row>
    <row r="157" spans="1:18" s="19" customFormat="1" hidden="1" outlineLevel="1" x14ac:dyDescent="0.25">
      <c r="A157" t="s">
        <v>179</v>
      </c>
      <c r="B157" t="s">
        <v>20</v>
      </c>
      <c r="C157" t="s">
        <v>1567</v>
      </c>
      <c r="D157" t="s">
        <v>52</v>
      </c>
      <c r="E157" s="2">
        <v>2200000</v>
      </c>
      <c r="F157"/>
      <c r="G157" s="19">
        <v>0</v>
      </c>
      <c r="H157"/>
      <c r="I157" s="19">
        <v>2000000</v>
      </c>
      <c r="K157" s="2">
        <f t="shared" si="7"/>
        <v>4200000</v>
      </c>
      <c r="L157" s="19">
        <v>2200000</v>
      </c>
      <c r="M157" t="s">
        <v>250</v>
      </c>
      <c r="R157"/>
    </row>
    <row r="158" spans="1:18" s="19" customFormat="1" hidden="1" outlineLevel="1" x14ac:dyDescent="0.25">
      <c r="A158" t="s">
        <v>179</v>
      </c>
      <c r="B158" t="s">
        <v>20</v>
      </c>
      <c r="C158" t="s">
        <v>1568</v>
      </c>
      <c r="D158" t="s">
        <v>754</v>
      </c>
      <c r="E158" s="2">
        <v>5900000</v>
      </c>
      <c r="F158"/>
      <c r="G158" s="19">
        <v>0</v>
      </c>
      <c r="H158"/>
      <c r="I158" s="19">
        <v>0</v>
      </c>
      <c r="K158" s="2">
        <f t="shared" si="7"/>
        <v>5900000</v>
      </c>
      <c r="L158" s="19">
        <v>5900000</v>
      </c>
      <c r="M158" t="s">
        <v>251</v>
      </c>
      <c r="R158"/>
    </row>
    <row r="159" spans="1:18" s="19" customFormat="1" hidden="1" outlineLevel="1" x14ac:dyDescent="0.25">
      <c r="A159" t="s">
        <v>179</v>
      </c>
      <c r="B159" t="s">
        <v>20</v>
      </c>
      <c r="C159" t="s">
        <v>1569</v>
      </c>
      <c r="D159" t="s">
        <v>1570</v>
      </c>
      <c r="E159" s="2">
        <v>3200000</v>
      </c>
      <c r="F159"/>
      <c r="G159" s="19">
        <v>1000000</v>
      </c>
      <c r="H159"/>
      <c r="I159" s="19">
        <v>0</v>
      </c>
      <c r="K159" s="2">
        <f t="shared" si="7"/>
        <v>4200000</v>
      </c>
      <c r="L159" s="19">
        <v>3700000</v>
      </c>
      <c r="M159" t="s">
        <v>252</v>
      </c>
      <c r="R159"/>
    </row>
    <row r="160" spans="1:18" s="19" customFormat="1" hidden="1" outlineLevel="1" x14ac:dyDescent="0.25">
      <c r="A160" t="s">
        <v>179</v>
      </c>
      <c r="B160" t="s">
        <v>20</v>
      </c>
      <c r="C160" t="s">
        <v>1571</v>
      </c>
      <c r="D160" t="s">
        <v>1572</v>
      </c>
      <c r="E160" s="2">
        <v>1800000</v>
      </c>
      <c r="F160"/>
      <c r="G160" s="19">
        <v>1000000</v>
      </c>
      <c r="H160"/>
      <c r="I160" s="19">
        <v>0</v>
      </c>
      <c r="K160" s="2">
        <f t="shared" si="7"/>
        <v>2800000</v>
      </c>
      <c r="L160" s="19">
        <v>1800000</v>
      </c>
      <c r="M160" t="s">
        <v>250</v>
      </c>
      <c r="R160"/>
    </row>
    <row r="161" spans="1:18" s="19" customFormat="1" hidden="1" outlineLevel="1" x14ac:dyDescent="0.25">
      <c r="A161" t="s">
        <v>179</v>
      </c>
      <c r="B161" t="s">
        <v>20</v>
      </c>
      <c r="C161" t="s">
        <v>1574</v>
      </c>
      <c r="D161" t="s">
        <v>1575</v>
      </c>
      <c r="E161" s="2">
        <v>1800000</v>
      </c>
      <c r="F161"/>
      <c r="G161" s="19">
        <v>1000000</v>
      </c>
      <c r="H161"/>
      <c r="I161" s="19">
        <v>0</v>
      </c>
      <c r="K161" s="2">
        <f t="shared" si="7"/>
        <v>2800000</v>
      </c>
      <c r="L161" s="19">
        <v>1800000</v>
      </c>
      <c r="M161" t="s">
        <v>250</v>
      </c>
      <c r="R161"/>
    </row>
    <row r="162" spans="1:18" s="19" customFormat="1" hidden="1" outlineLevel="1" x14ac:dyDescent="0.25">
      <c r="A162" t="s">
        <v>179</v>
      </c>
      <c r="B162" t="s">
        <v>20</v>
      </c>
      <c r="C162" t="s">
        <v>1573</v>
      </c>
      <c r="D162" t="s">
        <v>160</v>
      </c>
      <c r="E162" s="2">
        <v>5000000</v>
      </c>
      <c r="F162"/>
      <c r="G162" s="19">
        <v>0</v>
      </c>
      <c r="H162"/>
      <c r="I162" s="19">
        <v>3500000</v>
      </c>
      <c r="K162" s="2">
        <f t="shared" si="7"/>
        <v>8500000</v>
      </c>
      <c r="L162" s="19">
        <v>5000000</v>
      </c>
      <c r="M162" t="s">
        <v>288</v>
      </c>
      <c r="R162"/>
    </row>
    <row r="163" spans="1:18" s="19" customFormat="1" hidden="1" outlineLevel="1" x14ac:dyDescent="0.25">
      <c r="A163" t="s">
        <v>179</v>
      </c>
      <c r="B163" t="s">
        <v>20</v>
      </c>
      <c r="C163" t="s">
        <v>1576</v>
      </c>
      <c r="D163" t="s">
        <v>853</v>
      </c>
      <c r="E163" s="2">
        <v>500000</v>
      </c>
      <c r="F163"/>
      <c r="G163" s="19">
        <v>0</v>
      </c>
      <c r="H163"/>
      <c r="I163" s="19">
        <v>3500000</v>
      </c>
      <c r="K163" s="2">
        <f t="shared" si="7"/>
        <v>4000000</v>
      </c>
      <c r="L163" s="19">
        <v>500000</v>
      </c>
      <c r="M163" t="s">
        <v>250</v>
      </c>
      <c r="R163"/>
    </row>
    <row r="164" spans="1:18" s="19" customFormat="1" hidden="1" outlineLevel="1" x14ac:dyDescent="0.25">
      <c r="A164" t="s">
        <v>179</v>
      </c>
      <c r="B164" t="s">
        <v>20</v>
      </c>
      <c r="C164" t="s">
        <v>1577</v>
      </c>
      <c r="D164" t="s">
        <v>1578</v>
      </c>
      <c r="E164" s="2">
        <v>0</v>
      </c>
      <c r="F164"/>
      <c r="G164" s="19">
        <v>730769.23076923075</v>
      </c>
      <c r="H164"/>
      <c r="I164" s="19">
        <v>0</v>
      </c>
      <c r="K164" s="2">
        <f t="shared" si="7"/>
        <v>730769.23076923075</v>
      </c>
      <c r="L164" s="19">
        <v>0</v>
      </c>
      <c r="M164" t="s">
        <v>250</v>
      </c>
      <c r="R164"/>
    </row>
    <row r="165" spans="1:18" s="19" customFormat="1" hidden="1" outlineLevel="1" x14ac:dyDescent="0.25">
      <c r="A165" t="s">
        <v>179</v>
      </c>
      <c r="B165" t="s">
        <v>20</v>
      </c>
      <c r="C165"/>
      <c r="D165" t="s">
        <v>1</v>
      </c>
      <c r="E165" s="2">
        <v>0</v>
      </c>
      <c r="F165"/>
      <c r="G165" s="19">
        <v>0</v>
      </c>
      <c r="H165"/>
      <c r="I165" s="19">
        <v>0</v>
      </c>
      <c r="K165" s="2">
        <f t="shared" si="7"/>
        <v>0</v>
      </c>
      <c r="L165" s="19">
        <v>0</v>
      </c>
      <c r="M165" t="s">
        <v>288</v>
      </c>
      <c r="R165"/>
    </row>
    <row r="166" spans="1:18" s="19" customFormat="1" hidden="1" outlineLevel="1" x14ac:dyDescent="0.25">
      <c r="A166" t="s">
        <v>179</v>
      </c>
      <c r="B166" t="s">
        <v>20</v>
      </c>
      <c r="C166" t="s">
        <v>1581</v>
      </c>
      <c r="D166" t="s">
        <v>161</v>
      </c>
      <c r="E166" s="2">
        <v>3200000</v>
      </c>
      <c r="F166"/>
      <c r="G166" s="19">
        <v>0</v>
      </c>
      <c r="H166"/>
      <c r="I166" s="19">
        <v>3500000</v>
      </c>
      <c r="K166" s="2">
        <f t="shared" si="7"/>
        <v>6700000</v>
      </c>
      <c r="L166" s="19">
        <v>3700000</v>
      </c>
      <c r="M166" t="s">
        <v>253</v>
      </c>
      <c r="R166"/>
    </row>
    <row r="167" spans="1:18" s="19" customFormat="1" hidden="1" outlineLevel="1" x14ac:dyDescent="0.25">
      <c r="A167" t="s">
        <v>179</v>
      </c>
      <c r="B167" t="s">
        <v>20</v>
      </c>
      <c r="C167" t="s">
        <v>1582</v>
      </c>
      <c r="D167" t="s">
        <v>376</v>
      </c>
      <c r="E167" s="2">
        <v>4800000</v>
      </c>
      <c r="F167"/>
      <c r="G167" s="19">
        <v>0</v>
      </c>
      <c r="H167"/>
      <c r="I167" s="19">
        <v>0</v>
      </c>
      <c r="K167" s="2">
        <f t="shared" si="7"/>
        <v>4800000</v>
      </c>
      <c r="L167" s="19">
        <v>4800000</v>
      </c>
      <c r="M167" t="s">
        <v>288</v>
      </c>
      <c r="R167"/>
    </row>
    <row r="168" spans="1:18" s="19" customFormat="1" hidden="1" outlineLevel="1" x14ac:dyDescent="0.25">
      <c r="A168" t="s">
        <v>179</v>
      </c>
      <c r="B168" t="s">
        <v>20</v>
      </c>
      <c r="C168" t="s">
        <v>1583</v>
      </c>
      <c r="D168" t="s">
        <v>987</v>
      </c>
      <c r="E168" s="2">
        <v>2000000</v>
      </c>
      <c r="F168"/>
      <c r="G168" s="19">
        <v>38461.538461538461</v>
      </c>
      <c r="H168"/>
      <c r="I168" s="19">
        <v>0</v>
      </c>
      <c r="K168" s="2">
        <f t="shared" si="7"/>
        <v>2038461.5384615385</v>
      </c>
      <c r="L168" s="19">
        <v>2500000</v>
      </c>
      <c r="M168" t="s">
        <v>253</v>
      </c>
      <c r="R168"/>
    </row>
    <row r="169" spans="1:18" s="19" customFormat="1" hidden="1" outlineLevel="1" x14ac:dyDescent="0.25">
      <c r="A169" t="s">
        <v>179</v>
      </c>
      <c r="B169" t="s">
        <v>20</v>
      </c>
      <c r="C169" t="s">
        <v>1585</v>
      </c>
      <c r="D169" t="s">
        <v>413</v>
      </c>
      <c r="E169" s="2">
        <v>2200000</v>
      </c>
      <c r="F169"/>
      <c r="G169" s="19">
        <v>0</v>
      </c>
      <c r="H169"/>
      <c r="I169" s="19">
        <v>3500000</v>
      </c>
      <c r="K169" s="2">
        <f t="shared" si="7"/>
        <v>5700000</v>
      </c>
      <c r="L169" s="19">
        <v>2200000</v>
      </c>
      <c r="M169" t="s">
        <v>253</v>
      </c>
      <c r="R169"/>
    </row>
    <row r="170" spans="1:18" s="19" customFormat="1" hidden="1" outlineLevel="1" x14ac:dyDescent="0.25">
      <c r="A170" t="s">
        <v>179</v>
      </c>
      <c r="B170" t="s">
        <v>20</v>
      </c>
      <c r="C170" t="s">
        <v>1559</v>
      </c>
      <c r="D170" t="s">
        <v>590</v>
      </c>
      <c r="E170" s="2">
        <v>2400000</v>
      </c>
      <c r="F170"/>
      <c r="G170" s="19">
        <v>0</v>
      </c>
      <c r="H170"/>
      <c r="I170" s="19">
        <v>0</v>
      </c>
      <c r="K170" s="2">
        <f t="shared" si="7"/>
        <v>2400000</v>
      </c>
      <c r="L170" s="19">
        <v>2900000</v>
      </c>
      <c r="M170" t="s">
        <v>250</v>
      </c>
      <c r="R170"/>
    </row>
    <row r="171" spans="1:18" s="19" customFormat="1" hidden="1" outlineLevel="1" x14ac:dyDescent="0.25">
      <c r="A171" t="s">
        <v>179</v>
      </c>
      <c r="B171" t="s">
        <v>20</v>
      </c>
      <c r="C171" t="s">
        <v>1560</v>
      </c>
      <c r="D171" t="s">
        <v>1561</v>
      </c>
      <c r="E171" s="2">
        <v>2000000</v>
      </c>
      <c r="F171"/>
      <c r="G171" s="19">
        <v>1000000</v>
      </c>
      <c r="H171"/>
      <c r="I171" s="19">
        <v>0</v>
      </c>
      <c r="K171" s="2">
        <f t="shared" si="7"/>
        <v>3000000</v>
      </c>
      <c r="L171" s="19">
        <v>2500000</v>
      </c>
      <c r="M171" t="s">
        <v>250</v>
      </c>
      <c r="R171"/>
    </row>
    <row r="172" spans="1:18" s="19" customFormat="1" hidden="1" outlineLevel="1" x14ac:dyDescent="0.25">
      <c r="A172" t="s">
        <v>179</v>
      </c>
      <c r="B172" t="s">
        <v>20</v>
      </c>
      <c r="C172" t="s">
        <v>1841</v>
      </c>
      <c r="D172" t="s">
        <v>766</v>
      </c>
      <c r="E172" s="2">
        <v>384615.38461538462</v>
      </c>
      <c r="F172"/>
      <c r="G172" s="19">
        <v>769230.76923076925</v>
      </c>
      <c r="H172"/>
      <c r="I172" s="19">
        <v>0</v>
      </c>
      <c r="K172" s="2">
        <f t="shared" si="7"/>
        <v>1153846.153846154</v>
      </c>
      <c r="L172" s="19">
        <v>384615.38461538462</v>
      </c>
      <c r="M172" t="s">
        <v>250</v>
      </c>
      <c r="R172"/>
    </row>
    <row r="173" spans="1:18" s="19" customFormat="1" hidden="1" outlineLevel="1" x14ac:dyDescent="0.25">
      <c r="A173" t="s">
        <v>179</v>
      </c>
      <c r="B173" t="s">
        <v>20</v>
      </c>
      <c r="C173" t="s">
        <v>1808</v>
      </c>
      <c r="D173" t="s">
        <v>499</v>
      </c>
      <c r="E173" s="2">
        <v>3300000</v>
      </c>
      <c r="F173"/>
      <c r="G173" s="19">
        <v>0</v>
      </c>
      <c r="H173"/>
      <c r="I173" s="19">
        <v>3500000</v>
      </c>
      <c r="K173" s="2">
        <f t="shared" si="7"/>
        <v>6800000</v>
      </c>
      <c r="L173" s="19">
        <v>3800000</v>
      </c>
      <c r="M173" t="s">
        <v>253</v>
      </c>
      <c r="R173"/>
    </row>
    <row r="174" spans="1:18" s="19" customFormat="1" hidden="1" outlineLevel="1" x14ac:dyDescent="0.25">
      <c r="A174" t="s">
        <v>179</v>
      </c>
      <c r="B174" t="s">
        <v>20</v>
      </c>
      <c r="C174" t="s">
        <v>1548</v>
      </c>
      <c r="D174" t="s">
        <v>1549</v>
      </c>
      <c r="E174" s="2">
        <v>1800000</v>
      </c>
      <c r="F174"/>
      <c r="G174" s="19">
        <v>1000000</v>
      </c>
      <c r="H174"/>
      <c r="I174" s="19">
        <v>0</v>
      </c>
      <c r="K174" s="2">
        <f t="shared" si="7"/>
        <v>2800000</v>
      </c>
      <c r="L174" s="19">
        <v>1800000</v>
      </c>
      <c r="M174" t="s">
        <v>250</v>
      </c>
      <c r="R174"/>
    </row>
    <row r="175" spans="1:18" s="19" customFormat="1" hidden="1" outlineLevel="1" x14ac:dyDescent="0.25">
      <c r="A175" t="s">
        <v>179</v>
      </c>
      <c r="B175" t="s">
        <v>20</v>
      </c>
      <c r="C175" t="s">
        <v>1551</v>
      </c>
      <c r="D175" t="s">
        <v>45</v>
      </c>
      <c r="E175" s="2">
        <v>4200000</v>
      </c>
      <c r="F175"/>
      <c r="G175" s="19">
        <v>0</v>
      </c>
      <c r="H175"/>
      <c r="I175" s="19">
        <v>0</v>
      </c>
      <c r="K175" s="2">
        <f t="shared" si="7"/>
        <v>4200000</v>
      </c>
      <c r="L175" s="19">
        <v>3000000</v>
      </c>
      <c r="M175" t="s">
        <v>288</v>
      </c>
      <c r="R175"/>
    </row>
    <row r="176" spans="1:18" s="19" customFormat="1" hidden="1" outlineLevel="1" x14ac:dyDescent="0.25">
      <c r="A176" t="s">
        <v>179</v>
      </c>
      <c r="B176" t="s">
        <v>20</v>
      </c>
      <c r="C176" t="s">
        <v>1586</v>
      </c>
      <c r="D176" t="s">
        <v>1003</v>
      </c>
      <c r="E176" s="2">
        <v>4200000</v>
      </c>
      <c r="F176"/>
      <c r="G176" s="19">
        <v>653846.15384615387</v>
      </c>
      <c r="H176"/>
      <c r="I176" s="19">
        <v>0</v>
      </c>
      <c r="K176" s="2">
        <f t="shared" si="7"/>
        <v>4853846.153846154</v>
      </c>
      <c r="L176" s="19">
        <v>4200000</v>
      </c>
      <c r="M176" t="s">
        <v>250</v>
      </c>
      <c r="R176"/>
    </row>
    <row r="177" spans="1:18" s="19" customFormat="1" hidden="1" outlineLevel="1" x14ac:dyDescent="0.25">
      <c r="A177" t="s">
        <v>179</v>
      </c>
      <c r="B177" t="s">
        <v>20</v>
      </c>
      <c r="C177" t="s">
        <v>1587</v>
      </c>
      <c r="D177" t="s">
        <v>1001</v>
      </c>
      <c r="E177" s="2">
        <v>4200000</v>
      </c>
      <c r="F177"/>
      <c r="G177" s="19">
        <v>653846.15384615387</v>
      </c>
      <c r="H177"/>
      <c r="I177" s="19">
        <v>0</v>
      </c>
      <c r="K177" s="2">
        <f t="shared" si="7"/>
        <v>4853846.153846154</v>
      </c>
      <c r="L177" s="19">
        <v>4200000</v>
      </c>
      <c r="M177" t="s">
        <v>250</v>
      </c>
      <c r="R177"/>
    </row>
    <row r="178" spans="1:18" s="19" customFormat="1" hidden="1" outlineLevel="1" x14ac:dyDescent="0.25">
      <c r="A178" t="s">
        <v>179</v>
      </c>
      <c r="B178" t="s">
        <v>20</v>
      </c>
      <c r="C178" t="s">
        <v>1588</v>
      </c>
      <c r="D178" t="s">
        <v>1002</v>
      </c>
      <c r="E178" s="2">
        <v>4200000</v>
      </c>
      <c r="F178"/>
      <c r="G178" s="19">
        <v>653846.15384615387</v>
      </c>
      <c r="H178"/>
      <c r="I178" s="19">
        <v>0</v>
      </c>
      <c r="K178" s="2">
        <f t="shared" si="7"/>
        <v>4853846.153846154</v>
      </c>
      <c r="L178" s="19">
        <v>4200000</v>
      </c>
      <c r="M178" t="s">
        <v>250</v>
      </c>
      <c r="R178"/>
    </row>
    <row r="179" spans="1:18" s="19" customFormat="1" hidden="1" outlineLevel="1" x14ac:dyDescent="0.25">
      <c r="A179" t="s">
        <v>179</v>
      </c>
      <c r="B179" t="s">
        <v>20</v>
      </c>
      <c r="C179" t="s">
        <v>1589</v>
      </c>
      <c r="D179" t="s">
        <v>1000</v>
      </c>
      <c r="E179" s="2">
        <v>4800000</v>
      </c>
      <c r="F179"/>
      <c r="G179" s="19">
        <v>653846.15384615387</v>
      </c>
      <c r="H179"/>
      <c r="I179" s="19">
        <v>0</v>
      </c>
      <c r="K179" s="2">
        <f t="shared" si="7"/>
        <v>5453846.153846154</v>
      </c>
      <c r="L179" s="19">
        <v>4800000</v>
      </c>
      <c r="M179" t="s">
        <v>288</v>
      </c>
      <c r="R179"/>
    </row>
    <row r="180" spans="1:18" s="19" customFormat="1" hidden="1" outlineLevel="1" x14ac:dyDescent="0.25">
      <c r="A180" t="s">
        <v>179</v>
      </c>
      <c r="B180" t="s">
        <v>20</v>
      </c>
      <c r="C180" t="s">
        <v>2001</v>
      </c>
      <c r="D180" t="s">
        <v>2002</v>
      </c>
      <c r="E180" s="2">
        <v>138461.53846153847</v>
      </c>
      <c r="F180"/>
      <c r="G180" s="19">
        <v>346153.84615384613</v>
      </c>
      <c r="H180"/>
      <c r="I180" s="19">
        <v>0</v>
      </c>
      <c r="K180" s="2">
        <f t="shared" si="7"/>
        <v>484615.38461538462</v>
      </c>
      <c r="L180" s="19">
        <v>138461.53846153847</v>
      </c>
      <c r="M180" t="s">
        <v>250</v>
      </c>
      <c r="R180"/>
    </row>
    <row r="181" spans="1:18" s="19" customFormat="1" hidden="1" outlineLevel="1" x14ac:dyDescent="0.25">
      <c r="A181" t="s">
        <v>180</v>
      </c>
      <c r="B181" t="s">
        <v>20</v>
      </c>
      <c r="C181" t="s">
        <v>1664</v>
      </c>
      <c r="D181" t="s">
        <v>1665</v>
      </c>
      <c r="E181" s="2">
        <v>2800000</v>
      </c>
      <c r="F181"/>
      <c r="G181" s="19">
        <f>+VLOOKUP(C181,'[1]Probation SE 2'!$D$6:$Y$22,22,0)</f>
        <v>1000000</v>
      </c>
      <c r="H181"/>
      <c r="I181" s="19">
        <v>0</v>
      </c>
      <c r="K181" s="2">
        <f t="shared" si="7"/>
        <v>3800000</v>
      </c>
      <c r="L181" s="19">
        <v>3800000</v>
      </c>
      <c r="M181" t="s">
        <v>250</v>
      </c>
      <c r="R181"/>
    </row>
    <row r="182" spans="1:18" s="19" customFormat="1" hidden="1" outlineLevel="1" x14ac:dyDescent="0.25">
      <c r="A182" t="s">
        <v>180</v>
      </c>
      <c r="B182" t="s">
        <v>20</v>
      </c>
      <c r="C182" t="s">
        <v>1600</v>
      </c>
      <c r="D182" t="s">
        <v>442</v>
      </c>
      <c r="E182" s="2">
        <v>3300000</v>
      </c>
      <c r="F182"/>
      <c r="H182"/>
      <c r="I182" s="19">
        <v>3500000</v>
      </c>
      <c r="K182" s="2">
        <f t="shared" si="7"/>
        <v>6800000</v>
      </c>
      <c r="L182" s="19">
        <v>3800000</v>
      </c>
      <c r="M182" t="s">
        <v>250</v>
      </c>
      <c r="R182"/>
    </row>
    <row r="183" spans="1:18" s="19" customFormat="1" hidden="1" outlineLevel="1" x14ac:dyDescent="0.25">
      <c r="A183" t="s">
        <v>180</v>
      </c>
      <c r="B183" t="s">
        <v>20</v>
      </c>
      <c r="C183" t="s">
        <v>1603</v>
      </c>
      <c r="D183" t="s">
        <v>855</v>
      </c>
      <c r="E183" s="2">
        <v>1500000</v>
      </c>
      <c r="F183"/>
      <c r="H183"/>
      <c r="I183" s="19">
        <v>2000000</v>
      </c>
      <c r="K183" s="2">
        <f t="shared" si="7"/>
        <v>3500000</v>
      </c>
      <c r="L183" s="19">
        <v>1500000</v>
      </c>
      <c r="M183" t="s">
        <v>251</v>
      </c>
      <c r="R183"/>
    </row>
    <row r="184" spans="1:18" s="19" customFormat="1" hidden="1" outlineLevel="1" x14ac:dyDescent="0.25">
      <c r="A184" t="s">
        <v>180</v>
      </c>
      <c r="B184" t="s">
        <v>20</v>
      </c>
      <c r="C184" t="s">
        <v>1601</v>
      </c>
      <c r="D184" t="s">
        <v>501</v>
      </c>
      <c r="E184" s="2">
        <v>800000</v>
      </c>
      <c r="F184"/>
      <c r="H184"/>
      <c r="I184" s="19">
        <v>0</v>
      </c>
      <c r="K184" s="2">
        <f t="shared" si="7"/>
        <v>800000</v>
      </c>
      <c r="L184" s="19">
        <v>800000</v>
      </c>
      <c r="M184" t="s">
        <v>252</v>
      </c>
      <c r="R184"/>
    </row>
    <row r="185" spans="1:18" s="19" customFormat="1" hidden="1" outlineLevel="1" x14ac:dyDescent="0.25">
      <c r="A185" t="s">
        <v>180</v>
      </c>
      <c r="B185" t="s">
        <v>20</v>
      </c>
      <c r="C185" t="s">
        <v>1602</v>
      </c>
      <c r="D185" t="s">
        <v>502</v>
      </c>
      <c r="E185" s="2">
        <v>4600000</v>
      </c>
      <c r="F185"/>
      <c r="H185"/>
      <c r="I185" s="19">
        <v>3500000</v>
      </c>
      <c r="K185" s="2">
        <f t="shared" si="7"/>
        <v>8100000</v>
      </c>
      <c r="L185" s="19">
        <v>4600000</v>
      </c>
      <c r="M185" t="s">
        <v>288</v>
      </c>
      <c r="R185"/>
    </row>
    <row r="186" spans="1:18" s="19" customFormat="1" hidden="1" outlineLevel="1" x14ac:dyDescent="0.25">
      <c r="A186" t="s">
        <v>180</v>
      </c>
      <c r="B186" t="s">
        <v>20</v>
      </c>
      <c r="C186" t="s">
        <v>1604</v>
      </c>
      <c r="D186" t="s">
        <v>985</v>
      </c>
      <c r="E186" s="2">
        <v>1300000</v>
      </c>
      <c r="F186"/>
      <c r="G186" s="19">
        <v>38461.538461538461</v>
      </c>
      <c r="H186"/>
      <c r="K186" s="2">
        <f t="shared" si="7"/>
        <v>1338461.5384615385</v>
      </c>
      <c r="L186" s="19">
        <v>1300000</v>
      </c>
      <c r="M186" t="s">
        <v>250</v>
      </c>
      <c r="R186"/>
    </row>
    <row r="187" spans="1:18" s="19" customFormat="1" hidden="1" outlineLevel="1" x14ac:dyDescent="0.25">
      <c r="A187" t="s">
        <v>180</v>
      </c>
      <c r="B187" t="s">
        <v>20</v>
      </c>
      <c r="C187" t="s">
        <v>1605</v>
      </c>
      <c r="D187" t="s">
        <v>50</v>
      </c>
      <c r="E187" s="2">
        <v>3200000</v>
      </c>
      <c r="F187"/>
      <c r="H187"/>
      <c r="I187" s="19">
        <v>3500000</v>
      </c>
      <c r="K187" s="2">
        <f t="shared" si="7"/>
        <v>6700000</v>
      </c>
      <c r="L187" s="19">
        <v>3700000</v>
      </c>
      <c r="M187" t="s">
        <v>250</v>
      </c>
      <c r="R187"/>
    </row>
    <row r="188" spans="1:18" s="19" customFormat="1" hidden="1" outlineLevel="1" x14ac:dyDescent="0.25">
      <c r="A188" t="s">
        <v>180</v>
      </c>
      <c r="B188" t="s">
        <v>20</v>
      </c>
      <c r="C188"/>
      <c r="D188" t="s">
        <v>1</v>
      </c>
      <c r="E188" s="2">
        <v>0</v>
      </c>
      <c r="F188"/>
      <c r="H188"/>
      <c r="K188" s="2">
        <f t="shared" si="7"/>
        <v>0</v>
      </c>
      <c r="L188" s="19">
        <v>0</v>
      </c>
      <c r="M188" t="s">
        <v>250</v>
      </c>
      <c r="R188"/>
    </row>
    <row r="189" spans="1:18" s="19" customFormat="1" hidden="1" outlineLevel="1" x14ac:dyDescent="0.25">
      <c r="A189" t="s">
        <v>180</v>
      </c>
      <c r="B189" t="s">
        <v>20</v>
      </c>
      <c r="C189" t="s">
        <v>1607</v>
      </c>
      <c r="D189" t="s">
        <v>395</v>
      </c>
      <c r="E189" s="2">
        <v>1700000</v>
      </c>
      <c r="F189"/>
      <c r="H189"/>
      <c r="I189" s="19">
        <v>3500000</v>
      </c>
      <c r="K189" s="2">
        <f t="shared" si="7"/>
        <v>5200000</v>
      </c>
      <c r="L189" s="19">
        <v>1700000</v>
      </c>
      <c r="M189" t="s">
        <v>250</v>
      </c>
      <c r="R189"/>
    </row>
    <row r="190" spans="1:18" s="19" customFormat="1" hidden="1" outlineLevel="1" x14ac:dyDescent="0.25">
      <c r="A190" t="s">
        <v>180</v>
      </c>
      <c r="B190" t="s">
        <v>20</v>
      </c>
      <c r="C190" t="s">
        <v>1608</v>
      </c>
      <c r="D190" t="s">
        <v>503</v>
      </c>
      <c r="E190" s="2">
        <v>2200000</v>
      </c>
      <c r="F190"/>
      <c r="H190"/>
      <c r="I190" s="19">
        <v>3500000</v>
      </c>
      <c r="K190" s="2">
        <f t="shared" si="7"/>
        <v>5700000</v>
      </c>
      <c r="L190" s="19">
        <v>2200000</v>
      </c>
      <c r="M190" t="s">
        <v>250</v>
      </c>
      <c r="R190"/>
    </row>
    <row r="191" spans="1:18" s="19" customFormat="1" hidden="1" outlineLevel="1" x14ac:dyDescent="0.25">
      <c r="A191" t="s">
        <v>180</v>
      </c>
      <c r="B191" t="s">
        <v>20</v>
      </c>
      <c r="C191" t="s">
        <v>1609</v>
      </c>
      <c r="D191" t="s">
        <v>166</v>
      </c>
      <c r="E191" s="2">
        <v>3800000</v>
      </c>
      <c r="F191"/>
      <c r="H191"/>
      <c r="I191" s="19">
        <v>3500000</v>
      </c>
      <c r="K191" s="2">
        <f t="shared" si="7"/>
        <v>7300000</v>
      </c>
      <c r="L191" s="19">
        <v>2600000</v>
      </c>
      <c r="M191" t="s">
        <v>288</v>
      </c>
      <c r="R191"/>
    </row>
    <row r="192" spans="1:18" s="19" customFormat="1" hidden="1" outlineLevel="1" x14ac:dyDescent="0.25">
      <c r="A192" t="s">
        <v>180</v>
      </c>
      <c r="B192" t="s">
        <v>20</v>
      </c>
      <c r="C192" t="s">
        <v>1610</v>
      </c>
      <c r="D192" t="s">
        <v>167</v>
      </c>
      <c r="E192" s="2">
        <v>2200000</v>
      </c>
      <c r="F192"/>
      <c r="H192"/>
      <c r="I192" s="19">
        <v>3500000</v>
      </c>
      <c r="K192" s="2">
        <f t="shared" si="7"/>
        <v>5700000</v>
      </c>
      <c r="L192" s="19">
        <v>2200000</v>
      </c>
      <c r="M192" t="s">
        <v>250</v>
      </c>
      <c r="R192"/>
    </row>
    <row r="193" spans="1:18" s="19" customFormat="1" hidden="1" outlineLevel="1" x14ac:dyDescent="0.25">
      <c r="A193" t="s">
        <v>180</v>
      </c>
      <c r="B193" t="s">
        <v>20</v>
      </c>
      <c r="C193" t="s">
        <v>1611</v>
      </c>
      <c r="D193" t="s">
        <v>397</v>
      </c>
      <c r="E193" s="2">
        <v>2200000</v>
      </c>
      <c r="F193"/>
      <c r="H193"/>
      <c r="I193" s="19">
        <v>3500000</v>
      </c>
      <c r="K193" s="2">
        <f t="shared" si="7"/>
        <v>5700000</v>
      </c>
      <c r="L193" s="19">
        <v>2200000</v>
      </c>
      <c r="M193" t="s">
        <v>250</v>
      </c>
      <c r="R193"/>
    </row>
    <row r="194" spans="1:18" s="19" customFormat="1" hidden="1" outlineLevel="1" x14ac:dyDescent="0.25">
      <c r="A194" t="s">
        <v>180</v>
      </c>
      <c r="B194" t="s">
        <v>20</v>
      </c>
      <c r="C194" t="s">
        <v>1612</v>
      </c>
      <c r="D194" t="s">
        <v>595</v>
      </c>
      <c r="E194" s="2">
        <v>1800000</v>
      </c>
      <c r="F194"/>
      <c r="H194"/>
      <c r="K194" s="2">
        <f t="shared" si="7"/>
        <v>1800000</v>
      </c>
      <c r="L194" s="19">
        <v>1800000</v>
      </c>
      <c r="M194" t="s">
        <v>250</v>
      </c>
      <c r="R194"/>
    </row>
    <row r="195" spans="1:18" s="19" customFormat="1" hidden="1" outlineLevel="1" x14ac:dyDescent="0.25">
      <c r="A195" t="s">
        <v>180</v>
      </c>
      <c r="B195" t="s">
        <v>20</v>
      </c>
      <c r="C195" t="s">
        <v>1613</v>
      </c>
      <c r="D195" t="s">
        <v>47</v>
      </c>
      <c r="E195" s="2">
        <v>2200000</v>
      </c>
      <c r="F195"/>
      <c r="H195"/>
      <c r="I195" s="19">
        <v>3500000</v>
      </c>
      <c r="K195" s="2">
        <f t="shared" si="7"/>
        <v>5700000</v>
      </c>
      <c r="L195" s="19">
        <v>2200000</v>
      </c>
      <c r="M195" t="s">
        <v>250</v>
      </c>
      <c r="R195"/>
    </row>
    <row r="196" spans="1:18" s="19" customFormat="1" hidden="1" outlineLevel="1" x14ac:dyDescent="0.25">
      <c r="A196" t="s">
        <v>180</v>
      </c>
      <c r="B196" t="s">
        <v>20</v>
      </c>
      <c r="C196" t="s">
        <v>1614</v>
      </c>
      <c r="D196" t="s">
        <v>396</v>
      </c>
      <c r="E196" s="2">
        <v>4200000</v>
      </c>
      <c r="F196"/>
      <c r="H196"/>
      <c r="I196" s="19">
        <v>3500000</v>
      </c>
      <c r="K196" s="2">
        <f t="shared" si="7"/>
        <v>7700000</v>
      </c>
      <c r="L196" s="19">
        <v>2600000</v>
      </c>
      <c r="M196" t="s">
        <v>288</v>
      </c>
      <c r="R196"/>
    </row>
    <row r="197" spans="1:18" s="19" customFormat="1" hidden="1" outlineLevel="1" x14ac:dyDescent="0.25">
      <c r="A197" t="s">
        <v>180</v>
      </c>
      <c r="B197" t="s">
        <v>20</v>
      </c>
      <c r="C197" t="s">
        <v>1842</v>
      </c>
      <c r="D197" t="s">
        <v>1843</v>
      </c>
      <c r="E197" s="2">
        <v>2115384.615384615</v>
      </c>
      <c r="F197"/>
      <c r="G197" s="19">
        <v>961538.4615384615</v>
      </c>
      <c r="H197"/>
      <c r="K197" s="2">
        <f t="shared" ref="K197:K260" si="8">SUM(E197:G197)-H197+I197+J197</f>
        <v>3076923.0769230765</v>
      </c>
      <c r="L197" s="19">
        <v>2200000</v>
      </c>
      <c r="M197" t="s">
        <v>250</v>
      </c>
      <c r="R197"/>
    </row>
    <row r="198" spans="1:18" s="19" customFormat="1" hidden="1" outlineLevel="1" x14ac:dyDescent="0.25">
      <c r="A198" t="s">
        <v>180</v>
      </c>
      <c r="B198" t="s">
        <v>20</v>
      </c>
      <c r="C198" t="s">
        <v>1844</v>
      </c>
      <c r="D198" t="s">
        <v>1845</v>
      </c>
      <c r="E198" s="2">
        <v>2692307.692307692</v>
      </c>
      <c r="F198"/>
      <c r="G198" s="19">
        <v>961538.4615384615</v>
      </c>
      <c r="H198"/>
      <c r="K198" s="2">
        <f t="shared" si="8"/>
        <v>3653846.1538461535</v>
      </c>
      <c r="L198" s="19">
        <v>2800000</v>
      </c>
      <c r="M198" t="s">
        <v>288</v>
      </c>
      <c r="R198"/>
    </row>
    <row r="199" spans="1:18" s="19" customFormat="1" hidden="1" outlineLevel="1" x14ac:dyDescent="0.25">
      <c r="A199" t="s">
        <v>180</v>
      </c>
      <c r="B199" t="s">
        <v>20</v>
      </c>
      <c r="C199" t="s">
        <v>1617</v>
      </c>
      <c r="D199" t="s">
        <v>1473</v>
      </c>
      <c r="E199" s="2">
        <v>4000000</v>
      </c>
      <c r="F199"/>
      <c r="G199" s="19">
        <v>1000000</v>
      </c>
      <c r="H199"/>
      <c r="K199" s="2">
        <f t="shared" si="8"/>
        <v>5000000</v>
      </c>
      <c r="L199" s="19">
        <v>4500000</v>
      </c>
      <c r="M199" t="s">
        <v>250</v>
      </c>
      <c r="R199"/>
    </row>
    <row r="200" spans="1:18" s="19" customFormat="1" hidden="1" outlineLevel="1" x14ac:dyDescent="0.25">
      <c r="A200" t="s">
        <v>180</v>
      </c>
      <c r="B200" t="s">
        <v>20</v>
      </c>
      <c r="C200" t="s">
        <v>1618</v>
      </c>
      <c r="D200" t="s">
        <v>448</v>
      </c>
      <c r="E200" s="2">
        <v>1300000</v>
      </c>
      <c r="F200"/>
      <c r="H200"/>
      <c r="I200" s="19">
        <v>3500000</v>
      </c>
      <c r="K200" s="2">
        <f t="shared" si="8"/>
        <v>4800000</v>
      </c>
      <c r="L200" s="19">
        <v>3200000</v>
      </c>
      <c r="M200" t="s">
        <v>252</v>
      </c>
      <c r="R200"/>
    </row>
    <row r="201" spans="1:18" s="19" customFormat="1" hidden="1" outlineLevel="1" x14ac:dyDescent="0.25">
      <c r="A201" t="s">
        <v>180</v>
      </c>
      <c r="B201" t="s">
        <v>20</v>
      </c>
      <c r="C201" t="s">
        <v>1846</v>
      </c>
      <c r="D201" t="s">
        <v>1847</v>
      </c>
      <c r="E201" s="2">
        <v>3876923.076923077</v>
      </c>
      <c r="F201"/>
      <c r="G201" s="19">
        <v>807692.30769230775</v>
      </c>
      <c r="H201"/>
      <c r="K201" s="2">
        <f t="shared" si="8"/>
        <v>4684615.384615385</v>
      </c>
      <c r="L201" s="19">
        <v>3876923.076923077</v>
      </c>
      <c r="M201" t="s">
        <v>288</v>
      </c>
      <c r="R201"/>
    </row>
    <row r="202" spans="1:18" s="19" customFormat="1" hidden="1" outlineLevel="1" x14ac:dyDescent="0.25">
      <c r="A202" t="s">
        <v>180</v>
      </c>
      <c r="B202" t="s">
        <v>20</v>
      </c>
      <c r="C202" t="s">
        <v>1620</v>
      </c>
      <c r="D202" t="s">
        <v>1621</v>
      </c>
      <c r="E202" s="2">
        <v>2400000</v>
      </c>
      <c r="F202"/>
      <c r="G202" s="19">
        <v>1000000</v>
      </c>
      <c r="H202"/>
      <c r="K202" s="2">
        <f t="shared" si="8"/>
        <v>3400000</v>
      </c>
      <c r="L202" s="19">
        <v>2900000</v>
      </c>
      <c r="M202" t="s">
        <v>250</v>
      </c>
      <c r="R202"/>
    </row>
    <row r="203" spans="1:18" s="19" customFormat="1" hidden="1" outlineLevel="1" x14ac:dyDescent="0.25">
      <c r="A203" t="s">
        <v>180</v>
      </c>
      <c r="B203" t="s">
        <v>20</v>
      </c>
      <c r="C203" t="s">
        <v>1622</v>
      </c>
      <c r="D203" t="s">
        <v>1623</v>
      </c>
      <c r="E203" s="2">
        <v>1000000</v>
      </c>
      <c r="F203"/>
      <c r="G203" s="19">
        <v>1000000</v>
      </c>
      <c r="H203"/>
      <c r="K203" s="2">
        <f t="shared" si="8"/>
        <v>2000000</v>
      </c>
      <c r="L203" s="19">
        <v>1000000</v>
      </c>
      <c r="M203" t="s">
        <v>250</v>
      </c>
      <c r="R203"/>
    </row>
    <row r="204" spans="1:18" s="19" customFormat="1" hidden="1" outlineLevel="1" x14ac:dyDescent="0.25">
      <c r="A204" t="s">
        <v>180</v>
      </c>
      <c r="B204" t="s">
        <v>20</v>
      </c>
      <c r="C204" t="s">
        <v>1624</v>
      </c>
      <c r="D204" t="s">
        <v>443</v>
      </c>
      <c r="E204" s="2">
        <v>4200000</v>
      </c>
      <c r="F204"/>
      <c r="H204"/>
      <c r="I204" s="19">
        <v>3500000</v>
      </c>
      <c r="K204" s="2">
        <f t="shared" si="8"/>
        <v>7700000</v>
      </c>
      <c r="L204" s="19">
        <v>3800000</v>
      </c>
      <c r="M204" t="s">
        <v>288</v>
      </c>
      <c r="R204"/>
    </row>
    <row r="205" spans="1:18" s="19" customFormat="1" hidden="1" outlineLevel="1" x14ac:dyDescent="0.25">
      <c r="A205" t="s">
        <v>180</v>
      </c>
      <c r="B205" t="s">
        <v>20</v>
      </c>
      <c r="C205" t="s">
        <v>1625</v>
      </c>
      <c r="D205" t="s">
        <v>168</v>
      </c>
      <c r="E205" s="2">
        <v>4000000</v>
      </c>
      <c r="F205"/>
      <c r="H205"/>
      <c r="I205" s="19">
        <v>3500000</v>
      </c>
      <c r="K205" s="2">
        <f t="shared" si="8"/>
        <v>7500000</v>
      </c>
      <c r="L205" s="19">
        <v>4500000</v>
      </c>
      <c r="M205" t="s">
        <v>250</v>
      </c>
      <c r="R205"/>
    </row>
    <row r="206" spans="1:18" s="19" customFormat="1" hidden="1" outlineLevel="1" x14ac:dyDescent="0.25">
      <c r="A206" t="s">
        <v>180</v>
      </c>
      <c r="B206" t="s">
        <v>20</v>
      </c>
      <c r="C206" t="s">
        <v>1626</v>
      </c>
      <c r="D206" t="s">
        <v>1627</v>
      </c>
      <c r="E206" s="2">
        <v>2200000</v>
      </c>
      <c r="F206"/>
      <c r="G206" s="19">
        <v>1000000</v>
      </c>
      <c r="H206"/>
      <c r="I206" s="19">
        <v>0</v>
      </c>
      <c r="K206" s="2">
        <f t="shared" si="8"/>
        <v>3200000</v>
      </c>
      <c r="L206" s="19">
        <v>2200000</v>
      </c>
      <c r="M206" t="s">
        <v>250</v>
      </c>
      <c r="R206"/>
    </row>
    <row r="207" spans="1:18" s="19" customFormat="1" hidden="1" outlineLevel="1" x14ac:dyDescent="0.25">
      <c r="A207" t="s">
        <v>180</v>
      </c>
      <c r="B207" t="s">
        <v>20</v>
      </c>
      <c r="C207" t="s">
        <v>1642</v>
      </c>
      <c r="D207" t="s">
        <v>444</v>
      </c>
      <c r="E207" s="2">
        <v>2300000</v>
      </c>
      <c r="F207"/>
      <c r="H207"/>
      <c r="I207" s="19">
        <v>2000000</v>
      </c>
      <c r="K207" s="2">
        <f t="shared" si="8"/>
        <v>4300000</v>
      </c>
      <c r="L207" s="19">
        <v>2800000</v>
      </c>
      <c r="M207" t="s">
        <v>253</v>
      </c>
      <c r="R207"/>
    </row>
    <row r="208" spans="1:18" s="19" customFormat="1" hidden="1" outlineLevel="1" x14ac:dyDescent="0.25">
      <c r="A208" t="s">
        <v>180</v>
      </c>
      <c r="B208" t="s">
        <v>20</v>
      </c>
      <c r="C208" t="s">
        <v>1628</v>
      </c>
      <c r="D208" t="s">
        <v>1629</v>
      </c>
      <c r="E208" s="2">
        <v>3300000</v>
      </c>
      <c r="F208"/>
      <c r="H208"/>
      <c r="I208" s="19">
        <v>3500000</v>
      </c>
      <c r="K208" s="2">
        <f t="shared" si="8"/>
        <v>6800000</v>
      </c>
      <c r="L208" s="19">
        <v>3300000</v>
      </c>
      <c r="M208" t="s">
        <v>250</v>
      </c>
      <c r="R208"/>
    </row>
    <row r="209" spans="1:18" s="19" customFormat="1" hidden="1" outlineLevel="1" x14ac:dyDescent="0.25">
      <c r="A209" t="s">
        <v>180</v>
      </c>
      <c r="B209" t="s">
        <v>20</v>
      </c>
      <c r="C209" t="s">
        <v>1848</v>
      </c>
      <c r="D209" t="s">
        <v>1849</v>
      </c>
      <c r="E209" s="2">
        <v>1300000</v>
      </c>
      <c r="F209"/>
      <c r="G209" s="19">
        <v>1000000</v>
      </c>
      <c r="H209"/>
      <c r="K209" s="2">
        <f t="shared" si="8"/>
        <v>2300000</v>
      </c>
      <c r="L209" s="19">
        <v>1300000</v>
      </c>
      <c r="M209" t="s">
        <v>250</v>
      </c>
      <c r="R209"/>
    </row>
    <row r="210" spans="1:18" s="19" customFormat="1" hidden="1" outlineLevel="1" x14ac:dyDescent="0.25">
      <c r="A210" t="s">
        <v>180</v>
      </c>
      <c r="B210" t="s">
        <v>20</v>
      </c>
      <c r="C210" t="s">
        <v>1631</v>
      </c>
      <c r="D210" t="s">
        <v>986</v>
      </c>
      <c r="E210" s="2">
        <v>3800000</v>
      </c>
      <c r="F210"/>
      <c r="G210" s="19">
        <v>461538.46153846156</v>
      </c>
      <c r="H210"/>
      <c r="K210" s="2">
        <f t="shared" si="8"/>
        <v>4261538.461538462</v>
      </c>
      <c r="L210" s="19">
        <v>3800000</v>
      </c>
      <c r="M210" t="s">
        <v>250</v>
      </c>
      <c r="R210"/>
    </row>
    <row r="211" spans="1:18" s="19" customFormat="1" hidden="1" outlineLevel="1" x14ac:dyDescent="0.25">
      <c r="A211" t="s">
        <v>180</v>
      </c>
      <c r="B211" t="s">
        <v>20</v>
      </c>
      <c r="C211" t="s">
        <v>1632</v>
      </c>
      <c r="D211" t="s">
        <v>762</v>
      </c>
      <c r="E211" s="2">
        <v>4200000</v>
      </c>
      <c r="F211"/>
      <c r="H211"/>
      <c r="I211" s="19">
        <v>3500000</v>
      </c>
      <c r="K211" s="2">
        <f t="shared" si="8"/>
        <v>7700000</v>
      </c>
      <c r="L211" s="19">
        <v>4200000</v>
      </c>
      <c r="M211" t="s">
        <v>250</v>
      </c>
      <c r="R211"/>
    </row>
    <row r="212" spans="1:18" s="19" customFormat="1" hidden="1" outlineLevel="1" x14ac:dyDescent="0.25">
      <c r="A212" t="s">
        <v>180</v>
      </c>
      <c r="B212" t="s">
        <v>20</v>
      </c>
      <c r="C212" t="s">
        <v>1633</v>
      </c>
      <c r="D212" t="s">
        <v>171</v>
      </c>
      <c r="E212" s="2">
        <v>4800000</v>
      </c>
      <c r="F212"/>
      <c r="H212"/>
      <c r="I212" s="19">
        <v>2000000</v>
      </c>
      <c r="K212" s="2">
        <f t="shared" si="8"/>
        <v>6800000</v>
      </c>
      <c r="L212" s="19">
        <v>4800000</v>
      </c>
      <c r="M212" t="s">
        <v>288</v>
      </c>
      <c r="R212"/>
    </row>
    <row r="213" spans="1:18" s="19" customFormat="1" hidden="1" outlineLevel="1" x14ac:dyDescent="0.25">
      <c r="A213" t="s">
        <v>180</v>
      </c>
      <c r="B213" t="s">
        <v>20</v>
      </c>
      <c r="C213" t="s">
        <v>1590</v>
      </c>
      <c r="D213" t="s">
        <v>983</v>
      </c>
      <c r="E213" s="2">
        <v>2800000</v>
      </c>
      <c r="F213"/>
      <c r="H213"/>
      <c r="K213" s="2">
        <f t="shared" si="8"/>
        <v>2800000</v>
      </c>
      <c r="L213" s="19">
        <v>3300000</v>
      </c>
      <c r="M213" t="s">
        <v>250</v>
      </c>
      <c r="R213"/>
    </row>
    <row r="214" spans="1:18" s="19" customFormat="1" hidden="1" outlineLevel="1" x14ac:dyDescent="0.25">
      <c r="A214" t="s">
        <v>180</v>
      </c>
      <c r="B214" t="s">
        <v>20</v>
      </c>
      <c r="C214" t="s">
        <v>1850</v>
      </c>
      <c r="D214" t="s">
        <v>1851</v>
      </c>
      <c r="E214" s="2">
        <v>2800000</v>
      </c>
      <c r="F214"/>
      <c r="G214" s="19">
        <v>1000000</v>
      </c>
      <c r="H214"/>
      <c r="K214" s="2">
        <f t="shared" si="8"/>
        <v>3800000</v>
      </c>
      <c r="L214" s="19">
        <v>3300000</v>
      </c>
      <c r="M214" t="s">
        <v>250</v>
      </c>
      <c r="R214"/>
    </row>
    <row r="215" spans="1:18" s="19" customFormat="1" hidden="1" outlineLevel="1" x14ac:dyDescent="0.25">
      <c r="A215" t="s">
        <v>180</v>
      </c>
      <c r="B215" t="s">
        <v>20</v>
      </c>
      <c r="C215" t="s">
        <v>1852</v>
      </c>
      <c r="D215" t="s">
        <v>1853</v>
      </c>
      <c r="E215" s="2">
        <v>1300000</v>
      </c>
      <c r="F215"/>
      <c r="G215" s="19">
        <v>1000000</v>
      </c>
      <c r="H215"/>
      <c r="K215" s="2">
        <f t="shared" si="8"/>
        <v>2300000</v>
      </c>
      <c r="L215" s="19">
        <v>1300000</v>
      </c>
      <c r="M215" t="s">
        <v>250</v>
      </c>
      <c r="R215"/>
    </row>
    <row r="216" spans="1:18" s="19" customFormat="1" hidden="1" outlineLevel="1" x14ac:dyDescent="0.25">
      <c r="A216" t="s">
        <v>180</v>
      </c>
      <c r="B216" t="s">
        <v>20</v>
      </c>
      <c r="C216" t="s">
        <v>1854</v>
      </c>
      <c r="D216" t="s">
        <v>1855</v>
      </c>
      <c r="E216" s="2">
        <v>1800000</v>
      </c>
      <c r="F216"/>
      <c r="G216" s="19">
        <v>1000000</v>
      </c>
      <c r="H216"/>
      <c r="K216" s="2">
        <f t="shared" si="8"/>
        <v>2800000</v>
      </c>
      <c r="L216" s="19">
        <v>1800000</v>
      </c>
      <c r="M216" t="s">
        <v>250</v>
      </c>
      <c r="R216"/>
    </row>
    <row r="217" spans="1:18" s="19" customFormat="1" hidden="1" outlineLevel="1" x14ac:dyDescent="0.25">
      <c r="A217" t="s">
        <v>180</v>
      </c>
      <c r="B217" t="s">
        <v>20</v>
      </c>
      <c r="C217" t="s">
        <v>1597</v>
      </c>
      <c r="D217" t="s">
        <v>46</v>
      </c>
      <c r="E217" s="2">
        <v>4200000</v>
      </c>
      <c r="F217"/>
      <c r="H217"/>
      <c r="I217" s="19">
        <v>3500000</v>
      </c>
      <c r="K217" s="2">
        <f t="shared" si="8"/>
        <v>7700000</v>
      </c>
      <c r="L217" s="19">
        <v>5000000</v>
      </c>
      <c r="M217" t="s">
        <v>251</v>
      </c>
      <c r="R217"/>
    </row>
    <row r="218" spans="1:18" s="19" customFormat="1" hidden="1" outlineLevel="1" x14ac:dyDescent="0.25">
      <c r="A218" t="s">
        <v>180</v>
      </c>
      <c r="B218" t="s">
        <v>20</v>
      </c>
      <c r="C218" t="s">
        <v>1591</v>
      </c>
      <c r="D218" t="s">
        <v>994</v>
      </c>
      <c r="E218" s="2">
        <v>4000000</v>
      </c>
      <c r="F218"/>
      <c r="G218" s="19">
        <v>846153.84615384613</v>
      </c>
      <c r="H218"/>
      <c r="K218" s="2">
        <f t="shared" si="8"/>
        <v>4846153.846153846</v>
      </c>
      <c r="L218" s="19">
        <v>4000000</v>
      </c>
      <c r="M218" t="s">
        <v>288</v>
      </c>
      <c r="R218"/>
    </row>
    <row r="219" spans="1:18" s="19" customFormat="1" hidden="1" outlineLevel="1" x14ac:dyDescent="0.25">
      <c r="A219" t="s">
        <v>180</v>
      </c>
      <c r="B219" t="s">
        <v>20</v>
      </c>
      <c r="C219" t="s">
        <v>1595</v>
      </c>
      <c r="D219" t="s">
        <v>500</v>
      </c>
      <c r="E219" s="2">
        <v>4000000</v>
      </c>
      <c r="F219"/>
      <c r="H219"/>
      <c r="K219" s="2">
        <f t="shared" si="8"/>
        <v>4000000</v>
      </c>
      <c r="L219" s="19">
        <v>4000000</v>
      </c>
      <c r="M219" t="s">
        <v>288</v>
      </c>
      <c r="R219"/>
    </row>
    <row r="220" spans="1:18" s="19" customFormat="1" hidden="1" outlineLevel="1" x14ac:dyDescent="0.25">
      <c r="A220" t="s">
        <v>180</v>
      </c>
      <c r="B220" t="s">
        <v>20</v>
      </c>
      <c r="C220" t="s">
        <v>1634</v>
      </c>
      <c r="D220" t="s">
        <v>51</v>
      </c>
      <c r="E220" s="2">
        <v>1800000</v>
      </c>
      <c r="F220"/>
      <c r="H220"/>
      <c r="K220" s="2">
        <f t="shared" si="8"/>
        <v>1800000</v>
      </c>
      <c r="L220" s="19">
        <v>1800000</v>
      </c>
      <c r="M220" t="s">
        <v>250</v>
      </c>
      <c r="R220"/>
    </row>
    <row r="221" spans="1:18" s="19" customFormat="1" hidden="1" outlineLevel="1" x14ac:dyDescent="0.25">
      <c r="A221" t="s">
        <v>180</v>
      </c>
      <c r="B221" t="s">
        <v>20</v>
      </c>
      <c r="C221" t="s">
        <v>1635</v>
      </c>
      <c r="D221" t="s">
        <v>173</v>
      </c>
      <c r="E221" s="2">
        <v>1800000</v>
      </c>
      <c r="F221"/>
      <c r="H221"/>
      <c r="K221" s="2">
        <f t="shared" si="8"/>
        <v>1800000</v>
      </c>
      <c r="L221" s="19">
        <v>1800000</v>
      </c>
      <c r="M221" t="s">
        <v>250</v>
      </c>
      <c r="R221"/>
    </row>
    <row r="222" spans="1:18" s="19" customFormat="1" hidden="1" outlineLevel="1" x14ac:dyDescent="0.25">
      <c r="A222" t="s">
        <v>180</v>
      </c>
      <c r="B222" t="s">
        <v>20</v>
      </c>
      <c r="C222" t="s">
        <v>1636</v>
      </c>
      <c r="D222" t="s">
        <v>415</v>
      </c>
      <c r="E222" s="2">
        <v>2000000</v>
      </c>
      <c r="F222"/>
      <c r="H222"/>
      <c r="K222" s="2">
        <f t="shared" si="8"/>
        <v>2000000</v>
      </c>
      <c r="L222" s="19">
        <v>2000000</v>
      </c>
      <c r="M222" t="s">
        <v>288</v>
      </c>
      <c r="R222"/>
    </row>
    <row r="223" spans="1:18" s="19" customFormat="1" hidden="1" outlineLevel="1" x14ac:dyDescent="0.25">
      <c r="A223" t="s">
        <v>180</v>
      </c>
      <c r="B223" t="s">
        <v>20</v>
      </c>
      <c r="C223" t="s">
        <v>1637</v>
      </c>
      <c r="D223" t="s">
        <v>596</v>
      </c>
      <c r="E223" s="2">
        <v>1400000</v>
      </c>
      <c r="F223"/>
      <c r="H223"/>
      <c r="K223" s="2">
        <f t="shared" si="8"/>
        <v>1400000</v>
      </c>
      <c r="L223" s="19">
        <v>1400000</v>
      </c>
      <c r="M223" t="s">
        <v>250</v>
      </c>
      <c r="R223"/>
    </row>
    <row r="224" spans="1:18" s="19" customFormat="1" hidden="1" outlineLevel="1" x14ac:dyDescent="0.25">
      <c r="A224" t="s">
        <v>180</v>
      </c>
      <c r="B224" t="s">
        <v>20</v>
      </c>
      <c r="C224" t="s">
        <v>1856</v>
      </c>
      <c r="D224" t="s">
        <v>1857</v>
      </c>
      <c r="E224" s="2">
        <v>230769.23076923075</v>
      </c>
      <c r="F224"/>
      <c r="G224" s="19">
        <v>461538.46153846156</v>
      </c>
      <c r="H224"/>
      <c r="K224" s="2">
        <f t="shared" si="8"/>
        <v>692307.69230769225</v>
      </c>
      <c r="L224" s="19">
        <v>230769.23076923075</v>
      </c>
      <c r="M224" t="s">
        <v>253</v>
      </c>
      <c r="R224"/>
    </row>
    <row r="225" spans="1:18" s="19" customFormat="1" hidden="1" outlineLevel="1" x14ac:dyDescent="0.25">
      <c r="A225" t="s">
        <v>180</v>
      </c>
      <c r="B225" t="s">
        <v>20</v>
      </c>
      <c r="C225" t="s">
        <v>1639</v>
      </c>
      <c r="D225" t="s">
        <v>447</v>
      </c>
      <c r="E225" s="2">
        <v>1800000</v>
      </c>
      <c r="F225"/>
      <c r="H225"/>
      <c r="K225" s="2">
        <f t="shared" si="8"/>
        <v>1800000</v>
      </c>
      <c r="L225" s="19">
        <v>1800000</v>
      </c>
      <c r="M225" t="s">
        <v>253</v>
      </c>
      <c r="R225"/>
    </row>
    <row r="226" spans="1:18" s="19" customFormat="1" hidden="1" outlineLevel="1" x14ac:dyDescent="0.25">
      <c r="A226" t="s">
        <v>180</v>
      </c>
      <c r="B226" t="s">
        <v>20</v>
      </c>
      <c r="C226" t="s">
        <v>1640</v>
      </c>
      <c r="D226" t="s">
        <v>400</v>
      </c>
      <c r="E226" s="2">
        <v>2800000</v>
      </c>
      <c r="F226"/>
      <c r="H226"/>
      <c r="I226" s="19">
        <v>3500000</v>
      </c>
      <c r="K226" s="2">
        <f t="shared" si="8"/>
        <v>6300000</v>
      </c>
      <c r="L226" s="19">
        <v>2800000</v>
      </c>
      <c r="M226" t="s">
        <v>288</v>
      </c>
      <c r="R226"/>
    </row>
    <row r="227" spans="1:18" s="19" customFormat="1" hidden="1" outlineLevel="1" x14ac:dyDescent="0.25">
      <c r="A227" t="s">
        <v>180</v>
      </c>
      <c r="B227" t="s">
        <v>20</v>
      </c>
      <c r="C227"/>
      <c r="D227" t="s">
        <v>1</v>
      </c>
      <c r="E227" s="2">
        <v>0</v>
      </c>
      <c r="F227"/>
      <c r="H227"/>
      <c r="K227" s="2">
        <f t="shared" si="8"/>
        <v>0</v>
      </c>
      <c r="L227" s="19">
        <v>0</v>
      </c>
      <c r="M227" t="s">
        <v>253</v>
      </c>
      <c r="R227"/>
    </row>
    <row r="228" spans="1:18" s="19" customFormat="1" hidden="1" outlineLevel="1" x14ac:dyDescent="0.25">
      <c r="A228" t="s">
        <v>180</v>
      </c>
      <c r="B228" t="s">
        <v>20</v>
      </c>
      <c r="C228" t="s">
        <v>1643</v>
      </c>
      <c r="D228" t="s">
        <v>504</v>
      </c>
      <c r="E228" s="2">
        <v>0</v>
      </c>
      <c r="F228"/>
      <c r="H228"/>
      <c r="K228" s="2">
        <f t="shared" si="8"/>
        <v>0</v>
      </c>
      <c r="L228" s="19">
        <v>0</v>
      </c>
      <c r="M228" t="s">
        <v>253</v>
      </c>
      <c r="R228"/>
    </row>
    <row r="229" spans="1:18" s="19" customFormat="1" hidden="1" outlineLevel="1" x14ac:dyDescent="0.25">
      <c r="A229" t="s">
        <v>180</v>
      </c>
      <c r="B229" t="s">
        <v>20</v>
      </c>
      <c r="C229" t="s">
        <v>1644</v>
      </c>
      <c r="D229" t="s">
        <v>711</v>
      </c>
      <c r="E229" s="2">
        <v>1800000</v>
      </c>
      <c r="F229"/>
      <c r="H229"/>
      <c r="K229" s="2">
        <f t="shared" si="8"/>
        <v>1800000</v>
      </c>
      <c r="L229" s="19">
        <v>1800000</v>
      </c>
      <c r="M229" t="s">
        <v>253</v>
      </c>
      <c r="R229"/>
    </row>
    <row r="230" spans="1:18" s="19" customFormat="1" hidden="1" outlineLevel="1" x14ac:dyDescent="0.25">
      <c r="A230" t="s">
        <v>180</v>
      </c>
      <c r="B230" t="s">
        <v>20</v>
      </c>
      <c r="C230" t="s">
        <v>2003</v>
      </c>
      <c r="D230" t="s">
        <v>2004</v>
      </c>
      <c r="E230" s="2">
        <f t="shared" ref="E230:E231" si="9">+L230-F230</f>
        <v>0</v>
      </c>
      <c r="F230"/>
      <c r="G230" s="19">
        <v>269230.76923076925</v>
      </c>
      <c r="H230"/>
      <c r="K230" s="2">
        <f t="shared" si="8"/>
        <v>269230.76923076925</v>
      </c>
      <c r="L230" s="19">
        <v>0</v>
      </c>
      <c r="M230" t="s">
        <v>253</v>
      </c>
      <c r="R230"/>
    </row>
    <row r="231" spans="1:18" s="19" customFormat="1" hidden="1" outlineLevel="1" x14ac:dyDescent="0.25">
      <c r="A231" t="s">
        <v>180</v>
      </c>
      <c r="B231" t="s">
        <v>20</v>
      </c>
      <c r="C231" s="29" t="s">
        <v>1596</v>
      </c>
      <c r="D231" t="s">
        <v>854</v>
      </c>
      <c r="E231" s="2">
        <f t="shared" si="9"/>
        <v>0</v>
      </c>
      <c r="F231"/>
      <c r="H231"/>
      <c r="I231" s="19">
        <v>3500000</v>
      </c>
      <c r="K231" s="2">
        <f t="shared" si="8"/>
        <v>3500000</v>
      </c>
      <c r="L231" s="19">
        <v>0</v>
      </c>
      <c r="M231" s="19" t="s">
        <v>366</v>
      </c>
      <c r="R231"/>
    </row>
    <row r="232" spans="1:18" s="19" customFormat="1" hidden="1" outlineLevel="1" x14ac:dyDescent="0.25">
      <c r="A232" t="s">
        <v>180</v>
      </c>
      <c r="B232" t="s">
        <v>20</v>
      </c>
      <c r="C232" s="29" t="s">
        <v>1616</v>
      </c>
      <c r="D232" t="s">
        <v>48</v>
      </c>
      <c r="E232" s="2">
        <f t="shared" ref="E232" si="10">+L232-F232</f>
        <v>0</v>
      </c>
      <c r="F232"/>
      <c r="H232"/>
      <c r="I232" s="19">
        <v>3500000</v>
      </c>
      <c r="K232" s="2">
        <f t="shared" si="8"/>
        <v>3500000</v>
      </c>
      <c r="L232" s="19">
        <v>0</v>
      </c>
      <c r="M232" s="19" t="s">
        <v>366</v>
      </c>
      <c r="R232"/>
    </row>
    <row r="233" spans="1:18" hidden="1" outlineLevel="1" x14ac:dyDescent="0.25">
      <c r="A233" t="s">
        <v>179</v>
      </c>
      <c r="B233" t="s">
        <v>37</v>
      </c>
      <c r="C233" t="s">
        <v>1647</v>
      </c>
      <c r="D233" t="s">
        <v>505</v>
      </c>
      <c r="E233" s="2">
        <v>4500000</v>
      </c>
      <c r="F233"/>
      <c r="G233"/>
      <c r="H233"/>
      <c r="I233" s="19">
        <v>4500000</v>
      </c>
      <c r="J233" s="19">
        <v>12000000</v>
      </c>
      <c r="K233" s="2">
        <f t="shared" si="8"/>
        <v>21000000</v>
      </c>
      <c r="L233" s="19">
        <v>4500000</v>
      </c>
      <c r="M233"/>
    </row>
    <row r="234" spans="1:18" hidden="1" outlineLevel="1" x14ac:dyDescent="0.25">
      <c r="A234" t="s">
        <v>179</v>
      </c>
      <c r="B234" t="s">
        <v>37</v>
      </c>
      <c r="C234" t="s">
        <v>1648</v>
      </c>
      <c r="D234" t="s">
        <v>175</v>
      </c>
      <c r="E234" s="2">
        <v>0</v>
      </c>
      <c r="F234"/>
      <c r="G234"/>
      <c r="H234"/>
      <c r="I234" s="19">
        <v>1500000</v>
      </c>
      <c r="J234" s="19">
        <v>12000000</v>
      </c>
      <c r="K234" s="2">
        <f t="shared" si="8"/>
        <v>13500000</v>
      </c>
      <c r="L234" s="19">
        <v>0</v>
      </c>
      <c r="M234"/>
    </row>
    <row r="235" spans="1:18" hidden="1" outlineLevel="1" x14ac:dyDescent="0.25">
      <c r="A235" t="s">
        <v>179</v>
      </c>
      <c r="B235" t="s">
        <v>37</v>
      </c>
      <c r="C235" t="s">
        <v>1649</v>
      </c>
      <c r="D235" t="s">
        <v>43</v>
      </c>
      <c r="E235" s="2">
        <v>500000</v>
      </c>
      <c r="F235"/>
      <c r="G235"/>
      <c r="H235"/>
      <c r="I235" s="19">
        <v>0</v>
      </c>
      <c r="J235" s="19">
        <v>0</v>
      </c>
      <c r="K235" s="2">
        <f t="shared" si="8"/>
        <v>500000</v>
      </c>
      <c r="L235" s="19">
        <v>500000</v>
      </c>
      <c r="M235"/>
    </row>
    <row r="236" spans="1:18" hidden="1" outlineLevel="1" x14ac:dyDescent="0.25">
      <c r="A236" t="s">
        <v>179</v>
      </c>
      <c r="B236" t="s">
        <v>37</v>
      </c>
      <c r="C236" t="s">
        <v>1650</v>
      </c>
      <c r="D236" t="s">
        <v>445</v>
      </c>
      <c r="E236" s="2">
        <v>1100000</v>
      </c>
      <c r="F236"/>
      <c r="G236"/>
      <c r="H236"/>
      <c r="I236" s="19">
        <v>2250000</v>
      </c>
      <c r="J236" s="19">
        <v>0</v>
      </c>
      <c r="K236" s="2">
        <f t="shared" si="8"/>
        <v>3350000</v>
      </c>
      <c r="L236" s="19">
        <v>1100000</v>
      </c>
      <c r="M236"/>
    </row>
    <row r="237" spans="1:18" hidden="1" outlineLevel="1" x14ac:dyDescent="0.25">
      <c r="A237" t="s">
        <v>179</v>
      </c>
      <c r="B237" t="s">
        <v>37</v>
      </c>
      <c r="C237" t="s">
        <v>1651</v>
      </c>
      <c r="D237" t="s">
        <v>1645</v>
      </c>
      <c r="E237" s="2">
        <v>1500000</v>
      </c>
      <c r="F237"/>
      <c r="G237"/>
      <c r="H237"/>
      <c r="I237" s="19">
        <v>0</v>
      </c>
      <c r="J237" s="19">
        <v>12000000</v>
      </c>
      <c r="K237" s="2">
        <f t="shared" si="8"/>
        <v>13500000</v>
      </c>
      <c r="L237" s="19">
        <v>1500000</v>
      </c>
      <c r="M237"/>
    </row>
    <row r="238" spans="1:18" hidden="1" outlineLevel="1" x14ac:dyDescent="0.25">
      <c r="A238" t="s">
        <v>179</v>
      </c>
      <c r="B238" t="s">
        <v>37</v>
      </c>
      <c r="D238" t="s">
        <v>1</v>
      </c>
      <c r="E238" s="2">
        <v>1500000</v>
      </c>
      <c r="F238"/>
      <c r="G238"/>
      <c r="H238"/>
      <c r="I238" s="19"/>
      <c r="J238" s="19">
        <v>0</v>
      </c>
      <c r="K238" s="2">
        <f t="shared" si="8"/>
        <v>1500000</v>
      </c>
      <c r="L238" s="19">
        <v>1500000</v>
      </c>
      <c r="M238"/>
    </row>
    <row r="239" spans="1:18" hidden="1" outlineLevel="1" x14ac:dyDescent="0.25">
      <c r="A239" t="s">
        <v>179</v>
      </c>
      <c r="B239" t="s">
        <v>37</v>
      </c>
      <c r="C239" t="s">
        <v>1653</v>
      </c>
      <c r="D239" t="s">
        <v>997</v>
      </c>
      <c r="E239" s="2">
        <v>4000000</v>
      </c>
      <c r="F239"/>
      <c r="G239"/>
      <c r="H239"/>
      <c r="I239" s="19">
        <v>0</v>
      </c>
      <c r="J239" s="19">
        <v>12000000</v>
      </c>
      <c r="K239" s="2">
        <f t="shared" si="8"/>
        <v>16000000</v>
      </c>
      <c r="L239" s="19">
        <v>4000000</v>
      </c>
      <c r="M239"/>
    </row>
    <row r="240" spans="1:18" hidden="1" outlineLevel="1" x14ac:dyDescent="0.25">
      <c r="A240" t="s">
        <v>180</v>
      </c>
      <c r="B240" t="s">
        <v>37</v>
      </c>
      <c r="C240" t="s">
        <v>1654</v>
      </c>
      <c r="D240" t="s">
        <v>998</v>
      </c>
      <c r="E240" s="2">
        <v>1600000</v>
      </c>
      <c r="F240"/>
      <c r="G240"/>
      <c r="H240"/>
      <c r="I240" s="19">
        <v>0</v>
      </c>
      <c r="J240" s="19">
        <v>0</v>
      </c>
      <c r="K240" s="2">
        <f t="shared" si="8"/>
        <v>1600000</v>
      </c>
      <c r="L240" s="19">
        <v>1600000</v>
      </c>
      <c r="M240"/>
    </row>
    <row r="241" spans="1:17" hidden="1" outlineLevel="1" x14ac:dyDescent="0.25">
      <c r="A241" t="s">
        <v>180</v>
      </c>
      <c r="B241" t="s">
        <v>37</v>
      </c>
      <c r="C241" t="s">
        <v>1655</v>
      </c>
      <c r="D241" t="s">
        <v>164</v>
      </c>
      <c r="E241" s="2">
        <v>1100000</v>
      </c>
      <c r="F241"/>
      <c r="G241"/>
      <c r="H241"/>
      <c r="I241" s="19">
        <v>0</v>
      </c>
      <c r="J241" s="19">
        <v>0</v>
      </c>
      <c r="K241" s="2">
        <f t="shared" si="8"/>
        <v>1100000</v>
      </c>
      <c r="L241" s="19">
        <v>1100000</v>
      </c>
      <c r="M241"/>
    </row>
    <row r="242" spans="1:17" hidden="1" outlineLevel="1" x14ac:dyDescent="0.25">
      <c r="A242" t="s">
        <v>180</v>
      </c>
      <c r="B242" t="s">
        <v>37</v>
      </c>
      <c r="C242" t="s">
        <v>1656</v>
      </c>
      <c r="D242" t="s">
        <v>507</v>
      </c>
      <c r="E242" s="2">
        <v>0</v>
      </c>
      <c r="F242"/>
      <c r="G242"/>
      <c r="H242"/>
      <c r="I242" s="19">
        <v>2250000</v>
      </c>
      <c r="J242" s="19">
        <v>0</v>
      </c>
      <c r="K242" s="2">
        <f t="shared" si="8"/>
        <v>2250000</v>
      </c>
      <c r="L242" s="19">
        <v>0</v>
      </c>
      <c r="M242"/>
    </row>
    <row r="243" spans="1:17" hidden="1" outlineLevel="1" x14ac:dyDescent="0.25">
      <c r="A243" t="s">
        <v>180</v>
      </c>
      <c r="B243" t="s">
        <v>37</v>
      </c>
      <c r="C243" t="s">
        <v>1859</v>
      </c>
      <c r="D243" t="s">
        <v>1858</v>
      </c>
      <c r="E243" s="2">
        <v>1900000</v>
      </c>
      <c r="F243"/>
      <c r="G243"/>
      <c r="H243"/>
      <c r="I243" s="19"/>
      <c r="J243" s="19">
        <v>0</v>
      </c>
      <c r="K243" s="2">
        <f t="shared" si="8"/>
        <v>1900000</v>
      </c>
      <c r="L243" s="19">
        <v>1900000</v>
      </c>
      <c r="M243"/>
    </row>
    <row r="244" spans="1:17" hidden="1" outlineLevel="1" x14ac:dyDescent="0.25">
      <c r="A244" t="s">
        <v>180</v>
      </c>
      <c r="B244" t="s">
        <v>37</v>
      </c>
      <c r="C244" t="s">
        <v>1658</v>
      </c>
      <c r="D244" t="s">
        <v>369</v>
      </c>
      <c r="E244" s="2">
        <v>700000</v>
      </c>
      <c r="F244"/>
      <c r="G244"/>
      <c r="H244"/>
      <c r="I244" s="19">
        <v>3000000</v>
      </c>
      <c r="J244" s="19">
        <v>12000000</v>
      </c>
      <c r="K244" s="2">
        <f t="shared" si="8"/>
        <v>15700000</v>
      </c>
      <c r="L244" s="19">
        <v>700000</v>
      </c>
      <c r="M244"/>
    </row>
    <row r="245" spans="1:17" s="20" customFormat="1" hidden="1" outlineLevel="1" x14ac:dyDescent="0.25">
      <c r="A245" s="20" t="s">
        <v>180</v>
      </c>
      <c r="B245" s="20" t="s">
        <v>37</v>
      </c>
      <c r="C245" s="20" t="s">
        <v>1659</v>
      </c>
      <c r="D245" s="20" t="s">
        <v>178</v>
      </c>
      <c r="E245" s="16">
        <v>500000</v>
      </c>
      <c r="I245" s="19">
        <v>1500000</v>
      </c>
      <c r="J245" s="19">
        <v>12000000</v>
      </c>
      <c r="K245" s="2">
        <f t="shared" si="8"/>
        <v>14000000</v>
      </c>
      <c r="L245" s="22">
        <v>500000</v>
      </c>
      <c r="N245" s="22"/>
      <c r="O245" s="22"/>
      <c r="P245" s="22"/>
      <c r="Q245" s="22"/>
    </row>
    <row r="246" spans="1:17" hidden="1" outlineLevel="1" x14ac:dyDescent="0.25">
      <c r="A246" t="s">
        <v>180</v>
      </c>
      <c r="B246" t="s">
        <v>37</v>
      </c>
      <c r="C246" t="s">
        <v>1619</v>
      </c>
      <c r="D246" t="s">
        <v>827</v>
      </c>
      <c r="E246" s="2">
        <v>1100000</v>
      </c>
      <c r="F246"/>
      <c r="G246"/>
      <c r="H246"/>
      <c r="I246" s="19">
        <v>3500000</v>
      </c>
      <c r="J246" s="19">
        <v>0</v>
      </c>
      <c r="K246" s="2">
        <f t="shared" si="8"/>
        <v>4600000</v>
      </c>
      <c r="L246" s="19">
        <v>1100000</v>
      </c>
      <c r="M246"/>
    </row>
    <row r="247" spans="1:17" hidden="1" outlineLevel="1" x14ac:dyDescent="0.25">
      <c r="A247" t="s">
        <v>180</v>
      </c>
      <c r="B247" t="s">
        <v>37</v>
      </c>
      <c r="C247" t="s">
        <v>1660</v>
      </c>
      <c r="D247" t="s">
        <v>172</v>
      </c>
      <c r="E247" s="2">
        <v>1300000</v>
      </c>
      <c r="F247"/>
      <c r="G247"/>
      <c r="H247"/>
      <c r="I247" s="19">
        <v>0</v>
      </c>
      <c r="J247" s="19">
        <v>12000000</v>
      </c>
      <c r="K247" s="2">
        <f t="shared" si="8"/>
        <v>13300000</v>
      </c>
      <c r="L247" s="19">
        <v>1300000</v>
      </c>
      <c r="M247"/>
    </row>
    <row r="248" spans="1:17" hidden="1" outlineLevel="1" x14ac:dyDescent="0.25">
      <c r="A248" t="s">
        <v>180</v>
      </c>
      <c r="B248" t="s">
        <v>37</v>
      </c>
      <c r="C248" t="s">
        <v>1661</v>
      </c>
      <c r="D248" t="s">
        <v>414</v>
      </c>
      <c r="E248" s="2">
        <v>0</v>
      </c>
      <c r="F248"/>
      <c r="G248"/>
      <c r="H248"/>
      <c r="I248" s="19">
        <v>0</v>
      </c>
      <c r="J248" s="19">
        <v>0</v>
      </c>
      <c r="K248" s="2">
        <f t="shared" si="8"/>
        <v>0</v>
      </c>
      <c r="L248" s="19">
        <v>0</v>
      </c>
      <c r="M248"/>
    </row>
    <row r="249" spans="1:17" hidden="1" outlineLevel="1" x14ac:dyDescent="0.25">
      <c r="A249" t="s">
        <v>180</v>
      </c>
      <c r="B249" t="s">
        <v>37</v>
      </c>
      <c r="C249" t="s">
        <v>1861</v>
      </c>
      <c r="D249" t="s">
        <v>1860</v>
      </c>
      <c r="E249" s="2">
        <v>1100000</v>
      </c>
      <c r="F249"/>
      <c r="G249"/>
      <c r="H249"/>
      <c r="I249" s="19">
        <v>0</v>
      </c>
      <c r="J249" s="19">
        <v>0</v>
      </c>
      <c r="K249" s="2">
        <f t="shared" si="8"/>
        <v>1100000</v>
      </c>
      <c r="L249" s="19">
        <v>1100000</v>
      </c>
      <c r="M249"/>
    </row>
    <row r="250" spans="1:17" hidden="1" outlineLevel="1" x14ac:dyDescent="0.25">
      <c r="A250" t="s">
        <v>179</v>
      </c>
      <c r="B250" t="s">
        <v>39</v>
      </c>
      <c r="C250" t="s">
        <v>1662</v>
      </c>
      <c r="D250" t="s">
        <v>859</v>
      </c>
      <c r="E250" s="2">
        <f t="shared" ref="E250:E252" si="11">+L250-F250</f>
        <v>1000000</v>
      </c>
      <c r="F250"/>
      <c r="G250"/>
      <c r="H250" s="19">
        <v>1000000</v>
      </c>
      <c r="I250" s="19">
        <v>3000000</v>
      </c>
      <c r="J250" s="19"/>
      <c r="K250" s="2">
        <f t="shared" si="8"/>
        <v>3000000</v>
      </c>
      <c r="L250" s="19">
        <v>1000000</v>
      </c>
      <c r="M250" t="s">
        <v>843</v>
      </c>
      <c r="N250" s="35"/>
      <c r="P250" s="35"/>
    </row>
    <row r="251" spans="1:17" hidden="1" outlineLevel="1" x14ac:dyDescent="0.25">
      <c r="A251" t="s">
        <v>180</v>
      </c>
      <c r="B251" t="s">
        <v>39</v>
      </c>
      <c r="C251" t="s">
        <v>1657</v>
      </c>
      <c r="D251" t="s">
        <v>177</v>
      </c>
      <c r="E251" s="2">
        <f t="shared" si="11"/>
        <v>1000000</v>
      </c>
      <c r="F251"/>
      <c r="G251"/>
      <c r="H251" s="19">
        <v>1000000</v>
      </c>
      <c r="I251" s="19">
        <v>1500000</v>
      </c>
      <c r="J251" s="19">
        <v>12000000</v>
      </c>
      <c r="K251" s="2">
        <f t="shared" si="8"/>
        <v>13500000</v>
      </c>
      <c r="L251" s="19">
        <v>1000000</v>
      </c>
      <c r="M251" t="s">
        <v>843</v>
      </c>
    </row>
    <row r="252" spans="1:17" hidden="1" outlineLevel="1" x14ac:dyDescent="0.25">
      <c r="A252" t="s">
        <v>180</v>
      </c>
      <c r="B252" t="s">
        <v>39</v>
      </c>
      <c r="C252" t="s">
        <v>1663</v>
      </c>
      <c r="D252" t="s">
        <v>379</v>
      </c>
      <c r="E252" s="2">
        <f t="shared" si="11"/>
        <v>0</v>
      </c>
      <c r="F252"/>
      <c r="G252"/>
      <c r="H252"/>
      <c r="I252" s="19">
        <v>3000000</v>
      </c>
      <c r="J252" s="19"/>
      <c r="K252" s="2">
        <f t="shared" si="8"/>
        <v>3000000</v>
      </c>
      <c r="L252" s="19"/>
      <c r="M252"/>
      <c r="N252" s="35"/>
      <c r="P252" s="35"/>
    </row>
    <row r="253" spans="1:17" s="1" customFormat="1" collapsed="1" x14ac:dyDescent="0.25">
      <c r="A253" s="3"/>
      <c r="B253" s="3"/>
      <c r="C253" s="3"/>
      <c r="D253" s="3" t="s">
        <v>84</v>
      </c>
      <c r="E253" s="4">
        <f t="shared" ref="E253:J253" si="12">SUM(E126:E252)</f>
        <v>298438461.53846151</v>
      </c>
      <c r="F253" s="4">
        <f t="shared" si="12"/>
        <v>0</v>
      </c>
      <c r="G253" s="4">
        <f t="shared" si="12"/>
        <v>28230769.230769228</v>
      </c>
      <c r="H253" s="4">
        <f t="shared" si="12"/>
        <v>2000000</v>
      </c>
      <c r="I253" s="4">
        <f t="shared" si="12"/>
        <v>162000000</v>
      </c>
      <c r="J253" s="4">
        <f t="shared" si="12"/>
        <v>96000000</v>
      </c>
      <c r="K253" s="4">
        <f t="shared" si="8"/>
        <v>582669230.76923072</v>
      </c>
      <c r="L253" s="4">
        <f t="shared" ref="L253" si="13">SUM(L137:L252)</f>
        <v>268330769.23076922</v>
      </c>
      <c r="M253" s="3"/>
      <c r="N253" s="19">
        <v>274038461.53846151</v>
      </c>
      <c r="O253" s="19">
        <v>22400000</v>
      </c>
      <c r="P253" s="19">
        <v>0</v>
      </c>
      <c r="Q253" s="35">
        <v>28230769.230769228</v>
      </c>
    </row>
    <row r="254" spans="1:17" hidden="1" outlineLevel="1" x14ac:dyDescent="0.25">
      <c r="A254" t="s">
        <v>229</v>
      </c>
      <c r="B254" t="s">
        <v>20</v>
      </c>
      <c r="C254" t="s">
        <v>1667</v>
      </c>
      <c r="D254" t="s">
        <v>1668</v>
      </c>
      <c r="E254" s="2">
        <f t="shared" ref="E254:E323" si="14">+L254-F254</f>
        <v>1000000</v>
      </c>
      <c r="G254" s="19">
        <v>1000000</v>
      </c>
      <c r="H254"/>
      <c r="I254" s="19">
        <v>0</v>
      </c>
      <c r="J254" s="19"/>
      <c r="K254" s="2">
        <f t="shared" si="8"/>
        <v>2000000</v>
      </c>
      <c r="L254" s="19">
        <v>1000000</v>
      </c>
      <c r="M254" t="s">
        <v>250</v>
      </c>
    </row>
    <row r="255" spans="1:17" hidden="1" outlineLevel="1" x14ac:dyDescent="0.25">
      <c r="A255" t="s">
        <v>229</v>
      </c>
      <c r="B255" t="s">
        <v>20</v>
      </c>
      <c r="C255" t="s">
        <v>1671</v>
      </c>
      <c r="D255" t="s">
        <v>1672</v>
      </c>
      <c r="E255" s="2">
        <f t="shared" si="14"/>
        <v>2000000</v>
      </c>
      <c r="G255" s="19">
        <v>1000000</v>
      </c>
      <c r="H255"/>
      <c r="I255" s="19">
        <v>0</v>
      </c>
      <c r="J255" s="19"/>
      <c r="K255" s="2">
        <f t="shared" si="8"/>
        <v>3000000</v>
      </c>
      <c r="L255" s="19">
        <v>2000000</v>
      </c>
      <c r="M255" t="s">
        <v>250</v>
      </c>
    </row>
    <row r="256" spans="1:17" hidden="1" outlineLevel="1" x14ac:dyDescent="0.25">
      <c r="A256" t="s">
        <v>229</v>
      </c>
      <c r="B256" t="s">
        <v>20</v>
      </c>
      <c r="C256" t="s">
        <v>1862</v>
      </c>
      <c r="D256" t="s">
        <v>1863</v>
      </c>
      <c r="E256" s="2">
        <f t="shared" si="14"/>
        <v>2000000</v>
      </c>
      <c r="G256" s="19">
        <v>1000000</v>
      </c>
      <c r="H256"/>
      <c r="I256" s="19">
        <v>0</v>
      </c>
      <c r="J256" s="19"/>
      <c r="K256" s="2">
        <f t="shared" si="8"/>
        <v>3000000</v>
      </c>
      <c r="L256" s="19">
        <v>2000000</v>
      </c>
      <c r="M256" t="s">
        <v>250</v>
      </c>
    </row>
    <row r="257" spans="1:18" hidden="1" outlineLevel="1" x14ac:dyDescent="0.25">
      <c r="A257" t="s">
        <v>229</v>
      </c>
      <c r="B257" t="s">
        <v>20</v>
      </c>
      <c r="C257" t="s">
        <v>1669</v>
      </c>
      <c r="D257" t="s">
        <v>181</v>
      </c>
      <c r="E257" s="2">
        <f t="shared" si="14"/>
        <v>5500000</v>
      </c>
      <c r="G257" s="19">
        <v>0</v>
      </c>
      <c r="H257"/>
      <c r="I257" s="19">
        <v>0</v>
      </c>
      <c r="J257" s="19"/>
      <c r="K257" s="2">
        <f t="shared" si="8"/>
        <v>5500000</v>
      </c>
      <c r="L257" s="19">
        <v>5500000</v>
      </c>
      <c r="M257" t="s">
        <v>251</v>
      </c>
    </row>
    <row r="258" spans="1:18" hidden="1" outlineLevel="1" x14ac:dyDescent="0.25">
      <c r="A258" t="s">
        <v>229</v>
      </c>
      <c r="B258" t="s">
        <v>20</v>
      </c>
      <c r="C258" t="s">
        <v>1864</v>
      </c>
      <c r="D258" t="s">
        <v>1865</v>
      </c>
      <c r="E258" s="2">
        <f t="shared" si="14"/>
        <v>3200000</v>
      </c>
      <c r="G258" s="19">
        <v>1000000</v>
      </c>
      <c r="H258"/>
      <c r="I258" s="19">
        <v>0</v>
      </c>
      <c r="J258" s="19"/>
      <c r="K258" s="2">
        <f t="shared" si="8"/>
        <v>4200000</v>
      </c>
      <c r="L258" s="19">
        <v>3200000</v>
      </c>
      <c r="M258" t="s">
        <v>288</v>
      </c>
    </row>
    <row r="259" spans="1:18" hidden="1" outlineLevel="1" x14ac:dyDescent="0.25">
      <c r="A259" t="s">
        <v>229</v>
      </c>
      <c r="B259" t="s">
        <v>20</v>
      </c>
      <c r="C259" t="s">
        <v>1866</v>
      </c>
      <c r="D259" t="s">
        <v>1867</v>
      </c>
      <c r="E259" s="2">
        <f t="shared" si="14"/>
        <v>3700000</v>
      </c>
      <c r="G259" s="19">
        <v>1000000</v>
      </c>
      <c r="H259"/>
      <c r="I259" s="19">
        <v>0</v>
      </c>
      <c r="J259" s="19"/>
      <c r="K259" s="2">
        <f t="shared" si="8"/>
        <v>4700000</v>
      </c>
      <c r="L259" s="19">
        <v>3700000</v>
      </c>
      <c r="M259" t="s">
        <v>250</v>
      </c>
    </row>
    <row r="260" spans="1:18" hidden="1" outlineLevel="1" x14ac:dyDescent="0.25">
      <c r="A260" t="s">
        <v>229</v>
      </c>
      <c r="B260" t="s">
        <v>20</v>
      </c>
      <c r="C260" t="s">
        <v>1868</v>
      </c>
      <c r="D260" t="s">
        <v>1869</v>
      </c>
      <c r="E260" s="2">
        <f t="shared" si="14"/>
        <v>4200000</v>
      </c>
      <c r="G260" s="19">
        <v>1000000</v>
      </c>
      <c r="H260"/>
      <c r="I260" s="19">
        <v>0</v>
      </c>
      <c r="J260" s="19"/>
      <c r="K260" s="2">
        <f t="shared" si="8"/>
        <v>5200000</v>
      </c>
      <c r="L260" s="19">
        <v>4200000</v>
      </c>
      <c r="M260" t="s">
        <v>250</v>
      </c>
    </row>
    <row r="261" spans="1:18" hidden="1" outlineLevel="1" x14ac:dyDescent="0.25">
      <c r="A261" t="s">
        <v>229</v>
      </c>
      <c r="B261" t="s">
        <v>20</v>
      </c>
      <c r="C261" t="s">
        <v>1870</v>
      </c>
      <c r="D261" t="s">
        <v>13</v>
      </c>
      <c r="E261" s="2">
        <f t="shared" si="14"/>
        <v>4200000</v>
      </c>
      <c r="G261" s="19">
        <v>1000000</v>
      </c>
      <c r="H261"/>
      <c r="I261" s="19">
        <v>0</v>
      </c>
      <c r="J261" s="19"/>
      <c r="K261" s="2">
        <f t="shared" ref="K261:K324" si="15">SUM(E261:G261)-H261+I261+J261</f>
        <v>5200000</v>
      </c>
      <c r="L261" s="19">
        <v>4200000</v>
      </c>
      <c r="M261" t="s">
        <v>250</v>
      </c>
    </row>
    <row r="262" spans="1:18" hidden="1" outlineLevel="1" x14ac:dyDescent="0.25">
      <c r="A262" t="s">
        <v>229</v>
      </c>
      <c r="B262" t="s">
        <v>20</v>
      </c>
      <c r="C262" t="s">
        <v>1673</v>
      </c>
      <c r="D262" t="s">
        <v>189</v>
      </c>
      <c r="E262" s="2">
        <f t="shared" si="14"/>
        <v>4800000</v>
      </c>
      <c r="G262" s="19">
        <v>0</v>
      </c>
      <c r="H262"/>
      <c r="I262" s="19">
        <v>0</v>
      </c>
      <c r="J262" s="19"/>
      <c r="K262" s="2">
        <f t="shared" si="15"/>
        <v>4800000</v>
      </c>
      <c r="L262" s="19">
        <v>4800000</v>
      </c>
      <c r="M262" t="s">
        <v>288</v>
      </c>
    </row>
    <row r="263" spans="1:18" hidden="1" outlineLevel="1" x14ac:dyDescent="0.25">
      <c r="A263" t="s">
        <v>229</v>
      </c>
      <c r="B263" t="s">
        <v>20</v>
      </c>
      <c r="C263" t="s">
        <v>1679</v>
      </c>
      <c r="D263" t="s">
        <v>450</v>
      </c>
      <c r="E263" s="2">
        <f t="shared" si="14"/>
        <v>4500000</v>
      </c>
      <c r="G263" s="19">
        <v>0</v>
      </c>
      <c r="H263"/>
      <c r="I263" s="19">
        <v>3500000</v>
      </c>
      <c r="J263" s="19"/>
      <c r="K263" s="2">
        <f t="shared" si="15"/>
        <v>8000000</v>
      </c>
      <c r="L263" s="19">
        <v>4500000</v>
      </c>
      <c r="M263" t="s">
        <v>250</v>
      </c>
    </row>
    <row r="264" spans="1:18" hidden="1" outlineLevel="1" x14ac:dyDescent="0.25">
      <c r="A264" t="s">
        <v>229</v>
      </c>
      <c r="B264" t="s">
        <v>20</v>
      </c>
      <c r="C264" t="s">
        <v>1678</v>
      </c>
      <c r="D264" t="s">
        <v>185</v>
      </c>
      <c r="E264" s="2">
        <f t="shared" si="14"/>
        <v>6200000</v>
      </c>
      <c r="G264" s="19">
        <v>0</v>
      </c>
      <c r="H264"/>
      <c r="I264" s="19">
        <v>3500000</v>
      </c>
      <c r="J264" s="19"/>
      <c r="K264" s="2">
        <f t="shared" si="15"/>
        <v>9700000</v>
      </c>
      <c r="L264" s="19">
        <v>6200000</v>
      </c>
      <c r="M264" t="s">
        <v>251</v>
      </c>
    </row>
    <row r="265" spans="1:18" hidden="1" outlineLevel="1" x14ac:dyDescent="0.25">
      <c r="A265" t="s">
        <v>229</v>
      </c>
      <c r="B265" t="s">
        <v>20</v>
      </c>
      <c r="C265" t="s">
        <v>1681</v>
      </c>
      <c r="D265" t="s">
        <v>508</v>
      </c>
      <c r="E265" s="2">
        <f t="shared" si="14"/>
        <v>2300000</v>
      </c>
      <c r="G265" s="19">
        <v>1000000</v>
      </c>
      <c r="H265"/>
      <c r="I265" s="19">
        <v>0</v>
      </c>
      <c r="J265" s="19"/>
      <c r="K265" s="2">
        <f t="shared" si="15"/>
        <v>3300000</v>
      </c>
      <c r="L265" s="19">
        <v>2300000</v>
      </c>
      <c r="M265" t="s">
        <v>252</v>
      </c>
    </row>
    <row r="266" spans="1:18" s="19" customFormat="1" hidden="1" outlineLevel="1" x14ac:dyDescent="0.25">
      <c r="A266" t="s">
        <v>229</v>
      </c>
      <c r="B266" t="s">
        <v>20</v>
      </c>
      <c r="C266" t="s">
        <v>1680</v>
      </c>
      <c r="D266" t="s">
        <v>521</v>
      </c>
      <c r="E266" s="2">
        <f t="shared" si="14"/>
        <v>4800000</v>
      </c>
      <c r="F266" s="2"/>
      <c r="G266" s="19">
        <v>0</v>
      </c>
      <c r="H266"/>
      <c r="I266" s="19">
        <v>3500000</v>
      </c>
      <c r="K266" s="2">
        <f t="shared" si="15"/>
        <v>8300000</v>
      </c>
      <c r="L266" s="19">
        <v>4800000</v>
      </c>
      <c r="M266" t="s">
        <v>288</v>
      </c>
      <c r="R266"/>
    </row>
    <row r="267" spans="1:18" s="19" customFormat="1" hidden="1" outlineLevel="1" x14ac:dyDescent="0.25">
      <c r="A267" t="s">
        <v>229</v>
      </c>
      <c r="B267" t="s">
        <v>20</v>
      </c>
      <c r="C267" t="s">
        <v>1682</v>
      </c>
      <c r="D267" t="s">
        <v>187</v>
      </c>
      <c r="E267" s="2">
        <f t="shared" si="14"/>
        <v>3800000</v>
      </c>
      <c r="F267" s="2"/>
      <c r="G267" s="19">
        <v>0</v>
      </c>
      <c r="H267"/>
      <c r="I267" s="19">
        <v>0</v>
      </c>
      <c r="K267" s="2">
        <f t="shared" si="15"/>
        <v>3800000</v>
      </c>
      <c r="L267" s="19">
        <v>3800000</v>
      </c>
      <c r="M267" t="s">
        <v>250</v>
      </c>
      <c r="R267"/>
    </row>
    <row r="268" spans="1:18" s="19" customFormat="1" hidden="1" outlineLevel="1" x14ac:dyDescent="0.25">
      <c r="A268" t="s">
        <v>229</v>
      </c>
      <c r="B268" t="s">
        <v>20</v>
      </c>
      <c r="C268" t="s">
        <v>1683</v>
      </c>
      <c r="D268" t="s">
        <v>451</v>
      </c>
      <c r="E268" s="2">
        <f t="shared" si="14"/>
        <v>3800000</v>
      </c>
      <c r="F268" s="2"/>
      <c r="G268" s="19">
        <v>0</v>
      </c>
      <c r="H268"/>
      <c r="I268" s="19">
        <v>0</v>
      </c>
      <c r="K268" s="2">
        <f t="shared" si="15"/>
        <v>3800000</v>
      </c>
      <c r="L268" s="19">
        <v>3800000</v>
      </c>
      <c r="M268" t="s">
        <v>250</v>
      </c>
      <c r="R268"/>
    </row>
    <row r="269" spans="1:18" s="19" customFormat="1" hidden="1" outlineLevel="1" x14ac:dyDescent="0.25">
      <c r="A269" t="s">
        <v>229</v>
      </c>
      <c r="B269" t="s">
        <v>20</v>
      </c>
      <c r="C269" t="s">
        <v>1871</v>
      </c>
      <c r="D269" t="s">
        <v>1872</v>
      </c>
      <c r="E269" s="2">
        <f t="shared" si="14"/>
        <v>0</v>
      </c>
      <c r="F269" s="2"/>
      <c r="G269" s="19">
        <v>615384.61538461538</v>
      </c>
      <c r="H269"/>
      <c r="I269" s="19">
        <v>0</v>
      </c>
      <c r="K269" s="2">
        <f t="shared" si="15"/>
        <v>615384.61538461538</v>
      </c>
      <c r="L269" s="19">
        <v>0</v>
      </c>
      <c r="M269" t="s">
        <v>288</v>
      </c>
      <c r="R269"/>
    </row>
    <row r="270" spans="1:18" s="19" customFormat="1" hidden="1" outlineLevel="1" x14ac:dyDescent="0.25">
      <c r="A270" t="s">
        <v>229</v>
      </c>
      <c r="B270" t="s">
        <v>20</v>
      </c>
      <c r="C270" t="s">
        <v>1684</v>
      </c>
      <c r="D270" t="s">
        <v>1685</v>
      </c>
      <c r="E270" s="2">
        <f t="shared" si="14"/>
        <v>3300000</v>
      </c>
      <c r="F270" s="2"/>
      <c r="G270" s="19">
        <v>1000000</v>
      </c>
      <c r="H270"/>
      <c r="I270" s="19">
        <v>0</v>
      </c>
      <c r="K270" s="2">
        <f t="shared" si="15"/>
        <v>4300000</v>
      </c>
      <c r="L270" s="19">
        <v>3300000</v>
      </c>
      <c r="M270" t="s">
        <v>250</v>
      </c>
      <c r="R270"/>
    </row>
    <row r="271" spans="1:18" s="19" customFormat="1" hidden="1" outlineLevel="1" x14ac:dyDescent="0.25">
      <c r="A271" t="s">
        <v>229</v>
      </c>
      <c r="B271" t="s">
        <v>20</v>
      </c>
      <c r="C271" t="s">
        <v>1686</v>
      </c>
      <c r="D271" t="s">
        <v>1005</v>
      </c>
      <c r="E271" s="2">
        <f t="shared" si="14"/>
        <v>3300000</v>
      </c>
      <c r="F271" s="2"/>
      <c r="G271" s="19">
        <v>38461.538461538461</v>
      </c>
      <c r="H271"/>
      <c r="I271" s="19">
        <v>0</v>
      </c>
      <c r="K271" s="2">
        <f t="shared" si="15"/>
        <v>3338461.5384615385</v>
      </c>
      <c r="L271" s="19">
        <v>3300000</v>
      </c>
      <c r="M271" t="s">
        <v>250</v>
      </c>
      <c r="R271"/>
    </row>
    <row r="272" spans="1:18" s="19" customFormat="1" hidden="1" outlineLevel="1" x14ac:dyDescent="0.25">
      <c r="A272" t="s">
        <v>229</v>
      </c>
      <c r="B272" t="s">
        <v>20</v>
      </c>
      <c r="C272" t="s">
        <v>1687</v>
      </c>
      <c r="D272" t="s">
        <v>57</v>
      </c>
      <c r="E272" s="2">
        <f t="shared" si="14"/>
        <v>5900000</v>
      </c>
      <c r="F272" s="2"/>
      <c r="G272" s="19">
        <v>0</v>
      </c>
      <c r="H272"/>
      <c r="I272" s="19">
        <v>0</v>
      </c>
      <c r="K272" s="2">
        <f t="shared" si="15"/>
        <v>5900000</v>
      </c>
      <c r="L272" s="19">
        <v>5900000</v>
      </c>
      <c r="M272" t="s">
        <v>251</v>
      </c>
      <c r="R272"/>
    </row>
    <row r="273" spans="1:18" s="19" customFormat="1" hidden="1" outlineLevel="1" x14ac:dyDescent="0.25">
      <c r="A273" t="s">
        <v>229</v>
      </c>
      <c r="B273" t="s">
        <v>20</v>
      </c>
      <c r="C273" t="s">
        <v>1688</v>
      </c>
      <c r="D273" t="s">
        <v>190</v>
      </c>
      <c r="E273" s="2">
        <f t="shared" si="14"/>
        <v>4800000</v>
      </c>
      <c r="F273" s="2"/>
      <c r="G273" s="19">
        <v>0</v>
      </c>
      <c r="H273"/>
      <c r="I273" s="19">
        <v>3500000</v>
      </c>
      <c r="K273" s="2">
        <f t="shared" si="15"/>
        <v>8300000</v>
      </c>
      <c r="L273" s="19">
        <v>4800000</v>
      </c>
      <c r="M273" t="s">
        <v>288</v>
      </c>
      <c r="R273"/>
    </row>
    <row r="274" spans="1:18" s="19" customFormat="1" hidden="1" outlineLevel="1" x14ac:dyDescent="0.25">
      <c r="A274" t="s">
        <v>229</v>
      </c>
      <c r="B274" t="s">
        <v>20</v>
      </c>
      <c r="C274" t="s">
        <v>1689</v>
      </c>
      <c r="D274" t="s">
        <v>191</v>
      </c>
      <c r="E274" s="2">
        <f t="shared" si="14"/>
        <v>1800000</v>
      </c>
      <c r="F274" s="2"/>
      <c r="G274" s="19">
        <v>0</v>
      </c>
      <c r="H274"/>
      <c r="I274" s="19">
        <v>0</v>
      </c>
      <c r="K274" s="2">
        <f t="shared" si="15"/>
        <v>1800000</v>
      </c>
      <c r="L274" s="19">
        <v>1800000</v>
      </c>
      <c r="M274" t="s">
        <v>250</v>
      </c>
      <c r="R274"/>
    </row>
    <row r="275" spans="1:18" s="19" customFormat="1" hidden="1" outlineLevel="1" x14ac:dyDescent="0.25">
      <c r="A275" t="s">
        <v>229</v>
      </c>
      <c r="B275" t="s">
        <v>20</v>
      </c>
      <c r="C275" t="s">
        <v>1690</v>
      </c>
      <c r="D275" t="s">
        <v>862</v>
      </c>
      <c r="E275" s="2">
        <f t="shared" si="14"/>
        <v>1800000</v>
      </c>
      <c r="F275" s="2"/>
      <c r="G275" s="19">
        <v>0</v>
      </c>
      <c r="H275"/>
      <c r="I275" s="19">
        <v>0</v>
      </c>
      <c r="K275" s="2">
        <f t="shared" si="15"/>
        <v>1800000</v>
      </c>
      <c r="L275" s="19">
        <v>1800000</v>
      </c>
      <c r="M275" t="s">
        <v>250</v>
      </c>
      <c r="R275"/>
    </row>
    <row r="276" spans="1:18" s="19" customFormat="1" hidden="1" outlineLevel="1" x14ac:dyDescent="0.25">
      <c r="A276" t="s">
        <v>229</v>
      </c>
      <c r="B276" t="s">
        <v>20</v>
      </c>
      <c r="C276" t="s">
        <v>1691</v>
      </c>
      <c r="D276" t="s">
        <v>353</v>
      </c>
      <c r="E276" s="2">
        <f t="shared" si="14"/>
        <v>6200000</v>
      </c>
      <c r="F276" s="2"/>
      <c r="G276" s="19">
        <v>0</v>
      </c>
      <c r="H276"/>
      <c r="I276" s="19">
        <v>0</v>
      </c>
      <c r="K276" s="2">
        <f t="shared" si="15"/>
        <v>6200000</v>
      </c>
      <c r="L276" s="19">
        <v>6200000</v>
      </c>
      <c r="M276" t="s">
        <v>251</v>
      </c>
      <c r="R276"/>
    </row>
    <row r="277" spans="1:18" s="19" customFormat="1" hidden="1" outlineLevel="1" x14ac:dyDescent="0.25">
      <c r="A277" t="s">
        <v>229</v>
      </c>
      <c r="B277" t="s">
        <v>20</v>
      </c>
      <c r="C277" t="s">
        <v>1693</v>
      </c>
      <c r="D277" t="s">
        <v>863</v>
      </c>
      <c r="E277" s="2">
        <f t="shared" si="14"/>
        <v>4800000</v>
      </c>
      <c r="F277" s="2"/>
      <c r="G277" s="19">
        <v>0</v>
      </c>
      <c r="H277"/>
      <c r="I277" s="19">
        <v>3500000</v>
      </c>
      <c r="K277" s="2">
        <f t="shared" si="15"/>
        <v>8300000</v>
      </c>
      <c r="L277" s="19">
        <v>4800000</v>
      </c>
      <c r="M277" t="s">
        <v>288</v>
      </c>
      <c r="R277"/>
    </row>
    <row r="278" spans="1:18" s="19" customFormat="1" hidden="1" outlineLevel="1" x14ac:dyDescent="0.25">
      <c r="A278" t="s">
        <v>229</v>
      </c>
      <c r="B278" t="s">
        <v>20</v>
      </c>
      <c r="C278" t="s">
        <v>1694</v>
      </c>
      <c r="D278" t="s">
        <v>509</v>
      </c>
      <c r="E278" s="2">
        <f t="shared" si="14"/>
        <v>2300000</v>
      </c>
      <c r="F278" s="2"/>
      <c r="G278" s="19">
        <v>0</v>
      </c>
      <c r="H278"/>
      <c r="I278" s="19">
        <v>0</v>
      </c>
      <c r="K278" s="2">
        <f t="shared" si="15"/>
        <v>2300000</v>
      </c>
      <c r="L278" s="19">
        <v>2300000</v>
      </c>
      <c r="M278" t="s">
        <v>250</v>
      </c>
      <c r="R278"/>
    </row>
    <row r="279" spans="1:18" s="19" customFormat="1" hidden="1" outlineLevel="1" x14ac:dyDescent="0.25">
      <c r="A279" t="s">
        <v>229</v>
      </c>
      <c r="B279" t="s">
        <v>20</v>
      </c>
      <c r="C279" t="s">
        <v>1695</v>
      </c>
      <c r="D279" t="s">
        <v>1006</v>
      </c>
      <c r="E279" s="2">
        <f t="shared" si="14"/>
        <v>1300000</v>
      </c>
      <c r="F279" s="2"/>
      <c r="G279" s="19">
        <v>269230.76923076925</v>
      </c>
      <c r="H279"/>
      <c r="I279" s="19">
        <v>0</v>
      </c>
      <c r="K279" s="2">
        <f t="shared" si="15"/>
        <v>1569230.7692307692</v>
      </c>
      <c r="L279" s="19">
        <v>1300000</v>
      </c>
      <c r="M279" t="s">
        <v>250</v>
      </c>
      <c r="R279"/>
    </row>
    <row r="280" spans="1:18" s="19" customFormat="1" hidden="1" outlineLevel="1" x14ac:dyDescent="0.25">
      <c r="A280" t="s">
        <v>229</v>
      </c>
      <c r="B280" t="s">
        <v>20</v>
      </c>
      <c r="C280" t="s">
        <v>1696</v>
      </c>
      <c r="D280" t="s">
        <v>1697</v>
      </c>
      <c r="E280" s="2">
        <f t="shared" si="14"/>
        <v>1300000</v>
      </c>
      <c r="F280" s="2"/>
      <c r="G280" s="19">
        <v>1000000</v>
      </c>
      <c r="H280"/>
      <c r="I280" s="19">
        <v>0</v>
      </c>
      <c r="K280" s="2">
        <f t="shared" si="15"/>
        <v>2300000</v>
      </c>
      <c r="L280" s="19">
        <v>1300000</v>
      </c>
      <c r="M280" t="s">
        <v>252</v>
      </c>
      <c r="R280"/>
    </row>
    <row r="281" spans="1:18" s="19" customFormat="1" hidden="1" outlineLevel="1" x14ac:dyDescent="0.25">
      <c r="A281" t="s">
        <v>229</v>
      </c>
      <c r="B281" t="s">
        <v>20</v>
      </c>
      <c r="C281" t="s">
        <v>1698</v>
      </c>
      <c r="D281" t="s">
        <v>194</v>
      </c>
      <c r="E281" s="2">
        <f t="shared" si="14"/>
        <v>3000000</v>
      </c>
      <c r="F281" s="2"/>
      <c r="G281" s="19">
        <v>0</v>
      </c>
      <c r="H281"/>
      <c r="I281" s="19">
        <v>0</v>
      </c>
      <c r="K281" s="2">
        <f t="shared" si="15"/>
        <v>3000000</v>
      </c>
      <c r="L281" s="19">
        <v>3000000</v>
      </c>
      <c r="M281" t="s">
        <v>288</v>
      </c>
      <c r="R281"/>
    </row>
    <row r="282" spans="1:18" s="19" customFormat="1" hidden="1" outlineLevel="1" x14ac:dyDescent="0.25">
      <c r="A282" t="s">
        <v>229</v>
      </c>
      <c r="B282" t="s">
        <v>20</v>
      </c>
      <c r="C282" t="s">
        <v>1699</v>
      </c>
      <c r="D282" t="s">
        <v>59</v>
      </c>
      <c r="E282" s="2">
        <f t="shared" si="14"/>
        <v>4200000</v>
      </c>
      <c r="F282" s="2"/>
      <c r="G282" s="19">
        <v>0</v>
      </c>
      <c r="H282"/>
      <c r="I282" s="19">
        <v>3500000</v>
      </c>
      <c r="K282" s="2">
        <f t="shared" si="15"/>
        <v>7700000</v>
      </c>
      <c r="L282" s="19">
        <v>4200000</v>
      </c>
      <c r="M282" t="s">
        <v>250</v>
      </c>
      <c r="R282"/>
    </row>
    <row r="283" spans="1:18" s="19" customFormat="1" hidden="1" outlineLevel="1" x14ac:dyDescent="0.25">
      <c r="A283" t="s">
        <v>229</v>
      </c>
      <c r="B283" t="s">
        <v>20</v>
      </c>
      <c r="C283" t="s">
        <v>1700</v>
      </c>
      <c r="D283" t="s">
        <v>1007</v>
      </c>
      <c r="E283" s="2">
        <f t="shared" si="14"/>
        <v>2800000</v>
      </c>
      <c r="F283" s="2"/>
      <c r="G283" s="19">
        <v>38461.538461538461</v>
      </c>
      <c r="H283"/>
      <c r="I283" s="19">
        <v>0</v>
      </c>
      <c r="K283" s="2">
        <f t="shared" si="15"/>
        <v>2838461.5384615385</v>
      </c>
      <c r="L283" s="19">
        <v>2800000</v>
      </c>
      <c r="M283" t="s">
        <v>250</v>
      </c>
      <c r="R283"/>
    </row>
    <row r="284" spans="1:18" s="19" customFormat="1" hidden="1" outlineLevel="1" x14ac:dyDescent="0.25">
      <c r="A284" t="s">
        <v>229</v>
      </c>
      <c r="B284" t="s">
        <v>20</v>
      </c>
      <c r="C284" t="s">
        <v>1701</v>
      </c>
      <c r="D284" t="s">
        <v>510</v>
      </c>
      <c r="E284" s="2">
        <f t="shared" si="14"/>
        <v>3500000</v>
      </c>
      <c r="F284" s="2"/>
      <c r="G284" s="19">
        <v>0</v>
      </c>
      <c r="H284"/>
      <c r="I284" s="19">
        <v>0</v>
      </c>
      <c r="K284" s="2">
        <f t="shared" si="15"/>
        <v>3500000</v>
      </c>
      <c r="L284" s="19">
        <v>3500000</v>
      </c>
      <c r="M284" t="s">
        <v>250</v>
      </c>
      <c r="R284"/>
    </row>
    <row r="285" spans="1:18" s="19" customFormat="1" hidden="1" outlineLevel="1" x14ac:dyDescent="0.25">
      <c r="A285" t="s">
        <v>229</v>
      </c>
      <c r="B285" t="s">
        <v>20</v>
      </c>
      <c r="C285" t="s">
        <v>1702</v>
      </c>
      <c r="D285" t="s">
        <v>195</v>
      </c>
      <c r="E285" s="2">
        <f t="shared" si="14"/>
        <v>3500000</v>
      </c>
      <c r="F285" s="2"/>
      <c r="G285" s="19">
        <v>0</v>
      </c>
      <c r="H285"/>
      <c r="I285" s="19">
        <v>2000000</v>
      </c>
      <c r="K285" s="2">
        <f t="shared" si="15"/>
        <v>5500000</v>
      </c>
      <c r="L285" s="19">
        <v>3500000</v>
      </c>
      <c r="M285" t="s">
        <v>250</v>
      </c>
      <c r="R285"/>
    </row>
    <row r="286" spans="1:18" s="19" customFormat="1" hidden="1" outlineLevel="1" x14ac:dyDescent="0.25">
      <c r="A286" t="s">
        <v>229</v>
      </c>
      <c r="B286" t="s">
        <v>20</v>
      </c>
      <c r="C286" t="s">
        <v>1703</v>
      </c>
      <c r="D286" t="s">
        <v>1008</v>
      </c>
      <c r="E286" s="2">
        <f t="shared" si="14"/>
        <v>3500000</v>
      </c>
      <c r="F286" s="2"/>
      <c r="G286" s="19">
        <v>0</v>
      </c>
      <c r="H286"/>
      <c r="I286" s="19">
        <v>0</v>
      </c>
      <c r="K286" s="2">
        <f t="shared" si="15"/>
        <v>3500000</v>
      </c>
      <c r="L286" s="19">
        <v>3500000</v>
      </c>
      <c r="M286" t="s">
        <v>250</v>
      </c>
      <c r="R286"/>
    </row>
    <row r="287" spans="1:18" s="19" customFormat="1" hidden="1" outlineLevel="1" x14ac:dyDescent="0.25">
      <c r="A287" t="s">
        <v>229</v>
      </c>
      <c r="B287" t="s">
        <v>20</v>
      </c>
      <c r="C287" t="s">
        <v>1704</v>
      </c>
      <c r="D287" t="s">
        <v>769</v>
      </c>
      <c r="E287" s="2">
        <f t="shared" si="14"/>
        <v>5000000</v>
      </c>
      <c r="F287" s="2"/>
      <c r="G287" s="19">
        <v>0</v>
      </c>
      <c r="H287"/>
      <c r="I287" s="19">
        <v>3500000</v>
      </c>
      <c r="K287" s="2">
        <f t="shared" si="15"/>
        <v>8500000</v>
      </c>
      <c r="L287" s="19">
        <v>5000000</v>
      </c>
      <c r="M287" t="s">
        <v>288</v>
      </c>
      <c r="R287"/>
    </row>
    <row r="288" spans="1:18" s="19" customFormat="1" hidden="1" outlineLevel="1" x14ac:dyDescent="0.25">
      <c r="A288" t="s">
        <v>229</v>
      </c>
      <c r="B288" t="s">
        <v>20</v>
      </c>
      <c r="C288" t="s">
        <v>1705</v>
      </c>
      <c r="D288" t="s">
        <v>197</v>
      </c>
      <c r="E288" s="2">
        <f t="shared" si="14"/>
        <v>5000000</v>
      </c>
      <c r="F288" s="2"/>
      <c r="G288" s="19">
        <v>0</v>
      </c>
      <c r="H288"/>
      <c r="I288" s="19">
        <v>3500000</v>
      </c>
      <c r="K288" s="2">
        <f t="shared" si="15"/>
        <v>8500000</v>
      </c>
      <c r="L288" s="19">
        <v>5000000</v>
      </c>
      <c r="M288" t="s">
        <v>288</v>
      </c>
      <c r="R288"/>
    </row>
    <row r="289" spans="1:18" s="19" customFormat="1" hidden="1" outlineLevel="1" x14ac:dyDescent="0.25">
      <c r="A289" t="s">
        <v>229</v>
      </c>
      <c r="B289" t="s">
        <v>20</v>
      </c>
      <c r="C289" t="s">
        <v>1706</v>
      </c>
      <c r="D289" t="s">
        <v>770</v>
      </c>
      <c r="E289" s="2">
        <f t="shared" si="14"/>
        <v>3700000</v>
      </c>
      <c r="F289" s="2"/>
      <c r="G289" s="19">
        <v>0</v>
      </c>
      <c r="H289"/>
      <c r="I289" s="19">
        <v>2000000</v>
      </c>
      <c r="K289" s="2">
        <f t="shared" si="15"/>
        <v>5700000</v>
      </c>
      <c r="L289" s="19">
        <v>3700000</v>
      </c>
      <c r="M289" t="s">
        <v>253</v>
      </c>
      <c r="R289"/>
    </row>
    <row r="290" spans="1:18" s="19" customFormat="1" hidden="1" outlineLevel="1" x14ac:dyDescent="0.25">
      <c r="A290" t="s">
        <v>229</v>
      </c>
      <c r="B290" t="s">
        <v>20</v>
      </c>
      <c r="C290" t="s">
        <v>1707</v>
      </c>
      <c r="D290" t="s">
        <v>370</v>
      </c>
      <c r="E290" s="2">
        <f t="shared" si="14"/>
        <v>4800000</v>
      </c>
      <c r="F290" s="2"/>
      <c r="G290" s="19">
        <v>0</v>
      </c>
      <c r="H290"/>
      <c r="I290" s="19">
        <v>3500000</v>
      </c>
      <c r="K290" s="2">
        <f t="shared" si="15"/>
        <v>8300000</v>
      </c>
      <c r="L290" s="19">
        <v>4800000</v>
      </c>
      <c r="M290" t="s">
        <v>288</v>
      </c>
      <c r="R290"/>
    </row>
    <row r="291" spans="1:18" s="19" customFormat="1" hidden="1" outlineLevel="1" x14ac:dyDescent="0.25">
      <c r="A291" t="s">
        <v>229</v>
      </c>
      <c r="B291" t="s">
        <v>20</v>
      </c>
      <c r="C291" t="s">
        <v>1873</v>
      </c>
      <c r="D291" t="s">
        <v>1874</v>
      </c>
      <c r="E291" s="2">
        <f t="shared" si="14"/>
        <v>1000000</v>
      </c>
      <c r="F291" s="2"/>
      <c r="G291" s="19">
        <v>1000000</v>
      </c>
      <c r="H291"/>
      <c r="I291" s="19">
        <v>0</v>
      </c>
      <c r="K291" s="2">
        <f t="shared" si="15"/>
        <v>2000000</v>
      </c>
      <c r="L291" s="19">
        <v>1000000</v>
      </c>
      <c r="M291" t="s">
        <v>253</v>
      </c>
      <c r="R291"/>
    </row>
    <row r="292" spans="1:18" s="19" customFormat="1" hidden="1" outlineLevel="1" x14ac:dyDescent="0.25">
      <c r="A292" t="s">
        <v>229</v>
      </c>
      <c r="B292" t="s">
        <v>20</v>
      </c>
      <c r="C292" t="s">
        <v>1709</v>
      </c>
      <c r="D292" t="s">
        <v>1710</v>
      </c>
      <c r="E292" s="2">
        <f t="shared" si="14"/>
        <v>3600000</v>
      </c>
      <c r="F292" s="2"/>
      <c r="G292" s="19">
        <v>1000000</v>
      </c>
      <c r="H292"/>
      <c r="I292" s="19">
        <v>0</v>
      </c>
      <c r="K292" s="2">
        <f t="shared" si="15"/>
        <v>4600000</v>
      </c>
      <c r="L292" s="19">
        <v>3600000</v>
      </c>
      <c r="M292" t="s">
        <v>288</v>
      </c>
      <c r="R292"/>
    </row>
    <row r="293" spans="1:18" s="19" customFormat="1" hidden="1" outlineLevel="1" x14ac:dyDescent="0.25">
      <c r="A293" t="s">
        <v>229</v>
      </c>
      <c r="B293" t="s">
        <v>20</v>
      </c>
      <c r="C293" t="s">
        <v>1804</v>
      </c>
      <c r="D293" t="s">
        <v>1320</v>
      </c>
      <c r="E293" s="2">
        <f t="shared" si="14"/>
        <v>2200000</v>
      </c>
      <c r="F293" s="2"/>
      <c r="G293" s="19">
        <v>1000000</v>
      </c>
      <c r="H293"/>
      <c r="I293" s="19">
        <v>0</v>
      </c>
      <c r="K293" s="2">
        <f t="shared" si="15"/>
        <v>3200000</v>
      </c>
      <c r="L293" s="19">
        <v>2200000</v>
      </c>
      <c r="M293" t="s">
        <v>253</v>
      </c>
      <c r="R293"/>
    </row>
    <row r="294" spans="1:18" s="19" customFormat="1" hidden="1" outlineLevel="1" x14ac:dyDescent="0.25">
      <c r="A294" t="s">
        <v>229</v>
      </c>
      <c r="B294" t="s">
        <v>20</v>
      </c>
      <c r="C294" t="s">
        <v>1712</v>
      </c>
      <c r="D294" t="s">
        <v>200</v>
      </c>
      <c r="E294" s="2">
        <f t="shared" si="14"/>
        <v>4600000</v>
      </c>
      <c r="F294" s="2"/>
      <c r="G294" s="19">
        <v>0</v>
      </c>
      <c r="H294"/>
      <c r="I294" s="19">
        <v>0</v>
      </c>
      <c r="K294" s="2">
        <f t="shared" si="15"/>
        <v>4600000</v>
      </c>
      <c r="L294" s="19">
        <v>4600000</v>
      </c>
      <c r="M294" t="s">
        <v>288</v>
      </c>
      <c r="R294"/>
    </row>
    <row r="295" spans="1:18" s="19" customFormat="1" hidden="1" outlineLevel="1" x14ac:dyDescent="0.25">
      <c r="A295" t="s">
        <v>229</v>
      </c>
      <c r="B295" t="s">
        <v>20</v>
      </c>
      <c r="C295" t="s">
        <v>1715</v>
      </c>
      <c r="D295" t="s">
        <v>556</v>
      </c>
      <c r="E295" s="2">
        <f t="shared" si="14"/>
        <v>4200000</v>
      </c>
      <c r="F295" s="2"/>
      <c r="G295" s="19">
        <v>0</v>
      </c>
      <c r="H295"/>
      <c r="I295" s="19">
        <v>0</v>
      </c>
      <c r="K295" s="2">
        <f t="shared" si="15"/>
        <v>4200000</v>
      </c>
      <c r="L295" s="19">
        <v>4200000</v>
      </c>
      <c r="M295" t="s">
        <v>250</v>
      </c>
      <c r="R295"/>
    </row>
    <row r="296" spans="1:18" s="19" customFormat="1" hidden="1" outlineLevel="1" x14ac:dyDescent="0.25">
      <c r="A296" t="s">
        <v>229</v>
      </c>
      <c r="B296" t="s">
        <v>20</v>
      </c>
      <c r="C296" t="s">
        <v>1714</v>
      </c>
      <c r="D296" t="s">
        <v>455</v>
      </c>
      <c r="E296" s="2">
        <f t="shared" si="14"/>
        <v>3300000</v>
      </c>
      <c r="F296" s="2"/>
      <c r="G296" s="19">
        <v>0</v>
      </c>
      <c r="H296"/>
      <c r="I296" s="19">
        <v>0</v>
      </c>
      <c r="K296" s="2">
        <f t="shared" si="15"/>
        <v>3300000</v>
      </c>
      <c r="L296" s="19">
        <v>3300000</v>
      </c>
      <c r="M296" t="s">
        <v>253</v>
      </c>
      <c r="R296"/>
    </row>
    <row r="297" spans="1:18" s="19" customFormat="1" hidden="1" outlineLevel="1" x14ac:dyDescent="0.25">
      <c r="A297" t="s">
        <v>229</v>
      </c>
      <c r="B297" t="s">
        <v>20</v>
      </c>
      <c r="C297" t="s">
        <v>1875</v>
      </c>
      <c r="D297" t="s">
        <v>1876</v>
      </c>
      <c r="E297" s="2">
        <f t="shared" si="14"/>
        <v>0</v>
      </c>
      <c r="F297" s="2"/>
      <c r="G297" s="19">
        <v>230769.23076923078</v>
      </c>
      <c r="H297"/>
      <c r="I297" s="19">
        <v>0</v>
      </c>
      <c r="K297" s="2">
        <f t="shared" si="15"/>
        <v>230769.23076923078</v>
      </c>
      <c r="L297" s="19">
        <v>0</v>
      </c>
      <c r="M297" t="s">
        <v>253</v>
      </c>
      <c r="R297"/>
    </row>
    <row r="298" spans="1:18" s="19" customFormat="1" hidden="1" outlineLevel="1" x14ac:dyDescent="0.25">
      <c r="A298" t="s">
        <v>229</v>
      </c>
      <c r="B298" t="s">
        <v>20</v>
      </c>
      <c r="C298" t="s">
        <v>1717</v>
      </c>
      <c r="D298" t="s">
        <v>771</v>
      </c>
      <c r="E298" s="2">
        <f t="shared" si="14"/>
        <v>4800000</v>
      </c>
      <c r="F298" s="2"/>
      <c r="G298" s="19">
        <v>0</v>
      </c>
      <c r="H298"/>
      <c r="I298" s="19">
        <v>3500000</v>
      </c>
      <c r="K298" s="2">
        <f t="shared" si="15"/>
        <v>8300000</v>
      </c>
      <c r="L298" s="19">
        <v>4800000</v>
      </c>
      <c r="M298" t="s">
        <v>253</v>
      </c>
      <c r="R298"/>
    </row>
    <row r="299" spans="1:18" s="19" customFormat="1" hidden="1" outlineLevel="1" x14ac:dyDescent="0.25">
      <c r="A299" t="s">
        <v>229</v>
      </c>
      <c r="B299" t="s">
        <v>20</v>
      </c>
      <c r="C299" t="s">
        <v>1718</v>
      </c>
      <c r="D299" t="s">
        <v>196</v>
      </c>
      <c r="E299" s="2">
        <f t="shared" si="14"/>
        <v>2400000</v>
      </c>
      <c r="F299" s="2"/>
      <c r="G299" s="19">
        <v>0</v>
      </c>
      <c r="H299"/>
      <c r="I299" s="19">
        <v>0</v>
      </c>
      <c r="K299" s="2">
        <f t="shared" si="15"/>
        <v>2400000</v>
      </c>
      <c r="L299" s="19">
        <v>2400000</v>
      </c>
      <c r="M299" t="s">
        <v>253</v>
      </c>
      <c r="R299"/>
    </row>
    <row r="300" spans="1:18" s="19" customFormat="1" hidden="1" outlineLevel="1" x14ac:dyDescent="0.25">
      <c r="A300" t="s">
        <v>229</v>
      </c>
      <c r="B300" t="s">
        <v>20</v>
      </c>
      <c r="C300" s="29" t="s">
        <v>1713</v>
      </c>
      <c r="D300" t="s">
        <v>865</v>
      </c>
      <c r="E300" s="2">
        <f t="shared" ref="E300:E301" si="16">+L300-F300</f>
        <v>0</v>
      </c>
      <c r="F300" s="2"/>
      <c r="G300" s="19">
        <v>0</v>
      </c>
      <c r="H300"/>
      <c r="I300" s="19">
        <v>3500000</v>
      </c>
      <c r="K300" s="2">
        <f t="shared" si="15"/>
        <v>3500000</v>
      </c>
      <c r="L300" s="19">
        <v>0</v>
      </c>
      <c r="M300" s="19" t="s">
        <v>366</v>
      </c>
      <c r="R300"/>
    </row>
    <row r="301" spans="1:18" s="19" customFormat="1" hidden="1" outlineLevel="1" x14ac:dyDescent="0.25">
      <c r="A301" t="s">
        <v>229</v>
      </c>
      <c r="B301" t="s">
        <v>20</v>
      </c>
      <c r="C301" s="29" t="s">
        <v>1670</v>
      </c>
      <c r="D301" t="s">
        <v>767</v>
      </c>
      <c r="E301" s="2">
        <f t="shared" si="16"/>
        <v>0</v>
      </c>
      <c r="F301" s="2"/>
      <c r="H301"/>
      <c r="I301" s="19">
        <v>3500000</v>
      </c>
      <c r="K301" s="2">
        <f t="shared" si="15"/>
        <v>3500000</v>
      </c>
      <c r="L301" s="19">
        <v>0</v>
      </c>
      <c r="M301" s="19" t="s">
        <v>366</v>
      </c>
      <c r="R301"/>
    </row>
    <row r="302" spans="1:18" s="19" customFormat="1" hidden="1" outlineLevel="1" x14ac:dyDescent="0.25">
      <c r="A302" t="s">
        <v>230</v>
      </c>
      <c r="B302" t="s">
        <v>20</v>
      </c>
      <c r="C302" t="s">
        <v>1719</v>
      </c>
      <c r="D302" t="s">
        <v>866</v>
      </c>
      <c r="E302" s="2">
        <f t="shared" si="14"/>
        <v>3800000</v>
      </c>
      <c r="F302" s="2"/>
      <c r="G302" s="19">
        <v>0</v>
      </c>
      <c r="H302"/>
      <c r="I302" s="19">
        <v>3500000</v>
      </c>
      <c r="K302" s="2">
        <f t="shared" si="15"/>
        <v>7300000</v>
      </c>
      <c r="L302" s="19">
        <v>3800000</v>
      </c>
      <c r="M302" t="s">
        <v>250</v>
      </c>
      <c r="R302"/>
    </row>
    <row r="303" spans="1:18" s="19" customFormat="1" hidden="1" outlineLevel="1" x14ac:dyDescent="0.25">
      <c r="A303" t="s">
        <v>230</v>
      </c>
      <c r="B303" t="s">
        <v>20</v>
      </c>
      <c r="C303" t="s">
        <v>1720</v>
      </c>
      <c r="D303" t="s">
        <v>599</v>
      </c>
      <c r="E303" s="2">
        <f t="shared" si="14"/>
        <v>3800000</v>
      </c>
      <c r="F303" s="2"/>
      <c r="G303" s="19">
        <v>0</v>
      </c>
      <c r="H303"/>
      <c r="I303" s="19">
        <v>3500000</v>
      </c>
      <c r="K303" s="2">
        <f t="shared" si="15"/>
        <v>7300000</v>
      </c>
      <c r="L303" s="19">
        <v>3800000</v>
      </c>
      <c r="M303" t="s">
        <v>250</v>
      </c>
      <c r="R303"/>
    </row>
    <row r="304" spans="1:18" s="19" customFormat="1" hidden="1" outlineLevel="1" x14ac:dyDescent="0.25">
      <c r="A304" t="s">
        <v>230</v>
      </c>
      <c r="B304" t="s">
        <v>20</v>
      </c>
      <c r="C304" t="s">
        <v>1721</v>
      </c>
      <c r="D304" t="s">
        <v>1722</v>
      </c>
      <c r="E304" s="2">
        <f t="shared" si="14"/>
        <v>3800000</v>
      </c>
      <c r="F304" s="2"/>
      <c r="G304" s="19">
        <v>1000000</v>
      </c>
      <c r="H304"/>
      <c r="I304" s="19">
        <v>0</v>
      </c>
      <c r="K304" s="2">
        <f t="shared" si="15"/>
        <v>4800000</v>
      </c>
      <c r="L304" s="19">
        <v>3800000</v>
      </c>
      <c r="M304" t="s">
        <v>250</v>
      </c>
      <c r="R304"/>
    </row>
    <row r="305" spans="1:18" s="19" customFormat="1" hidden="1" outlineLevel="1" x14ac:dyDescent="0.25">
      <c r="A305" t="s">
        <v>230</v>
      </c>
      <c r="B305" t="s">
        <v>20</v>
      </c>
      <c r="C305" t="s">
        <v>1723</v>
      </c>
      <c r="D305" t="s">
        <v>201</v>
      </c>
      <c r="E305" s="2">
        <f t="shared" si="14"/>
        <v>4600000</v>
      </c>
      <c r="F305" s="2"/>
      <c r="G305" s="19">
        <v>0</v>
      </c>
      <c r="H305"/>
      <c r="I305" s="19">
        <v>3500000</v>
      </c>
      <c r="K305" s="2">
        <f t="shared" si="15"/>
        <v>8100000</v>
      </c>
      <c r="L305" s="19">
        <v>4600000</v>
      </c>
      <c r="M305" t="s">
        <v>288</v>
      </c>
      <c r="R305"/>
    </row>
    <row r="306" spans="1:18" s="19" customFormat="1" hidden="1" outlineLevel="1" x14ac:dyDescent="0.25">
      <c r="A306" t="s">
        <v>230</v>
      </c>
      <c r="B306" t="s">
        <v>20</v>
      </c>
      <c r="C306" t="s">
        <v>1726</v>
      </c>
      <c r="D306" t="s">
        <v>513</v>
      </c>
      <c r="E306" s="2">
        <f t="shared" si="14"/>
        <v>2200000</v>
      </c>
      <c r="F306" s="2"/>
      <c r="G306" s="19">
        <v>0</v>
      </c>
      <c r="H306"/>
      <c r="I306" s="19">
        <v>3500000</v>
      </c>
      <c r="K306" s="2">
        <f t="shared" si="15"/>
        <v>5700000</v>
      </c>
      <c r="L306" s="19">
        <v>2200000</v>
      </c>
      <c r="M306" t="s">
        <v>250</v>
      </c>
      <c r="R306"/>
    </row>
    <row r="307" spans="1:18" s="19" customFormat="1" hidden="1" outlineLevel="1" x14ac:dyDescent="0.25">
      <c r="A307" t="s">
        <v>230</v>
      </c>
      <c r="B307" t="s">
        <v>20</v>
      </c>
      <c r="C307" t="s">
        <v>1727</v>
      </c>
      <c r="D307" t="s">
        <v>1022</v>
      </c>
      <c r="E307" s="2">
        <f t="shared" si="14"/>
        <v>1800000</v>
      </c>
      <c r="F307" s="2"/>
      <c r="G307" s="19">
        <v>653846.15384615387</v>
      </c>
      <c r="H307"/>
      <c r="I307" s="19">
        <v>0</v>
      </c>
      <c r="K307" s="2">
        <f t="shared" si="15"/>
        <v>2453846.153846154</v>
      </c>
      <c r="L307" s="19">
        <v>1800000</v>
      </c>
      <c r="M307" t="s">
        <v>250</v>
      </c>
      <c r="R307"/>
    </row>
    <row r="308" spans="1:18" s="19" customFormat="1" hidden="1" outlineLevel="1" x14ac:dyDescent="0.25">
      <c r="A308" t="s">
        <v>230</v>
      </c>
      <c r="B308" t="s">
        <v>20</v>
      </c>
      <c r="C308" t="s">
        <v>1725</v>
      </c>
      <c r="D308" t="s">
        <v>203</v>
      </c>
      <c r="E308" s="2">
        <f t="shared" si="14"/>
        <v>4600000</v>
      </c>
      <c r="F308" s="2"/>
      <c r="G308" s="19">
        <v>0</v>
      </c>
      <c r="H308"/>
      <c r="I308" s="19">
        <v>3500000</v>
      </c>
      <c r="K308" s="2">
        <f t="shared" si="15"/>
        <v>8100000</v>
      </c>
      <c r="L308" s="19">
        <v>4600000</v>
      </c>
      <c r="M308" t="s">
        <v>288</v>
      </c>
      <c r="R308"/>
    </row>
    <row r="309" spans="1:18" s="19" customFormat="1" hidden="1" outlineLevel="1" x14ac:dyDescent="0.25">
      <c r="A309" t="s">
        <v>230</v>
      </c>
      <c r="B309" t="s">
        <v>20</v>
      </c>
      <c r="C309" t="s">
        <v>1724</v>
      </c>
      <c r="D309" t="s">
        <v>418</v>
      </c>
      <c r="E309" s="2">
        <f t="shared" si="14"/>
        <v>4600000</v>
      </c>
      <c r="F309" s="2"/>
      <c r="G309" s="19">
        <v>0</v>
      </c>
      <c r="H309"/>
      <c r="I309" s="19">
        <v>3500000</v>
      </c>
      <c r="K309" s="2">
        <f t="shared" si="15"/>
        <v>8100000</v>
      </c>
      <c r="L309" s="19">
        <v>4600000</v>
      </c>
      <c r="M309" t="s">
        <v>288</v>
      </c>
      <c r="R309"/>
    </row>
    <row r="310" spans="1:18" s="19" customFormat="1" hidden="1" outlineLevel="1" x14ac:dyDescent="0.25">
      <c r="A310" t="s">
        <v>230</v>
      </c>
      <c r="B310" t="s">
        <v>20</v>
      </c>
      <c r="C310" t="s">
        <v>1731</v>
      </c>
      <c r="D310" t="s">
        <v>867</v>
      </c>
      <c r="E310" s="2">
        <f t="shared" si="14"/>
        <v>2800000</v>
      </c>
      <c r="F310" s="2"/>
      <c r="G310" s="19">
        <v>0</v>
      </c>
      <c r="H310"/>
      <c r="I310" s="19">
        <v>0</v>
      </c>
      <c r="K310" s="2">
        <f t="shared" si="15"/>
        <v>2800000</v>
      </c>
      <c r="L310" s="19">
        <v>2800000</v>
      </c>
      <c r="M310" t="s">
        <v>250</v>
      </c>
      <c r="R310"/>
    </row>
    <row r="311" spans="1:18" s="19" customFormat="1" hidden="1" outlineLevel="1" x14ac:dyDescent="0.25">
      <c r="A311" t="s">
        <v>230</v>
      </c>
      <c r="B311" t="s">
        <v>20</v>
      </c>
      <c r="C311" t="s">
        <v>1729</v>
      </c>
      <c r="D311" t="s">
        <v>1730</v>
      </c>
      <c r="E311" s="2">
        <f t="shared" si="14"/>
        <v>4000000</v>
      </c>
      <c r="F311" s="2"/>
      <c r="G311" s="19">
        <v>0</v>
      </c>
      <c r="H311"/>
      <c r="I311" s="19">
        <v>3500000</v>
      </c>
      <c r="K311" s="2">
        <f t="shared" si="15"/>
        <v>7500000</v>
      </c>
      <c r="L311" s="19">
        <v>4000000</v>
      </c>
      <c r="M311" t="s">
        <v>251</v>
      </c>
      <c r="R311"/>
    </row>
    <row r="312" spans="1:18" s="19" customFormat="1" hidden="1" outlineLevel="1" x14ac:dyDescent="0.25">
      <c r="A312" t="s">
        <v>230</v>
      </c>
      <c r="B312" t="s">
        <v>20</v>
      </c>
      <c r="C312" t="s">
        <v>1877</v>
      </c>
      <c r="D312" t="s">
        <v>459</v>
      </c>
      <c r="E312" s="2">
        <f t="shared" si="14"/>
        <v>1857692.3076923077</v>
      </c>
      <c r="F312" s="2"/>
      <c r="G312" s="19">
        <v>807692.30769230775</v>
      </c>
      <c r="H312"/>
      <c r="I312" s="19">
        <v>0</v>
      </c>
      <c r="K312" s="2">
        <f t="shared" si="15"/>
        <v>2665384.6153846155</v>
      </c>
      <c r="L312" s="19">
        <v>1857692.3076923077</v>
      </c>
      <c r="M312" t="s">
        <v>252</v>
      </c>
      <c r="R312"/>
    </row>
    <row r="313" spans="1:18" s="19" customFormat="1" hidden="1" outlineLevel="1" x14ac:dyDescent="0.25">
      <c r="A313" t="s">
        <v>230</v>
      </c>
      <c r="B313" t="s">
        <v>20</v>
      </c>
      <c r="C313" t="s">
        <v>1732</v>
      </c>
      <c r="D313" t="s">
        <v>1733</v>
      </c>
      <c r="E313" s="2">
        <f t="shared" si="14"/>
        <v>4600000</v>
      </c>
      <c r="F313" s="2"/>
      <c r="G313" s="19">
        <v>1000000</v>
      </c>
      <c r="H313"/>
      <c r="I313" s="19">
        <v>0</v>
      </c>
      <c r="K313" s="2">
        <f t="shared" si="15"/>
        <v>5600000</v>
      </c>
      <c r="L313" s="19">
        <v>4600000</v>
      </c>
      <c r="M313" t="s">
        <v>288</v>
      </c>
      <c r="R313"/>
    </row>
    <row r="314" spans="1:18" s="19" customFormat="1" hidden="1" outlineLevel="1" x14ac:dyDescent="0.25">
      <c r="A314" t="s">
        <v>230</v>
      </c>
      <c r="B314" t="s">
        <v>20</v>
      </c>
      <c r="C314" t="s">
        <v>1736</v>
      </c>
      <c r="D314" t="s">
        <v>56</v>
      </c>
      <c r="E314" s="2">
        <f t="shared" si="14"/>
        <v>2800000</v>
      </c>
      <c r="F314" s="2"/>
      <c r="G314" s="19">
        <v>0</v>
      </c>
      <c r="H314"/>
      <c r="I314" s="19">
        <v>0</v>
      </c>
      <c r="K314" s="2">
        <f t="shared" si="15"/>
        <v>2800000</v>
      </c>
      <c r="L314" s="19">
        <v>2800000</v>
      </c>
      <c r="M314" t="s">
        <v>250</v>
      </c>
      <c r="R314"/>
    </row>
    <row r="315" spans="1:18" s="19" customFormat="1" hidden="1" outlineLevel="1" x14ac:dyDescent="0.25">
      <c r="A315" t="s">
        <v>230</v>
      </c>
      <c r="B315" t="s">
        <v>20</v>
      </c>
      <c r="C315" t="s">
        <v>1737</v>
      </c>
      <c r="D315" t="s">
        <v>1009</v>
      </c>
      <c r="E315" s="2">
        <f t="shared" si="14"/>
        <v>1800000</v>
      </c>
      <c r="F315" s="2"/>
      <c r="G315" s="19">
        <v>38461.538461538461</v>
      </c>
      <c r="H315"/>
      <c r="I315" s="19">
        <v>0</v>
      </c>
      <c r="K315" s="2">
        <f t="shared" si="15"/>
        <v>1838461.5384615385</v>
      </c>
      <c r="L315" s="19">
        <v>1800000</v>
      </c>
      <c r="M315" t="s">
        <v>250</v>
      </c>
      <c r="R315"/>
    </row>
    <row r="316" spans="1:18" s="19" customFormat="1" hidden="1" outlineLevel="1" x14ac:dyDescent="0.25">
      <c r="A316" t="s">
        <v>230</v>
      </c>
      <c r="B316" t="s">
        <v>20</v>
      </c>
      <c r="C316" t="s">
        <v>1734</v>
      </c>
      <c r="D316" t="s">
        <v>1735</v>
      </c>
      <c r="E316" s="2">
        <f t="shared" si="14"/>
        <v>1500000</v>
      </c>
      <c r="F316" s="2"/>
      <c r="G316" s="19">
        <v>0</v>
      </c>
      <c r="H316"/>
      <c r="I316" s="19">
        <v>0</v>
      </c>
      <c r="K316" s="2">
        <f t="shared" si="15"/>
        <v>1500000</v>
      </c>
      <c r="L316" s="19">
        <v>1500000</v>
      </c>
      <c r="M316" t="s">
        <v>251</v>
      </c>
      <c r="R316"/>
    </row>
    <row r="317" spans="1:18" s="19" customFormat="1" hidden="1" outlineLevel="1" x14ac:dyDescent="0.25">
      <c r="A317" t="s">
        <v>230</v>
      </c>
      <c r="B317" t="s">
        <v>20</v>
      </c>
      <c r="C317" t="s">
        <v>1738</v>
      </c>
      <c r="D317" t="s">
        <v>1739</v>
      </c>
      <c r="E317" s="2">
        <f t="shared" si="14"/>
        <v>2800000</v>
      </c>
      <c r="F317" s="2"/>
      <c r="G317" s="19">
        <v>1000000</v>
      </c>
      <c r="H317"/>
      <c r="I317" s="19">
        <v>0</v>
      </c>
      <c r="K317" s="2">
        <f t="shared" si="15"/>
        <v>3800000</v>
      </c>
      <c r="L317" s="19">
        <v>2800000</v>
      </c>
      <c r="M317" t="s">
        <v>250</v>
      </c>
      <c r="R317"/>
    </row>
    <row r="318" spans="1:18" s="19" customFormat="1" hidden="1" outlineLevel="1" x14ac:dyDescent="0.25">
      <c r="A318" t="s">
        <v>230</v>
      </c>
      <c r="B318" t="s">
        <v>20</v>
      </c>
      <c r="C318" t="s">
        <v>1740</v>
      </c>
      <c r="D318" t="s">
        <v>868</v>
      </c>
      <c r="E318" s="2">
        <f t="shared" si="14"/>
        <v>1800000</v>
      </c>
      <c r="F318" s="2"/>
      <c r="G318" s="19">
        <v>0</v>
      </c>
      <c r="H318"/>
      <c r="I318" s="19">
        <v>0</v>
      </c>
      <c r="K318" s="2">
        <f t="shared" si="15"/>
        <v>1800000</v>
      </c>
      <c r="L318" s="19">
        <v>1800000</v>
      </c>
      <c r="M318" t="s">
        <v>250</v>
      </c>
      <c r="R318"/>
    </row>
    <row r="319" spans="1:18" s="19" customFormat="1" hidden="1" outlineLevel="1" x14ac:dyDescent="0.25">
      <c r="A319" t="s">
        <v>230</v>
      </c>
      <c r="B319" t="s">
        <v>20</v>
      </c>
      <c r="C319" t="s">
        <v>1878</v>
      </c>
      <c r="D319" t="s">
        <v>1879</v>
      </c>
      <c r="E319" s="2">
        <f t="shared" si="14"/>
        <v>2800000</v>
      </c>
      <c r="F319" s="2"/>
      <c r="G319" s="19">
        <v>1000000</v>
      </c>
      <c r="H319"/>
      <c r="I319" s="19">
        <v>0</v>
      </c>
      <c r="K319" s="2">
        <f t="shared" si="15"/>
        <v>3800000</v>
      </c>
      <c r="L319" s="19">
        <v>2800000</v>
      </c>
      <c r="M319" t="s">
        <v>250</v>
      </c>
      <c r="R319"/>
    </row>
    <row r="320" spans="1:18" s="19" customFormat="1" hidden="1" outlineLevel="1" x14ac:dyDescent="0.25">
      <c r="A320" t="s">
        <v>230</v>
      </c>
      <c r="B320" t="s">
        <v>20</v>
      </c>
      <c r="C320" t="s">
        <v>1880</v>
      </c>
      <c r="D320" t="s">
        <v>1881</v>
      </c>
      <c r="E320" s="2">
        <f t="shared" si="14"/>
        <v>1800000</v>
      </c>
      <c r="F320" s="2"/>
      <c r="G320" s="19">
        <v>1000000</v>
      </c>
      <c r="H320"/>
      <c r="I320" s="19">
        <v>0</v>
      </c>
      <c r="K320" s="2">
        <f t="shared" si="15"/>
        <v>2800000</v>
      </c>
      <c r="L320" s="19">
        <v>1800000</v>
      </c>
      <c r="M320" t="s">
        <v>250</v>
      </c>
      <c r="R320"/>
    </row>
    <row r="321" spans="1:18" s="19" customFormat="1" hidden="1" outlineLevel="1" x14ac:dyDescent="0.25">
      <c r="A321" t="s">
        <v>230</v>
      </c>
      <c r="B321" t="s">
        <v>20</v>
      </c>
      <c r="C321" t="s">
        <v>1882</v>
      </c>
      <c r="D321" t="s">
        <v>1883</v>
      </c>
      <c r="E321" s="2">
        <f t="shared" si="14"/>
        <v>1900000</v>
      </c>
      <c r="F321" s="2"/>
      <c r="G321" s="19">
        <v>1000000</v>
      </c>
      <c r="H321"/>
      <c r="I321" s="19">
        <v>0</v>
      </c>
      <c r="K321" s="2">
        <f t="shared" si="15"/>
        <v>2900000</v>
      </c>
      <c r="L321" s="19">
        <v>1900000</v>
      </c>
      <c r="M321" t="s">
        <v>251</v>
      </c>
      <c r="R321"/>
    </row>
    <row r="322" spans="1:18" s="19" customFormat="1" hidden="1" outlineLevel="1" x14ac:dyDescent="0.25">
      <c r="A322" t="s">
        <v>230</v>
      </c>
      <c r="B322" t="s">
        <v>20</v>
      </c>
      <c r="C322" t="s">
        <v>1884</v>
      </c>
      <c r="D322" t="s">
        <v>1885</v>
      </c>
      <c r="E322" s="2">
        <f t="shared" si="14"/>
        <v>800000</v>
      </c>
      <c r="F322" s="2"/>
      <c r="G322" s="19">
        <v>1000000</v>
      </c>
      <c r="H322"/>
      <c r="I322" s="19">
        <v>0</v>
      </c>
      <c r="K322" s="2">
        <f t="shared" si="15"/>
        <v>1800000</v>
      </c>
      <c r="L322" s="19">
        <v>800000</v>
      </c>
      <c r="M322" t="s">
        <v>252</v>
      </c>
      <c r="R322"/>
    </row>
    <row r="323" spans="1:18" s="19" customFormat="1" hidden="1" outlineLevel="1" x14ac:dyDescent="0.25">
      <c r="A323" t="s">
        <v>230</v>
      </c>
      <c r="B323" t="s">
        <v>20</v>
      </c>
      <c r="C323" t="s">
        <v>1886</v>
      </c>
      <c r="D323" t="s">
        <v>1887</v>
      </c>
      <c r="E323" s="2">
        <f t="shared" si="14"/>
        <v>4200000</v>
      </c>
      <c r="F323" s="2"/>
      <c r="G323" s="19">
        <v>1000000</v>
      </c>
      <c r="H323"/>
      <c r="I323" s="19">
        <v>0</v>
      </c>
      <c r="K323" s="2">
        <f t="shared" si="15"/>
        <v>5200000</v>
      </c>
      <c r="L323" s="19">
        <v>4200000</v>
      </c>
      <c r="M323" t="s">
        <v>288</v>
      </c>
      <c r="R323"/>
    </row>
    <row r="324" spans="1:18" s="19" customFormat="1" hidden="1" outlineLevel="1" x14ac:dyDescent="0.25">
      <c r="A324" t="s">
        <v>230</v>
      </c>
      <c r="B324" t="s">
        <v>20</v>
      </c>
      <c r="C324" t="s">
        <v>1741</v>
      </c>
      <c r="D324" t="s">
        <v>1011</v>
      </c>
      <c r="E324" s="2">
        <f t="shared" ref="E324:E393" si="17">+L324-F324</f>
        <v>1800000</v>
      </c>
      <c r="F324" s="2"/>
      <c r="G324" s="19">
        <v>653846.15384615387</v>
      </c>
      <c r="H324"/>
      <c r="I324" s="19">
        <v>0</v>
      </c>
      <c r="K324" s="2">
        <f t="shared" si="15"/>
        <v>2453846.153846154</v>
      </c>
      <c r="L324" s="19">
        <v>1800000</v>
      </c>
      <c r="M324" t="s">
        <v>250</v>
      </c>
      <c r="R324"/>
    </row>
    <row r="325" spans="1:18" s="19" customFormat="1" hidden="1" outlineLevel="1" x14ac:dyDescent="0.25">
      <c r="A325" t="s">
        <v>230</v>
      </c>
      <c r="B325" t="s">
        <v>20</v>
      </c>
      <c r="C325" t="s">
        <v>1743</v>
      </c>
      <c r="D325" t="s">
        <v>1744</v>
      </c>
      <c r="E325" s="2">
        <f t="shared" si="17"/>
        <v>2800000</v>
      </c>
      <c r="F325" s="2"/>
      <c r="G325" s="19">
        <v>1000000</v>
      </c>
      <c r="H325"/>
      <c r="I325" s="19">
        <v>0</v>
      </c>
      <c r="K325" s="2">
        <f t="shared" ref="K325:K388" si="18">SUM(E325:G325)-H325+I325+J325</f>
        <v>3800000</v>
      </c>
      <c r="L325" s="19">
        <v>2800000</v>
      </c>
      <c r="M325" t="s">
        <v>250</v>
      </c>
      <c r="R325"/>
    </row>
    <row r="326" spans="1:18" s="19" customFormat="1" hidden="1" outlineLevel="1" x14ac:dyDescent="0.25">
      <c r="A326" t="s">
        <v>230</v>
      </c>
      <c r="B326" t="s">
        <v>20</v>
      </c>
      <c r="C326" t="s">
        <v>1745</v>
      </c>
      <c r="D326" t="s">
        <v>1010</v>
      </c>
      <c r="E326" s="2">
        <f t="shared" si="17"/>
        <v>1800000</v>
      </c>
      <c r="F326" s="2"/>
      <c r="G326" s="19">
        <v>653846.15384615387</v>
      </c>
      <c r="H326"/>
      <c r="I326" s="19">
        <v>0</v>
      </c>
      <c r="K326" s="2">
        <f t="shared" si="18"/>
        <v>2453846.153846154</v>
      </c>
      <c r="L326" s="19">
        <v>1800000</v>
      </c>
      <c r="M326" t="s">
        <v>250</v>
      </c>
      <c r="R326"/>
    </row>
    <row r="327" spans="1:18" s="19" customFormat="1" hidden="1" outlineLevel="1" x14ac:dyDescent="0.25">
      <c r="A327" t="s">
        <v>230</v>
      </c>
      <c r="B327" t="s">
        <v>20</v>
      </c>
      <c r="C327" t="s">
        <v>1747</v>
      </c>
      <c r="D327" t="s">
        <v>1021</v>
      </c>
      <c r="E327" s="2">
        <f t="shared" si="17"/>
        <v>2000000</v>
      </c>
      <c r="F327" s="2"/>
      <c r="G327" s="19">
        <v>653846.15384615387</v>
      </c>
      <c r="H327"/>
      <c r="I327" s="19">
        <v>0</v>
      </c>
      <c r="K327" s="2">
        <f t="shared" si="18"/>
        <v>2653846.153846154</v>
      </c>
      <c r="L327" s="19">
        <v>2000000</v>
      </c>
      <c r="M327" t="s">
        <v>288</v>
      </c>
      <c r="R327"/>
    </row>
    <row r="328" spans="1:18" s="19" customFormat="1" hidden="1" outlineLevel="1" x14ac:dyDescent="0.25">
      <c r="A328" t="s">
        <v>230</v>
      </c>
      <c r="B328" t="s">
        <v>20</v>
      </c>
      <c r="C328" t="s">
        <v>1888</v>
      </c>
      <c r="D328" t="s">
        <v>1889</v>
      </c>
      <c r="E328" s="2">
        <f t="shared" si="17"/>
        <v>1800000</v>
      </c>
      <c r="F328" s="2"/>
      <c r="G328" s="19">
        <v>1000000</v>
      </c>
      <c r="H328"/>
      <c r="I328" s="19">
        <v>0</v>
      </c>
      <c r="K328" s="2">
        <f t="shared" si="18"/>
        <v>2800000</v>
      </c>
      <c r="L328" s="19">
        <v>1800000</v>
      </c>
      <c r="M328" t="s">
        <v>250</v>
      </c>
      <c r="R328"/>
    </row>
    <row r="329" spans="1:18" s="19" customFormat="1" hidden="1" outlineLevel="1" x14ac:dyDescent="0.25">
      <c r="A329" t="s">
        <v>230</v>
      </c>
      <c r="B329" t="s">
        <v>20</v>
      </c>
      <c r="C329" t="s">
        <v>1890</v>
      </c>
      <c r="D329" t="s">
        <v>1891</v>
      </c>
      <c r="E329" s="2">
        <f t="shared" si="17"/>
        <v>1315384.6153846155</v>
      </c>
      <c r="F329" s="2"/>
      <c r="G329" s="19">
        <v>730769.23076923075</v>
      </c>
      <c r="H329"/>
      <c r="I329" s="19">
        <v>0</v>
      </c>
      <c r="K329" s="2">
        <f t="shared" si="18"/>
        <v>2046153.8461538462</v>
      </c>
      <c r="L329" s="19">
        <v>1315384.6153846155</v>
      </c>
      <c r="M329" t="s">
        <v>250</v>
      </c>
      <c r="R329"/>
    </row>
    <row r="330" spans="1:18" s="19" customFormat="1" hidden="1" outlineLevel="1" x14ac:dyDescent="0.25">
      <c r="A330" t="s">
        <v>230</v>
      </c>
      <c r="B330" t="s">
        <v>20</v>
      </c>
      <c r="C330" t="s">
        <v>1795</v>
      </c>
      <c r="D330" t="s">
        <v>58</v>
      </c>
      <c r="E330" s="2">
        <f t="shared" si="17"/>
        <v>1500000</v>
      </c>
      <c r="F330" s="2"/>
      <c r="G330" s="19">
        <v>1000000</v>
      </c>
      <c r="H330"/>
      <c r="I330" s="19">
        <v>0</v>
      </c>
      <c r="K330" s="2">
        <f t="shared" si="18"/>
        <v>2500000</v>
      </c>
      <c r="L330" s="19">
        <v>1500000</v>
      </c>
      <c r="M330" t="s">
        <v>251</v>
      </c>
      <c r="R330"/>
    </row>
    <row r="331" spans="1:18" s="19" customFormat="1" hidden="1" outlineLevel="1" x14ac:dyDescent="0.25">
      <c r="A331" t="s">
        <v>230</v>
      </c>
      <c r="B331" t="s">
        <v>20</v>
      </c>
      <c r="C331" t="s">
        <v>1753</v>
      </c>
      <c r="D331" t="s">
        <v>458</v>
      </c>
      <c r="E331" s="2">
        <f t="shared" si="17"/>
        <v>4600000</v>
      </c>
      <c r="F331" s="2"/>
      <c r="G331" s="19">
        <v>0</v>
      </c>
      <c r="H331"/>
      <c r="I331" s="19">
        <v>3500000</v>
      </c>
      <c r="K331" s="2">
        <f t="shared" si="18"/>
        <v>8100000</v>
      </c>
      <c r="L331" s="19">
        <v>4600000</v>
      </c>
      <c r="M331" t="s">
        <v>288</v>
      </c>
      <c r="R331"/>
    </row>
    <row r="332" spans="1:18" s="19" customFormat="1" hidden="1" outlineLevel="1" x14ac:dyDescent="0.25">
      <c r="A332" t="s">
        <v>230</v>
      </c>
      <c r="B332" t="s">
        <v>20</v>
      </c>
      <c r="C332" t="s">
        <v>1758</v>
      </c>
      <c r="D332" t="s">
        <v>1759</v>
      </c>
      <c r="E332" s="2">
        <f t="shared" si="17"/>
        <v>1300000</v>
      </c>
      <c r="F332" s="2"/>
      <c r="G332" s="19">
        <v>1000000</v>
      </c>
      <c r="H332"/>
      <c r="I332" s="19">
        <v>0</v>
      </c>
      <c r="K332" s="2">
        <f t="shared" si="18"/>
        <v>2300000</v>
      </c>
      <c r="L332" s="19">
        <v>1300000</v>
      </c>
      <c r="M332" t="s">
        <v>250</v>
      </c>
      <c r="R332"/>
    </row>
    <row r="333" spans="1:18" s="19" customFormat="1" hidden="1" outlineLevel="1" x14ac:dyDescent="0.25">
      <c r="A333" t="s">
        <v>230</v>
      </c>
      <c r="B333" t="s">
        <v>20</v>
      </c>
      <c r="C333" t="s">
        <v>1892</v>
      </c>
      <c r="D333" t="s">
        <v>1893</v>
      </c>
      <c r="E333" s="2">
        <f t="shared" si="17"/>
        <v>950000</v>
      </c>
      <c r="F333" s="2"/>
      <c r="G333" s="19">
        <v>730769.23076923075</v>
      </c>
      <c r="H333"/>
      <c r="I333" s="19">
        <v>0</v>
      </c>
      <c r="K333" s="2">
        <f t="shared" si="18"/>
        <v>1680769.2307692308</v>
      </c>
      <c r="L333" s="19">
        <v>950000</v>
      </c>
      <c r="M333" t="s">
        <v>250</v>
      </c>
      <c r="R333"/>
    </row>
    <row r="334" spans="1:18" s="19" customFormat="1" hidden="1" outlineLevel="1" x14ac:dyDescent="0.25">
      <c r="A334" t="s">
        <v>230</v>
      </c>
      <c r="B334" t="s">
        <v>20</v>
      </c>
      <c r="C334" t="s">
        <v>1760</v>
      </c>
      <c r="D334" t="s">
        <v>1761</v>
      </c>
      <c r="E334" s="2">
        <f t="shared" si="17"/>
        <v>1500000</v>
      </c>
      <c r="F334" s="2"/>
      <c r="G334" s="19">
        <v>1000000</v>
      </c>
      <c r="H334"/>
      <c r="I334" s="19">
        <v>0</v>
      </c>
      <c r="K334" s="2">
        <f t="shared" si="18"/>
        <v>2500000</v>
      </c>
      <c r="L334" s="19">
        <v>1500000</v>
      </c>
      <c r="M334" t="s">
        <v>251</v>
      </c>
      <c r="R334"/>
    </row>
    <row r="335" spans="1:18" s="19" customFormat="1" hidden="1" outlineLevel="1" x14ac:dyDescent="0.25">
      <c r="A335" t="s">
        <v>230</v>
      </c>
      <c r="B335" t="s">
        <v>20</v>
      </c>
      <c r="C335" t="s">
        <v>1762</v>
      </c>
      <c r="D335" t="s">
        <v>1019</v>
      </c>
      <c r="E335" s="2">
        <f t="shared" si="17"/>
        <v>2300000</v>
      </c>
      <c r="F335" s="2"/>
      <c r="G335" s="19">
        <v>653846.15384615387</v>
      </c>
      <c r="H335"/>
      <c r="I335" s="19">
        <v>0</v>
      </c>
      <c r="K335" s="2">
        <f t="shared" si="18"/>
        <v>2953846.153846154</v>
      </c>
      <c r="L335" s="19">
        <v>2300000</v>
      </c>
      <c r="M335" t="s">
        <v>252</v>
      </c>
      <c r="R335"/>
    </row>
    <row r="336" spans="1:18" s="19" customFormat="1" hidden="1" outlineLevel="1" x14ac:dyDescent="0.25">
      <c r="A336" t="s">
        <v>230</v>
      </c>
      <c r="B336" t="s">
        <v>20</v>
      </c>
      <c r="C336" t="s">
        <v>1763</v>
      </c>
      <c r="D336" t="s">
        <v>215</v>
      </c>
      <c r="E336" s="2">
        <f t="shared" si="17"/>
        <v>2000000</v>
      </c>
      <c r="F336" s="2"/>
      <c r="G336" s="19">
        <v>0</v>
      </c>
      <c r="H336"/>
      <c r="I336" s="19">
        <v>3500000</v>
      </c>
      <c r="K336" s="2">
        <f t="shared" si="18"/>
        <v>5500000</v>
      </c>
      <c r="L336" s="19">
        <v>2000000</v>
      </c>
      <c r="M336" t="s">
        <v>288</v>
      </c>
      <c r="R336"/>
    </row>
    <row r="337" spans="1:18" s="19" customFormat="1" hidden="1" outlineLevel="1" x14ac:dyDescent="0.25">
      <c r="A337" t="s">
        <v>230</v>
      </c>
      <c r="B337" t="s">
        <v>20</v>
      </c>
      <c r="C337" t="s">
        <v>1766</v>
      </c>
      <c r="D337" t="s">
        <v>869</v>
      </c>
      <c r="E337" s="2">
        <f t="shared" si="17"/>
        <v>1800000</v>
      </c>
      <c r="F337" s="2"/>
      <c r="G337" s="19">
        <v>0</v>
      </c>
      <c r="H337"/>
      <c r="I337" s="19">
        <v>0</v>
      </c>
      <c r="K337" s="2">
        <f t="shared" si="18"/>
        <v>1800000</v>
      </c>
      <c r="L337" s="19">
        <v>1800000</v>
      </c>
      <c r="M337" t="s">
        <v>250</v>
      </c>
      <c r="R337"/>
    </row>
    <row r="338" spans="1:18" s="19" customFormat="1" hidden="1" outlineLevel="1" x14ac:dyDescent="0.25">
      <c r="A338" t="s">
        <v>230</v>
      </c>
      <c r="B338" t="s">
        <v>20</v>
      </c>
      <c r="C338" t="s">
        <v>1767</v>
      </c>
      <c r="D338" t="s">
        <v>557</v>
      </c>
      <c r="E338" s="2">
        <f t="shared" si="17"/>
        <v>2800000</v>
      </c>
      <c r="F338" s="2"/>
      <c r="G338" s="19">
        <v>0</v>
      </c>
      <c r="H338"/>
      <c r="I338" s="19">
        <v>0</v>
      </c>
      <c r="K338" s="2">
        <f t="shared" si="18"/>
        <v>2800000</v>
      </c>
      <c r="L338" s="19">
        <v>2800000</v>
      </c>
      <c r="M338" t="s">
        <v>250</v>
      </c>
      <c r="R338"/>
    </row>
    <row r="339" spans="1:18" s="19" customFormat="1" hidden="1" outlineLevel="1" x14ac:dyDescent="0.25">
      <c r="A339" t="s">
        <v>230</v>
      </c>
      <c r="B339" t="s">
        <v>20</v>
      </c>
      <c r="C339" t="s">
        <v>1768</v>
      </c>
      <c r="D339" t="s">
        <v>870</v>
      </c>
      <c r="E339" s="2">
        <f t="shared" si="17"/>
        <v>4000000</v>
      </c>
      <c r="F339" s="2"/>
      <c r="G339" s="19">
        <v>0</v>
      </c>
      <c r="H339"/>
      <c r="I339" s="19">
        <v>3500000</v>
      </c>
      <c r="K339" s="2">
        <f t="shared" si="18"/>
        <v>7500000</v>
      </c>
      <c r="L339" s="19">
        <v>4000000</v>
      </c>
      <c r="M339" t="s">
        <v>288</v>
      </c>
      <c r="R339"/>
    </row>
    <row r="340" spans="1:18" s="19" customFormat="1" hidden="1" outlineLevel="1" x14ac:dyDescent="0.25">
      <c r="A340" t="s">
        <v>230</v>
      </c>
      <c r="B340" t="s">
        <v>20</v>
      </c>
      <c r="C340" t="s">
        <v>1769</v>
      </c>
      <c r="D340" t="s">
        <v>1013</v>
      </c>
      <c r="E340" s="2">
        <f t="shared" si="17"/>
        <v>3800000</v>
      </c>
      <c r="F340" s="2"/>
      <c r="G340" s="19">
        <v>653846.15384615387</v>
      </c>
      <c r="H340"/>
      <c r="I340" s="19">
        <v>0</v>
      </c>
      <c r="K340" s="2">
        <f t="shared" si="18"/>
        <v>4453846.153846154</v>
      </c>
      <c r="L340" s="19">
        <v>3800000</v>
      </c>
      <c r="M340" t="s">
        <v>250</v>
      </c>
      <c r="R340"/>
    </row>
    <row r="341" spans="1:18" s="19" customFormat="1" hidden="1" outlineLevel="1" x14ac:dyDescent="0.25">
      <c r="A341" t="s">
        <v>230</v>
      </c>
      <c r="B341" t="s">
        <v>20</v>
      </c>
      <c r="C341" t="s">
        <v>1770</v>
      </c>
      <c r="D341" t="s">
        <v>1771</v>
      </c>
      <c r="E341" s="2">
        <f t="shared" si="17"/>
        <v>3800000</v>
      </c>
      <c r="F341" s="2"/>
      <c r="G341" s="19">
        <v>1000000</v>
      </c>
      <c r="H341"/>
      <c r="I341" s="19">
        <v>0</v>
      </c>
      <c r="K341" s="2">
        <f t="shared" si="18"/>
        <v>4800000</v>
      </c>
      <c r="L341" s="19">
        <v>3800000</v>
      </c>
      <c r="M341" t="s">
        <v>250</v>
      </c>
      <c r="R341"/>
    </row>
    <row r="342" spans="1:18" s="19" customFormat="1" hidden="1" outlineLevel="1" x14ac:dyDescent="0.25">
      <c r="A342" t="s">
        <v>230</v>
      </c>
      <c r="B342" t="s">
        <v>20</v>
      </c>
      <c r="C342" t="s">
        <v>1772</v>
      </c>
      <c r="D342" t="s">
        <v>1014</v>
      </c>
      <c r="E342" s="2">
        <f t="shared" si="17"/>
        <v>4600000</v>
      </c>
      <c r="F342" s="2"/>
      <c r="G342" s="19">
        <v>653846.15384615387</v>
      </c>
      <c r="H342"/>
      <c r="I342" s="19">
        <v>0</v>
      </c>
      <c r="K342" s="2">
        <f t="shared" si="18"/>
        <v>5253846.153846154</v>
      </c>
      <c r="L342" s="19">
        <v>4600000</v>
      </c>
      <c r="M342" t="s">
        <v>288</v>
      </c>
      <c r="R342"/>
    </row>
    <row r="343" spans="1:18" s="19" customFormat="1" hidden="1" outlineLevel="1" x14ac:dyDescent="0.25">
      <c r="A343" t="s">
        <v>230</v>
      </c>
      <c r="B343" t="s">
        <v>20</v>
      </c>
      <c r="C343" t="s">
        <v>1773</v>
      </c>
      <c r="D343" t="s">
        <v>54</v>
      </c>
      <c r="E343" s="2">
        <f t="shared" si="17"/>
        <v>2800000</v>
      </c>
      <c r="F343" s="2"/>
      <c r="G343" s="19">
        <v>0</v>
      </c>
      <c r="H343"/>
      <c r="I343" s="19">
        <v>0</v>
      </c>
      <c r="K343" s="2">
        <f t="shared" si="18"/>
        <v>2800000</v>
      </c>
      <c r="L343" s="19">
        <v>2800000</v>
      </c>
      <c r="M343" t="s">
        <v>253</v>
      </c>
      <c r="R343"/>
    </row>
    <row r="344" spans="1:18" s="19" customFormat="1" hidden="1" outlineLevel="1" x14ac:dyDescent="0.25">
      <c r="A344" t="s">
        <v>230</v>
      </c>
      <c r="B344" t="s">
        <v>20</v>
      </c>
      <c r="C344" t="s">
        <v>1774</v>
      </c>
      <c r="D344" t="s">
        <v>871</v>
      </c>
      <c r="E344" s="2">
        <f t="shared" si="17"/>
        <v>2200000</v>
      </c>
      <c r="F344" s="2"/>
      <c r="G344" s="19">
        <v>0</v>
      </c>
      <c r="H344"/>
      <c r="I344" s="19">
        <v>3500000</v>
      </c>
      <c r="K344" s="2">
        <f t="shared" si="18"/>
        <v>5700000</v>
      </c>
      <c r="L344" s="19">
        <v>2200000</v>
      </c>
      <c r="M344" t="s">
        <v>253</v>
      </c>
      <c r="R344"/>
    </row>
    <row r="345" spans="1:18" s="19" customFormat="1" hidden="1" outlineLevel="1" x14ac:dyDescent="0.25">
      <c r="A345" t="s">
        <v>230</v>
      </c>
      <c r="B345" t="s">
        <v>20</v>
      </c>
      <c r="C345" t="s">
        <v>1775</v>
      </c>
      <c r="D345" t="s">
        <v>219</v>
      </c>
      <c r="E345" s="2">
        <f t="shared" si="17"/>
        <v>3300000</v>
      </c>
      <c r="F345" s="2"/>
      <c r="G345" s="19">
        <v>0</v>
      </c>
      <c r="H345"/>
      <c r="I345" s="19">
        <v>0</v>
      </c>
      <c r="K345" s="2">
        <f t="shared" si="18"/>
        <v>3300000</v>
      </c>
      <c r="L345" s="19">
        <v>3300000</v>
      </c>
      <c r="M345" t="s">
        <v>253</v>
      </c>
      <c r="R345"/>
    </row>
    <row r="346" spans="1:18" s="19" customFormat="1" hidden="1" outlineLevel="1" x14ac:dyDescent="0.25">
      <c r="A346" t="s">
        <v>230</v>
      </c>
      <c r="B346" t="s">
        <v>20</v>
      </c>
      <c r="C346" t="s">
        <v>1894</v>
      </c>
      <c r="D346" t="s">
        <v>1895</v>
      </c>
      <c r="E346" s="2">
        <f t="shared" si="17"/>
        <v>2800000</v>
      </c>
      <c r="F346" s="2"/>
      <c r="G346" s="19">
        <v>1000000</v>
      </c>
      <c r="H346"/>
      <c r="I346" s="19">
        <v>0</v>
      </c>
      <c r="K346" s="2">
        <f t="shared" si="18"/>
        <v>3800000</v>
      </c>
      <c r="L346" s="19">
        <v>2800000</v>
      </c>
      <c r="M346" t="s">
        <v>253</v>
      </c>
      <c r="R346"/>
    </row>
    <row r="347" spans="1:18" s="19" customFormat="1" hidden="1" outlineLevel="1" x14ac:dyDescent="0.25">
      <c r="A347" t="s">
        <v>230</v>
      </c>
      <c r="B347" t="s">
        <v>20</v>
      </c>
      <c r="C347" t="s">
        <v>1777</v>
      </c>
      <c r="D347" t="s">
        <v>519</v>
      </c>
      <c r="E347" s="2">
        <f t="shared" si="17"/>
        <v>3800000</v>
      </c>
      <c r="F347" s="2"/>
      <c r="G347" s="19">
        <v>0</v>
      </c>
      <c r="H347"/>
      <c r="I347" s="19">
        <v>3500000</v>
      </c>
      <c r="K347" s="2">
        <f t="shared" si="18"/>
        <v>7300000</v>
      </c>
      <c r="L347" s="19">
        <v>3800000</v>
      </c>
      <c r="M347" t="s">
        <v>253</v>
      </c>
      <c r="R347"/>
    </row>
    <row r="348" spans="1:18" s="19" customFormat="1" hidden="1" outlineLevel="1" x14ac:dyDescent="0.25">
      <c r="A348" t="s">
        <v>230</v>
      </c>
      <c r="B348" t="s">
        <v>20</v>
      </c>
      <c r="C348" t="s">
        <v>1778</v>
      </c>
      <c r="D348" t="s">
        <v>600</v>
      </c>
      <c r="E348" s="2">
        <f t="shared" si="17"/>
        <v>1800000</v>
      </c>
      <c r="F348" s="2"/>
      <c r="G348" s="19">
        <v>0</v>
      </c>
      <c r="H348"/>
      <c r="I348" s="19">
        <v>3500000</v>
      </c>
      <c r="K348" s="2">
        <f t="shared" si="18"/>
        <v>5300000</v>
      </c>
      <c r="L348" s="19">
        <v>1800000</v>
      </c>
      <c r="M348" t="s">
        <v>253</v>
      </c>
      <c r="R348"/>
    </row>
    <row r="349" spans="1:18" s="19" customFormat="1" hidden="1" outlineLevel="1" x14ac:dyDescent="0.25">
      <c r="A349" t="s">
        <v>230</v>
      </c>
      <c r="B349" t="s">
        <v>20</v>
      </c>
      <c r="C349" t="s">
        <v>1779</v>
      </c>
      <c r="D349" t="s">
        <v>1780</v>
      </c>
      <c r="E349" s="2">
        <f t="shared" si="17"/>
        <v>4000000</v>
      </c>
      <c r="F349" s="2"/>
      <c r="G349" s="19">
        <v>1000000</v>
      </c>
      <c r="H349"/>
      <c r="I349" s="19">
        <v>0</v>
      </c>
      <c r="K349" s="2">
        <f t="shared" si="18"/>
        <v>5000000</v>
      </c>
      <c r="L349" s="19">
        <v>4000000</v>
      </c>
      <c r="M349" t="s">
        <v>288</v>
      </c>
      <c r="R349"/>
    </row>
    <row r="350" spans="1:18" s="19" customFormat="1" hidden="1" outlineLevel="1" x14ac:dyDescent="0.25">
      <c r="A350" t="s">
        <v>230</v>
      </c>
      <c r="B350" t="s">
        <v>20</v>
      </c>
      <c r="C350" t="s">
        <v>1781</v>
      </c>
      <c r="D350" t="s">
        <v>661</v>
      </c>
      <c r="E350" s="2">
        <f t="shared" si="17"/>
        <v>2800000</v>
      </c>
      <c r="F350" s="2"/>
      <c r="G350" s="19">
        <v>0</v>
      </c>
      <c r="H350"/>
      <c r="I350" s="19">
        <v>3500000</v>
      </c>
      <c r="K350" s="2">
        <f t="shared" si="18"/>
        <v>6300000</v>
      </c>
      <c r="L350" s="19">
        <v>2800000</v>
      </c>
      <c r="M350" t="s">
        <v>253</v>
      </c>
      <c r="R350"/>
    </row>
    <row r="351" spans="1:18" s="19" customFormat="1" hidden="1" outlineLevel="1" x14ac:dyDescent="0.25">
      <c r="A351" t="s">
        <v>230</v>
      </c>
      <c r="B351" t="s">
        <v>20</v>
      </c>
      <c r="C351" s="29" t="s">
        <v>1754</v>
      </c>
      <c r="D351" t="s">
        <v>1755</v>
      </c>
      <c r="E351" s="2">
        <f t="shared" si="17"/>
        <v>0</v>
      </c>
      <c r="F351" s="2"/>
      <c r="H351"/>
      <c r="I351" s="19">
        <v>2000000</v>
      </c>
      <c r="K351" s="2">
        <f t="shared" si="18"/>
        <v>2000000</v>
      </c>
      <c r="L351" s="19">
        <v>0</v>
      </c>
      <c r="M351" s="19" t="s">
        <v>371</v>
      </c>
      <c r="R351"/>
    </row>
    <row r="352" spans="1:18" s="19" customFormat="1" hidden="1" outlineLevel="1" x14ac:dyDescent="0.25">
      <c r="A352" t="s">
        <v>230</v>
      </c>
      <c r="B352" t="s">
        <v>20</v>
      </c>
      <c r="C352" s="29" t="s">
        <v>1776</v>
      </c>
      <c r="D352" t="s">
        <v>720</v>
      </c>
      <c r="E352" s="2">
        <f t="shared" si="17"/>
        <v>0</v>
      </c>
      <c r="F352" s="2"/>
      <c r="H352"/>
      <c r="I352" s="19">
        <v>3500000</v>
      </c>
      <c r="K352" s="2">
        <f t="shared" si="18"/>
        <v>3500000</v>
      </c>
      <c r="L352" s="19">
        <v>0</v>
      </c>
      <c r="M352" s="19" t="s">
        <v>372</v>
      </c>
      <c r="R352"/>
    </row>
    <row r="353" spans="1:18" s="19" customFormat="1" hidden="1" outlineLevel="1" x14ac:dyDescent="0.25">
      <c r="A353" t="s">
        <v>229</v>
      </c>
      <c r="B353" t="s">
        <v>37</v>
      </c>
      <c r="C353" t="s">
        <v>1782</v>
      </c>
      <c r="D353" t="s">
        <v>220</v>
      </c>
      <c r="E353" s="2">
        <f t="shared" si="17"/>
        <v>4500000</v>
      </c>
      <c r="F353" s="2"/>
      <c r="G353"/>
      <c r="H353"/>
      <c r="I353" s="19">
        <v>0</v>
      </c>
      <c r="J353" s="19">
        <v>12000000</v>
      </c>
      <c r="K353" s="2">
        <f t="shared" si="18"/>
        <v>16500000</v>
      </c>
      <c r="L353" s="19">
        <v>4500000</v>
      </c>
      <c r="M353"/>
      <c r="R353"/>
    </row>
    <row r="354" spans="1:18" s="19" customFormat="1" hidden="1" outlineLevel="1" x14ac:dyDescent="0.25">
      <c r="A354" t="s">
        <v>229</v>
      </c>
      <c r="B354" t="s">
        <v>37</v>
      </c>
      <c r="C354" t="s">
        <v>1896</v>
      </c>
      <c r="D354" t="s">
        <v>1897</v>
      </c>
      <c r="E354" s="2">
        <f t="shared" si="17"/>
        <v>3900000</v>
      </c>
      <c r="F354" s="2"/>
      <c r="G354"/>
      <c r="H354"/>
      <c r="J354" s="19">
        <v>0</v>
      </c>
      <c r="K354" s="2">
        <f t="shared" si="18"/>
        <v>3900000</v>
      </c>
      <c r="L354" s="19">
        <v>3900000</v>
      </c>
      <c r="M354"/>
      <c r="R354"/>
    </row>
    <row r="355" spans="1:18" s="19" customFormat="1" hidden="1" outlineLevel="1" x14ac:dyDescent="0.25">
      <c r="A355" t="s">
        <v>229</v>
      </c>
      <c r="B355" t="s">
        <v>37</v>
      </c>
      <c r="C355" t="s">
        <v>1784</v>
      </c>
      <c r="D355" t="s">
        <v>222</v>
      </c>
      <c r="E355" s="2">
        <f t="shared" si="17"/>
        <v>3400000</v>
      </c>
      <c r="F355" s="2"/>
      <c r="G355"/>
      <c r="H355"/>
      <c r="I355" s="19">
        <v>0</v>
      </c>
      <c r="J355" s="19">
        <v>12000000</v>
      </c>
      <c r="K355" s="2">
        <f t="shared" si="18"/>
        <v>15400000</v>
      </c>
      <c r="L355" s="19">
        <v>3400000</v>
      </c>
      <c r="M355"/>
      <c r="R355"/>
    </row>
    <row r="356" spans="1:18" s="19" customFormat="1" hidden="1" outlineLevel="1" x14ac:dyDescent="0.25">
      <c r="A356" t="s">
        <v>229</v>
      </c>
      <c r="B356" t="s">
        <v>37</v>
      </c>
      <c r="C356" t="s">
        <v>1785</v>
      </c>
      <c r="D356" t="s">
        <v>454</v>
      </c>
      <c r="E356" s="2">
        <f t="shared" si="17"/>
        <v>3500000</v>
      </c>
      <c r="F356" s="2"/>
      <c r="G356"/>
      <c r="H356"/>
      <c r="I356" s="19">
        <v>3750000</v>
      </c>
      <c r="J356" s="19">
        <v>12000000</v>
      </c>
      <c r="K356" s="2">
        <f t="shared" si="18"/>
        <v>19250000</v>
      </c>
      <c r="L356" s="19">
        <v>3500000</v>
      </c>
      <c r="M356"/>
      <c r="R356"/>
    </row>
    <row r="357" spans="1:18" s="19" customFormat="1" hidden="1" outlineLevel="1" x14ac:dyDescent="0.25">
      <c r="A357" t="s">
        <v>229</v>
      </c>
      <c r="B357" t="s">
        <v>37</v>
      </c>
      <c r="C357" t="s">
        <v>1786</v>
      </c>
      <c r="D357" t="s">
        <v>221</v>
      </c>
      <c r="E357" s="2">
        <f t="shared" si="17"/>
        <v>3300000</v>
      </c>
      <c r="F357" s="2"/>
      <c r="G357"/>
      <c r="H357"/>
      <c r="I357" s="19">
        <v>0</v>
      </c>
      <c r="J357" s="19">
        <v>0</v>
      </c>
      <c r="K357" s="2">
        <f t="shared" si="18"/>
        <v>3300000</v>
      </c>
      <c r="L357" s="19">
        <v>3300000</v>
      </c>
      <c r="M357"/>
      <c r="R357"/>
    </row>
    <row r="358" spans="1:18" s="19" customFormat="1" hidden="1" outlineLevel="1" x14ac:dyDescent="0.25">
      <c r="A358" t="s">
        <v>229</v>
      </c>
      <c r="B358" t="s">
        <v>37</v>
      </c>
      <c r="C358" t="s">
        <v>1787</v>
      </c>
      <c r="D358" t="s">
        <v>872</v>
      </c>
      <c r="E358" s="2">
        <f t="shared" si="17"/>
        <v>600000</v>
      </c>
      <c r="F358" s="2"/>
      <c r="G358"/>
      <c r="H358"/>
      <c r="I358" s="19">
        <v>0</v>
      </c>
      <c r="J358" s="19">
        <v>12000000</v>
      </c>
      <c r="K358" s="2">
        <f t="shared" si="18"/>
        <v>12600000</v>
      </c>
      <c r="L358" s="19">
        <v>600000</v>
      </c>
      <c r="M358"/>
      <c r="R358"/>
    </row>
    <row r="359" spans="1:18" s="19" customFormat="1" hidden="1" outlineLevel="1" x14ac:dyDescent="0.25">
      <c r="A359" t="s">
        <v>229</v>
      </c>
      <c r="B359" t="s">
        <v>37</v>
      </c>
      <c r="C359" t="s">
        <v>1788</v>
      </c>
      <c r="D359" t="s">
        <v>1798</v>
      </c>
      <c r="E359" s="2">
        <f t="shared" si="17"/>
        <v>0</v>
      </c>
      <c r="F359" s="2"/>
      <c r="G359"/>
      <c r="H359"/>
      <c r="I359" s="19">
        <v>0</v>
      </c>
      <c r="J359" s="19">
        <v>0</v>
      </c>
      <c r="K359" s="2">
        <f t="shared" si="18"/>
        <v>0</v>
      </c>
      <c r="L359" s="19">
        <v>0</v>
      </c>
      <c r="M359"/>
      <c r="R359"/>
    </row>
    <row r="360" spans="1:18" s="19" customFormat="1" hidden="1" outlineLevel="1" x14ac:dyDescent="0.25">
      <c r="A360" t="s">
        <v>230</v>
      </c>
      <c r="B360" t="s">
        <v>37</v>
      </c>
      <c r="C360" t="s">
        <v>1789</v>
      </c>
      <c r="D360" t="s">
        <v>778</v>
      </c>
      <c r="E360" s="2">
        <f t="shared" si="17"/>
        <v>3100000</v>
      </c>
      <c r="F360" s="2"/>
      <c r="G360"/>
      <c r="H360"/>
      <c r="I360" s="19">
        <v>0</v>
      </c>
      <c r="J360" s="19">
        <v>12000000</v>
      </c>
      <c r="K360" s="2">
        <f t="shared" si="18"/>
        <v>15100000</v>
      </c>
      <c r="L360" s="19">
        <v>3100000</v>
      </c>
      <c r="M360"/>
      <c r="R360"/>
    </row>
    <row r="361" spans="1:18" s="19" customFormat="1" hidden="1" outlineLevel="1" x14ac:dyDescent="0.25">
      <c r="A361" t="s">
        <v>230</v>
      </c>
      <c r="B361" t="s">
        <v>37</v>
      </c>
      <c r="C361" t="s">
        <v>1790</v>
      </c>
      <c r="D361" t="s">
        <v>55</v>
      </c>
      <c r="E361" s="2">
        <f t="shared" si="17"/>
        <v>2200000</v>
      </c>
      <c r="F361" s="2"/>
      <c r="G361"/>
      <c r="H361"/>
      <c r="I361" s="19">
        <v>1500000</v>
      </c>
      <c r="J361" s="19">
        <v>12000000</v>
      </c>
      <c r="K361" s="2">
        <f t="shared" si="18"/>
        <v>15700000</v>
      </c>
      <c r="L361" s="19">
        <v>2200000</v>
      </c>
      <c r="M361"/>
      <c r="R361"/>
    </row>
    <row r="362" spans="1:18" s="19" customFormat="1" hidden="1" outlineLevel="1" x14ac:dyDescent="0.25">
      <c r="A362" t="s">
        <v>230</v>
      </c>
      <c r="B362" t="s">
        <v>37</v>
      </c>
      <c r="C362" t="s">
        <v>1791</v>
      </c>
      <c r="D362" t="s">
        <v>419</v>
      </c>
      <c r="E362" s="2">
        <f t="shared" si="17"/>
        <v>3000000</v>
      </c>
      <c r="F362" s="2"/>
      <c r="G362"/>
      <c r="H362"/>
      <c r="I362" s="19">
        <v>2250000</v>
      </c>
      <c r="J362" s="19">
        <v>12000000</v>
      </c>
      <c r="K362" s="2">
        <f t="shared" si="18"/>
        <v>17250000</v>
      </c>
      <c r="L362" s="19">
        <v>3000000</v>
      </c>
      <c r="M362"/>
      <c r="R362"/>
    </row>
    <row r="363" spans="1:18" s="19" customFormat="1" hidden="1" outlineLevel="1" x14ac:dyDescent="0.25">
      <c r="A363" t="s">
        <v>230</v>
      </c>
      <c r="B363" t="s">
        <v>37</v>
      </c>
      <c r="C363" t="s">
        <v>1792</v>
      </c>
      <c r="D363" t="s">
        <v>224</v>
      </c>
      <c r="E363" s="2">
        <f t="shared" si="17"/>
        <v>3100000</v>
      </c>
      <c r="F363" s="2"/>
      <c r="G363"/>
      <c r="H363"/>
      <c r="I363" s="19">
        <v>0</v>
      </c>
      <c r="J363" s="19">
        <v>12000000</v>
      </c>
      <c r="K363" s="2">
        <f t="shared" si="18"/>
        <v>15100000</v>
      </c>
      <c r="L363" s="19">
        <v>3100000</v>
      </c>
      <c r="M363"/>
      <c r="R363"/>
    </row>
    <row r="364" spans="1:18" s="19" customFormat="1" hidden="1" outlineLevel="1" x14ac:dyDescent="0.25">
      <c r="A364" t="s">
        <v>230</v>
      </c>
      <c r="B364" t="s">
        <v>37</v>
      </c>
      <c r="C364" t="s">
        <v>1793</v>
      </c>
      <c r="D364" t="s">
        <v>460</v>
      </c>
      <c r="E364" s="2">
        <f t="shared" si="17"/>
        <v>1600000</v>
      </c>
      <c r="F364" s="2"/>
      <c r="G364"/>
      <c r="H364"/>
      <c r="I364" s="19">
        <v>1500000</v>
      </c>
      <c r="J364" s="19">
        <v>0</v>
      </c>
      <c r="K364" s="2">
        <f t="shared" si="18"/>
        <v>3100000</v>
      </c>
      <c r="L364" s="19">
        <v>1600000</v>
      </c>
      <c r="M364"/>
      <c r="R364"/>
    </row>
    <row r="365" spans="1:18" s="19" customFormat="1" hidden="1" outlineLevel="1" x14ac:dyDescent="0.25">
      <c r="A365" t="s">
        <v>230</v>
      </c>
      <c r="B365" t="s">
        <v>37</v>
      </c>
      <c r="C365" t="s">
        <v>1728</v>
      </c>
      <c r="D365" t="s">
        <v>1898</v>
      </c>
      <c r="E365" s="2">
        <f t="shared" si="17"/>
        <v>600000</v>
      </c>
      <c r="F365" s="2"/>
      <c r="G365"/>
      <c r="H365"/>
      <c r="J365" s="19">
        <v>0</v>
      </c>
      <c r="K365" s="2">
        <f t="shared" si="18"/>
        <v>600000</v>
      </c>
      <c r="L365" s="19">
        <v>600000</v>
      </c>
      <c r="M365"/>
      <c r="R365"/>
    </row>
    <row r="366" spans="1:18" hidden="1" outlineLevel="1" x14ac:dyDescent="0.25">
      <c r="A366" t="s">
        <v>230</v>
      </c>
      <c r="B366" t="s">
        <v>37</v>
      </c>
      <c r="C366" t="s">
        <v>1795</v>
      </c>
      <c r="D366" t="s">
        <v>58</v>
      </c>
      <c r="E366" s="2">
        <f t="shared" si="17"/>
        <v>1600000</v>
      </c>
      <c r="G366"/>
      <c r="H366"/>
      <c r="I366" s="19">
        <v>1500000</v>
      </c>
      <c r="J366" s="19">
        <v>12000000</v>
      </c>
      <c r="K366" s="2">
        <f t="shared" si="18"/>
        <v>15100000</v>
      </c>
      <c r="L366" s="19">
        <v>1600000</v>
      </c>
      <c r="M366"/>
    </row>
    <row r="367" spans="1:18" hidden="1" outlineLevel="1" x14ac:dyDescent="0.25">
      <c r="A367" t="s">
        <v>230</v>
      </c>
      <c r="B367" t="s">
        <v>37</v>
      </c>
      <c r="C367" t="s">
        <v>1796</v>
      </c>
      <c r="D367" t="s">
        <v>202</v>
      </c>
      <c r="E367" s="2">
        <f t="shared" si="17"/>
        <v>4500000</v>
      </c>
      <c r="G367"/>
      <c r="H367"/>
      <c r="I367" s="19">
        <v>4500000</v>
      </c>
      <c r="J367" s="19">
        <v>12000000</v>
      </c>
      <c r="K367" s="2">
        <f t="shared" si="18"/>
        <v>21000000</v>
      </c>
      <c r="L367" s="19">
        <v>4500000</v>
      </c>
      <c r="M367"/>
    </row>
    <row r="368" spans="1:18" hidden="1" outlineLevel="1" x14ac:dyDescent="0.25">
      <c r="A368" t="s">
        <v>230</v>
      </c>
      <c r="B368" t="s">
        <v>37</v>
      </c>
      <c r="C368" t="s">
        <v>1794</v>
      </c>
      <c r="D368" t="s">
        <v>226</v>
      </c>
      <c r="E368" s="2">
        <f t="shared" si="17"/>
        <v>3200000</v>
      </c>
      <c r="G368"/>
      <c r="H368"/>
      <c r="I368" s="19">
        <v>4500000</v>
      </c>
      <c r="J368" s="19">
        <v>12000000</v>
      </c>
      <c r="K368" s="2">
        <f t="shared" si="18"/>
        <v>19700000</v>
      </c>
      <c r="L368" s="19">
        <v>3200000</v>
      </c>
      <c r="M368"/>
    </row>
    <row r="369" spans="1:19" hidden="1" outlineLevel="1" x14ac:dyDescent="0.25">
      <c r="A369" t="s">
        <v>229</v>
      </c>
      <c r="B369" t="s">
        <v>39</v>
      </c>
      <c r="C369" t="s">
        <v>1801</v>
      </c>
      <c r="D369" t="s">
        <v>1026</v>
      </c>
      <c r="E369" s="2">
        <f t="shared" si="17"/>
        <v>6400000</v>
      </c>
      <c r="G369"/>
      <c r="H369"/>
      <c r="I369" s="19"/>
      <c r="J369" s="19"/>
      <c r="K369" s="2">
        <f t="shared" si="18"/>
        <v>6400000</v>
      </c>
      <c r="L369" s="19">
        <v>6400000</v>
      </c>
      <c r="M369"/>
    </row>
    <row r="370" spans="1:19" hidden="1" outlineLevel="1" x14ac:dyDescent="0.25">
      <c r="A370" t="s">
        <v>230</v>
      </c>
      <c r="B370" t="s">
        <v>39</v>
      </c>
      <c r="C370" t="s">
        <v>1802</v>
      </c>
      <c r="D370" t="s">
        <v>274</v>
      </c>
      <c r="E370" s="2">
        <f t="shared" si="17"/>
        <v>4000000</v>
      </c>
      <c r="G370"/>
      <c r="H370"/>
      <c r="I370" s="19">
        <v>8200000</v>
      </c>
      <c r="J370" s="19"/>
      <c r="K370" s="2">
        <f t="shared" si="18"/>
        <v>12200000</v>
      </c>
      <c r="L370" s="19">
        <v>4000000</v>
      </c>
      <c r="M370"/>
    </row>
    <row r="371" spans="1:19" hidden="1" outlineLevel="1" x14ac:dyDescent="0.25">
      <c r="A371" t="s">
        <v>61</v>
      </c>
      <c r="B371" t="s">
        <v>39</v>
      </c>
      <c r="C371" t="s">
        <v>1803</v>
      </c>
      <c r="D371" t="s">
        <v>344</v>
      </c>
      <c r="E371" s="2">
        <f t="shared" si="17"/>
        <v>4000000</v>
      </c>
      <c r="F371" s="19"/>
      <c r="G371"/>
      <c r="H371"/>
      <c r="I371" s="19">
        <v>6000000</v>
      </c>
      <c r="J371" s="19"/>
      <c r="K371" s="2">
        <f t="shared" si="18"/>
        <v>10000000</v>
      </c>
      <c r="L371" s="19">
        <v>4000000</v>
      </c>
      <c r="M371"/>
    </row>
    <row r="372" spans="1:19" s="1" customFormat="1" collapsed="1" x14ac:dyDescent="0.25">
      <c r="A372" s="3"/>
      <c r="B372" s="3"/>
      <c r="C372" s="3"/>
      <c r="D372" s="3" t="s">
        <v>85</v>
      </c>
      <c r="E372" s="4">
        <f t="shared" ref="E372:L372" si="19">SUM(E254:E371)</f>
        <v>349023076.92307693</v>
      </c>
      <c r="F372" s="4">
        <f t="shared" si="19"/>
        <v>0</v>
      </c>
      <c r="G372" s="4">
        <f t="shared" si="19"/>
        <v>37076923.076923065</v>
      </c>
      <c r="H372" s="4">
        <f t="shared" si="19"/>
        <v>0</v>
      </c>
      <c r="I372" s="4">
        <f t="shared" ref="I372" si="20">SUM(I254:I371)</f>
        <v>134200000</v>
      </c>
      <c r="J372" s="4">
        <f t="shared" si="19"/>
        <v>132000000</v>
      </c>
      <c r="K372" s="4">
        <f t="shared" si="18"/>
        <v>652300000</v>
      </c>
      <c r="L372" s="4">
        <f t="shared" si="19"/>
        <v>349023076.92307693</v>
      </c>
      <c r="M372" s="3"/>
      <c r="N372" s="35">
        <v>292523076.92307693</v>
      </c>
      <c r="O372" s="19">
        <v>42100000</v>
      </c>
      <c r="P372" s="35">
        <v>14400000</v>
      </c>
      <c r="Q372" s="35">
        <v>37076923.07692308</v>
      </c>
      <c r="S372" s="30"/>
    </row>
    <row r="373" spans="1:19" hidden="1" outlineLevel="1" x14ac:dyDescent="0.25">
      <c r="A373" t="s">
        <v>249</v>
      </c>
      <c r="B373" t="s">
        <v>20</v>
      </c>
      <c r="C373" s="19" t="s">
        <v>1082</v>
      </c>
      <c r="D373" s="19" t="s">
        <v>234</v>
      </c>
      <c r="E373" s="16">
        <f t="shared" si="17"/>
        <v>3800000</v>
      </c>
      <c r="F373" s="16"/>
      <c r="G373" s="19">
        <v>1000000</v>
      </c>
      <c r="H373" s="19"/>
      <c r="I373" s="19">
        <v>0</v>
      </c>
      <c r="J373" s="19"/>
      <c r="K373" s="2">
        <f t="shared" si="18"/>
        <v>4800000</v>
      </c>
      <c r="L373" s="19">
        <v>3800000</v>
      </c>
      <c r="M373" s="19" t="s">
        <v>371</v>
      </c>
    </row>
    <row r="374" spans="1:19" hidden="1" outlineLevel="1" x14ac:dyDescent="0.25">
      <c r="A374" t="s">
        <v>249</v>
      </c>
      <c r="B374" t="s">
        <v>20</v>
      </c>
      <c r="C374" s="19" t="s">
        <v>1083</v>
      </c>
      <c r="D374" s="19" t="s">
        <v>423</v>
      </c>
      <c r="E374" s="16">
        <f t="shared" si="17"/>
        <v>3800000</v>
      </c>
      <c r="F374" s="16"/>
      <c r="G374" s="19">
        <v>0</v>
      </c>
      <c r="H374" s="19"/>
      <c r="I374" s="19">
        <v>3500000</v>
      </c>
      <c r="J374" s="19"/>
      <c r="K374" s="2">
        <f t="shared" si="18"/>
        <v>7300000</v>
      </c>
      <c r="L374" s="19">
        <v>3800000</v>
      </c>
      <c r="M374" s="19" t="s">
        <v>371</v>
      </c>
    </row>
    <row r="375" spans="1:19" hidden="1" outlineLevel="1" x14ac:dyDescent="0.25">
      <c r="A375" t="s">
        <v>249</v>
      </c>
      <c r="B375" t="s">
        <v>20</v>
      </c>
      <c r="C375" s="19" t="s">
        <v>1084</v>
      </c>
      <c r="D375" s="19" t="s">
        <v>919</v>
      </c>
      <c r="E375" s="16">
        <f t="shared" si="17"/>
        <v>3800000</v>
      </c>
      <c r="F375" s="16"/>
      <c r="G375" s="19">
        <v>0</v>
      </c>
      <c r="H375" s="19"/>
      <c r="I375" s="19">
        <v>0</v>
      </c>
      <c r="J375" s="19"/>
      <c r="K375" s="2">
        <f t="shared" si="18"/>
        <v>3800000</v>
      </c>
      <c r="L375" s="19">
        <v>3800000</v>
      </c>
      <c r="M375" s="19" t="s">
        <v>371</v>
      </c>
    </row>
    <row r="376" spans="1:19" hidden="1" outlineLevel="1" x14ac:dyDescent="0.25">
      <c r="A376" t="s">
        <v>249</v>
      </c>
      <c r="B376" t="s">
        <v>20</v>
      </c>
      <c r="C376" s="19" t="s">
        <v>1085</v>
      </c>
      <c r="D376" s="19" t="s">
        <v>236</v>
      </c>
      <c r="E376" s="16">
        <f t="shared" si="17"/>
        <v>3800000</v>
      </c>
      <c r="F376" s="16"/>
      <c r="G376" s="19">
        <v>0</v>
      </c>
      <c r="H376" s="19"/>
      <c r="I376" s="19">
        <v>3500000</v>
      </c>
      <c r="J376" s="19"/>
      <c r="K376" s="2">
        <f t="shared" si="18"/>
        <v>7300000</v>
      </c>
      <c r="L376" s="19">
        <v>3800000</v>
      </c>
      <c r="M376" s="19" t="s">
        <v>371</v>
      </c>
    </row>
    <row r="377" spans="1:19" hidden="1" outlineLevel="1" x14ac:dyDescent="0.25">
      <c r="A377" t="s">
        <v>249</v>
      </c>
      <c r="B377" t="s">
        <v>20</v>
      </c>
      <c r="C377" s="19" t="s">
        <v>1086</v>
      </c>
      <c r="D377" s="19" t="s">
        <v>522</v>
      </c>
      <c r="E377" s="16">
        <f t="shared" si="17"/>
        <v>3800000</v>
      </c>
      <c r="F377" s="16"/>
      <c r="G377" s="19">
        <v>0</v>
      </c>
      <c r="H377" s="19"/>
      <c r="I377" s="19">
        <v>3500000</v>
      </c>
      <c r="J377" s="19"/>
      <c r="K377" s="2">
        <f t="shared" si="18"/>
        <v>7300000</v>
      </c>
      <c r="L377" s="19">
        <v>3800000</v>
      </c>
      <c r="M377" s="19" t="s">
        <v>371</v>
      </c>
    </row>
    <row r="378" spans="1:19" hidden="1" outlineLevel="1" x14ac:dyDescent="0.25">
      <c r="A378" t="s">
        <v>249</v>
      </c>
      <c r="B378" t="s">
        <v>20</v>
      </c>
      <c r="C378" s="19" t="s">
        <v>1087</v>
      </c>
      <c r="D378" s="19" t="s">
        <v>1030</v>
      </c>
      <c r="E378" s="16">
        <f t="shared" si="17"/>
        <v>3800000</v>
      </c>
      <c r="F378" s="16"/>
      <c r="G378" s="19">
        <v>1000000</v>
      </c>
      <c r="H378" s="19"/>
      <c r="I378" s="19">
        <v>0</v>
      </c>
      <c r="J378" s="19"/>
      <c r="K378" s="2">
        <f t="shared" si="18"/>
        <v>4800000</v>
      </c>
      <c r="L378" s="19">
        <v>3800000</v>
      </c>
      <c r="M378" s="19" t="s">
        <v>371</v>
      </c>
    </row>
    <row r="379" spans="1:19" hidden="1" outlineLevel="1" x14ac:dyDescent="0.25">
      <c r="A379" t="s">
        <v>249</v>
      </c>
      <c r="B379" t="s">
        <v>20</v>
      </c>
      <c r="C379" s="19" t="s">
        <v>1088</v>
      </c>
      <c r="D379" s="19" t="s">
        <v>461</v>
      </c>
      <c r="E379" s="16">
        <f t="shared" si="17"/>
        <v>3200000</v>
      </c>
      <c r="F379" s="16"/>
      <c r="G379" s="19">
        <v>0</v>
      </c>
      <c r="H379" s="19"/>
      <c r="I379" s="19">
        <v>3500000</v>
      </c>
      <c r="J379" s="19"/>
      <c r="K379" s="2">
        <f t="shared" si="18"/>
        <v>6700000</v>
      </c>
      <c r="L379" s="19">
        <v>3200000</v>
      </c>
      <c r="M379" s="19" t="s">
        <v>252</v>
      </c>
    </row>
    <row r="380" spans="1:19" hidden="1" outlineLevel="1" x14ac:dyDescent="0.25">
      <c r="A380" t="s">
        <v>249</v>
      </c>
      <c r="B380" t="s">
        <v>20</v>
      </c>
      <c r="C380" s="19" t="s">
        <v>1089</v>
      </c>
      <c r="D380" s="19" t="s">
        <v>922</v>
      </c>
      <c r="E380" s="16">
        <f t="shared" si="17"/>
        <v>3200000</v>
      </c>
      <c r="F380" s="16"/>
      <c r="G380" s="19">
        <v>0</v>
      </c>
      <c r="H380" s="19"/>
      <c r="I380" s="19">
        <v>0</v>
      </c>
      <c r="J380" s="19"/>
      <c r="K380" s="2">
        <f t="shared" si="18"/>
        <v>3200000</v>
      </c>
      <c r="L380" s="19">
        <v>3200000</v>
      </c>
      <c r="M380" s="19" t="s">
        <v>252</v>
      </c>
    </row>
    <row r="381" spans="1:19" hidden="1" outlineLevel="1" x14ac:dyDescent="0.25">
      <c r="A381" t="s">
        <v>249</v>
      </c>
      <c r="B381" t="s">
        <v>20</v>
      </c>
      <c r="C381" s="19" t="s">
        <v>1090</v>
      </c>
      <c r="D381" s="19" t="s">
        <v>1899</v>
      </c>
      <c r="E381" s="16">
        <f t="shared" si="17"/>
        <v>5900000</v>
      </c>
      <c r="F381" s="16"/>
      <c r="G381" s="19">
        <v>0</v>
      </c>
      <c r="H381" s="19"/>
      <c r="I381" s="19">
        <v>0</v>
      </c>
      <c r="J381" s="19"/>
      <c r="K381" s="2">
        <f t="shared" si="18"/>
        <v>5900000</v>
      </c>
      <c r="L381" s="19">
        <v>5900000</v>
      </c>
      <c r="M381" s="19" t="s">
        <v>251</v>
      </c>
    </row>
    <row r="382" spans="1:19" s="19" customFormat="1" hidden="1" outlineLevel="1" x14ac:dyDescent="0.25">
      <c r="A382" t="s">
        <v>249</v>
      </c>
      <c r="B382" t="s">
        <v>20</v>
      </c>
      <c r="C382" s="19" t="s">
        <v>1091</v>
      </c>
      <c r="D382" s="19" t="s">
        <v>232</v>
      </c>
      <c r="E382" s="16">
        <f t="shared" si="17"/>
        <v>5900000</v>
      </c>
      <c r="F382" s="16"/>
      <c r="G382" s="19">
        <v>0</v>
      </c>
      <c r="I382" s="19">
        <v>0</v>
      </c>
      <c r="K382" s="2">
        <f t="shared" si="18"/>
        <v>5900000</v>
      </c>
      <c r="L382" s="19">
        <v>5900000</v>
      </c>
      <c r="M382" s="19" t="s">
        <v>251</v>
      </c>
      <c r="R382"/>
    </row>
    <row r="383" spans="1:19" s="19" customFormat="1" hidden="1" outlineLevel="1" x14ac:dyDescent="0.25">
      <c r="A383" t="s">
        <v>249</v>
      </c>
      <c r="B383" t="s">
        <v>20</v>
      </c>
      <c r="C383" s="19" t="s">
        <v>1092</v>
      </c>
      <c r="D383" s="19" t="s">
        <v>1031</v>
      </c>
      <c r="E383" s="16">
        <f t="shared" si="17"/>
        <v>5500000</v>
      </c>
      <c r="F383" s="16"/>
      <c r="G383" s="19">
        <v>1000000</v>
      </c>
      <c r="I383" s="19">
        <v>0</v>
      </c>
      <c r="K383" s="2">
        <f t="shared" si="18"/>
        <v>6500000</v>
      </c>
      <c r="L383" s="19">
        <v>5500000</v>
      </c>
      <c r="M383" s="19" t="s">
        <v>251</v>
      </c>
      <c r="R383"/>
    </row>
    <row r="384" spans="1:19" s="19" customFormat="1" hidden="1" outlineLevel="1" x14ac:dyDescent="0.25">
      <c r="A384" t="s">
        <v>249</v>
      </c>
      <c r="B384" t="s">
        <v>20</v>
      </c>
      <c r="C384" s="19" t="s">
        <v>1093</v>
      </c>
      <c r="D384" s="19" t="s">
        <v>235</v>
      </c>
      <c r="E384" s="16">
        <f t="shared" si="17"/>
        <v>4800000</v>
      </c>
      <c r="F384" s="16"/>
      <c r="G384" s="19">
        <v>0</v>
      </c>
      <c r="I384" s="19">
        <v>3500000</v>
      </c>
      <c r="K384" s="2">
        <f t="shared" si="18"/>
        <v>8300000</v>
      </c>
      <c r="L384" s="19">
        <v>4800000</v>
      </c>
      <c r="M384" s="19" t="s">
        <v>366</v>
      </c>
      <c r="R384"/>
    </row>
    <row r="385" spans="1:18" s="19" customFormat="1" hidden="1" outlineLevel="1" x14ac:dyDescent="0.25">
      <c r="A385" t="s">
        <v>249</v>
      </c>
      <c r="B385" t="s">
        <v>20</v>
      </c>
      <c r="C385" s="19" t="s">
        <v>1094</v>
      </c>
      <c r="D385" s="19" t="s">
        <v>233</v>
      </c>
      <c r="E385" s="16">
        <f t="shared" si="17"/>
        <v>4800000</v>
      </c>
      <c r="F385" s="16"/>
      <c r="G385" s="19">
        <v>0</v>
      </c>
      <c r="I385" s="19">
        <v>3500000</v>
      </c>
      <c r="K385" s="2">
        <f t="shared" si="18"/>
        <v>8300000</v>
      </c>
      <c r="L385" s="19">
        <v>4800000</v>
      </c>
      <c r="M385" s="19" t="s">
        <v>366</v>
      </c>
      <c r="R385"/>
    </row>
    <row r="386" spans="1:18" s="19" customFormat="1" hidden="1" outlineLevel="1" x14ac:dyDescent="0.25">
      <c r="A386" t="s">
        <v>249</v>
      </c>
      <c r="B386" t="s">
        <v>20</v>
      </c>
      <c r="C386" s="19" t="s">
        <v>1095</v>
      </c>
      <c r="D386" s="19" t="s">
        <v>402</v>
      </c>
      <c r="E386" s="16">
        <f t="shared" si="17"/>
        <v>4800000</v>
      </c>
      <c r="F386" s="16"/>
      <c r="G386" s="19">
        <v>0</v>
      </c>
      <c r="I386" s="19">
        <v>0</v>
      </c>
      <c r="K386" s="2">
        <f t="shared" si="18"/>
        <v>4800000</v>
      </c>
      <c r="L386" s="19">
        <v>4800000</v>
      </c>
      <c r="M386" s="19" t="s">
        <v>366</v>
      </c>
      <c r="R386"/>
    </row>
    <row r="387" spans="1:18" s="19" customFormat="1" hidden="1" outlineLevel="1" x14ac:dyDescent="0.25">
      <c r="A387" t="s">
        <v>249</v>
      </c>
      <c r="B387" t="s">
        <v>20</v>
      </c>
      <c r="C387" s="19" t="s">
        <v>1096</v>
      </c>
      <c r="D387" s="19" t="s">
        <v>1032</v>
      </c>
      <c r="E387" s="16">
        <f t="shared" si="17"/>
        <v>2800000</v>
      </c>
      <c r="F387" s="16"/>
      <c r="G387" s="19">
        <v>0</v>
      </c>
      <c r="I387" s="19">
        <v>0</v>
      </c>
      <c r="K387" s="2">
        <f t="shared" si="18"/>
        <v>2800000</v>
      </c>
      <c r="L387" s="19">
        <v>2800000</v>
      </c>
      <c r="M387" s="19" t="s">
        <v>371</v>
      </c>
      <c r="R387"/>
    </row>
    <row r="388" spans="1:18" s="19" customFormat="1" hidden="1" outlineLevel="1" x14ac:dyDescent="0.25">
      <c r="A388" t="s">
        <v>249</v>
      </c>
      <c r="B388" t="s">
        <v>20</v>
      </c>
      <c r="C388" s="19" t="s">
        <v>1097</v>
      </c>
      <c r="D388" s="19" t="s">
        <v>920</v>
      </c>
      <c r="E388" s="16">
        <f t="shared" si="17"/>
        <v>1800000</v>
      </c>
      <c r="F388" s="16"/>
      <c r="G388" s="19">
        <v>0</v>
      </c>
      <c r="I388" s="19">
        <v>0</v>
      </c>
      <c r="K388" s="2">
        <f t="shared" si="18"/>
        <v>1800000</v>
      </c>
      <c r="L388" s="19">
        <v>1800000</v>
      </c>
      <c r="M388" s="19" t="s">
        <v>371</v>
      </c>
      <c r="R388"/>
    </row>
    <row r="389" spans="1:18" s="19" customFormat="1" hidden="1" outlineLevel="1" x14ac:dyDescent="0.25">
      <c r="A389" t="s">
        <v>249</v>
      </c>
      <c r="B389" t="s">
        <v>20</v>
      </c>
      <c r="C389" s="19" t="s">
        <v>1900</v>
      </c>
      <c r="D389" s="19" t="s">
        <v>1901</v>
      </c>
      <c r="E389" s="16">
        <f t="shared" si="17"/>
        <v>1800000</v>
      </c>
      <c r="F389" s="16"/>
      <c r="G389" s="19">
        <v>1000000</v>
      </c>
      <c r="I389" s="19">
        <v>0</v>
      </c>
      <c r="K389" s="2">
        <f t="shared" ref="K389:K452" si="21">SUM(E389:G389)-H389+I389+J389</f>
        <v>2800000</v>
      </c>
      <c r="L389" s="19">
        <v>1800000</v>
      </c>
      <c r="M389" s="19" t="s">
        <v>371</v>
      </c>
      <c r="R389"/>
    </row>
    <row r="390" spans="1:18" s="19" customFormat="1" hidden="1" outlineLevel="1" x14ac:dyDescent="0.25">
      <c r="A390" t="s">
        <v>249</v>
      </c>
      <c r="B390" t="s">
        <v>20</v>
      </c>
      <c r="C390" s="19" t="s">
        <v>1099</v>
      </c>
      <c r="D390" s="19" t="s">
        <v>357</v>
      </c>
      <c r="E390" s="16">
        <f t="shared" si="17"/>
        <v>1300000</v>
      </c>
      <c r="F390" s="16"/>
      <c r="G390" s="19">
        <v>0</v>
      </c>
      <c r="I390" s="19">
        <v>0</v>
      </c>
      <c r="K390" s="2">
        <f t="shared" si="21"/>
        <v>1300000</v>
      </c>
      <c r="L390" s="19">
        <v>1300000</v>
      </c>
      <c r="M390" s="19" t="s">
        <v>252</v>
      </c>
      <c r="R390"/>
    </row>
    <row r="391" spans="1:18" s="19" customFormat="1" hidden="1" outlineLevel="1" x14ac:dyDescent="0.25">
      <c r="A391" t="s">
        <v>249</v>
      </c>
      <c r="B391" t="s">
        <v>20</v>
      </c>
      <c r="C391" s="19" t="s">
        <v>1100</v>
      </c>
      <c r="D391" s="19" t="s">
        <v>1034</v>
      </c>
      <c r="E391" s="16">
        <f t="shared" si="17"/>
        <v>4700000</v>
      </c>
      <c r="F391" s="16"/>
      <c r="G391" s="19">
        <v>0</v>
      </c>
      <c r="I391" s="19">
        <v>0</v>
      </c>
      <c r="K391" s="2">
        <f t="shared" si="21"/>
        <v>4700000</v>
      </c>
      <c r="L391" s="19">
        <v>4700000</v>
      </c>
      <c r="M391" s="19" t="s">
        <v>251</v>
      </c>
      <c r="R391"/>
    </row>
    <row r="392" spans="1:18" s="19" customFormat="1" hidden="1" outlineLevel="1" x14ac:dyDescent="0.25">
      <c r="A392" t="s">
        <v>249</v>
      </c>
      <c r="B392" t="s">
        <v>20</v>
      </c>
      <c r="C392" s="19" t="s">
        <v>1101</v>
      </c>
      <c r="D392" s="19" t="s">
        <v>523</v>
      </c>
      <c r="E392" s="16">
        <f t="shared" si="17"/>
        <v>4800000</v>
      </c>
      <c r="F392" s="16"/>
      <c r="G392" s="19">
        <v>0</v>
      </c>
      <c r="I392" s="19">
        <v>2000000</v>
      </c>
      <c r="K392" s="2">
        <f t="shared" si="21"/>
        <v>6800000</v>
      </c>
      <c r="L392" s="19">
        <v>4800000</v>
      </c>
      <c r="M392" s="19" t="s">
        <v>366</v>
      </c>
      <c r="R392"/>
    </row>
    <row r="393" spans="1:18" s="19" customFormat="1" hidden="1" outlineLevel="1" x14ac:dyDescent="0.25">
      <c r="A393" t="s">
        <v>249</v>
      </c>
      <c r="B393" t="s">
        <v>20</v>
      </c>
      <c r="C393" s="19" t="s">
        <v>1902</v>
      </c>
      <c r="D393" s="19" t="s">
        <v>1035</v>
      </c>
      <c r="E393" s="16">
        <f t="shared" si="17"/>
        <v>4600000</v>
      </c>
      <c r="F393" s="16"/>
      <c r="G393" s="19">
        <v>1000000</v>
      </c>
      <c r="I393" s="19">
        <v>0</v>
      </c>
      <c r="K393" s="2">
        <f t="shared" si="21"/>
        <v>5600000</v>
      </c>
      <c r="L393" s="19">
        <v>4600000</v>
      </c>
      <c r="M393" s="19" t="s">
        <v>366</v>
      </c>
      <c r="R393"/>
    </row>
    <row r="394" spans="1:18" s="19" customFormat="1" hidden="1" outlineLevel="1" x14ac:dyDescent="0.25">
      <c r="A394" t="s">
        <v>249</v>
      </c>
      <c r="B394" t="s">
        <v>20</v>
      </c>
      <c r="C394" s="19" t="s">
        <v>1103</v>
      </c>
      <c r="D394" s="19" t="s">
        <v>238</v>
      </c>
      <c r="E394" s="16">
        <f t="shared" ref="E394:E531" si="22">+L394-F394</f>
        <v>4500000</v>
      </c>
      <c r="F394" s="16"/>
      <c r="G394" s="19">
        <v>0</v>
      </c>
      <c r="I394" s="19">
        <v>0</v>
      </c>
      <c r="K394" s="2">
        <f t="shared" si="21"/>
        <v>4500000</v>
      </c>
      <c r="L394" s="19">
        <v>4500000</v>
      </c>
      <c r="M394" s="19" t="s">
        <v>371</v>
      </c>
      <c r="R394"/>
    </row>
    <row r="395" spans="1:18" s="19" customFormat="1" hidden="1" outlineLevel="1" x14ac:dyDescent="0.25">
      <c r="A395" t="s">
        <v>249</v>
      </c>
      <c r="B395" t="s">
        <v>20</v>
      </c>
      <c r="C395" s="19" t="s">
        <v>1104</v>
      </c>
      <c r="D395" s="19" t="s">
        <v>248</v>
      </c>
      <c r="E395" s="16">
        <f t="shared" si="22"/>
        <v>3700000</v>
      </c>
      <c r="F395" s="16"/>
      <c r="G395" s="19">
        <v>0</v>
      </c>
      <c r="I395" s="19">
        <v>3500000</v>
      </c>
      <c r="K395" s="2">
        <f t="shared" si="21"/>
        <v>7200000</v>
      </c>
      <c r="L395" s="19">
        <v>3700000</v>
      </c>
      <c r="M395" s="19" t="s">
        <v>371</v>
      </c>
      <c r="R395"/>
    </row>
    <row r="396" spans="1:18" s="19" customFormat="1" hidden="1" outlineLevel="1" x14ac:dyDescent="0.25">
      <c r="A396" t="s">
        <v>249</v>
      </c>
      <c r="B396" t="s">
        <v>20</v>
      </c>
      <c r="C396" s="19" t="s">
        <v>1105</v>
      </c>
      <c r="D396" s="19" t="s">
        <v>240</v>
      </c>
      <c r="E396" s="16">
        <f t="shared" si="22"/>
        <v>4600000</v>
      </c>
      <c r="F396" s="16"/>
      <c r="G396" s="19">
        <v>0</v>
      </c>
      <c r="I396" s="19">
        <v>0</v>
      </c>
      <c r="K396" s="2">
        <f t="shared" si="21"/>
        <v>4600000</v>
      </c>
      <c r="L396" s="19">
        <v>4600000</v>
      </c>
      <c r="M396" s="19" t="s">
        <v>366</v>
      </c>
      <c r="R396"/>
    </row>
    <row r="397" spans="1:18" s="19" customFormat="1" hidden="1" outlineLevel="1" x14ac:dyDescent="0.25">
      <c r="A397" t="s">
        <v>249</v>
      </c>
      <c r="B397" t="s">
        <v>20</v>
      </c>
      <c r="C397" s="19" t="s">
        <v>1903</v>
      </c>
      <c r="D397" s="19" t="s">
        <v>421</v>
      </c>
      <c r="E397" s="16">
        <f t="shared" si="22"/>
        <v>4600000</v>
      </c>
      <c r="F397" s="16"/>
      <c r="G397" s="19">
        <v>1000000</v>
      </c>
      <c r="I397" s="19">
        <v>0</v>
      </c>
      <c r="K397" s="2">
        <f t="shared" si="21"/>
        <v>5600000</v>
      </c>
      <c r="L397" s="19">
        <v>4600000</v>
      </c>
      <c r="M397" s="19" t="s">
        <v>366</v>
      </c>
      <c r="R397"/>
    </row>
    <row r="398" spans="1:18" s="19" customFormat="1" hidden="1" outlineLevel="1" x14ac:dyDescent="0.25">
      <c r="A398" t="s">
        <v>249</v>
      </c>
      <c r="B398" t="s">
        <v>20</v>
      </c>
      <c r="C398" s="19" t="s">
        <v>1107</v>
      </c>
      <c r="D398" s="19" t="s">
        <v>365</v>
      </c>
      <c r="E398" s="16">
        <f t="shared" si="22"/>
        <v>3700000</v>
      </c>
      <c r="F398" s="16"/>
      <c r="G398" s="19">
        <v>0</v>
      </c>
      <c r="I398" s="19">
        <v>0</v>
      </c>
      <c r="K398" s="2">
        <f t="shared" si="21"/>
        <v>3700000</v>
      </c>
      <c r="L398" s="19">
        <v>3700000</v>
      </c>
      <c r="M398" s="19" t="s">
        <v>371</v>
      </c>
      <c r="R398"/>
    </row>
    <row r="399" spans="1:18" s="19" customFormat="1" hidden="1" outlineLevel="1" x14ac:dyDescent="0.25">
      <c r="A399" t="s">
        <v>249</v>
      </c>
      <c r="B399" t="s">
        <v>20</v>
      </c>
      <c r="C399" s="19" t="s">
        <v>1108</v>
      </c>
      <c r="D399" s="19" t="s">
        <v>243</v>
      </c>
      <c r="E399" s="16">
        <f t="shared" si="22"/>
        <v>4200000</v>
      </c>
      <c r="F399" s="16"/>
      <c r="G399" s="19">
        <v>0</v>
      </c>
      <c r="I399" s="19">
        <v>3500000</v>
      </c>
      <c r="K399" s="2">
        <f t="shared" si="21"/>
        <v>7700000</v>
      </c>
      <c r="L399" s="19">
        <v>4200000</v>
      </c>
      <c r="M399" s="19" t="s">
        <v>371</v>
      </c>
      <c r="R399"/>
    </row>
    <row r="400" spans="1:18" s="19" customFormat="1" hidden="1" outlineLevel="1" x14ac:dyDescent="0.25">
      <c r="A400" t="s">
        <v>249</v>
      </c>
      <c r="B400" t="s">
        <v>20</v>
      </c>
      <c r="C400" s="19" t="s">
        <v>1110</v>
      </c>
      <c r="D400" s="19" t="s">
        <v>875</v>
      </c>
      <c r="E400" s="16">
        <f t="shared" si="22"/>
        <v>4200000</v>
      </c>
      <c r="F400" s="16"/>
      <c r="G400" s="19">
        <v>0</v>
      </c>
      <c r="I400" s="19">
        <v>0</v>
      </c>
      <c r="K400" s="2">
        <f t="shared" si="21"/>
        <v>4200000</v>
      </c>
      <c r="L400" s="19">
        <v>4200000</v>
      </c>
      <c r="M400" s="19" t="s">
        <v>371</v>
      </c>
      <c r="R400"/>
    </row>
    <row r="401" spans="1:18" s="19" customFormat="1" hidden="1" outlineLevel="1" x14ac:dyDescent="0.25">
      <c r="A401" t="s">
        <v>249</v>
      </c>
      <c r="B401" t="s">
        <v>20</v>
      </c>
      <c r="C401" s="19" t="s">
        <v>1111</v>
      </c>
      <c r="D401" s="19" t="s">
        <v>463</v>
      </c>
      <c r="E401" s="16">
        <f t="shared" si="22"/>
        <v>4600000</v>
      </c>
      <c r="F401" s="16"/>
      <c r="G401" s="19">
        <v>0</v>
      </c>
      <c r="I401" s="19">
        <v>0</v>
      </c>
      <c r="K401" s="2">
        <f t="shared" si="21"/>
        <v>4600000</v>
      </c>
      <c r="L401" s="19">
        <v>4600000</v>
      </c>
      <c r="M401" s="19" t="s">
        <v>366</v>
      </c>
      <c r="R401"/>
    </row>
    <row r="402" spans="1:18" s="19" customFormat="1" hidden="1" outlineLevel="1" x14ac:dyDescent="0.25">
      <c r="A402" t="s">
        <v>249</v>
      </c>
      <c r="B402" t="s">
        <v>20</v>
      </c>
      <c r="C402" s="19" t="s">
        <v>1109</v>
      </c>
      <c r="D402" s="19" t="s">
        <v>1036</v>
      </c>
      <c r="E402" s="16">
        <f t="shared" si="22"/>
        <v>4200000</v>
      </c>
      <c r="F402" s="16"/>
      <c r="G402" s="19">
        <v>1000000</v>
      </c>
      <c r="I402" s="19">
        <v>0</v>
      </c>
      <c r="K402" s="2">
        <f t="shared" si="21"/>
        <v>5200000</v>
      </c>
      <c r="L402" s="19">
        <v>4200000</v>
      </c>
      <c r="M402" s="19" t="s">
        <v>371</v>
      </c>
      <c r="R402"/>
    </row>
    <row r="403" spans="1:18" s="19" customFormat="1" hidden="1" outlineLevel="1" x14ac:dyDescent="0.25">
      <c r="A403" t="s">
        <v>249</v>
      </c>
      <c r="B403" t="s">
        <v>20</v>
      </c>
      <c r="C403" s="19" t="s">
        <v>1904</v>
      </c>
      <c r="D403" s="19" t="s">
        <v>1905</v>
      </c>
      <c r="E403" s="16">
        <f t="shared" si="22"/>
        <v>4200000</v>
      </c>
      <c r="F403" s="16"/>
      <c r="G403" s="19">
        <v>1000000</v>
      </c>
      <c r="I403" s="19">
        <v>0</v>
      </c>
      <c r="K403" s="2">
        <f t="shared" si="21"/>
        <v>5200000</v>
      </c>
      <c r="L403" s="19">
        <v>4200000</v>
      </c>
      <c r="M403" s="19" t="s">
        <v>371</v>
      </c>
      <c r="R403"/>
    </row>
    <row r="404" spans="1:18" s="19" customFormat="1" hidden="1" outlineLevel="1" x14ac:dyDescent="0.25">
      <c r="A404" t="s">
        <v>249</v>
      </c>
      <c r="B404" t="s">
        <v>20</v>
      </c>
      <c r="C404" s="19" t="s">
        <v>1113</v>
      </c>
      <c r="D404" s="19" t="s">
        <v>1037</v>
      </c>
      <c r="E404" s="16">
        <f t="shared" si="22"/>
        <v>4200000</v>
      </c>
      <c r="F404" s="16"/>
      <c r="G404" s="19">
        <v>1000000</v>
      </c>
      <c r="I404" s="19">
        <v>0</v>
      </c>
      <c r="K404" s="2">
        <f t="shared" si="21"/>
        <v>5200000</v>
      </c>
      <c r="L404" s="19">
        <v>4200000</v>
      </c>
      <c r="M404" s="19" t="s">
        <v>371</v>
      </c>
      <c r="R404"/>
    </row>
    <row r="405" spans="1:18" s="19" customFormat="1" hidden="1" outlineLevel="1" x14ac:dyDescent="0.25">
      <c r="A405" t="s">
        <v>249</v>
      </c>
      <c r="B405" t="s">
        <v>20</v>
      </c>
      <c r="C405" s="19" t="s">
        <v>1114</v>
      </c>
      <c r="D405" s="19" t="s">
        <v>1038</v>
      </c>
      <c r="E405" s="16">
        <f t="shared" si="22"/>
        <v>2000000</v>
      </c>
      <c r="F405" s="16"/>
      <c r="G405" s="19">
        <v>1000000</v>
      </c>
      <c r="I405" s="19">
        <v>0</v>
      </c>
      <c r="K405" s="2">
        <f t="shared" si="21"/>
        <v>3000000</v>
      </c>
      <c r="L405" s="19">
        <v>2000000</v>
      </c>
      <c r="M405" s="19" t="s">
        <v>366</v>
      </c>
      <c r="R405"/>
    </row>
    <row r="406" spans="1:18" s="19" customFormat="1" hidden="1" outlineLevel="1" x14ac:dyDescent="0.25">
      <c r="A406" t="s">
        <v>249</v>
      </c>
      <c r="B406" t="s">
        <v>20</v>
      </c>
      <c r="C406" s="19" t="s">
        <v>1115</v>
      </c>
      <c r="D406" s="19" t="s">
        <v>242</v>
      </c>
      <c r="E406" s="16">
        <f t="shared" si="22"/>
        <v>2300000</v>
      </c>
      <c r="F406" s="16"/>
      <c r="G406" s="19">
        <v>0</v>
      </c>
      <c r="I406" s="19">
        <v>3500000</v>
      </c>
      <c r="K406" s="2">
        <f t="shared" si="21"/>
        <v>5800000</v>
      </c>
      <c r="L406" s="19">
        <v>2300000</v>
      </c>
      <c r="M406" s="19" t="s">
        <v>371</v>
      </c>
      <c r="R406"/>
    </row>
    <row r="407" spans="1:18" s="19" customFormat="1" hidden="1" outlineLevel="1" x14ac:dyDescent="0.25">
      <c r="A407" t="s">
        <v>249</v>
      </c>
      <c r="B407" t="s">
        <v>20</v>
      </c>
      <c r="C407" s="19" t="s">
        <v>1116</v>
      </c>
      <c r="D407" s="19" t="s">
        <v>878</v>
      </c>
      <c r="E407" s="16">
        <f t="shared" si="22"/>
        <v>4000000</v>
      </c>
      <c r="F407" s="16"/>
      <c r="G407" s="19">
        <v>0</v>
      </c>
      <c r="I407" s="19">
        <v>2000000</v>
      </c>
      <c r="K407" s="2">
        <f t="shared" si="21"/>
        <v>6000000</v>
      </c>
      <c r="L407" s="19">
        <v>4000000</v>
      </c>
      <c r="M407" s="19" t="s">
        <v>372</v>
      </c>
      <c r="R407"/>
    </row>
    <row r="408" spans="1:18" s="19" customFormat="1" hidden="1" outlineLevel="1" x14ac:dyDescent="0.25">
      <c r="A408" t="s">
        <v>249</v>
      </c>
      <c r="B408" t="s">
        <v>20</v>
      </c>
      <c r="C408" s="19" t="s">
        <v>1117</v>
      </c>
      <c r="D408" s="19" t="s">
        <v>246</v>
      </c>
      <c r="E408" s="16">
        <f t="shared" si="22"/>
        <v>4200000</v>
      </c>
      <c r="F408" s="16"/>
      <c r="G408" s="19">
        <v>0</v>
      </c>
      <c r="I408" s="19">
        <v>0</v>
      </c>
      <c r="K408" s="2">
        <f t="shared" si="21"/>
        <v>4200000</v>
      </c>
      <c r="L408" s="19">
        <v>4200000</v>
      </c>
      <c r="M408" s="19" t="s">
        <v>372</v>
      </c>
      <c r="R408"/>
    </row>
    <row r="409" spans="1:18" s="19" customFormat="1" hidden="1" outlineLevel="1" x14ac:dyDescent="0.25">
      <c r="A409" t="s">
        <v>249</v>
      </c>
      <c r="B409" t="s">
        <v>20</v>
      </c>
      <c r="C409" s="19" t="s">
        <v>1118</v>
      </c>
      <c r="D409" s="19" t="s">
        <v>923</v>
      </c>
      <c r="E409" s="16">
        <f t="shared" si="22"/>
        <v>3200000</v>
      </c>
      <c r="F409" s="16"/>
      <c r="G409" s="19">
        <v>0</v>
      </c>
      <c r="I409" s="19">
        <v>0</v>
      </c>
      <c r="K409" s="2">
        <f t="shared" si="21"/>
        <v>3200000</v>
      </c>
      <c r="L409" s="19">
        <v>3200000</v>
      </c>
      <c r="M409" s="19" t="s">
        <v>372</v>
      </c>
      <c r="R409"/>
    </row>
    <row r="410" spans="1:18" s="19" customFormat="1" hidden="1" outlineLevel="1" x14ac:dyDescent="0.25">
      <c r="A410" t="s">
        <v>249</v>
      </c>
      <c r="B410" t="s">
        <v>20</v>
      </c>
      <c r="C410" s="19" t="s">
        <v>1119</v>
      </c>
      <c r="D410" s="19" t="s">
        <v>247</v>
      </c>
      <c r="E410" s="16">
        <f t="shared" si="22"/>
        <v>4200000</v>
      </c>
      <c r="F410" s="16"/>
      <c r="G410" s="19">
        <v>0</v>
      </c>
      <c r="I410" s="19">
        <v>0</v>
      </c>
      <c r="K410" s="2">
        <f t="shared" si="21"/>
        <v>4200000</v>
      </c>
      <c r="L410" s="19">
        <v>4200000</v>
      </c>
      <c r="M410" s="19" t="s">
        <v>372</v>
      </c>
      <c r="R410"/>
    </row>
    <row r="411" spans="1:18" s="19" customFormat="1" hidden="1" outlineLevel="1" x14ac:dyDescent="0.25">
      <c r="A411" t="s">
        <v>249</v>
      </c>
      <c r="B411" t="s">
        <v>20</v>
      </c>
      <c r="C411" s="19" t="s">
        <v>1120</v>
      </c>
      <c r="D411" s="19" t="s">
        <v>245</v>
      </c>
      <c r="E411" s="16">
        <f t="shared" si="22"/>
        <v>1800000</v>
      </c>
      <c r="F411" s="16"/>
      <c r="G411" s="19">
        <v>0</v>
      </c>
      <c r="I411" s="19">
        <v>0</v>
      </c>
      <c r="K411" s="2">
        <f t="shared" si="21"/>
        <v>1800000</v>
      </c>
      <c r="L411" s="19">
        <v>1800000</v>
      </c>
      <c r="M411" s="19" t="s">
        <v>372</v>
      </c>
      <c r="R411"/>
    </row>
    <row r="412" spans="1:18" s="19" customFormat="1" hidden="1" outlineLevel="1" x14ac:dyDescent="0.25">
      <c r="A412" t="s">
        <v>249</v>
      </c>
      <c r="B412" t="s">
        <v>20</v>
      </c>
      <c r="C412" s="19" t="s">
        <v>1121</v>
      </c>
      <c r="D412" s="19" t="s">
        <v>241</v>
      </c>
      <c r="E412" s="16">
        <f t="shared" si="22"/>
        <v>2200000</v>
      </c>
      <c r="F412" s="16"/>
      <c r="G412" s="19">
        <v>0</v>
      </c>
      <c r="I412" s="19">
        <v>0</v>
      </c>
      <c r="K412" s="2">
        <f t="shared" si="21"/>
        <v>2200000</v>
      </c>
      <c r="L412" s="19">
        <v>2200000</v>
      </c>
      <c r="M412" s="19" t="s">
        <v>372</v>
      </c>
      <c r="R412"/>
    </row>
    <row r="413" spans="1:18" s="19" customFormat="1" hidden="1" outlineLevel="1" x14ac:dyDescent="0.25">
      <c r="A413" t="s">
        <v>249</v>
      </c>
      <c r="B413" t="s">
        <v>20</v>
      </c>
      <c r="C413" s="19" t="s">
        <v>1122</v>
      </c>
      <c r="D413" s="19" t="s">
        <v>874</v>
      </c>
      <c r="E413" s="16">
        <f t="shared" si="22"/>
        <v>1800000</v>
      </c>
      <c r="F413" s="16"/>
      <c r="G413" s="19">
        <v>0</v>
      </c>
      <c r="I413" s="19">
        <v>0</v>
      </c>
      <c r="K413" s="2">
        <f t="shared" si="21"/>
        <v>1800000</v>
      </c>
      <c r="L413" s="19">
        <v>1800000</v>
      </c>
      <c r="M413" s="19" t="s">
        <v>372</v>
      </c>
      <c r="R413"/>
    </row>
    <row r="414" spans="1:18" s="19" customFormat="1" hidden="1" outlineLevel="1" x14ac:dyDescent="0.25">
      <c r="A414" t="s">
        <v>249</v>
      </c>
      <c r="B414" t="s">
        <v>20</v>
      </c>
      <c r="C414" s="19" t="s">
        <v>1123</v>
      </c>
      <c r="D414" s="19" t="s">
        <v>525</v>
      </c>
      <c r="E414" s="16">
        <f t="shared" si="22"/>
        <v>1800000</v>
      </c>
      <c r="F414" s="16"/>
      <c r="G414" s="19">
        <v>0</v>
      </c>
      <c r="I414" s="19">
        <v>0</v>
      </c>
      <c r="K414" s="2">
        <f t="shared" si="21"/>
        <v>1800000</v>
      </c>
      <c r="L414" s="19">
        <v>1800000</v>
      </c>
      <c r="M414" s="19" t="s">
        <v>372</v>
      </c>
      <c r="R414"/>
    </row>
    <row r="415" spans="1:18" s="19" customFormat="1" hidden="1" outlineLevel="1" x14ac:dyDescent="0.25">
      <c r="A415" t="s">
        <v>249</v>
      </c>
      <c r="B415" t="s">
        <v>20</v>
      </c>
      <c r="C415" s="31" t="s">
        <v>1106</v>
      </c>
      <c r="D415" s="19" t="s">
        <v>524</v>
      </c>
      <c r="E415" s="16">
        <f t="shared" si="22"/>
        <v>0</v>
      </c>
      <c r="F415" s="16"/>
      <c r="G415" s="19">
        <v>0</v>
      </c>
      <c r="I415" s="19">
        <v>2000000</v>
      </c>
      <c r="K415" s="2">
        <f t="shared" si="21"/>
        <v>2000000</v>
      </c>
      <c r="L415" s="19">
        <v>0</v>
      </c>
      <c r="M415" s="19" t="s">
        <v>366</v>
      </c>
      <c r="R415"/>
    </row>
    <row r="416" spans="1:18" s="19" customFormat="1" hidden="1" outlineLevel="1" x14ac:dyDescent="0.25">
      <c r="A416" t="s">
        <v>265</v>
      </c>
      <c r="B416" t="s">
        <v>20</v>
      </c>
      <c r="C416" s="19" t="s">
        <v>1124</v>
      </c>
      <c r="D416" s="19" t="s">
        <v>254</v>
      </c>
      <c r="E416" s="16">
        <f t="shared" si="22"/>
        <v>2800000</v>
      </c>
      <c r="F416" s="16"/>
      <c r="G416" s="19">
        <v>0</v>
      </c>
      <c r="I416" s="19">
        <v>0</v>
      </c>
      <c r="K416" s="2">
        <f t="shared" si="21"/>
        <v>2800000</v>
      </c>
      <c r="L416" s="19">
        <v>2800000</v>
      </c>
      <c r="M416" s="19" t="s">
        <v>371</v>
      </c>
      <c r="R416"/>
    </row>
    <row r="417" spans="1:18" s="19" customFormat="1" hidden="1" outlineLevel="1" x14ac:dyDescent="0.25">
      <c r="A417" t="s">
        <v>265</v>
      </c>
      <c r="B417" t="s">
        <v>20</v>
      </c>
      <c r="C417" s="19" t="s">
        <v>1125</v>
      </c>
      <c r="D417" s="19" t="s">
        <v>255</v>
      </c>
      <c r="E417" s="16">
        <f t="shared" si="22"/>
        <v>4000000</v>
      </c>
      <c r="F417" s="16"/>
      <c r="G417" s="19">
        <v>0</v>
      </c>
      <c r="I417" s="19">
        <v>3500000</v>
      </c>
      <c r="K417" s="2">
        <f t="shared" si="21"/>
        <v>7500000</v>
      </c>
      <c r="L417" s="19">
        <v>4000000</v>
      </c>
      <c r="M417" s="19" t="s">
        <v>366</v>
      </c>
      <c r="R417"/>
    </row>
    <row r="418" spans="1:18" s="19" customFormat="1" hidden="1" outlineLevel="1" x14ac:dyDescent="0.25">
      <c r="A418" t="s">
        <v>265</v>
      </c>
      <c r="B418" t="s">
        <v>20</v>
      </c>
      <c r="C418" s="19" t="s">
        <v>1906</v>
      </c>
      <c r="D418" s="19" t="s">
        <v>1907</v>
      </c>
      <c r="E418" s="16">
        <f t="shared" si="22"/>
        <v>1326923.076923077</v>
      </c>
      <c r="F418" s="16"/>
      <c r="G418" s="19">
        <v>884615.38461538462</v>
      </c>
      <c r="I418" s="19">
        <v>0</v>
      </c>
      <c r="K418" s="2">
        <f t="shared" si="21"/>
        <v>2211538.4615384615</v>
      </c>
      <c r="L418" s="19">
        <v>1326923.076923077</v>
      </c>
      <c r="M418" s="19" t="s">
        <v>251</v>
      </c>
      <c r="R418"/>
    </row>
    <row r="419" spans="1:18" s="19" customFormat="1" hidden="1" outlineLevel="1" x14ac:dyDescent="0.25">
      <c r="A419" t="s">
        <v>265</v>
      </c>
      <c r="B419" t="s">
        <v>20</v>
      </c>
      <c r="C419" s="19" t="s">
        <v>1126</v>
      </c>
      <c r="D419" s="19" t="s">
        <v>559</v>
      </c>
      <c r="E419" s="16">
        <f t="shared" si="22"/>
        <v>4000000</v>
      </c>
      <c r="F419" s="16"/>
      <c r="G419" s="19">
        <v>0</v>
      </c>
      <c r="I419" s="19">
        <v>3500000</v>
      </c>
      <c r="K419" s="2">
        <f t="shared" si="21"/>
        <v>7500000</v>
      </c>
      <c r="L419" s="19">
        <v>4000000</v>
      </c>
      <c r="M419" s="19" t="s">
        <v>366</v>
      </c>
      <c r="R419"/>
    </row>
    <row r="420" spans="1:18" s="19" customFormat="1" hidden="1" outlineLevel="1" x14ac:dyDescent="0.25">
      <c r="A420" t="s">
        <v>265</v>
      </c>
      <c r="B420" t="s">
        <v>20</v>
      </c>
      <c r="C420" s="19" t="s">
        <v>1127</v>
      </c>
      <c r="D420" s="19" t="s">
        <v>464</v>
      </c>
      <c r="E420" s="16">
        <f t="shared" si="22"/>
        <v>3300000</v>
      </c>
      <c r="F420" s="16"/>
      <c r="G420" s="19">
        <v>0</v>
      </c>
      <c r="I420" s="19">
        <v>0</v>
      </c>
      <c r="K420" s="2">
        <f t="shared" si="21"/>
        <v>3300000</v>
      </c>
      <c r="L420" s="19">
        <v>3300000</v>
      </c>
      <c r="M420" s="19" t="s">
        <v>371</v>
      </c>
      <c r="R420"/>
    </row>
    <row r="421" spans="1:18" s="19" customFormat="1" hidden="1" outlineLevel="1" x14ac:dyDescent="0.25">
      <c r="A421" t="s">
        <v>265</v>
      </c>
      <c r="B421" t="s">
        <v>20</v>
      </c>
      <c r="C421" s="19" t="s">
        <v>1128</v>
      </c>
      <c r="D421" s="19" t="s">
        <v>560</v>
      </c>
      <c r="E421" s="16">
        <f t="shared" si="22"/>
        <v>3800000</v>
      </c>
      <c r="F421" s="16"/>
      <c r="G421" s="19">
        <v>0</v>
      </c>
      <c r="I421" s="19">
        <v>3500000</v>
      </c>
      <c r="K421" s="2">
        <f t="shared" si="21"/>
        <v>7300000</v>
      </c>
      <c r="L421" s="19">
        <v>3800000</v>
      </c>
      <c r="M421" s="19" t="s">
        <v>371</v>
      </c>
      <c r="R421"/>
    </row>
    <row r="422" spans="1:18" s="19" customFormat="1" hidden="1" outlineLevel="1" x14ac:dyDescent="0.25">
      <c r="A422" t="s">
        <v>265</v>
      </c>
      <c r="B422" t="s">
        <v>20</v>
      </c>
      <c r="C422" s="19" t="s">
        <v>1131</v>
      </c>
      <c r="D422" s="19" t="s">
        <v>1908</v>
      </c>
      <c r="E422" s="16">
        <f t="shared" si="22"/>
        <v>4700000</v>
      </c>
      <c r="F422" s="16"/>
      <c r="G422" s="19">
        <v>0</v>
      </c>
      <c r="I422" s="19">
        <v>0</v>
      </c>
      <c r="K422" s="2">
        <f t="shared" si="21"/>
        <v>4700000</v>
      </c>
      <c r="L422" s="19">
        <v>4700000</v>
      </c>
      <c r="M422" s="19" t="s">
        <v>251</v>
      </c>
      <c r="R422"/>
    </row>
    <row r="423" spans="1:18" s="19" customFormat="1" hidden="1" outlineLevel="1" x14ac:dyDescent="0.25">
      <c r="A423" t="s">
        <v>265</v>
      </c>
      <c r="B423" t="s">
        <v>20</v>
      </c>
      <c r="C423" s="19" t="s">
        <v>1130</v>
      </c>
      <c r="D423" s="19" t="s">
        <v>386</v>
      </c>
      <c r="E423" s="16">
        <f t="shared" si="22"/>
        <v>3200000</v>
      </c>
      <c r="F423" s="16"/>
      <c r="G423" s="19">
        <v>0</v>
      </c>
      <c r="I423" s="19">
        <v>3500000</v>
      </c>
      <c r="K423" s="2">
        <f t="shared" si="21"/>
        <v>6700000</v>
      </c>
      <c r="L423" s="19">
        <v>3200000</v>
      </c>
      <c r="M423" s="19" t="s">
        <v>252</v>
      </c>
      <c r="R423"/>
    </row>
    <row r="424" spans="1:18" s="19" customFormat="1" hidden="1" outlineLevel="1" x14ac:dyDescent="0.25">
      <c r="A424" t="s">
        <v>265</v>
      </c>
      <c r="B424" t="s">
        <v>20</v>
      </c>
      <c r="C424" s="19" t="s">
        <v>1132</v>
      </c>
      <c r="D424" s="19" t="s">
        <v>373</v>
      </c>
      <c r="E424" s="16">
        <f t="shared" si="22"/>
        <v>4800000</v>
      </c>
      <c r="F424" s="16"/>
      <c r="G424" s="19">
        <v>0</v>
      </c>
      <c r="I424" s="19">
        <v>3500000</v>
      </c>
      <c r="K424" s="2">
        <f t="shared" si="21"/>
        <v>8300000</v>
      </c>
      <c r="L424" s="19">
        <v>4800000</v>
      </c>
      <c r="M424" s="19" t="s">
        <v>366</v>
      </c>
      <c r="R424"/>
    </row>
    <row r="425" spans="1:18" s="19" customFormat="1" hidden="1" outlineLevel="1" x14ac:dyDescent="0.25">
      <c r="A425" t="s">
        <v>265</v>
      </c>
      <c r="B425" t="s">
        <v>20</v>
      </c>
      <c r="C425" s="19" t="s">
        <v>1157</v>
      </c>
      <c r="D425" s="19" t="s">
        <v>927</v>
      </c>
      <c r="E425" s="16">
        <f t="shared" si="22"/>
        <v>3800000</v>
      </c>
      <c r="F425" s="16"/>
      <c r="G425" s="19">
        <v>0</v>
      </c>
      <c r="I425" s="19">
        <v>0</v>
      </c>
      <c r="K425" s="2">
        <f t="shared" si="21"/>
        <v>3800000</v>
      </c>
      <c r="L425" s="19">
        <v>3800000</v>
      </c>
      <c r="M425" s="19" t="s">
        <v>371</v>
      </c>
      <c r="R425"/>
    </row>
    <row r="426" spans="1:18" s="19" customFormat="1" hidden="1" outlineLevel="1" x14ac:dyDescent="0.25">
      <c r="A426" t="s">
        <v>265</v>
      </c>
      <c r="B426" t="s">
        <v>20</v>
      </c>
      <c r="C426" s="19" t="s">
        <v>1134</v>
      </c>
      <c r="D426" s="19" t="s">
        <v>63</v>
      </c>
      <c r="E426" s="16">
        <f t="shared" si="22"/>
        <v>3800000</v>
      </c>
      <c r="F426" s="16"/>
      <c r="G426" s="19">
        <v>0</v>
      </c>
      <c r="I426" s="19">
        <v>0</v>
      </c>
      <c r="K426" s="2">
        <f t="shared" si="21"/>
        <v>3800000</v>
      </c>
      <c r="L426" s="19">
        <v>3800000</v>
      </c>
      <c r="M426" s="19" t="s">
        <v>371</v>
      </c>
      <c r="R426"/>
    </row>
    <row r="427" spans="1:18" s="19" customFormat="1" hidden="1" outlineLevel="1" x14ac:dyDescent="0.25">
      <c r="A427" t="s">
        <v>265</v>
      </c>
      <c r="B427" t="s">
        <v>20</v>
      </c>
      <c r="C427" s="19" t="s">
        <v>1135</v>
      </c>
      <c r="D427" s="19" t="s">
        <v>1045</v>
      </c>
      <c r="E427" s="16">
        <f t="shared" si="22"/>
        <v>4600000</v>
      </c>
      <c r="F427" s="16"/>
      <c r="G427" s="19">
        <v>1000000</v>
      </c>
      <c r="I427" s="19">
        <v>0</v>
      </c>
      <c r="K427" s="2">
        <f t="shared" si="21"/>
        <v>5600000</v>
      </c>
      <c r="L427" s="19">
        <v>4600000</v>
      </c>
      <c r="M427" s="19" t="s">
        <v>366</v>
      </c>
      <c r="R427"/>
    </row>
    <row r="428" spans="1:18" s="19" customFormat="1" hidden="1" outlineLevel="1" x14ac:dyDescent="0.25">
      <c r="A428" t="s">
        <v>265</v>
      </c>
      <c r="B428" t="s">
        <v>20</v>
      </c>
      <c r="C428" s="19" t="s">
        <v>1136</v>
      </c>
      <c r="D428" s="19" t="s">
        <v>880</v>
      </c>
      <c r="E428" s="16">
        <f t="shared" si="22"/>
        <v>4500000</v>
      </c>
      <c r="F428" s="16"/>
      <c r="G428" s="19">
        <v>0</v>
      </c>
      <c r="I428" s="19">
        <v>0</v>
      </c>
      <c r="K428" s="2">
        <f t="shared" si="21"/>
        <v>4500000</v>
      </c>
      <c r="L428" s="19">
        <v>4500000</v>
      </c>
      <c r="M428" s="19" t="s">
        <v>371</v>
      </c>
      <c r="R428"/>
    </row>
    <row r="429" spans="1:18" s="19" customFormat="1" hidden="1" outlineLevel="1" x14ac:dyDescent="0.25">
      <c r="A429" t="s">
        <v>265</v>
      </c>
      <c r="B429" t="s">
        <v>20</v>
      </c>
      <c r="C429" s="19" t="s">
        <v>1137</v>
      </c>
      <c r="D429" s="19" t="s">
        <v>531</v>
      </c>
      <c r="E429" s="16">
        <f t="shared" si="22"/>
        <v>1800000</v>
      </c>
      <c r="F429" s="16"/>
      <c r="G429" s="19">
        <v>0</v>
      </c>
      <c r="I429" s="19">
        <v>0</v>
      </c>
      <c r="K429" s="2">
        <f t="shared" si="21"/>
        <v>1800000</v>
      </c>
      <c r="L429" s="19">
        <v>1800000</v>
      </c>
      <c r="M429" s="19" t="s">
        <v>371</v>
      </c>
      <c r="R429"/>
    </row>
    <row r="430" spans="1:18" s="19" customFormat="1" hidden="1" outlineLevel="1" x14ac:dyDescent="0.25">
      <c r="A430" t="s">
        <v>265</v>
      </c>
      <c r="B430" t="s">
        <v>20</v>
      </c>
      <c r="C430" s="19" t="s">
        <v>1138</v>
      </c>
      <c r="D430" s="19" t="s">
        <v>466</v>
      </c>
      <c r="E430" s="16">
        <f t="shared" si="22"/>
        <v>4200000</v>
      </c>
      <c r="F430" s="16"/>
      <c r="G430" s="19">
        <v>0</v>
      </c>
      <c r="I430" s="19">
        <v>3500000</v>
      </c>
      <c r="K430" s="2">
        <f t="shared" si="21"/>
        <v>7700000</v>
      </c>
      <c r="L430" s="19">
        <v>4200000</v>
      </c>
      <c r="M430" s="19" t="s">
        <v>371</v>
      </c>
      <c r="R430"/>
    </row>
    <row r="431" spans="1:18" s="19" customFormat="1" hidden="1" outlineLevel="1" x14ac:dyDescent="0.25">
      <c r="A431" t="s">
        <v>265</v>
      </c>
      <c r="B431" t="s">
        <v>20</v>
      </c>
      <c r="C431" s="16" t="s">
        <v>1139</v>
      </c>
      <c r="D431" s="16" t="s">
        <v>387</v>
      </c>
      <c r="E431" s="16">
        <f t="shared" si="22"/>
        <v>1300000</v>
      </c>
      <c r="F431" s="16"/>
      <c r="G431" s="19">
        <v>0</v>
      </c>
      <c r="H431" s="16"/>
      <c r="I431" s="19">
        <v>3500000</v>
      </c>
      <c r="J431" s="16"/>
      <c r="K431" s="2">
        <f t="shared" si="21"/>
        <v>4800000</v>
      </c>
      <c r="L431" s="16">
        <v>1300000</v>
      </c>
      <c r="M431" s="16" t="s">
        <v>252</v>
      </c>
      <c r="R431"/>
    </row>
    <row r="432" spans="1:18" s="19" customFormat="1" hidden="1" outlineLevel="1" x14ac:dyDescent="0.25">
      <c r="A432" t="s">
        <v>265</v>
      </c>
      <c r="B432" t="s">
        <v>20</v>
      </c>
      <c r="C432" s="19" t="s">
        <v>1140</v>
      </c>
      <c r="D432" s="19" t="s">
        <v>1909</v>
      </c>
      <c r="E432" s="16">
        <f t="shared" si="22"/>
        <v>2200000</v>
      </c>
      <c r="F432" s="16"/>
      <c r="G432" s="19">
        <v>0</v>
      </c>
      <c r="I432" s="19">
        <v>3500000</v>
      </c>
      <c r="K432" s="2">
        <f t="shared" si="21"/>
        <v>5700000</v>
      </c>
      <c r="L432" s="19">
        <v>2200000</v>
      </c>
      <c r="M432" s="19" t="s">
        <v>251</v>
      </c>
      <c r="R432"/>
    </row>
    <row r="433" spans="1:18" s="19" customFormat="1" hidden="1" outlineLevel="1" x14ac:dyDescent="0.25">
      <c r="A433" t="s">
        <v>265</v>
      </c>
      <c r="B433" t="s">
        <v>20</v>
      </c>
      <c r="C433" s="19" t="s">
        <v>1141</v>
      </c>
      <c r="D433" s="19" t="s">
        <v>1046</v>
      </c>
      <c r="E433" s="16">
        <f t="shared" si="22"/>
        <v>3800000</v>
      </c>
      <c r="F433" s="16"/>
      <c r="G433" s="19">
        <v>1000000</v>
      </c>
      <c r="I433" s="19">
        <v>0</v>
      </c>
      <c r="K433" s="2">
        <f t="shared" si="21"/>
        <v>4800000</v>
      </c>
      <c r="L433" s="19">
        <v>3800000</v>
      </c>
      <c r="M433" s="19" t="s">
        <v>371</v>
      </c>
      <c r="R433"/>
    </row>
    <row r="434" spans="1:18" s="19" customFormat="1" hidden="1" outlineLevel="1" x14ac:dyDescent="0.25">
      <c r="A434" t="s">
        <v>265</v>
      </c>
      <c r="B434" t="s">
        <v>20</v>
      </c>
      <c r="C434" s="19" t="s">
        <v>1142</v>
      </c>
      <c r="D434" s="19" t="s">
        <v>529</v>
      </c>
      <c r="E434" s="16">
        <f t="shared" si="22"/>
        <v>4600000</v>
      </c>
      <c r="F434" s="16"/>
      <c r="G434" s="19">
        <v>0</v>
      </c>
      <c r="I434" s="19">
        <v>0</v>
      </c>
      <c r="K434" s="2">
        <f t="shared" si="21"/>
        <v>4600000</v>
      </c>
      <c r="L434" s="19">
        <v>4600000</v>
      </c>
      <c r="M434" s="19" t="s">
        <v>366</v>
      </c>
      <c r="R434"/>
    </row>
    <row r="435" spans="1:18" s="19" customFormat="1" hidden="1" outlineLevel="1" x14ac:dyDescent="0.25">
      <c r="A435" t="s">
        <v>265</v>
      </c>
      <c r="B435" t="s">
        <v>20</v>
      </c>
      <c r="C435" s="19" t="s">
        <v>1143</v>
      </c>
      <c r="D435" s="19" t="s">
        <v>921</v>
      </c>
      <c r="E435" s="16">
        <f t="shared" si="22"/>
        <v>3800000</v>
      </c>
      <c r="F435" s="16"/>
      <c r="G435" s="19">
        <v>0</v>
      </c>
      <c r="I435" s="19">
        <v>0</v>
      </c>
      <c r="K435" s="2">
        <f t="shared" si="21"/>
        <v>3800000</v>
      </c>
      <c r="L435" s="19">
        <v>3800000</v>
      </c>
      <c r="M435" s="19" t="s">
        <v>371</v>
      </c>
      <c r="R435"/>
    </row>
    <row r="436" spans="1:18" s="19" customFormat="1" hidden="1" outlineLevel="1" x14ac:dyDescent="0.25">
      <c r="A436" t="s">
        <v>265</v>
      </c>
      <c r="B436" t="s">
        <v>20</v>
      </c>
      <c r="C436" s="19" t="s">
        <v>1144</v>
      </c>
      <c r="D436" s="19" t="s">
        <v>528</v>
      </c>
      <c r="E436" s="16">
        <f t="shared" si="22"/>
        <v>3800000</v>
      </c>
      <c r="F436" s="16"/>
      <c r="G436" s="19">
        <v>0</v>
      </c>
      <c r="I436" s="19">
        <v>3500000</v>
      </c>
      <c r="K436" s="2">
        <f t="shared" si="21"/>
        <v>7300000</v>
      </c>
      <c r="L436" s="19">
        <v>3800000</v>
      </c>
      <c r="M436" s="19" t="s">
        <v>371</v>
      </c>
      <c r="R436"/>
    </row>
    <row r="437" spans="1:18" s="19" customFormat="1" hidden="1" outlineLevel="1" x14ac:dyDescent="0.25">
      <c r="A437" t="s">
        <v>265</v>
      </c>
      <c r="B437" t="s">
        <v>20</v>
      </c>
      <c r="C437" s="19" t="s">
        <v>1145</v>
      </c>
      <c r="D437" s="19" t="s">
        <v>258</v>
      </c>
      <c r="E437" s="16">
        <f t="shared" si="22"/>
        <v>1800000</v>
      </c>
      <c r="F437" s="16"/>
      <c r="G437" s="19">
        <v>0</v>
      </c>
      <c r="I437" s="19">
        <v>0</v>
      </c>
      <c r="K437" s="2">
        <f t="shared" si="21"/>
        <v>1800000</v>
      </c>
      <c r="L437" s="19">
        <v>1800000</v>
      </c>
      <c r="M437" s="19" t="s">
        <v>371</v>
      </c>
      <c r="R437"/>
    </row>
    <row r="438" spans="1:18" s="19" customFormat="1" hidden="1" outlineLevel="1" x14ac:dyDescent="0.25">
      <c r="A438" t="s">
        <v>265</v>
      </c>
      <c r="B438" t="s">
        <v>20</v>
      </c>
      <c r="C438" s="19" t="s">
        <v>1146</v>
      </c>
      <c r="D438" s="19" t="s">
        <v>465</v>
      </c>
      <c r="E438" s="16">
        <f t="shared" si="22"/>
        <v>2600000</v>
      </c>
      <c r="F438" s="16"/>
      <c r="G438" s="19">
        <v>0</v>
      </c>
      <c r="I438" s="19">
        <v>3500000</v>
      </c>
      <c r="K438" s="2">
        <f t="shared" si="21"/>
        <v>6100000</v>
      </c>
      <c r="L438" s="19">
        <v>2600000</v>
      </c>
      <c r="M438" s="19" t="s">
        <v>366</v>
      </c>
      <c r="R438"/>
    </row>
    <row r="439" spans="1:18" s="19" customFormat="1" hidden="1" outlineLevel="1" x14ac:dyDescent="0.25">
      <c r="A439" t="s">
        <v>265</v>
      </c>
      <c r="B439" t="s">
        <v>20</v>
      </c>
      <c r="C439" s="19" t="s">
        <v>1147</v>
      </c>
      <c r="D439" s="19" t="s">
        <v>259</v>
      </c>
      <c r="E439" s="16">
        <f t="shared" si="22"/>
        <v>1400000</v>
      </c>
      <c r="F439" s="16"/>
      <c r="G439" s="19">
        <v>0</v>
      </c>
      <c r="I439" s="19">
        <v>0</v>
      </c>
      <c r="K439" s="2">
        <f t="shared" si="21"/>
        <v>1400000</v>
      </c>
      <c r="L439" s="19">
        <v>1400000</v>
      </c>
      <c r="M439" s="19" t="s">
        <v>372</v>
      </c>
      <c r="R439"/>
    </row>
    <row r="440" spans="1:18" s="19" customFormat="1" hidden="1" outlineLevel="1" x14ac:dyDescent="0.25">
      <c r="A440" t="s">
        <v>265</v>
      </c>
      <c r="B440" t="s">
        <v>20</v>
      </c>
      <c r="C440" s="19" t="s">
        <v>1148</v>
      </c>
      <c r="D440" s="19" t="s">
        <v>530</v>
      </c>
      <c r="E440" s="16">
        <f t="shared" si="22"/>
        <v>4000000</v>
      </c>
      <c r="F440" s="16"/>
      <c r="G440" s="19">
        <v>0</v>
      </c>
      <c r="I440" s="19">
        <v>0</v>
      </c>
      <c r="K440" s="2">
        <f t="shared" si="21"/>
        <v>4000000</v>
      </c>
      <c r="L440" s="19">
        <v>4000000</v>
      </c>
      <c r="M440" s="19" t="s">
        <v>366</v>
      </c>
      <c r="R440"/>
    </row>
    <row r="441" spans="1:18" s="19" customFormat="1" hidden="1" outlineLevel="1" x14ac:dyDescent="0.25">
      <c r="A441" t="s">
        <v>265</v>
      </c>
      <c r="B441" t="s">
        <v>20</v>
      </c>
      <c r="C441" s="19" t="s">
        <v>1149</v>
      </c>
      <c r="D441" s="19" t="s">
        <v>623</v>
      </c>
      <c r="E441" s="16">
        <f t="shared" si="22"/>
        <v>3700000</v>
      </c>
      <c r="F441" s="16"/>
      <c r="G441" s="19">
        <v>0</v>
      </c>
      <c r="I441" s="19">
        <v>0</v>
      </c>
      <c r="K441" s="2">
        <f t="shared" si="21"/>
        <v>3700000</v>
      </c>
      <c r="L441" s="19">
        <v>3700000</v>
      </c>
      <c r="M441" s="19" t="s">
        <v>372</v>
      </c>
      <c r="R441"/>
    </row>
    <row r="442" spans="1:18" s="19" customFormat="1" hidden="1" outlineLevel="1" x14ac:dyDescent="0.25">
      <c r="A442" t="s">
        <v>265</v>
      </c>
      <c r="B442" t="s">
        <v>20</v>
      </c>
      <c r="C442" s="19" t="s">
        <v>1150</v>
      </c>
      <c r="D442" s="19" t="s">
        <v>561</v>
      </c>
      <c r="E442" s="16">
        <f t="shared" si="22"/>
        <v>4600000</v>
      </c>
      <c r="F442" s="16"/>
      <c r="G442" s="19">
        <v>0</v>
      </c>
      <c r="I442" s="19">
        <v>2000000</v>
      </c>
      <c r="K442" s="2">
        <f t="shared" si="21"/>
        <v>6600000</v>
      </c>
      <c r="L442" s="19">
        <v>4600000</v>
      </c>
      <c r="M442" s="19" t="s">
        <v>366</v>
      </c>
      <c r="R442"/>
    </row>
    <row r="443" spans="1:18" s="19" customFormat="1" hidden="1" outlineLevel="1" x14ac:dyDescent="0.25">
      <c r="A443" t="s">
        <v>265</v>
      </c>
      <c r="B443" t="s">
        <v>20</v>
      </c>
      <c r="C443" s="19" t="s">
        <v>1151</v>
      </c>
      <c r="D443" s="19" t="s">
        <v>260</v>
      </c>
      <c r="E443" s="16">
        <f t="shared" si="22"/>
        <v>3800000</v>
      </c>
      <c r="F443" s="16"/>
      <c r="G443" s="19">
        <v>0</v>
      </c>
      <c r="I443" s="19">
        <v>3500000</v>
      </c>
      <c r="K443" s="2">
        <f t="shared" si="21"/>
        <v>7300000</v>
      </c>
      <c r="L443" s="19">
        <v>3800000</v>
      </c>
      <c r="M443" s="19" t="s">
        <v>372</v>
      </c>
      <c r="R443"/>
    </row>
    <row r="444" spans="1:18" s="19" customFormat="1" hidden="1" outlineLevel="1" x14ac:dyDescent="0.25">
      <c r="A444" t="s">
        <v>265</v>
      </c>
      <c r="B444" t="s">
        <v>20</v>
      </c>
      <c r="C444" s="19" t="s">
        <v>1152</v>
      </c>
      <c r="D444" s="19" t="s">
        <v>681</v>
      </c>
      <c r="E444" s="16">
        <f t="shared" si="22"/>
        <v>1800000</v>
      </c>
      <c r="F444" s="16"/>
      <c r="G444" s="19">
        <v>0</v>
      </c>
      <c r="I444" s="19">
        <v>0</v>
      </c>
      <c r="K444" s="2">
        <f t="shared" si="21"/>
        <v>1800000</v>
      </c>
      <c r="L444" s="19">
        <v>1800000</v>
      </c>
      <c r="M444" s="19" t="s">
        <v>371</v>
      </c>
      <c r="R444"/>
    </row>
    <row r="445" spans="1:18" s="19" customFormat="1" hidden="1" outlineLevel="1" x14ac:dyDescent="0.25">
      <c r="A445" t="s">
        <v>265</v>
      </c>
      <c r="B445" t="s">
        <v>20</v>
      </c>
      <c r="C445" s="19" t="s">
        <v>1153</v>
      </c>
      <c r="D445" s="19" t="s">
        <v>925</v>
      </c>
      <c r="E445" s="16">
        <f t="shared" si="22"/>
        <v>1800000</v>
      </c>
      <c r="F445" s="16"/>
      <c r="G445" s="19">
        <v>0</v>
      </c>
      <c r="I445" s="19">
        <v>0</v>
      </c>
      <c r="K445" s="2">
        <f t="shared" si="21"/>
        <v>1800000</v>
      </c>
      <c r="L445" s="19">
        <v>1800000</v>
      </c>
      <c r="M445" s="19" t="s">
        <v>372</v>
      </c>
      <c r="R445"/>
    </row>
    <row r="446" spans="1:18" s="19" customFormat="1" hidden="1" outlineLevel="1" x14ac:dyDescent="0.25">
      <c r="A446" t="s">
        <v>265</v>
      </c>
      <c r="B446" t="s">
        <v>20</v>
      </c>
      <c r="C446" s="19" t="s">
        <v>1154</v>
      </c>
      <c r="D446" s="19" t="s">
        <v>682</v>
      </c>
      <c r="E446" s="16">
        <f t="shared" si="22"/>
        <v>2000000</v>
      </c>
      <c r="F446" s="16"/>
      <c r="G446" s="19">
        <v>0</v>
      </c>
      <c r="I446" s="19">
        <v>0</v>
      </c>
      <c r="K446" s="2">
        <f t="shared" si="21"/>
        <v>2000000</v>
      </c>
      <c r="L446" s="19">
        <v>2000000</v>
      </c>
      <c r="M446" s="19" t="s">
        <v>366</v>
      </c>
      <c r="R446"/>
    </row>
    <row r="447" spans="1:18" s="19" customFormat="1" hidden="1" outlineLevel="1" x14ac:dyDescent="0.25">
      <c r="A447" t="s">
        <v>265</v>
      </c>
      <c r="B447" t="s">
        <v>20</v>
      </c>
      <c r="C447" s="19" t="s">
        <v>1910</v>
      </c>
      <c r="D447" s="19" t="s">
        <v>1911</v>
      </c>
      <c r="E447" s="16">
        <f t="shared" si="22"/>
        <v>4200000</v>
      </c>
      <c r="F447" s="16"/>
      <c r="G447" s="19">
        <v>1000000</v>
      </c>
      <c r="I447" s="19">
        <v>0</v>
      </c>
      <c r="K447" s="2">
        <f t="shared" si="21"/>
        <v>5200000</v>
      </c>
      <c r="L447" s="19">
        <v>4200000</v>
      </c>
      <c r="M447" s="19" t="s">
        <v>372</v>
      </c>
      <c r="R447"/>
    </row>
    <row r="448" spans="1:18" s="19" customFormat="1" hidden="1" outlineLevel="1" x14ac:dyDescent="0.25">
      <c r="A448" t="s">
        <v>265</v>
      </c>
      <c r="B448" t="s">
        <v>20</v>
      </c>
      <c r="C448" s="19" t="s">
        <v>1156</v>
      </c>
      <c r="D448" s="19" t="s">
        <v>881</v>
      </c>
      <c r="E448" s="16">
        <f t="shared" si="22"/>
        <v>4000000</v>
      </c>
      <c r="F448" s="16"/>
      <c r="G448" s="19">
        <v>0</v>
      </c>
      <c r="I448" s="19">
        <v>3500000</v>
      </c>
      <c r="K448" s="2">
        <f t="shared" si="21"/>
        <v>7500000</v>
      </c>
      <c r="L448" s="19">
        <v>4000000</v>
      </c>
      <c r="M448" s="19" t="s">
        <v>366</v>
      </c>
      <c r="R448"/>
    </row>
    <row r="449" spans="1:18" s="19" customFormat="1" hidden="1" outlineLevel="1" x14ac:dyDescent="0.25">
      <c r="A449" t="s">
        <v>265</v>
      </c>
      <c r="B449" t="s">
        <v>20</v>
      </c>
      <c r="C449" s="19" t="s">
        <v>1129</v>
      </c>
      <c r="D449" s="19" t="s">
        <v>882</v>
      </c>
      <c r="E449" s="16">
        <f t="shared" si="22"/>
        <v>1800000</v>
      </c>
      <c r="F449" s="16"/>
      <c r="G449" s="19">
        <v>0</v>
      </c>
      <c r="I449" s="19">
        <v>0</v>
      </c>
      <c r="K449" s="2">
        <f t="shared" si="21"/>
        <v>1800000</v>
      </c>
      <c r="L449" s="19">
        <v>1800000</v>
      </c>
      <c r="M449" s="19" t="s">
        <v>371</v>
      </c>
      <c r="R449"/>
    </row>
    <row r="450" spans="1:18" s="19" customFormat="1" hidden="1" outlineLevel="1" x14ac:dyDescent="0.25">
      <c r="A450" t="s">
        <v>265</v>
      </c>
      <c r="B450" t="s">
        <v>20</v>
      </c>
      <c r="C450" s="19" t="s">
        <v>1912</v>
      </c>
      <c r="D450" s="19" t="s">
        <v>1913</v>
      </c>
      <c r="E450" s="16">
        <f t="shared" si="22"/>
        <v>623076.92307692312</v>
      </c>
      <c r="F450" s="16"/>
      <c r="G450" s="19">
        <v>346153.84615384613</v>
      </c>
      <c r="I450" s="19">
        <v>0</v>
      </c>
      <c r="K450" s="2">
        <f t="shared" si="21"/>
        <v>969230.76923076925</v>
      </c>
      <c r="L450" s="19">
        <v>623076.92307692312</v>
      </c>
      <c r="M450" s="19" t="s">
        <v>372</v>
      </c>
      <c r="R450"/>
    </row>
    <row r="451" spans="1:18" s="19" customFormat="1" ht="12" hidden="1" customHeight="1" outlineLevel="1" x14ac:dyDescent="0.25">
      <c r="A451" t="s">
        <v>265</v>
      </c>
      <c r="B451" t="s">
        <v>20</v>
      </c>
      <c r="C451" s="19" t="s">
        <v>1133</v>
      </c>
      <c r="D451" s="19" t="s">
        <v>926</v>
      </c>
      <c r="E451" s="16">
        <f t="shared" si="22"/>
        <v>4800000</v>
      </c>
      <c r="F451" s="16"/>
      <c r="G451" s="19">
        <v>0</v>
      </c>
      <c r="I451" s="19">
        <v>0</v>
      </c>
      <c r="K451" s="2">
        <f t="shared" si="21"/>
        <v>4800000</v>
      </c>
      <c r="L451" s="19">
        <v>4800000</v>
      </c>
      <c r="M451" s="19" t="s">
        <v>366</v>
      </c>
      <c r="R451"/>
    </row>
    <row r="452" spans="1:18" s="19" customFormat="1" hidden="1" outlineLevel="1" x14ac:dyDescent="0.25">
      <c r="A452" t="s">
        <v>265</v>
      </c>
      <c r="B452" t="s">
        <v>20</v>
      </c>
      <c r="C452" s="19" t="s">
        <v>1159</v>
      </c>
      <c r="D452" s="19" t="s">
        <v>624</v>
      </c>
      <c r="E452" s="16">
        <f t="shared" si="22"/>
        <v>3800000</v>
      </c>
      <c r="F452" s="16"/>
      <c r="G452" s="19">
        <v>0</v>
      </c>
      <c r="I452" s="19">
        <v>0</v>
      </c>
      <c r="K452" s="2">
        <f t="shared" si="21"/>
        <v>3800000</v>
      </c>
      <c r="L452" s="19">
        <v>3800000</v>
      </c>
      <c r="M452" s="19" t="s">
        <v>372</v>
      </c>
      <c r="R452"/>
    </row>
    <row r="453" spans="1:18" s="19" customFormat="1" hidden="1" outlineLevel="1" x14ac:dyDescent="0.25">
      <c r="A453" t="s">
        <v>265</v>
      </c>
      <c r="B453" t="s">
        <v>20</v>
      </c>
      <c r="C453" s="19" t="s">
        <v>1160</v>
      </c>
      <c r="D453" s="19" t="s">
        <v>527</v>
      </c>
      <c r="E453" s="16">
        <f t="shared" si="22"/>
        <v>3800000</v>
      </c>
      <c r="F453" s="16"/>
      <c r="G453" s="19">
        <v>0</v>
      </c>
      <c r="I453" s="19">
        <v>0</v>
      </c>
      <c r="K453" s="2">
        <f t="shared" ref="K453:K516" si="23">SUM(E453:G453)-H453+I453+J453</f>
        <v>3800000</v>
      </c>
      <c r="L453" s="19">
        <v>3800000</v>
      </c>
      <c r="M453" s="19" t="s">
        <v>372</v>
      </c>
      <c r="R453"/>
    </row>
    <row r="454" spans="1:18" s="19" customFormat="1" hidden="1" outlineLevel="1" x14ac:dyDescent="0.25">
      <c r="A454" t="s">
        <v>265</v>
      </c>
      <c r="B454" t="s">
        <v>20</v>
      </c>
      <c r="C454" s="19" t="s">
        <v>1161</v>
      </c>
      <c r="D454" s="19" t="s">
        <v>261</v>
      </c>
      <c r="E454" s="16">
        <f t="shared" si="22"/>
        <v>3300000</v>
      </c>
      <c r="F454" s="16"/>
      <c r="G454" s="19">
        <v>0</v>
      </c>
      <c r="I454" s="19">
        <v>0</v>
      </c>
      <c r="K454" s="2">
        <f t="shared" si="23"/>
        <v>3300000</v>
      </c>
      <c r="L454" s="19">
        <v>3300000</v>
      </c>
      <c r="M454" s="19" t="s">
        <v>372</v>
      </c>
      <c r="R454"/>
    </row>
    <row r="455" spans="1:18" s="19" customFormat="1" hidden="1" outlineLevel="1" x14ac:dyDescent="0.25">
      <c r="A455" t="s">
        <v>265</v>
      </c>
      <c r="B455" t="s">
        <v>20</v>
      </c>
      <c r="C455" s="19" t="s">
        <v>1162</v>
      </c>
      <c r="D455" s="19" t="s">
        <v>883</v>
      </c>
      <c r="E455" s="16">
        <f t="shared" si="22"/>
        <v>1800000</v>
      </c>
      <c r="F455" s="16"/>
      <c r="G455" s="19">
        <v>0</v>
      </c>
      <c r="I455" s="19">
        <v>3500000</v>
      </c>
      <c r="K455" s="2">
        <f t="shared" si="23"/>
        <v>5300000</v>
      </c>
      <c r="L455" s="19">
        <v>1800000</v>
      </c>
      <c r="M455" s="19" t="s">
        <v>372</v>
      </c>
      <c r="R455"/>
    </row>
    <row r="456" spans="1:18" s="19" customFormat="1" hidden="1" outlineLevel="1" x14ac:dyDescent="0.25">
      <c r="A456" t="s">
        <v>265</v>
      </c>
      <c r="B456" t="s">
        <v>20</v>
      </c>
      <c r="C456" s="31" t="s">
        <v>1155</v>
      </c>
      <c r="D456" s="19" t="s">
        <v>721</v>
      </c>
      <c r="E456" s="16">
        <f t="shared" si="22"/>
        <v>0</v>
      </c>
      <c r="F456" s="16"/>
      <c r="G456" s="19">
        <v>0</v>
      </c>
      <c r="I456" s="19">
        <v>3500000</v>
      </c>
      <c r="K456" s="2">
        <f t="shared" si="23"/>
        <v>3500000</v>
      </c>
      <c r="L456" s="19">
        <v>0</v>
      </c>
      <c r="M456" s="19" t="s">
        <v>372</v>
      </c>
      <c r="R456"/>
    </row>
    <row r="457" spans="1:18" s="19" customFormat="1" hidden="1" outlineLevel="1" x14ac:dyDescent="0.25">
      <c r="A457" t="s">
        <v>1204</v>
      </c>
      <c r="B457" t="s">
        <v>20</v>
      </c>
      <c r="C457" s="19" t="s">
        <v>1163</v>
      </c>
      <c r="D457" s="19" t="s">
        <v>292</v>
      </c>
      <c r="E457" s="16">
        <f t="shared" si="22"/>
        <v>4500000</v>
      </c>
      <c r="F457" s="16"/>
      <c r="G457" s="19">
        <v>0</v>
      </c>
      <c r="I457" s="19">
        <v>3500000</v>
      </c>
      <c r="K457" s="2">
        <f t="shared" si="23"/>
        <v>8000000</v>
      </c>
      <c r="L457" s="19">
        <v>4500000</v>
      </c>
      <c r="M457" s="19" t="s">
        <v>371</v>
      </c>
      <c r="R457"/>
    </row>
    <row r="458" spans="1:18" s="19" customFormat="1" hidden="1" outlineLevel="1" x14ac:dyDescent="0.25">
      <c r="A458" t="s">
        <v>1204</v>
      </c>
      <c r="B458" t="s">
        <v>20</v>
      </c>
      <c r="C458" s="19" t="s">
        <v>1164</v>
      </c>
      <c r="D458" s="19" t="s">
        <v>630</v>
      </c>
      <c r="E458" s="16">
        <f t="shared" si="22"/>
        <v>4500000</v>
      </c>
      <c r="F458" s="16"/>
      <c r="G458" s="19">
        <v>0</v>
      </c>
      <c r="I458" s="19">
        <v>3500000</v>
      </c>
      <c r="K458" s="2">
        <f t="shared" si="23"/>
        <v>8000000</v>
      </c>
      <c r="L458" s="19">
        <v>4500000</v>
      </c>
      <c r="M458" s="19" t="s">
        <v>371</v>
      </c>
      <c r="R458"/>
    </row>
    <row r="459" spans="1:18" s="19" customFormat="1" hidden="1" outlineLevel="1" x14ac:dyDescent="0.25">
      <c r="A459" t="s">
        <v>1204</v>
      </c>
      <c r="B459" t="s">
        <v>20</v>
      </c>
      <c r="C459" s="19" t="s">
        <v>1165</v>
      </c>
      <c r="D459" s="19" t="s">
        <v>1914</v>
      </c>
      <c r="E459" s="16">
        <f t="shared" si="22"/>
        <v>6200000</v>
      </c>
      <c r="F459" s="16"/>
      <c r="G459" s="19">
        <v>0</v>
      </c>
      <c r="I459" s="19">
        <v>3500000</v>
      </c>
      <c r="K459" s="2">
        <f t="shared" si="23"/>
        <v>9700000</v>
      </c>
      <c r="L459" s="19">
        <v>6200000</v>
      </c>
      <c r="M459" s="19" t="s">
        <v>251</v>
      </c>
      <c r="R459"/>
    </row>
    <row r="460" spans="1:18" s="19" customFormat="1" hidden="1" outlineLevel="1" x14ac:dyDescent="0.25">
      <c r="A460" t="s">
        <v>1204</v>
      </c>
      <c r="B460" t="s">
        <v>20</v>
      </c>
      <c r="C460" s="19" t="s">
        <v>1166</v>
      </c>
      <c r="D460" s="19" t="s">
        <v>304</v>
      </c>
      <c r="E460" s="16">
        <f t="shared" si="22"/>
        <v>4800000</v>
      </c>
      <c r="F460" s="16"/>
      <c r="G460" s="19">
        <v>0</v>
      </c>
      <c r="I460" s="19">
        <v>3500000</v>
      </c>
      <c r="K460" s="2">
        <f t="shared" si="23"/>
        <v>8300000</v>
      </c>
      <c r="L460" s="19">
        <v>4800000</v>
      </c>
      <c r="M460" s="19" t="s">
        <v>366</v>
      </c>
      <c r="R460"/>
    </row>
    <row r="461" spans="1:18" s="19" customFormat="1" hidden="1" outlineLevel="1" x14ac:dyDescent="0.25">
      <c r="A461" t="s">
        <v>1204</v>
      </c>
      <c r="B461" t="s">
        <v>20</v>
      </c>
      <c r="C461" s="19" t="s">
        <v>1167</v>
      </c>
      <c r="D461" s="19" t="s">
        <v>805</v>
      </c>
      <c r="E461" s="16">
        <f t="shared" si="22"/>
        <v>3500000</v>
      </c>
      <c r="F461" s="16"/>
      <c r="G461" s="19">
        <v>0</v>
      </c>
      <c r="I461" s="19">
        <v>0</v>
      </c>
      <c r="K461" s="2">
        <f t="shared" si="23"/>
        <v>3500000</v>
      </c>
      <c r="L461" s="19">
        <v>3500000</v>
      </c>
      <c r="M461" s="19" t="s">
        <v>252</v>
      </c>
      <c r="R461"/>
    </row>
    <row r="462" spans="1:18" s="19" customFormat="1" hidden="1" outlineLevel="1" x14ac:dyDescent="0.25">
      <c r="A462" t="s">
        <v>1204</v>
      </c>
      <c r="B462" t="s">
        <v>20</v>
      </c>
      <c r="C462" s="19" t="s">
        <v>1168</v>
      </c>
      <c r="D462" s="19" t="s">
        <v>631</v>
      </c>
      <c r="E462" s="16">
        <f t="shared" si="22"/>
        <v>3800000</v>
      </c>
      <c r="F462" s="16"/>
      <c r="G462" s="19">
        <v>0</v>
      </c>
      <c r="I462" s="19">
        <v>0</v>
      </c>
      <c r="K462" s="2">
        <f t="shared" si="23"/>
        <v>3800000</v>
      </c>
      <c r="L462" s="19">
        <v>3800000</v>
      </c>
      <c r="M462" s="19" t="s">
        <v>371</v>
      </c>
      <c r="R462"/>
    </row>
    <row r="463" spans="1:18" s="19" customFormat="1" hidden="1" outlineLevel="1" x14ac:dyDescent="0.25">
      <c r="A463" t="s">
        <v>1204</v>
      </c>
      <c r="B463" t="s">
        <v>20</v>
      </c>
      <c r="C463" s="19" t="s">
        <v>1169</v>
      </c>
      <c r="D463" s="19" t="s">
        <v>948</v>
      </c>
      <c r="E463" s="16">
        <f t="shared" si="22"/>
        <v>3800000</v>
      </c>
      <c r="F463" s="16"/>
      <c r="G463" s="19">
        <v>0</v>
      </c>
      <c r="I463" s="19">
        <v>0</v>
      </c>
      <c r="K463" s="2">
        <f t="shared" si="23"/>
        <v>3800000</v>
      </c>
      <c r="L463" s="19">
        <v>3800000</v>
      </c>
      <c r="M463" s="19" t="s">
        <v>371</v>
      </c>
      <c r="R463"/>
    </row>
    <row r="464" spans="1:18" s="19" customFormat="1" hidden="1" outlineLevel="1" x14ac:dyDescent="0.25">
      <c r="A464" t="s">
        <v>1204</v>
      </c>
      <c r="B464" t="s">
        <v>20</v>
      </c>
      <c r="C464" s="19" t="s">
        <v>1170</v>
      </c>
      <c r="D464" s="19" t="s">
        <v>894</v>
      </c>
      <c r="E464" s="16">
        <f t="shared" si="22"/>
        <v>2000000</v>
      </c>
      <c r="F464" s="16"/>
      <c r="G464" s="19">
        <v>0</v>
      </c>
      <c r="I464" s="19">
        <v>0</v>
      </c>
      <c r="K464" s="2">
        <f t="shared" si="23"/>
        <v>2000000</v>
      </c>
      <c r="L464" s="19">
        <v>2000000</v>
      </c>
      <c r="M464" s="19" t="s">
        <v>366</v>
      </c>
      <c r="R464"/>
    </row>
    <row r="465" spans="1:18" s="19" customFormat="1" hidden="1" outlineLevel="1" x14ac:dyDescent="0.25">
      <c r="A465" t="s">
        <v>1204</v>
      </c>
      <c r="B465" t="s">
        <v>20</v>
      </c>
      <c r="C465" s="19" t="s">
        <v>1915</v>
      </c>
      <c r="D465" s="19" t="s">
        <v>1916</v>
      </c>
      <c r="E465" s="16">
        <f t="shared" si="22"/>
        <v>3200000</v>
      </c>
      <c r="F465" s="16"/>
      <c r="G465" s="19">
        <v>1000000</v>
      </c>
      <c r="I465" s="19">
        <v>0</v>
      </c>
      <c r="K465" s="2">
        <f t="shared" si="23"/>
        <v>4200000</v>
      </c>
      <c r="L465" s="19">
        <v>3200000</v>
      </c>
      <c r="M465" s="19" t="s">
        <v>252</v>
      </c>
      <c r="R465"/>
    </row>
    <row r="466" spans="1:18" s="19" customFormat="1" hidden="1" outlineLevel="1" x14ac:dyDescent="0.25">
      <c r="A466" t="s">
        <v>1204</v>
      </c>
      <c r="B466" t="s">
        <v>20</v>
      </c>
      <c r="C466" s="19" t="s">
        <v>1172</v>
      </c>
      <c r="D466" s="19" t="s">
        <v>1917</v>
      </c>
      <c r="E466" s="16">
        <f t="shared" si="22"/>
        <v>1500000</v>
      </c>
      <c r="F466" s="16"/>
      <c r="G466" s="19">
        <v>0</v>
      </c>
      <c r="I466" s="19">
        <v>0</v>
      </c>
      <c r="K466" s="2">
        <f t="shared" si="23"/>
        <v>1500000</v>
      </c>
      <c r="L466" s="19">
        <v>1500000</v>
      </c>
      <c r="M466" s="19" t="s">
        <v>251</v>
      </c>
      <c r="R466"/>
    </row>
    <row r="467" spans="1:18" s="19" customFormat="1" hidden="1" outlineLevel="1" x14ac:dyDescent="0.25">
      <c r="A467" t="s">
        <v>1204</v>
      </c>
      <c r="B467" t="s">
        <v>20</v>
      </c>
      <c r="C467" s="19" t="s">
        <v>1173</v>
      </c>
      <c r="D467" s="19" t="s">
        <v>296</v>
      </c>
      <c r="E467" s="16">
        <f t="shared" si="22"/>
        <v>4200000</v>
      </c>
      <c r="F467" s="16"/>
      <c r="G467" s="19">
        <v>0</v>
      </c>
      <c r="I467" s="19">
        <v>3500000</v>
      </c>
      <c r="K467" s="2">
        <f t="shared" si="23"/>
        <v>7700000</v>
      </c>
      <c r="L467" s="19">
        <v>4200000</v>
      </c>
      <c r="M467" s="19" t="s">
        <v>371</v>
      </c>
      <c r="R467"/>
    </row>
    <row r="468" spans="1:18" s="19" customFormat="1" hidden="1" outlineLevel="1" x14ac:dyDescent="0.25">
      <c r="A468" t="s">
        <v>1204</v>
      </c>
      <c r="B468" t="s">
        <v>20</v>
      </c>
      <c r="C468" s="19" t="s">
        <v>1174</v>
      </c>
      <c r="D468" s="19" t="s">
        <v>298</v>
      </c>
      <c r="E468" s="16">
        <f t="shared" si="22"/>
        <v>3800000</v>
      </c>
      <c r="F468" s="16"/>
      <c r="G468" s="19">
        <v>0</v>
      </c>
      <c r="I468" s="19">
        <v>3500000</v>
      </c>
      <c r="K468" s="2">
        <f t="shared" si="23"/>
        <v>7300000</v>
      </c>
      <c r="L468" s="19">
        <v>3800000</v>
      </c>
      <c r="M468" s="19" t="s">
        <v>371</v>
      </c>
      <c r="R468"/>
    </row>
    <row r="469" spans="1:18" s="19" customFormat="1" hidden="1" outlineLevel="1" x14ac:dyDescent="0.25">
      <c r="A469" t="s">
        <v>1204</v>
      </c>
      <c r="B469" t="s">
        <v>20</v>
      </c>
      <c r="C469" s="19" t="s">
        <v>1175</v>
      </c>
      <c r="D469" s="19" t="s">
        <v>305</v>
      </c>
      <c r="E469" s="16">
        <f t="shared" si="22"/>
        <v>4600000</v>
      </c>
      <c r="F469" s="16"/>
      <c r="G469" s="19">
        <v>0</v>
      </c>
      <c r="I469" s="19">
        <v>3500000</v>
      </c>
      <c r="K469" s="2">
        <f t="shared" si="23"/>
        <v>8100000</v>
      </c>
      <c r="L469" s="19">
        <v>4600000</v>
      </c>
      <c r="M469" s="19" t="s">
        <v>366</v>
      </c>
      <c r="R469"/>
    </row>
    <row r="470" spans="1:18" s="19" customFormat="1" hidden="1" outlineLevel="1" x14ac:dyDescent="0.25">
      <c r="A470" t="s">
        <v>1204</v>
      </c>
      <c r="B470" t="s">
        <v>20</v>
      </c>
      <c r="C470" s="19" t="s">
        <v>1176</v>
      </c>
      <c r="D470" s="19" t="s">
        <v>360</v>
      </c>
      <c r="E470" s="16">
        <f t="shared" si="22"/>
        <v>3800000</v>
      </c>
      <c r="F470" s="16"/>
      <c r="G470" s="19">
        <v>0</v>
      </c>
      <c r="I470" s="19">
        <v>0</v>
      </c>
      <c r="K470" s="2">
        <f t="shared" si="23"/>
        <v>3800000</v>
      </c>
      <c r="L470" s="19">
        <v>3800000</v>
      </c>
      <c r="M470" s="19" t="s">
        <v>371</v>
      </c>
      <c r="R470"/>
    </row>
    <row r="471" spans="1:18" s="19" customFormat="1" hidden="1" outlineLevel="1" x14ac:dyDescent="0.25">
      <c r="A471" t="s">
        <v>1204</v>
      </c>
      <c r="B471" t="s">
        <v>20</v>
      </c>
      <c r="C471" s="19" t="s">
        <v>1177</v>
      </c>
      <c r="D471" s="19" t="s">
        <v>299</v>
      </c>
      <c r="E471" s="16">
        <f t="shared" si="22"/>
        <v>4000000</v>
      </c>
      <c r="F471" s="16"/>
      <c r="G471" s="19">
        <v>0</v>
      </c>
      <c r="I471" s="19">
        <v>0</v>
      </c>
      <c r="K471" s="2">
        <f t="shared" si="23"/>
        <v>4000000</v>
      </c>
      <c r="L471" s="19">
        <v>4000000</v>
      </c>
      <c r="M471" s="19" t="s">
        <v>366</v>
      </c>
      <c r="R471"/>
    </row>
    <row r="472" spans="1:18" s="19" customFormat="1" hidden="1" outlineLevel="1" x14ac:dyDescent="0.25">
      <c r="A472" t="s">
        <v>1204</v>
      </c>
      <c r="B472" t="s">
        <v>20</v>
      </c>
      <c r="C472" s="19" t="s">
        <v>1918</v>
      </c>
      <c r="D472" s="19" t="s">
        <v>1919</v>
      </c>
      <c r="E472" s="16">
        <f t="shared" si="22"/>
        <v>3300000</v>
      </c>
      <c r="F472" s="16"/>
      <c r="G472" s="19">
        <v>1000000</v>
      </c>
      <c r="I472" s="19">
        <v>0</v>
      </c>
      <c r="K472" s="2">
        <f t="shared" si="23"/>
        <v>4300000</v>
      </c>
      <c r="L472" s="19">
        <v>3300000</v>
      </c>
      <c r="M472" s="19" t="s">
        <v>371</v>
      </c>
      <c r="R472"/>
    </row>
    <row r="473" spans="1:18" s="19" customFormat="1" hidden="1" outlineLevel="1" x14ac:dyDescent="0.25">
      <c r="A473" t="s">
        <v>1204</v>
      </c>
      <c r="B473" t="s">
        <v>20</v>
      </c>
      <c r="C473" s="19" t="s">
        <v>1179</v>
      </c>
      <c r="D473" s="19" t="s">
        <v>472</v>
      </c>
      <c r="E473" s="16">
        <f t="shared" si="22"/>
        <v>4500000</v>
      </c>
      <c r="F473" s="16"/>
      <c r="G473" s="19">
        <v>0</v>
      </c>
      <c r="I473" s="19">
        <v>3500000</v>
      </c>
      <c r="K473" s="2">
        <f t="shared" si="23"/>
        <v>8000000</v>
      </c>
      <c r="L473" s="19">
        <v>4500000</v>
      </c>
      <c r="M473" s="19" t="s">
        <v>371</v>
      </c>
      <c r="R473"/>
    </row>
    <row r="474" spans="1:18" s="19" customFormat="1" hidden="1" outlineLevel="1" x14ac:dyDescent="0.25">
      <c r="A474" t="s">
        <v>1204</v>
      </c>
      <c r="B474" t="s">
        <v>20</v>
      </c>
      <c r="C474" s="19" t="s">
        <v>1180</v>
      </c>
      <c r="D474" s="19" t="s">
        <v>633</v>
      </c>
      <c r="E474" s="16">
        <f t="shared" si="22"/>
        <v>4500000</v>
      </c>
      <c r="F474" s="16"/>
      <c r="G474" s="19">
        <v>0</v>
      </c>
      <c r="I474" s="19">
        <v>3500000</v>
      </c>
      <c r="K474" s="2">
        <f t="shared" si="23"/>
        <v>8000000</v>
      </c>
      <c r="L474" s="19">
        <v>4500000</v>
      </c>
      <c r="M474" s="19" t="s">
        <v>371</v>
      </c>
      <c r="R474"/>
    </row>
    <row r="475" spans="1:18" s="19" customFormat="1" hidden="1" outlineLevel="1" x14ac:dyDescent="0.25">
      <c r="A475" t="s">
        <v>1204</v>
      </c>
      <c r="B475" t="s">
        <v>20</v>
      </c>
      <c r="C475" s="19" t="s">
        <v>1181</v>
      </c>
      <c r="D475" s="19" t="s">
        <v>690</v>
      </c>
      <c r="E475" s="16">
        <f t="shared" si="22"/>
        <v>4500000</v>
      </c>
      <c r="F475" s="16"/>
      <c r="G475" s="19">
        <v>0</v>
      </c>
      <c r="I475" s="19">
        <v>3500000</v>
      </c>
      <c r="K475" s="2">
        <f t="shared" si="23"/>
        <v>8000000</v>
      </c>
      <c r="L475" s="19">
        <v>4500000</v>
      </c>
      <c r="M475" s="19" t="s">
        <v>371</v>
      </c>
      <c r="R475"/>
    </row>
    <row r="476" spans="1:18" s="19" customFormat="1" hidden="1" outlineLevel="1" x14ac:dyDescent="0.25">
      <c r="A476" t="s">
        <v>1204</v>
      </c>
      <c r="B476" t="s">
        <v>20</v>
      </c>
      <c r="C476" s="19" t="s">
        <v>1182</v>
      </c>
      <c r="D476" s="19" t="s">
        <v>474</v>
      </c>
      <c r="E476" s="16">
        <f t="shared" si="22"/>
        <v>5000000</v>
      </c>
      <c r="F476" s="16"/>
      <c r="G476" s="19">
        <v>0</v>
      </c>
      <c r="I476" s="19">
        <v>3500000</v>
      </c>
      <c r="K476" s="2">
        <f t="shared" si="23"/>
        <v>8500000</v>
      </c>
      <c r="L476" s="19">
        <v>5000000</v>
      </c>
      <c r="M476" s="19" t="s">
        <v>366</v>
      </c>
      <c r="R476"/>
    </row>
    <row r="477" spans="1:18" s="19" customFormat="1" hidden="1" outlineLevel="1" x14ac:dyDescent="0.25">
      <c r="A477" t="s">
        <v>1204</v>
      </c>
      <c r="B477" t="s">
        <v>20</v>
      </c>
      <c r="C477" s="19" t="s">
        <v>1183</v>
      </c>
      <c r="D477" s="19" t="s">
        <v>573</v>
      </c>
      <c r="E477" s="16">
        <f t="shared" si="22"/>
        <v>1400000</v>
      </c>
      <c r="F477" s="16"/>
      <c r="G477" s="19">
        <v>0</v>
      </c>
      <c r="I477" s="19">
        <v>0</v>
      </c>
      <c r="K477" s="2">
        <f t="shared" si="23"/>
        <v>1400000</v>
      </c>
      <c r="L477" s="19">
        <v>1400000</v>
      </c>
      <c r="M477" s="19" t="s">
        <v>371</v>
      </c>
      <c r="R477"/>
    </row>
    <row r="478" spans="1:18" s="19" customFormat="1" hidden="1" outlineLevel="1" x14ac:dyDescent="0.25">
      <c r="A478" t="s">
        <v>1204</v>
      </c>
      <c r="B478" t="s">
        <v>20</v>
      </c>
      <c r="C478" s="19" t="s">
        <v>1184</v>
      </c>
      <c r="D478" s="19" t="s">
        <v>949</v>
      </c>
      <c r="E478" s="16">
        <f t="shared" si="22"/>
        <v>1400000</v>
      </c>
      <c r="F478" s="16"/>
      <c r="G478" s="19">
        <v>0</v>
      </c>
      <c r="I478" s="19">
        <v>0</v>
      </c>
      <c r="K478" s="2">
        <f t="shared" si="23"/>
        <v>1400000</v>
      </c>
      <c r="L478" s="19">
        <v>1400000</v>
      </c>
      <c r="M478" s="19" t="s">
        <v>371</v>
      </c>
      <c r="R478"/>
    </row>
    <row r="479" spans="1:18" s="19" customFormat="1" hidden="1" outlineLevel="1" x14ac:dyDescent="0.25">
      <c r="A479" t="s">
        <v>1204</v>
      </c>
      <c r="B479" t="s">
        <v>20</v>
      </c>
      <c r="C479" s="19" t="s">
        <v>1185</v>
      </c>
      <c r="D479" s="19" t="s">
        <v>1920</v>
      </c>
      <c r="E479" s="16">
        <f t="shared" si="22"/>
        <v>4600000</v>
      </c>
      <c r="F479" s="16"/>
      <c r="G479" s="19">
        <v>0</v>
      </c>
      <c r="I479" s="19">
        <v>3500000</v>
      </c>
      <c r="K479" s="2">
        <f t="shared" si="23"/>
        <v>8100000</v>
      </c>
      <c r="L479" s="19">
        <v>4600000</v>
      </c>
      <c r="M479" s="19" t="s">
        <v>366</v>
      </c>
      <c r="R479"/>
    </row>
    <row r="480" spans="1:18" s="19" customFormat="1" hidden="1" outlineLevel="1" x14ac:dyDescent="0.25">
      <c r="A480" t="s">
        <v>1204</v>
      </c>
      <c r="B480" t="s">
        <v>20</v>
      </c>
      <c r="C480" s="19" t="s">
        <v>1186</v>
      </c>
      <c r="D480" s="19" t="s">
        <v>693</v>
      </c>
      <c r="E480" s="16">
        <f t="shared" si="22"/>
        <v>500000</v>
      </c>
      <c r="F480" s="16"/>
      <c r="G480" s="19">
        <v>0</v>
      </c>
      <c r="I480" s="19">
        <v>0</v>
      </c>
      <c r="K480" s="2">
        <f t="shared" si="23"/>
        <v>500000</v>
      </c>
      <c r="L480" s="19">
        <v>500000</v>
      </c>
      <c r="M480" s="19" t="s">
        <v>372</v>
      </c>
      <c r="R480"/>
    </row>
    <row r="481" spans="1:18" s="19" customFormat="1" hidden="1" outlineLevel="1" x14ac:dyDescent="0.25">
      <c r="A481" t="s">
        <v>1204</v>
      </c>
      <c r="B481" t="s">
        <v>20</v>
      </c>
      <c r="C481" s="19" t="s">
        <v>1187</v>
      </c>
      <c r="D481" s="19" t="s">
        <v>726</v>
      </c>
      <c r="E481" s="16">
        <f t="shared" si="22"/>
        <v>4600000</v>
      </c>
      <c r="F481" s="16"/>
      <c r="G481" s="19">
        <v>0</v>
      </c>
      <c r="I481" s="19">
        <v>3500000</v>
      </c>
      <c r="K481" s="2">
        <f t="shared" si="23"/>
        <v>8100000</v>
      </c>
      <c r="L481" s="19">
        <v>4600000</v>
      </c>
      <c r="M481" s="19" t="s">
        <v>366</v>
      </c>
      <c r="R481"/>
    </row>
    <row r="482" spans="1:18" s="19" customFormat="1" hidden="1" outlineLevel="1" x14ac:dyDescent="0.25">
      <c r="A482" t="s">
        <v>1204</v>
      </c>
      <c r="B482" t="s">
        <v>20</v>
      </c>
      <c r="C482" s="19" t="s">
        <v>1189</v>
      </c>
      <c r="D482" s="19" t="s">
        <v>294</v>
      </c>
      <c r="E482" s="16">
        <f t="shared" si="22"/>
        <v>500000</v>
      </c>
      <c r="F482" s="16"/>
      <c r="G482" s="19">
        <v>0</v>
      </c>
      <c r="I482" s="19">
        <v>0</v>
      </c>
      <c r="K482" s="2">
        <f t="shared" si="23"/>
        <v>500000</v>
      </c>
      <c r="L482" s="19">
        <v>500000</v>
      </c>
      <c r="M482" s="19" t="s">
        <v>251</v>
      </c>
      <c r="R482"/>
    </row>
    <row r="483" spans="1:18" s="19" customFormat="1" hidden="1" outlineLevel="1" x14ac:dyDescent="0.25">
      <c r="A483" t="s">
        <v>1204</v>
      </c>
      <c r="B483" t="s">
        <v>20</v>
      </c>
      <c r="C483" s="19" t="s">
        <v>1188</v>
      </c>
      <c r="D483" s="19" t="s">
        <v>1921</v>
      </c>
      <c r="E483" s="16">
        <f t="shared" si="22"/>
        <v>3500000</v>
      </c>
      <c r="F483" s="16"/>
      <c r="G483" s="19">
        <v>0</v>
      </c>
      <c r="I483" s="19">
        <v>3500000</v>
      </c>
      <c r="K483" s="2">
        <f t="shared" si="23"/>
        <v>7000000</v>
      </c>
      <c r="L483" s="19">
        <v>3500000</v>
      </c>
      <c r="M483" s="19" t="s">
        <v>252</v>
      </c>
      <c r="R483"/>
    </row>
    <row r="484" spans="1:18" s="19" customFormat="1" hidden="1" outlineLevel="1" x14ac:dyDescent="0.25">
      <c r="A484" t="s">
        <v>1204</v>
      </c>
      <c r="B484" t="s">
        <v>20</v>
      </c>
      <c r="C484" s="19" t="s">
        <v>1922</v>
      </c>
      <c r="D484" s="19" t="s">
        <v>1923</v>
      </c>
      <c r="E484" s="16">
        <f t="shared" si="22"/>
        <v>384615.38461538462</v>
      </c>
      <c r="F484" s="16"/>
      <c r="G484" s="19">
        <v>384615.38461538462</v>
      </c>
      <c r="I484" s="19">
        <v>0</v>
      </c>
      <c r="K484" s="2">
        <f t="shared" si="23"/>
        <v>769230.76923076925</v>
      </c>
      <c r="L484" s="19">
        <v>384615.38461538462</v>
      </c>
      <c r="M484" s="19" t="s">
        <v>366</v>
      </c>
      <c r="R484"/>
    </row>
    <row r="485" spans="1:18" s="19" customFormat="1" hidden="1" outlineLevel="1" x14ac:dyDescent="0.25">
      <c r="A485" t="s">
        <v>1204</v>
      </c>
      <c r="B485" t="s">
        <v>20</v>
      </c>
      <c r="C485" s="19" t="s">
        <v>1924</v>
      </c>
      <c r="D485" s="19" t="s">
        <v>1925</v>
      </c>
      <c r="E485" s="16">
        <f t="shared" si="22"/>
        <v>4500000</v>
      </c>
      <c r="F485" s="16"/>
      <c r="G485" s="19">
        <v>1000000</v>
      </c>
      <c r="I485" s="19">
        <v>0</v>
      </c>
      <c r="K485" s="2">
        <f t="shared" si="23"/>
        <v>5500000</v>
      </c>
      <c r="L485" s="19">
        <v>4500000</v>
      </c>
      <c r="M485" s="19" t="s">
        <v>372</v>
      </c>
      <c r="R485"/>
    </row>
    <row r="486" spans="1:18" s="19" customFormat="1" hidden="1" outlineLevel="1" x14ac:dyDescent="0.25">
      <c r="A486" t="s">
        <v>1204</v>
      </c>
      <c r="B486" t="s">
        <v>20</v>
      </c>
      <c r="C486" s="19" t="s">
        <v>1192</v>
      </c>
      <c r="D486" s="19" t="s">
        <v>653</v>
      </c>
      <c r="E486" s="16">
        <f t="shared" si="22"/>
        <v>0</v>
      </c>
      <c r="F486" s="16"/>
      <c r="G486" s="19">
        <v>0</v>
      </c>
      <c r="I486" s="19">
        <v>0</v>
      </c>
      <c r="K486" s="2">
        <f t="shared" si="23"/>
        <v>0</v>
      </c>
      <c r="L486" s="19">
        <v>0</v>
      </c>
      <c r="M486" s="19" t="s">
        <v>371</v>
      </c>
      <c r="R486"/>
    </row>
    <row r="487" spans="1:18" s="19" customFormat="1" hidden="1" outlineLevel="1" x14ac:dyDescent="0.25">
      <c r="A487" t="s">
        <v>1204</v>
      </c>
      <c r="B487" t="s">
        <v>20</v>
      </c>
      <c r="C487" s="19" t="s">
        <v>1193</v>
      </c>
      <c r="D487" s="19" t="s">
        <v>652</v>
      </c>
      <c r="E487" s="16">
        <f t="shared" si="22"/>
        <v>2000000</v>
      </c>
      <c r="F487" s="16"/>
      <c r="G487" s="19">
        <v>0</v>
      </c>
      <c r="I487" s="19">
        <v>0</v>
      </c>
      <c r="K487" s="2">
        <f t="shared" si="23"/>
        <v>2000000</v>
      </c>
      <c r="L487" s="19">
        <v>2000000</v>
      </c>
      <c r="M487" s="19" t="s">
        <v>366</v>
      </c>
      <c r="R487"/>
    </row>
    <row r="488" spans="1:18" s="19" customFormat="1" hidden="1" outlineLevel="1" x14ac:dyDescent="0.25">
      <c r="A488" t="s">
        <v>1204</v>
      </c>
      <c r="B488" t="s">
        <v>20</v>
      </c>
      <c r="C488" s="19" t="s">
        <v>1194</v>
      </c>
      <c r="D488" s="19" t="s">
        <v>654</v>
      </c>
      <c r="E488" s="16">
        <f t="shared" si="22"/>
        <v>2000000</v>
      </c>
      <c r="F488" s="16"/>
      <c r="G488" s="19">
        <v>0</v>
      </c>
      <c r="I488" s="19">
        <v>0</v>
      </c>
      <c r="K488" s="2">
        <f t="shared" si="23"/>
        <v>2000000</v>
      </c>
      <c r="L488" s="19">
        <v>2000000</v>
      </c>
      <c r="M488" s="19" t="s">
        <v>366</v>
      </c>
      <c r="R488"/>
    </row>
    <row r="489" spans="1:18" s="19" customFormat="1" hidden="1" outlineLevel="1" x14ac:dyDescent="0.25">
      <c r="A489" t="s">
        <v>1204</v>
      </c>
      <c r="B489" t="s">
        <v>20</v>
      </c>
      <c r="C489" s="19" t="s">
        <v>1195</v>
      </c>
      <c r="D489" s="19" t="s">
        <v>1926</v>
      </c>
      <c r="E489" s="16">
        <f t="shared" si="22"/>
        <v>1800000</v>
      </c>
      <c r="F489" s="16"/>
      <c r="G489" s="19">
        <v>1000000</v>
      </c>
      <c r="I489" s="19">
        <v>0</v>
      </c>
      <c r="K489" s="2">
        <f t="shared" si="23"/>
        <v>2800000</v>
      </c>
      <c r="L489" s="19">
        <v>1800000</v>
      </c>
      <c r="M489" s="19" t="s">
        <v>371</v>
      </c>
      <c r="R489"/>
    </row>
    <row r="490" spans="1:18" s="19" customFormat="1" hidden="1" outlineLevel="1" x14ac:dyDescent="0.25">
      <c r="A490" t="s">
        <v>1204</v>
      </c>
      <c r="B490" t="s">
        <v>20</v>
      </c>
      <c r="C490" s="19" t="s">
        <v>1196</v>
      </c>
      <c r="D490" s="19" t="s">
        <v>691</v>
      </c>
      <c r="E490" s="16">
        <f t="shared" si="22"/>
        <v>4200000</v>
      </c>
      <c r="F490" s="16"/>
      <c r="G490" s="19">
        <v>0</v>
      </c>
      <c r="I490" s="19">
        <v>3500000</v>
      </c>
      <c r="K490" s="2">
        <f t="shared" si="23"/>
        <v>7700000</v>
      </c>
      <c r="L490" s="19">
        <v>4200000</v>
      </c>
      <c r="M490" s="19" t="s">
        <v>371</v>
      </c>
      <c r="R490"/>
    </row>
    <row r="491" spans="1:18" s="19" customFormat="1" hidden="1" outlineLevel="1" x14ac:dyDescent="0.25">
      <c r="A491" t="s">
        <v>1204</v>
      </c>
      <c r="B491" t="s">
        <v>20</v>
      </c>
      <c r="C491" s="19" t="s">
        <v>1197</v>
      </c>
      <c r="D491" s="19" t="s">
        <v>692</v>
      </c>
      <c r="E491" s="16">
        <f t="shared" si="22"/>
        <v>4200000</v>
      </c>
      <c r="F491" s="16"/>
      <c r="G491" s="19">
        <v>0</v>
      </c>
      <c r="I491" s="19">
        <v>3500000</v>
      </c>
      <c r="K491" s="2">
        <f t="shared" si="23"/>
        <v>7700000</v>
      </c>
      <c r="L491" s="19">
        <v>4200000</v>
      </c>
      <c r="M491" s="19" t="s">
        <v>372</v>
      </c>
      <c r="R491"/>
    </row>
    <row r="492" spans="1:18" s="19" customFormat="1" hidden="1" outlineLevel="1" x14ac:dyDescent="0.25">
      <c r="A492" t="s">
        <v>1204</v>
      </c>
      <c r="B492" t="s">
        <v>20</v>
      </c>
      <c r="C492" s="19" t="s">
        <v>1198</v>
      </c>
      <c r="D492" s="19" t="s">
        <v>951</v>
      </c>
      <c r="E492" s="16">
        <f t="shared" si="22"/>
        <v>4600000</v>
      </c>
      <c r="F492" s="16"/>
      <c r="G492" s="19">
        <v>0</v>
      </c>
      <c r="I492" s="19">
        <v>0</v>
      </c>
      <c r="K492" s="2">
        <f t="shared" si="23"/>
        <v>4600000</v>
      </c>
      <c r="L492" s="19">
        <v>4600000</v>
      </c>
      <c r="M492" s="19" t="s">
        <v>366</v>
      </c>
      <c r="R492"/>
    </row>
    <row r="493" spans="1:18" s="19" customFormat="1" hidden="1" outlineLevel="1" x14ac:dyDescent="0.25">
      <c r="A493" t="s">
        <v>1204</v>
      </c>
      <c r="B493" t="s">
        <v>20</v>
      </c>
      <c r="C493" s="19" t="s">
        <v>1199</v>
      </c>
      <c r="D493" s="19" t="s">
        <v>539</v>
      </c>
      <c r="E493" s="16">
        <f t="shared" si="22"/>
        <v>4000000</v>
      </c>
      <c r="F493" s="16"/>
      <c r="G493" s="19">
        <v>0</v>
      </c>
      <c r="I493" s="19">
        <v>0</v>
      </c>
      <c r="K493" s="2">
        <f t="shared" si="23"/>
        <v>4000000</v>
      </c>
      <c r="L493" s="19">
        <v>4000000</v>
      </c>
      <c r="M493" s="19" t="s">
        <v>366</v>
      </c>
      <c r="R493"/>
    </row>
    <row r="494" spans="1:18" s="19" customFormat="1" hidden="1" outlineLevel="1" x14ac:dyDescent="0.25">
      <c r="A494" t="s">
        <v>1204</v>
      </c>
      <c r="B494" t="s">
        <v>20</v>
      </c>
      <c r="C494" s="19" t="s">
        <v>1200</v>
      </c>
      <c r="D494" s="19" t="s">
        <v>307</v>
      </c>
      <c r="E494" s="16">
        <f t="shared" si="22"/>
        <v>1800000</v>
      </c>
      <c r="F494" s="16"/>
      <c r="G494" s="19">
        <v>0</v>
      </c>
      <c r="I494" s="19">
        <v>0</v>
      </c>
      <c r="K494" s="2">
        <f t="shared" si="23"/>
        <v>1800000</v>
      </c>
      <c r="L494" s="19">
        <v>1800000</v>
      </c>
      <c r="M494" s="19" t="s">
        <v>372</v>
      </c>
      <c r="R494"/>
    </row>
    <row r="495" spans="1:18" s="19" customFormat="1" hidden="1" outlineLevel="1" x14ac:dyDescent="0.25">
      <c r="A495" t="s">
        <v>1204</v>
      </c>
      <c r="B495" t="s">
        <v>20</v>
      </c>
      <c r="C495" s="19" t="s">
        <v>1201</v>
      </c>
      <c r="D495" s="19" t="s">
        <v>1927</v>
      </c>
      <c r="E495" s="16">
        <f t="shared" si="22"/>
        <v>3300000</v>
      </c>
      <c r="F495" s="16"/>
      <c r="G495" s="19">
        <v>1000000</v>
      </c>
      <c r="I495" s="19">
        <v>0</v>
      </c>
      <c r="K495" s="2">
        <f t="shared" si="23"/>
        <v>4300000</v>
      </c>
      <c r="L495" s="19">
        <v>3300000</v>
      </c>
      <c r="M495" s="19" t="s">
        <v>372</v>
      </c>
      <c r="R495"/>
    </row>
    <row r="496" spans="1:18" s="19" customFormat="1" hidden="1" outlineLevel="1" x14ac:dyDescent="0.25">
      <c r="A496" t="s">
        <v>1204</v>
      </c>
      <c r="B496" t="s">
        <v>20</v>
      </c>
      <c r="C496" s="19" t="s">
        <v>1202</v>
      </c>
      <c r="D496" s="19" t="s">
        <v>1079</v>
      </c>
      <c r="E496" s="16">
        <f t="shared" si="22"/>
        <v>2000000</v>
      </c>
      <c r="F496" s="16"/>
      <c r="G496" s="19">
        <v>0</v>
      </c>
      <c r="I496" s="19">
        <v>0</v>
      </c>
      <c r="K496" s="2">
        <f t="shared" si="23"/>
        <v>2000000</v>
      </c>
      <c r="L496" s="19">
        <v>2000000</v>
      </c>
      <c r="M496" s="19" t="s">
        <v>366</v>
      </c>
      <c r="R496"/>
    </row>
    <row r="497" spans="1:18" s="19" customFormat="1" hidden="1" outlineLevel="1" x14ac:dyDescent="0.25">
      <c r="A497" t="s">
        <v>1204</v>
      </c>
      <c r="B497" t="s">
        <v>20</v>
      </c>
      <c r="C497" s="19" t="s">
        <v>1203</v>
      </c>
      <c r="D497" s="19" t="s">
        <v>1081</v>
      </c>
      <c r="E497" s="16">
        <f t="shared" si="22"/>
        <v>1800000</v>
      </c>
      <c r="F497" s="16"/>
      <c r="G497" s="19">
        <v>1000000</v>
      </c>
      <c r="I497" s="19">
        <v>0</v>
      </c>
      <c r="K497" s="2">
        <f t="shared" si="23"/>
        <v>2800000</v>
      </c>
      <c r="L497" s="19">
        <v>1800000</v>
      </c>
      <c r="M497" s="19" t="s">
        <v>372</v>
      </c>
      <c r="R497"/>
    </row>
    <row r="498" spans="1:18" s="19" customFormat="1" hidden="1" outlineLevel="1" x14ac:dyDescent="0.25">
      <c r="A498" t="s">
        <v>1204</v>
      </c>
      <c r="B498" t="s">
        <v>20</v>
      </c>
      <c r="C498" s="19" t="s">
        <v>1928</v>
      </c>
      <c r="D498" s="19" t="s">
        <v>1929</v>
      </c>
      <c r="E498" s="16">
        <f t="shared" si="22"/>
        <v>0</v>
      </c>
      <c r="F498" s="16"/>
      <c r="G498" s="19">
        <v>346153.84615384613</v>
      </c>
      <c r="I498" s="19">
        <v>0</v>
      </c>
      <c r="K498" s="2">
        <f t="shared" si="23"/>
        <v>346153.84615384613</v>
      </c>
      <c r="L498" s="19">
        <v>0</v>
      </c>
      <c r="M498" s="19" t="s">
        <v>372</v>
      </c>
      <c r="R498"/>
    </row>
    <row r="499" spans="1:18" s="19" customFormat="1" hidden="1" outlineLevel="1" x14ac:dyDescent="0.25">
      <c r="A499" t="s">
        <v>265</v>
      </c>
      <c r="B499" t="s">
        <v>20</v>
      </c>
      <c r="C499" s="19" t="s">
        <v>1930</v>
      </c>
      <c r="D499" s="19" t="s">
        <v>1931</v>
      </c>
      <c r="E499" s="16">
        <f t="shared" si="22"/>
        <v>0</v>
      </c>
      <c r="F499" s="16"/>
      <c r="G499" s="19">
        <v>346153.84615384613</v>
      </c>
      <c r="I499" s="19">
        <v>0</v>
      </c>
      <c r="K499" s="2">
        <f t="shared" si="23"/>
        <v>346153.84615384613</v>
      </c>
      <c r="L499" s="19">
        <v>0</v>
      </c>
      <c r="M499" s="19" t="s">
        <v>372</v>
      </c>
      <c r="R499"/>
    </row>
    <row r="500" spans="1:18" s="19" customFormat="1" hidden="1" outlineLevel="1" x14ac:dyDescent="0.25">
      <c r="A500" t="s">
        <v>1204</v>
      </c>
      <c r="B500" t="s">
        <v>20</v>
      </c>
      <c r="C500" s="31" t="s">
        <v>1191</v>
      </c>
      <c r="D500" s="19" t="s">
        <v>897</v>
      </c>
      <c r="E500" s="16">
        <f t="shared" si="22"/>
        <v>0</v>
      </c>
      <c r="F500" s="16"/>
      <c r="I500" s="19">
        <v>3500000</v>
      </c>
      <c r="K500" s="2">
        <f t="shared" si="23"/>
        <v>3500000</v>
      </c>
      <c r="L500" s="19">
        <v>0</v>
      </c>
      <c r="M500" s="19" t="s">
        <v>372</v>
      </c>
      <c r="R500"/>
    </row>
    <row r="501" spans="1:18" s="19" customFormat="1" hidden="1" outlineLevel="1" x14ac:dyDescent="0.25">
      <c r="A501" t="s">
        <v>1204</v>
      </c>
      <c r="B501" t="s">
        <v>20</v>
      </c>
      <c r="C501" s="31" t="s">
        <v>1171</v>
      </c>
      <c r="D501" s="19" t="s">
        <v>725</v>
      </c>
      <c r="E501" s="16">
        <f t="shared" si="22"/>
        <v>0</v>
      </c>
      <c r="F501" s="16"/>
      <c r="I501" s="19">
        <v>3500000</v>
      </c>
      <c r="K501" s="2">
        <f t="shared" si="23"/>
        <v>3500000</v>
      </c>
      <c r="L501" s="19">
        <v>0</v>
      </c>
      <c r="M501" s="19" t="s">
        <v>252</v>
      </c>
      <c r="R501"/>
    </row>
    <row r="502" spans="1:18" s="19" customFormat="1" hidden="1" outlineLevel="1" x14ac:dyDescent="0.25">
      <c r="A502" t="s">
        <v>1204</v>
      </c>
      <c r="B502" t="s">
        <v>20</v>
      </c>
      <c r="C502" s="31" t="s">
        <v>1190</v>
      </c>
      <c r="D502" s="19" t="s">
        <v>896</v>
      </c>
      <c r="E502" s="16">
        <f t="shared" si="22"/>
        <v>0</v>
      </c>
      <c r="F502" s="16"/>
      <c r="I502" s="19">
        <v>3500000</v>
      </c>
      <c r="K502" s="2">
        <f t="shared" si="23"/>
        <v>3500000</v>
      </c>
      <c r="L502" s="19">
        <v>0</v>
      </c>
      <c r="M502" s="19" t="s">
        <v>366</v>
      </c>
      <c r="R502"/>
    </row>
    <row r="503" spans="1:18" s="19" customFormat="1" hidden="1" outlineLevel="1" x14ac:dyDescent="0.25">
      <c r="A503" t="s">
        <v>249</v>
      </c>
      <c r="B503" t="s">
        <v>37</v>
      </c>
      <c r="C503" s="16" t="s">
        <v>1207</v>
      </c>
      <c r="D503" s="16" t="s">
        <v>266</v>
      </c>
      <c r="E503" s="16">
        <f t="shared" si="22"/>
        <v>4100000</v>
      </c>
      <c r="F503" s="16"/>
      <c r="G503" s="16"/>
      <c r="H503" s="16"/>
      <c r="I503" s="19">
        <v>2250000</v>
      </c>
      <c r="J503" s="19">
        <v>5000000</v>
      </c>
      <c r="K503" s="2">
        <f t="shared" si="23"/>
        <v>11350000</v>
      </c>
      <c r="L503" s="16">
        <v>4100000</v>
      </c>
      <c r="M503" s="16"/>
      <c r="R503"/>
    </row>
    <row r="504" spans="1:18" s="19" customFormat="1" hidden="1" outlineLevel="1" x14ac:dyDescent="0.25">
      <c r="A504" t="s">
        <v>249</v>
      </c>
      <c r="B504" t="s">
        <v>37</v>
      </c>
      <c r="C504" s="16" t="s">
        <v>1208</v>
      </c>
      <c r="D504" s="16" t="s">
        <v>267</v>
      </c>
      <c r="E504" s="16">
        <f t="shared" si="22"/>
        <v>4500000</v>
      </c>
      <c r="F504" s="16"/>
      <c r="G504" s="16"/>
      <c r="H504" s="16"/>
      <c r="I504" s="19">
        <v>0</v>
      </c>
      <c r="J504" s="19">
        <v>6500000</v>
      </c>
      <c r="K504" s="2">
        <f t="shared" si="23"/>
        <v>11000000</v>
      </c>
      <c r="L504" s="16">
        <v>4500000</v>
      </c>
      <c r="M504" s="16"/>
      <c r="R504"/>
    </row>
    <row r="505" spans="1:18" s="19" customFormat="1" hidden="1" outlineLevel="1" x14ac:dyDescent="0.25">
      <c r="A505" t="s">
        <v>249</v>
      </c>
      <c r="B505" t="s">
        <v>37</v>
      </c>
      <c r="C505" s="16" t="s">
        <v>1209</v>
      </c>
      <c r="D505" s="16" t="s">
        <v>268</v>
      </c>
      <c r="E505" s="16">
        <f t="shared" si="22"/>
        <v>1600000</v>
      </c>
      <c r="F505" s="16"/>
      <c r="G505" s="16"/>
      <c r="H505" s="16"/>
      <c r="I505" s="19">
        <v>0</v>
      </c>
      <c r="J505" s="19">
        <v>7000000</v>
      </c>
      <c r="K505" s="2">
        <f t="shared" si="23"/>
        <v>8600000</v>
      </c>
      <c r="L505" s="16">
        <v>1600000</v>
      </c>
      <c r="M505" s="16"/>
      <c r="R505"/>
    </row>
    <row r="506" spans="1:18" s="19" customFormat="1" hidden="1" outlineLevel="1" x14ac:dyDescent="0.25">
      <c r="A506" t="s">
        <v>249</v>
      </c>
      <c r="B506" t="s">
        <v>37</v>
      </c>
      <c r="C506" s="16" t="s">
        <v>1210</v>
      </c>
      <c r="D506" s="16" t="s">
        <v>269</v>
      </c>
      <c r="E506" s="16">
        <f t="shared" si="22"/>
        <v>700000</v>
      </c>
      <c r="F506" s="16"/>
      <c r="G506" s="16"/>
      <c r="H506" s="16"/>
      <c r="I506" s="19">
        <v>3000000</v>
      </c>
      <c r="J506" s="19">
        <v>5000000</v>
      </c>
      <c r="K506" s="2">
        <f t="shared" si="23"/>
        <v>8700000</v>
      </c>
      <c r="L506" s="16">
        <v>700000</v>
      </c>
      <c r="M506" s="16"/>
      <c r="R506"/>
    </row>
    <row r="507" spans="1:18" s="19" customFormat="1" hidden="1" outlineLevel="1" x14ac:dyDescent="0.25">
      <c r="A507" t="s">
        <v>249</v>
      </c>
      <c r="B507" t="s">
        <v>37</v>
      </c>
      <c r="C507" s="16" t="s">
        <v>1211</v>
      </c>
      <c r="D507" s="16" t="s">
        <v>526</v>
      </c>
      <c r="E507" s="16">
        <f t="shared" si="22"/>
        <v>700000</v>
      </c>
      <c r="F507" s="16"/>
      <c r="G507" s="16"/>
      <c r="H507" s="16"/>
      <c r="I507" s="19">
        <v>0</v>
      </c>
      <c r="J507" s="19">
        <v>2000000</v>
      </c>
      <c r="K507" s="2">
        <f t="shared" si="23"/>
        <v>2700000</v>
      </c>
      <c r="L507" s="16">
        <v>700000</v>
      </c>
      <c r="M507" s="16"/>
      <c r="R507"/>
    </row>
    <row r="508" spans="1:18" s="19" customFormat="1" hidden="1" outlineLevel="1" x14ac:dyDescent="0.25">
      <c r="A508" t="s">
        <v>249</v>
      </c>
      <c r="B508" t="s">
        <v>37</v>
      </c>
      <c r="C508" s="16" t="s">
        <v>1212</v>
      </c>
      <c r="D508" s="16" t="s">
        <v>237</v>
      </c>
      <c r="E508" s="16">
        <f t="shared" si="22"/>
        <v>500000</v>
      </c>
      <c r="F508" s="16"/>
      <c r="G508" s="16"/>
      <c r="H508" s="16"/>
      <c r="I508" s="19">
        <v>0</v>
      </c>
      <c r="J508" s="19">
        <v>0</v>
      </c>
      <c r="K508" s="2">
        <f t="shared" si="23"/>
        <v>500000</v>
      </c>
      <c r="L508" s="16">
        <v>500000</v>
      </c>
      <c r="M508" s="16"/>
      <c r="R508"/>
    </row>
    <row r="509" spans="1:18" s="19" customFormat="1" hidden="1" outlineLevel="1" x14ac:dyDescent="0.25">
      <c r="A509" t="s">
        <v>249</v>
      </c>
      <c r="B509" t="s">
        <v>37</v>
      </c>
      <c r="C509" s="16" t="s">
        <v>1213</v>
      </c>
      <c r="D509" s="16" t="s">
        <v>271</v>
      </c>
      <c r="E509" s="16">
        <f t="shared" si="22"/>
        <v>2600000</v>
      </c>
      <c r="F509" s="16"/>
      <c r="G509" s="16"/>
      <c r="H509" s="16"/>
      <c r="I509" s="19">
        <v>0</v>
      </c>
      <c r="J509" s="19">
        <v>5500000</v>
      </c>
      <c r="K509" s="2">
        <f t="shared" si="23"/>
        <v>8100000</v>
      </c>
      <c r="L509" s="16">
        <v>2600000</v>
      </c>
      <c r="M509" s="16"/>
      <c r="R509"/>
    </row>
    <row r="510" spans="1:18" s="19" customFormat="1" hidden="1" outlineLevel="1" x14ac:dyDescent="0.25">
      <c r="A510" t="s">
        <v>265</v>
      </c>
      <c r="B510" t="s">
        <v>37</v>
      </c>
      <c r="C510" s="16" t="s">
        <v>1214</v>
      </c>
      <c r="D510" s="16" t="s">
        <v>1215</v>
      </c>
      <c r="E510" s="16">
        <f t="shared" si="22"/>
        <v>1300000</v>
      </c>
      <c r="F510" s="16"/>
      <c r="G510" s="16"/>
      <c r="H510" s="16"/>
      <c r="I510" s="19">
        <v>0</v>
      </c>
      <c r="J510" s="19">
        <v>8500000</v>
      </c>
      <c r="K510" s="2">
        <f t="shared" si="23"/>
        <v>9800000</v>
      </c>
      <c r="L510" s="16">
        <v>1300000</v>
      </c>
      <c r="M510" s="16"/>
      <c r="R510"/>
    </row>
    <row r="511" spans="1:18" s="19" customFormat="1" hidden="1" outlineLevel="1" x14ac:dyDescent="0.25">
      <c r="A511" t="s">
        <v>265</v>
      </c>
      <c r="B511" t="s">
        <v>37</v>
      </c>
      <c r="C511" s="16" t="s">
        <v>1216</v>
      </c>
      <c r="D511" s="16" t="s">
        <v>272</v>
      </c>
      <c r="E511" s="16">
        <f t="shared" si="22"/>
        <v>700000</v>
      </c>
      <c r="F511" s="16"/>
      <c r="G511" s="16"/>
      <c r="H511" s="16"/>
      <c r="I511" s="19">
        <v>0</v>
      </c>
      <c r="J511" s="19">
        <v>0</v>
      </c>
      <c r="K511" s="2">
        <f t="shared" si="23"/>
        <v>700000</v>
      </c>
      <c r="L511" s="16">
        <v>700000</v>
      </c>
      <c r="M511" s="16"/>
      <c r="R511"/>
    </row>
    <row r="512" spans="1:18" s="19" customFormat="1" hidden="1" outlineLevel="1" x14ac:dyDescent="0.25">
      <c r="A512" t="s">
        <v>265</v>
      </c>
      <c r="B512" t="s">
        <v>37</v>
      </c>
      <c r="C512" s="16" t="s">
        <v>1217</v>
      </c>
      <c r="D512" s="16" t="s">
        <v>273</v>
      </c>
      <c r="E512" s="16">
        <f t="shared" si="22"/>
        <v>2600000</v>
      </c>
      <c r="F512" s="16"/>
      <c r="G512" s="16"/>
      <c r="H512" s="16"/>
      <c r="I512" s="19">
        <v>0</v>
      </c>
      <c r="J512" s="19">
        <v>4000000</v>
      </c>
      <c r="K512" s="2">
        <f t="shared" si="23"/>
        <v>6600000</v>
      </c>
      <c r="L512" s="16">
        <v>2600000</v>
      </c>
      <c r="M512" s="16"/>
      <c r="R512"/>
    </row>
    <row r="513" spans="1:18" s="19" customFormat="1" hidden="1" outlineLevel="1" x14ac:dyDescent="0.25">
      <c r="A513" t="s">
        <v>265</v>
      </c>
      <c r="B513" t="s">
        <v>37</v>
      </c>
      <c r="C513" s="16" t="s">
        <v>1218</v>
      </c>
      <c r="D513" s="16" t="s">
        <v>388</v>
      </c>
      <c r="E513" s="16">
        <f t="shared" si="22"/>
        <v>1300000</v>
      </c>
      <c r="F513" s="16"/>
      <c r="G513" s="16"/>
      <c r="H513" s="16"/>
      <c r="I513" s="19">
        <v>0</v>
      </c>
      <c r="J513" s="19">
        <v>0</v>
      </c>
      <c r="K513" s="2">
        <f t="shared" si="23"/>
        <v>1300000</v>
      </c>
      <c r="L513" s="16">
        <v>1300000</v>
      </c>
      <c r="M513" s="16"/>
      <c r="R513"/>
    </row>
    <row r="514" spans="1:18" s="19" customFormat="1" hidden="1" outlineLevel="1" x14ac:dyDescent="0.25">
      <c r="A514" t="s">
        <v>265</v>
      </c>
      <c r="B514" t="s">
        <v>37</v>
      </c>
      <c r="C514" s="16" t="s">
        <v>1219</v>
      </c>
      <c r="D514" s="16" t="s">
        <v>263</v>
      </c>
      <c r="E514" s="16">
        <f t="shared" si="22"/>
        <v>1500000</v>
      </c>
      <c r="F514" s="16"/>
      <c r="G514" s="16"/>
      <c r="H514" s="16"/>
      <c r="I514" s="19">
        <v>1500000</v>
      </c>
      <c r="J514" s="19">
        <v>500000</v>
      </c>
      <c r="K514" s="2">
        <f t="shared" si="23"/>
        <v>3500000</v>
      </c>
      <c r="L514" s="16">
        <v>1500000</v>
      </c>
      <c r="M514" s="16"/>
      <c r="R514"/>
    </row>
    <row r="515" spans="1:18" s="19" customFormat="1" hidden="1" outlineLevel="1" x14ac:dyDescent="0.25">
      <c r="A515" t="s">
        <v>265</v>
      </c>
      <c r="B515" t="s">
        <v>37</v>
      </c>
      <c r="C515" s="16" t="s">
        <v>1220</v>
      </c>
      <c r="D515" s="16" t="s">
        <v>533</v>
      </c>
      <c r="E515" s="16">
        <f t="shared" si="22"/>
        <v>3200000</v>
      </c>
      <c r="F515" s="16"/>
      <c r="G515" s="16"/>
      <c r="H515" s="16"/>
      <c r="I515" s="19">
        <v>0</v>
      </c>
      <c r="J515" s="19">
        <v>9000000</v>
      </c>
      <c r="K515" s="2">
        <f t="shared" si="23"/>
        <v>12200000</v>
      </c>
      <c r="L515" s="16">
        <v>3200000</v>
      </c>
      <c r="M515" s="16"/>
      <c r="R515"/>
    </row>
    <row r="516" spans="1:18" s="19" customFormat="1" hidden="1" outlineLevel="1" x14ac:dyDescent="0.25">
      <c r="A516" t="s">
        <v>1204</v>
      </c>
      <c r="B516" t="s">
        <v>37</v>
      </c>
      <c r="C516" s="16" t="s">
        <v>1221</v>
      </c>
      <c r="D516" s="16" t="s">
        <v>608</v>
      </c>
      <c r="E516" s="16">
        <f t="shared" si="22"/>
        <v>3700000</v>
      </c>
      <c r="F516" s="16"/>
      <c r="G516" s="16"/>
      <c r="H516" s="16"/>
      <c r="I516" s="19">
        <v>4500000</v>
      </c>
      <c r="J516" s="19">
        <v>10000000</v>
      </c>
      <c r="K516" s="2">
        <f t="shared" si="23"/>
        <v>18200000</v>
      </c>
      <c r="L516" s="16">
        <v>3700000</v>
      </c>
      <c r="M516" s="16"/>
      <c r="R516"/>
    </row>
    <row r="517" spans="1:18" s="19" customFormat="1" hidden="1" outlineLevel="1" x14ac:dyDescent="0.25">
      <c r="A517" t="s">
        <v>1204</v>
      </c>
      <c r="B517" t="s">
        <v>37</v>
      </c>
      <c r="C517" s="16" t="s">
        <v>1222</v>
      </c>
      <c r="D517" s="16" t="s">
        <v>480</v>
      </c>
      <c r="E517" s="16">
        <f t="shared" si="22"/>
        <v>500000</v>
      </c>
      <c r="F517" s="16"/>
      <c r="G517" s="16"/>
      <c r="H517" s="16"/>
      <c r="I517" s="19">
        <v>0</v>
      </c>
      <c r="J517" s="19">
        <v>0</v>
      </c>
      <c r="K517" s="2">
        <f t="shared" ref="K517:K580" si="24">SUM(E517:G517)-H517+I517+J517</f>
        <v>500000</v>
      </c>
      <c r="L517" s="16">
        <v>500000</v>
      </c>
      <c r="M517" s="16"/>
      <c r="R517"/>
    </row>
    <row r="518" spans="1:18" s="19" customFormat="1" hidden="1" outlineLevel="1" x14ac:dyDescent="0.25">
      <c r="A518" t="s">
        <v>1204</v>
      </c>
      <c r="B518" t="s">
        <v>37</v>
      </c>
      <c r="C518" s="16" t="s">
        <v>1223</v>
      </c>
      <c r="D518" s="16" t="s">
        <v>310</v>
      </c>
      <c r="E518" s="16">
        <f t="shared" si="22"/>
        <v>500000</v>
      </c>
      <c r="F518" s="16"/>
      <c r="G518" s="16"/>
      <c r="H518" s="16"/>
      <c r="I518" s="19">
        <v>0</v>
      </c>
      <c r="J518" s="19">
        <v>0</v>
      </c>
      <c r="K518" s="2">
        <f t="shared" si="24"/>
        <v>500000</v>
      </c>
      <c r="L518" s="16">
        <v>500000</v>
      </c>
      <c r="M518" s="16"/>
      <c r="R518"/>
    </row>
    <row r="519" spans="1:18" s="19" customFormat="1" hidden="1" outlineLevel="1" x14ac:dyDescent="0.25">
      <c r="A519" t="s">
        <v>1204</v>
      </c>
      <c r="B519" t="s">
        <v>37</v>
      </c>
      <c r="C519" s="16" t="s">
        <v>1224</v>
      </c>
      <c r="D519" s="16" t="s">
        <v>309</v>
      </c>
      <c r="E519" s="16">
        <f t="shared" si="22"/>
        <v>500000</v>
      </c>
      <c r="F519" s="16"/>
      <c r="G519" s="16"/>
      <c r="H519" s="16"/>
      <c r="I519" s="19">
        <v>0</v>
      </c>
      <c r="J519" s="19">
        <v>0</v>
      </c>
      <c r="K519" s="2">
        <f t="shared" si="24"/>
        <v>500000</v>
      </c>
      <c r="L519" s="16">
        <v>500000</v>
      </c>
      <c r="M519" s="16"/>
      <c r="R519"/>
    </row>
    <row r="520" spans="1:18" hidden="1" outlineLevel="1" x14ac:dyDescent="0.25">
      <c r="A520" t="s">
        <v>1204</v>
      </c>
      <c r="B520" t="s">
        <v>37</v>
      </c>
      <c r="C520" s="16" t="s">
        <v>1225</v>
      </c>
      <c r="D520" s="16" t="s">
        <v>638</v>
      </c>
      <c r="E520" s="16">
        <f t="shared" si="22"/>
        <v>3700000</v>
      </c>
      <c r="F520" s="16"/>
      <c r="G520" s="16"/>
      <c r="H520" s="16"/>
      <c r="I520" s="19">
        <v>4500000</v>
      </c>
      <c r="J520" s="19">
        <v>5000000</v>
      </c>
      <c r="K520" s="2">
        <f t="shared" si="24"/>
        <v>13200000</v>
      </c>
      <c r="L520" s="16">
        <v>3700000</v>
      </c>
      <c r="M520" s="16"/>
    </row>
    <row r="521" spans="1:18" hidden="1" outlineLevel="1" x14ac:dyDescent="0.25">
      <c r="A521" t="s">
        <v>1204</v>
      </c>
      <c r="B521" t="s">
        <v>37</v>
      </c>
      <c r="C521" s="16" t="s">
        <v>1226</v>
      </c>
      <c r="D521" s="16" t="s">
        <v>659</v>
      </c>
      <c r="E521" s="16">
        <f t="shared" si="22"/>
        <v>500000</v>
      </c>
      <c r="F521" s="16"/>
      <c r="G521" s="16"/>
      <c r="H521" s="16"/>
      <c r="I521" s="19">
        <v>0</v>
      </c>
      <c r="J521" s="19">
        <v>2000000</v>
      </c>
      <c r="K521" s="2">
        <f t="shared" si="24"/>
        <v>2500000</v>
      </c>
      <c r="L521" s="16">
        <v>500000</v>
      </c>
      <c r="M521" s="16"/>
    </row>
    <row r="522" spans="1:18" hidden="1" outlineLevel="1" x14ac:dyDescent="0.25">
      <c r="A522" t="s">
        <v>249</v>
      </c>
      <c r="B522" t="s">
        <v>39</v>
      </c>
      <c r="C522" s="16"/>
      <c r="D522" s="16" t="s">
        <v>1</v>
      </c>
      <c r="E522" s="16">
        <f t="shared" si="22"/>
        <v>0</v>
      </c>
      <c r="F522" s="16"/>
      <c r="G522" s="16"/>
      <c r="H522" s="16"/>
      <c r="I522" s="16"/>
      <c r="J522" s="16"/>
      <c r="K522" s="2">
        <f t="shared" si="24"/>
        <v>0</v>
      </c>
      <c r="L522" s="16">
        <v>0</v>
      </c>
      <c r="M522" s="16"/>
    </row>
    <row r="523" spans="1:18" hidden="1" outlineLevel="1" x14ac:dyDescent="0.25">
      <c r="A523" t="s">
        <v>265</v>
      </c>
      <c r="B523" t="s">
        <v>39</v>
      </c>
      <c r="C523" s="16" t="s">
        <v>1227</v>
      </c>
      <c r="D523" s="16" t="s">
        <v>80</v>
      </c>
      <c r="E523" s="16">
        <f t="shared" si="22"/>
        <v>1000000</v>
      </c>
      <c r="F523" s="16"/>
      <c r="G523" s="16"/>
      <c r="H523" s="16">
        <v>870000</v>
      </c>
      <c r="I523" s="16"/>
      <c r="J523" s="16"/>
      <c r="K523" s="2">
        <f t="shared" si="24"/>
        <v>130000</v>
      </c>
      <c r="L523" s="16">
        <v>1000000</v>
      </c>
      <c r="M523" t="s">
        <v>843</v>
      </c>
    </row>
    <row r="524" spans="1:18" hidden="1" outlineLevel="1" x14ac:dyDescent="0.25">
      <c r="A524" t="s">
        <v>1204</v>
      </c>
      <c r="B524" t="s">
        <v>39</v>
      </c>
      <c r="C524" s="16" t="s">
        <v>1228</v>
      </c>
      <c r="D524" s="16" t="s">
        <v>1229</v>
      </c>
      <c r="E524" s="16">
        <f t="shared" si="22"/>
        <v>1000000</v>
      </c>
      <c r="F524" s="16"/>
      <c r="G524" s="16"/>
      <c r="H524" s="16">
        <v>870000</v>
      </c>
      <c r="I524" s="16"/>
      <c r="J524" s="16"/>
      <c r="K524" s="2">
        <f t="shared" si="24"/>
        <v>130000</v>
      </c>
      <c r="L524" s="16">
        <v>1000000</v>
      </c>
      <c r="M524" t="s">
        <v>843</v>
      </c>
    </row>
    <row r="525" spans="1:18" hidden="1" outlineLevel="1" x14ac:dyDescent="0.25">
      <c r="C525" s="16"/>
      <c r="D525" s="16"/>
      <c r="E525" s="16">
        <f t="shared" si="22"/>
        <v>0</v>
      </c>
      <c r="F525" s="16"/>
      <c r="G525" s="16"/>
      <c r="H525" s="16"/>
      <c r="I525" s="16"/>
      <c r="J525" s="16"/>
      <c r="K525" s="2">
        <f t="shared" si="24"/>
        <v>0</v>
      </c>
      <c r="L525" s="16"/>
      <c r="M525" s="16"/>
    </row>
    <row r="526" spans="1:18" hidden="1" outlineLevel="1" x14ac:dyDescent="0.25">
      <c r="C526" s="16"/>
      <c r="D526" s="16"/>
      <c r="E526" s="16">
        <f t="shared" si="22"/>
        <v>0</v>
      </c>
      <c r="F526" s="16"/>
      <c r="G526" s="16"/>
      <c r="H526" s="16"/>
      <c r="I526" s="16"/>
      <c r="J526" s="16"/>
      <c r="K526" s="2">
        <f t="shared" si="24"/>
        <v>0</v>
      </c>
      <c r="L526" s="16"/>
      <c r="M526" s="16"/>
    </row>
    <row r="527" spans="1:18" hidden="1" outlineLevel="1" x14ac:dyDescent="0.25">
      <c r="C527" s="16"/>
      <c r="D527" s="16"/>
      <c r="E527" s="16">
        <f t="shared" si="22"/>
        <v>0</v>
      </c>
      <c r="F527" s="16"/>
      <c r="G527" s="16"/>
      <c r="H527" s="16"/>
      <c r="I527" s="16"/>
      <c r="J527" s="16"/>
      <c r="K527" s="2">
        <f t="shared" si="24"/>
        <v>0</v>
      </c>
      <c r="L527" s="16"/>
      <c r="M527" s="16"/>
    </row>
    <row r="528" spans="1:18" hidden="1" outlineLevel="1" x14ac:dyDescent="0.25">
      <c r="C528" s="22"/>
      <c r="D528" s="22"/>
      <c r="E528" s="16">
        <f t="shared" si="22"/>
        <v>0</v>
      </c>
      <c r="F528" s="22"/>
      <c r="G528" s="22"/>
      <c r="H528" s="22"/>
      <c r="I528" s="22"/>
      <c r="J528" s="22"/>
      <c r="K528" s="2">
        <f t="shared" si="24"/>
        <v>0</v>
      </c>
      <c r="L528" s="22"/>
      <c r="M528" s="22"/>
    </row>
    <row r="529" spans="1:17" hidden="1" outlineLevel="1" x14ac:dyDescent="0.25">
      <c r="C529" s="22"/>
      <c r="D529" s="22"/>
      <c r="E529" s="16">
        <f t="shared" si="22"/>
        <v>0</v>
      </c>
      <c r="F529" s="22"/>
      <c r="G529" s="22"/>
      <c r="H529" s="22"/>
      <c r="I529" s="22"/>
      <c r="J529" s="22"/>
      <c r="K529" s="2">
        <f t="shared" si="24"/>
        <v>0</v>
      </c>
      <c r="L529" s="22"/>
      <c r="M529" s="22"/>
    </row>
    <row r="530" spans="1:17" s="1" customFormat="1" collapsed="1" x14ac:dyDescent="0.25">
      <c r="A530" s="3"/>
      <c r="B530" s="3"/>
      <c r="C530" s="3"/>
      <c r="D530" s="3" t="s">
        <v>86</v>
      </c>
      <c r="E530" s="4">
        <f t="shared" ref="E530:J530" si="25">SUM(E373:E529)</f>
        <v>456434615.38461536</v>
      </c>
      <c r="F530" s="4">
        <f t="shared" si="25"/>
        <v>0</v>
      </c>
      <c r="G530" s="4">
        <f t="shared" si="25"/>
        <v>21307692.307692312</v>
      </c>
      <c r="H530" s="4">
        <f t="shared" si="25"/>
        <v>1740000</v>
      </c>
      <c r="I530" s="4">
        <f t="shared" si="25"/>
        <v>170750000</v>
      </c>
      <c r="J530" s="4">
        <f t="shared" si="25"/>
        <v>70000000</v>
      </c>
      <c r="K530" s="4">
        <f t="shared" si="24"/>
        <v>716752307.69230771</v>
      </c>
      <c r="L530" s="4">
        <f>SUM(L373:L529)</f>
        <v>456434615.38461536</v>
      </c>
      <c r="M530" s="4"/>
      <c r="N530" s="35">
        <v>419734615.38461542</v>
      </c>
      <c r="O530" s="19">
        <v>34700000</v>
      </c>
      <c r="P530" s="35">
        <v>260000</v>
      </c>
      <c r="Q530" s="35">
        <v>21307692.307692312</v>
      </c>
    </row>
    <row r="531" spans="1:17" s="20" customFormat="1" hidden="1" outlineLevel="1" x14ac:dyDescent="0.25">
      <c r="A531" s="20" t="s">
        <v>66</v>
      </c>
      <c r="B531" s="20" t="s">
        <v>20</v>
      </c>
      <c r="C531" s="20" t="s">
        <v>1384</v>
      </c>
      <c r="D531" s="20" t="s">
        <v>886</v>
      </c>
      <c r="E531" s="16">
        <f t="shared" si="22"/>
        <v>0</v>
      </c>
      <c r="G531" s="22"/>
      <c r="I531" s="19">
        <v>3500000</v>
      </c>
      <c r="J531" s="22"/>
      <c r="K531" s="2">
        <f t="shared" si="24"/>
        <v>3500000</v>
      </c>
      <c r="L531" s="22">
        <v>0</v>
      </c>
      <c r="M531" s="20" t="s">
        <v>250</v>
      </c>
      <c r="N531" s="22"/>
      <c r="O531" s="19"/>
      <c r="P531" s="22"/>
      <c r="Q531" s="22"/>
    </row>
    <row r="532" spans="1:17" s="20" customFormat="1" hidden="1" outlineLevel="1" x14ac:dyDescent="0.25">
      <c r="A532" s="20" t="s">
        <v>66</v>
      </c>
      <c r="B532" s="20" t="s">
        <v>20</v>
      </c>
      <c r="C532" s="20" t="s">
        <v>1385</v>
      </c>
      <c r="D532" s="20" t="s">
        <v>278</v>
      </c>
      <c r="E532" s="16">
        <f t="shared" ref="E532:E595" si="26">+L532-F532</f>
        <v>3800000</v>
      </c>
      <c r="G532" s="22"/>
      <c r="I532" s="19">
        <v>2000000</v>
      </c>
      <c r="J532" s="22"/>
      <c r="K532" s="2">
        <f t="shared" si="24"/>
        <v>5800000</v>
      </c>
      <c r="L532" s="22">
        <v>3800000</v>
      </c>
      <c r="M532" s="20" t="s">
        <v>250</v>
      </c>
      <c r="N532" s="22"/>
      <c r="O532" s="19"/>
      <c r="P532" s="22"/>
      <c r="Q532" s="22"/>
    </row>
    <row r="533" spans="1:17" s="20" customFormat="1" hidden="1" outlineLevel="1" x14ac:dyDescent="0.25">
      <c r="A533" s="20" t="s">
        <v>66</v>
      </c>
      <c r="B533" s="20" t="s">
        <v>20</v>
      </c>
      <c r="C533" s="20" t="s">
        <v>1386</v>
      </c>
      <c r="D533" s="20" t="s">
        <v>602</v>
      </c>
      <c r="E533" s="16">
        <f t="shared" si="26"/>
        <v>3800000</v>
      </c>
      <c r="G533" s="22">
        <v>1000000</v>
      </c>
      <c r="I533" s="19">
        <v>0</v>
      </c>
      <c r="J533" s="22"/>
      <c r="K533" s="2">
        <f t="shared" si="24"/>
        <v>4800000</v>
      </c>
      <c r="L533" s="22">
        <v>3800000</v>
      </c>
      <c r="M533" s="20" t="s">
        <v>250</v>
      </c>
      <c r="N533" s="22"/>
      <c r="O533" s="19"/>
      <c r="P533" s="22"/>
      <c r="Q533" s="22"/>
    </row>
    <row r="534" spans="1:17" s="20" customFormat="1" hidden="1" outlineLevel="1" x14ac:dyDescent="0.25">
      <c r="A534" s="20" t="s">
        <v>66</v>
      </c>
      <c r="B534" s="20" t="s">
        <v>20</v>
      </c>
      <c r="C534" s="20" t="s">
        <v>1387</v>
      </c>
      <c r="D534" s="20" t="s">
        <v>562</v>
      </c>
      <c r="E534" s="16">
        <f t="shared" si="26"/>
        <v>3500000</v>
      </c>
      <c r="G534" s="22"/>
      <c r="I534" s="19">
        <v>3500000</v>
      </c>
      <c r="J534" s="22"/>
      <c r="K534" s="2">
        <f t="shared" si="24"/>
        <v>7000000</v>
      </c>
      <c r="L534" s="22">
        <v>3500000</v>
      </c>
      <c r="M534" s="20" t="s">
        <v>252</v>
      </c>
      <c r="N534" s="22"/>
      <c r="O534" s="19"/>
      <c r="P534" s="22"/>
      <c r="Q534" s="22"/>
    </row>
    <row r="535" spans="1:17" s="20" customFormat="1" hidden="1" outlineLevel="1" x14ac:dyDescent="0.25">
      <c r="A535" s="20" t="s">
        <v>66</v>
      </c>
      <c r="B535" s="20" t="s">
        <v>20</v>
      </c>
      <c r="C535" s="20" t="s">
        <v>1388</v>
      </c>
      <c r="D535" s="20" t="s">
        <v>1389</v>
      </c>
      <c r="E535" s="16">
        <f t="shared" si="26"/>
        <v>5500000</v>
      </c>
      <c r="G535" s="22"/>
      <c r="I535" s="19">
        <v>0</v>
      </c>
      <c r="J535" s="22"/>
      <c r="K535" s="2">
        <f t="shared" si="24"/>
        <v>5500000</v>
      </c>
      <c r="L535" s="22">
        <v>5500000</v>
      </c>
      <c r="M535" s="20" t="s">
        <v>251</v>
      </c>
      <c r="N535" s="22"/>
      <c r="O535" s="19"/>
      <c r="P535" s="22"/>
      <c r="Q535" s="22"/>
    </row>
    <row r="536" spans="1:17" s="20" customFormat="1" hidden="1" outlineLevel="1" x14ac:dyDescent="0.25">
      <c r="A536" s="20" t="s">
        <v>66</v>
      </c>
      <c r="B536" s="20" t="s">
        <v>20</v>
      </c>
      <c r="C536" s="20" t="s">
        <v>1932</v>
      </c>
      <c r="D536" s="20" t="s">
        <v>1933</v>
      </c>
      <c r="E536" s="16">
        <f t="shared" si="26"/>
        <v>4000000</v>
      </c>
      <c r="G536" s="22">
        <v>1000000</v>
      </c>
      <c r="I536" s="19">
        <v>0</v>
      </c>
      <c r="J536" s="22"/>
      <c r="K536" s="2">
        <f t="shared" si="24"/>
        <v>5000000</v>
      </c>
      <c r="L536" s="22">
        <v>4000000</v>
      </c>
      <c r="M536" s="20" t="s">
        <v>250</v>
      </c>
      <c r="N536" s="22"/>
      <c r="O536" s="19"/>
      <c r="P536" s="22"/>
      <c r="Q536" s="22"/>
    </row>
    <row r="537" spans="1:17" s="20" customFormat="1" hidden="1" outlineLevel="1" x14ac:dyDescent="0.25">
      <c r="A537" s="20" t="s">
        <v>66</v>
      </c>
      <c r="B537" s="20" t="s">
        <v>20</v>
      </c>
      <c r="D537" s="20" t="s">
        <v>1934</v>
      </c>
      <c r="E537" s="16">
        <f t="shared" si="26"/>
        <v>0</v>
      </c>
      <c r="G537" s="22"/>
      <c r="I537" s="19">
        <v>0</v>
      </c>
      <c r="J537" s="22"/>
      <c r="K537" s="2">
        <f t="shared" si="24"/>
        <v>0</v>
      </c>
      <c r="L537" s="22">
        <v>0</v>
      </c>
      <c r="M537" s="20" t="s">
        <v>250</v>
      </c>
      <c r="N537" s="22"/>
      <c r="O537" s="19"/>
      <c r="P537" s="22"/>
      <c r="Q537" s="22"/>
    </row>
    <row r="538" spans="1:17" s="20" customFormat="1" hidden="1" outlineLevel="1" x14ac:dyDescent="0.25">
      <c r="A538" s="20" t="s">
        <v>66</v>
      </c>
      <c r="B538" s="20" t="s">
        <v>20</v>
      </c>
      <c r="C538" s="20" t="s">
        <v>1392</v>
      </c>
      <c r="D538" s="20" t="s">
        <v>722</v>
      </c>
      <c r="E538" s="16">
        <f t="shared" si="26"/>
        <v>4000000</v>
      </c>
      <c r="G538" s="22"/>
      <c r="I538" s="19">
        <v>3500000</v>
      </c>
      <c r="J538" s="22"/>
      <c r="K538" s="2">
        <f t="shared" si="24"/>
        <v>7500000</v>
      </c>
      <c r="L538" s="22">
        <v>4000000</v>
      </c>
      <c r="M538" s="20" t="s">
        <v>250</v>
      </c>
      <c r="N538" s="22"/>
      <c r="O538" s="19"/>
      <c r="P538" s="22"/>
      <c r="Q538" s="22"/>
    </row>
    <row r="539" spans="1:17" s="20" customFormat="1" hidden="1" outlineLevel="1" x14ac:dyDescent="0.25">
      <c r="A539" s="20" t="s">
        <v>66</v>
      </c>
      <c r="B539" s="20" t="s">
        <v>20</v>
      </c>
      <c r="C539" s="20" t="s">
        <v>1393</v>
      </c>
      <c r="D539" s="20" t="s">
        <v>279</v>
      </c>
      <c r="E539" s="16">
        <f t="shared" si="26"/>
        <v>0</v>
      </c>
      <c r="G539" s="22"/>
      <c r="I539" s="19">
        <v>2000000</v>
      </c>
      <c r="J539" s="22"/>
      <c r="K539" s="2">
        <f t="shared" si="24"/>
        <v>2000000</v>
      </c>
      <c r="L539" s="22">
        <v>0</v>
      </c>
      <c r="M539" s="20" t="s">
        <v>251</v>
      </c>
      <c r="N539" s="22"/>
      <c r="O539" s="19"/>
      <c r="P539" s="22"/>
      <c r="Q539" s="22"/>
    </row>
    <row r="540" spans="1:17" s="20" customFormat="1" hidden="1" outlineLevel="1" x14ac:dyDescent="0.25">
      <c r="A540" s="20" t="s">
        <v>66</v>
      </c>
      <c r="B540" s="20" t="s">
        <v>20</v>
      </c>
      <c r="C540" s="20" t="s">
        <v>1394</v>
      </c>
      <c r="D540" s="20" t="s">
        <v>941</v>
      </c>
      <c r="E540" s="16">
        <f t="shared" si="26"/>
        <v>4000000</v>
      </c>
      <c r="G540" s="22">
        <v>38000</v>
      </c>
      <c r="I540" s="19">
        <v>0</v>
      </c>
      <c r="J540" s="22"/>
      <c r="K540" s="2">
        <f t="shared" si="24"/>
        <v>4038000</v>
      </c>
      <c r="L540" s="22">
        <v>4000000</v>
      </c>
      <c r="M540" s="20" t="s">
        <v>250</v>
      </c>
      <c r="N540" s="22"/>
      <c r="O540" s="19"/>
      <c r="P540" s="22"/>
      <c r="Q540" s="22"/>
    </row>
    <row r="541" spans="1:17" s="20" customFormat="1" hidden="1" outlineLevel="1" x14ac:dyDescent="0.25">
      <c r="A541" s="20" t="s">
        <v>66</v>
      </c>
      <c r="B541" s="20" t="s">
        <v>20</v>
      </c>
      <c r="C541" s="20" t="s">
        <v>1395</v>
      </c>
      <c r="D541" s="20" t="s">
        <v>564</v>
      </c>
      <c r="E541" s="16">
        <f t="shared" si="26"/>
        <v>4000000</v>
      </c>
      <c r="G541" s="22"/>
      <c r="I541" s="19">
        <v>3500000</v>
      </c>
      <c r="J541" s="22"/>
      <c r="K541" s="2">
        <f t="shared" si="24"/>
        <v>7500000</v>
      </c>
      <c r="L541" s="22">
        <v>4000000</v>
      </c>
      <c r="M541" s="20" t="s">
        <v>251</v>
      </c>
      <c r="N541" s="22"/>
      <c r="O541" s="19"/>
      <c r="P541" s="22"/>
      <c r="Q541" s="22"/>
    </row>
    <row r="542" spans="1:17" s="20" customFormat="1" hidden="1" outlineLevel="1" x14ac:dyDescent="0.25">
      <c r="A542" s="20" t="s">
        <v>66</v>
      </c>
      <c r="B542" s="20" t="s">
        <v>20</v>
      </c>
      <c r="C542" s="20">
        <v>0</v>
      </c>
      <c r="D542" s="20" t="s">
        <v>945</v>
      </c>
      <c r="E542" s="16">
        <f t="shared" si="26"/>
        <v>0</v>
      </c>
      <c r="G542" s="22"/>
      <c r="I542" s="19">
        <v>0</v>
      </c>
      <c r="J542" s="22"/>
      <c r="K542" s="2">
        <f t="shared" si="24"/>
        <v>0</v>
      </c>
      <c r="L542" s="22">
        <v>0</v>
      </c>
      <c r="M542" s="20" t="s">
        <v>251</v>
      </c>
      <c r="N542" s="22"/>
      <c r="O542" s="19"/>
      <c r="P542" s="22"/>
      <c r="Q542" s="22"/>
    </row>
    <row r="543" spans="1:17" s="20" customFormat="1" hidden="1" outlineLevel="1" x14ac:dyDescent="0.25">
      <c r="A543" s="20" t="s">
        <v>66</v>
      </c>
      <c r="B543" s="20" t="s">
        <v>20</v>
      </c>
      <c r="C543" s="20" t="s">
        <v>1396</v>
      </c>
      <c r="D543" s="20" t="s">
        <v>534</v>
      </c>
      <c r="E543" s="16">
        <f t="shared" si="26"/>
        <v>3300000</v>
      </c>
      <c r="G543" s="22"/>
      <c r="I543" s="19">
        <v>3500000</v>
      </c>
      <c r="J543" s="22"/>
      <c r="K543" s="2">
        <f t="shared" si="24"/>
        <v>6800000</v>
      </c>
      <c r="L543" s="22">
        <v>3300000</v>
      </c>
      <c r="M543" s="20" t="s">
        <v>250</v>
      </c>
      <c r="N543" s="22"/>
      <c r="O543" s="19"/>
      <c r="P543" s="22"/>
      <c r="Q543" s="22"/>
    </row>
    <row r="544" spans="1:17" s="20" customFormat="1" hidden="1" outlineLevel="1" x14ac:dyDescent="0.25">
      <c r="A544" s="20" t="s">
        <v>66</v>
      </c>
      <c r="B544" s="20" t="s">
        <v>20</v>
      </c>
      <c r="C544" s="20" t="s">
        <v>1397</v>
      </c>
      <c r="D544" s="20" t="s">
        <v>535</v>
      </c>
      <c r="E544" s="16">
        <f t="shared" si="26"/>
        <v>3700000</v>
      </c>
      <c r="G544" s="22"/>
      <c r="I544" s="19">
        <v>3500000</v>
      </c>
      <c r="J544" s="22"/>
      <c r="K544" s="2">
        <f t="shared" si="24"/>
        <v>7200000</v>
      </c>
      <c r="L544" s="22">
        <v>3700000</v>
      </c>
      <c r="M544" s="20" t="s">
        <v>250</v>
      </c>
      <c r="N544" s="22"/>
      <c r="O544" s="19"/>
      <c r="P544" s="22"/>
      <c r="Q544" s="22"/>
    </row>
    <row r="545" spans="1:17" s="20" customFormat="1" hidden="1" outlineLevel="1" x14ac:dyDescent="0.25">
      <c r="A545" s="20" t="s">
        <v>66</v>
      </c>
      <c r="B545" s="20" t="s">
        <v>20</v>
      </c>
      <c r="C545" s="20">
        <v>0</v>
      </c>
      <c r="D545" s="20" t="s">
        <v>1400</v>
      </c>
      <c r="E545" s="16">
        <f t="shared" si="26"/>
        <v>0</v>
      </c>
      <c r="G545" s="22"/>
      <c r="I545" s="19">
        <v>0</v>
      </c>
      <c r="J545" s="22"/>
      <c r="K545" s="2">
        <f t="shared" si="24"/>
        <v>0</v>
      </c>
      <c r="L545" s="22">
        <v>0</v>
      </c>
      <c r="M545" s="20" t="s">
        <v>250</v>
      </c>
      <c r="N545" s="22"/>
      <c r="O545" s="19"/>
      <c r="P545" s="22"/>
      <c r="Q545" s="22"/>
    </row>
    <row r="546" spans="1:17" s="20" customFormat="1" hidden="1" outlineLevel="1" x14ac:dyDescent="0.25">
      <c r="A546" s="20" t="s">
        <v>66</v>
      </c>
      <c r="B546" s="20" t="s">
        <v>20</v>
      </c>
      <c r="C546" s="20" t="s">
        <v>1399</v>
      </c>
      <c r="D546" s="20" t="s">
        <v>942</v>
      </c>
      <c r="E546" s="16">
        <f t="shared" si="26"/>
        <v>2300000</v>
      </c>
      <c r="G546" s="22">
        <v>461000</v>
      </c>
      <c r="I546" s="19">
        <v>0</v>
      </c>
      <c r="J546" s="22"/>
      <c r="K546" s="2">
        <f t="shared" si="24"/>
        <v>2761000</v>
      </c>
      <c r="L546" s="22">
        <v>2300000</v>
      </c>
      <c r="M546" s="20" t="s">
        <v>250</v>
      </c>
      <c r="N546" s="22"/>
      <c r="O546" s="19"/>
      <c r="P546" s="22"/>
      <c r="Q546" s="22"/>
    </row>
    <row r="547" spans="1:17" s="20" customFormat="1" hidden="1" outlineLevel="1" x14ac:dyDescent="0.25">
      <c r="A547" s="20" t="s">
        <v>66</v>
      </c>
      <c r="B547" s="20" t="s">
        <v>20</v>
      </c>
      <c r="C547" s="20" t="s">
        <v>1401</v>
      </c>
      <c r="D547" s="20" t="s">
        <v>425</v>
      </c>
      <c r="E547" s="16">
        <f t="shared" si="26"/>
        <v>3700000</v>
      </c>
      <c r="G547" s="22"/>
      <c r="I547" s="19">
        <v>3500000</v>
      </c>
      <c r="J547" s="22"/>
      <c r="K547" s="2">
        <f t="shared" si="24"/>
        <v>7200000</v>
      </c>
      <c r="L547" s="22">
        <v>3700000</v>
      </c>
      <c r="M547" s="20" t="s">
        <v>250</v>
      </c>
      <c r="N547" s="22"/>
      <c r="O547" s="19"/>
      <c r="P547" s="22"/>
      <c r="Q547" s="22"/>
    </row>
    <row r="548" spans="1:17" s="20" customFormat="1" hidden="1" outlineLevel="1" x14ac:dyDescent="0.25">
      <c r="A548" s="20" t="s">
        <v>66</v>
      </c>
      <c r="B548" s="20" t="s">
        <v>20</v>
      </c>
      <c r="C548" s="20" t="s">
        <v>1404</v>
      </c>
      <c r="D548" s="20" t="s">
        <v>1935</v>
      </c>
      <c r="E548" s="16">
        <f t="shared" si="26"/>
        <v>4200000</v>
      </c>
      <c r="G548" s="22">
        <v>1000000</v>
      </c>
      <c r="I548" s="19">
        <v>0</v>
      </c>
      <c r="J548" s="22"/>
      <c r="K548" s="2">
        <f t="shared" si="24"/>
        <v>5200000</v>
      </c>
      <c r="L548" s="22">
        <v>4200000</v>
      </c>
      <c r="M548" s="20" t="s">
        <v>250</v>
      </c>
      <c r="N548" s="22"/>
      <c r="O548" s="19"/>
      <c r="P548" s="22"/>
      <c r="Q548" s="22"/>
    </row>
    <row r="549" spans="1:17" s="20" customFormat="1" hidden="1" outlineLevel="1" x14ac:dyDescent="0.25">
      <c r="A549" s="20" t="s">
        <v>66</v>
      </c>
      <c r="B549" s="20" t="s">
        <v>20</v>
      </c>
      <c r="C549" s="20" t="s">
        <v>1406</v>
      </c>
      <c r="D549" s="20" t="s">
        <v>1936</v>
      </c>
      <c r="E549" s="16">
        <f t="shared" si="26"/>
        <v>3200000</v>
      </c>
      <c r="G549" s="22"/>
      <c r="I549" s="19">
        <v>3500000</v>
      </c>
      <c r="J549" s="22"/>
      <c r="K549" s="2">
        <f t="shared" si="24"/>
        <v>6700000</v>
      </c>
      <c r="L549" s="22">
        <v>3200000</v>
      </c>
      <c r="M549" s="20" t="s">
        <v>250</v>
      </c>
      <c r="N549" s="22"/>
      <c r="O549" s="19"/>
      <c r="P549" s="22"/>
      <c r="Q549" s="22"/>
    </row>
    <row r="550" spans="1:17" s="20" customFormat="1" hidden="1" outlineLevel="1" x14ac:dyDescent="0.25">
      <c r="A550" s="20" t="s">
        <v>66</v>
      </c>
      <c r="B550" s="20" t="s">
        <v>20</v>
      </c>
      <c r="C550" s="20" t="s">
        <v>1402</v>
      </c>
      <c r="D550" s="20" t="s">
        <v>1937</v>
      </c>
      <c r="E550" s="16">
        <f t="shared" si="26"/>
        <v>4000000</v>
      </c>
      <c r="G550" s="22"/>
      <c r="I550" s="19">
        <v>3500000</v>
      </c>
      <c r="J550" s="22"/>
      <c r="K550" s="2">
        <f t="shared" si="24"/>
        <v>7500000</v>
      </c>
      <c r="L550" s="22">
        <v>4000000</v>
      </c>
      <c r="M550" s="20" t="s">
        <v>251</v>
      </c>
      <c r="N550" s="22"/>
      <c r="O550" s="19"/>
      <c r="P550" s="22"/>
      <c r="Q550" s="22"/>
    </row>
    <row r="551" spans="1:17" s="20" customFormat="1" hidden="1" outlineLevel="1" x14ac:dyDescent="0.25">
      <c r="A551" s="20" t="s">
        <v>66</v>
      </c>
      <c r="B551" s="20" t="s">
        <v>20</v>
      </c>
      <c r="C551" s="20" t="s">
        <v>1403</v>
      </c>
      <c r="D551" s="20" t="s">
        <v>1938</v>
      </c>
      <c r="E551" s="16">
        <f t="shared" si="26"/>
        <v>2800000</v>
      </c>
      <c r="G551" s="22"/>
      <c r="I551" s="19">
        <v>3500000</v>
      </c>
      <c r="J551" s="22"/>
      <c r="K551" s="2">
        <f t="shared" si="24"/>
        <v>6300000</v>
      </c>
      <c r="L551" s="22">
        <v>2800000</v>
      </c>
      <c r="M551" s="20" t="s">
        <v>252</v>
      </c>
      <c r="N551" s="22"/>
      <c r="O551" s="19"/>
      <c r="P551" s="22"/>
      <c r="Q551" s="22"/>
    </row>
    <row r="552" spans="1:17" s="20" customFormat="1" hidden="1" outlineLevel="1" x14ac:dyDescent="0.25">
      <c r="A552" s="20" t="s">
        <v>66</v>
      </c>
      <c r="B552" s="20" t="s">
        <v>20</v>
      </c>
      <c r="C552" s="20" t="s">
        <v>1408</v>
      </c>
      <c r="D552" s="20" t="s">
        <v>1939</v>
      </c>
      <c r="E552" s="16">
        <f t="shared" si="26"/>
        <v>3800000</v>
      </c>
      <c r="G552" s="22"/>
      <c r="I552" s="19">
        <v>0</v>
      </c>
      <c r="J552" s="22"/>
      <c r="K552" s="2">
        <f t="shared" si="24"/>
        <v>3800000</v>
      </c>
      <c r="L552" s="22">
        <v>3800000</v>
      </c>
      <c r="M552" s="20" t="s">
        <v>250</v>
      </c>
      <c r="N552" s="22"/>
      <c r="O552" s="19"/>
      <c r="P552" s="22"/>
      <c r="Q552" s="22"/>
    </row>
    <row r="553" spans="1:17" s="20" customFormat="1" hidden="1" outlineLevel="1" x14ac:dyDescent="0.25">
      <c r="A553" s="20" t="s">
        <v>66</v>
      </c>
      <c r="B553" s="20" t="s">
        <v>20</v>
      </c>
      <c r="C553" s="20" t="s">
        <v>1409</v>
      </c>
      <c r="D553" s="20" t="s">
        <v>282</v>
      </c>
      <c r="E553" s="16">
        <f t="shared" si="26"/>
        <v>400000</v>
      </c>
      <c r="G553" s="22"/>
      <c r="I553" s="19">
        <v>0</v>
      </c>
      <c r="J553" s="22"/>
      <c r="K553" s="2">
        <f t="shared" si="24"/>
        <v>400000</v>
      </c>
      <c r="L553" s="22">
        <v>400000</v>
      </c>
      <c r="M553" s="20" t="s">
        <v>250</v>
      </c>
      <c r="N553" s="22"/>
      <c r="O553" s="19"/>
      <c r="P553" s="22"/>
      <c r="Q553" s="22"/>
    </row>
    <row r="554" spans="1:17" s="20" customFormat="1" hidden="1" outlineLevel="1" x14ac:dyDescent="0.25">
      <c r="A554" s="20" t="s">
        <v>66</v>
      </c>
      <c r="B554" s="20" t="s">
        <v>20</v>
      </c>
      <c r="C554" s="20" t="s">
        <v>1410</v>
      </c>
      <c r="D554" s="20" t="s">
        <v>1411</v>
      </c>
      <c r="E554" s="16">
        <f t="shared" si="26"/>
        <v>500000</v>
      </c>
      <c r="G554" s="22">
        <v>1000000</v>
      </c>
      <c r="I554" s="19">
        <v>0</v>
      </c>
      <c r="J554" s="22"/>
      <c r="K554" s="2">
        <f t="shared" si="24"/>
        <v>1500000</v>
      </c>
      <c r="L554" s="22">
        <v>500000</v>
      </c>
      <c r="M554" s="20" t="s">
        <v>250</v>
      </c>
      <c r="N554" s="22"/>
      <c r="O554" s="19"/>
      <c r="P554" s="22"/>
      <c r="Q554" s="22"/>
    </row>
    <row r="555" spans="1:17" s="20" customFormat="1" hidden="1" outlineLevel="1" x14ac:dyDescent="0.25">
      <c r="A555" s="20" t="s">
        <v>66</v>
      </c>
      <c r="B555" s="20" t="s">
        <v>20</v>
      </c>
      <c r="C555" s="20" t="s">
        <v>1940</v>
      </c>
      <c r="D555" s="20" t="s">
        <v>1941</v>
      </c>
      <c r="E555" s="16">
        <f t="shared" si="26"/>
        <v>0</v>
      </c>
      <c r="G555" s="22">
        <v>346000</v>
      </c>
      <c r="I555" s="19">
        <v>0</v>
      </c>
      <c r="J555" s="22"/>
      <c r="K555" s="2">
        <f t="shared" si="24"/>
        <v>346000</v>
      </c>
      <c r="L555" s="22">
        <v>0</v>
      </c>
      <c r="M555" s="20" t="s">
        <v>250</v>
      </c>
      <c r="N555" s="22"/>
      <c r="O555" s="19"/>
      <c r="P555" s="22"/>
      <c r="Q555" s="22"/>
    </row>
    <row r="556" spans="1:17" s="20" customFormat="1" hidden="1" outlineLevel="1" x14ac:dyDescent="0.25">
      <c r="A556" s="20" t="s">
        <v>66</v>
      </c>
      <c r="B556" s="20" t="s">
        <v>20</v>
      </c>
      <c r="C556" s="20" t="s">
        <v>1413</v>
      </c>
      <c r="D556" s="20" t="s">
        <v>389</v>
      </c>
      <c r="E556" s="16">
        <f t="shared" si="26"/>
        <v>2800000</v>
      </c>
      <c r="G556" s="22"/>
      <c r="I556" s="19">
        <v>0</v>
      </c>
      <c r="J556" s="22"/>
      <c r="K556" s="2">
        <f t="shared" si="24"/>
        <v>2800000</v>
      </c>
      <c r="L556" s="22">
        <v>2800000</v>
      </c>
      <c r="M556" s="20" t="s">
        <v>250</v>
      </c>
      <c r="N556" s="22"/>
      <c r="O556" s="19"/>
      <c r="P556" s="22"/>
      <c r="Q556" s="22"/>
    </row>
    <row r="557" spans="1:17" s="20" customFormat="1" hidden="1" outlineLevel="1" x14ac:dyDescent="0.25">
      <c r="A557" s="20" t="s">
        <v>66</v>
      </c>
      <c r="B557" s="20" t="s">
        <v>20</v>
      </c>
      <c r="C557" s="20" t="s">
        <v>1414</v>
      </c>
      <c r="D557" s="20" t="s">
        <v>284</v>
      </c>
      <c r="E557" s="16">
        <f t="shared" si="26"/>
        <v>2800000</v>
      </c>
      <c r="G557" s="22"/>
      <c r="I557" s="19">
        <v>0</v>
      </c>
      <c r="J557" s="22"/>
      <c r="K557" s="2">
        <f t="shared" si="24"/>
        <v>2800000</v>
      </c>
      <c r="L557" s="22">
        <v>2800000</v>
      </c>
      <c r="M557" s="20" t="s">
        <v>250</v>
      </c>
      <c r="N557" s="22"/>
      <c r="O557" s="19"/>
      <c r="P557" s="22"/>
      <c r="Q557" s="22"/>
    </row>
    <row r="558" spans="1:17" s="20" customFormat="1" ht="15.75" hidden="1" customHeight="1" outlineLevel="1" x14ac:dyDescent="0.25">
      <c r="A558" s="20" t="s">
        <v>66</v>
      </c>
      <c r="B558" s="20" t="s">
        <v>20</v>
      </c>
      <c r="C558" s="20" t="s">
        <v>1415</v>
      </c>
      <c r="D558" s="20" t="s">
        <v>283</v>
      </c>
      <c r="E558" s="16">
        <f t="shared" si="26"/>
        <v>1800000</v>
      </c>
      <c r="G558" s="22"/>
      <c r="I558" s="19">
        <v>3500000</v>
      </c>
      <c r="J558" s="22"/>
      <c r="K558" s="2">
        <f t="shared" si="24"/>
        <v>5300000</v>
      </c>
      <c r="L558" s="22">
        <v>1800000</v>
      </c>
      <c r="M558" s="20" t="s">
        <v>250</v>
      </c>
      <c r="N558" s="22"/>
      <c r="O558" s="19"/>
      <c r="P558" s="22"/>
      <c r="Q558" s="22"/>
    </row>
    <row r="559" spans="1:17" s="20" customFormat="1" hidden="1" outlineLevel="1" x14ac:dyDescent="0.25">
      <c r="A559" s="20" t="s">
        <v>66</v>
      </c>
      <c r="B559" s="20" t="s">
        <v>20</v>
      </c>
      <c r="C559" s="16" t="s">
        <v>1416</v>
      </c>
      <c r="D559" s="16" t="s">
        <v>626</v>
      </c>
      <c r="E559" s="16">
        <f t="shared" si="26"/>
        <v>3800000</v>
      </c>
      <c r="F559" s="16"/>
      <c r="G559" s="22"/>
      <c r="H559" s="16"/>
      <c r="I559" s="19">
        <v>0</v>
      </c>
      <c r="J559" s="16"/>
      <c r="K559" s="2">
        <f t="shared" si="24"/>
        <v>3800000</v>
      </c>
      <c r="L559" s="16">
        <v>3800000</v>
      </c>
      <c r="M559" s="16" t="s">
        <v>250</v>
      </c>
      <c r="N559" s="16"/>
      <c r="O559" s="19"/>
      <c r="P559" s="22"/>
      <c r="Q559" s="22"/>
    </row>
    <row r="560" spans="1:17" s="20" customFormat="1" hidden="1" outlineLevel="1" x14ac:dyDescent="0.25">
      <c r="A560" s="20" t="s">
        <v>66</v>
      </c>
      <c r="B560" s="20" t="s">
        <v>20</v>
      </c>
      <c r="C560" s="16" t="s">
        <v>1942</v>
      </c>
      <c r="D560" s="16" t="s">
        <v>1943</v>
      </c>
      <c r="E560" s="16">
        <f t="shared" si="26"/>
        <v>3069000</v>
      </c>
      <c r="F560" s="16"/>
      <c r="G560" s="22">
        <v>807000</v>
      </c>
      <c r="H560" s="16"/>
      <c r="I560" s="19">
        <v>0</v>
      </c>
      <c r="J560" s="16"/>
      <c r="K560" s="2">
        <f t="shared" si="24"/>
        <v>3876000</v>
      </c>
      <c r="L560" s="16">
        <v>3069000</v>
      </c>
      <c r="M560" s="16" t="s">
        <v>250</v>
      </c>
      <c r="N560" s="16"/>
      <c r="O560" s="19"/>
      <c r="P560" s="22"/>
      <c r="Q560" s="22"/>
    </row>
    <row r="561" spans="1:17" s="20" customFormat="1" hidden="1" outlineLevel="1" x14ac:dyDescent="0.25">
      <c r="A561" s="20" t="s">
        <v>66</v>
      </c>
      <c r="B561" s="20" t="s">
        <v>20</v>
      </c>
      <c r="C561" s="20" t="s">
        <v>1418</v>
      </c>
      <c r="D561" s="20" t="s">
        <v>1944</v>
      </c>
      <c r="E561" s="16">
        <f t="shared" si="26"/>
        <v>500000</v>
      </c>
      <c r="G561" s="22"/>
      <c r="I561" s="19">
        <v>0</v>
      </c>
      <c r="J561" s="22"/>
      <c r="K561" s="2">
        <f t="shared" si="24"/>
        <v>500000</v>
      </c>
      <c r="L561" s="22">
        <v>500000</v>
      </c>
      <c r="M561" s="20" t="s">
        <v>250</v>
      </c>
      <c r="N561" s="22"/>
      <c r="O561" s="19"/>
      <c r="P561" s="22"/>
      <c r="Q561" s="22"/>
    </row>
    <row r="562" spans="1:17" s="20" customFormat="1" hidden="1" outlineLevel="1" x14ac:dyDescent="0.25">
      <c r="A562" s="20" t="s">
        <v>66</v>
      </c>
      <c r="B562" s="20" t="s">
        <v>20</v>
      </c>
      <c r="C562" s="20" t="s">
        <v>1419</v>
      </c>
      <c r="D562" s="20" t="s">
        <v>431</v>
      </c>
      <c r="E562" s="16">
        <f t="shared" si="26"/>
        <v>500000</v>
      </c>
      <c r="G562" s="22"/>
      <c r="I562" s="19">
        <v>0</v>
      </c>
      <c r="J562" s="22"/>
      <c r="K562" s="2">
        <f t="shared" si="24"/>
        <v>500000</v>
      </c>
      <c r="L562" s="22">
        <v>500000</v>
      </c>
      <c r="M562" s="20" t="s">
        <v>250</v>
      </c>
      <c r="N562" s="22"/>
      <c r="O562" s="19"/>
      <c r="P562" s="22"/>
      <c r="Q562" s="22"/>
    </row>
    <row r="563" spans="1:17" s="20" customFormat="1" hidden="1" outlineLevel="1" x14ac:dyDescent="0.25">
      <c r="A563" s="20" t="s">
        <v>66</v>
      </c>
      <c r="B563" s="20" t="s">
        <v>20</v>
      </c>
      <c r="C563" s="20" t="s">
        <v>1420</v>
      </c>
      <c r="D563" s="20" t="s">
        <v>285</v>
      </c>
      <c r="E563" s="16">
        <f t="shared" si="26"/>
        <v>3700000</v>
      </c>
      <c r="G563" s="22"/>
      <c r="I563" s="19">
        <v>2000000</v>
      </c>
      <c r="J563" s="22"/>
      <c r="K563" s="2">
        <f t="shared" si="24"/>
        <v>5700000</v>
      </c>
      <c r="L563" s="22">
        <v>3700000</v>
      </c>
      <c r="M563" s="20" t="s">
        <v>250</v>
      </c>
      <c r="N563" s="22"/>
      <c r="O563" s="19"/>
      <c r="P563" s="22"/>
      <c r="Q563" s="22"/>
    </row>
    <row r="564" spans="1:17" s="20" customFormat="1" hidden="1" outlineLevel="1" x14ac:dyDescent="0.25">
      <c r="A564" s="20" t="s">
        <v>66</v>
      </c>
      <c r="B564" s="20" t="s">
        <v>20</v>
      </c>
      <c r="C564" s="20" t="s">
        <v>1421</v>
      </c>
      <c r="D564" s="20" t="s">
        <v>686</v>
      </c>
      <c r="E564" s="16">
        <f t="shared" si="26"/>
        <v>3700000</v>
      </c>
      <c r="G564" s="22"/>
      <c r="I564" s="19">
        <v>0</v>
      </c>
      <c r="J564" s="22"/>
      <c r="K564" s="2">
        <f t="shared" si="24"/>
        <v>3700000</v>
      </c>
      <c r="L564" s="22">
        <v>3700000</v>
      </c>
      <c r="M564" s="20" t="s">
        <v>250</v>
      </c>
      <c r="N564" s="22"/>
      <c r="O564" s="19"/>
      <c r="P564" s="22"/>
      <c r="Q564" s="22"/>
    </row>
    <row r="565" spans="1:17" s="20" customFormat="1" hidden="1" outlineLevel="1" x14ac:dyDescent="0.25">
      <c r="A565" s="20" t="s">
        <v>66</v>
      </c>
      <c r="B565" s="20" t="s">
        <v>20</v>
      </c>
      <c r="C565" s="20" t="s">
        <v>1422</v>
      </c>
      <c r="D565" s="20" t="s">
        <v>470</v>
      </c>
      <c r="E565" s="16">
        <f t="shared" si="26"/>
        <v>3800000</v>
      </c>
      <c r="G565" s="22"/>
      <c r="I565" s="19">
        <v>3500000</v>
      </c>
      <c r="J565" s="22"/>
      <c r="K565" s="2">
        <f t="shared" si="24"/>
        <v>7300000</v>
      </c>
      <c r="L565" s="22">
        <v>3800000</v>
      </c>
      <c r="M565" s="20" t="s">
        <v>250</v>
      </c>
      <c r="N565" s="22"/>
      <c r="O565" s="19"/>
      <c r="P565" s="22"/>
      <c r="Q565" s="22"/>
    </row>
    <row r="566" spans="1:17" s="20" customFormat="1" hidden="1" outlineLevel="1" x14ac:dyDescent="0.25">
      <c r="A566" s="20" t="s">
        <v>66</v>
      </c>
      <c r="B566" s="20" t="s">
        <v>20</v>
      </c>
      <c r="C566" s="20" t="s">
        <v>1423</v>
      </c>
      <c r="D566" s="20" t="s">
        <v>688</v>
      </c>
      <c r="E566" s="16">
        <f t="shared" si="26"/>
        <v>1000000</v>
      </c>
      <c r="G566" s="22"/>
      <c r="I566" s="19">
        <v>0</v>
      </c>
      <c r="J566" s="22"/>
      <c r="K566" s="2">
        <f t="shared" si="24"/>
        <v>1000000</v>
      </c>
      <c r="L566" s="22">
        <v>1000000</v>
      </c>
      <c r="M566" s="20" t="s">
        <v>250</v>
      </c>
      <c r="N566" s="22"/>
      <c r="O566" s="19"/>
      <c r="P566" s="22"/>
      <c r="Q566" s="22"/>
    </row>
    <row r="567" spans="1:17" s="20" customFormat="1" hidden="1" outlineLevel="1" x14ac:dyDescent="0.25">
      <c r="A567" s="20" t="s">
        <v>66</v>
      </c>
      <c r="B567" s="20" t="s">
        <v>20</v>
      </c>
      <c r="C567" s="20" t="s">
        <v>1424</v>
      </c>
      <c r="D567" s="20" t="s">
        <v>563</v>
      </c>
      <c r="E567" s="16">
        <f t="shared" si="26"/>
        <v>1800000</v>
      </c>
      <c r="G567" s="22"/>
      <c r="I567" s="19">
        <v>2000000</v>
      </c>
      <c r="J567" s="22"/>
      <c r="K567" s="2">
        <f t="shared" si="24"/>
        <v>3800000</v>
      </c>
      <c r="L567" s="22">
        <v>1800000</v>
      </c>
      <c r="M567" s="20" t="s">
        <v>250</v>
      </c>
      <c r="N567" s="22"/>
      <c r="O567" s="22"/>
      <c r="P567" s="22"/>
      <c r="Q567" s="22"/>
    </row>
    <row r="568" spans="1:17" s="20" customFormat="1" hidden="1" outlineLevel="1" x14ac:dyDescent="0.25">
      <c r="A568" s="20" t="s">
        <v>66</v>
      </c>
      <c r="B568" s="20" t="s">
        <v>20</v>
      </c>
      <c r="C568" s="20" t="s">
        <v>1425</v>
      </c>
      <c r="D568" s="20" t="s">
        <v>909</v>
      </c>
      <c r="E568" s="16">
        <f t="shared" si="26"/>
        <v>3300000</v>
      </c>
      <c r="G568" s="22"/>
      <c r="I568" s="19">
        <v>2000000</v>
      </c>
      <c r="J568" s="22"/>
      <c r="K568" s="2">
        <f t="shared" si="24"/>
        <v>5300000</v>
      </c>
      <c r="L568" s="22">
        <v>3300000</v>
      </c>
      <c r="M568" s="20" t="s">
        <v>250</v>
      </c>
      <c r="N568" s="22"/>
      <c r="O568" s="22"/>
      <c r="P568" s="22"/>
      <c r="Q568" s="22"/>
    </row>
    <row r="569" spans="1:17" s="20" customFormat="1" hidden="1" outlineLevel="1" x14ac:dyDescent="0.25">
      <c r="A569" s="20" t="s">
        <v>66</v>
      </c>
      <c r="B569" s="20" t="s">
        <v>20</v>
      </c>
      <c r="C569" s="20" t="s">
        <v>1945</v>
      </c>
      <c r="D569" s="20" t="s">
        <v>1946</v>
      </c>
      <c r="E569" s="16">
        <f t="shared" si="26"/>
        <v>0</v>
      </c>
      <c r="G569" s="22">
        <v>346000</v>
      </c>
      <c r="I569" s="19">
        <v>0</v>
      </c>
      <c r="J569" s="22"/>
      <c r="K569" s="2">
        <f t="shared" si="24"/>
        <v>346000</v>
      </c>
      <c r="L569" s="22">
        <v>0</v>
      </c>
      <c r="M569" s="20" t="s">
        <v>250</v>
      </c>
      <c r="N569" s="22"/>
      <c r="O569" s="22"/>
      <c r="P569" s="22"/>
      <c r="Q569" s="22"/>
    </row>
    <row r="570" spans="1:17" s="20" customFormat="1" hidden="1" outlineLevel="1" x14ac:dyDescent="0.25">
      <c r="A570" s="20" t="s">
        <v>66</v>
      </c>
      <c r="B570" s="20" t="s">
        <v>20</v>
      </c>
      <c r="C570" s="20" t="s">
        <v>1947</v>
      </c>
      <c r="D570" s="20" t="s">
        <v>1948</v>
      </c>
      <c r="E570" s="16">
        <f t="shared" si="26"/>
        <v>0</v>
      </c>
      <c r="G570" s="22">
        <v>346000</v>
      </c>
      <c r="I570" s="19">
        <v>0</v>
      </c>
      <c r="J570" s="22"/>
      <c r="K570" s="2">
        <f t="shared" si="24"/>
        <v>346000</v>
      </c>
      <c r="L570" s="22">
        <v>0</v>
      </c>
      <c r="M570" s="20" t="s">
        <v>250</v>
      </c>
      <c r="N570" s="22"/>
      <c r="O570" s="22"/>
      <c r="P570" s="22"/>
      <c r="Q570" s="22"/>
    </row>
    <row r="571" spans="1:17" s="20" customFormat="1" hidden="1" outlineLevel="1" x14ac:dyDescent="0.25">
      <c r="A571" s="20" t="s">
        <v>66</v>
      </c>
      <c r="B571" s="20" t="s">
        <v>20</v>
      </c>
      <c r="C571" s="20">
        <v>0</v>
      </c>
      <c r="D571" s="20" t="s">
        <v>1407</v>
      </c>
      <c r="E571" s="16">
        <f t="shared" si="26"/>
        <v>0</v>
      </c>
      <c r="G571" s="22"/>
      <c r="I571" s="19">
        <v>0</v>
      </c>
      <c r="J571" s="22"/>
      <c r="K571" s="2">
        <f t="shared" si="24"/>
        <v>0</v>
      </c>
      <c r="L571" s="22">
        <v>0</v>
      </c>
      <c r="M571" s="20" t="s">
        <v>250</v>
      </c>
      <c r="N571" s="22"/>
      <c r="O571" s="22"/>
      <c r="P571" s="22"/>
      <c r="Q571" s="22"/>
    </row>
    <row r="572" spans="1:17" s="20" customFormat="1" hidden="1" outlineLevel="1" x14ac:dyDescent="0.25">
      <c r="A572" s="20" t="s">
        <v>66</v>
      </c>
      <c r="B572" s="20" t="s">
        <v>20</v>
      </c>
      <c r="C572" s="29" t="s">
        <v>1398</v>
      </c>
      <c r="D572" s="20" t="s">
        <v>643</v>
      </c>
      <c r="E572" s="16">
        <f t="shared" si="26"/>
        <v>0</v>
      </c>
      <c r="G572" s="22"/>
      <c r="I572" s="19">
        <v>2000000</v>
      </c>
      <c r="J572" s="22"/>
      <c r="K572" s="2">
        <f t="shared" si="24"/>
        <v>2000000</v>
      </c>
      <c r="L572" s="22">
        <v>0</v>
      </c>
      <c r="M572" s="20" t="s">
        <v>250</v>
      </c>
      <c r="N572" s="22"/>
      <c r="O572" s="22"/>
      <c r="P572" s="22"/>
      <c r="Q572" s="22"/>
    </row>
    <row r="573" spans="1:17" s="20" customFormat="1" hidden="1" outlineLevel="1" x14ac:dyDescent="0.25">
      <c r="A573" s="20" t="s">
        <v>66</v>
      </c>
      <c r="B573" s="20" t="s">
        <v>20</v>
      </c>
      <c r="C573" s="29" t="s">
        <v>1390</v>
      </c>
      <c r="D573" s="20" t="s">
        <v>908</v>
      </c>
      <c r="E573" s="16">
        <f t="shared" si="26"/>
        <v>0</v>
      </c>
      <c r="G573" s="22"/>
      <c r="I573" s="19">
        <v>3500000</v>
      </c>
      <c r="J573" s="22"/>
      <c r="K573" s="2">
        <f t="shared" si="24"/>
        <v>3500000</v>
      </c>
      <c r="L573" s="22">
        <v>0</v>
      </c>
      <c r="M573" s="20" t="s">
        <v>250</v>
      </c>
      <c r="N573" s="22"/>
      <c r="O573" s="22"/>
      <c r="P573" s="22"/>
      <c r="Q573" s="22"/>
    </row>
    <row r="574" spans="1:17" s="20" customFormat="1" hidden="1" outlineLevel="1" x14ac:dyDescent="0.25">
      <c r="A574" s="20" t="s">
        <v>66</v>
      </c>
      <c r="B574" s="20" t="s">
        <v>20</v>
      </c>
      <c r="C574" s="29" t="s">
        <v>1391</v>
      </c>
      <c r="D574" s="20" t="s">
        <v>684</v>
      </c>
      <c r="E574" s="16">
        <f t="shared" si="26"/>
        <v>0</v>
      </c>
      <c r="G574" s="22"/>
      <c r="I574" s="19">
        <v>3500000</v>
      </c>
      <c r="J574" s="22"/>
      <c r="K574" s="2">
        <f t="shared" si="24"/>
        <v>3500000</v>
      </c>
      <c r="L574" s="22">
        <v>0</v>
      </c>
      <c r="M574" s="20" t="s">
        <v>250</v>
      </c>
      <c r="N574" s="22"/>
      <c r="O574" s="22"/>
      <c r="P574" s="22"/>
      <c r="Q574" s="22"/>
    </row>
    <row r="575" spans="1:17" s="20" customFormat="1" hidden="1" outlineLevel="1" x14ac:dyDescent="0.25">
      <c r="A575" s="20" t="s">
        <v>66</v>
      </c>
      <c r="B575" s="20" t="s">
        <v>20</v>
      </c>
      <c r="C575" s="29" t="s">
        <v>1417</v>
      </c>
      <c r="D575" s="20" t="s">
        <v>469</v>
      </c>
      <c r="E575" s="16">
        <f t="shared" si="26"/>
        <v>0</v>
      </c>
      <c r="G575" s="22"/>
      <c r="I575" s="19">
        <v>3500000</v>
      </c>
      <c r="J575" s="22"/>
      <c r="K575" s="2">
        <f t="shared" si="24"/>
        <v>3500000</v>
      </c>
      <c r="L575" s="22">
        <v>0</v>
      </c>
      <c r="M575" s="20" t="s">
        <v>250</v>
      </c>
      <c r="N575" s="22"/>
      <c r="O575" s="22"/>
      <c r="P575" s="22"/>
      <c r="Q575" s="22"/>
    </row>
    <row r="576" spans="1:17" s="20" customFormat="1" hidden="1" outlineLevel="1" x14ac:dyDescent="0.25">
      <c r="A576" s="20" t="s">
        <v>67</v>
      </c>
      <c r="B576" s="20" t="s">
        <v>20</v>
      </c>
      <c r="C576" s="20" t="s">
        <v>1949</v>
      </c>
      <c r="D576" s="20" t="s">
        <v>1950</v>
      </c>
      <c r="E576" s="16">
        <f t="shared" si="26"/>
        <v>1250000</v>
      </c>
      <c r="G576" s="22">
        <v>961000</v>
      </c>
      <c r="I576" s="19">
        <v>0</v>
      </c>
      <c r="J576" s="22"/>
      <c r="K576" s="2">
        <f t="shared" si="24"/>
        <v>2211000</v>
      </c>
      <c r="L576" s="22">
        <v>1250000</v>
      </c>
      <c r="M576" s="20" t="s">
        <v>250</v>
      </c>
      <c r="N576" s="22"/>
      <c r="O576" s="22"/>
      <c r="P576" s="22"/>
      <c r="Q576" s="22"/>
    </row>
    <row r="577" spans="1:17" s="20" customFormat="1" hidden="1" outlineLevel="1" x14ac:dyDescent="0.25">
      <c r="A577" s="20" t="s">
        <v>67</v>
      </c>
      <c r="B577" s="20" t="s">
        <v>20</v>
      </c>
      <c r="C577" s="20" t="s">
        <v>1951</v>
      </c>
      <c r="D577" s="20" t="s">
        <v>1952</v>
      </c>
      <c r="E577" s="16">
        <f t="shared" si="26"/>
        <v>961000</v>
      </c>
      <c r="G577" s="22">
        <v>961000</v>
      </c>
      <c r="I577" s="19">
        <v>0</v>
      </c>
      <c r="J577" s="22"/>
      <c r="K577" s="2">
        <f t="shared" si="24"/>
        <v>1922000</v>
      </c>
      <c r="L577" s="22">
        <v>961000</v>
      </c>
      <c r="M577" s="20" t="s">
        <v>251</v>
      </c>
      <c r="N577" s="22"/>
      <c r="O577" s="19"/>
      <c r="P577" s="22"/>
      <c r="Q577" s="22"/>
    </row>
    <row r="578" spans="1:17" s="20" customFormat="1" hidden="1" outlineLevel="1" x14ac:dyDescent="0.25">
      <c r="A578" s="20" t="s">
        <v>67</v>
      </c>
      <c r="B578" s="20" t="s">
        <v>20</v>
      </c>
      <c r="C578" s="20" t="s">
        <v>1953</v>
      </c>
      <c r="D578" s="20" t="s">
        <v>1954</v>
      </c>
      <c r="E578" s="16">
        <f t="shared" si="26"/>
        <v>2500000</v>
      </c>
      <c r="G578" s="22">
        <v>961000</v>
      </c>
      <c r="I578" s="19">
        <v>0</v>
      </c>
      <c r="J578" s="22"/>
      <c r="K578" s="2">
        <f t="shared" si="24"/>
        <v>3461000</v>
      </c>
      <c r="L578" s="22">
        <v>2500000</v>
      </c>
      <c r="M578" s="20" t="s">
        <v>288</v>
      </c>
      <c r="N578" s="22"/>
      <c r="O578" s="19"/>
      <c r="P578" s="22"/>
      <c r="Q578" s="22"/>
    </row>
    <row r="579" spans="1:17" s="20" customFormat="1" hidden="1" outlineLevel="1" x14ac:dyDescent="0.25">
      <c r="A579" s="20" t="s">
        <v>67</v>
      </c>
      <c r="B579" s="20" t="s">
        <v>20</v>
      </c>
      <c r="D579" s="20" t="s">
        <v>1</v>
      </c>
      <c r="E579" s="16">
        <f t="shared" si="26"/>
        <v>0</v>
      </c>
      <c r="G579" s="22"/>
      <c r="I579" s="19">
        <v>0</v>
      </c>
      <c r="J579" s="22"/>
      <c r="K579" s="2">
        <f t="shared" si="24"/>
        <v>0</v>
      </c>
      <c r="L579" s="22">
        <v>0</v>
      </c>
      <c r="M579" s="20" t="s">
        <v>250</v>
      </c>
      <c r="N579" s="22"/>
      <c r="O579" s="19"/>
      <c r="P579" s="22"/>
      <c r="Q579" s="22"/>
    </row>
    <row r="580" spans="1:17" s="20" customFormat="1" hidden="1" outlineLevel="1" x14ac:dyDescent="0.25">
      <c r="A580" s="20" t="s">
        <v>67</v>
      </c>
      <c r="B580" s="20" t="s">
        <v>20</v>
      </c>
      <c r="D580" s="20" t="s">
        <v>1</v>
      </c>
      <c r="E580" s="16">
        <f t="shared" si="26"/>
        <v>0</v>
      </c>
      <c r="G580" s="22"/>
      <c r="I580" s="19">
        <v>0</v>
      </c>
      <c r="J580" s="22"/>
      <c r="K580" s="2">
        <f t="shared" si="24"/>
        <v>0</v>
      </c>
      <c r="L580" s="22">
        <v>0</v>
      </c>
      <c r="M580" s="20" t="s">
        <v>250</v>
      </c>
      <c r="N580" s="22"/>
      <c r="O580" s="19"/>
      <c r="P580" s="22"/>
      <c r="Q580" s="22"/>
    </row>
    <row r="581" spans="1:17" s="20" customFormat="1" hidden="1" outlineLevel="1" x14ac:dyDescent="0.25">
      <c r="A581" s="20" t="s">
        <v>67</v>
      </c>
      <c r="B581" s="20" t="s">
        <v>20</v>
      </c>
      <c r="C581" s="20" t="s">
        <v>1429</v>
      </c>
      <c r="D581" s="20" t="s">
        <v>303</v>
      </c>
      <c r="E581" s="16">
        <f t="shared" si="26"/>
        <v>4200000</v>
      </c>
      <c r="G581" s="22"/>
      <c r="I581" s="19">
        <v>3500000</v>
      </c>
      <c r="J581" s="22"/>
      <c r="K581" s="2">
        <f t="shared" ref="K581:K644" si="27">SUM(E581:G581)-H581+I581+J581</f>
        <v>7700000</v>
      </c>
      <c r="L581" s="22">
        <v>4200000</v>
      </c>
      <c r="M581" s="20" t="s">
        <v>250</v>
      </c>
      <c r="N581" s="22"/>
      <c r="O581" s="19"/>
      <c r="P581" s="22"/>
      <c r="Q581" s="22"/>
    </row>
    <row r="582" spans="1:17" s="20" customFormat="1" hidden="1" outlineLevel="1" x14ac:dyDescent="0.25">
      <c r="A582" s="20" t="s">
        <v>67</v>
      </c>
      <c r="B582" s="20" t="s">
        <v>20</v>
      </c>
      <c r="C582" s="20" t="s">
        <v>1430</v>
      </c>
      <c r="D582" s="20" t="s">
        <v>1431</v>
      </c>
      <c r="E582" s="16">
        <f t="shared" si="26"/>
        <v>1300000</v>
      </c>
      <c r="G582" s="22">
        <v>1000000</v>
      </c>
      <c r="I582" s="19">
        <v>0</v>
      </c>
      <c r="J582" s="22"/>
      <c r="K582" s="2">
        <f t="shared" si="27"/>
        <v>2300000</v>
      </c>
      <c r="L582" s="22">
        <v>1300000</v>
      </c>
      <c r="M582" s="20" t="s">
        <v>250</v>
      </c>
      <c r="N582" s="22"/>
      <c r="O582" s="19"/>
      <c r="P582" s="22"/>
      <c r="Q582" s="22"/>
    </row>
    <row r="583" spans="1:17" s="20" customFormat="1" hidden="1" outlineLevel="1" x14ac:dyDescent="0.25">
      <c r="A583" s="20" t="s">
        <v>67</v>
      </c>
      <c r="B583" s="20" t="s">
        <v>20</v>
      </c>
      <c r="C583" s="20" t="s">
        <v>1432</v>
      </c>
      <c r="D583" s="20" t="s">
        <v>950</v>
      </c>
      <c r="E583" s="16">
        <f t="shared" si="26"/>
        <v>5000000</v>
      </c>
      <c r="G583" s="22"/>
      <c r="I583" s="19">
        <v>0</v>
      </c>
      <c r="J583" s="22"/>
      <c r="K583" s="2">
        <f t="shared" si="27"/>
        <v>5000000</v>
      </c>
      <c r="L583" s="22">
        <v>5000000</v>
      </c>
      <c r="M583" s="20" t="s">
        <v>288</v>
      </c>
      <c r="N583" s="22"/>
      <c r="O583" s="19"/>
      <c r="P583" s="22"/>
      <c r="Q583" s="22"/>
    </row>
    <row r="584" spans="1:17" s="20" customFormat="1" hidden="1" outlineLevel="1" x14ac:dyDescent="0.25">
      <c r="A584" s="20" t="s">
        <v>67</v>
      </c>
      <c r="B584" s="20" t="s">
        <v>20</v>
      </c>
      <c r="C584" s="20" t="s">
        <v>1433</v>
      </c>
      <c r="D584" s="20" t="s">
        <v>898</v>
      </c>
      <c r="E584" s="16">
        <f t="shared" si="26"/>
        <v>4800000</v>
      </c>
      <c r="G584" s="22"/>
      <c r="I584" s="19">
        <v>3500000</v>
      </c>
      <c r="J584" s="22"/>
      <c r="K584" s="2">
        <f t="shared" si="27"/>
        <v>8300000</v>
      </c>
      <c r="L584" s="22">
        <v>4800000</v>
      </c>
      <c r="M584" s="20" t="s">
        <v>250</v>
      </c>
      <c r="N584" s="22"/>
      <c r="O584" s="19"/>
      <c r="P584" s="22"/>
      <c r="Q584" s="22"/>
    </row>
    <row r="585" spans="1:17" s="20" customFormat="1" hidden="1" outlineLevel="1" x14ac:dyDescent="0.25">
      <c r="A585" s="20" t="s">
        <v>67</v>
      </c>
      <c r="B585" s="20" t="s">
        <v>20</v>
      </c>
      <c r="C585" s="20" t="s">
        <v>1955</v>
      </c>
      <c r="D585" s="20" t="s">
        <v>944</v>
      </c>
      <c r="E585" s="16">
        <f t="shared" si="26"/>
        <v>4800000</v>
      </c>
      <c r="G585" s="22"/>
      <c r="I585" s="19">
        <v>0</v>
      </c>
      <c r="J585" s="22"/>
      <c r="K585" s="2">
        <f t="shared" si="27"/>
        <v>4800000</v>
      </c>
      <c r="L585" s="22">
        <v>4800000</v>
      </c>
      <c r="M585" s="20" t="s">
        <v>250</v>
      </c>
      <c r="N585" s="22"/>
      <c r="O585" s="19"/>
      <c r="P585" s="22"/>
      <c r="Q585" s="22"/>
    </row>
    <row r="586" spans="1:17" s="20" customFormat="1" hidden="1" outlineLevel="1" x14ac:dyDescent="0.25">
      <c r="A586" s="20" t="s">
        <v>67</v>
      </c>
      <c r="B586" s="20" t="s">
        <v>20</v>
      </c>
      <c r="C586" s="20" t="s">
        <v>1435</v>
      </c>
      <c r="D586" s="20" t="s">
        <v>953</v>
      </c>
      <c r="E586" s="16">
        <f t="shared" si="26"/>
        <v>2500000</v>
      </c>
      <c r="G586" s="22">
        <v>807000</v>
      </c>
      <c r="I586" s="19">
        <v>0</v>
      </c>
      <c r="J586" s="22"/>
      <c r="K586" s="2">
        <f t="shared" si="27"/>
        <v>3307000</v>
      </c>
      <c r="L586" s="22">
        <v>2500000</v>
      </c>
      <c r="M586" s="20" t="s">
        <v>250</v>
      </c>
      <c r="N586" s="22"/>
      <c r="O586" s="19"/>
      <c r="P586" s="22"/>
      <c r="Q586" s="22"/>
    </row>
    <row r="587" spans="1:17" s="20" customFormat="1" hidden="1" outlineLevel="1" x14ac:dyDescent="0.25">
      <c r="A587" s="20" t="s">
        <v>67</v>
      </c>
      <c r="B587" s="20" t="s">
        <v>20</v>
      </c>
      <c r="C587" s="20" t="s">
        <v>1436</v>
      </c>
      <c r="D587" s="20" t="s">
        <v>403</v>
      </c>
      <c r="E587" s="16">
        <f t="shared" si="26"/>
        <v>4800000</v>
      </c>
      <c r="G587" s="22"/>
      <c r="I587" s="19">
        <v>3500000</v>
      </c>
      <c r="J587" s="22"/>
      <c r="K587" s="2">
        <f t="shared" si="27"/>
        <v>8300000</v>
      </c>
      <c r="L587" s="22">
        <v>4800000</v>
      </c>
      <c r="M587" s="20" t="s">
        <v>250</v>
      </c>
      <c r="N587" s="22"/>
      <c r="O587" s="19"/>
      <c r="P587" s="22"/>
      <c r="Q587" s="22"/>
    </row>
    <row r="588" spans="1:17" s="20" customFormat="1" hidden="1" outlineLevel="1" x14ac:dyDescent="0.25">
      <c r="A588" s="20" t="s">
        <v>67</v>
      </c>
      <c r="B588" s="20" t="s">
        <v>20</v>
      </c>
      <c r="C588" s="20" t="s">
        <v>1437</v>
      </c>
      <c r="D588" s="20" t="s">
        <v>314</v>
      </c>
      <c r="E588" s="16">
        <f t="shared" si="26"/>
        <v>4800000</v>
      </c>
      <c r="G588" s="22"/>
      <c r="I588" s="19">
        <v>3500000</v>
      </c>
      <c r="J588" s="22"/>
      <c r="K588" s="2">
        <f t="shared" si="27"/>
        <v>8300000</v>
      </c>
      <c r="L588" s="22">
        <v>4800000</v>
      </c>
      <c r="M588" s="20" t="s">
        <v>250</v>
      </c>
      <c r="N588" s="22"/>
      <c r="O588" s="19"/>
      <c r="P588" s="22"/>
      <c r="Q588" s="22"/>
    </row>
    <row r="589" spans="1:17" s="20" customFormat="1" hidden="1" outlineLevel="1" x14ac:dyDescent="0.25">
      <c r="A589" s="20" t="s">
        <v>67</v>
      </c>
      <c r="B589" s="20" t="s">
        <v>20</v>
      </c>
      <c r="C589" s="20" t="s">
        <v>1438</v>
      </c>
      <c r="D589" s="20" t="s">
        <v>605</v>
      </c>
      <c r="E589" s="16">
        <f t="shared" si="26"/>
        <v>6200000</v>
      </c>
      <c r="G589" s="22"/>
      <c r="I589" s="19">
        <v>3500000</v>
      </c>
      <c r="J589" s="22"/>
      <c r="K589" s="2">
        <f t="shared" si="27"/>
        <v>9700000</v>
      </c>
      <c r="L589" s="22">
        <v>6200000</v>
      </c>
      <c r="M589" s="20" t="s">
        <v>251</v>
      </c>
      <c r="N589" s="22"/>
      <c r="O589" s="19"/>
      <c r="P589" s="22"/>
      <c r="Q589" s="22"/>
    </row>
    <row r="590" spans="1:17" s="20" customFormat="1" hidden="1" outlineLevel="1" x14ac:dyDescent="0.25">
      <c r="A590" s="20" t="s">
        <v>67</v>
      </c>
      <c r="B590" s="20" t="s">
        <v>20</v>
      </c>
      <c r="C590" s="20" t="s">
        <v>1439</v>
      </c>
      <c r="D590" s="20" t="s">
        <v>954</v>
      </c>
      <c r="E590" s="16">
        <f t="shared" si="26"/>
        <v>6200000</v>
      </c>
      <c r="G590" s="22"/>
      <c r="I590" s="19">
        <v>3500000</v>
      </c>
      <c r="J590" s="22"/>
      <c r="K590" s="2">
        <f t="shared" si="27"/>
        <v>9700000</v>
      </c>
      <c r="L590" s="22">
        <v>6200000</v>
      </c>
      <c r="M590" s="20" t="s">
        <v>251</v>
      </c>
      <c r="N590" s="22"/>
      <c r="O590" s="19"/>
      <c r="P590" s="22"/>
      <c r="Q590" s="22"/>
    </row>
    <row r="591" spans="1:17" s="20" customFormat="1" hidden="1" outlineLevel="1" x14ac:dyDescent="0.25">
      <c r="A591" s="20" t="s">
        <v>67</v>
      </c>
      <c r="B591" s="20" t="s">
        <v>20</v>
      </c>
      <c r="C591" s="20" t="s">
        <v>1956</v>
      </c>
      <c r="D591" s="20" t="s">
        <v>1957</v>
      </c>
      <c r="E591" s="16">
        <f t="shared" si="26"/>
        <v>4500000</v>
      </c>
      <c r="G591" s="22">
        <v>1000000</v>
      </c>
      <c r="I591" s="19">
        <v>0</v>
      </c>
      <c r="J591" s="22"/>
      <c r="K591" s="2">
        <f t="shared" si="27"/>
        <v>5500000</v>
      </c>
      <c r="L591" s="22">
        <v>4500000</v>
      </c>
      <c r="M591" s="20" t="s">
        <v>250</v>
      </c>
      <c r="N591" s="22"/>
      <c r="O591" s="19"/>
      <c r="P591" s="22"/>
      <c r="Q591" s="22"/>
    </row>
    <row r="592" spans="1:17" s="20" customFormat="1" hidden="1" outlineLevel="1" x14ac:dyDescent="0.25">
      <c r="A592" s="20" t="s">
        <v>67</v>
      </c>
      <c r="B592" s="20" t="s">
        <v>20</v>
      </c>
      <c r="C592" s="20" t="s">
        <v>1958</v>
      </c>
      <c r="D592" s="20" t="s">
        <v>1959</v>
      </c>
      <c r="E592" s="16">
        <f t="shared" si="26"/>
        <v>1800000</v>
      </c>
      <c r="G592" s="22">
        <v>1000000</v>
      </c>
      <c r="I592" s="19">
        <v>0</v>
      </c>
      <c r="J592" s="22"/>
      <c r="K592" s="2">
        <f t="shared" si="27"/>
        <v>2800000</v>
      </c>
      <c r="L592" s="22">
        <v>1800000</v>
      </c>
      <c r="M592" s="20" t="s">
        <v>250</v>
      </c>
      <c r="N592" s="22"/>
      <c r="O592" s="19"/>
      <c r="P592" s="22"/>
      <c r="Q592" s="22"/>
    </row>
    <row r="593" spans="1:17" s="20" customFormat="1" hidden="1" outlineLevel="1" x14ac:dyDescent="0.25">
      <c r="A593" s="20" t="s">
        <v>67</v>
      </c>
      <c r="B593" s="20" t="s">
        <v>20</v>
      </c>
      <c r="C593" s="20" t="s">
        <v>1960</v>
      </c>
      <c r="D593" s="20" t="s">
        <v>1961</v>
      </c>
      <c r="E593" s="16">
        <f t="shared" si="26"/>
        <v>1300000</v>
      </c>
      <c r="G593" s="22">
        <v>1000000</v>
      </c>
      <c r="I593" s="19">
        <v>0</v>
      </c>
      <c r="J593" s="22"/>
      <c r="K593" s="2">
        <f t="shared" si="27"/>
        <v>2300000</v>
      </c>
      <c r="L593" s="22">
        <v>1300000</v>
      </c>
      <c r="M593" s="20" t="s">
        <v>252</v>
      </c>
      <c r="N593" s="22"/>
      <c r="O593" s="19"/>
      <c r="P593" s="22"/>
      <c r="Q593" s="22"/>
    </row>
    <row r="594" spans="1:17" s="20" customFormat="1" hidden="1" outlineLevel="1" x14ac:dyDescent="0.25">
      <c r="A594" s="20" t="s">
        <v>67</v>
      </c>
      <c r="B594" s="20" t="s">
        <v>20</v>
      </c>
      <c r="C594" s="20" t="s">
        <v>1440</v>
      </c>
      <c r="D594" s="20" t="s">
        <v>958</v>
      </c>
      <c r="E594" s="16">
        <f t="shared" si="26"/>
        <v>1800000</v>
      </c>
      <c r="G594" s="22">
        <v>615000</v>
      </c>
      <c r="I594" s="19">
        <v>0</v>
      </c>
      <c r="J594" s="22"/>
      <c r="K594" s="2">
        <f t="shared" si="27"/>
        <v>2415000</v>
      </c>
      <c r="L594" s="22">
        <v>1800000</v>
      </c>
      <c r="M594" s="20" t="s">
        <v>250</v>
      </c>
      <c r="N594" s="22"/>
      <c r="O594" s="19"/>
      <c r="P594" s="22"/>
      <c r="Q594" s="22"/>
    </row>
    <row r="595" spans="1:17" s="20" customFormat="1" hidden="1" outlineLevel="1" x14ac:dyDescent="0.25">
      <c r="A595" s="20" t="s">
        <v>67</v>
      </c>
      <c r="B595" s="20" t="s">
        <v>20</v>
      </c>
      <c r="C595" s="20" t="s">
        <v>1441</v>
      </c>
      <c r="D595" s="20" t="s">
        <v>959</v>
      </c>
      <c r="E595" s="16">
        <f t="shared" si="26"/>
        <v>3800000</v>
      </c>
      <c r="G595" s="22">
        <v>615000</v>
      </c>
      <c r="I595" s="19">
        <v>0</v>
      </c>
      <c r="J595" s="22"/>
      <c r="K595" s="2">
        <f t="shared" si="27"/>
        <v>4415000</v>
      </c>
      <c r="L595" s="22">
        <v>3800000</v>
      </c>
      <c r="M595" s="20" t="s">
        <v>250</v>
      </c>
      <c r="N595" s="22"/>
      <c r="O595" s="19"/>
      <c r="P595" s="22"/>
      <c r="Q595" s="22"/>
    </row>
    <row r="596" spans="1:17" s="20" customFormat="1" hidden="1" outlineLevel="1" x14ac:dyDescent="0.25">
      <c r="A596" s="20" t="s">
        <v>67</v>
      </c>
      <c r="B596" s="20" t="s">
        <v>20</v>
      </c>
      <c r="C596" s="20" t="s">
        <v>1442</v>
      </c>
      <c r="D596" s="20" t="s">
        <v>960</v>
      </c>
      <c r="E596" s="16">
        <f t="shared" ref="E596:E660" si="28">+L596-F596</f>
        <v>4600000</v>
      </c>
      <c r="G596" s="22">
        <v>615000</v>
      </c>
      <c r="I596" s="19">
        <v>0</v>
      </c>
      <c r="J596" s="22"/>
      <c r="K596" s="2">
        <f t="shared" si="27"/>
        <v>5215000</v>
      </c>
      <c r="L596" s="22">
        <v>4600000</v>
      </c>
      <c r="M596" s="20" t="s">
        <v>288</v>
      </c>
      <c r="N596" s="22"/>
      <c r="O596" s="19"/>
      <c r="P596" s="22"/>
      <c r="Q596" s="22"/>
    </row>
    <row r="597" spans="1:17" s="20" customFormat="1" hidden="1" outlineLevel="1" x14ac:dyDescent="0.25">
      <c r="A597" s="20" t="s">
        <v>67</v>
      </c>
      <c r="B597" s="20" t="s">
        <v>20</v>
      </c>
      <c r="C597" s="20" t="s">
        <v>1443</v>
      </c>
      <c r="D597" s="20" t="s">
        <v>1444</v>
      </c>
      <c r="E597" s="16">
        <f t="shared" si="28"/>
        <v>3800000</v>
      </c>
      <c r="G597" s="22">
        <v>1000000</v>
      </c>
      <c r="I597" s="19">
        <v>0</v>
      </c>
      <c r="J597" s="22"/>
      <c r="K597" s="2">
        <f t="shared" si="27"/>
        <v>4800000</v>
      </c>
      <c r="L597" s="22">
        <v>3800000</v>
      </c>
      <c r="M597" s="20" t="s">
        <v>250</v>
      </c>
      <c r="N597" s="22"/>
      <c r="O597" s="19"/>
      <c r="P597" s="22"/>
      <c r="Q597" s="22"/>
    </row>
    <row r="598" spans="1:17" s="20" customFormat="1" hidden="1" outlineLevel="1" x14ac:dyDescent="0.25">
      <c r="A598" s="20" t="s">
        <v>67</v>
      </c>
      <c r="B598" s="20" t="s">
        <v>20</v>
      </c>
      <c r="C598" s="20" t="s">
        <v>1445</v>
      </c>
      <c r="D598" s="20" t="s">
        <v>1446</v>
      </c>
      <c r="E598" s="16">
        <f t="shared" si="28"/>
        <v>1500000</v>
      </c>
      <c r="G598" s="22">
        <v>1000000</v>
      </c>
      <c r="I598" s="19">
        <v>0</v>
      </c>
      <c r="J598" s="22"/>
      <c r="K598" s="2">
        <f t="shared" si="27"/>
        <v>2500000</v>
      </c>
      <c r="L598" s="22">
        <v>1500000</v>
      </c>
      <c r="M598" s="20" t="s">
        <v>251</v>
      </c>
      <c r="N598" s="22"/>
      <c r="O598" s="19"/>
      <c r="P598" s="22"/>
      <c r="Q598" s="22"/>
    </row>
    <row r="599" spans="1:17" s="20" customFormat="1" hidden="1" outlineLevel="1" x14ac:dyDescent="0.25">
      <c r="A599" s="20" t="s">
        <v>67</v>
      </c>
      <c r="B599" s="20" t="s">
        <v>20</v>
      </c>
      <c r="C599" s="20" t="s">
        <v>1447</v>
      </c>
      <c r="D599" s="20" t="s">
        <v>635</v>
      </c>
      <c r="E599" s="16">
        <f t="shared" si="28"/>
        <v>1300000</v>
      </c>
      <c r="G599" s="22"/>
      <c r="I599" s="19">
        <v>0</v>
      </c>
      <c r="J599" s="22"/>
      <c r="K599" s="2">
        <f t="shared" si="27"/>
        <v>1300000</v>
      </c>
      <c r="L599" s="22">
        <v>1300000</v>
      </c>
      <c r="M599" s="20" t="s">
        <v>250</v>
      </c>
      <c r="N599" s="22"/>
      <c r="O599" s="19"/>
      <c r="P599" s="22"/>
      <c r="Q599" s="22"/>
    </row>
    <row r="600" spans="1:17" s="20" customFormat="1" hidden="1" outlineLevel="1" x14ac:dyDescent="0.25">
      <c r="A600" s="20" t="s">
        <v>67</v>
      </c>
      <c r="B600" s="20" t="s">
        <v>20</v>
      </c>
      <c r="C600" s="20" t="s">
        <v>1448</v>
      </c>
      <c r="D600" s="20" t="s">
        <v>967</v>
      </c>
      <c r="E600" s="16">
        <f t="shared" si="28"/>
        <v>3300000</v>
      </c>
      <c r="G600" s="22"/>
      <c r="I600" s="19">
        <v>0</v>
      </c>
      <c r="J600" s="22"/>
      <c r="K600" s="2">
        <f t="shared" si="27"/>
        <v>3300000</v>
      </c>
      <c r="L600" s="22">
        <v>3300000</v>
      </c>
      <c r="M600" s="20" t="s">
        <v>250</v>
      </c>
      <c r="N600" s="22"/>
      <c r="O600" s="19"/>
      <c r="P600" s="22"/>
      <c r="Q600" s="22"/>
    </row>
    <row r="601" spans="1:17" s="20" customFormat="1" hidden="1" outlineLevel="1" x14ac:dyDescent="0.25">
      <c r="A601" s="20" t="s">
        <v>67</v>
      </c>
      <c r="B601" s="20" t="s">
        <v>20</v>
      </c>
      <c r="C601" s="20" t="s">
        <v>1449</v>
      </c>
      <c r="D601" s="20" t="s">
        <v>968</v>
      </c>
      <c r="E601" s="16">
        <f t="shared" si="28"/>
        <v>1500000</v>
      </c>
      <c r="G601" s="22">
        <v>269000</v>
      </c>
      <c r="I601" s="19">
        <v>0</v>
      </c>
      <c r="J601" s="22"/>
      <c r="K601" s="2">
        <f t="shared" si="27"/>
        <v>1769000</v>
      </c>
      <c r="L601" s="22">
        <v>1500000</v>
      </c>
      <c r="M601" s="20" t="s">
        <v>251</v>
      </c>
      <c r="N601" s="22"/>
      <c r="O601" s="19"/>
      <c r="P601" s="22"/>
      <c r="Q601" s="22"/>
    </row>
    <row r="602" spans="1:17" s="20" customFormat="1" hidden="1" outlineLevel="1" x14ac:dyDescent="0.25">
      <c r="A602" s="20" t="s">
        <v>67</v>
      </c>
      <c r="B602" s="20" t="s">
        <v>20</v>
      </c>
      <c r="C602" s="20" t="s">
        <v>1450</v>
      </c>
      <c r="D602" s="20" t="s">
        <v>799</v>
      </c>
      <c r="E602" s="16">
        <f t="shared" si="28"/>
        <v>4800000</v>
      </c>
      <c r="G602" s="22"/>
      <c r="I602" s="19">
        <v>0</v>
      </c>
      <c r="J602" s="22"/>
      <c r="K602" s="2">
        <f t="shared" si="27"/>
        <v>4800000</v>
      </c>
      <c r="L602" s="22">
        <v>4800000</v>
      </c>
      <c r="M602" s="20" t="s">
        <v>288</v>
      </c>
      <c r="N602" s="22"/>
      <c r="O602" s="19"/>
      <c r="P602" s="22"/>
      <c r="Q602" s="22"/>
    </row>
    <row r="603" spans="1:17" s="20" customFormat="1" hidden="1" outlineLevel="1" x14ac:dyDescent="0.25">
      <c r="A603" s="20" t="s">
        <v>67</v>
      </c>
      <c r="B603" s="20" t="s">
        <v>20</v>
      </c>
      <c r="C603" s="20">
        <v>0</v>
      </c>
      <c r="D603" s="20" t="s">
        <v>1451</v>
      </c>
      <c r="E603" s="16">
        <f t="shared" si="28"/>
        <v>0</v>
      </c>
      <c r="G603" s="22"/>
      <c r="I603" s="19">
        <v>0</v>
      </c>
      <c r="J603" s="22"/>
      <c r="K603" s="2">
        <f t="shared" si="27"/>
        <v>0</v>
      </c>
      <c r="L603" s="22">
        <v>0</v>
      </c>
      <c r="M603" s="20" t="s">
        <v>250</v>
      </c>
      <c r="N603" s="22"/>
      <c r="O603" s="19"/>
      <c r="P603" s="22"/>
      <c r="Q603" s="22"/>
    </row>
    <row r="604" spans="1:17" s="20" customFormat="1" hidden="1" outlineLevel="1" x14ac:dyDescent="0.25">
      <c r="A604" s="20" t="s">
        <v>67</v>
      </c>
      <c r="B604" s="20" t="s">
        <v>20</v>
      </c>
      <c r="C604" s="20" t="s">
        <v>1452</v>
      </c>
      <c r="D604" s="20" t="s">
        <v>637</v>
      </c>
      <c r="E604" s="16">
        <f t="shared" si="28"/>
        <v>1300000</v>
      </c>
      <c r="G604" s="22"/>
      <c r="I604" s="19">
        <v>0</v>
      </c>
      <c r="J604" s="22"/>
      <c r="K604" s="2">
        <f t="shared" si="27"/>
        <v>1300000</v>
      </c>
      <c r="L604" s="22">
        <v>1300000</v>
      </c>
      <c r="M604" s="20" t="s">
        <v>253</v>
      </c>
      <c r="N604" s="22"/>
      <c r="O604" s="19"/>
      <c r="P604" s="22"/>
      <c r="Q604" s="22"/>
    </row>
    <row r="605" spans="1:17" s="20" customFormat="1" hidden="1" outlineLevel="1" x14ac:dyDescent="0.25">
      <c r="A605" s="20" t="s">
        <v>67</v>
      </c>
      <c r="B605" s="20" t="s">
        <v>20</v>
      </c>
      <c r="C605" s="20" t="s">
        <v>1453</v>
      </c>
      <c r="D605" s="20" t="s">
        <v>325</v>
      </c>
      <c r="E605" s="16">
        <f t="shared" si="28"/>
        <v>3300000</v>
      </c>
      <c r="G605" s="22"/>
      <c r="I605" s="19">
        <v>0</v>
      </c>
      <c r="J605" s="22"/>
      <c r="K605" s="2">
        <f t="shared" si="27"/>
        <v>3300000</v>
      </c>
      <c r="L605" s="22">
        <v>3300000</v>
      </c>
      <c r="M605" s="20" t="s">
        <v>253</v>
      </c>
      <c r="N605" s="22"/>
      <c r="O605" s="19"/>
      <c r="P605" s="22"/>
      <c r="Q605" s="22"/>
    </row>
    <row r="606" spans="1:17" s="20" customFormat="1" hidden="1" outlineLevel="1" x14ac:dyDescent="0.25">
      <c r="A606" s="20" t="s">
        <v>67</v>
      </c>
      <c r="B606" s="20" t="s">
        <v>20</v>
      </c>
      <c r="C606" s="20" t="s">
        <v>1454</v>
      </c>
      <c r="D606" s="20" t="s">
        <v>478</v>
      </c>
      <c r="E606" s="16">
        <f t="shared" si="28"/>
        <v>3300000</v>
      </c>
      <c r="G606" s="22"/>
      <c r="I606" s="19">
        <v>0</v>
      </c>
      <c r="J606" s="22"/>
      <c r="K606" s="2">
        <f t="shared" si="27"/>
        <v>3300000</v>
      </c>
      <c r="L606" s="22">
        <v>3300000</v>
      </c>
      <c r="M606" s="20" t="s">
        <v>253</v>
      </c>
      <c r="N606" s="22"/>
      <c r="O606" s="19"/>
      <c r="P606" s="22"/>
      <c r="Q606" s="22"/>
    </row>
    <row r="607" spans="1:17" s="20" customFormat="1" hidden="1" outlineLevel="1" x14ac:dyDescent="0.25">
      <c r="A607" s="20" t="s">
        <v>67</v>
      </c>
      <c r="B607" s="20" t="s">
        <v>20</v>
      </c>
      <c r="C607" s="20" t="s">
        <v>1455</v>
      </c>
      <c r="D607" s="20" t="s">
        <v>545</v>
      </c>
      <c r="E607" s="16">
        <f t="shared" si="28"/>
        <v>4000000</v>
      </c>
      <c r="G607" s="22"/>
      <c r="I607" s="19">
        <v>0</v>
      </c>
      <c r="J607" s="22"/>
      <c r="K607" s="2">
        <f t="shared" si="27"/>
        <v>4000000</v>
      </c>
      <c r="L607" s="22">
        <v>4000000</v>
      </c>
      <c r="M607" s="20" t="s">
        <v>288</v>
      </c>
      <c r="N607" s="22"/>
      <c r="O607" s="19"/>
      <c r="P607" s="22"/>
      <c r="Q607" s="22"/>
    </row>
    <row r="608" spans="1:17" s="20" customFormat="1" hidden="1" outlineLevel="1" x14ac:dyDescent="0.25">
      <c r="A608" s="20" t="s">
        <v>67</v>
      </c>
      <c r="B608" s="20" t="s">
        <v>20</v>
      </c>
      <c r="C608" s="20" t="s">
        <v>1456</v>
      </c>
      <c r="D608" s="20" t="s">
        <v>327</v>
      </c>
      <c r="E608" s="16">
        <f t="shared" si="28"/>
        <v>3800000</v>
      </c>
      <c r="G608" s="22"/>
      <c r="I608" s="19">
        <v>0</v>
      </c>
      <c r="J608" s="22"/>
      <c r="K608" s="2">
        <f t="shared" si="27"/>
        <v>3800000</v>
      </c>
      <c r="L608" s="22">
        <v>3800000</v>
      </c>
      <c r="M608" s="20" t="s">
        <v>253</v>
      </c>
      <c r="N608" s="22"/>
      <c r="O608" s="19"/>
      <c r="P608" s="22"/>
      <c r="Q608" s="22"/>
    </row>
    <row r="609" spans="1:17" s="20" customFormat="1" hidden="1" outlineLevel="1" x14ac:dyDescent="0.25">
      <c r="A609" s="20" t="s">
        <v>67</v>
      </c>
      <c r="B609" s="20" t="s">
        <v>20</v>
      </c>
      <c r="C609" s="20" t="s">
        <v>1457</v>
      </c>
      <c r="D609" s="20" t="s">
        <v>903</v>
      </c>
      <c r="E609" s="16">
        <f t="shared" si="28"/>
        <v>4200000</v>
      </c>
      <c r="G609" s="22"/>
      <c r="I609" s="19">
        <v>0</v>
      </c>
      <c r="J609" s="22"/>
      <c r="K609" s="2">
        <f t="shared" si="27"/>
        <v>4200000</v>
      </c>
      <c r="L609" s="22">
        <v>4200000</v>
      </c>
      <c r="M609" s="20" t="s">
        <v>253</v>
      </c>
      <c r="N609" s="22"/>
      <c r="O609" s="19"/>
      <c r="P609" s="22"/>
      <c r="Q609" s="22"/>
    </row>
    <row r="610" spans="1:17" s="20" customFormat="1" hidden="1" outlineLevel="1" x14ac:dyDescent="0.25">
      <c r="A610" s="20" t="s">
        <v>67</v>
      </c>
      <c r="B610" s="20" t="s">
        <v>20</v>
      </c>
      <c r="C610" s="20" t="s">
        <v>1458</v>
      </c>
      <c r="D610" s="20" t="s">
        <v>1459</v>
      </c>
      <c r="E610" s="16">
        <f t="shared" si="28"/>
        <v>3800000</v>
      </c>
      <c r="G610" s="22">
        <v>1000000</v>
      </c>
      <c r="I610" s="19">
        <v>0</v>
      </c>
      <c r="J610" s="22"/>
      <c r="K610" s="2">
        <f t="shared" si="27"/>
        <v>4800000</v>
      </c>
      <c r="L610" s="22">
        <v>3800000</v>
      </c>
      <c r="M610" s="20" t="s">
        <v>253</v>
      </c>
      <c r="N610" s="22"/>
      <c r="O610" s="19"/>
      <c r="P610" s="22"/>
      <c r="Q610" s="22"/>
    </row>
    <row r="611" spans="1:17" s="20" customFormat="1" hidden="1" outlineLevel="1" x14ac:dyDescent="0.25">
      <c r="A611" s="20" t="s">
        <v>67</v>
      </c>
      <c r="B611" s="20" t="s">
        <v>20</v>
      </c>
      <c r="C611" s="20" t="s">
        <v>1962</v>
      </c>
      <c r="D611" s="20" t="s">
        <v>1963</v>
      </c>
      <c r="E611" s="16">
        <f t="shared" si="28"/>
        <v>0</v>
      </c>
      <c r="G611" s="22">
        <v>384000</v>
      </c>
      <c r="I611" s="19">
        <v>0</v>
      </c>
      <c r="J611" s="22"/>
      <c r="K611" s="2">
        <f t="shared" si="27"/>
        <v>384000</v>
      </c>
      <c r="L611" s="22">
        <v>0</v>
      </c>
      <c r="M611" s="20" t="s">
        <v>253</v>
      </c>
      <c r="N611" s="22"/>
      <c r="O611" s="19"/>
      <c r="P611" s="22"/>
      <c r="Q611" s="22"/>
    </row>
    <row r="612" spans="1:17" s="20" customFormat="1" ht="15.75" hidden="1" customHeight="1" outlineLevel="1" x14ac:dyDescent="0.25">
      <c r="A612" s="20" t="s">
        <v>67</v>
      </c>
      <c r="B612" s="20" t="s">
        <v>20</v>
      </c>
      <c r="C612" s="20" t="s">
        <v>1460</v>
      </c>
      <c r="D612" s="20" t="s">
        <v>329</v>
      </c>
      <c r="E612" s="16">
        <f t="shared" si="28"/>
        <v>1800000</v>
      </c>
      <c r="G612" s="22"/>
      <c r="I612" s="19">
        <v>0</v>
      </c>
      <c r="J612" s="22"/>
      <c r="K612" s="2">
        <f t="shared" si="27"/>
        <v>1800000</v>
      </c>
      <c r="L612" s="22">
        <v>1800000</v>
      </c>
      <c r="M612" s="20" t="s">
        <v>253</v>
      </c>
      <c r="N612" s="22"/>
      <c r="O612" s="19"/>
      <c r="P612" s="22"/>
      <c r="Q612" s="22"/>
    </row>
    <row r="613" spans="1:17" s="20" customFormat="1" hidden="1" outlineLevel="1" x14ac:dyDescent="0.25">
      <c r="A613" s="20" t="s">
        <v>67</v>
      </c>
      <c r="B613" s="20" t="s">
        <v>20</v>
      </c>
      <c r="C613" s="16" t="s">
        <v>1462</v>
      </c>
      <c r="D613" s="16" t="s">
        <v>904</v>
      </c>
      <c r="E613" s="16">
        <f t="shared" si="28"/>
        <v>4600000</v>
      </c>
      <c r="F613" s="16"/>
      <c r="G613" s="22"/>
      <c r="H613" s="16"/>
      <c r="I613" s="19">
        <v>3500000</v>
      </c>
      <c r="J613" s="16"/>
      <c r="K613" s="2">
        <f t="shared" si="27"/>
        <v>8100000</v>
      </c>
      <c r="L613" s="16">
        <v>4600000</v>
      </c>
      <c r="M613" s="16" t="s">
        <v>288</v>
      </c>
      <c r="N613" s="16"/>
      <c r="O613" s="19"/>
      <c r="P613" s="22"/>
      <c r="Q613" s="22"/>
    </row>
    <row r="614" spans="1:17" s="20" customFormat="1" hidden="1" outlineLevel="1" x14ac:dyDescent="0.25">
      <c r="A614" s="20" t="s">
        <v>67</v>
      </c>
      <c r="B614" s="20" t="s">
        <v>20</v>
      </c>
      <c r="C614" s="20" t="s">
        <v>1463</v>
      </c>
      <c r="D614" s="20" t="s">
        <v>1464</v>
      </c>
      <c r="E614" s="16">
        <f t="shared" si="28"/>
        <v>4800000</v>
      </c>
      <c r="G614" s="22">
        <v>1000000</v>
      </c>
      <c r="I614" s="19">
        <v>0</v>
      </c>
      <c r="J614" s="22"/>
      <c r="K614" s="2">
        <f t="shared" si="27"/>
        <v>5800000</v>
      </c>
      <c r="L614" s="22">
        <v>4800000</v>
      </c>
      <c r="M614" s="20" t="s">
        <v>253</v>
      </c>
      <c r="N614" s="22"/>
      <c r="O614" s="19"/>
      <c r="P614" s="22"/>
      <c r="Q614" s="22"/>
    </row>
    <row r="615" spans="1:17" s="20" customFormat="1" hidden="1" outlineLevel="1" x14ac:dyDescent="0.25">
      <c r="A615" s="20" t="s">
        <v>67</v>
      </c>
      <c r="B615" s="20" t="s">
        <v>20</v>
      </c>
      <c r="C615" s="20" t="s">
        <v>1964</v>
      </c>
      <c r="D615" s="20" t="s">
        <v>1965</v>
      </c>
      <c r="E615" s="16">
        <f t="shared" si="28"/>
        <v>0</v>
      </c>
      <c r="G615" s="22">
        <v>615000</v>
      </c>
      <c r="I615" s="19">
        <v>0</v>
      </c>
      <c r="J615" s="22"/>
      <c r="K615" s="2">
        <f t="shared" si="27"/>
        <v>615000</v>
      </c>
      <c r="L615" s="22">
        <v>0</v>
      </c>
      <c r="M615" s="20" t="s">
        <v>253</v>
      </c>
      <c r="N615" s="22"/>
      <c r="O615" s="22"/>
      <c r="P615" s="22"/>
      <c r="Q615" s="22"/>
    </row>
    <row r="616" spans="1:17" s="20" customFormat="1" hidden="1" outlineLevel="1" x14ac:dyDescent="0.25">
      <c r="A616" s="20" t="s">
        <v>67</v>
      </c>
      <c r="B616" s="20" t="s">
        <v>20</v>
      </c>
      <c r="C616" s="20" t="s">
        <v>1466</v>
      </c>
      <c r="D616" s="20" t="s">
        <v>568</v>
      </c>
      <c r="E616" s="16">
        <f t="shared" si="28"/>
        <v>2000000</v>
      </c>
      <c r="G616" s="22"/>
      <c r="I616" s="19">
        <v>0</v>
      </c>
      <c r="J616" s="22"/>
      <c r="K616" s="2">
        <f t="shared" si="27"/>
        <v>2000000</v>
      </c>
      <c r="L616" s="22">
        <v>2000000</v>
      </c>
      <c r="M616" s="20" t="s">
        <v>288</v>
      </c>
      <c r="N616" s="22"/>
      <c r="O616" s="22"/>
      <c r="P616" s="22"/>
      <c r="Q616" s="22"/>
    </row>
    <row r="617" spans="1:17" s="20" customFormat="1" hidden="1" outlineLevel="1" x14ac:dyDescent="0.25">
      <c r="A617" s="20" t="s">
        <v>67</v>
      </c>
      <c r="B617" s="20" t="s">
        <v>20</v>
      </c>
      <c r="C617" s="29" t="s">
        <v>1434</v>
      </c>
      <c r="D617" s="20" t="s">
        <v>796</v>
      </c>
      <c r="E617" s="16">
        <f t="shared" si="28"/>
        <v>0</v>
      </c>
      <c r="G617" s="22"/>
      <c r="I617" s="19">
        <v>3500000</v>
      </c>
      <c r="J617" s="22"/>
      <c r="K617" s="2">
        <f t="shared" si="27"/>
        <v>3500000</v>
      </c>
      <c r="L617" s="22">
        <v>0</v>
      </c>
      <c r="M617" s="20" t="s">
        <v>250</v>
      </c>
      <c r="N617" s="22"/>
      <c r="O617" s="22"/>
      <c r="P617" s="22"/>
      <c r="Q617" s="22"/>
    </row>
    <row r="618" spans="1:17" s="20" customFormat="1" hidden="1" outlineLevel="1" x14ac:dyDescent="0.25">
      <c r="A618" s="20" t="s">
        <v>128</v>
      </c>
      <c r="B618" s="20" t="s">
        <v>20</v>
      </c>
      <c r="C618" s="20" t="s">
        <v>1966</v>
      </c>
      <c r="D618" s="20" t="s">
        <v>1967</v>
      </c>
      <c r="E618" s="16">
        <f t="shared" si="28"/>
        <v>0</v>
      </c>
      <c r="G618" s="22">
        <v>1000000</v>
      </c>
      <c r="I618" s="19">
        <v>0</v>
      </c>
      <c r="J618" s="22"/>
      <c r="K618" s="2">
        <f t="shared" si="27"/>
        <v>1000000</v>
      </c>
      <c r="L618" s="22">
        <v>0</v>
      </c>
      <c r="M618" s="20" t="s">
        <v>250</v>
      </c>
      <c r="N618" s="22"/>
      <c r="O618" s="19"/>
      <c r="P618" s="22"/>
      <c r="Q618" s="22"/>
    </row>
    <row r="619" spans="1:17" s="20" customFormat="1" hidden="1" outlineLevel="1" x14ac:dyDescent="0.25">
      <c r="A619" s="20" t="s">
        <v>128</v>
      </c>
      <c r="B619" s="20" t="s">
        <v>20</v>
      </c>
      <c r="C619" s="20" t="s">
        <v>1468</v>
      </c>
      <c r="D619" s="20" t="s">
        <v>1968</v>
      </c>
      <c r="E619" s="16">
        <f t="shared" si="28"/>
        <v>1300000</v>
      </c>
      <c r="G619" s="22"/>
      <c r="I619" s="19">
        <v>0</v>
      </c>
      <c r="J619" s="22"/>
      <c r="K619" s="2">
        <f t="shared" si="27"/>
        <v>1300000</v>
      </c>
      <c r="L619" s="22">
        <v>1300000</v>
      </c>
      <c r="M619" s="20" t="s">
        <v>250</v>
      </c>
      <c r="N619" s="22"/>
      <c r="O619" s="19"/>
      <c r="P619" s="22"/>
      <c r="Q619" s="22"/>
    </row>
    <row r="620" spans="1:17" s="20" customFormat="1" hidden="1" outlineLevel="1" x14ac:dyDescent="0.25">
      <c r="A620" s="20" t="s">
        <v>128</v>
      </c>
      <c r="B620" s="20" t="s">
        <v>20</v>
      </c>
      <c r="C620" s="20" t="s">
        <v>1969</v>
      </c>
      <c r="D620" s="20" t="s">
        <v>1970</v>
      </c>
      <c r="E620" s="16">
        <f t="shared" si="28"/>
        <v>4000000</v>
      </c>
      <c r="G620" s="22">
        <v>1000000</v>
      </c>
      <c r="I620" s="19">
        <v>0</v>
      </c>
      <c r="J620" s="22"/>
      <c r="K620" s="2">
        <f t="shared" si="27"/>
        <v>5000000</v>
      </c>
      <c r="L620" s="22">
        <v>4000000</v>
      </c>
      <c r="M620" s="20" t="s">
        <v>288</v>
      </c>
      <c r="N620" s="22"/>
      <c r="O620" s="19"/>
      <c r="P620" s="22"/>
      <c r="Q620" s="22"/>
    </row>
    <row r="621" spans="1:17" s="20" customFormat="1" hidden="1" outlineLevel="1" x14ac:dyDescent="0.25">
      <c r="A621" s="20" t="s">
        <v>128</v>
      </c>
      <c r="B621" s="20" t="s">
        <v>20</v>
      </c>
      <c r="C621" s="20" t="s">
        <v>1472</v>
      </c>
      <c r="D621" s="20" t="s">
        <v>1473</v>
      </c>
      <c r="E621" s="16">
        <f t="shared" si="28"/>
        <v>1800000</v>
      </c>
      <c r="G621" s="22">
        <v>1000000</v>
      </c>
      <c r="I621" s="19">
        <v>0</v>
      </c>
      <c r="J621" s="22"/>
      <c r="K621" s="2">
        <f t="shared" si="27"/>
        <v>2800000</v>
      </c>
      <c r="L621" s="22">
        <v>1800000</v>
      </c>
      <c r="M621" s="20" t="s">
        <v>250</v>
      </c>
      <c r="N621" s="22"/>
      <c r="O621" s="19"/>
      <c r="P621" s="22"/>
      <c r="Q621" s="22"/>
    </row>
    <row r="622" spans="1:17" s="20" customFormat="1" hidden="1" outlineLevel="1" x14ac:dyDescent="0.25">
      <c r="A622" s="20" t="s">
        <v>128</v>
      </c>
      <c r="B622" s="20" t="s">
        <v>20</v>
      </c>
      <c r="C622" s="20" t="s">
        <v>1474</v>
      </c>
      <c r="D622" s="20" t="s">
        <v>963</v>
      </c>
      <c r="E622" s="16">
        <f t="shared" si="28"/>
        <v>1800000</v>
      </c>
      <c r="G622" s="22">
        <v>461000</v>
      </c>
      <c r="I622" s="19">
        <v>0</v>
      </c>
      <c r="J622" s="22"/>
      <c r="K622" s="2">
        <f t="shared" si="27"/>
        <v>2261000</v>
      </c>
      <c r="L622" s="22">
        <v>1800000</v>
      </c>
      <c r="M622" s="20" t="s">
        <v>250</v>
      </c>
      <c r="N622" s="22"/>
      <c r="O622" s="19"/>
      <c r="P622" s="22"/>
      <c r="Q622" s="22"/>
    </row>
    <row r="623" spans="1:17" s="20" customFormat="1" hidden="1" outlineLevel="1" x14ac:dyDescent="0.25">
      <c r="A623" s="20" t="s">
        <v>128</v>
      </c>
      <c r="B623" s="20" t="s">
        <v>20</v>
      </c>
      <c r="C623" s="20" t="s">
        <v>1971</v>
      </c>
      <c r="D623" s="20" t="s">
        <v>1972</v>
      </c>
      <c r="E623" s="16">
        <f t="shared" si="28"/>
        <v>900000</v>
      </c>
      <c r="G623" s="22">
        <v>1000000</v>
      </c>
      <c r="I623" s="19">
        <v>0</v>
      </c>
      <c r="J623" s="22"/>
      <c r="K623" s="2">
        <f t="shared" si="27"/>
        <v>1900000</v>
      </c>
      <c r="L623" s="22">
        <v>900000</v>
      </c>
      <c r="M623" s="20" t="s">
        <v>251</v>
      </c>
      <c r="N623" s="22"/>
      <c r="O623" s="19"/>
      <c r="P623" s="22"/>
      <c r="Q623" s="22"/>
    </row>
    <row r="624" spans="1:17" s="20" customFormat="1" hidden="1" outlineLevel="1" x14ac:dyDescent="0.25">
      <c r="A624" s="20" t="s">
        <v>128</v>
      </c>
      <c r="B624" s="20" t="s">
        <v>20</v>
      </c>
      <c r="C624" s="20" t="s">
        <v>1973</v>
      </c>
      <c r="D624" s="20" t="s">
        <v>1974</v>
      </c>
      <c r="E624" s="16">
        <f t="shared" si="28"/>
        <v>3200000</v>
      </c>
      <c r="G624" s="22">
        <v>1000000</v>
      </c>
      <c r="I624" s="19">
        <v>0</v>
      </c>
      <c r="J624" s="22"/>
      <c r="K624" s="2">
        <f t="shared" si="27"/>
        <v>4200000</v>
      </c>
      <c r="L624" s="22">
        <v>3200000</v>
      </c>
      <c r="M624" s="20" t="s">
        <v>252</v>
      </c>
      <c r="N624" s="22"/>
      <c r="O624" s="19"/>
      <c r="P624" s="22"/>
      <c r="Q624" s="22"/>
    </row>
    <row r="625" spans="1:17" s="20" customFormat="1" hidden="1" outlineLevel="1" x14ac:dyDescent="0.25">
      <c r="A625" s="20" t="s">
        <v>128</v>
      </c>
      <c r="B625" s="20" t="s">
        <v>20</v>
      </c>
      <c r="C625" s="20" t="s">
        <v>1975</v>
      </c>
      <c r="D625" s="20" t="s">
        <v>1976</v>
      </c>
      <c r="E625" s="16">
        <f t="shared" si="28"/>
        <v>4600000</v>
      </c>
      <c r="G625" s="22">
        <v>1000000</v>
      </c>
      <c r="I625" s="19">
        <v>0</v>
      </c>
      <c r="J625" s="22"/>
      <c r="K625" s="2">
        <f t="shared" si="27"/>
        <v>5600000</v>
      </c>
      <c r="L625" s="22">
        <v>4600000</v>
      </c>
      <c r="M625" s="20" t="s">
        <v>288</v>
      </c>
      <c r="N625" s="22"/>
      <c r="O625" s="19"/>
      <c r="P625" s="22"/>
      <c r="Q625" s="22"/>
    </row>
    <row r="626" spans="1:17" s="20" customFormat="1" hidden="1" outlineLevel="1" x14ac:dyDescent="0.25">
      <c r="A626" s="20" t="s">
        <v>128</v>
      </c>
      <c r="B626" s="20" t="s">
        <v>20</v>
      </c>
      <c r="C626" s="20" t="s">
        <v>1480</v>
      </c>
      <c r="D626" s="20" t="s">
        <v>969</v>
      </c>
      <c r="E626" s="16">
        <f t="shared" si="28"/>
        <v>2800000</v>
      </c>
      <c r="G626" s="22"/>
      <c r="I626" s="19">
        <v>0</v>
      </c>
      <c r="J626" s="22"/>
      <c r="K626" s="2">
        <f t="shared" si="27"/>
        <v>2800000</v>
      </c>
      <c r="L626" s="22">
        <v>2800000</v>
      </c>
      <c r="M626" s="20" t="s">
        <v>250</v>
      </c>
      <c r="N626" s="22"/>
      <c r="O626" s="19"/>
      <c r="P626" s="22"/>
      <c r="Q626" s="22"/>
    </row>
    <row r="627" spans="1:17" s="20" customFormat="1" hidden="1" outlineLevel="1" x14ac:dyDescent="0.25">
      <c r="A627" s="20" t="s">
        <v>128</v>
      </c>
      <c r="B627" s="20" t="s">
        <v>20</v>
      </c>
      <c r="C627" s="20" t="s">
        <v>1481</v>
      </c>
      <c r="D627" s="20" t="s">
        <v>332</v>
      </c>
      <c r="E627" s="16">
        <f t="shared" si="28"/>
        <v>0</v>
      </c>
      <c r="G627" s="22"/>
      <c r="I627" s="19">
        <v>2000000</v>
      </c>
      <c r="J627" s="22"/>
      <c r="K627" s="2">
        <f t="shared" si="27"/>
        <v>2000000</v>
      </c>
      <c r="L627" s="22">
        <v>0</v>
      </c>
      <c r="M627" s="20" t="s">
        <v>250</v>
      </c>
      <c r="N627" s="22"/>
      <c r="O627" s="19"/>
      <c r="P627" s="22"/>
      <c r="Q627" s="22"/>
    </row>
    <row r="628" spans="1:17" s="20" customFormat="1" hidden="1" outlineLevel="1" x14ac:dyDescent="0.25">
      <c r="A628" s="20" t="s">
        <v>128</v>
      </c>
      <c r="B628" s="20" t="s">
        <v>20</v>
      </c>
      <c r="C628" s="20" t="s">
        <v>1482</v>
      </c>
      <c r="D628" s="20" t="s">
        <v>1483</v>
      </c>
      <c r="E628" s="16">
        <f t="shared" si="28"/>
        <v>0</v>
      </c>
      <c r="G628" s="22">
        <v>1000000</v>
      </c>
      <c r="I628" s="19">
        <v>0</v>
      </c>
      <c r="J628" s="22"/>
      <c r="K628" s="2">
        <f t="shared" si="27"/>
        <v>1000000</v>
      </c>
      <c r="L628" s="22">
        <v>0</v>
      </c>
      <c r="M628" s="20" t="s">
        <v>250</v>
      </c>
      <c r="N628" s="22"/>
      <c r="O628" s="19"/>
      <c r="P628" s="22"/>
      <c r="Q628" s="22"/>
    </row>
    <row r="629" spans="1:17" s="20" customFormat="1" hidden="1" outlineLevel="1" x14ac:dyDescent="0.25">
      <c r="A629" s="20" t="s">
        <v>128</v>
      </c>
      <c r="B629" s="20" t="s">
        <v>20</v>
      </c>
      <c r="D629" s="20" t="s">
        <v>806</v>
      </c>
      <c r="E629" s="16">
        <f t="shared" si="28"/>
        <v>0</v>
      </c>
      <c r="G629" s="22"/>
      <c r="I629" s="19">
        <v>0</v>
      </c>
      <c r="J629" s="22"/>
      <c r="K629" s="2">
        <f t="shared" si="27"/>
        <v>0</v>
      </c>
      <c r="L629" s="22">
        <v>0</v>
      </c>
      <c r="M629" s="20" t="s">
        <v>251</v>
      </c>
      <c r="N629" s="22"/>
      <c r="O629" s="19"/>
      <c r="P629" s="22"/>
      <c r="Q629" s="22"/>
    </row>
    <row r="630" spans="1:17" s="20" customFormat="1" hidden="1" outlineLevel="1" x14ac:dyDescent="0.25">
      <c r="A630" s="20" t="s">
        <v>128</v>
      </c>
      <c r="B630" s="20" t="s">
        <v>20</v>
      </c>
      <c r="C630" s="20" t="s">
        <v>1486</v>
      </c>
      <c r="D630" s="20" t="s">
        <v>809</v>
      </c>
      <c r="E630" s="16">
        <f t="shared" si="28"/>
        <v>3000000</v>
      </c>
      <c r="G630" s="22">
        <v>1000000</v>
      </c>
      <c r="I630" s="19">
        <v>0</v>
      </c>
      <c r="J630" s="22"/>
      <c r="K630" s="2">
        <f t="shared" si="27"/>
        <v>4000000</v>
      </c>
      <c r="L630" s="22">
        <v>3000000</v>
      </c>
      <c r="M630" s="20" t="s">
        <v>288</v>
      </c>
      <c r="N630" s="22"/>
      <c r="O630" s="19"/>
      <c r="P630" s="22"/>
      <c r="Q630" s="22"/>
    </row>
    <row r="631" spans="1:17" s="20" customFormat="1" hidden="1" outlineLevel="1" x14ac:dyDescent="0.25">
      <c r="A631" s="20" t="s">
        <v>128</v>
      </c>
      <c r="B631" s="20" t="s">
        <v>20</v>
      </c>
      <c r="C631" s="20" t="s">
        <v>1488</v>
      </c>
      <c r="D631" s="20" t="s">
        <v>1977</v>
      </c>
      <c r="E631" s="16">
        <f t="shared" si="28"/>
        <v>0</v>
      </c>
      <c r="G631" s="22"/>
      <c r="I631" s="19">
        <v>0</v>
      </c>
      <c r="J631" s="22"/>
      <c r="K631" s="2">
        <f t="shared" si="27"/>
        <v>0</v>
      </c>
      <c r="L631" s="22">
        <v>0</v>
      </c>
      <c r="M631" s="20" t="s">
        <v>250</v>
      </c>
      <c r="N631" s="22"/>
      <c r="O631" s="19"/>
      <c r="P631" s="22"/>
      <c r="Q631" s="22"/>
    </row>
    <row r="632" spans="1:17" s="20" customFormat="1" hidden="1" outlineLevel="1" x14ac:dyDescent="0.25">
      <c r="A632" s="20" t="s">
        <v>128</v>
      </c>
      <c r="B632" s="20" t="s">
        <v>20</v>
      </c>
      <c r="C632" s="20" t="s">
        <v>1487</v>
      </c>
      <c r="D632" s="20" t="s">
        <v>543</v>
      </c>
      <c r="E632" s="16">
        <f t="shared" si="28"/>
        <v>500000</v>
      </c>
      <c r="G632" s="22"/>
      <c r="I632" s="19">
        <v>0</v>
      </c>
      <c r="J632" s="22"/>
      <c r="K632" s="2">
        <f t="shared" si="27"/>
        <v>500000</v>
      </c>
      <c r="L632" s="22">
        <v>500000</v>
      </c>
      <c r="M632" s="20" t="s">
        <v>250</v>
      </c>
      <c r="N632" s="22"/>
      <c r="O632" s="19"/>
      <c r="P632" s="22"/>
      <c r="Q632" s="22"/>
    </row>
    <row r="633" spans="1:17" s="20" customFormat="1" hidden="1" outlineLevel="1" x14ac:dyDescent="0.25">
      <c r="A633" s="20" t="s">
        <v>128</v>
      </c>
      <c r="B633" s="20" t="s">
        <v>20</v>
      </c>
      <c r="D633" s="20" t="s">
        <v>1978</v>
      </c>
      <c r="E633" s="16">
        <f t="shared" si="28"/>
        <v>0</v>
      </c>
      <c r="G633" s="22"/>
      <c r="I633" s="19">
        <v>0</v>
      </c>
      <c r="J633" s="22"/>
      <c r="K633" s="2">
        <f t="shared" si="27"/>
        <v>0</v>
      </c>
      <c r="L633" s="22">
        <v>0</v>
      </c>
      <c r="M633" s="20" t="s">
        <v>288</v>
      </c>
      <c r="N633" s="22"/>
      <c r="O633" s="19"/>
      <c r="P633" s="22"/>
      <c r="Q633" s="22"/>
    </row>
    <row r="634" spans="1:17" s="20" customFormat="1" hidden="1" outlineLevel="1" x14ac:dyDescent="0.25">
      <c r="A634" s="20" t="s">
        <v>128</v>
      </c>
      <c r="B634" s="20" t="s">
        <v>20</v>
      </c>
      <c r="C634" s="20" t="s">
        <v>1489</v>
      </c>
      <c r="D634" s="20" t="s">
        <v>1490</v>
      </c>
      <c r="E634" s="16">
        <f t="shared" si="28"/>
        <v>1300000</v>
      </c>
      <c r="G634" s="22">
        <v>1000000</v>
      </c>
      <c r="I634" s="19">
        <v>0</v>
      </c>
      <c r="J634" s="22"/>
      <c r="K634" s="2">
        <f t="shared" si="27"/>
        <v>2300000</v>
      </c>
      <c r="L634" s="22">
        <v>1300000</v>
      </c>
      <c r="M634" s="20" t="s">
        <v>250</v>
      </c>
      <c r="N634" s="22"/>
      <c r="O634" s="19"/>
      <c r="P634" s="22"/>
      <c r="Q634" s="22"/>
    </row>
    <row r="635" spans="1:17" s="20" customFormat="1" hidden="1" outlineLevel="1" x14ac:dyDescent="0.25">
      <c r="A635" s="20" t="s">
        <v>128</v>
      </c>
      <c r="B635" s="20" t="s">
        <v>20</v>
      </c>
      <c r="C635" s="20" t="s">
        <v>1491</v>
      </c>
      <c r="D635" s="20" t="s">
        <v>1492</v>
      </c>
      <c r="E635" s="16">
        <f t="shared" si="28"/>
        <v>1300000</v>
      </c>
      <c r="G635" s="22">
        <v>1000000</v>
      </c>
      <c r="I635" s="19">
        <v>0</v>
      </c>
      <c r="J635" s="22"/>
      <c r="K635" s="2">
        <f t="shared" si="27"/>
        <v>2300000</v>
      </c>
      <c r="L635" s="22">
        <v>1300000</v>
      </c>
      <c r="M635" s="20" t="s">
        <v>253</v>
      </c>
      <c r="N635" s="22"/>
      <c r="O635" s="19"/>
      <c r="P635" s="22"/>
      <c r="Q635" s="22"/>
    </row>
    <row r="636" spans="1:17" s="20" customFormat="1" hidden="1" outlineLevel="1" x14ac:dyDescent="0.25">
      <c r="A636" s="20" t="s">
        <v>128</v>
      </c>
      <c r="B636" s="20" t="s">
        <v>20</v>
      </c>
      <c r="C636" s="20" t="s">
        <v>1493</v>
      </c>
      <c r="D636" s="20" t="s">
        <v>1494</v>
      </c>
      <c r="E636" s="16">
        <f t="shared" si="28"/>
        <v>4000000</v>
      </c>
      <c r="G636" s="22">
        <v>1000000</v>
      </c>
      <c r="I636" s="19">
        <v>0</v>
      </c>
      <c r="J636" s="22"/>
      <c r="K636" s="2">
        <f t="shared" si="27"/>
        <v>5000000</v>
      </c>
      <c r="L636" s="22">
        <v>4000000</v>
      </c>
      <c r="M636" s="20" t="s">
        <v>288</v>
      </c>
      <c r="N636" s="22"/>
      <c r="O636" s="19"/>
      <c r="P636" s="22"/>
      <c r="Q636" s="22"/>
    </row>
    <row r="637" spans="1:17" s="20" customFormat="1" hidden="1" outlineLevel="1" x14ac:dyDescent="0.25">
      <c r="A637" s="20" t="s">
        <v>128</v>
      </c>
      <c r="B637" s="20" t="s">
        <v>20</v>
      </c>
      <c r="C637" s="20" t="s">
        <v>1979</v>
      </c>
      <c r="D637" s="20" t="s">
        <v>1980</v>
      </c>
      <c r="E637" s="16">
        <f t="shared" si="28"/>
        <v>0</v>
      </c>
      <c r="G637" s="22">
        <v>1000000</v>
      </c>
      <c r="I637" s="19">
        <v>0</v>
      </c>
      <c r="J637" s="22"/>
      <c r="K637" s="2">
        <f t="shared" si="27"/>
        <v>1000000</v>
      </c>
      <c r="L637" s="22">
        <v>0</v>
      </c>
      <c r="M637" s="20" t="s">
        <v>253</v>
      </c>
      <c r="N637" s="22"/>
      <c r="O637" s="19"/>
      <c r="P637" s="22"/>
      <c r="Q637" s="22"/>
    </row>
    <row r="638" spans="1:17" s="20" customFormat="1" hidden="1" outlineLevel="1" x14ac:dyDescent="0.25">
      <c r="A638" s="20" t="s">
        <v>128</v>
      </c>
      <c r="B638" s="20" t="s">
        <v>20</v>
      </c>
      <c r="C638" s="20" t="s">
        <v>1981</v>
      </c>
      <c r="D638" s="20" t="s">
        <v>1982</v>
      </c>
      <c r="E638" s="16">
        <f t="shared" si="28"/>
        <v>1800000</v>
      </c>
      <c r="G638" s="22">
        <v>1000000</v>
      </c>
      <c r="I638" s="19">
        <v>0</v>
      </c>
      <c r="J638" s="22"/>
      <c r="K638" s="2">
        <f t="shared" si="27"/>
        <v>2800000</v>
      </c>
      <c r="L638" s="22">
        <v>1800000</v>
      </c>
      <c r="M638" s="20" t="s">
        <v>288</v>
      </c>
      <c r="N638" s="22"/>
      <c r="O638" s="19"/>
      <c r="P638" s="22"/>
      <c r="Q638" s="22"/>
    </row>
    <row r="639" spans="1:17" s="20" customFormat="1" hidden="1" outlineLevel="1" x14ac:dyDescent="0.25">
      <c r="A639" s="20" t="s">
        <v>128</v>
      </c>
      <c r="B639" s="20" t="s">
        <v>20</v>
      </c>
      <c r="C639" s="20" t="s">
        <v>1495</v>
      </c>
      <c r="D639" s="20" t="s">
        <v>890</v>
      </c>
      <c r="E639" s="16">
        <f t="shared" si="28"/>
        <v>1000000</v>
      </c>
      <c r="G639" s="22"/>
      <c r="I639" s="19">
        <v>0</v>
      </c>
      <c r="J639" s="22"/>
      <c r="K639" s="2">
        <f t="shared" si="27"/>
        <v>1000000</v>
      </c>
      <c r="L639" s="22">
        <v>1000000</v>
      </c>
      <c r="M639" s="20" t="s">
        <v>288</v>
      </c>
      <c r="N639" s="22"/>
      <c r="O639" s="19"/>
      <c r="P639" s="22"/>
      <c r="Q639" s="22"/>
    </row>
    <row r="640" spans="1:17" s="20" customFormat="1" hidden="1" outlineLevel="1" x14ac:dyDescent="0.25">
      <c r="A640" s="20" t="s">
        <v>128</v>
      </c>
      <c r="B640" s="20" t="s">
        <v>20</v>
      </c>
      <c r="C640" s="20" t="s">
        <v>1496</v>
      </c>
      <c r="D640" s="20" t="s">
        <v>687</v>
      </c>
      <c r="E640" s="16">
        <f t="shared" si="28"/>
        <v>0</v>
      </c>
      <c r="G640" s="22"/>
      <c r="I640" s="19">
        <v>0</v>
      </c>
      <c r="J640" s="22"/>
      <c r="K640" s="2">
        <f t="shared" si="27"/>
        <v>0</v>
      </c>
      <c r="L640" s="22">
        <v>0</v>
      </c>
      <c r="M640" s="20" t="s">
        <v>253</v>
      </c>
      <c r="N640" s="22"/>
      <c r="O640" s="19"/>
      <c r="P640" s="22"/>
      <c r="Q640" s="22"/>
    </row>
    <row r="641" spans="1:17" s="20" customFormat="1" hidden="1" outlineLevel="1" x14ac:dyDescent="0.25">
      <c r="A641" s="20" t="s">
        <v>128</v>
      </c>
      <c r="B641" s="20" t="s">
        <v>20</v>
      </c>
      <c r="C641" s="20" t="s">
        <v>1497</v>
      </c>
      <c r="D641" s="20" t="s">
        <v>891</v>
      </c>
      <c r="E641" s="16">
        <f t="shared" si="28"/>
        <v>1800000</v>
      </c>
      <c r="G641" s="22"/>
      <c r="I641" s="19">
        <v>0</v>
      </c>
      <c r="J641" s="22"/>
      <c r="K641" s="2">
        <f t="shared" si="27"/>
        <v>1800000</v>
      </c>
      <c r="L641" s="22">
        <v>1800000</v>
      </c>
      <c r="M641" s="20" t="s">
        <v>253</v>
      </c>
      <c r="N641" s="22"/>
      <c r="O641" s="19"/>
      <c r="P641" s="22"/>
      <c r="Q641" s="22"/>
    </row>
    <row r="642" spans="1:17" s="20" customFormat="1" hidden="1" outlineLevel="1" x14ac:dyDescent="0.25">
      <c r="A642" s="20" t="s">
        <v>128</v>
      </c>
      <c r="B642" s="20" t="s">
        <v>20</v>
      </c>
      <c r="C642" s="20" t="s">
        <v>1498</v>
      </c>
      <c r="D642" s="20" t="s">
        <v>794</v>
      </c>
      <c r="E642" s="16">
        <f t="shared" si="28"/>
        <v>5000000</v>
      </c>
      <c r="G642" s="22"/>
      <c r="I642" s="19">
        <v>3500000</v>
      </c>
      <c r="J642" s="22"/>
      <c r="K642" s="2">
        <f t="shared" si="27"/>
        <v>8500000</v>
      </c>
      <c r="L642" s="22">
        <v>5000000</v>
      </c>
      <c r="M642" s="20" t="s">
        <v>288</v>
      </c>
      <c r="N642" s="22"/>
      <c r="O642" s="19"/>
      <c r="P642" s="22"/>
      <c r="Q642" s="22"/>
    </row>
    <row r="643" spans="1:17" s="20" customFormat="1" hidden="1" outlineLevel="1" x14ac:dyDescent="0.25">
      <c r="A643" s="20" t="s">
        <v>128</v>
      </c>
      <c r="B643" s="20" t="s">
        <v>20</v>
      </c>
      <c r="C643" s="20" t="s">
        <v>1499</v>
      </c>
      <c r="D643" s="20" t="s">
        <v>723</v>
      </c>
      <c r="E643" s="16">
        <f t="shared" si="28"/>
        <v>1800000</v>
      </c>
      <c r="G643" s="22"/>
      <c r="I643" s="19">
        <v>0</v>
      </c>
      <c r="J643" s="22"/>
      <c r="K643" s="2">
        <f t="shared" si="27"/>
        <v>1800000</v>
      </c>
      <c r="L643" s="22">
        <v>1800000</v>
      </c>
      <c r="M643" s="20" t="s">
        <v>253</v>
      </c>
      <c r="N643" s="22"/>
      <c r="O643" s="19"/>
      <c r="P643" s="22"/>
      <c r="Q643" s="22"/>
    </row>
    <row r="644" spans="1:17" s="20" customFormat="1" hidden="1" outlineLevel="1" x14ac:dyDescent="0.25">
      <c r="A644" s="20" t="s">
        <v>128</v>
      </c>
      <c r="B644" s="20" t="s">
        <v>20</v>
      </c>
      <c r="C644" s="20" t="s">
        <v>1983</v>
      </c>
      <c r="D644" s="20" t="s">
        <v>1984</v>
      </c>
      <c r="E644" s="16">
        <f t="shared" si="28"/>
        <v>1150000</v>
      </c>
      <c r="G644" s="22">
        <v>884000</v>
      </c>
      <c r="I644" s="19">
        <v>0</v>
      </c>
      <c r="J644" s="22"/>
      <c r="K644" s="2">
        <f t="shared" si="27"/>
        <v>2034000</v>
      </c>
      <c r="L644" s="22">
        <v>1150000</v>
      </c>
      <c r="M644" s="20" t="s">
        <v>253</v>
      </c>
      <c r="N644" s="22"/>
      <c r="O644" s="19"/>
      <c r="P644" s="22"/>
      <c r="Q644" s="22"/>
    </row>
    <row r="645" spans="1:17" s="20" customFormat="1" hidden="1" outlineLevel="1" x14ac:dyDescent="0.25">
      <c r="A645" s="20" t="s">
        <v>128</v>
      </c>
      <c r="B645" s="20" t="s">
        <v>20</v>
      </c>
      <c r="C645" s="20" t="s">
        <v>1985</v>
      </c>
      <c r="D645" s="20" t="s">
        <v>1986</v>
      </c>
      <c r="E645" s="16">
        <f t="shared" si="28"/>
        <v>1150000</v>
      </c>
      <c r="G645" s="22">
        <v>846000</v>
      </c>
      <c r="I645" s="19">
        <v>0</v>
      </c>
      <c r="J645" s="22"/>
      <c r="K645" s="2">
        <f t="shared" ref="K645:K708" si="29">SUM(E645:G645)-H645+I645+J645</f>
        <v>1996000</v>
      </c>
      <c r="L645" s="22">
        <v>1150000</v>
      </c>
      <c r="M645" s="20" t="s">
        <v>253</v>
      </c>
      <c r="N645" s="22"/>
      <c r="O645" s="19"/>
      <c r="P645" s="22"/>
      <c r="Q645" s="22"/>
    </row>
    <row r="646" spans="1:17" s="20" customFormat="1" hidden="1" outlineLevel="1" x14ac:dyDescent="0.25">
      <c r="A646" s="20" t="s">
        <v>128</v>
      </c>
      <c r="B646" s="20" t="s">
        <v>20</v>
      </c>
      <c r="C646" s="20" t="s">
        <v>1500</v>
      </c>
      <c r="D646" s="20" t="s">
        <v>724</v>
      </c>
      <c r="E646" s="16">
        <f t="shared" si="28"/>
        <v>5000000</v>
      </c>
      <c r="G646" s="22"/>
      <c r="I646" s="19">
        <v>2000000</v>
      </c>
      <c r="J646" s="22"/>
      <c r="K646" s="2">
        <f t="shared" si="29"/>
        <v>7000000</v>
      </c>
      <c r="L646" s="22">
        <v>5000000</v>
      </c>
      <c r="M646" s="20" t="s">
        <v>288</v>
      </c>
      <c r="N646" s="22"/>
      <c r="O646" s="19"/>
      <c r="P646" s="22"/>
      <c r="Q646" s="22"/>
    </row>
    <row r="647" spans="1:17" s="20" customFormat="1" hidden="1" outlineLevel="1" x14ac:dyDescent="0.25">
      <c r="A647" s="20" t="s">
        <v>128</v>
      </c>
      <c r="B647" s="20" t="s">
        <v>20</v>
      </c>
      <c r="C647" s="20" t="s">
        <v>1987</v>
      </c>
      <c r="D647" s="20" t="s">
        <v>1988</v>
      </c>
      <c r="E647" s="16">
        <f t="shared" si="28"/>
        <v>4807000</v>
      </c>
      <c r="G647" s="22">
        <v>961000</v>
      </c>
      <c r="I647" s="19">
        <v>0</v>
      </c>
      <c r="J647" s="22"/>
      <c r="K647" s="2">
        <f t="shared" si="29"/>
        <v>5768000</v>
      </c>
      <c r="L647" s="22">
        <v>4807000</v>
      </c>
      <c r="M647" s="20" t="s">
        <v>288</v>
      </c>
      <c r="N647" s="22"/>
      <c r="O647" s="19"/>
      <c r="P647" s="22"/>
      <c r="Q647" s="22"/>
    </row>
    <row r="648" spans="1:17" s="20" customFormat="1" hidden="1" outlineLevel="1" x14ac:dyDescent="0.25">
      <c r="A648" s="20" t="s">
        <v>128</v>
      </c>
      <c r="B648" s="20" t="s">
        <v>20</v>
      </c>
      <c r="C648" s="20">
        <v>0</v>
      </c>
      <c r="D648" s="20" t="s">
        <v>972</v>
      </c>
      <c r="E648" s="16">
        <f t="shared" si="28"/>
        <v>0</v>
      </c>
      <c r="G648" s="22"/>
      <c r="I648" s="19">
        <v>0</v>
      </c>
      <c r="J648" s="22"/>
      <c r="K648" s="2">
        <f t="shared" si="29"/>
        <v>0</v>
      </c>
      <c r="L648" s="22">
        <v>0</v>
      </c>
      <c r="M648" s="20" t="s">
        <v>253</v>
      </c>
      <c r="N648" s="22"/>
      <c r="O648" s="19"/>
      <c r="P648" s="22"/>
      <c r="Q648" s="22"/>
    </row>
    <row r="649" spans="1:17" s="20" customFormat="1" hidden="1" outlineLevel="1" x14ac:dyDescent="0.25">
      <c r="A649" s="20" t="s">
        <v>128</v>
      </c>
      <c r="B649" s="20" t="s">
        <v>20</v>
      </c>
      <c r="C649" s="20">
        <v>0</v>
      </c>
      <c r="D649" s="20" t="s">
        <v>801</v>
      </c>
      <c r="E649" s="16">
        <f t="shared" si="28"/>
        <v>0</v>
      </c>
      <c r="G649" s="22"/>
      <c r="I649" s="19">
        <v>0</v>
      </c>
      <c r="J649" s="22"/>
      <c r="K649" s="2">
        <f t="shared" si="29"/>
        <v>0</v>
      </c>
      <c r="L649" s="22">
        <v>0</v>
      </c>
      <c r="M649" s="20" t="s">
        <v>288</v>
      </c>
      <c r="N649" s="22"/>
      <c r="O649" s="19"/>
      <c r="P649" s="22"/>
      <c r="Q649" s="22"/>
    </row>
    <row r="650" spans="1:17" s="20" customFormat="1" hidden="1" outlineLevel="1" x14ac:dyDescent="0.25">
      <c r="A650" s="20" t="s">
        <v>128</v>
      </c>
      <c r="B650" s="20" t="s">
        <v>20</v>
      </c>
      <c r="C650" s="20">
        <v>0</v>
      </c>
      <c r="D650" s="20" t="s">
        <v>964</v>
      </c>
      <c r="E650" s="16">
        <f t="shared" si="28"/>
        <v>0</v>
      </c>
      <c r="G650" s="22"/>
      <c r="I650" s="19">
        <v>0</v>
      </c>
      <c r="J650" s="22"/>
      <c r="K650" s="2">
        <f t="shared" si="29"/>
        <v>0</v>
      </c>
      <c r="L650" s="22">
        <v>0</v>
      </c>
      <c r="M650" s="20" t="s">
        <v>253</v>
      </c>
      <c r="N650" s="22"/>
      <c r="O650" s="19"/>
      <c r="P650" s="22"/>
      <c r="Q650" s="22"/>
    </row>
    <row r="651" spans="1:17" s="20" customFormat="1" hidden="1" outlineLevel="1" x14ac:dyDescent="0.25">
      <c r="A651" s="20" t="s">
        <v>128</v>
      </c>
      <c r="B651" s="20" t="s">
        <v>20</v>
      </c>
      <c r="C651" s="20" t="s">
        <v>1989</v>
      </c>
      <c r="D651" s="20" t="s">
        <v>1990</v>
      </c>
      <c r="E651" s="16">
        <f t="shared" si="28"/>
        <v>2200000</v>
      </c>
      <c r="G651" s="22">
        <v>1000000</v>
      </c>
      <c r="I651" s="19">
        <v>0</v>
      </c>
      <c r="J651" s="22"/>
      <c r="K651" s="2">
        <f t="shared" si="29"/>
        <v>3200000</v>
      </c>
      <c r="L651" s="22">
        <v>2200000</v>
      </c>
      <c r="M651" s="20" t="s">
        <v>253</v>
      </c>
      <c r="N651" s="22"/>
      <c r="O651" s="19"/>
      <c r="P651" s="22"/>
      <c r="Q651" s="22"/>
    </row>
    <row r="652" spans="1:17" s="20" customFormat="1" hidden="1" outlineLevel="1" x14ac:dyDescent="0.25">
      <c r="A652" s="20" t="s">
        <v>128</v>
      </c>
      <c r="B652" s="20" t="s">
        <v>20</v>
      </c>
      <c r="C652" s="20" t="s">
        <v>1991</v>
      </c>
      <c r="D652" s="20" t="s">
        <v>1992</v>
      </c>
      <c r="E652" s="16">
        <f t="shared" si="28"/>
        <v>1800000</v>
      </c>
      <c r="G652" s="22">
        <v>1000000</v>
      </c>
      <c r="I652" s="19">
        <v>0</v>
      </c>
      <c r="J652" s="22"/>
      <c r="K652" s="2">
        <f t="shared" si="29"/>
        <v>2800000</v>
      </c>
      <c r="L652" s="22">
        <v>1800000</v>
      </c>
      <c r="M652" s="20" t="s">
        <v>288</v>
      </c>
      <c r="N652" s="22"/>
      <c r="O652" s="19"/>
      <c r="P652" s="22"/>
      <c r="Q652" s="22"/>
    </row>
    <row r="653" spans="1:17" s="20" customFormat="1" hidden="1" outlineLevel="1" x14ac:dyDescent="0.25">
      <c r="A653" s="20" t="s">
        <v>66</v>
      </c>
      <c r="B653" s="20" t="s">
        <v>37</v>
      </c>
      <c r="C653" s="20" t="s">
        <v>1502</v>
      </c>
      <c r="D653" s="20" t="s">
        <v>289</v>
      </c>
      <c r="E653" s="16">
        <f t="shared" si="28"/>
        <v>200000</v>
      </c>
      <c r="I653" s="19">
        <v>0</v>
      </c>
      <c r="J653" s="19">
        <v>0</v>
      </c>
      <c r="K653" s="2">
        <f t="shared" si="29"/>
        <v>200000</v>
      </c>
      <c r="L653" s="22">
        <v>200000</v>
      </c>
      <c r="N653" s="22"/>
      <c r="O653" s="19"/>
      <c r="P653" s="22"/>
      <c r="Q653" s="22"/>
    </row>
    <row r="654" spans="1:17" s="20" customFormat="1" hidden="1" outlineLevel="1" x14ac:dyDescent="0.25">
      <c r="A654" s="20" t="s">
        <v>66</v>
      </c>
      <c r="B654" s="20" t="s">
        <v>37</v>
      </c>
      <c r="C654" s="20" t="s">
        <v>1503</v>
      </c>
      <c r="D654" s="20" t="s">
        <v>657</v>
      </c>
      <c r="E654" s="16">
        <f t="shared" si="28"/>
        <v>0</v>
      </c>
      <c r="I654" s="19">
        <v>1500000</v>
      </c>
      <c r="J654" s="19">
        <v>0</v>
      </c>
      <c r="K654" s="2">
        <f t="shared" si="29"/>
        <v>1500000</v>
      </c>
      <c r="L654" s="22">
        <v>0</v>
      </c>
      <c r="N654" s="22"/>
      <c r="O654" s="19"/>
      <c r="P654" s="22"/>
      <c r="Q654" s="22"/>
    </row>
    <row r="655" spans="1:17" s="20" customFormat="1" hidden="1" outlineLevel="1" x14ac:dyDescent="0.25">
      <c r="A655" s="20" t="s">
        <v>66</v>
      </c>
      <c r="B655" s="20" t="s">
        <v>37</v>
      </c>
      <c r="C655" s="20" t="s">
        <v>1504</v>
      </c>
      <c r="D655" s="20" t="s">
        <v>1505</v>
      </c>
      <c r="E655" s="16">
        <f t="shared" si="28"/>
        <v>1800000</v>
      </c>
      <c r="I655" s="19">
        <v>2000000</v>
      </c>
      <c r="J655" s="19">
        <v>4000000</v>
      </c>
      <c r="K655" s="2">
        <f t="shared" si="29"/>
        <v>7800000</v>
      </c>
      <c r="L655" s="22">
        <v>1800000</v>
      </c>
      <c r="N655" s="22"/>
      <c r="O655" s="19"/>
      <c r="P655" s="22"/>
      <c r="Q655" s="22"/>
    </row>
    <row r="656" spans="1:17" s="20" customFormat="1" hidden="1" outlineLevel="1" x14ac:dyDescent="0.25">
      <c r="A656" s="20" t="s">
        <v>66</v>
      </c>
      <c r="B656" s="20" t="s">
        <v>37</v>
      </c>
      <c r="C656" s="20" t="s">
        <v>1506</v>
      </c>
      <c r="D656" s="20" t="s">
        <v>287</v>
      </c>
      <c r="E656" s="16">
        <f t="shared" si="28"/>
        <v>200000</v>
      </c>
      <c r="I656" s="19">
        <v>3750000</v>
      </c>
      <c r="J656" s="19">
        <v>0</v>
      </c>
      <c r="K656" s="2">
        <f t="shared" si="29"/>
        <v>3950000</v>
      </c>
      <c r="L656" s="22">
        <v>200000</v>
      </c>
      <c r="N656" s="22"/>
      <c r="O656" s="19"/>
      <c r="P656" s="22"/>
      <c r="Q656" s="22"/>
    </row>
    <row r="657" spans="1:17" s="20" customFormat="1" hidden="1" outlineLevel="1" x14ac:dyDescent="0.25">
      <c r="A657" s="20" t="s">
        <v>66</v>
      </c>
      <c r="B657" s="20" t="s">
        <v>37</v>
      </c>
      <c r="C657" s="20" t="s">
        <v>1507</v>
      </c>
      <c r="D657" s="20" t="s">
        <v>277</v>
      </c>
      <c r="E657" s="16">
        <f t="shared" si="28"/>
        <v>500000</v>
      </c>
      <c r="I657" s="19">
        <v>0</v>
      </c>
      <c r="J657" s="19">
        <v>3000000</v>
      </c>
      <c r="K657" s="2">
        <f t="shared" si="29"/>
        <v>3500000</v>
      </c>
      <c r="L657" s="22">
        <v>500000</v>
      </c>
      <c r="N657" s="22"/>
      <c r="O657" s="19"/>
      <c r="P657" s="22"/>
      <c r="Q657" s="22"/>
    </row>
    <row r="658" spans="1:17" s="20" customFormat="1" hidden="1" outlineLevel="1" x14ac:dyDescent="0.25">
      <c r="A658" s="20" t="s">
        <v>66</v>
      </c>
      <c r="B658" s="20" t="s">
        <v>37</v>
      </c>
      <c r="C658" s="20" t="s">
        <v>1508</v>
      </c>
      <c r="D658" s="20" t="s">
        <v>803</v>
      </c>
      <c r="E658" s="16">
        <f t="shared" si="28"/>
        <v>1500000</v>
      </c>
      <c r="I658" s="22">
        <v>2000000</v>
      </c>
      <c r="J658" s="19">
        <v>2000000</v>
      </c>
      <c r="K658" s="2">
        <f t="shared" si="29"/>
        <v>5500000</v>
      </c>
      <c r="L658" s="22">
        <v>1500000</v>
      </c>
      <c r="N658" s="22"/>
      <c r="O658" s="19"/>
      <c r="P658" s="22"/>
      <c r="Q658" s="22"/>
    </row>
    <row r="659" spans="1:17" s="20" customFormat="1" hidden="1" outlineLevel="1" x14ac:dyDescent="0.25">
      <c r="A659" s="20" t="s">
        <v>67</v>
      </c>
      <c r="B659" s="20" t="s">
        <v>37</v>
      </c>
      <c r="C659" s="20" t="s">
        <v>1509</v>
      </c>
      <c r="D659" s="20" t="s">
        <v>308</v>
      </c>
      <c r="E659" s="16">
        <f t="shared" si="28"/>
        <v>0</v>
      </c>
      <c r="I659" s="19">
        <v>0</v>
      </c>
      <c r="J659" s="19">
        <v>0</v>
      </c>
      <c r="K659" s="2">
        <f t="shared" si="29"/>
        <v>0</v>
      </c>
      <c r="L659" s="22">
        <v>0</v>
      </c>
      <c r="N659" s="22"/>
      <c r="O659" s="19"/>
      <c r="P659" s="22"/>
      <c r="Q659" s="22"/>
    </row>
    <row r="660" spans="1:17" s="20" customFormat="1" hidden="1" outlineLevel="1" x14ac:dyDescent="0.25">
      <c r="A660" s="20" t="s">
        <v>67</v>
      </c>
      <c r="B660" s="20" t="s">
        <v>37</v>
      </c>
      <c r="C660" s="20" t="s">
        <v>1510</v>
      </c>
      <c r="D660" s="20" t="s">
        <v>313</v>
      </c>
      <c r="E660" s="16">
        <f t="shared" si="28"/>
        <v>3500000</v>
      </c>
      <c r="I660" s="19">
        <v>4500000</v>
      </c>
      <c r="J660" s="19">
        <v>5500000</v>
      </c>
      <c r="K660" s="2">
        <f t="shared" si="29"/>
        <v>13500000</v>
      </c>
      <c r="L660" s="22">
        <v>3500000</v>
      </c>
      <c r="N660" s="22"/>
      <c r="O660" s="19"/>
      <c r="P660" s="22"/>
      <c r="Q660" s="22"/>
    </row>
    <row r="661" spans="1:17" s="20" customFormat="1" hidden="1" outlineLevel="1" x14ac:dyDescent="0.25">
      <c r="A661" s="20" t="s">
        <v>67</v>
      </c>
      <c r="B661" s="20" t="s">
        <v>37</v>
      </c>
      <c r="C661" s="20" t="s">
        <v>1511</v>
      </c>
      <c r="D661" s="20" t="s">
        <v>290</v>
      </c>
      <c r="E661" s="16">
        <f t="shared" ref="E661:E676" si="30">+L661-F661</f>
        <v>500000</v>
      </c>
      <c r="I661" s="19">
        <v>0</v>
      </c>
      <c r="J661" s="19">
        <v>0</v>
      </c>
      <c r="K661" s="2">
        <f t="shared" si="29"/>
        <v>500000</v>
      </c>
      <c r="L661" s="22">
        <v>500000</v>
      </c>
      <c r="N661" s="22"/>
      <c r="O661" s="19"/>
      <c r="P661" s="22"/>
      <c r="Q661" s="22"/>
    </row>
    <row r="662" spans="1:17" s="20" customFormat="1" hidden="1" outlineLevel="1" x14ac:dyDescent="0.25">
      <c r="A662" s="20" t="s">
        <v>67</v>
      </c>
      <c r="B662" s="20" t="s">
        <v>37</v>
      </c>
      <c r="C662" s="20" t="s">
        <v>1512</v>
      </c>
      <c r="D662" s="20" t="s">
        <v>577</v>
      </c>
      <c r="E662" s="16">
        <f t="shared" si="30"/>
        <v>2400000</v>
      </c>
      <c r="I662" s="19">
        <v>0</v>
      </c>
      <c r="J662" s="19">
        <v>0</v>
      </c>
      <c r="K662" s="2">
        <f t="shared" si="29"/>
        <v>2400000</v>
      </c>
      <c r="L662" s="22">
        <v>2400000</v>
      </c>
      <c r="N662" s="22"/>
      <c r="O662" s="22"/>
      <c r="P662" s="22"/>
      <c r="Q662" s="22"/>
    </row>
    <row r="663" spans="1:17" s="20" customFormat="1" hidden="1" outlineLevel="1" x14ac:dyDescent="0.25">
      <c r="A663" s="20" t="s">
        <v>67</v>
      </c>
      <c r="B663" s="20" t="s">
        <v>37</v>
      </c>
      <c r="C663" s="20" t="s">
        <v>1513</v>
      </c>
      <c r="D663" s="20" t="s">
        <v>1514</v>
      </c>
      <c r="E663" s="16">
        <f t="shared" si="30"/>
        <v>0</v>
      </c>
      <c r="I663" s="19">
        <v>0</v>
      </c>
      <c r="J663" s="19">
        <v>0</v>
      </c>
      <c r="K663" s="2">
        <f t="shared" si="29"/>
        <v>0</v>
      </c>
      <c r="L663" s="22">
        <v>0</v>
      </c>
      <c r="N663" s="22"/>
      <c r="O663" s="19"/>
      <c r="P663" s="22"/>
      <c r="Q663" s="22"/>
    </row>
    <row r="664" spans="1:17" s="20" customFormat="1" hidden="1" outlineLevel="1" x14ac:dyDescent="0.25">
      <c r="A664" s="20" t="s">
        <v>67</v>
      </c>
      <c r="B664" s="20" t="s">
        <v>37</v>
      </c>
      <c r="C664" s="20" t="s">
        <v>1993</v>
      </c>
      <c r="D664" s="20" t="s">
        <v>1994</v>
      </c>
      <c r="E664" s="16">
        <f t="shared" si="30"/>
        <v>0</v>
      </c>
      <c r="I664" s="19">
        <v>0</v>
      </c>
      <c r="J664" s="19">
        <v>0</v>
      </c>
      <c r="K664" s="2">
        <f t="shared" si="29"/>
        <v>0</v>
      </c>
      <c r="L664" s="22">
        <v>0</v>
      </c>
      <c r="N664" s="22"/>
      <c r="O664" s="19"/>
      <c r="P664" s="22"/>
      <c r="Q664" s="22"/>
    </row>
    <row r="665" spans="1:17" s="20" customFormat="1" hidden="1" outlineLevel="1" x14ac:dyDescent="0.25">
      <c r="A665" s="20" t="s">
        <v>128</v>
      </c>
      <c r="B665" s="20" t="s">
        <v>37</v>
      </c>
      <c r="C665" s="20" t="s">
        <v>1516</v>
      </c>
      <c r="D665" s="20" t="s">
        <v>1517</v>
      </c>
      <c r="E665" s="16">
        <f t="shared" si="30"/>
        <v>0</v>
      </c>
      <c r="I665" s="19">
        <v>0</v>
      </c>
      <c r="J665" s="19">
        <v>0</v>
      </c>
      <c r="K665" s="2">
        <f t="shared" si="29"/>
        <v>0</v>
      </c>
      <c r="L665" s="22">
        <v>0</v>
      </c>
      <c r="N665" s="22"/>
      <c r="O665" s="19"/>
      <c r="P665" s="22"/>
      <c r="Q665" s="22"/>
    </row>
    <row r="666" spans="1:17" s="20" customFormat="1" hidden="1" outlineLevel="1" x14ac:dyDescent="0.25">
      <c r="A666" s="20" t="s">
        <v>128</v>
      </c>
      <c r="B666" s="20" t="s">
        <v>37</v>
      </c>
      <c r="C666" s="20" t="s">
        <v>1518</v>
      </c>
      <c r="D666" s="20" t="s">
        <v>1519</v>
      </c>
      <c r="E666" s="16">
        <f t="shared" si="30"/>
        <v>0</v>
      </c>
      <c r="I666" s="19">
        <v>0</v>
      </c>
      <c r="J666" s="19">
        <v>0</v>
      </c>
      <c r="K666" s="2">
        <f t="shared" si="29"/>
        <v>0</v>
      </c>
      <c r="L666" s="22">
        <v>0</v>
      </c>
      <c r="N666" s="22"/>
      <c r="O666" s="19"/>
      <c r="P666" s="22"/>
      <c r="Q666" s="22"/>
    </row>
    <row r="667" spans="1:17" s="20" customFormat="1" hidden="1" outlineLevel="1" x14ac:dyDescent="0.25">
      <c r="A667" s="20" t="s">
        <v>128</v>
      </c>
      <c r="B667" s="20" t="s">
        <v>37</v>
      </c>
      <c r="C667" s="20" t="s">
        <v>1520</v>
      </c>
      <c r="D667" s="20" t="s">
        <v>1521</v>
      </c>
      <c r="E667" s="16">
        <f t="shared" si="30"/>
        <v>0</v>
      </c>
      <c r="I667" s="19">
        <v>0</v>
      </c>
      <c r="J667" s="19">
        <v>0</v>
      </c>
      <c r="K667" s="2">
        <f t="shared" si="29"/>
        <v>0</v>
      </c>
      <c r="L667" s="22">
        <v>0</v>
      </c>
      <c r="N667" s="22"/>
      <c r="O667" s="19"/>
      <c r="P667" s="22"/>
      <c r="Q667" s="22"/>
    </row>
    <row r="668" spans="1:17" s="20" customFormat="1" hidden="1" outlineLevel="1" x14ac:dyDescent="0.25">
      <c r="A668" s="20" t="s">
        <v>128</v>
      </c>
      <c r="B668" s="20" t="s">
        <v>37</v>
      </c>
      <c r="C668" s="20" t="s">
        <v>1522</v>
      </c>
      <c r="D668" s="20" t="s">
        <v>1523</v>
      </c>
      <c r="E668" s="16">
        <f t="shared" si="30"/>
        <v>200000</v>
      </c>
      <c r="I668" s="19">
        <v>0</v>
      </c>
      <c r="J668" s="19">
        <v>0</v>
      </c>
      <c r="K668" s="2">
        <f t="shared" si="29"/>
        <v>200000</v>
      </c>
      <c r="L668" s="22">
        <v>200000</v>
      </c>
      <c r="N668" s="22"/>
      <c r="O668" s="19"/>
      <c r="P668" s="22"/>
      <c r="Q668" s="22"/>
    </row>
    <row r="669" spans="1:17" s="20" customFormat="1" hidden="1" outlineLevel="1" x14ac:dyDescent="0.25">
      <c r="A669" s="20" t="s">
        <v>128</v>
      </c>
      <c r="B669" s="20" t="s">
        <v>37</v>
      </c>
      <c r="C669" s="20" t="s">
        <v>1524</v>
      </c>
      <c r="D669" s="20" t="s">
        <v>570</v>
      </c>
      <c r="E669" s="16">
        <f t="shared" si="30"/>
        <v>700000</v>
      </c>
      <c r="I669" s="19">
        <v>0</v>
      </c>
      <c r="J669" s="19">
        <v>0</v>
      </c>
      <c r="K669" s="2">
        <f t="shared" si="29"/>
        <v>700000</v>
      </c>
      <c r="L669" s="22">
        <v>700000</v>
      </c>
      <c r="N669" s="22"/>
      <c r="O669" s="19"/>
      <c r="P669" s="22"/>
      <c r="Q669" s="22"/>
    </row>
    <row r="670" spans="1:17" s="20" customFormat="1" hidden="1" outlineLevel="1" x14ac:dyDescent="0.25">
      <c r="A670" s="20" t="s">
        <v>66</v>
      </c>
      <c r="B670" s="20" t="s">
        <v>39</v>
      </c>
      <c r="C670" s="20" t="s">
        <v>1525</v>
      </c>
      <c r="D670" s="20" t="s">
        <v>1526</v>
      </c>
      <c r="E670" s="16">
        <f t="shared" si="30"/>
        <v>0</v>
      </c>
      <c r="I670" s="22"/>
      <c r="J670" s="22"/>
      <c r="K670" s="2">
        <f t="shared" si="29"/>
        <v>0</v>
      </c>
      <c r="L670" s="22">
        <v>0</v>
      </c>
      <c r="N670" s="22"/>
      <c r="O670" s="19"/>
      <c r="P670" s="22"/>
      <c r="Q670" s="22"/>
    </row>
    <row r="671" spans="1:17" s="20" customFormat="1" hidden="1" outlineLevel="1" x14ac:dyDescent="0.25">
      <c r="A671" s="20" t="s">
        <v>67</v>
      </c>
      <c r="B671" s="20" t="s">
        <v>39</v>
      </c>
      <c r="C671" s="20" t="s">
        <v>1527</v>
      </c>
      <c r="D671" s="20" t="s">
        <v>341</v>
      </c>
      <c r="E671" s="16">
        <f t="shared" si="30"/>
        <v>0</v>
      </c>
      <c r="I671" s="22"/>
      <c r="J671" s="22"/>
      <c r="K671" s="2">
        <f t="shared" si="29"/>
        <v>0</v>
      </c>
      <c r="L671" s="22">
        <v>0</v>
      </c>
      <c r="N671" s="22"/>
      <c r="O671" s="19"/>
      <c r="P671" s="22"/>
      <c r="Q671" s="22"/>
    </row>
    <row r="672" spans="1:17" s="20" customFormat="1" hidden="1" outlineLevel="1" x14ac:dyDescent="0.25">
      <c r="A672" s="20" t="s">
        <v>128</v>
      </c>
      <c r="B672" s="20" t="s">
        <v>39</v>
      </c>
      <c r="C672" s="20" t="s">
        <v>1528</v>
      </c>
      <c r="D672" s="20" t="s">
        <v>1529</v>
      </c>
      <c r="E672" s="16">
        <f t="shared" si="30"/>
        <v>0</v>
      </c>
      <c r="I672" s="22"/>
      <c r="J672" s="22"/>
      <c r="K672" s="2">
        <f t="shared" si="29"/>
        <v>0</v>
      </c>
      <c r="L672" s="22">
        <v>0</v>
      </c>
      <c r="N672" s="22"/>
      <c r="O672" s="19"/>
      <c r="P672" s="22"/>
      <c r="Q672" s="22"/>
    </row>
    <row r="673" spans="1:18" s="20" customFormat="1" hidden="1" outlineLevel="1" x14ac:dyDescent="0.25">
      <c r="E673" s="16">
        <f t="shared" si="30"/>
        <v>0</v>
      </c>
      <c r="I673" s="22"/>
      <c r="J673" s="22"/>
      <c r="K673" s="2">
        <f t="shared" si="29"/>
        <v>0</v>
      </c>
      <c r="L673" s="22"/>
      <c r="N673" s="22"/>
      <c r="O673" s="19"/>
      <c r="P673" s="22"/>
      <c r="Q673" s="22"/>
    </row>
    <row r="674" spans="1:18" s="20" customFormat="1" hidden="1" outlineLevel="1" x14ac:dyDescent="0.25">
      <c r="E674" s="16">
        <f t="shared" si="30"/>
        <v>0</v>
      </c>
      <c r="I674" s="22"/>
      <c r="J674" s="22"/>
      <c r="K674" s="2">
        <f t="shared" si="29"/>
        <v>0</v>
      </c>
      <c r="L674" s="22"/>
      <c r="N674" s="22"/>
      <c r="O674" s="19"/>
      <c r="P674" s="22"/>
      <c r="Q674" s="22"/>
    </row>
    <row r="675" spans="1:18" s="20" customFormat="1" hidden="1" outlineLevel="1" x14ac:dyDescent="0.25">
      <c r="E675" s="16">
        <f t="shared" si="30"/>
        <v>0</v>
      </c>
      <c r="I675" s="22"/>
      <c r="J675" s="22"/>
      <c r="K675" s="2">
        <f t="shared" si="29"/>
        <v>0</v>
      </c>
      <c r="L675" s="22"/>
      <c r="N675" s="22"/>
      <c r="O675" s="19"/>
      <c r="P675" s="22"/>
      <c r="Q675" s="22"/>
    </row>
    <row r="676" spans="1:18" s="20" customFormat="1" hidden="1" outlineLevel="1" x14ac:dyDescent="0.25">
      <c r="E676" s="16">
        <f t="shared" si="30"/>
        <v>0</v>
      </c>
      <c r="I676" s="22"/>
      <c r="J676" s="22"/>
      <c r="K676" s="2">
        <f t="shared" si="29"/>
        <v>0</v>
      </c>
      <c r="L676" s="22"/>
      <c r="N676" s="22"/>
      <c r="O676" s="19"/>
      <c r="P676" s="22"/>
      <c r="Q676" s="22"/>
    </row>
    <row r="677" spans="1:18" s="1" customFormat="1" collapsed="1" x14ac:dyDescent="0.25">
      <c r="A677" s="3"/>
      <c r="B677" s="3"/>
      <c r="C677" s="3"/>
      <c r="D677" s="3" t="s">
        <v>275</v>
      </c>
      <c r="E677" s="4">
        <f t="shared" ref="E677:J677" si="31">SUM(E531:E676)</f>
        <v>286787000</v>
      </c>
      <c r="F677" s="4">
        <f t="shared" si="31"/>
        <v>0</v>
      </c>
      <c r="G677" s="4">
        <f t="shared" si="31"/>
        <v>39299000</v>
      </c>
      <c r="H677" s="4">
        <f t="shared" si="31"/>
        <v>0</v>
      </c>
      <c r="I677" s="4">
        <f t="shared" si="31"/>
        <v>113750000</v>
      </c>
      <c r="J677" s="4">
        <f t="shared" si="31"/>
        <v>14500000</v>
      </c>
      <c r="K677" s="4">
        <f t="shared" si="29"/>
        <v>454336000</v>
      </c>
      <c r="L677" s="4">
        <f>SUM(L531:L676)</f>
        <v>286787000</v>
      </c>
      <c r="M677" s="4"/>
      <c r="N677" s="35">
        <v>275287000</v>
      </c>
      <c r="O677" s="19">
        <v>11500000</v>
      </c>
      <c r="P677" s="35">
        <v>0</v>
      </c>
      <c r="Q677" s="35">
        <v>39299000</v>
      </c>
    </row>
    <row r="678" spans="1:18" hidden="1" outlineLevel="1" x14ac:dyDescent="0.25">
      <c r="A678" t="s">
        <v>71</v>
      </c>
      <c r="B678" t="s">
        <v>70</v>
      </c>
      <c r="C678" s="2" t="s">
        <v>1354</v>
      </c>
      <c r="D678" s="2" t="s">
        <v>143</v>
      </c>
      <c r="E678" s="2">
        <f t="shared" ref="E678:E708" si="32">+L678-F678</f>
        <v>3000000</v>
      </c>
      <c r="I678" s="2">
        <v>3500000</v>
      </c>
      <c r="K678" s="2">
        <f t="shared" si="29"/>
        <v>6500000</v>
      </c>
      <c r="L678" s="2">
        <v>3000000</v>
      </c>
    </row>
    <row r="679" spans="1:18" hidden="1" outlineLevel="1" x14ac:dyDescent="0.25">
      <c r="A679" t="s">
        <v>71</v>
      </c>
      <c r="B679" t="s">
        <v>70</v>
      </c>
      <c r="C679" s="2" t="s">
        <v>1355</v>
      </c>
      <c r="D679" s="2" t="s">
        <v>573</v>
      </c>
      <c r="E679" s="2">
        <f t="shared" si="32"/>
        <v>3000000</v>
      </c>
      <c r="I679" s="2">
        <v>3500000</v>
      </c>
      <c r="K679" s="2">
        <f t="shared" si="29"/>
        <v>6500000</v>
      </c>
      <c r="L679" s="2">
        <v>3000000</v>
      </c>
    </row>
    <row r="680" spans="1:18" hidden="1" outlineLevel="1" x14ac:dyDescent="0.25">
      <c r="A680" t="s">
        <v>71</v>
      </c>
      <c r="B680" t="s">
        <v>70</v>
      </c>
      <c r="C680" s="2" t="s">
        <v>1356</v>
      </c>
      <c r="D680" s="2" t="s">
        <v>144</v>
      </c>
      <c r="E680" s="2">
        <f t="shared" si="32"/>
        <v>3000000</v>
      </c>
      <c r="I680" s="2">
        <v>3500000</v>
      </c>
      <c r="K680" s="2">
        <f t="shared" si="29"/>
        <v>6500000</v>
      </c>
      <c r="L680" s="2">
        <v>3000000</v>
      </c>
    </row>
    <row r="681" spans="1:18" hidden="1" outlineLevel="1" x14ac:dyDescent="0.25">
      <c r="A681" t="s">
        <v>71</v>
      </c>
      <c r="B681" t="s">
        <v>70</v>
      </c>
      <c r="C681" s="2" t="s">
        <v>1995</v>
      </c>
      <c r="D681" s="2" t="s">
        <v>1996</v>
      </c>
      <c r="E681" s="2">
        <f t="shared" si="32"/>
        <v>1730000</v>
      </c>
      <c r="G681" s="2">
        <v>1153846.1538461538</v>
      </c>
      <c r="I681" s="2">
        <v>0</v>
      </c>
      <c r="K681" s="2">
        <f t="shared" si="29"/>
        <v>2883846.153846154</v>
      </c>
      <c r="L681" s="2">
        <v>1730000</v>
      </c>
    </row>
    <row r="682" spans="1:18" hidden="1" outlineLevel="1" x14ac:dyDescent="0.25">
      <c r="A682" t="s">
        <v>71</v>
      </c>
      <c r="B682" t="s">
        <v>70</v>
      </c>
      <c r="C682" t="s">
        <v>1358</v>
      </c>
      <c r="D682" t="s">
        <v>146</v>
      </c>
      <c r="E682" s="2">
        <f t="shared" si="32"/>
        <v>3000000</v>
      </c>
      <c r="F682"/>
      <c r="H682"/>
      <c r="I682" s="2">
        <v>3500000</v>
      </c>
      <c r="J682" s="19"/>
      <c r="K682" s="2">
        <f t="shared" si="29"/>
        <v>6500000</v>
      </c>
      <c r="L682" s="19">
        <v>3000000</v>
      </c>
      <c r="M682"/>
    </row>
    <row r="683" spans="1:18" hidden="1" outlineLevel="1" x14ac:dyDescent="0.25">
      <c r="A683" t="s">
        <v>71</v>
      </c>
      <c r="B683" t="s">
        <v>70</v>
      </c>
      <c r="C683" t="s">
        <v>1359</v>
      </c>
      <c r="D683" t="s">
        <v>147</v>
      </c>
      <c r="E683" s="2">
        <f t="shared" si="32"/>
        <v>3000000</v>
      </c>
      <c r="F683"/>
      <c r="H683"/>
      <c r="I683" s="2">
        <v>3500000</v>
      </c>
      <c r="J683" s="19"/>
      <c r="K683" s="2">
        <f t="shared" si="29"/>
        <v>6500000</v>
      </c>
      <c r="L683" s="19">
        <v>3000000</v>
      </c>
      <c r="M683"/>
    </row>
    <row r="684" spans="1:18" s="19" customFormat="1" hidden="1" outlineLevel="1" x14ac:dyDescent="0.25">
      <c r="A684" t="s">
        <v>71</v>
      </c>
      <c r="B684" t="s">
        <v>70</v>
      </c>
      <c r="C684" t="s">
        <v>1360</v>
      </c>
      <c r="D684" t="s">
        <v>574</v>
      </c>
      <c r="E684" s="2">
        <f t="shared" si="32"/>
        <v>3000000</v>
      </c>
      <c r="F684"/>
      <c r="G684" s="2"/>
      <c r="H684"/>
      <c r="I684" s="2">
        <v>3500000</v>
      </c>
      <c r="K684" s="2">
        <f t="shared" si="29"/>
        <v>6500000</v>
      </c>
      <c r="L684" s="19">
        <v>3000000</v>
      </c>
      <c r="M684"/>
      <c r="R684"/>
    </row>
    <row r="685" spans="1:18" s="19" customFormat="1" hidden="1" outlineLevel="1" x14ac:dyDescent="0.25">
      <c r="A685" t="s">
        <v>71</v>
      </c>
      <c r="B685" t="s">
        <v>70</v>
      </c>
      <c r="C685" t="s">
        <v>1361</v>
      </c>
      <c r="D685" t="s">
        <v>391</v>
      </c>
      <c r="E685" s="2">
        <f t="shared" si="32"/>
        <v>3000000</v>
      </c>
      <c r="F685"/>
      <c r="G685" s="2"/>
      <c r="H685"/>
      <c r="I685" s="2">
        <v>0</v>
      </c>
      <c r="K685" s="2">
        <f t="shared" si="29"/>
        <v>3000000</v>
      </c>
      <c r="L685" s="19">
        <v>3000000</v>
      </c>
      <c r="M685"/>
      <c r="R685"/>
    </row>
    <row r="686" spans="1:18" s="19" customFormat="1" hidden="1" outlineLevel="1" x14ac:dyDescent="0.25">
      <c r="A686" t="s">
        <v>71</v>
      </c>
      <c r="B686" t="s">
        <v>70</v>
      </c>
      <c r="C686" t="s">
        <v>1362</v>
      </c>
      <c r="D686" t="s">
        <v>481</v>
      </c>
      <c r="E686" s="2">
        <f t="shared" si="32"/>
        <v>3000000</v>
      </c>
      <c r="F686"/>
      <c r="G686" s="2"/>
      <c r="H686"/>
      <c r="I686" s="2">
        <v>3500000</v>
      </c>
      <c r="K686" s="2">
        <f t="shared" si="29"/>
        <v>6500000</v>
      </c>
      <c r="L686" s="19">
        <v>3000000</v>
      </c>
      <c r="M686"/>
      <c r="R686"/>
    </row>
    <row r="687" spans="1:18" s="19" customFormat="1" hidden="1" outlineLevel="1" x14ac:dyDescent="0.25">
      <c r="A687" t="s">
        <v>71</v>
      </c>
      <c r="B687" t="s">
        <v>70</v>
      </c>
      <c r="C687" t="s">
        <v>1363</v>
      </c>
      <c r="D687" t="s">
        <v>939</v>
      </c>
      <c r="E687" s="2">
        <f t="shared" si="32"/>
        <v>3000000</v>
      </c>
      <c r="F687"/>
      <c r="G687" s="2">
        <v>38461.538461538461</v>
      </c>
      <c r="H687"/>
      <c r="I687" s="2">
        <v>0</v>
      </c>
      <c r="K687" s="2">
        <f t="shared" si="29"/>
        <v>3038461.5384615385</v>
      </c>
      <c r="L687" s="19">
        <v>3000000</v>
      </c>
      <c r="M687"/>
      <c r="R687"/>
    </row>
    <row r="688" spans="1:18" s="19" customFormat="1" hidden="1" outlineLevel="1" x14ac:dyDescent="0.25">
      <c r="A688" t="s">
        <v>71</v>
      </c>
      <c r="B688" t="s">
        <v>70</v>
      </c>
      <c r="C688" t="s">
        <v>1364</v>
      </c>
      <c r="D688" t="s">
        <v>148</v>
      </c>
      <c r="E688" s="2">
        <f t="shared" si="32"/>
        <v>5000000</v>
      </c>
      <c r="F688"/>
      <c r="G688" s="2"/>
      <c r="H688"/>
      <c r="I688" s="2">
        <v>3500000</v>
      </c>
      <c r="K688" s="2">
        <f t="shared" si="29"/>
        <v>8500000</v>
      </c>
      <c r="L688" s="19">
        <v>5000000</v>
      </c>
      <c r="M688"/>
      <c r="R688"/>
    </row>
    <row r="689" spans="1:18" s="19" customFormat="1" hidden="1" outlineLevel="1" x14ac:dyDescent="0.25">
      <c r="A689" t="s">
        <v>71</v>
      </c>
      <c r="B689" t="s">
        <v>70</v>
      </c>
      <c r="C689" t="s">
        <v>1365</v>
      </c>
      <c r="D689" t="s">
        <v>149</v>
      </c>
      <c r="E689" s="2">
        <f t="shared" si="32"/>
        <v>5000000</v>
      </c>
      <c r="F689"/>
      <c r="G689" s="2"/>
      <c r="H689"/>
      <c r="I689" s="2">
        <v>3500000</v>
      </c>
      <c r="K689" s="2">
        <f t="shared" si="29"/>
        <v>8500000</v>
      </c>
      <c r="L689" s="19">
        <v>5000000</v>
      </c>
      <c r="M689"/>
      <c r="R689"/>
    </row>
    <row r="690" spans="1:18" s="19" customFormat="1" hidden="1" outlineLevel="1" x14ac:dyDescent="0.25">
      <c r="A690" t="s">
        <v>71</v>
      </c>
      <c r="B690" t="s">
        <v>70</v>
      </c>
      <c r="C690" t="s">
        <v>1366</v>
      </c>
      <c r="D690" t="s">
        <v>150</v>
      </c>
      <c r="E690" s="2">
        <f t="shared" si="32"/>
        <v>5000000</v>
      </c>
      <c r="F690"/>
      <c r="G690" s="2"/>
      <c r="H690"/>
      <c r="I690" s="2">
        <v>3500000</v>
      </c>
      <c r="K690" s="2">
        <f t="shared" si="29"/>
        <v>8500000</v>
      </c>
      <c r="L690" s="19">
        <v>5000000</v>
      </c>
      <c r="M690"/>
      <c r="R690"/>
    </row>
    <row r="691" spans="1:18" s="19" customFormat="1" hidden="1" outlineLevel="1" x14ac:dyDescent="0.25">
      <c r="A691" t="s">
        <v>71</v>
      </c>
      <c r="B691" t="s">
        <v>70</v>
      </c>
      <c r="C691" t="s">
        <v>1367</v>
      </c>
      <c r="D691" t="s">
        <v>151</v>
      </c>
      <c r="E691" s="2">
        <f t="shared" si="32"/>
        <v>5000000</v>
      </c>
      <c r="F691"/>
      <c r="G691" s="2"/>
      <c r="H691"/>
      <c r="I691" s="2">
        <v>3500000</v>
      </c>
      <c r="K691" s="2">
        <f t="shared" si="29"/>
        <v>8500000</v>
      </c>
      <c r="L691" s="19">
        <v>5000000</v>
      </c>
      <c r="M691"/>
      <c r="R691"/>
    </row>
    <row r="692" spans="1:18" s="19" customFormat="1" hidden="1" outlineLevel="1" x14ac:dyDescent="0.25">
      <c r="A692" t="s">
        <v>71</v>
      </c>
      <c r="B692" t="s">
        <v>70</v>
      </c>
      <c r="C692" t="s">
        <v>1368</v>
      </c>
      <c r="D692" t="s">
        <v>69</v>
      </c>
      <c r="E692" s="2">
        <f t="shared" si="32"/>
        <v>5000000</v>
      </c>
      <c r="F692"/>
      <c r="G692" s="2"/>
      <c r="H692"/>
      <c r="I692" s="2">
        <v>3500000</v>
      </c>
      <c r="K692" s="2">
        <f t="shared" si="29"/>
        <v>8500000</v>
      </c>
      <c r="L692" s="19">
        <v>5000000</v>
      </c>
      <c r="M692"/>
      <c r="R692"/>
    </row>
    <row r="693" spans="1:18" s="19" customFormat="1" hidden="1" outlineLevel="1" x14ac:dyDescent="0.25">
      <c r="A693" t="s">
        <v>71</v>
      </c>
      <c r="B693" t="s">
        <v>70</v>
      </c>
      <c r="C693" t="s">
        <v>1997</v>
      </c>
      <c r="D693" t="s">
        <v>1998</v>
      </c>
      <c r="E693" s="2">
        <f t="shared" si="32"/>
        <v>4423000</v>
      </c>
      <c r="F693"/>
      <c r="G693" s="2">
        <v>1769230.7692307692</v>
      </c>
      <c r="H693"/>
      <c r="I693" s="2">
        <v>0</v>
      </c>
      <c r="K693" s="2">
        <f t="shared" si="29"/>
        <v>6192230.769230769</v>
      </c>
      <c r="L693" s="19">
        <v>4423000</v>
      </c>
      <c r="M693"/>
      <c r="R693"/>
    </row>
    <row r="694" spans="1:18" s="19" customFormat="1" hidden="1" outlineLevel="1" x14ac:dyDescent="0.25">
      <c r="A694" t="s">
        <v>71</v>
      </c>
      <c r="B694" t="s">
        <v>70</v>
      </c>
      <c r="C694" t="s">
        <v>1370</v>
      </c>
      <c r="D694" t="s">
        <v>575</v>
      </c>
      <c r="E694" s="2">
        <f t="shared" si="32"/>
        <v>5000000</v>
      </c>
      <c r="F694"/>
      <c r="G694" s="2"/>
      <c r="H694"/>
      <c r="I694" s="2">
        <v>3500000</v>
      </c>
      <c r="K694" s="2">
        <f t="shared" si="29"/>
        <v>8500000</v>
      </c>
      <c r="L694" s="19">
        <v>5000000</v>
      </c>
      <c r="M694"/>
      <c r="R694"/>
    </row>
    <row r="695" spans="1:18" s="19" customFormat="1" hidden="1" outlineLevel="1" x14ac:dyDescent="0.25">
      <c r="A695" t="s">
        <v>71</v>
      </c>
      <c r="B695" t="s">
        <v>70</v>
      </c>
      <c r="C695" t="s">
        <v>1371</v>
      </c>
      <c r="D695" t="s">
        <v>482</v>
      </c>
      <c r="E695" s="2">
        <f t="shared" si="32"/>
        <v>5000000</v>
      </c>
      <c r="F695"/>
      <c r="G695" s="2"/>
      <c r="H695"/>
      <c r="I695" s="2">
        <v>3500000</v>
      </c>
      <c r="K695" s="2">
        <f t="shared" si="29"/>
        <v>8500000</v>
      </c>
      <c r="L695" s="19">
        <v>5000000</v>
      </c>
      <c r="M695"/>
      <c r="R695"/>
    </row>
    <row r="696" spans="1:18" s="19" customFormat="1" hidden="1" outlineLevel="1" x14ac:dyDescent="0.25">
      <c r="A696" t="s">
        <v>71</v>
      </c>
      <c r="B696" t="s">
        <v>70</v>
      </c>
      <c r="C696" t="s">
        <v>1372</v>
      </c>
      <c r="D696" t="s">
        <v>153</v>
      </c>
      <c r="E696" s="2">
        <f t="shared" si="32"/>
        <v>5000000</v>
      </c>
      <c r="F696"/>
      <c r="G696" s="2"/>
      <c r="H696"/>
      <c r="I696" s="2">
        <v>3500000</v>
      </c>
      <c r="K696" s="2">
        <f t="shared" si="29"/>
        <v>8500000</v>
      </c>
      <c r="L696" s="19">
        <v>5000000</v>
      </c>
      <c r="M696"/>
      <c r="R696"/>
    </row>
    <row r="697" spans="1:18" s="19" customFormat="1" hidden="1" outlineLevel="1" x14ac:dyDescent="0.25">
      <c r="A697" t="s">
        <v>71</v>
      </c>
      <c r="B697" t="s">
        <v>70</v>
      </c>
      <c r="C697" t="s">
        <v>1999</v>
      </c>
      <c r="D697" t="s">
        <v>2000</v>
      </c>
      <c r="E697" s="2">
        <f t="shared" si="32"/>
        <v>5000000</v>
      </c>
      <c r="F697"/>
      <c r="G697" s="2">
        <v>1000000</v>
      </c>
      <c r="H697"/>
      <c r="I697" s="2">
        <v>0</v>
      </c>
      <c r="K697" s="2">
        <f t="shared" si="29"/>
        <v>6000000</v>
      </c>
      <c r="L697" s="19">
        <v>5000000</v>
      </c>
      <c r="M697"/>
      <c r="R697"/>
    </row>
    <row r="698" spans="1:18" s="19" customFormat="1" hidden="1" outlineLevel="1" x14ac:dyDescent="0.25">
      <c r="A698" t="s">
        <v>71</v>
      </c>
      <c r="B698" t="s">
        <v>70</v>
      </c>
      <c r="C698" s="2" t="s">
        <v>1374</v>
      </c>
      <c r="D698" s="2" t="s">
        <v>1375</v>
      </c>
      <c r="E698" s="2">
        <f t="shared" si="32"/>
        <v>5000000</v>
      </c>
      <c r="F698" s="2"/>
      <c r="G698" s="2">
        <v>1000000</v>
      </c>
      <c r="H698" s="2"/>
      <c r="I698" s="2">
        <v>0</v>
      </c>
      <c r="J698" s="2"/>
      <c r="K698" s="2">
        <f t="shared" si="29"/>
        <v>6000000</v>
      </c>
      <c r="L698" s="2">
        <v>5000000</v>
      </c>
      <c r="M698" s="2"/>
      <c r="R698"/>
    </row>
    <row r="699" spans="1:18" s="19" customFormat="1" hidden="1" outlineLevel="1" x14ac:dyDescent="0.25">
      <c r="A699" t="s">
        <v>71</v>
      </c>
      <c r="B699" t="s">
        <v>70</v>
      </c>
      <c r="C699" s="2" t="s">
        <v>1376</v>
      </c>
      <c r="D699" s="2" t="s">
        <v>610</v>
      </c>
      <c r="E699" s="2">
        <f t="shared" si="32"/>
        <v>3000000</v>
      </c>
      <c r="F699" s="2"/>
      <c r="G699" s="2"/>
      <c r="H699" s="2"/>
      <c r="I699" s="2">
        <v>0</v>
      </c>
      <c r="J699" s="2"/>
      <c r="K699" s="2">
        <f t="shared" si="29"/>
        <v>3000000</v>
      </c>
      <c r="L699" s="2">
        <v>3000000</v>
      </c>
      <c r="M699" s="2"/>
      <c r="R699"/>
    </row>
    <row r="700" spans="1:18" hidden="1" outlineLevel="1" x14ac:dyDescent="0.25">
      <c r="A700" t="s">
        <v>71</v>
      </c>
      <c r="B700" t="s">
        <v>70</v>
      </c>
      <c r="C700" s="2" t="s">
        <v>1377</v>
      </c>
      <c r="D700" s="2" t="s">
        <v>394</v>
      </c>
      <c r="E700" s="2">
        <f t="shared" si="32"/>
        <v>3000000</v>
      </c>
      <c r="I700" s="2">
        <v>0</v>
      </c>
      <c r="K700" s="2">
        <f t="shared" si="29"/>
        <v>3000000</v>
      </c>
      <c r="L700" s="2">
        <v>3000000</v>
      </c>
    </row>
    <row r="701" spans="1:18" hidden="1" outlineLevel="1" x14ac:dyDescent="0.25">
      <c r="A701" t="s">
        <v>71</v>
      </c>
      <c r="B701" t="s">
        <v>70</v>
      </c>
      <c r="C701" s="2" t="s">
        <v>1369</v>
      </c>
      <c r="D701" s="2" t="s">
        <v>609</v>
      </c>
      <c r="E701" s="2">
        <f t="shared" si="32"/>
        <v>0</v>
      </c>
      <c r="I701" s="2">
        <v>3500000</v>
      </c>
      <c r="K701" s="2">
        <f t="shared" si="29"/>
        <v>3500000</v>
      </c>
      <c r="L701" s="2">
        <v>0</v>
      </c>
    </row>
    <row r="702" spans="1:18" hidden="1" outlineLevel="1" x14ac:dyDescent="0.25">
      <c r="A702" t="s">
        <v>71</v>
      </c>
      <c r="B702" t="s">
        <v>70</v>
      </c>
      <c r="C702" s="2" t="s">
        <v>1373</v>
      </c>
      <c r="D702" s="2" t="s">
        <v>576</v>
      </c>
      <c r="E702" s="2">
        <f t="shared" si="32"/>
        <v>0</v>
      </c>
      <c r="I702" s="2">
        <v>3500000</v>
      </c>
      <c r="K702" s="2">
        <f t="shared" si="29"/>
        <v>3500000</v>
      </c>
      <c r="L702" s="2">
        <v>0</v>
      </c>
    </row>
    <row r="703" spans="1:18" hidden="1" outlineLevel="1" x14ac:dyDescent="0.25">
      <c r="A703" t="s">
        <v>71</v>
      </c>
      <c r="B703" t="s">
        <v>74</v>
      </c>
      <c r="C703" s="2" t="s">
        <v>1378</v>
      </c>
      <c r="D703" s="2" t="s">
        <v>154</v>
      </c>
      <c r="E703" s="2">
        <f t="shared" si="32"/>
        <v>3500000</v>
      </c>
      <c r="I703" s="2">
        <v>4500000</v>
      </c>
      <c r="K703" s="2">
        <f t="shared" si="29"/>
        <v>8000000</v>
      </c>
      <c r="L703" s="2">
        <v>3500000</v>
      </c>
    </row>
    <row r="704" spans="1:18" hidden="1" outlineLevel="1" x14ac:dyDescent="0.25">
      <c r="A704" t="s">
        <v>71</v>
      </c>
      <c r="B704" t="s">
        <v>74</v>
      </c>
      <c r="C704" s="2" t="s">
        <v>1379</v>
      </c>
      <c r="D704" s="2" t="s">
        <v>913</v>
      </c>
      <c r="E704" s="2">
        <f t="shared" si="32"/>
        <v>3500000</v>
      </c>
      <c r="K704" s="2">
        <f t="shared" si="29"/>
        <v>3500000</v>
      </c>
      <c r="L704" s="2">
        <v>3500000</v>
      </c>
    </row>
    <row r="705" spans="1:17" hidden="1" outlineLevel="1" x14ac:dyDescent="0.25">
      <c r="A705" t="s">
        <v>71</v>
      </c>
      <c r="B705" t="s">
        <v>74</v>
      </c>
      <c r="C705" s="2" t="s">
        <v>1380</v>
      </c>
      <c r="D705" s="2" t="s">
        <v>81</v>
      </c>
      <c r="E705" s="2">
        <f t="shared" si="32"/>
        <v>5700000</v>
      </c>
      <c r="I705" s="2">
        <v>4500000</v>
      </c>
      <c r="K705" s="2">
        <f t="shared" si="29"/>
        <v>10200000</v>
      </c>
      <c r="L705" s="2">
        <v>5700000</v>
      </c>
    </row>
    <row r="706" spans="1:17" hidden="1" outlineLevel="1" x14ac:dyDescent="0.25">
      <c r="A706" t="s">
        <v>71</v>
      </c>
      <c r="B706" t="s">
        <v>74</v>
      </c>
      <c r="C706" s="2" t="s">
        <v>1381</v>
      </c>
      <c r="D706" s="2" t="s">
        <v>152</v>
      </c>
      <c r="E706" s="2">
        <f t="shared" si="32"/>
        <v>3500000</v>
      </c>
      <c r="I706" s="2">
        <v>4500000</v>
      </c>
      <c r="K706" s="2">
        <f t="shared" si="29"/>
        <v>8000000</v>
      </c>
      <c r="L706" s="2">
        <v>3500000</v>
      </c>
      <c r="M706" s="19"/>
    </row>
    <row r="707" spans="1:17" hidden="1" outlineLevel="1" x14ac:dyDescent="0.25">
      <c r="A707" t="s">
        <v>71</v>
      </c>
      <c r="B707" t="s">
        <v>75</v>
      </c>
      <c r="C707" s="19" t="s">
        <v>1382</v>
      </c>
      <c r="D707" s="19" t="s">
        <v>72</v>
      </c>
      <c r="E707" s="2">
        <f t="shared" si="32"/>
        <v>3000000</v>
      </c>
      <c r="F707" s="19"/>
      <c r="G707" s="19"/>
      <c r="H707" s="19">
        <v>1450000</v>
      </c>
      <c r="I707" s="19">
        <v>8200000</v>
      </c>
      <c r="J707" s="19"/>
      <c r="K707" s="2">
        <f t="shared" si="29"/>
        <v>9750000</v>
      </c>
      <c r="L707" s="19">
        <v>3000000</v>
      </c>
      <c r="M707" s="19" t="s">
        <v>843</v>
      </c>
    </row>
    <row r="708" spans="1:17" hidden="1" outlineLevel="1" x14ac:dyDescent="0.25">
      <c r="A708" t="s">
        <v>71</v>
      </c>
      <c r="B708" t="s">
        <v>75</v>
      </c>
      <c r="C708" s="22" t="s">
        <v>1383</v>
      </c>
      <c r="D708" s="22" t="s">
        <v>914</v>
      </c>
      <c r="E708" s="16">
        <f t="shared" si="32"/>
        <v>3000000</v>
      </c>
      <c r="F708" s="22"/>
      <c r="G708" s="22"/>
      <c r="H708" s="22">
        <v>290000</v>
      </c>
      <c r="I708" s="22"/>
      <c r="J708" s="22"/>
      <c r="K708" s="2">
        <f t="shared" si="29"/>
        <v>2710000</v>
      </c>
      <c r="L708" s="22">
        <v>3000000</v>
      </c>
      <c r="M708" s="19" t="s">
        <v>843</v>
      </c>
    </row>
    <row r="709" spans="1:17" s="1" customFormat="1" collapsed="1" x14ac:dyDescent="0.25">
      <c r="A709" s="3"/>
      <c r="B709" s="3"/>
      <c r="C709" s="3"/>
      <c r="D709" s="3" t="s">
        <v>87</v>
      </c>
      <c r="E709" s="4">
        <f t="shared" ref="E709:L709" si="33">SUM(E678:E708)</f>
        <v>111353000</v>
      </c>
      <c r="F709" s="4">
        <f t="shared" si="33"/>
        <v>0</v>
      </c>
      <c r="G709" s="4">
        <f t="shared" si="33"/>
        <v>4961538.461538462</v>
      </c>
      <c r="H709" s="4">
        <f t="shared" si="33"/>
        <v>1740000</v>
      </c>
      <c r="I709" s="4">
        <f t="shared" ref="I709" si="34">SUM(I678:I708)</f>
        <v>81200000</v>
      </c>
      <c r="J709" s="4">
        <f t="shared" si="33"/>
        <v>0</v>
      </c>
      <c r="K709" s="4">
        <f t="shared" ref="K709:K710" si="35">SUM(E709:G709)-H709+I709+J709</f>
        <v>195774538.46153846</v>
      </c>
      <c r="L709" s="4">
        <f t="shared" si="33"/>
        <v>111353000</v>
      </c>
      <c r="M709" s="4"/>
      <c r="N709" s="35">
        <v>89153000</v>
      </c>
      <c r="O709" s="19">
        <v>16200000</v>
      </c>
      <c r="P709" s="35">
        <v>4260000</v>
      </c>
      <c r="Q709" s="35">
        <v>4961538.461538461</v>
      </c>
    </row>
    <row r="710" spans="1:17" x14ac:dyDescent="0.25">
      <c r="E710" s="2">
        <f t="shared" ref="E710:J710" si="36">SUM(E125,E253,E372,E530,E677,E709)</f>
        <v>1783148153.8461537</v>
      </c>
      <c r="F710" s="2">
        <f t="shared" si="36"/>
        <v>0</v>
      </c>
      <c r="G710" s="2">
        <f t="shared" si="36"/>
        <v>148222076.92307693</v>
      </c>
      <c r="H710" s="2">
        <f t="shared" si="36"/>
        <v>5480000</v>
      </c>
      <c r="I710" s="2">
        <f t="shared" si="36"/>
        <v>912750000</v>
      </c>
      <c r="J710" s="2">
        <f t="shared" si="36"/>
        <v>363000000</v>
      </c>
      <c r="K710" s="2">
        <f t="shared" si="35"/>
        <v>3201640230.7692308</v>
      </c>
      <c r="L710" s="2">
        <f>SUM(L125,L253,L372,L530,L677,L709)</f>
        <v>1753040461.5384614</v>
      </c>
      <c r="N710" s="2">
        <f>SUM(N125,N253,N372,N530,N677,N709)</f>
        <v>1605448153.8461537</v>
      </c>
      <c r="O710" s="2">
        <f>SUM(O125,O253,O372,O530,O677,O709)</f>
        <v>148100000</v>
      </c>
      <c r="P710" s="2">
        <f>SUM(P125,P253,P372,P530,P677,P709)</f>
        <v>24120000</v>
      </c>
      <c r="Q710" s="2">
        <f>SUM(Q125,Q253,Q372,Q530,Q677,Q709)</f>
        <v>148222076.92307693</v>
      </c>
    </row>
    <row r="711" spans="1:17" x14ac:dyDescent="0.25">
      <c r="D711" s="2"/>
      <c r="K711" s="2">
        <f>+SUM(E711:G711)-H711</f>
        <v>0</v>
      </c>
      <c r="M711"/>
    </row>
    <row r="712" spans="1:17" x14ac:dyDescent="0.25">
      <c r="D712" s="2"/>
      <c r="K712" s="2">
        <f>+SUM(E712:G712)-H712</f>
        <v>0</v>
      </c>
      <c r="M712"/>
    </row>
    <row r="713" spans="1:17" x14ac:dyDescent="0.25">
      <c r="K713" s="2">
        <f>SUM(K710:K712)</f>
        <v>3201640230.7692308</v>
      </c>
      <c r="M713"/>
    </row>
    <row r="714" spans="1:17" x14ac:dyDescent="0.25">
      <c r="I714" s="19">
        <f>+IFERROR(VLOOKUP($C714,[2]SM!$B$6:$N$744,13,0),0)</f>
        <v>0</v>
      </c>
    </row>
    <row r="715" spans="1:17" s="2" customFormat="1" x14ac:dyDescent="0.25">
      <c r="A715"/>
      <c r="B715" t="s">
        <v>20</v>
      </c>
      <c r="C715"/>
      <c r="D715"/>
      <c r="E715" s="2">
        <f t="shared" ref="E715:H721" si="37">SUMIF($B$4:$B$708,$B715,E$4:E$708)</f>
        <v>1516295153.846154</v>
      </c>
      <c r="F715" s="2">
        <f t="shared" si="37"/>
        <v>0</v>
      </c>
      <c r="G715" s="2">
        <f t="shared" si="37"/>
        <v>143260538.46153849</v>
      </c>
      <c r="H715" s="2">
        <f t="shared" si="37"/>
        <v>0</v>
      </c>
      <c r="K715" s="2">
        <f t="shared" ref="K715:L721" si="38">SUMIF($B$4:$B$708,$B715,K$4:K$708)</f>
        <v>2347555692.307693</v>
      </c>
      <c r="L715" s="2">
        <f t="shared" si="38"/>
        <v>1525787461.5384614</v>
      </c>
    </row>
    <row r="716" spans="1:17" s="2" customFormat="1" x14ac:dyDescent="0.25">
      <c r="A716"/>
      <c r="B716" t="s">
        <v>37</v>
      </c>
      <c r="C716"/>
      <c r="D716"/>
      <c r="E716" s="2">
        <f t="shared" si="37"/>
        <v>131900000</v>
      </c>
      <c r="F716" s="2">
        <f t="shared" si="37"/>
        <v>0</v>
      </c>
      <c r="G716" s="2">
        <f t="shared" si="37"/>
        <v>0</v>
      </c>
      <c r="H716" s="2">
        <f t="shared" si="37"/>
        <v>0</v>
      </c>
      <c r="K716" s="2">
        <f t="shared" si="38"/>
        <v>597650000</v>
      </c>
      <c r="L716" s="2">
        <f t="shared" si="38"/>
        <v>131900000</v>
      </c>
    </row>
    <row r="717" spans="1:17" s="2" customFormat="1" x14ac:dyDescent="0.25">
      <c r="A717"/>
      <c r="B717" t="s">
        <v>38</v>
      </c>
      <c r="C717"/>
      <c r="D717"/>
      <c r="E717" s="2">
        <f t="shared" si="37"/>
        <v>0</v>
      </c>
      <c r="F717" s="2">
        <f t="shared" si="37"/>
        <v>0</v>
      </c>
      <c r="G717" s="2">
        <f t="shared" si="37"/>
        <v>0</v>
      </c>
      <c r="H717" s="2">
        <f t="shared" si="37"/>
        <v>0</v>
      </c>
      <c r="K717" s="2">
        <f t="shared" si="38"/>
        <v>0</v>
      </c>
      <c r="L717" s="2">
        <f t="shared" si="38"/>
        <v>0</v>
      </c>
    </row>
    <row r="718" spans="1:17" s="2" customFormat="1" x14ac:dyDescent="0.25">
      <c r="A718"/>
      <c r="B718" t="s">
        <v>39</v>
      </c>
      <c r="C718"/>
      <c r="D718"/>
      <c r="E718" s="2">
        <f t="shared" si="37"/>
        <v>23600000</v>
      </c>
      <c r="F718" s="2">
        <f t="shared" si="37"/>
        <v>0</v>
      </c>
      <c r="G718" s="2">
        <f t="shared" si="37"/>
        <v>0</v>
      </c>
      <c r="H718" s="2">
        <f t="shared" si="37"/>
        <v>3740000</v>
      </c>
      <c r="K718" s="2">
        <f t="shared" si="38"/>
        <v>60660000</v>
      </c>
      <c r="L718" s="2">
        <f t="shared" si="38"/>
        <v>23600000</v>
      </c>
    </row>
    <row r="719" spans="1:17" s="2" customFormat="1" x14ac:dyDescent="0.25">
      <c r="A719"/>
      <c r="B719" t="s">
        <v>75</v>
      </c>
      <c r="C719"/>
      <c r="D719"/>
      <c r="E719" s="2">
        <f t="shared" si="37"/>
        <v>6000000</v>
      </c>
      <c r="F719" s="2">
        <f t="shared" si="37"/>
        <v>0</v>
      </c>
      <c r="G719" s="2">
        <f t="shared" si="37"/>
        <v>0</v>
      </c>
      <c r="H719" s="2">
        <f t="shared" si="37"/>
        <v>1740000</v>
      </c>
      <c r="K719" s="2">
        <f t="shared" si="38"/>
        <v>12460000</v>
      </c>
      <c r="L719" s="2">
        <f t="shared" si="38"/>
        <v>6000000</v>
      </c>
    </row>
    <row r="720" spans="1:17" s="2" customFormat="1" x14ac:dyDescent="0.25">
      <c r="A720"/>
      <c r="B720" t="s">
        <v>70</v>
      </c>
      <c r="C720"/>
      <c r="D720"/>
      <c r="E720" s="2">
        <f t="shared" si="37"/>
        <v>89153000</v>
      </c>
      <c r="F720" s="2">
        <f t="shared" si="37"/>
        <v>0</v>
      </c>
      <c r="G720" s="2">
        <f t="shared" si="37"/>
        <v>4961538.461538462</v>
      </c>
      <c r="H720" s="2">
        <f t="shared" si="37"/>
        <v>0</v>
      </c>
      <c r="K720" s="2">
        <f t="shared" si="38"/>
        <v>153614538.46153843</v>
      </c>
      <c r="L720" s="2">
        <f t="shared" si="38"/>
        <v>89153000</v>
      </c>
    </row>
    <row r="721" spans="1:13" s="2" customFormat="1" x14ac:dyDescent="0.25">
      <c r="A721"/>
      <c r="B721" t="s">
        <v>74</v>
      </c>
      <c r="C721"/>
      <c r="D721"/>
      <c r="E721" s="2">
        <f t="shared" si="37"/>
        <v>16200000</v>
      </c>
      <c r="F721" s="2">
        <f t="shared" si="37"/>
        <v>0</v>
      </c>
      <c r="G721" s="2">
        <f t="shared" si="37"/>
        <v>0</v>
      </c>
      <c r="H721" s="2">
        <f t="shared" si="37"/>
        <v>0</v>
      </c>
      <c r="K721" s="2">
        <f t="shared" si="38"/>
        <v>29700000</v>
      </c>
      <c r="L721" s="2">
        <f t="shared" si="38"/>
        <v>16200000</v>
      </c>
    </row>
    <row r="722" spans="1:13" s="2" customFormat="1" x14ac:dyDescent="0.25">
      <c r="A722"/>
      <c r="B722"/>
      <c r="C722"/>
      <c r="D722"/>
    </row>
    <row r="723" spans="1:13" s="2" customFormat="1" x14ac:dyDescent="0.25">
      <c r="A723"/>
      <c r="B723" t="s">
        <v>20</v>
      </c>
      <c r="C723"/>
      <c r="D723"/>
      <c r="E723" s="2">
        <f>+E720+E715</f>
        <v>1605448153.846154</v>
      </c>
      <c r="F723" s="2">
        <f t="shared" ref="F723:L724" si="39">+F720+F715</f>
        <v>0</v>
      </c>
      <c r="G723" s="2">
        <f t="shared" si="39"/>
        <v>148222076.92307696</v>
      </c>
      <c r="H723" s="2">
        <f t="shared" si="39"/>
        <v>0</v>
      </c>
      <c r="K723" s="2">
        <f t="shared" si="39"/>
        <v>2501170230.7692313</v>
      </c>
      <c r="L723" s="2">
        <f t="shared" si="39"/>
        <v>1614940461.5384614</v>
      </c>
    </row>
    <row r="724" spans="1:13" s="2" customFormat="1" x14ac:dyDescent="0.25">
      <c r="A724"/>
      <c r="B724" t="s">
        <v>37</v>
      </c>
      <c r="C724"/>
      <c r="D724"/>
      <c r="E724" s="2">
        <f>+E721+E716</f>
        <v>148100000</v>
      </c>
      <c r="F724" s="2">
        <f t="shared" si="39"/>
        <v>0</v>
      </c>
      <c r="G724" s="2">
        <f t="shared" si="39"/>
        <v>0</v>
      </c>
      <c r="H724" s="2">
        <f t="shared" si="39"/>
        <v>0</v>
      </c>
      <c r="K724" s="2">
        <f t="shared" si="39"/>
        <v>627350000</v>
      </c>
      <c r="L724" s="2">
        <f t="shared" si="39"/>
        <v>148100000</v>
      </c>
    </row>
    <row r="725" spans="1:13" s="2" customFormat="1" x14ac:dyDescent="0.25">
      <c r="A725"/>
      <c r="B725" t="s">
        <v>38</v>
      </c>
      <c r="C725"/>
      <c r="D725"/>
      <c r="E725" s="2">
        <f t="shared" ref="E725:L725" si="40">+E717</f>
        <v>0</v>
      </c>
      <c r="F725" s="2">
        <f t="shared" si="40"/>
        <v>0</v>
      </c>
      <c r="G725" s="2">
        <f t="shared" si="40"/>
        <v>0</v>
      </c>
      <c r="H725" s="2">
        <f t="shared" si="40"/>
        <v>0</v>
      </c>
      <c r="K725" s="2">
        <f t="shared" si="40"/>
        <v>0</v>
      </c>
      <c r="L725" s="2">
        <f t="shared" si="40"/>
        <v>0</v>
      </c>
    </row>
    <row r="726" spans="1:13" s="2" customFormat="1" x14ac:dyDescent="0.25">
      <c r="A726"/>
      <c r="B726" t="s">
        <v>39</v>
      </c>
      <c r="C726"/>
      <c r="D726"/>
      <c r="E726" s="2">
        <f t="shared" ref="E726:L726" si="41">+E719+E718</f>
        <v>29600000</v>
      </c>
      <c r="F726" s="2">
        <f t="shared" si="41"/>
        <v>0</v>
      </c>
      <c r="G726" s="2">
        <f t="shared" si="41"/>
        <v>0</v>
      </c>
      <c r="H726" s="2">
        <f t="shared" si="41"/>
        <v>5480000</v>
      </c>
      <c r="K726" s="2">
        <f t="shared" si="41"/>
        <v>73120000</v>
      </c>
      <c r="L726" s="2">
        <f t="shared" si="41"/>
        <v>29600000</v>
      </c>
    </row>
    <row r="727" spans="1:13" s="2" customFormat="1" x14ac:dyDescent="0.25">
      <c r="A727"/>
      <c r="B727"/>
      <c r="C727"/>
      <c r="D727"/>
      <c r="E727" s="15">
        <f t="shared" ref="E727:L727" si="42">SUM(E723:E726)</f>
        <v>1783148153.846154</v>
      </c>
      <c r="F727" s="15">
        <f t="shared" si="42"/>
        <v>0</v>
      </c>
      <c r="G727" s="15">
        <f t="shared" si="42"/>
        <v>148222076.92307696</v>
      </c>
      <c r="H727" s="15">
        <f t="shared" si="42"/>
        <v>5480000</v>
      </c>
      <c r="I727" s="15"/>
      <c r="J727" s="15"/>
      <c r="K727" s="15">
        <f t="shared" si="42"/>
        <v>3201640230.7692313</v>
      </c>
      <c r="L727" s="15">
        <f t="shared" si="42"/>
        <v>1792640461.5384614</v>
      </c>
    </row>
    <row r="728" spans="1:13" s="2" customFormat="1" x14ac:dyDescent="0.25">
      <c r="A728"/>
      <c r="B728"/>
      <c r="C728"/>
      <c r="D728"/>
    </row>
    <row r="729" spans="1:13" s="2" customFormat="1" x14ac:dyDescent="0.25">
      <c r="A729"/>
      <c r="B729" t="s">
        <v>20</v>
      </c>
      <c r="C729" t="s">
        <v>28</v>
      </c>
      <c r="D729"/>
      <c r="E729" s="2">
        <f t="shared" ref="E729:H755" si="43">SUMPRODUCT(($A$4:$A$709=$C729)*($B$4:$B$709=$B729)*(E$4:E$709))</f>
        <v>0</v>
      </c>
      <c r="F729" s="2">
        <f t="shared" si="43"/>
        <v>0</v>
      </c>
      <c r="G729" s="2">
        <f t="shared" si="43"/>
        <v>0</v>
      </c>
      <c r="H729" s="2">
        <f t="shared" si="43"/>
        <v>0</v>
      </c>
      <c r="K729" s="2">
        <f t="shared" ref="K729:K755" si="44">SUMPRODUCT(($A$4:$A$709=$C729)*($B$4:$B$709=$B729)*(K$4:K$709))</f>
        <v>0</v>
      </c>
      <c r="L729" s="2">
        <f t="shared" ref="L729:L755" si="45">SUMPRODUCT(($A$4:$A$709=$C729)*($B$4:$B$709=$B729)*($L$4:$L$709))</f>
        <v>0</v>
      </c>
    </row>
    <row r="730" spans="1:13" s="2" customFormat="1" x14ac:dyDescent="0.25">
      <c r="A730"/>
      <c r="B730" t="s">
        <v>37</v>
      </c>
      <c r="C730" t="s">
        <v>28</v>
      </c>
      <c r="D730"/>
      <c r="E730" s="2">
        <f t="shared" si="43"/>
        <v>0</v>
      </c>
      <c r="F730" s="2">
        <f t="shared" si="43"/>
        <v>0</v>
      </c>
      <c r="G730" s="2">
        <f t="shared" si="43"/>
        <v>0</v>
      </c>
      <c r="H730" s="2">
        <f t="shared" si="43"/>
        <v>0</v>
      </c>
      <c r="K730" s="2">
        <f t="shared" si="44"/>
        <v>0</v>
      </c>
      <c r="L730" s="2">
        <f t="shared" si="45"/>
        <v>0</v>
      </c>
    </row>
    <row r="731" spans="1:13" s="2" customFormat="1" x14ac:dyDescent="0.25">
      <c r="A731"/>
      <c r="B731" t="s">
        <v>38</v>
      </c>
      <c r="C731" t="s">
        <v>28</v>
      </c>
      <c r="D731"/>
      <c r="E731" s="2">
        <f t="shared" si="43"/>
        <v>0</v>
      </c>
      <c r="F731" s="2">
        <f t="shared" si="43"/>
        <v>0</v>
      </c>
      <c r="G731" s="2">
        <f t="shared" si="43"/>
        <v>0</v>
      </c>
      <c r="H731" s="2">
        <f t="shared" si="43"/>
        <v>0</v>
      </c>
      <c r="K731" s="2">
        <f t="shared" si="44"/>
        <v>0</v>
      </c>
      <c r="L731" s="2">
        <f t="shared" si="45"/>
        <v>0</v>
      </c>
      <c r="M731" s="2">
        <f>+SUM(E729:G732)</f>
        <v>0</v>
      </c>
    </row>
    <row r="732" spans="1:13" s="2" customFormat="1" x14ac:dyDescent="0.25">
      <c r="A732"/>
      <c r="B732" t="s">
        <v>39</v>
      </c>
      <c r="C732" t="s">
        <v>28</v>
      </c>
      <c r="D732"/>
      <c r="E732" s="2">
        <f t="shared" si="43"/>
        <v>0</v>
      </c>
      <c r="F732" s="2">
        <f t="shared" si="43"/>
        <v>0</v>
      </c>
      <c r="G732" s="2">
        <f t="shared" si="43"/>
        <v>0</v>
      </c>
      <c r="H732" s="2">
        <f t="shared" si="43"/>
        <v>0</v>
      </c>
      <c r="K732" s="2">
        <f t="shared" si="44"/>
        <v>0</v>
      </c>
      <c r="L732" s="2">
        <f t="shared" si="45"/>
        <v>0</v>
      </c>
    </row>
    <row r="733" spans="1:13" s="2" customFormat="1" x14ac:dyDescent="0.25">
      <c r="A733"/>
      <c r="B733" t="s">
        <v>20</v>
      </c>
      <c r="C733" t="s">
        <v>64</v>
      </c>
      <c r="D733"/>
      <c r="E733" s="2">
        <f t="shared" si="43"/>
        <v>0</v>
      </c>
      <c r="F733" s="2">
        <f t="shared" si="43"/>
        <v>0</v>
      </c>
      <c r="G733" s="2">
        <f t="shared" si="43"/>
        <v>0</v>
      </c>
      <c r="H733" s="2">
        <f t="shared" si="43"/>
        <v>0</v>
      </c>
      <c r="K733" s="2">
        <f t="shared" si="44"/>
        <v>0</v>
      </c>
      <c r="L733" s="2">
        <f t="shared" si="45"/>
        <v>0</v>
      </c>
    </row>
    <row r="734" spans="1:13" s="2" customFormat="1" x14ac:dyDescent="0.25">
      <c r="A734"/>
      <c r="B734" t="s">
        <v>37</v>
      </c>
      <c r="C734" t="s">
        <v>64</v>
      </c>
      <c r="D734"/>
      <c r="E734" s="2">
        <f t="shared" si="43"/>
        <v>0</v>
      </c>
      <c r="F734" s="2">
        <f t="shared" si="43"/>
        <v>0</v>
      </c>
      <c r="G734" s="2">
        <f t="shared" si="43"/>
        <v>0</v>
      </c>
      <c r="H734" s="2">
        <f t="shared" si="43"/>
        <v>0</v>
      </c>
      <c r="K734" s="2">
        <f t="shared" si="44"/>
        <v>0</v>
      </c>
      <c r="L734" s="2">
        <f t="shared" si="45"/>
        <v>0</v>
      </c>
    </row>
    <row r="735" spans="1:13" s="2" customFormat="1" x14ac:dyDescent="0.25">
      <c r="A735"/>
      <c r="B735" t="s">
        <v>38</v>
      </c>
      <c r="C735" t="s">
        <v>64</v>
      </c>
      <c r="D735"/>
      <c r="E735" s="2">
        <f t="shared" si="43"/>
        <v>0</v>
      </c>
      <c r="F735" s="2">
        <f t="shared" si="43"/>
        <v>0</v>
      </c>
      <c r="G735" s="2">
        <f t="shared" si="43"/>
        <v>0</v>
      </c>
      <c r="H735" s="2">
        <f t="shared" si="43"/>
        <v>0</v>
      </c>
      <c r="K735" s="2">
        <f t="shared" si="44"/>
        <v>0</v>
      </c>
      <c r="L735" s="2">
        <f t="shared" si="45"/>
        <v>0</v>
      </c>
    </row>
    <row r="736" spans="1:13" s="2" customFormat="1" x14ac:dyDescent="0.25">
      <c r="A736"/>
      <c r="B736" t="s">
        <v>39</v>
      </c>
      <c r="C736" t="s">
        <v>64</v>
      </c>
      <c r="D736"/>
      <c r="E736" s="2">
        <f t="shared" si="43"/>
        <v>0</v>
      </c>
      <c r="F736" s="2">
        <f t="shared" si="43"/>
        <v>0</v>
      </c>
      <c r="G736" s="2">
        <f t="shared" si="43"/>
        <v>0</v>
      </c>
      <c r="H736" s="2">
        <f t="shared" si="43"/>
        <v>0</v>
      </c>
      <c r="K736" s="2">
        <f t="shared" si="44"/>
        <v>0</v>
      </c>
      <c r="L736" s="2">
        <f t="shared" si="45"/>
        <v>0</v>
      </c>
    </row>
    <row r="737" spans="1:12" s="2" customFormat="1" x14ac:dyDescent="0.25">
      <c r="A737"/>
      <c r="B737" t="s">
        <v>20</v>
      </c>
      <c r="C737" t="s">
        <v>40</v>
      </c>
      <c r="D737"/>
      <c r="E737" s="2">
        <f t="shared" si="43"/>
        <v>0</v>
      </c>
      <c r="F737" s="2">
        <f t="shared" si="43"/>
        <v>0</v>
      </c>
      <c r="G737" s="2">
        <f t="shared" si="43"/>
        <v>0</v>
      </c>
      <c r="H737" s="2">
        <f t="shared" si="43"/>
        <v>0</v>
      </c>
      <c r="K737" s="2">
        <f t="shared" si="44"/>
        <v>0</v>
      </c>
      <c r="L737" s="2">
        <f t="shared" si="45"/>
        <v>0</v>
      </c>
    </row>
    <row r="738" spans="1:12" s="2" customFormat="1" x14ac:dyDescent="0.25">
      <c r="A738"/>
      <c r="B738" t="s">
        <v>37</v>
      </c>
      <c r="C738" t="s">
        <v>40</v>
      </c>
      <c r="D738"/>
      <c r="E738" s="2">
        <f t="shared" si="43"/>
        <v>0</v>
      </c>
      <c r="F738" s="2">
        <f t="shared" si="43"/>
        <v>0</v>
      </c>
      <c r="G738" s="2">
        <f t="shared" si="43"/>
        <v>0</v>
      </c>
      <c r="H738" s="2">
        <f t="shared" si="43"/>
        <v>0</v>
      </c>
      <c r="K738" s="2">
        <f t="shared" si="44"/>
        <v>0</v>
      </c>
      <c r="L738" s="2">
        <f t="shared" si="45"/>
        <v>0</v>
      </c>
    </row>
    <row r="739" spans="1:12" s="2" customFormat="1" x14ac:dyDescent="0.25">
      <c r="A739"/>
      <c r="B739" t="s">
        <v>38</v>
      </c>
      <c r="C739" t="s">
        <v>40</v>
      </c>
      <c r="D739"/>
      <c r="E739" s="2">
        <f t="shared" si="43"/>
        <v>0</v>
      </c>
      <c r="F739" s="2">
        <f t="shared" si="43"/>
        <v>0</v>
      </c>
      <c r="G739" s="2">
        <f t="shared" si="43"/>
        <v>0</v>
      </c>
      <c r="H739" s="2">
        <f t="shared" si="43"/>
        <v>0</v>
      </c>
      <c r="K739" s="2">
        <f t="shared" si="44"/>
        <v>0</v>
      </c>
      <c r="L739" s="2">
        <f t="shared" si="45"/>
        <v>0</v>
      </c>
    </row>
    <row r="740" spans="1:12" s="2" customFormat="1" x14ac:dyDescent="0.25">
      <c r="A740"/>
      <c r="B740" t="s">
        <v>39</v>
      </c>
      <c r="C740" t="s">
        <v>40</v>
      </c>
      <c r="D740"/>
      <c r="E740" s="2">
        <f t="shared" si="43"/>
        <v>0</v>
      </c>
      <c r="F740" s="2">
        <f t="shared" si="43"/>
        <v>0</v>
      </c>
      <c r="G740" s="2">
        <f t="shared" si="43"/>
        <v>0</v>
      </c>
      <c r="H740" s="2">
        <f t="shared" si="43"/>
        <v>0</v>
      </c>
      <c r="K740" s="2">
        <f t="shared" si="44"/>
        <v>0</v>
      </c>
      <c r="L740" s="2">
        <f t="shared" si="45"/>
        <v>0</v>
      </c>
    </row>
    <row r="741" spans="1:12" s="2" customFormat="1" x14ac:dyDescent="0.25">
      <c r="A741"/>
      <c r="B741" t="s">
        <v>20</v>
      </c>
      <c r="C741" t="s">
        <v>61</v>
      </c>
      <c r="D741"/>
      <c r="E741" s="2">
        <f t="shared" si="43"/>
        <v>0</v>
      </c>
      <c r="F741" s="2">
        <f t="shared" si="43"/>
        <v>0</v>
      </c>
      <c r="G741" s="2">
        <f t="shared" si="43"/>
        <v>0</v>
      </c>
      <c r="H741" s="2">
        <f t="shared" si="43"/>
        <v>0</v>
      </c>
      <c r="K741" s="2">
        <f t="shared" si="44"/>
        <v>0</v>
      </c>
      <c r="L741" s="2">
        <f t="shared" si="45"/>
        <v>0</v>
      </c>
    </row>
    <row r="742" spans="1:12" s="2" customFormat="1" x14ac:dyDescent="0.25">
      <c r="A742"/>
      <c r="B742" t="s">
        <v>37</v>
      </c>
      <c r="C742" t="s">
        <v>61</v>
      </c>
      <c r="D742"/>
      <c r="E742" s="2">
        <f t="shared" si="43"/>
        <v>0</v>
      </c>
      <c r="F742" s="2">
        <f t="shared" si="43"/>
        <v>0</v>
      </c>
      <c r="G742" s="2">
        <f t="shared" si="43"/>
        <v>0</v>
      </c>
      <c r="H742" s="2">
        <f t="shared" si="43"/>
        <v>0</v>
      </c>
      <c r="K742" s="2">
        <f t="shared" si="44"/>
        <v>0</v>
      </c>
      <c r="L742" s="2">
        <f t="shared" si="45"/>
        <v>0</v>
      </c>
    </row>
    <row r="743" spans="1:12" s="2" customFormat="1" x14ac:dyDescent="0.25">
      <c r="A743"/>
      <c r="B743" t="s">
        <v>38</v>
      </c>
      <c r="C743" t="s">
        <v>61</v>
      </c>
      <c r="D743"/>
      <c r="E743" s="2">
        <f t="shared" si="43"/>
        <v>0</v>
      </c>
      <c r="F743" s="2">
        <f t="shared" si="43"/>
        <v>0</v>
      </c>
      <c r="G743" s="2">
        <f t="shared" si="43"/>
        <v>0</v>
      </c>
      <c r="H743" s="2">
        <f t="shared" si="43"/>
        <v>0</v>
      </c>
      <c r="K743" s="2">
        <f t="shared" si="44"/>
        <v>0</v>
      </c>
      <c r="L743" s="2">
        <f t="shared" si="45"/>
        <v>0</v>
      </c>
    </row>
    <row r="744" spans="1:12" s="2" customFormat="1" x14ac:dyDescent="0.25">
      <c r="A744"/>
      <c r="B744" t="s">
        <v>39</v>
      </c>
      <c r="C744" t="s">
        <v>61</v>
      </c>
      <c r="D744"/>
      <c r="E744" s="2">
        <f t="shared" si="43"/>
        <v>4000000</v>
      </c>
      <c r="F744" s="2">
        <f t="shared" si="43"/>
        <v>0</v>
      </c>
      <c r="G744" s="2">
        <f t="shared" si="43"/>
        <v>0</v>
      </c>
      <c r="H744" s="2">
        <f t="shared" si="43"/>
        <v>0</v>
      </c>
      <c r="K744" s="2">
        <f t="shared" si="44"/>
        <v>10000000</v>
      </c>
      <c r="L744" s="2">
        <f t="shared" si="45"/>
        <v>4000000</v>
      </c>
    </row>
    <row r="745" spans="1:12" s="2" customFormat="1" x14ac:dyDescent="0.25">
      <c r="A745"/>
      <c r="B745" t="s">
        <v>20</v>
      </c>
      <c r="C745" t="s">
        <v>67</v>
      </c>
      <c r="D745"/>
      <c r="E745" s="2">
        <f t="shared" si="43"/>
        <v>120211000</v>
      </c>
      <c r="F745" s="2">
        <f t="shared" si="43"/>
        <v>0</v>
      </c>
      <c r="G745" s="2">
        <f t="shared" si="43"/>
        <v>14803000</v>
      </c>
      <c r="H745" s="2">
        <f t="shared" si="43"/>
        <v>0</v>
      </c>
      <c r="K745" s="2">
        <f t="shared" si="44"/>
        <v>163014000</v>
      </c>
      <c r="L745" s="2">
        <f t="shared" si="45"/>
        <v>120211000</v>
      </c>
    </row>
    <row r="746" spans="1:12" s="2" customFormat="1" x14ac:dyDescent="0.25">
      <c r="A746"/>
      <c r="B746" t="s">
        <v>37</v>
      </c>
      <c r="C746" t="s">
        <v>67</v>
      </c>
      <c r="D746"/>
      <c r="E746" s="2">
        <f t="shared" si="43"/>
        <v>6400000</v>
      </c>
      <c r="F746" s="2">
        <f t="shared" si="43"/>
        <v>0</v>
      </c>
      <c r="G746" s="2">
        <f t="shared" si="43"/>
        <v>0</v>
      </c>
      <c r="H746" s="2">
        <f t="shared" si="43"/>
        <v>0</v>
      </c>
      <c r="K746" s="2">
        <f t="shared" si="44"/>
        <v>16400000</v>
      </c>
      <c r="L746" s="2">
        <f t="shared" si="45"/>
        <v>6400000</v>
      </c>
    </row>
    <row r="747" spans="1:12" s="2" customFormat="1" x14ac:dyDescent="0.25">
      <c r="A747"/>
      <c r="B747" t="s">
        <v>38</v>
      </c>
      <c r="C747" t="s">
        <v>67</v>
      </c>
      <c r="D747"/>
      <c r="E747" s="2">
        <f t="shared" si="43"/>
        <v>0</v>
      </c>
      <c r="F747" s="2">
        <f t="shared" si="43"/>
        <v>0</v>
      </c>
      <c r="G747" s="2">
        <f t="shared" si="43"/>
        <v>0</v>
      </c>
      <c r="H747" s="2">
        <f t="shared" si="43"/>
        <v>0</v>
      </c>
      <c r="K747" s="2">
        <f t="shared" si="44"/>
        <v>0</v>
      </c>
      <c r="L747" s="2">
        <f t="shared" si="45"/>
        <v>0</v>
      </c>
    </row>
    <row r="748" spans="1:12" s="2" customFormat="1" x14ac:dyDescent="0.25">
      <c r="A748"/>
      <c r="B748" t="s">
        <v>39</v>
      </c>
      <c r="C748" t="s">
        <v>67</v>
      </c>
      <c r="D748"/>
      <c r="E748" s="2">
        <f t="shared" si="43"/>
        <v>0</v>
      </c>
      <c r="F748" s="2">
        <f t="shared" si="43"/>
        <v>0</v>
      </c>
      <c r="G748" s="2">
        <f t="shared" si="43"/>
        <v>0</v>
      </c>
      <c r="H748" s="2">
        <f t="shared" si="43"/>
        <v>0</v>
      </c>
      <c r="K748" s="2">
        <f t="shared" si="44"/>
        <v>0</v>
      </c>
      <c r="L748" s="2">
        <f t="shared" si="45"/>
        <v>0</v>
      </c>
    </row>
    <row r="749" spans="1:12" s="2" customFormat="1" x14ac:dyDescent="0.25">
      <c r="A749"/>
      <c r="B749" t="s">
        <v>20</v>
      </c>
      <c r="C749" t="s">
        <v>66</v>
      </c>
      <c r="D749"/>
      <c r="E749" s="2">
        <f t="shared" si="43"/>
        <v>97069000</v>
      </c>
      <c r="F749" s="2">
        <f t="shared" si="43"/>
        <v>0</v>
      </c>
      <c r="G749" s="2">
        <f t="shared" si="43"/>
        <v>6344000</v>
      </c>
      <c r="H749" s="2">
        <f t="shared" si="43"/>
        <v>0</v>
      </c>
      <c r="K749" s="2">
        <f t="shared" si="44"/>
        <v>167913000</v>
      </c>
      <c r="L749" s="2">
        <f t="shared" si="45"/>
        <v>97069000</v>
      </c>
    </row>
    <row r="750" spans="1:12" s="2" customFormat="1" x14ac:dyDescent="0.25">
      <c r="A750"/>
      <c r="B750" t="s">
        <v>37</v>
      </c>
      <c r="C750" t="s">
        <v>66</v>
      </c>
      <c r="D750"/>
      <c r="E750" s="2">
        <f t="shared" si="43"/>
        <v>4200000</v>
      </c>
      <c r="F750" s="2">
        <f t="shared" si="43"/>
        <v>0</v>
      </c>
      <c r="G750" s="2">
        <f t="shared" si="43"/>
        <v>0</v>
      </c>
      <c r="H750" s="2">
        <f t="shared" si="43"/>
        <v>0</v>
      </c>
      <c r="K750" s="2">
        <f t="shared" si="44"/>
        <v>22450000</v>
      </c>
      <c r="L750" s="2">
        <f t="shared" si="45"/>
        <v>4200000</v>
      </c>
    </row>
    <row r="751" spans="1:12" s="2" customFormat="1" x14ac:dyDescent="0.25">
      <c r="A751"/>
      <c r="B751" t="s">
        <v>38</v>
      </c>
      <c r="C751" t="s">
        <v>66</v>
      </c>
      <c r="D751"/>
      <c r="E751" s="2">
        <f t="shared" si="43"/>
        <v>0</v>
      </c>
      <c r="F751" s="2">
        <f t="shared" si="43"/>
        <v>0</v>
      </c>
      <c r="G751" s="2">
        <f t="shared" si="43"/>
        <v>0</v>
      </c>
      <c r="H751" s="2">
        <f t="shared" si="43"/>
        <v>0</v>
      </c>
      <c r="K751" s="2">
        <f t="shared" si="44"/>
        <v>0</v>
      </c>
      <c r="L751" s="2">
        <f t="shared" si="45"/>
        <v>0</v>
      </c>
    </row>
    <row r="752" spans="1:12" s="2" customFormat="1" x14ac:dyDescent="0.25">
      <c r="A752"/>
      <c r="B752" t="s">
        <v>39</v>
      </c>
      <c r="C752" t="s">
        <v>66</v>
      </c>
      <c r="D752"/>
      <c r="E752" s="2">
        <f t="shared" si="43"/>
        <v>0</v>
      </c>
      <c r="F752" s="2">
        <f t="shared" si="43"/>
        <v>0</v>
      </c>
      <c r="G752" s="2">
        <f t="shared" si="43"/>
        <v>0</v>
      </c>
      <c r="H752" s="2">
        <f t="shared" si="43"/>
        <v>0</v>
      </c>
      <c r="K752" s="2">
        <f t="shared" si="44"/>
        <v>0</v>
      </c>
      <c r="L752" s="2">
        <f t="shared" si="45"/>
        <v>0</v>
      </c>
    </row>
    <row r="753" spans="1:18" s="2" customFormat="1" x14ac:dyDescent="0.25">
      <c r="A753"/>
      <c r="B753" t="s">
        <v>70</v>
      </c>
      <c r="C753" t="s">
        <v>71</v>
      </c>
      <c r="D753"/>
      <c r="E753" s="2">
        <f t="shared" si="43"/>
        <v>89153000</v>
      </c>
      <c r="F753" s="2">
        <f t="shared" si="43"/>
        <v>0</v>
      </c>
      <c r="G753" s="2">
        <f t="shared" si="43"/>
        <v>4961538.461538462</v>
      </c>
      <c r="H753" s="2">
        <f t="shared" si="43"/>
        <v>0</v>
      </c>
      <c r="K753" s="2">
        <f t="shared" si="44"/>
        <v>153614538.46153843</v>
      </c>
      <c r="L753" s="2">
        <f t="shared" si="45"/>
        <v>89153000</v>
      </c>
    </row>
    <row r="754" spans="1:18" s="2" customFormat="1" x14ac:dyDescent="0.25">
      <c r="A754"/>
      <c r="B754" t="s">
        <v>74</v>
      </c>
      <c r="C754" t="s">
        <v>71</v>
      </c>
      <c r="D754"/>
      <c r="E754" s="2">
        <f t="shared" si="43"/>
        <v>16200000</v>
      </c>
      <c r="F754" s="2">
        <f t="shared" si="43"/>
        <v>0</v>
      </c>
      <c r="G754" s="2">
        <f t="shared" si="43"/>
        <v>0</v>
      </c>
      <c r="H754" s="2">
        <f t="shared" si="43"/>
        <v>0</v>
      </c>
      <c r="K754" s="2">
        <f t="shared" si="44"/>
        <v>29700000</v>
      </c>
      <c r="L754" s="2">
        <f t="shared" si="45"/>
        <v>16200000</v>
      </c>
    </row>
    <row r="755" spans="1:18" s="2" customFormat="1" x14ac:dyDescent="0.25">
      <c r="A755"/>
      <c r="B755" t="s">
        <v>75</v>
      </c>
      <c r="C755" t="s">
        <v>71</v>
      </c>
      <c r="D755"/>
      <c r="E755" s="2">
        <f t="shared" si="43"/>
        <v>6000000</v>
      </c>
      <c r="F755" s="2">
        <f t="shared" si="43"/>
        <v>0</v>
      </c>
      <c r="G755" s="2">
        <f t="shared" si="43"/>
        <v>0</v>
      </c>
      <c r="H755" s="2">
        <f t="shared" si="43"/>
        <v>1740000</v>
      </c>
      <c r="K755" s="2">
        <f t="shared" si="44"/>
        <v>12460000</v>
      </c>
      <c r="L755" s="2">
        <f t="shared" si="45"/>
        <v>6000000</v>
      </c>
    </row>
    <row r="757" spans="1:18" s="19" customFormat="1" x14ac:dyDescent="0.25">
      <c r="A757"/>
      <c r="B757" t="s">
        <v>20</v>
      </c>
      <c r="C757" t="s">
        <v>110</v>
      </c>
      <c r="D757" t="s">
        <v>111</v>
      </c>
      <c r="E757" s="2" t="s">
        <v>115</v>
      </c>
      <c r="G757" s="2"/>
      <c r="H757" s="2"/>
      <c r="I757" s="2"/>
      <c r="J757" s="2"/>
      <c r="K757" s="2"/>
      <c r="L757" s="2"/>
      <c r="M757"/>
      <c r="R757"/>
    </row>
    <row r="758" spans="1:18" s="19" customFormat="1" x14ac:dyDescent="0.25">
      <c r="A758"/>
      <c r="B758"/>
      <c r="C758"/>
      <c r="D758" t="s">
        <v>112</v>
      </c>
      <c r="E758" s="2" t="s">
        <v>124</v>
      </c>
      <c r="G758" s="2"/>
      <c r="H758" s="2"/>
      <c r="I758" s="2"/>
      <c r="J758" s="2"/>
      <c r="K758" s="2"/>
      <c r="L758" s="2"/>
      <c r="M758"/>
      <c r="R758"/>
    </row>
    <row r="759" spans="1:18" s="2" customFormat="1" x14ac:dyDescent="0.25">
      <c r="A759"/>
      <c r="B759"/>
      <c r="C759"/>
      <c r="D759" t="s">
        <v>113</v>
      </c>
      <c r="E759" s="2" t="s">
        <v>114</v>
      </c>
      <c r="F759" s="19"/>
      <c r="N759" s="19"/>
    </row>
    <row r="760" spans="1:18" s="19" customFormat="1" x14ac:dyDescent="0.25">
      <c r="A760"/>
      <c r="B760"/>
      <c r="C760"/>
      <c r="D760"/>
      <c r="E760" s="2"/>
      <c r="G760" s="2"/>
      <c r="H760" s="2"/>
      <c r="I760" s="2"/>
      <c r="J760" s="2"/>
      <c r="K760" s="2"/>
      <c r="L760" s="2"/>
      <c r="M760" s="2"/>
      <c r="R760"/>
    </row>
    <row r="761" spans="1:18" s="2" customFormat="1" x14ac:dyDescent="0.25">
      <c r="A761"/>
      <c r="B761" t="s">
        <v>37</v>
      </c>
      <c r="C761"/>
      <c r="D761" t="s">
        <v>111</v>
      </c>
      <c r="E761" s="2" t="s">
        <v>116</v>
      </c>
      <c r="F761" s="19"/>
      <c r="N761" s="19"/>
    </row>
    <row r="762" spans="1:18" s="2" customFormat="1" x14ac:dyDescent="0.25">
      <c r="A762"/>
      <c r="B762"/>
      <c r="C762"/>
      <c r="D762" t="s">
        <v>112</v>
      </c>
      <c r="E762" s="2" t="s">
        <v>123</v>
      </c>
      <c r="F762" s="19"/>
      <c r="N762" s="19"/>
    </row>
    <row r="763" spans="1:18" s="2" customFormat="1" x14ac:dyDescent="0.25">
      <c r="A763"/>
      <c r="B763"/>
      <c r="C763"/>
      <c r="D763" t="s">
        <v>113</v>
      </c>
      <c r="E763" s="2" t="s">
        <v>117</v>
      </c>
      <c r="F763" s="19"/>
      <c r="N763" s="19"/>
    </row>
    <row r="764" spans="1:18" s="19" customFormat="1" x14ac:dyDescent="0.25">
      <c r="A764"/>
      <c r="B764"/>
      <c r="C764"/>
      <c r="D764"/>
      <c r="E764" s="2"/>
      <c r="G764" s="2"/>
      <c r="H764" s="2"/>
      <c r="I764" s="2"/>
      <c r="J764" s="2"/>
      <c r="K764" s="2"/>
      <c r="L764" s="2"/>
      <c r="M764" s="2"/>
      <c r="R764"/>
    </row>
    <row r="765" spans="1:18" s="2" customFormat="1" x14ac:dyDescent="0.25">
      <c r="A765"/>
      <c r="B765" t="s">
        <v>38</v>
      </c>
      <c r="C765"/>
      <c r="D765" t="s">
        <v>111</v>
      </c>
      <c r="E765" s="2" t="s">
        <v>120</v>
      </c>
      <c r="F765" s="19"/>
      <c r="N765" s="19"/>
    </row>
    <row r="766" spans="1:18" s="2" customFormat="1" x14ac:dyDescent="0.25">
      <c r="A766"/>
      <c r="B766"/>
      <c r="C766"/>
      <c r="D766" t="s">
        <v>112</v>
      </c>
      <c r="E766" s="2" t="s">
        <v>122</v>
      </c>
      <c r="F766" s="19"/>
      <c r="N766" s="19"/>
    </row>
    <row r="767" spans="1:18" s="2" customFormat="1" x14ac:dyDescent="0.25">
      <c r="A767"/>
      <c r="B767"/>
      <c r="C767"/>
      <c r="D767" t="s">
        <v>113</v>
      </c>
      <c r="E767" s="2" t="s">
        <v>121</v>
      </c>
      <c r="F767" s="19"/>
      <c r="N767" s="19"/>
    </row>
    <row r="768" spans="1:18" s="19" customFormat="1" x14ac:dyDescent="0.25">
      <c r="A768"/>
      <c r="B768"/>
      <c r="C768"/>
      <c r="D768"/>
      <c r="E768" s="2"/>
      <c r="G768" s="2"/>
      <c r="H768" s="2"/>
      <c r="I768" s="2"/>
      <c r="J768" s="2"/>
      <c r="K768" s="2"/>
      <c r="L768" s="2"/>
      <c r="M768" s="2"/>
      <c r="R768"/>
    </row>
    <row r="769" spans="1:14" s="2" customFormat="1" x14ac:dyDescent="0.25">
      <c r="A769"/>
      <c r="B769" t="s">
        <v>39</v>
      </c>
      <c r="C769"/>
      <c r="D769" t="s">
        <v>111</v>
      </c>
      <c r="F769" s="19"/>
      <c r="N769" s="19"/>
    </row>
    <row r="770" spans="1:14" s="2" customFormat="1" x14ac:dyDescent="0.25">
      <c r="A770"/>
      <c r="B770"/>
      <c r="C770"/>
      <c r="D770" t="s">
        <v>112</v>
      </c>
      <c r="E770" s="2" t="s">
        <v>119</v>
      </c>
      <c r="F770" s="19"/>
      <c r="N770" s="19"/>
    </row>
    <row r="771" spans="1:14" s="2" customFormat="1" x14ac:dyDescent="0.25">
      <c r="A771"/>
      <c r="B771"/>
      <c r="C771"/>
      <c r="D771" t="s">
        <v>113</v>
      </c>
      <c r="E771" s="2" t="s">
        <v>118</v>
      </c>
      <c r="F771" s="19"/>
      <c r="N771" s="19"/>
    </row>
  </sheetData>
  <autoFilter ref="A3:N713"/>
  <conditionalFormatting sqref="D677:D1048576 D530 D253 D1:D47 D372 D124:D125 D49:D121">
    <cfRule type="duplicateValues" dxfId="77" priority="21"/>
  </conditionalFormatting>
  <conditionalFormatting sqref="D253">
    <cfRule type="duplicateValues" dxfId="76" priority="16"/>
  </conditionalFormatting>
  <conditionalFormatting sqref="C678:C708">
    <cfRule type="duplicateValues" dxfId="75" priority="15"/>
  </conditionalFormatting>
  <conditionalFormatting sqref="C678:C708">
    <cfRule type="duplicateValues" dxfId="74" priority="14"/>
  </conditionalFormatting>
  <conditionalFormatting sqref="L678:L708">
    <cfRule type="duplicateValues" dxfId="73" priority="13"/>
  </conditionalFormatting>
  <conditionalFormatting sqref="L678:L708">
    <cfRule type="duplicateValues" dxfId="72" priority="12"/>
  </conditionalFormatting>
  <conditionalFormatting sqref="G678:G708">
    <cfRule type="duplicateValues" dxfId="71" priority="11"/>
  </conditionalFormatting>
  <conditionalFormatting sqref="G678:G708">
    <cfRule type="duplicateValues" dxfId="70" priority="10"/>
  </conditionalFormatting>
  <conditionalFormatting sqref="D123">
    <cfRule type="duplicateValues" dxfId="69" priority="9"/>
  </conditionalFormatting>
  <conditionalFormatting sqref="D123">
    <cfRule type="duplicateValues" dxfId="68" priority="8"/>
  </conditionalFormatting>
  <conditionalFormatting sqref="D122">
    <cfRule type="duplicateValues" dxfId="67" priority="7"/>
  </conditionalFormatting>
  <conditionalFormatting sqref="D122">
    <cfRule type="duplicateValues" dxfId="66" priority="6"/>
  </conditionalFormatting>
  <conditionalFormatting sqref="C126:C229 C233:C248 C250:C251">
    <cfRule type="duplicateValues" dxfId="65" priority="5"/>
  </conditionalFormatting>
  <conditionalFormatting sqref="C230:C231">
    <cfRule type="duplicateValues" dxfId="64" priority="4"/>
  </conditionalFormatting>
  <conditionalFormatting sqref="C249">
    <cfRule type="duplicateValues" dxfId="63" priority="3"/>
  </conditionalFormatting>
  <conditionalFormatting sqref="D48">
    <cfRule type="duplicateValues" dxfId="62" priority="2"/>
  </conditionalFormatting>
  <conditionalFormatting sqref="C232">
    <cfRule type="duplicateValues" dxfId="61" priority="1"/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69"/>
  <sheetViews>
    <sheetView zoomScale="72" zoomScaleNormal="72" workbookViewId="0">
      <pane xSplit="4" ySplit="5" topLeftCell="E118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RowHeight="15" outlineLevelRow="1" outlineLevelCol="1" x14ac:dyDescent="0.25"/>
  <cols>
    <col min="1" max="1" width="12.140625" customWidth="1"/>
    <col min="2" max="2" width="7.5703125" customWidth="1"/>
    <col min="3" max="3" width="15.85546875" customWidth="1"/>
    <col min="4" max="4" width="26.42578125" customWidth="1"/>
    <col min="5" max="5" width="17.5703125" style="2" customWidth="1"/>
    <col min="6" max="6" width="18.28515625" style="2" customWidth="1"/>
    <col min="7" max="10" width="18.140625" style="2" customWidth="1"/>
    <col min="11" max="11" width="20.7109375" style="2" customWidth="1"/>
    <col min="12" max="12" width="23.85546875" style="2" customWidth="1" outlineLevel="1"/>
    <col min="13" max="13" width="15.28515625" style="37" customWidth="1"/>
    <col min="14" max="14" width="18.42578125" style="19" customWidth="1"/>
    <col min="15" max="17" width="15.85546875" style="19" customWidth="1"/>
    <col min="18" max="18" width="17.5703125" customWidth="1"/>
    <col min="19" max="19" width="13.7109375" bestFit="1" customWidth="1"/>
  </cols>
  <sheetData>
    <row r="2" spans="1:17" ht="9" customHeight="1" x14ac:dyDescent="0.25">
      <c r="G2" s="19" t="s">
        <v>671</v>
      </c>
    </row>
    <row r="3" spans="1:17" s="5" customFormat="1" ht="30.75" customHeight="1" x14ac:dyDescent="0.25">
      <c r="A3" s="6" t="s">
        <v>21</v>
      </c>
      <c r="B3" s="6" t="s">
        <v>23</v>
      </c>
      <c r="C3" s="6" t="s">
        <v>22</v>
      </c>
      <c r="D3" s="6" t="s">
        <v>24</v>
      </c>
      <c r="E3" s="7" t="s">
        <v>25</v>
      </c>
      <c r="F3" s="7" t="s">
        <v>132</v>
      </c>
      <c r="G3" s="7" t="s">
        <v>26</v>
      </c>
      <c r="H3" s="7" t="s">
        <v>65</v>
      </c>
      <c r="I3" s="7" t="s">
        <v>2006</v>
      </c>
      <c r="J3" s="7" t="s">
        <v>2007</v>
      </c>
      <c r="K3" s="7" t="s">
        <v>27</v>
      </c>
      <c r="L3" s="7" t="s">
        <v>672</v>
      </c>
      <c r="M3" s="38" t="s">
        <v>1334</v>
      </c>
      <c r="N3" s="34" t="s">
        <v>20</v>
      </c>
      <c r="O3" s="34" t="s">
        <v>37</v>
      </c>
      <c r="P3" s="34" t="s">
        <v>39</v>
      </c>
      <c r="Q3" s="34" t="s">
        <v>1230</v>
      </c>
    </row>
    <row r="4" spans="1:17" outlineLevel="1" x14ac:dyDescent="0.25">
      <c r="A4" t="s">
        <v>130</v>
      </c>
      <c r="B4" t="s">
        <v>20</v>
      </c>
      <c r="C4" s="2" t="s">
        <v>1231</v>
      </c>
      <c r="D4" s="2" t="s">
        <v>349</v>
      </c>
      <c r="E4" s="2">
        <f>+L4-F4-J4-I4</f>
        <v>0</v>
      </c>
      <c r="F4" s="19">
        <v>0</v>
      </c>
      <c r="K4" s="2">
        <f>SUM(E4:G4)-H4+I4+J4</f>
        <v>0</v>
      </c>
      <c r="L4" s="2">
        <v>0</v>
      </c>
      <c r="M4" s="37" t="s">
        <v>371</v>
      </c>
    </row>
    <row r="5" spans="1:17" outlineLevel="1" x14ac:dyDescent="0.25">
      <c r="A5" t="s">
        <v>130</v>
      </c>
      <c r="B5" t="s">
        <v>20</v>
      </c>
      <c r="C5" s="2" t="s">
        <v>1232</v>
      </c>
      <c r="D5" s="2" t="s">
        <v>929</v>
      </c>
      <c r="E5" s="2">
        <f t="shared" ref="E5:E68" si="0">+L5-F5-J5-I5</f>
        <v>0</v>
      </c>
      <c r="F5" s="19">
        <v>0</v>
      </c>
      <c r="K5" s="2">
        <f t="shared" ref="K5:K68" si="1">SUM(E5:G5)-H5+I5+J5</f>
        <v>0</v>
      </c>
      <c r="L5" s="2">
        <v>0</v>
      </c>
      <c r="M5" s="37" t="s">
        <v>371</v>
      </c>
    </row>
    <row r="6" spans="1:17" outlineLevel="1" x14ac:dyDescent="0.25">
      <c r="A6" t="s">
        <v>130</v>
      </c>
      <c r="B6" t="s">
        <v>20</v>
      </c>
      <c r="C6" s="19" t="s">
        <v>1811</v>
      </c>
      <c r="D6" s="19" t="s">
        <v>1812</v>
      </c>
      <c r="E6" s="2">
        <f t="shared" si="0"/>
        <v>1040000</v>
      </c>
      <c r="F6" s="19">
        <v>0</v>
      </c>
      <c r="G6" s="19">
        <v>1000000</v>
      </c>
      <c r="H6" s="19"/>
      <c r="I6" s="19"/>
      <c r="J6" s="19"/>
      <c r="K6" s="2">
        <f t="shared" si="1"/>
        <v>2040000</v>
      </c>
      <c r="L6" s="19">
        <v>1040000</v>
      </c>
      <c r="M6" s="39" t="s">
        <v>371</v>
      </c>
    </row>
    <row r="7" spans="1:17" outlineLevel="1" x14ac:dyDescent="0.25">
      <c r="A7" t="s">
        <v>130</v>
      </c>
      <c r="B7" t="s">
        <v>20</v>
      </c>
      <c r="C7" s="2" t="s">
        <v>2008</v>
      </c>
      <c r="D7" s="2" t="s">
        <v>633</v>
      </c>
      <c r="E7" s="2">
        <f t="shared" si="0"/>
        <v>402000</v>
      </c>
      <c r="F7" s="19">
        <v>0</v>
      </c>
      <c r="G7" s="2">
        <v>592592.59259259258</v>
      </c>
      <c r="K7" s="2">
        <f t="shared" si="1"/>
        <v>994592.59259259258</v>
      </c>
      <c r="L7" s="2">
        <v>402000</v>
      </c>
      <c r="M7" s="37" t="s">
        <v>371</v>
      </c>
    </row>
    <row r="8" spans="1:17" outlineLevel="1" x14ac:dyDescent="0.25">
      <c r="A8" t="s">
        <v>130</v>
      </c>
      <c r="B8" t="s">
        <v>20</v>
      </c>
      <c r="C8" s="2" t="s">
        <v>1233</v>
      </c>
      <c r="D8" s="2" t="s">
        <v>0</v>
      </c>
      <c r="E8" s="2">
        <f t="shared" si="0"/>
        <v>2000000</v>
      </c>
      <c r="F8" s="19">
        <v>0</v>
      </c>
      <c r="K8" s="2">
        <f t="shared" si="1"/>
        <v>2000000</v>
      </c>
      <c r="L8" s="2">
        <v>2000000</v>
      </c>
      <c r="M8" s="37" t="s">
        <v>371</v>
      </c>
    </row>
    <row r="9" spans="1:17" outlineLevel="1" x14ac:dyDescent="0.25">
      <c r="A9" t="s">
        <v>130</v>
      </c>
      <c r="B9" t="s">
        <v>20</v>
      </c>
      <c r="C9" s="2" t="s">
        <v>1341</v>
      </c>
      <c r="D9" s="2" t="s">
        <v>842</v>
      </c>
      <c r="E9" s="2">
        <f t="shared" si="0"/>
        <v>2000000</v>
      </c>
      <c r="F9" s="19">
        <v>0</v>
      </c>
      <c r="K9" s="2">
        <f t="shared" si="1"/>
        <v>2000000</v>
      </c>
      <c r="L9" s="2">
        <v>2000000</v>
      </c>
      <c r="M9" s="37" t="s">
        <v>371</v>
      </c>
    </row>
    <row r="10" spans="1:17" outlineLevel="1" x14ac:dyDescent="0.25">
      <c r="A10" t="s">
        <v>130</v>
      </c>
      <c r="B10" t="s">
        <v>20</v>
      </c>
      <c r="C10" s="2" t="s">
        <v>1235</v>
      </c>
      <c r="D10" s="2" t="s">
        <v>810</v>
      </c>
      <c r="E10" s="2">
        <f t="shared" si="0"/>
        <v>2000000</v>
      </c>
      <c r="F10" s="19">
        <v>0</v>
      </c>
      <c r="K10" s="2">
        <f t="shared" si="1"/>
        <v>2000000</v>
      </c>
      <c r="L10" s="2">
        <v>2000000</v>
      </c>
      <c r="M10" s="37" t="s">
        <v>371</v>
      </c>
    </row>
    <row r="11" spans="1:17" outlineLevel="1" x14ac:dyDescent="0.25">
      <c r="A11" t="s">
        <v>130</v>
      </c>
      <c r="B11" t="s">
        <v>20</v>
      </c>
      <c r="C11" s="2" t="s">
        <v>2009</v>
      </c>
      <c r="D11" s="2" t="s">
        <v>2015</v>
      </c>
      <c r="E11" s="2">
        <f t="shared" si="0"/>
        <v>426000</v>
      </c>
      <c r="F11" s="19">
        <v>0</v>
      </c>
      <c r="G11" s="2">
        <v>592592.59259259258</v>
      </c>
      <c r="K11" s="2">
        <f t="shared" si="1"/>
        <v>1018592.5925925926</v>
      </c>
      <c r="L11" s="2">
        <v>426000</v>
      </c>
      <c r="M11" s="37" t="s">
        <v>371</v>
      </c>
    </row>
    <row r="12" spans="1:17" outlineLevel="1" x14ac:dyDescent="0.25">
      <c r="A12" t="s">
        <v>130</v>
      </c>
      <c r="B12" t="s">
        <v>20</v>
      </c>
      <c r="C12" s="2" t="s">
        <v>1236</v>
      </c>
      <c r="D12" s="2" t="s">
        <v>828</v>
      </c>
      <c r="E12" s="2">
        <f t="shared" si="0"/>
        <v>1500000</v>
      </c>
      <c r="F12" s="19">
        <v>0</v>
      </c>
      <c r="K12" s="2">
        <f t="shared" si="1"/>
        <v>1500000</v>
      </c>
      <c r="L12" s="2">
        <v>1500000</v>
      </c>
      <c r="M12" s="37" t="s">
        <v>371</v>
      </c>
    </row>
    <row r="13" spans="1:17" outlineLevel="1" x14ac:dyDescent="0.25">
      <c r="A13" t="s">
        <v>130</v>
      </c>
      <c r="B13" t="s">
        <v>20</v>
      </c>
      <c r="C13" s="2" t="s">
        <v>1237</v>
      </c>
      <c r="D13" s="2" t="s">
        <v>3</v>
      </c>
      <c r="E13" s="2">
        <f t="shared" si="0"/>
        <v>1344000</v>
      </c>
      <c r="F13" s="19">
        <v>0</v>
      </c>
      <c r="K13" s="2">
        <f t="shared" si="1"/>
        <v>1344000</v>
      </c>
      <c r="L13" s="2">
        <v>1344000</v>
      </c>
      <c r="M13" s="37" t="s">
        <v>371</v>
      </c>
    </row>
    <row r="14" spans="1:17" outlineLevel="1" x14ac:dyDescent="0.25">
      <c r="A14" t="s">
        <v>130</v>
      </c>
      <c r="B14" t="s">
        <v>20</v>
      </c>
      <c r="C14" s="2" t="s">
        <v>1813</v>
      </c>
      <c r="D14" s="2" t="s">
        <v>958</v>
      </c>
      <c r="E14" s="2">
        <f t="shared" si="0"/>
        <v>1040000</v>
      </c>
      <c r="F14" s="19">
        <v>0</v>
      </c>
      <c r="G14" s="2">
        <v>1000000</v>
      </c>
      <c r="K14" s="2">
        <f t="shared" si="1"/>
        <v>2040000</v>
      </c>
      <c r="L14" s="2">
        <v>1040000</v>
      </c>
      <c r="M14" s="37" t="s">
        <v>371</v>
      </c>
    </row>
    <row r="15" spans="1:17" outlineLevel="1" x14ac:dyDescent="0.25">
      <c r="A15" t="s">
        <v>130</v>
      </c>
      <c r="B15" t="s">
        <v>20</v>
      </c>
      <c r="C15" s="2" t="s">
        <v>1238</v>
      </c>
      <c r="D15" s="2" t="s">
        <v>108</v>
      </c>
      <c r="E15" s="2">
        <f t="shared" si="0"/>
        <v>1344000</v>
      </c>
      <c r="F15" s="19">
        <v>0</v>
      </c>
      <c r="K15" s="2">
        <f t="shared" si="1"/>
        <v>1344000</v>
      </c>
      <c r="L15" s="2">
        <v>1344000</v>
      </c>
      <c r="M15" s="37" t="s">
        <v>371</v>
      </c>
    </row>
    <row r="16" spans="1:17" outlineLevel="1" x14ac:dyDescent="0.25">
      <c r="A16" t="s">
        <v>130</v>
      </c>
      <c r="B16" t="s">
        <v>20</v>
      </c>
      <c r="C16" s="2" t="s">
        <v>1239</v>
      </c>
      <c r="D16" s="2" t="s">
        <v>4</v>
      </c>
      <c r="E16" s="2">
        <f t="shared" si="0"/>
        <v>1344000</v>
      </c>
      <c r="F16" s="19">
        <v>0</v>
      </c>
      <c r="K16" s="2">
        <f t="shared" si="1"/>
        <v>1344000</v>
      </c>
      <c r="L16" s="2">
        <v>1344000</v>
      </c>
      <c r="M16" s="37" t="s">
        <v>371</v>
      </c>
    </row>
    <row r="17" spans="1:13" outlineLevel="1" x14ac:dyDescent="0.25">
      <c r="A17" t="s">
        <v>130</v>
      </c>
      <c r="B17" t="s">
        <v>20</v>
      </c>
      <c r="C17" s="2" t="s">
        <v>1814</v>
      </c>
      <c r="D17" s="2" t="s">
        <v>1815</v>
      </c>
      <c r="E17" s="2">
        <f t="shared" si="0"/>
        <v>1540000</v>
      </c>
      <c r="F17" s="19">
        <v>0</v>
      </c>
      <c r="G17" s="2">
        <v>1000000</v>
      </c>
      <c r="K17" s="2">
        <f t="shared" si="1"/>
        <v>2540000</v>
      </c>
      <c r="L17" s="2">
        <v>1540000</v>
      </c>
      <c r="M17" s="37" t="s">
        <v>371</v>
      </c>
    </row>
    <row r="18" spans="1:13" outlineLevel="1" x14ac:dyDescent="0.25">
      <c r="A18" t="s">
        <v>130</v>
      </c>
      <c r="B18" t="s">
        <v>20</v>
      </c>
      <c r="C18" s="2" t="s">
        <v>1241</v>
      </c>
      <c r="D18" s="2" t="s">
        <v>5</v>
      </c>
      <c r="E18" s="2">
        <f t="shared" si="0"/>
        <v>2344000</v>
      </c>
      <c r="F18" s="19">
        <v>0</v>
      </c>
      <c r="K18" s="2">
        <f t="shared" si="1"/>
        <v>2344000</v>
      </c>
      <c r="L18" s="2">
        <v>2344000</v>
      </c>
      <c r="M18" s="37" t="s">
        <v>371</v>
      </c>
    </row>
    <row r="19" spans="1:13" outlineLevel="1" x14ac:dyDescent="0.25">
      <c r="A19" t="s">
        <v>130</v>
      </c>
      <c r="B19" t="s">
        <v>20</v>
      </c>
      <c r="C19" s="2" t="s">
        <v>1242</v>
      </c>
      <c r="D19" s="2" t="s">
        <v>428</v>
      </c>
      <c r="E19" s="2">
        <f t="shared" si="0"/>
        <v>1344000</v>
      </c>
      <c r="F19" s="19">
        <v>0</v>
      </c>
      <c r="K19" s="2">
        <f t="shared" si="1"/>
        <v>1344000</v>
      </c>
      <c r="L19" s="2">
        <v>1344000</v>
      </c>
      <c r="M19" s="37" t="s">
        <v>371</v>
      </c>
    </row>
    <row r="20" spans="1:13" outlineLevel="1" x14ac:dyDescent="0.25">
      <c r="A20" t="s">
        <v>130</v>
      </c>
      <c r="B20" t="s">
        <v>20</v>
      </c>
      <c r="C20" s="2" t="s">
        <v>1272</v>
      </c>
      <c r="D20" s="2" t="s">
        <v>363</v>
      </c>
      <c r="E20" s="2">
        <f t="shared" si="0"/>
        <v>1040000</v>
      </c>
      <c r="F20" s="19">
        <v>0</v>
      </c>
      <c r="G20" s="2">
        <v>1000000</v>
      </c>
      <c r="K20" s="2">
        <f t="shared" si="1"/>
        <v>2040000</v>
      </c>
      <c r="L20" s="2">
        <v>1040000</v>
      </c>
      <c r="M20" s="37" t="s">
        <v>371</v>
      </c>
    </row>
    <row r="21" spans="1:13" outlineLevel="1" x14ac:dyDescent="0.25">
      <c r="A21" t="s">
        <v>130</v>
      </c>
      <c r="B21" t="s">
        <v>20</v>
      </c>
      <c r="C21" s="2" t="s">
        <v>1244</v>
      </c>
      <c r="D21" s="2" t="s">
        <v>550</v>
      </c>
      <c r="E21" s="2">
        <f t="shared" si="0"/>
        <v>1344000</v>
      </c>
      <c r="F21" s="19">
        <v>0</v>
      </c>
      <c r="G21" s="2">
        <v>185185.18518518517</v>
      </c>
      <c r="K21" s="2">
        <f t="shared" si="1"/>
        <v>1529185.1851851852</v>
      </c>
      <c r="L21" s="2">
        <v>1344000</v>
      </c>
      <c r="M21" s="37" t="s">
        <v>371</v>
      </c>
    </row>
    <row r="22" spans="1:13" outlineLevel="1" x14ac:dyDescent="0.25">
      <c r="A22" t="s">
        <v>130</v>
      </c>
      <c r="B22" t="s">
        <v>20</v>
      </c>
      <c r="C22" s="2" t="s">
        <v>1245</v>
      </c>
      <c r="D22" s="2" t="s">
        <v>15</v>
      </c>
      <c r="E22" s="2">
        <f t="shared" si="0"/>
        <v>1000000</v>
      </c>
      <c r="F22" s="19">
        <v>0</v>
      </c>
      <c r="K22" s="2">
        <f t="shared" si="1"/>
        <v>1000000</v>
      </c>
      <c r="L22" s="2">
        <v>1000000</v>
      </c>
      <c r="M22" s="37" t="s">
        <v>371</v>
      </c>
    </row>
    <row r="23" spans="1:13" outlineLevel="1" x14ac:dyDescent="0.25">
      <c r="A23" t="s">
        <v>130</v>
      </c>
      <c r="B23" t="s">
        <v>20</v>
      </c>
      <c r="C23" s="2"/>
      <c r="D23" s="2" t="s">
        <v>2016</v>
      </c>
      <c r="E23" s="2">
        <f t="shared" si="0"/>
        <v>0</v>
      </c>
      <c r="F23" s="19">
        <v>0</v>
      </c>
      <c r="K23" s="2">
        <f t="shared" si="1"/>
        <v>0</v>
      </c>
      <c r="L23" s="2">
        <v>0</v>
      </c>
      <c r="M23" s="37" t="s">
        <v>371</v>
      </c>
    </row>
    <row r="24" spans="1:13" outlineLevel="1" x14ac:dyDescent="0.25">
      <c r="A24" t="s">
        <v>130</v>
      </c>
      <c r="B24" t="s">
        <v>20</v>
      </c>
      <c r="C24" s="2"/>
      <c r="D24" s="2" t="s">
        <v>2017</v>
      </c>
      <c r="E24" s="2">
        <f t="shared" si="0"/>
        <v>0</v>
      </c>
      <c r="F24" s="19">
        <v>0</v>
      </c>
      <c r="K24" s="2">
        <f t="shared" si="1"/>
        <v>0</v>
      </c>
      <c r="L24" s="2">
        <v>0</v>
      </c>
      <c r="M24" s="37" t="s">
        <v>371</v>
      </c>
    </row>
    <row r="25" spans="1:13" outlineLevel="1" x14ac:dyDescent="0.25">
      <c r="A25" t="s">
        <v>130</v>
      </c>
      <c r="B25" t="s">
        <v>20</v>
      </c>
      <c r="C25" s="2" t="s">
        <v>1247</v>
      </c>
      <c r="D25" s="2" t="s">
        <v>430</v>
      </c>
      <c r="E25" s="2">
        <f t="shared" si="0"/>
        <v>3344000</v>
      </c>
      <c r="F25" s="19">
        <v>0</v>
      </c>
      <c r="K25" s="2">
        <f t="shared" si="1"/>
        <v>3344000</v>
      </c>
      <c r="L25" s="2">
        <v>3344000</v>
      </c>
      <c r="M25" s="37" t="s">
        <v>371</v>
      </c>
    </row>
    <row r="26" spans="1:13" outlineLevel="1" x14ac:dyDescent="0.25">
      <c r="A26" t="s">
        <v>130</v>
      </c>
      <c r="B26" t="s">
        <v>20</v>
      </c>
      <c r="C26" s="2" t="s">
        <v>1248</v>
      </c>
      <c r="D26" s="2" t="s">
        <v>76</v>
      </c>
      <c r="E26" s="2">
        <f t="shared" si="0"/>
        <v>3344000</v>
      </c>
      <c r="F26" s="19">
        <v>0</v>
      </c>
      <c r="K26" s="2">
        <f t="shared" si="1"/>
        <v>3344000</v>
      </c>
      <c r="L26" s="2">
        <v>3344000</v>
      </c>
      <c r="M26" s="37" t="s">
        <v>371</v>
      </c>
    </row>
    <row r="27" spans="1:13" outlineLevel="1" x14ac:dyDescent="0.25">
      <c r="A27" t="s">
        <v>130</v>
      </c>
      <c r="B27" t="s">
        <v>20</v>
      </c>
      <c r="C27" s="2" t="s">
        <v>1249</v>
      </c>
      <c r="D27" s="2" t="s">
        <v>1250</v>
      </c>
      <c r="E27" s="2">
        <f t="shared" si="0"/>
        <v>1040000</v>
      </c>
      <c r="F27" s="19">
        <v>0</v>
      </c>
      <c r="G27" s="2">
        <v>814814.81481481483</v>
      </c>
      <c r="K27" s="2">
        <f t="shared" si="1"/>
        <v>1854814.8148148148</v>
      </c>
      <c r="L27" s="2">
        <v>1040000</v>
      </c>
      <c r="M27" s="37" t="s">
        <v>371</v>
      </c>
    </row>
    <row r="28" spans="1:13" outlineLevel="1" x14ac:dyDescent="0.25">
      <c r="A28" t="s">
        <v>130</v>
      </c>
      <c r="B28" t="s">
        <v>20</v>
      </c>
      <c r="C28" s="2" t="s">
        <v>1251</v>
      </c>
      <c r="D28" s="2" t="s">
        <v>106</v>
      </c>
      <c r="E28" s="2">
        <f t="shared" si="0"/>
        <v>3344000</v>
      </c>
      <c r="F28" s="19">
        <v>5000000</v>
      </c>
      <c r="K28" s="2">
        <f t="shared" si="1"/>
        <v>8344000</v>
      </c>
      <c r="L28" s="2">
        <v>8344000</v>
      </c>
      <c r="M28" s="37" t="s">
        <v>371</v>
      </c>
    </row>
    <row r="29" spans="1:13" outlineLevel="1" x14ac:dyDescent="0.25">
      <c r="A29" t="s">
        <v>130</v>
      </c>
      <c r="B29" t="s">
        <v>20</v>
      </c>
      <c r="C29" s="2" t="s">
        <v>1252</v>
      </c>
      <c r="D29" s="2" t="s">
        <v>104</v>
      </c>
      <c r="E29" s="2">
        <f t="shared" si="0"/>
        <v>2844000</v>
      </c>
      <c r="F29" s="19">
        <v>5000000</v>
      </c>
      <c r="K29" s="2">
        <f t="shared" si="1"/>
        <v>7844000</v>
      </c>
      <c r="L29" s="2">
        <v>7844000</v>
      </c>
      <c r="M29" s="37" t="s">
        <v>371</v>
      </c>
    </row>
    <row r="30" spans="1:13" outlineLevel="1" x14ac:dyDescent="0.25">
      <c r="A30" t="s">
        <v>130</v>
      </c>
      <c r="B30" t="s">
        <v>20</v>
      </c>
      <c r="C30" s="2" t="s">
        <v>2010</v>
      </c>
      <c r="D30" s="2" t="s">
        <v>2018</v>
      </c>
      <c r="E30" s="2">
        <f t="shared" si="0"/>
        <v>-2245000</v>
      </c>
      <c r="F30" s="19">
        <v>5000000</v>
      </c>
      <c r="G30" s="2">
        <v>370370.37037037034</v>
      </c>
      <c r="K30" s="2">
        <f t="shared" si="1"/>
        <v>3125370.3703703703</v>
      </c>
      <c r="L30" s="2">
        <v>2755000</v>
      </c>
      <c r="M30" s="37" t="s">
        <v>371</v>
      </c>
    </row>
    <row r="31" spans="1:13" outlineLevel="1" x14ac:dyDescent="0.25">
      <c r="A31" t="s">
        <v>130</v>
      </c>
      <c r="B31" t="s">
        <v>20</v>
      </c>
      <c r="C31" s="2"/>
      <c r="D31" s="2" t="s">
        <v>2019</v>
      </c>
      <c r="E31" s="2">
        <f t="shared" si="0"/>
        <v>0</v>
      </c>
      <c r="F31" s="19">
        <v>0</v>
      </c>
      <c r="K31" s="2">
        <f t="shared" si="1"/>
        <v>0</v>
      </c>
      <c r="L31" s="2">
        <v>0</v>
      </c>
      <c r="M31" s="37" t="s">
        <v>371</v>
      </c>
    </row>
    <row r="32" spans="1:13" outlineLevel="1" x14ac:dyDescent="0.25">
      <c r="A32" t="s">
        <v>130</v>
      </c>
      <c r="B32" t="s">
        <v>20</v>
      </c>
      <c r="C32" s="2" t="s">
        <v>1254</v>
      </c>
      <c r="D32" s="2" t="s">
        <v>409</v>
      </c>
      <c r="E32" s="2">
        <f t="shared" si="0"/>
        <v>3344000</v>
      </c>
      <c r="F32" s="19">
        <v>5000000</v>
      </c>
      <c r="K32" s="2">
        <f t="shared" si="1"/>
        <v>8344000</v>
      </c>
      <c r="L32" s="2">
        <v>8344000</v>
      </c>
      <c r="M32" s="37" t="s">
        <v>371</v>
      </c>
    </row>
    <row r="33" spans="1:13" outlineLevel="1" x14ac:dyDescent="0.25">
      <c r="A33" t="s">
        <v>130</v>
      </c>
      <c r="B33" t="s">
        <v>20</v>
      </c>
      <c r="C33" s="2" t="s">
        <v>1260</v>
      </c>
      <c r="D33" s="2" t="s">
        <v>90</v>
      </c>
      <c r="E33" s="2">
        <f t="shared" si="0"/>
        <v>3344000</v>
      </c>
      <c r="F33" s="19">
        <v>5000000</v>
      </c>
      <c r="K33" s="2">
        <f t="shared" si="1"/>
        <v>8344000</v>
      </c>
      <c r="L33" s="2">
        <v>8344000</v>
      </c>
      <c r="M33" s="37" t="s">
        <v>371</v>
      </c>
    </row>
    <row r="34" spans="1:13" outlineLevel="1" x14ac:dyDescent="0.25">
      <c r="A34" t="s">
        <v>130</v>
      </c>
      <c r="B34" t="s">
        <v>20</v>
      </c>
      <c r="C34" s="2" t="s">
        <v>1256</v>
      </c>
      <c r="D34" s="2" t="s">
        <v>29</v>
      </c>
      <c r="E34" s="2">
        <f t="shared" si="0"/>
        <v>3344000</v>
      </c>
      <c r="F34" s="19">
        <v>5000000</v>
      </c>
      <c r="K34" s="2">
        <f t="shared" si="1"/>
        <v>8344000</v>
      </c>
      <c r="L34" s="2">
        <v>8344000</v>
      </c>
      <c r="M34" s="37" t="s">
        <v>371</v>
      </c>
    </row>
    <row r="35" spans="1:13" outlineLevel="1" x14ac:dyDescent="0.25">
      <c r="A35" t="s">
        <v>130</v>
      </c>
      <c r="B35" t="s">
        <v>20</v>
      </c>
      <c r="C35" s="2" t="s">
        <v>1257</v>
      </c>
      <c r="D35" s="2" t="s">
        <v>1258</v>
      </c>
      <c r="E35" s="2">
        <f t="shared" si="0"/>
        <v>3344000</v>
      </c>
      <c r="F35" s="19">
        <v>5000000</v>
      </c>
      <c r="G35" s="2">
        <v>370370.37037037034</v>
      </c>
      <c r="K35" s="2">
        <f t="shared" si="1"/>
        <v>8714370.3703703694</v>
      </c>
      <c r="L35" s="2">
        <v>8344000</v>
      </c>
      <c r="M35" s="37" t="s">
        <v>371</v>
      </c>
    </row>
    <row r="36" spans="1:13" outlineLevel="1" x14ac:dyDescent="0.25">
      <c r="A36" t="s">
        <v>130</v>
      </c>
      <c r="B36" t="s">
        <v>20</v>
      </c>
      <c r="C36" s="2" t="s">
        <v>1259</v>
      </c>
      <c r="D36" s="2" t="s">
        <v>831</v>
      </c>
      <c r="E36" s="2">
        <f t="shared" si="0"/>
        <v>0</v>
      </c>
      <c r="F36" s="19">
        <v>0</v>
      </c>
      <c r="K36" s="2">
        <f t="shared" si="1"/>
        <v>0</v>
      </c>
      <c r="L36" s="2">
        <v>0</v>
      </c>
      <c r="M36" s="37" t="s">
        <v>371</v>
      </c>
    </row>
    <row r="37" spans="1:13" outlineLevel="1" x14ac:dyDescent="0.25">
      <c r="A37" t="s">
        <v>130</v>
      </c>
      <c r="B37" t="s">
        <v>20</v>
      </c>
      <c r="C37" s="2" t="s">
        <v>1255</v>
      </c>
      <c r="D37" s="2" t="s">
        <v>392</v>
      </c>
      <c r="E37" s="2">
        <f t="shared" si="0"/>
        <v>0</v>
      </c>
      <c r="F37" s="19">
        <v>0</v>
      </c>
      <c r="K37" s="2">
        <f t="shared" si="1"/>
        <v>0</v>
      </c>
      <c r="L37" s="2">
        <v>0</v>
      </c>
      <c r="M37" s="37" t="s">
        <v>371</v>
      </c>
    </row>
    <row r="38" spans="1:13" outlineLevel="1" x14ac:dyDescent="0.25">
      <c r="A38" t="s">
        <v>130</v>
      </c>
      <c r="B38" t="s">
        <v>20</v>
      </c>
      <c r="C38" s="2" t="s">
        <v>1261</v>
      </c>
      <c r="D38" s="2" t="s">
        <v>1262</v>
      </c>
      <c r="E38" s="2">
        <f t="shared" si="0"/>
        <v>0</v>
      </c>
      <c r="F38" s="19">
        <v>0</v>
      </c>
      <c r="G38" s="2">
        <v>370370.37037037034</v>
      </c>
      <c r="K38" s="2">
        <f t="shared" si="1"/>
        <v>370370.37037037034</v>
      </c>
      <c r="L38" s="2">
        <v>0</v>
      </c>
      <c r="M38" s="37" t="s">
        <v>371</v>
      </c>
    </row>
    <row r="39" spans="1:13" outlineLevel="1" x14ac:dyDescent="0.25">
      <c r="A39" t="s">
        <v>130</v>
      </c>
      <c r="B39" t="s">
        <v>20</v>
      </c>
      <c r="C39" s="2" t="s">
        <v>1263</v>
      </c>
      <c r="D39" s="2" t="s">
        <v>832</v>
      </c>
      <c r="E39" s="2">
        <f t="shared" si="0"/>
        <v>5460000</v>
      </c>
      <c r="F39" s="19">
        <v>0</v>
      </c>
      <c r="K39" s="2">
        <f t="shared" si="1"/>
        <v>5460000</v>
      </c>
      <c r="L39" s="2">
        <v>5460000</v>
      </c>
      <c r="M39" s="37" t="s">
        <v>251</v>
      </c>
    </row>
    <row r="40" spans="1:13" outlineLevel="1" x14ac:dyDescent="0.25">
      <c r="A40" t="s">
        <v>130</v>
      </c>
      <c r="B40" t="s">
        <v>20</v>
      </c>
      <c r="C40" s="2" t="s">
        <v>1264</v>
      </c>
      <c r="D40" s="2" t="s">
        <v>107</v>
      </c>
      <c r="E40" s="2">
        <f t="shared" si="0"/>
        <v>5460000</v>
      </c>
      <c r="F40" s="19">
        <v>0</v>
      </c>
      <c r="K40" s="2">
        <f t="shared" si="1"/>
        <v>5460000</v>
      </c>
      <c r="L40" s="2">
        <v>5460000</v>
      </c>
      <c r="M40" s="37" t="s">
        <v>251</v>
      </c>
    </row>
    <row r="41" spans="1:13" outlineLevel="1" x14ac:dyDescent="0.25">
      <c r="A41" t="s">
        <v>130</v>
      </c>
      <c r="B41" t="s">
        <v>20</v>
      </c>
      <c r="C41" s="2" t="s">
        <v>1265</v>
      </c>
      <c r="D41" s="2" t="s">
        <v>548</v>
      </c>
      <c r="E41" s="2">
        <f t="shared" si="0"/>
        <v>5460000</v>
      </c>
      <c r="F41" s="19">
        <v>5000000</v>
      </c>
      <c r="K41" s="2">
        <f t="shared" si="1"/>
        <v>10460000</v>
      </c>
      <c r="L41" s="2">
        <v>10460000</v>
      </c>
      <c r="M41" s="37" t="s">
        <v>251</v>
      </c>
    </row>
    <row r="42" spans="1:13" outlineLevel="1" x14ac:dyDescent="0.25">
      <c r="A42" t="s">
        <v>130</v>
      </c>
      <c r="B42" t="s">
        <v>20</v>
      </c>
      <c r="C42" s="2" t="s">
        <v>1266</v>
      </c>
      <c r="D42" s="2" t="s">
        <v>484</v>
      </c>
      <c r="E42" s="2">
        <f t="shared" si="0"/>
        <v>5460000</v>
      </c>
      <c r="F42" s="19">
        <v>0</v>
      </c>
      <c r="K42" s="2">
        <f t="shared" si="1"/>
        <v>5460000</v>
      </c>
      <c r="L42" s="2">
        <v>5460000</v>
      </c>
      <c r="M42" s="37" t="s">
        <v>251</v>
      </c>
    </row>
    <row r="43" spans="1:13" outlineLevel="1" x14ac:dyDescent="0.25">
      <c r="A43" t="s">
        <v>130</v>
      </c>
      <c r="B43" t="s">
        <v>20</v>
      </c>
      <c r="C43" s="2" t="s">
        <v>1267</v>
      </c>
      <c r="D43" s="2" t="s">
        <v>547</v>
      </c>
      <c r="E43" s="2">
        <f t="shared" si="0"/>
        <v>5460000</v>
      </c>
      <c r="F43" s="19">
        <v>5000000</v>
      </c>
      <c r="K43" s="2">
        <f t="shared" si="1"/>
        <v>10460000</v>
      </c>
      <c r="L43" s="2">
        <v>10460000</v>
      </c>
      <c r="M43" s="37" t="s">
        <v>251</v>
      </c>
    </row>
    <row r="44" spans="1:13" outlineLevel="1" x14ac:dyDescent="0.25">
      <c r="A44" t="s">
        <v>130</v>
      </c>
      <c r="B44" t="s">
        <v>20</v>
      </c>
      <c r="C44" s="2" t="s">
        <v>1268</v>
      </c>
      <c r="D44" s="2" t="s">
        <v>485</v>
      </c>
      <c r="E44" s="2">
        <f t="shared" si="0"/>
        <v>4660000</v>
      </c>
      <c r="F44" s="19">
        <v>5000000</v>
      </c>
      <c r="K44" s="2">
        <f t="shared" si="1"/>
        <v>9660000</v>
      </c>
      <c r="L44" s="2">
        <v>9660000</v>
      </c>
      <c r="M44" s="37" t="s">
        <v>251</v>
      </c>
    </row>
    <row r="45" spans="1:13" outlineLevel="1" x14ac:dyDescent="0.25">
      <c r="A45" t="s">
        <v>130</v>
      </c>
      <c r="B45" t="s">
        <v>20</v>
      </c>
      <c r="C45" s="2" t="s">
        <v>1274</v>
      </c>
      <c r="D45" s="2" t="s">
        <v>1275</v>
      </c>
      <c r="E45" s="2">
        <f t="shared" si="0"/>
        <v>1040000</v>
      </c>
      <c r="F45" s="19">
        <v>0</v>
      </c>
      <c r="G45" s="2">
        <v>1000000</v>
      </c>
      <c r="K45" s="2">
        <f t="shared" si="1"/>
        <v>2040000</v>
      </c>
      <c r="L45" s="2">
        <v>1040000</v>
      </c>
      <c r="M45" s="37" t="s">
        <v>251</v>
      </c>
    </row>
    <row r="46" spans="1:13" outlineLevel="1" x14ac:dyDescent="0.25">
      <c r="A46" t="s">
        <v>130</v>
      </c>
      <c r="B46" t="s">
        <v>20</v>
      </c>
      <c r="C46" s="2" t="s">
        <v>1270</v>
      </c>
      <c r="D46" s="2" t="s">
        <v>1271</v>
      </c>
      <c r="E46" s="2">
        <f t="shared" si="0"/>
        <v>1460000</v>
      </c>
      <c r="F46" s="19">
        <v>0</v>
      </c>
      <c r="G46" s="2">
        <v>185185.18518518517</v>
      </c>
      <c r="K46" s="2">
        <f t="shared" si="1"/>
        <v>1645185.1851851852</v>
      </c>
      <c r="L46" s="2">
        <v>1460000</v>
      </c>
      <c r="M46" s="37" t="s">
        <v>251</v>
      </c>
    </row>
    <row r="47" spans="1:13" outlineLevel="1" x14ac:dyDescent="0.25">
      <c r="A47" t="s">
        <v>130</v>
      </c>
      <c r="B47" t="s">
        <v>20</v>
      </c>
      <c r="C47" s="2" t="s">
        <v>2011</v>
      </c>
      <c r="D47" s="2" t="s">
        <v>2020</v>
      </c>
      <c r="E47" s="2">
        <f t="shared" si="0"/>
        <v>1216000</v>
      </c>
      <c r="F47" s="19">
        <v>0</v>
      </c>
      <c r="G47" s="2">
        <v>1000000</v>
      </c>
      <c r="K47" s="2">
        <f t="shared" si="1"/>
        <v>2216000</v>
      </c>
      <c r="L47" s="2">
        <v>1216000</v>
      </c>
      <c r="M47" s="37" t="s">
        <v>252</v>
      </c>
    </row>
    <row r="48" spans="1:13" outlineLevel="1" x14ac:dyDescent="0.25">
      <c r="A48" t="s">
        <v>130</v>
      </c>
      <c r="B48" t="s">
        <v>20</v>
      </c>
      <c r="C48" s="19"/>
      <c r="D48" s="19" t="s">
        <v>2021</v>
      </c>
      <c r="E48" s="2">
        <f t="shared" si="0"/>
        <v>0</v>
      </c>
      <c r="F48" s="19">
        <v>0</v>
      </c>
      <c r="G48" s="19"/>
      <c r="H48" s="19"/>
      <c r="I48" s="19"/>
      <c r="J48" s="19"/>
      <c r="K48" s="2">
        <f t="shared" si="1"/>
        <v>0</v>
      </c>
      <c r="L48" s="19">
        <v>0</v>
      </c>
      <c r="M48" s="39" t="s">
        <v>252</v>
      </c>
    </row>
    <row r="49" spans="1:13" outlineLevel="1" x14ac:dyDescent="0.25">
      <c r="A49" t="s">
        <v>130</v>
      </c>
      <c r="B49" t="s">
        <v>20</v>
      </c>
      <c r="C49" s="2" t="s">
        <v>2012</v>
      </c>
      <c r="D49" s="2" t="s">
        <v>2022</v>
      </c>
      <c r="E49" s="2">
        <f t="shared" si="0"/>
        <v>1262400</v>
      </c>
      <c r="F49" s="19">
        <v>0</v>
      </c>
      <c r="G49" s="2">
        <v>1000000</v>
      </c>
      <c r="K49" s="2">
        <f t="shared" si="1"/>
        <v>2262400</v>
      </c>
      <c r="L49" s="2">
        <v>1262400</v>
      </c>
      <c r="M49" s="37" t="s">
        <v>252</v>
      </c>
    </row>
    <row r="50" spans="1:13" outlineLevel="1" x14ac:dyDescent="0.25">
      <c r="A50" t="s">
        <v>130</v>
      </c>
      <c r="B50" t="s">
        <v>20</v>
      </c>
      <c r="C50" s="2" t="s">
        <v>1276</v>
      </c>
      <c r="D50" s="2" t="s">
        <v>30</v>
      </c>
      <c r="E50" s="2">
        <f t="shared" si="0"/>
        <v>8000</v>
      </c>
      <c r="F50" s="19">
        <v>0</v>
      </c>
      <c r="K50" s="2">
        <f t="shared" si="1"/>
        <v>8000</v>
      </c>
      <c r="L50" s="2">
        <v>8000</v>
      </c>
      <c r="M50" s="37" t="s">
        <v>252</v>
      </c>
    </row>
    <row r="51" spans="1:13" outlineLevel="1" x14ac:dyDescent="0.25">
      <c r="A51" t="s">
        <v>126</v>
      </c>
      <c r="B51" t="s">
        <v>20</v>
      </c>
      <c r="C51" s="2" t="s">
        <v>1277</v>
      </c>
      <c r="D51" s="2" t="s">
        <v>6</v>
      </c>
      <c r="E51" s="2">
        <f t="shared" si="0"/>
        <v>3344000</v>
      </c>
      <c r="F51" s="19">
        <v>5000000</v>
      </c>
      <c r="K51" s="2">
        <f t="shared" si="1"/>
        <v>8344000</v>
      </c>
      <c r="L51" s="2">
        <v>8344000</v>
      </c>
      <c r="M51" s="37" t="s">
        <v>371</v>
      </c>
    </row>
    <row r="52" spans="1:13" outlineLevel="1" x14ac:dyDescent="0.25">
      <c r="A52" t="s">
        <v>126</v>
      </c>
      <c r="B52" t="s">
        <v>20</v>
      </c>
      <c r="C52" s="2" t="s">
        <v>1278</v>
      </c>
      <c r="D52" s="2" t="s">
        <v>100</v>
      </c>
      <c r="E52" s="2">
        <f t="shared" si="0"/>
        <v>3344000</v>
      </c>
      <c r="F52" s="19">
        <v>5000000</v>
      </c>
      <c r="K52" s="2">
        <f t="shared" si="1"/>
        <v>8344000</v>
      </c>
      <c r="L52" s="2">
        <v>8344000</v>
      </c>
      <c r="M52" s="37" t="s">
        <v>371</v>
      </c>
    </row>
    <row r="53" spans="1:13" outlineLevel="1" x14ac:dyDescent="0.25">
      <c r="A53" t="s">
        <v>126</v>
      </c>
      <c r="B53" t="s">
        <v>20</v>
      </c>
      <c r="C53" s="2" t="s">
        <v>1279</v>
      </c>
      <c r="D53" s="2" t="s">
        <v>7</v>
      </c>
      <c r="E53" s="2">
        <f t="shared" si="0"/>
        <v>3344000</v>
      </c>
      <c r="F53" s="19">
        <v>5000000</v>
      </c>
      <c r="K53" s="2">
        <f t="shared" si="1"/>
        <v>8344000</v>
      </c>
      <c r="L53" s="2">
        <v>8344000</v>
      </c>
      <c r="M53" s="37" t="s">
        <v>371</v>
      </c>
    </row>
    <row r="54" spans="1:13" outlineLevel="1" x14ac:dyDescent="0.25">
      <c r="A54" t="s">
        <v>126</v>
      </c>
      <c r="B54" t="s">
        <v>20</v>
      </c>
      <c r="C54" s="2" t="s">
        <v>1280</v>
      </c>
      <c r="D54" s="2" t="s">
        <v>1281</v>
      </c>
      <c r="E54" s="2">
        <f t="shared" si="0"/>
        <v>3344000</v>
      </c>
      <c r="F54" s="19">
        <v>5000000</v>
      </c>
      <c r="G54" s="2">
        <v>259259.25925925927</v>
      </c>
      <c r="K54" s="2">
        <f t="shared" si="1"/>
        <v>8603259.2592592593</v>
      </c>
      <c r="L54" s="2">
        <v>8344000</v>
      </c>
      <c r="M54" s="37" t="s">
        <v>371</v>
      </c>
    </row>
    <row r="55" spans="1:13" outlineLevel="1" x14ac:dyDescent="0.25">
      <c r="A55" t="s">
        <v>126</v>
      </c>
      <c r="B55" t="s">
        <v>20</v>
      </c>
      <c r="C55" s="2" t="s">
        <v>1282</v>
      </c>
      <c r="D55" s="2" t="s">
        <v>105</v>
      </c>
      <c r="E55" s="2">
        <f t="shared" si="0"/>
        <v>2344000</v>
      </c>
      <c r="F55" s="19">
        <v>5000000</v>
      </c>
      <c r="K55" s="2">
        <f t="shared" si="1"/>
        <v>7344000</v>
      </c>
      <c r="L55" s="2">
        <v>7344000</v>
      </c>
      <c r="M55" s="37" t="s">
        <v>371</v>
      </c>
    </row>
    <row r="56" spans="1:13" outlineLevel="1" x14ac:dyDescent="0.25">
      <c r="A56" t="s">
        <v>126</v>
      </c>
      <c r="B56" t="s">
        <v>20</v>
      </c>
      <c r="C56" s="2" t="s">
        <v>1283</v>
      </c>
      <c r="D56" s="2" t="s">
        <v>830</v>
      </c>
      <c r="E56" s="2">
        <f t="shared" si="0"/>
        <v>2344000</v>
      </c>
      <c r="F56" s="19">
        <v>5000000</v>
      </c>
      <c r="K56" s="2">
        <f t="shared" si="1"/>
        <v>7344000</v>
      </c>
      <c r="L56" s="2">
        <v>7344000</v>
      </c>
      <c r="M56" s="37" t="s">
        <v>371</v>
      </c>
    </row>
    <row r="57" spans="1:13" outlineLevel="1" x14ac:dyDescent="0.25">
      <c r="A57" t="s">
        <v>126</v>
      </c>
      <c r="B57" t="s">
        <v>20</v>
      </c>
      <c r="C57" s="2" t="s">
        <v>1284</v>
      </c>
      <c r="D57" s="2" t="s">
        <v>699</v>
      </c>
      <c r="E57" s="2">
        <f t="shared" si="0"/>
        <v>2344000</v>
      </c>
      <c r="F57" s="19">
        <v>5000000</v>
      </c>
      <c r="K57" s="2">
        <f t="shared" si="1"/>
        <v>7344000</v>
      </c>
      <c r="L57" s="2">
        <v>7344000</v>
      </c>
      <c r="M57" s="37" t="s">
        <v>371</v>
      </c>
    </row>
    <row r="58" spans="1:13" outlineLevel="1" x14ac:dyDescent="0.25">
      <c r="A58" t="s">
        <v>126</v>
      </c>
      <c r="B58" t="s">
        <v>20</v>
      </c>
      <c r="C58" s="2" t="s">
        <v>1285</v>
      </c>
      <c r="D58" s="2" t="s">
        <v>835</v>
      </c>
      <c r="E58" s="2">
        <f t="shared" si="0"/>
        <v>2344000</v>
      </c>
      <c r="F58" s="19">
        <v>5000000</v>
      </c>
      <c r="K58" s="2">
        <f t="shared" si="1"/>
        <v>7344000</v>
      </c>
      <c r="L58" s="2">
        <v>7344000</v>
      </c>
      <c r="M58" s="37" t="s">
        <v>371</v>
      </c>
    </row>
    <row r="59" spans="1:13" outlineLevel="1" x14ac:dyDescent="0.25">
      <c r="A59" t="s">
        <v>126</v>
      </c>
      <c r="B59" t="s">
        <v>20</v>
      </c>
      <c r="C59" s="2" t="s">
        <v>1822</v>
      </c>
      <c r="D59" s="2" t="s">
        <v>1823</v>
      </c>
      <c r="E59" s="2">
        <f t="shared" si="0"/>
        <v>2040000</v>
      </c>
      <c r="F59" s="19">
        <v>5000000</v>
      </c>
      <c r="G59" s="2">
        <v>1000000</v>
      </c>
      <c r="K59" s="2">
        <f t="shared" si="1"/>
        <v>8040000</v>
      </c>
      <c r="L59" s="2">
        <v>7040000</v>
      </c>
      <c r="M59" s="37" t="s">
        <v>371</v>
      </c>
    </row>
    <row r="60" spans="1:13" outlineLevel="1" x14ac:dyDescent="0.25">
      <c r="A60" t="s">
        <v>126</v>
      </c>
      <c r="B60" t="s">
        <v>20</v>
      </c>
      <c r="C60" s="2" t="s">
        <v>1287</v>
      </c>
      <c r="D60" s="2" t="s">
        <v>836</v>
      </c>
      <c r="E60" s="2">
        <f t="shared" si="0"/>
        <v>2844000</v>
      </c>
      <c r="F60" s="19">
        <v>5000000</v>
      </c>
      <c r="K60" s="2">
        <f t="shared" si="1"/>
        <v>7844000</v>
      </c>
      <c r="L60" s="2">
        <v>7844000</v>
      </c>
      <c r="M60" s="37" t="s">
        <v>371</v>
      </c>
    </row>
    <row r="61" spans="1:13" outlineLevel="1" x14ac:dyDescent="0.25">
      <c r="A61" t="s">
        <v>126</v>
      </c>
      <c r="B61" t="s">
        <v>20</v>
      </c>
      <c r="C61" s="2" t="s">
        <v>1288</v>
      </c>
      <c r="D61" s="2" t="s">
        <v>109</v>
      </c>
      <c r="E61" s="2">
        <f t="shared" si="0"/>
        <v>2844000</v>
      </c>
      <c r="F61" s="19">
        <v>5000000</v>
      </c>
      <c r="K61" s="2">
        <f t="shared" si="1"/>
        <v>7844000</v>
      </c>
      <c r="L61" s="2">
        <v>7844000</v>
      </c>
      <c r="M61" s="37" t="s">
        <v>371</v>
      </c>
    </row>
    <row r="62" spans="1:13" outlineLevel="1" x14ac:dyDescent="0.25">
      <c r="A62" t="s">
        <v>126</v>
      </c>
      <c r="B62" t="s">
        <v>20</v>
      </c>
      <c r="C62" s="2" t="s">
        <v>1289</v>
      </c>
      <c r="D62" s="2" t="s">
        <v>101</v>
      </c>
      <c r="E62" s="2">
        <f t="shared" si="0"/>
        <v>3344000</v>
      </c>
      <c r="F62" s="19">
        <v>5000000</v>
      </c>
      <c r="K62" s="2">
        <f t="shared" si="1"/>
        <v>8344000</v>
      </c>
      <c r="L62" s="2">
        <v>8344000</v>
      </c>
      <c r="M62" s="37" t="s">
        <v>371</v>
      </c>
    </row>
    <row r="63" spans="1:13" outlineLevel="1" x14ac:dyDescent="0.25">
      <c r="A63" t="s">
        <v>126</v>
      </c>
      <c r="B63" t="s">
        <v>20</v>
      </c>
      <c r="C63" s="2" t="s">
        <v>2013</v>
      </c>
      <c r="D63" s="2" t="s">
        <v>2023</v>
      </c>
      <c r="E63" s="2">
        <f t="shared" si="0"/>
        <v>235000</v>
      </c>
      <c r="F63" s="19">
        <v>5000000</v>
      </c>
      <c r="G63" s="2">
        <v>703703.70370370371</v>
      </c>
      <c r="K63" s="2">
        <f t="shared" si="1"/>
        <v>5938703.7037037034</v>
      </c>
      <c r="L63" s="2">
        <v>5235000</v>
      </c>
      <c r="M63" s="37" t="s">
        <v>371</v>
      </c>
    </row>
    <row r="64" spans="1:13" outlineLevel="1" x14ac:dyDescent="0.25">
      <c r="A64" t="s">
        <v>126</v>
      </c>
      <c r="B64" t="s">
        <v>20</v>
      </c>
      <c r="C64" s="2" t="s">
        <v>1824</v>
      </c>
      <c r="D64" s="2" t="s">
        <v>1825</v>
      </c>
      <c r="E64" s="2">
        <f t="shared" si="0"/>
        <v>2440000</v>
      </c>
      <c r="F64" s="19">
        <v>5000000</v>
      </c>
      <c r="G64" s="2">
        <v>1000000</v>
      </c>
      <c r="K64" s="2">
        <f t="shared" si="1"/>
        <v>8440000</v>
      </c>
      <c r="L64" s="2">
        <v>7440000</v>
      </c>
      <c r="M64" s="37" t="s">
        <v>371</v>
      </c>
    </row>
    <row r="65" spans="1:13" outlineLevel="1" x14ac:dyDescent="0.25">
      <c r="A65" t="s">
        <v>126</v>
      </c>
      <c r="B65" t="s">
        <v>20</v>
      </c>
      <c r="C65" s="2" t="s">
        <v>1291</v>
      </c>
      <c r="D65" s="2" t="s">
        <v>1292</v>
      </c>
      <c r="E65" s="2">
        <f t="shared" si="0"/>
        <v>1303000</v>
      </c>
      <c r="F65" s="19">
        <v>5000000</v>
      </c>
      <c r="G65" s="2">
        <v>851851.8518518518</v>
      </c>
      <c r="K65" s="2">
        <f t="shared" si="1"/>
        <v>7154851.8518518517</v>
      </c>
      <c r="L65" s="2">
        <v>6303000</v>
      </c>
      <c r="M65" s="37" t="s">
        <v>371</v>
      </c>
    </row>
    <row r="66" spans="1:13" outlineLevel="1" x14ac:dyDescent="0.25">
      <c r="A66" t="s">
        <v>126</v>
      </c>
      <c r="B66" t="s">
        <v>20</v>
      </c>
      <c r="C66" s="2" t="s">
        <v>1293</v>
      </c>
      <c r="D66" s="2" t="s">
        <v>16</v>
      </c>
      <c r="E66" s="2">
        <f t="shared" si="0"/>
        <v>2000000</v>
      </c>
      <c r="F66" s="19">
        <v>0</v>
      </c>
      <c r="K66" s="2">
        <f t="shared" si="1"/>
        <v>2000000</v>
      </c>
      <c r="L66" s="2">
        <v>2000000</v>
      </c>
      <c r="M66" s="37" t="s">
        <v>371</v>
      </c>
    </row>
    <row r="67" spans="1:13" outlineLevel="1" x14ac:dyDescent="0.25">
      <c r="A67" t="s">
        <v>126</v>
      </c>
      <c r="B67" t="s">
        <v>20</v>
      </c>
      <c r="C67" s="2"/>
      <c r="D67" s="2" t="s">
        <v>2024</v>
      </c>
      <c r="E67" s="2">
        <f t="shared" si="0"/>
        <v>0</v>
      </c>
      <c r="F67" s="19">
        <v>0</v>
      </c>
      <c r="K67" s="2">
        <f t="shared" si="1"/>
        <v>0</v>
      </c>
      <c r="L67" s="2">
        <v>0</v>
      </c>
      <c r="M67" s="37" t="s">
        <v>371</v>
      </c>
    </row>
    <row r="68" spans="1:13" outlineLevel="1" x14ac:dyDescent="0.25">
      <c r="A68" t="s">
        <v>126</v>
      </c>
      <c r="B68" t="s">
        <v>20</v>
      </c>
      <c r="C68" s="2"/>
      <c r="D68" s="2" t="s">
        <v>2025</v>
      </c>
      <c r="E68" s="2">
        <f t="shared" si="0"/>
        <v>0</v>
      </c>
      <c r="F68" s="19">
        <v>0</v>
      </c>
      <c r="K68" s="2">
        <f t="shared" si="1"/>
        <v>0</v>
      </c>
      <c r="L68" s="2">
        <v>0</v>
      </c>
      <c r="M68" s="37" t="s">
        <v>371</v>
      </c>
    </row>
    <row r="69" spans="1:13" outlineLevel="1" x14ac:dyDescent="0.25">
      <c r="A69" t="s">
        <v>126</v>
      </c>
      <c r="B69" t="s">
        <v>20</v>
      </c>
      <c r="C69" s="2" t="s">
        <v>2014</v>
      </c>
      <c r="D69" s="2" t="s">
        <v>2026</v>
      </c>
      <c r="E69" s="2">
        <f t="shared" ref="E69:E124" si="2">+L69-F69-J69-I69</f>
        <v>786000</v>
      </c>
      <c r="F69" s="19">
        <v>5000000</v>
      </c>
      <c r="G69" s="2">
        <v>777777.77777777775</v>
      </c>
      <c r="K69" s="2">
        <f t="shared" ref="K69:K132" si="3">SUM(E69:G69)-H69+I69+J69</f>
        <v>6563777.777777778</v>
      </c>
      <c r="L69" s="2">
        <v>5786000</v>
      </c>
      <c r="M69" s="37" t="s">
        <v>371</v>
      </c>
    </row>
    <row r="70" spans="1:13" outlineLevel="1" x14ac:dyDescent="0.25">
      <c r="A70" t="s">
        <v>126</v>
      </c>
      <c r="B70" t="s">
        <v>20</v>
      </c>
      <c r="C70" s="2" t="s">
        <v>1297</v>
      </c>
      <c r="D70" s="2" t="s">
        <v>17</v>
      </c>
      <c r="E70" s="2">
        <f t="shared" si="2"/>
        <v>2844000</v>
      </c>
      <c r="F70" s="19">
        <v>3600000</v>
      </c>
      <c r="K70" s="2">
        <f t="shared" si="3"/>
        <v>6444000</v>
      </c>
      <c r="L70" s="2">
        <v>6444000</v>
      </c>
      <c r="M70" s="37" t="s">
        <v>371</v>
      </c>
    </row>
    <row r="71" spans="1:13" outlineLevel="1" x14ac:dyDescent="0.25">
      <c r="A71" t="s">
        <v>126</v>
      </c>
      <c r="B71" t="s">
        <v>20</v>
      </c>
      <c r="C71" s="2" t="s">
        <v>1826</v>
      </c>
      <c r="D71" s="2" t="s">
        <v>1827</v>
      </c>
      <c r="E71" s="2">
        <f t="shared" si="2"/>
        <v>2440000</v>
      </c>
      <c r="F71" s="19">
        <v>5000000</v>
      </c>
      <c r="G71" s="2">
        <v>1000000</v>
      </c>
      <c r="K71" s="2">
        <f t="shared" si="3"/>
        <v>8440000</v>
      </c>
      <c r="L71" s="2">
        <v>7440000</v>
      </c>
      <c r="M71" s="37" t="s">
        <v>371</v>
      </c>
    </row>
    <row r="72" spans="1:13" outlineLevel="1" x14ac:dyDescent="0.25">
      <c r="A72" t="s">
        <v>126</v>
      </c>
      <c r="B72" t="s">
        <v>20</v>
      </c>
      <c r="C72" s="2" t="s">
        <v>1828</v>
      </c>
      <c r="D72" s="2" t="s">
        <v>1829</v>
      </c>
      <c r="E72" s="2">
        <f t="shared" si="2"/>
        <v>1040000</v>
      </c>
      <c r="F72" s="19">
        <v>0</v>
      </c>
      <c r="G72" s="2">
        <v>1000000</v>
      </c>
      <c r="K72" s="2">
        <f t="shared" si="3"/>
        <v>2040000</v>
      </c>
      <c r="L72" s="2">
        <v>1040000</v>
      </c>
      <c r="M72" s="37" t="s">
        <v>371</v>
      </c>
    </row>
    <row r="73" spans="1:13" outlineLevel="1" x14ac:dyDescent="0.25">
      <c r="A73" t="s">
        <v>126</v>
      </c>
      <c r="B73" t="s">
        <v>20</v>
      </c>
      <c r="C73" s="2" t="s">
        <v>1298</v>
      </c>
      <c r="D73" s="2" t="s">
        <v>487</v>
      </c>
      <c r="E73" s="2">
        <f t="shared" si="2"/>
        <v>3344000</v>
      </c>
      <c r="F73" s="19">
        <v>5000000</v>
      </c>
      <c r="K73" s="2">
        <f t="shared" si="3"/>
        <v>8344000</v>
      </c>
      <c r="L73" s="2">
        <v>8344000</v>
      </c>
      <c r="M73" s="37" t="s">
        <v>371</v>
      </c>
    </row>
    <row r="74" spans="1:13" outlineLevel="1" x14ac:dyDescent="0.25">
      <c r="A74" t="s">
        <v>126</v>
      </c>
      <c r="B74" t="s">
        <v>20</v>
      </c>
      <c r="C74" s="2" t="s">
        <v>1299</v>
      </c>
      <c r="D74" s="2" t="s">
        <v>13</v>
      </c>
      <c r="E74" s="2">
        <f t="shared" si="2"/>
        <v>3344000</v>
      </c>
      <c r="F74" s="19">
        <v>5000000</v>
      </c>
      <c r="K74" s="2">
        <f t="shared" si="3"/>
        <v>8344000</v>
      </c>
      <c r="L74" s="2">
        <v>8344000</v>
      </c>
      <c r="M74" s="37" t="s">
        <v>371</v>
      </c>
    </row>
    <row r="75" spans="1:13" outlineLevel="1" x14ac:dyDescent="0.25">
      <c r="A75" t="s">
        <v>126</v>
      </c>
      <c r="B75" t="s">
        <v>20</v>
      </c>
      <c r="C75" s="2" t="s">
        <v>1300</v>
      </c>
      <c r="D75" s="2" t="s">
        <v>77</v>
      </c>
      <c r="E75" s="2">
        <f t="shared" si="2"/>
        <v>3344000</v>
      </c>
      <c r="F75" s="19">
        <v>5000000</v>
      </c>
      <c r="K75" s="2">
        <f t="shared" si="3"/>
        <v>8344000</v>
      </c>
      <c r="L75" s="2">
        <v>8344000</v>
      </c>
      <c r="M75" s="37" t="s">
        <v>371</v>
      </c>
    </row>
    <row r="76" spans="1:13" outlineLevel="1" x14ac:dyDescent="0.25">
      <c r="A76" t="s">
        <v>126</v>
      </c>
      <c r="B76" t="s">
        <v>20</v>
      </c>
      <c r="C76" s="2" t="s">
        <v>1301</v>
      </c>
      <c r="D76" s="2" t="s">
        <v>364</v>
      </c>
      <c r="E76" s="2">
        <f t="shared" si="2"/>
        <v>3344000</v>
      </c>
      <c r="F76" s="19">
        <v>5000000</v>
      </c>
      <c r="K76" s="2">
        <f t="shared" si="3"/>
        <v>8344000</v>
      </c>
      <c r="L76" s="2">
        <v>8344000</v>
      </c>
      <c r="M76" s="37" t="s">
        <v>371</v>
      </c>
    </row>
    <row r="77" spans="1:13" outlineLevel="1" x14ac:dyDescent="0.25">
      <c r="A77" t="s">
        <v>126</v>
      </c>
      <c r="B77" t="s">
        <v>20</v>
      </c>
      <c r="C77" s="2" t="s">
        <v>1302</v>
      </c>
      <c r="D77" s="2" t="s">
        <v>1303</v>
      </c>
      <c r="E77" s="2">
        <f t="shared" si="2"/>
        <v>0</v>
      </c>
      <c r="F77" s="19">
        <v>0</v>
      </c>
      <c r="G77" s="2">
        <v>370370.37037037034</v>
      </c>
      <c r="K77" s="2">
        <f t="shared" si="3"/>
        <v>370370.37037037034</v>
      </c>
      <c r="L77" s="2">
        <v>0</v>
      </c>
      <c r="M77" s="37" t="s">
        <v>371</v>
      </c>
    </row>
    <row r="78" spans="1:13" outlineLevel="1" x14ac:dyDescent="0.25">
      <c r="A78" t="s">
        <v>126</v>
      </c>
      <c r="B78" t="s">
        <v>20</v>
      </c>
      <c r="C78" s="2" t="s">
        <v>1304</v>
      </c>
      <c r="D78" s="2" t="s">
        <v>837</v>
      </c>
      <c r="E78" s="2">
        <f t="shared" si="2"/>
        <v>3344000</v>
      </c>
      <c r="F78" s="19">
        <v>0</v>
      </c>
      <c r="K78" s="2">
        <f t="shared" si="3"/>
        <v>3344000</v>
      </c>
      <c r="L78" s="2">
        <v>3344000</v>
      </c>
      <c r="M78" s="37" t="s">
        <v>371</v>
      </c>
    </row>
    <row r="79" spans="1:13" outlineLevel="1" x14ac:dyDescent="0.25">
      <c r="A79" t="s">
        <v>126</v>
      </c>
      <c r="B79" t="s">
        <v>20</v>
      </c>
      <c r="C79" s="2" t="s">
        <v>1305</v>
      </c>
      <c r="D79" s="2" t="s">
        <v>11</v>
      </c>
      <c r="E79" s="2">
        <f t="shared" si="2"/>
        <v>3344000</v>
      </c>
      <c r="F79" s="19">
        <v>0</v>
      </c>
      <c r="K79" s="2">
        <f t="shared" si="3"/>
        <v>3344000</v>
      </c>
      <c r="L79" s="2">
        <v>3344000</v>
      </c>
      <c r="M79" s="37" t="s">
        <v>371</v>
      </c>
    </row>
    <row r="80" spans="1:13" outlineLevel="1" x14ac:dyDescent="0.25">
      <c r="A80" t="s">
        <v>126</v>
      </c>
      <c r="B80" t="s">
        <v>20</v>
      </c>
      <c r="C80" s="2" t="s">
        <v>1306</v>
      </c>
      <c r="D80" s="2" t="s">
        <v>488</v>
      </c>
      <c r="E80" s="2">
        <f t="shared" si="2"/>
        <v>3344000</v>
      </c>
      <c r="F80" s="19">
        <v>0</v>
      </c>
      <c r="K80" s="2">
        <f t="shared" si="3"/>
        <v>3344000</v>
      </c>
      <c r="L80" s="2">
        <v>3344000</v>
      </c>
      <c r="M80" s="37" t="s">
        <v>371</v>
      </c>
    </row>
    <row r="81" spans="1:13" outlineLevel="1" x14ac:dyDescent="0.25">
      <c r="A81" t="s">
        <v>126</v>
      </c>
      <c r="B81" t="s">
        <v>20</v>
      </c>
      <c r="C81" s="2" t="s">
        <v>1307</v>
      </c>
      <c r="D81" s="2" t="s">
        <v>82</v>
      </c>
      <c r="E81" s="2">
        <f t="shared" si="2"/>
        <v>3344000</v>
      </c>
      <c r="F81" s="19">
        <v>0</v>
      </c>
      <c r="K81" s="2">
        <f t="shared" si="3"/>
        <v>3344000</v>
      </c>
      <c r="L81" s="2">
        <v>3344000</v>
      </c>
      <c r="M81" s="37" t="s">
        <v>371</v>
      </c>
    </row>
    <row r="82" spans="1:13" outlineLevel="1" x14ac:dyDescent="0.25">
      <c r="A82" t="s">
        <v>126</v>
      </c>
      <c r="B82" t="s">
        <v>20</v>
      </c>
      <c r="C82" s="2" t="s">
        <v>1308</v>
      </c>
      <c r="D82" s="2" t="s">
        <v>1309</v>
      </c>
      <c r="E82" s="2">
        <f t="shared" si="2"/>
        <v>0</v>
      </c>
      <c r="F82" s="19">
        <v>0</v>
      </c>
      <c r="G82" s="2">
        <v>370370.37037037034</v>
      </c>
      <c r="K82" s="2">
        <f t="shared" si="3"/>
        <v>370370.37037037034</v>
      </c>
      <c r="L82" s="2">
        <v>0</v>
      </c>
      <c r="M82" s="37" t="s">
        <v>371</v>
      </c>
    </row>
    <row r="83" spans="1:13" outlineLevel="1" x14ac:dyDescent="0.25">
      <c r="A83" t="s">
        <v>126</v>
      </c>
      <c r="B83" t="s">
        <v>20</v>
      </c>
      <c r="C83" s="2" t="s">
        <v>1830</v>
      </c>
      <c r="D83" s="2" t="s">
        <v>1831</v>
      </c>
      <c r="E83" s="2">
        <f t="shared" si="2"/>
        <v>1040000</v>
      </c>
      <c r="F83" s="19">
        <v>0</v>
      </c>
      <c r="G83" s="2">
        <v>1000000</v>
      </c>
      <c r="K83" s="2">
        <f t="shared" si="3"/>
        <v>2040000</v>
      </c>
      <c r="L83" s="2">
        <v>1040000</v>
      </c>
      <c r="M83" s="37" t="s">
        <v>371</v>
      </c>
    </row>
    <row r="84" spans="1:13" outlineLevel="1" x14ac:dyDescent="0.25">
      <c r="A84" t="s">
        <v>126</v>
      </c>
      <c r="B84" t="s">
        <v>20</v>
      </c>
      <c r="C84" s="2"/>
      <c r="D84" s="2" t="s">
        <v>2027</v>
      </c>
      <c r="E84" s="2">
        <f t="shared" si="2"/>
        <v>0</v>
      </c>
      <c r="F84" s="19">
        <v>0</v>
      </c>
      <c r="K84" s="2">
        <f t="shared" si="3"/>
        <v>0</v>
      </c>
      <c r="L84" s="2">
        <v>0</v>
      </c>
      <c r="M84" s="37" t="s">
        <v>371</v>
      </c>
    </row>
    <row r="85" spans="1:13" outlineLevel="1" x14ac:dyDescent="0.25">
      <c r="A85" t="s">
        <v>126</v>
      </c>
      <c r="B85" t="s">
        <v>20</v>
      </c>
      <c r="C85" s="2" t="s">
        <v>1311</v>
      </c>
      <c r="D85" s="2" t="s">
        <v>435</v>
      </c>
      <c r="E85" s="2">
        <f t="shared" si="2"/>
        <v>0</v>
      </c>
      <c r="F85" s="19">
        <v>0</v>
      </c>
      <c r="K85" s="2">
        <f t="shared" si="3"/>
        <v>0</v>
      </c>
      <c r="L85" s="2">
        <v>0</v>
      </c>
      <c r="M85" s="37" t="s">
        <v>371</v>
      </c>
    </row>
    <row r="86" spans="1:13" outlineLevel="1" x14ac:dyDescent="0.25">
      <c r="A86" t="s">
        <v>126</v>
      </c>
      <c r="B86" t="s">
        <v>20</v>
      </c>
      <c r="C86" s="2" t="s">
        <v>1312</v>
      </c>
      <c r="D86" s="2" t="s">
        <v>131</v>
      </c>
      <c r="E86" s="2">
        <f t="shared" si="2"/>
        <v>0</v>
      </c>
      <c r="F86" s="19">
        <v>0</v>
      </c>
      <c r="K86" s="2">
        <f t="shared" si="3"/>
        <v>0</v>
      </c>
      <c r="L86" s="2">
        <v>0</v>
      </c>
      <c r="M86" s="37" t="s">
        <v>371</v>
      </c>
    </row>
    <row r="87" spans="1:13" outlineLevel="1" x14ac:dyDescent="0.25">
      <c r="A87" t="s">
        <v>126</v>
      </c>
      <c r="B87" t="s">
        <v>20</v>
      </c>
      <c r="C87" s="2" t="s">
        <v>1313</v>
      </c>
      <c r="D87" s="2" t="s">
        <v>103</v>
      </c>
      <c r="E87" s="2">
        <f t="shared" si="2"/>
        <v>0</v>
      </c>
      <c r="F87" s="19">
        <v>0</v>
      </c>
      <c r="K87" s="2">
        <f t="shared" si="3"/>
        <v>0</v>
      </c>
      <c r="L87" s="2">
        <v>0</v>
      </c>
      <c r="M87" s="37" t="s">
        <v>371</v>
      </c>
    </row>
    <row r="88" spans="1:13" outlineLevel="1" x14ac:dyDescent="0.25">
      <c r="A88" t="s">
        <v>126</v>
      </c>
      <c r="B88" t="s">
        <v>20</v>
      </c>
      <c r="C88" s="2"/>
      <c r="D88" s="2" t="s">
        <v>2028</v>
      </c>
      <c r="E88" s="2">
        <f t="shared" si="2"/>
        <v>0</v>
      </c>
      <c r="F88" s="19">
        <v>0</v>
      </c>
      <c r="K88" s="2">
        <f t="shared" si="3"/>
        <v>0</v>
      </c>
      <c r="L88" s="2">
        <v>0</v>
      </c>
      <c r="M88" s="37" t="s">
        <v>371</v>
      </c>
    </row>
    <row r="89" spans="1:13" outlineLevel="1" x14ac:dyDescent="0.25">
      <c r="A89" t="s">
        <v>126</v>
      </c>
      <c r="B89" t="s">
        <v>20</v>
      </c>
      <c r="C89" s="2" t="s">
        <v>1316</v>
      </c>
      <c r="D89" s="2" t="s">
        <v>18</v>
      </c>
      <c r="E89" s="2">
        <f t="shared" si="2"/>
        <v>1500000</v>
      </c>
      <c r="F89" s="19">
        <v>3600000</v>
      </c>
      <c r="K89" s="2">
        <f t="shared" si="3"/>
        <v>5100000</v>
      </c>
      <c r="L89" s="2">
        <v>5100000</v>
      </c>
      <c r="M89" s="37" t="s">
        <v>371</v>
      </c>
    </row>
    <row r="90" spans="1:13" outlineLevel="1" x14ac:dyDescent="0.25">
      <c r="A90" t="s">
        <v>126</v>
      </c>
      <c r="B90" t="s">
        <v>20</v>
      </c>
      <c r="C90" s="2"/>
      <c r="D90" s="2" t="s">
        <v>2029</v>
      </c>
      <c r="E90" s="2">
        <f t="shared" si="2"/>
        <v>0</v>
      </c>
      <c r="F90" s="19">
        <v>0</v>
      </c>
      <c r="K90" s="2">
        <f t="shared" si="3"/>
        <v>0</v>
      </c>
      <c r="L90" s="2">
        <v>0</v>
      </c>
      <c r="M90" s="37" t="s">
        <v>371</v>
      </c>
    </row>
    <row r="91" spans="1:13" outlineLevel="1" x14ac:dyDescent="0.25">
      <c r="A91" t="s">
        <v>126</v>
      </c>
      <c r="B91" t="s">
        <v>20</v>
      </c>
      <c r="C91" s="2" t="s">
        <v>1318</v>
      </c>
      <c r="D91" s="2" t="s">
        <v>838</v>
      </c>
      <c r="E91" s="2">
        <f t="shared" si="2"/>
        <v>1500000</v>
      </c>
      <c r="F91" s="19">
        <v>3600000</v>
      </c>
      <c r="K91" s="2">
        <f t="shared" si="3"/>
        <v>5100000</v>
      </c>
      <c r="L91" s="2">
        <v>5100000</v>
      </c>
      <c r="M91" s="37" t="s">
        <v>371</v>
      </c>
    </row>
    <row r="92" spans="1:13" outlineLevel="1" x14ac:dyDescent="0.25">
      <c r="A92" t="s">
        <v>126</v>
      </c>
      <c r="B92" t="s">
        <v>20</v>
      </c>
      <c r="C92" s="2" t="s">
        <v>1319</v>
      </c>
      <c r="D92" s="2" t="s">
        <v>1320</v>
      </c>
      <c r="E92" s="2">
        <f t="shared" si="2"/>
        <v>1500000</v>
      </c>
      <c r="F92" s="19">
        <v>3600000</v>
      </c>
      <c r="G92" s="2">
        <v>185185.18518518517</v>
      </c>
      <c r="K92" s="2">
        <f t="shared" si="3"/>
        <v>5285185.1851851847</v>
      </c>
      <c r="L92" s="2">
        <v>5100000</v>
      </c>
      <c r="M92" s="37" t="s">
        <v>371</v>
      </c>
    </row>
    <row r="93" spans="1:13" outlineLevel="1" x14ac:dyDescent="0.25">
      <c r="A93" t="s">
        <v>126</v>
      </c>
      <c r="B93" t="s">
        <v>20</v>
      </c>
      <c r="C93" s="2"/>
      <c r="D93" s="2" t="s">
        <v>2030</v>
      </c>
      <c r="E93" s="2">
        <f t="shared" si="2"/>
        <v>0</v>
      </c>
      <c r="F93" s="19">
        <v>0</v>
      </c>
      <c r="K93" s="2">
        <f t="shared" si="3"/>
        <v>0</v>
      </c>
      <c r="L93" s="2">
        <v>0</v>
      </c>
      <c r="M93" s="37" t="s">
        <v>371</v>
      </c>
    </row>
    <row r="94" spans="1:13" outlineLevel="1" x14ac:dyDescent="0.25">
      <c r="A94" t="s">
        <v>126</v>
      </c>
      <c r="B94" t="s">
        <v>20</v>
      </c>
      <c r="C94" s="2" t="s">
        <v>1321</v>
      </c>
      <c r="D94" s="2" t="s">
        <v>374</v>
      </c>
      <c r="E94" s="2">
        <f t="shared" si="2"/>
        <v>8000</v>
      </c>
      <c r="F94" s="19">
        <v>5000000</v>
      </c>
      <c r="K94" s="2">
        <f t="shared" si="3"/>
        <v>5008000</v>
      </c>
      <c r="L94" s="2">
        <v>5008000</v>
      </c>
      <c r="M94" s="37" t="s">
        <v>251</v>
      </c>
    </row>
    <row r="95" spans="1:13" outlineLevel="1" x14ac:dyDescent="0.25">
      <c r="A95" t="s">
        <v>126</v>
      </c>
      <c r="B95" t="s">
        <v>20</v>
      </c>
      <c r="C95" s="2" t="s">
        <v>1322</v>
      </c>
      <c r="D95" s="2" t="s">
        <v>33</v>
      </c>
      <c r="E95" s="2">
        <f t="shared" si="2"/>
        <v>5468000</v>
      </c>
      <c r="F95" s="19">
        <v>0</v>
      </c>
      <c r="K95" s="2">
        <f t="shared" si="3"/>
        <v>5468000</v>
      </c>
      <c r="L95" s="2">
        <v>5468000</v>
      </c>
      <c r="M95" s="37" t="s">
        <v>251</v>
      </c>
    </row>
    <row r="96" spans="1:13" outlineLevel="1" x14ac:dyDescent="0.25">
      <c r="A96" t="s">
        <v>126</v>
      </c>
      <c r="B96" t="s">
        <v>20</v>
      </c>
      <c r="C96" s="19" t="s">
        <v>1323</v>
      </c>
      <c r="D96" s="19" t="s">
        <v>404</v>
      </c>
      <c r="E96" s="16">
        <f t="shared" si="2"/>
        <v>4708000</v>
      </c>
      <c r="F96" s="22">
        <v>0</v>
      </c>
      <c r="G96" s="19"/>
      <c r="H96" s="19"/>
      <c r="I96" s="19"/>
      <c r="J96" s="19"/>
      <c r="K96" s="2">
        <f t="shared" si="3"/>
        <v>4708000</v>
      </c>
      <c r="L96" s="19">
        <v>4708000</v>
      </c>
      <c r="M96" s="39" t="s">
        <v>251</v>
      </c>
    </row>
    <row r="97" spans="1:13" outlineLevel="1" x14ac:dyDescent="0.25">
      <c r="A97" t="s">
        <v>126</v>
      </c>
      <c r="B97" t="s">
        <v>20</v>
      </c>
      <c r="C97" s="19" t="s">
        <v>1324</v>
      </c>
      <c r="D97" s="19" t="s">
        <v>582</v>
      </c>
      <c r="E97" s="16">
        <f t="shared" si="2"/>
        <v>5468000</v>
      </c>
      <c r="F97" s="22">
        <v>5000000</v>
      </c>
      <c r="G97" s="19"/>
      <c r="H97" s="19"/>
      <c r="I97" s="19"/>
      <c r="J97" s="19"/>
      <c r="K97" s="2">
        <f t="shared" si="3"/>
        <v>10468000</v>
      </c>
      <c r="L97" s="19">
        <v>10468000</v>
      </c>
      <c r="M97" s="39" t="s">
        <v>251</v>
      </c>
    </row>
    <row r="98" spans="1:13" outlineLevel="1" x14ac:dyDescent="0.25">
      <c r="A98" t="s">
        <v>126</v>
      </c>
      <c r="B98" t="s">
        <v>20</v>
      </c>
      <c r="C98" s="19" t="s">
        <v>1325</v>
      </c>
      <c r="D98" s="19" t="s">
        <v>32</v>
      </c>
      <c r="E98" s="16">
        <f t="shared" si="2"/>
        <v>4766000</v>
      </c>
      <c r="F98" s="22">
        <v>5000000</v>
      </c>
      <c r="G98" s="19"/>
      <c r="H98" s="19"/>
      <c r="I98" s="19"/>
      <c r="J98" s="19"/>
      <c r="K98" s="2">
        <f t="shared" si="3"/>
        <v>9766000</v>
      </c>
      <c r="L98" s="19">
        <v>9766000</v>
      </c>
      <c r="M98" s="39" t="s">
        <v>251</v>
      </c>
    </row>
    <row r="99" spans="1:13" outlineLevel="1" x14ac:dyDescent="0.25">
      <c r="A99" t="s">
        <v>126</v>
      </c>
      <c r="B99" t="s">
        <v>20</v>
      </c>
      <c r="C99" t="s">
        <v>1326</v>
      </c>
      <c r="D99" t="s">
        <v>36</v>
      </c>
      <c r="E99" s="16">
        <f t="shared" si="2"/>
        <v>5548000</v>
      </c>
      <c r="F99" s="22">
        <v>5000000</v>
      </c>
      <c r="G99" s="19"/>
      <c r="H99" s="19"/>
      <c r="I99" s="19"/>
      <c r="J99" s="19"/>
      <c r="K99" s="2">
        <f t="shared" si="3"/>
        <v>10548000</v>
      </c>
      <c r="L99" s="19">
        <v>10548000</v>
      </c>
      <c r="M99" s="40" t="s">
        <v>251</v>
      </c>
    </row>
    <row r="100" spans="1:13" outlineLevel="1" x14ac:dyDescent="0.25">
      <c r="A100" t="s">
        <v>126</v>
      </c>
      <c r="B100" t="s">
        <v>20</v>
      </c>
      <c r="C100" t="s">
        <v>1327</v>
      </c>
      <c r="D100" t="s">
        <v>35</v>
      </c>
      <c r="E100" s="2">
        <f t="shared" si="2"/>
        <v>5534000</v>
      </c>
      <c r="F100" s="19">
        <v>5000000</v>
      </c>
      <c r="G100" s="19"/>
      <c r="H100" s="19"/>
      <c r="I100" s="19"/>
      <c r="J100" s="19"/>
      <c r="K100" s="2">
        <f t="shared" si="3"/>
        <v>10534000</v>
      </c>
      <c r="L100" s="19">
        <v>10534000</v>
      </c>
      <c r="M100" s="40" t="s">
        <v>251</v>
      </c>
    </row>
    <row r="101" spans="1:13" outlineLevel="1" x14ac:dyDescent="0.25">
      <c r="A101" t="s">
        <v>126</v>
      </c>
      <c r="B101" t="s">
        <v>20</v>
      </c>
      <c r="C101" t="s">
        <v>1328</v>
      </c>
      <c r="D101" t="s">
        <v>393</v>
      </c>
      <c r="E101" s="2">
        <f t="shared" si="2"/>
        <v>0</v>
      </c>
      <c r="F101" s="19">
        <v>0</v>
      </c>
      <c r="G101" s="19"/>
      <c r="H101" s="19"/>
      <c r="I101" s="19"/>
      <c r="J101" s="19"/>
      <c r="K101" s="2">
        <f t="shared" si="3"/>
        <v>0</v>
      </c>
      <c r="L101" s="19">
        <v>0</v>
      </c>
      <c r="M101" s="40" t="s">
        <v>251</v>
      </c>
    </row>
    <row r="102" spans="1:13" outlineLevel="1" x14ac:dyDescent="0.25">
      <c r="A102" t="s">
        <v>126</v>
      </c>
      <c r="B102" t="s">
        <v>20</v>
      </c>
      <c r="C102" t="s">
        <v>1834</v>
      </c>
      <c r="D102" t="s">
        <v>1835</v>
      </c>
      <c r="E102" s="2">
        <f t="shared" si="2"/>
        <v>3037000</v>
      </c>
      <c r="F102" s="19">
        <v>5000000</v>
      </c>
      <c r="G102" s="19">
        <v>1000000</v>
      </c>
      <c r="H102" s="19"/>
      <c r="I102" s="19"/>
      <c r="J102" s="19"/>
      <c r="K102" s="2">
        <f t="shared" si="3"/>
        <v>9037000</v>
      </c>
      <c r="L102" s="19">
        <v>8037000</v>
      </c>
      <c r="M102" s="40" t="s">
        <v>252</v>
      </c>
    </row>
    <row r="103" spans="1:13" outlineLevel="1" x14ac:dyDescent="0.25">
      <c r="A103" t="s">
        <v>126</v>
      </c>
      <c r="B103" t="s">
        <v>20</v>
      </c>
      <c r="C103" s="19" t="s">
        <v>1330</v>
      </c>
      <c r="D103" s="19" t="s">
        <v>489</v>
      </c>
      <c r="E103" s="2">
        <f t="shared" si="2"/>
        <v>1358000</v>
      </c>
      <c r="F103" s="19">
        <v>5000000</v>
      </c>
      <c r="G103" s="19"/>
      <c r="H103" s="19"/>
      <c r="I103" s="19"/>
      <c r="J103" s="19"/>
      <c r="K103" s="2">
        <f t="shared" si="3"/>
        <v>6358000</v>
      </c>
      <c r="L103" s="19">
        <v>6358000</v>
      </c>
      <c r="M103" s="39" t="s">
        <v>252</v>
      </c>
    </row>
    <row r="104" spans="1:13" outlineLevel="1" x14ac:dyDescent="0.25">
      <c r="A104" t="s">
        <v>126</v>
      </c>
      <c r="B104" t="s">
        <v>20</v>
      </c>
      <c r="C104" s="19" t="s">
        <v>1331</v>
      </c>
      <c r="D104" s="19" t="s">
        <v>1332</v>
      </c>
      <c r="E104" s="2">
        <f t="shared" si="2"/>
        <v>3184000</v>
      </c>
      <c r="F104" s="19">
        <v>5000000</v>
      </c>
      <c r="G104" s="19">
        <v>1000000</v>
      </c>
      <c r="H104" s="19"/>
      <c r="I104" s="19"/>
      <c r="J104" s="19"/>
      <c r="K104" s="2">
        <f t="shared" si="3"/>
        <v>9184000</v>
      </c>
      <c r="L104" s="19">
        <v>8184000</v>
      </c>
      <c r="M104" s="39" t="s">
        <v>252</v>
      </c>
    </row>
    <row r="105" spans="1:13" outlineLevel="1" x14ac:dyDescent="0.25">
      <c r="A105" t="s">
        <v>126</v>
      </c>
      <c r="B105" t="s">
        <v>20</v>
      </c>
      <c r="C105" t="s">
        <v>1836</v>
      </c>
      <c r="D105" t="s">
        <v>1837</v>
      </c>
      <c r="E105" s="2">
        <f t="shared" si="2"/>
        <v>3133000</v>
      </c>
      <c r="F105" s="19">
        <v>5000000</v>
      </c>
      <c r="G105" s="19">
        <v>1000000</v>
      </c>
      <c r="H105" s="19"/>
      <c r="I105" s="19"/>
      <c r="J105" s="19"/>
      <c r="K105" s="2">
        <f t="shared" si="3"/>
        <v>9133000</v>
      </c>
      <c r="L105" s="19">
        <v>8133000</v>
      </c>
      <c r="M105" s="40" t="s">
        <v>252</v>
      </c>
    </row>
    <row r="106" spans="1:13" outlineLevel="1" x14ac:dyDescent="0.25">
      <c r="A106" t="s">
        <v>130</v>
      </c>
      <c r="B106" t="s">
        <v>37</v>
      </c>
      <c r="C106" t="s">
        <v>1335</v>
      </c>
      <c r="D106" t="s">
        <v>133</v>
      </c>
      <c r="E106" s="2">
        <f t="shared" si="2"/>
        <v>500000</v>
      </c>
      <c r="F106" s="19">
        <v>0</v>
      </c>
      <c r="G106" s="19"/>
      <c r="H106" s="19"/>
      <c r="I106" s="19"/>
      <c r="J106" s="19"/>
      <c r="K106" s="2">
        <f t="shared" si="3"/>
        <v>500000</v>
      </c>
      <c r="L106" s="19">
        <v>500000</v>
      </c>
      <c r="M106" s="40"/>
    </row>
    <row r="107" spans="1:13" outlineLevel="1" x14ac:dyDescent="0.25">
      <c r="A107" t="s">
        <v>130</v>
      </c>
      <c r="B107" t="s">
        <v>37</v>
      </c>
      <c r="D107" t="s">
        <v>701</v>
      </c>
      <c r="E107" s="2">
        <f t="shared" si="2"/>
        <v>0</v>
      </c>
      <c r="F107" s="19">
        <v>0</v>
      </c>
      <c r="G107" s="19"/>
      <c r="H107" s="19"/>
      <c r="I107" s="19"/>
      <c r="J107" s="19"/>
      <c r="K107" s="2">
        <f t="shared" si="3"/>
        <v>0</v>
      </c>
      <c r="L107" s="19">
        <v>0</v>
      </c>
      <c r="M107" s="40"/>
    </row>
    <row r="108" spans="1:13" outlineLevel="1" x14ac:dyDescent="0.25">
      <c r="A108" t="s">
        <v>130</v>
      </c>
      <c r="B108" t="s">
        <v>37</v>
      </c>
      <c r="C108" t="s">
        <v>1336</v>
      </c>
      <c r="D108" t="s">
        <v>135</v>
      </c>
      <c r="E108" s="2">
        <f t="shared" si="2"/>
        <v>500000</v>
      </c>
      <c r="F108" s="19">
        <v>0</v>
      </c>
      <c r="G108" s="19"/>
      <c r="H108" s="19"/>
      <c r="I108" s="19"/>
      <c r="J108" s="19"/>
      <c r="K108" s="2">
        <f t="shared" si="3"/>
        <v>500000</v>
      </c>
      <c r="L108" s="19">
        <v>500000</v>
      </c>
      <c r="M108" s="40"/>
    </row>
    <row r="109" spans="1:13" outlineLevel="1" x14ac:dyDescent="0.25">
      <c r="A109" t="s">
        <v>130</v>
      </c>
      <c r="B109" t="s">
        <v>37</v>
      </c>
      <c r="C109" t="s">
        <v>1337</v>
      </c>
      <c r="D109" t="s">
        <v>136</v>
      </c>
      <c r="E109" s="2">
        <f t="shared" si="2"/>
        <v>0</v>
      </c>
      <c r="F109" s="19">
        <v>0</v>
      </c>
      <c r="G109" s="19"/>
      <c r="H109" s="19"/>
      <c r="I109" s="19"/>
      <c r="J109" s="19"/>
      <c r="K109" s="2">
        <f t="shared" si="3"/>
        <v>0</v>
      </c>
      <c r="L109" s="19">
        <v>0</v>
      </c>
      <c r="M109" s="40"/>
    </row>
    <row r="110" spans="1:13" outlineLevel="1" x14ac:dyDescent="0.25">
      <c r="A110" t="s">
        <v>130</v>
      </c>
      <c r="B110" t="s">
        <v>37</v>
      </c>
      <c r="C110" t="s">
        <v>1338</v>
      </c>
      <c r="D110" t="s">
        <v>8</v>
      </c>
      <c r="E110" s="2">
        <f t="shared" si="2"/>
        <v>7900000</v>
      </c>
      <c r="F110" s="19">
        <v>1700000</v>
      </c>
      <c r="G110" s="19"/>
      <c r="H110" s="19"/>
      <c r="I110" s="19"/>
      <c r="J110" s="19"/>
      <c r="K110" s="2">
        <f t="shared" si="3"/>
        <v>9600000</v>
      </c>
      <c r="L110" s="19">
        <v>9600000</v>
      </c>
      <c r="M110" s="40"/>
    </row>
    <row r="111" spans="1:13" outlineLevel="1" x14ac:dyDescent="0.25">
      <c r="A111" t="s">
        <v>130</v>
      </c>
      <c r="B111" t="s">
        <v>37</v>
      </c>
      <c r="C111" t="s">
        <v>1339</v>
      </c>
      <c r="D111" t="s">
        <v>405</v>
      </c>
      <c r="E111" s="2">
        <f t="shared" si="2"/>
        <v>500000</v>
      </c>
      <c r="F111" s="19">
        <v>0</v>
      </c>
      <c r="G111" s="19"/>
      <c r="H111" s="19"/>
      <c r="I111" s="19"/>
      <c r="J111" s="19"/>
      <c r="K111" s="2">
        <f t="shared" si="3"/>
        <v>500000</v>
      </c>
      <c r="L111" s="19">
        <v>500000</v>
      </c>
      <c r="M111" s="40"/>
    </row>
    <row r="112" spans="1:13" outlineLevel="1" x14ac:dyDescent="0.25">
      <c r="A112" t="s">
        <v>130</v>
      </c>
      <c r="B112" t="s">
        <v>37</v>
      </c>
      <c r="C112" t="s">
        <v>1340</v>
      </c>
      <c r="D112" t="s">
        <v>138</v>
      </c>
      <c r="E112" s="2">
        <f t="shared" si="2"/>
        <v>500000</v>
      </c>
      <c r="F112" s="19">
        <v>0</v>
      </c>
      <c r="G112" s="19"/>
      <c r="H112" s="19"/>
      <c r="I112" s="19"/>
      <c r="J112" s="19"/>
      <c r="K112" s="2">
        <f t="shared" si="3"/>
        <v>500000</v>
      </c>
      <c r="L112" s="19">
        <v>500000</v>
      </c>
      <c r="M112" s="40"/>
    </row>
    <row r="113" spans="1:18" outlineLevel="1" x14ac:dyDescent="0.25">
      <c r="A113" t="s">
        <v>130</v>
      </c>
      <c r="B113" t="s">
        <v>37</v>
      </c>
      <c r="D113" t="s">
        <v>584</v>
      </c>
      <c r="E113" s="2">
        <f t="shared" si="2"/>
        <v>0</v>
      </c>
      <c r="F113" s="19">
        <v>0</v>
      </c>
      <c r="G113" s="19"/>
      <c r="H113" s="19"/>
      <c r="I113" s="19"/>
      <c r="J113" s="19"/>
      <c r="K113" s="2">
        <f t="shared" si="3"/>
        <v>0</v>
      </c>
      <c r="L113" s="19">
        <v>0</v>
      </c>
      <c r="M113" s="40"/>
    </row>
    <row r="114" spans="1:18" outlineLevel="1" x14ac:dyDescent="0.25">
      <c r="A114" t="s">
        <v>126</v>
      </c>
      <c r="B114" t="s">
        <v>37</v>
      </c>
      <c r="C114" t="s">
        <v>1342</v>
      </c>
      <c r="D114" t="s">
        <v>140</v>
      </c>
      <c r="E114" s="2">
        <f t="shared" si="2"/>
        <v>7900000</v>
      </c>
      <c r="F114" s="19">
        <v>1700000</v>
      </c>
      <c r="G114" s="19"/>
      <c r="H114" s="19"/>
      <c r="I114" s="19"/>
      <c r="J114" s="19"/>
      <c r="K114" s="2">
        <f t="shared" si="3"/>
        <v>9600000</v>
      </c>
      <c r="L114" s="19">
        <v>9600000</v>
      </c>
      <c r="M114" s="40"/>
    </row>
    <row r="115" spans="1:18" outlineLevel="1" x14ac:dyDescent="0.25">
      <c r="A115" t="s">
        <v>126</v>
      </c>
      <c r="B115" t="s">
        <v>37</v>
      </c>
      <c r="C115" t="s">
        <v>1343</v>
      </c>
      <c r="D115" t="s">
        <v>137</v>
      </c>
      <c r="E115" s="2">
        <f t="shared" si="2"/>
        <v>2300000</v>
      </c>
      <c r="F115" s="19">
        <v>1700000</v>
      </c>
      <c r="G115" s="19"/>
      <c r="H115" s="19"/>
      <c r="I115" s="19"/>
      <c r="J115" s="19"/>
      <c r="K115" s="2">
        <f t="shared" si="3"/>
        <v>4000000</v>
      </c>
      <c r="L115" s="19">
        <v>4000000</v>
      </c>
      <c r="M115" s="40"/>
    </row>
    <row r="116" spans="1:18" outlineLevel="1" x14ac:dyDescent="0.25">
      <c r="A116" t="s">
        <v>126</v>
      </c>
      <c r="B116" t="s">
        <v>37</v>
      </c>
      <c r="C116" s="2" t="s">
        <v>1296</v>
      </c>
      <c r="D116" s="2" t="s">
        <v>9</v>
      </c>
      <c r="E116" s="2">
        <f t="shared" si="2"/>
        <v>0</v>
      </c>
      <c r="F116" s="19">
        <v>0</v>
      </c>
      <c r="K116" s="2">
        <f t="shared" si="3"/>
        <v>0</v>
      </c>
      <c r="L116" s="2">
        <v>0</v>
      </c>
    </row>
    <row r="117" spans="1:18" outlineLevel="1" x14ac:dyDescent="0.25">
      <c r="A117" t="s">
        <v>126</v>
      </c>
      <c r="B117" t="s">
        <v>37</v>
      </c>
      <c r="C117" s="2" t="s">
        <v>1346</v>
      </c>
      <c r="D117" s="2" t="s">
        <v>10</v>
      </c>
      <c r="E117" s="2">
        <f t="shared" si="2"/>
        <v>2500000</v>
      </c>
      <c r="F117" s="22">
        <v>800000</v>
      </c>
      <c r="K117" s="2">
        <f t="shared" si="3"/>
        <v>3300000</v>
      </c>
      <c r="L117" s="2">
        <v>3300000</v>
      </c>
    </row>
    <row r="118" spans="1:18" outlineLevel="1" x14ac:dyDescent="0.25">
      <c r="A118" t="s">
        <v>126</v>
      </c>
      <c r="B118" t="s">
        <v>37</v>
      </c>
      <c r="C118" s="2" t="s">
        <v>1347</v>
      </c>
      <c r="D118" s="2" t="s">
        <v>407</v>
      </c>
      <c r="E118" s="2">
        <f t="shared" si="2"/>
        <v>700000</v>
      </c>
      <c r="F118" s="19">
        <v>800000</v>
      </c>
      <c r="K118" s="2">
        <f t="shared" si="3"/>
        <v>1500000</v>
      </c>
      <c r="L118" s="2">
        <v>1500000</v>
      </c>
    </row>
    <row r="119" spans="1:18" outlineLevel="1" x14ac:dyDescent="0.25">
      <c r="A119" t="s">
        <v>126</v>
      </c>
      <c r="B119" t="s">
        <v>37</v>
      </c>
      <c r="C119" s="2" t="s">
        <v>1348</v>
      </c>
      <c r="D119" s="2" t="s">
        <v>408</v>
      </c>
      <c r="E119" s="2">
        <f t="shared" si="2"/>
        <v>0</v>
      </c>
      <c r="F119" s="19">
        <v>0</v>
      </c>
      <c r="K119" s="2">
        <f t="shared" si="3"/>
        <v>0</v>
      </c>
      <c r="L119" s="2">
        <v>0</v>
      </c>
    </row>
    <row r="120" spans="1:18" outlineLevel="1" x14ac:dyDescent="0.25">
      <c r="A120" t="s">
        <v>126</v>
      </c>
      <c r="B120" t="s">
        <v>37</v>
      </c>
      <c r="C120" s="2" t="s">
        <v>1349</v>
      </c>
      <c r="D120" s="2" t="s">
        <v>139</v>
      </c>
      <c r="E120" s="2">
        <f t="shared" si="2"/>
        <v>7700000</v>
      </c>
      <c r="F120" s="19">
        <v>800000</v>
      </c>
      <c r="K120" s="2">
        <f t="shared" si="3"/>
        <v>8500000</v>
      </c>
      <c r="L120" s="2">
        <v>8500000</v>
      </c>
    </row>
    <row r="121" spans="1:18" outlineLevel="1" x14ac:dyDescent="0.25">
      <c r="A121" t="s">
        <v>126</v>
      </c>
      <c r="B121" t="s">
        <v>37</v>
      </c>
      <c r="C121" s="19" t="s">
        <v>1350</v>
      </c>
      <c r="D121" s="19" t="s">
        <v>141</v>
      </c>
      <c r="E121" s="2">
        <f t="shared" si="2"/>
        <v>2500000</v>
      </c>
      <c r="F121" s="19">
        <v>1600000</v>
      </c>
      <c r="G121" s="19"/>
      <c r="H121" s="19"/>
      <c r="I121" s="19"/>
      <c r="J121" s="19"/>
      <c r="K121" s="2">
        <f t="shared" si="3"/>
        <v>4100000</v>
      </c>
      <c r="L121" s="19">
        <v>4100000</v>
      </c>
      <c r="M121" s="39"/>
    </row>
    <row r="122" spans="1:18" outlineLevel="1" x14ac:dyDescent="0.25">
      <c r="A122" t="s">
        <v>126</v>
      </c>
      <c r="B122" t="s">
        <v>37</v>
      </c>
      <c r="C122" s="2" t="s">
        <v>1351</v>
      </c>
      <c r="D122" s="2" t="s">
        <v>1352</v>
      </c>
      <c r="E122" s="16">
        <f t="shared" si="2"/>
        <v>6200000</v>
      </c>
      <c r="F122" s="22">
        <v>4200000</v>
      </c>
      <c r="K122" s="2">
        <f t="shared" si="3"/>
        <v>10400000</v>
      </c>
      <c r="L122" s="2">
        <v>10400000</v>
      </c>
    </row>
    <row r="123" spans="1:18" outlineLevel="1" x14ac:dyDescent="0.25">
      <c r="A123" t="s">
        <v>130</v>
      </c>
      <c r="B123" s="23" t="s">
        <v>39</v>
      </c>
      <c r="C123" s="2" t="s">
        <v>1353</v>
      </c>
      <c r="D123" s="2" t="s">
        <v>142</v>
      </c>
      <c r="E123" s="16">
        <f t="shared" si="2"/>
        <v>1000000</v>
      </c>
      <c r="F123" s="22"/>
      <c r="H123" s="2">
        <v>870000</v>
      </c>
      <c r="K123" s="2">
        <f t="shared" si="3"/>
        <v>130000</v>
      </c>
      <c r="L123" s="2">
        <v>1000000</v>
      </c>
      <c r="M123" s="39" t="s">
        <v>843</v>
      </c>
    </row>
    <row r="124" spans="1:18" outlineLevel="1" x14ac:dyDescent="0.25">
      <c r="A124" t="s">
        <v>126</v>
      </c>
      <c r="B124" s="23" t="s">
        <v>39</v>
      </c>
      <c r="C124" s="2" t="s">
        <v>1803</v>
      </c>
      <c r="D124" s="2" t="s">
        <v>344</v>
      </c>
      <c r="E124" s="16">
        <f t="shared" si="2"/>
        <v>2700000</v>
      </c>
      <c r="F124" s="22"/>
      <c r="H124" s="2">
        <v>290000</v>
      </c>
      <c r="K124" s="2">
        <f t="shared" si="3"/>
        <v>2410000</v>
      </c>
      <c r="L124" s="2">
        <v>2700000</v>
      </c>
      <c r="M124" s="39" t="s">
        <v>843</v>
      </c>
    </row>
    <row r="125" spans="1:18" s="1" customFormat="1" x14ac:dyDescent="0.25">
      <c r="A125" s="3"/>
      <c r="B125" s="3"/>
      <c r="C125" s="3"/>
      <c r="D125" s="3" t="s">
        <v>83</v>
      </c>
      <c r="E125" s="4">
        <f t="shared" ref="E125:J125" si="4">+SUM(E4:E124)</f>
        <v>249861400</v>
      </c>
      <c r="F125" s="4">
        <f t="shared" si="4"/>
        <v>227700000</v>
      </c>
      <c r="G125" s="4">
        <f t="shared" si="4"/>
        <v>22000000</v>
      </c>
      <c r="H125" s="4">
        <f t="shared" si="4"/>
        <v>1160000</v>
      </c>
      <c r="I125" s="4">
        <f t="shared" si="4"/>
        <v>0</v>
      </c>
      <c r="J125" s="4">
        <f t="shared" si="4"/>
        <v>0</v>
      </c>
      <c r="K125" s="4">
        <f t="shared" si="3"/>
        <v>498401400</v>
      </c>
      <c r="L125" s="4">
        <f>+SUM(L4:L124)</f>
        <v>477561400</v>
      </c>
      <c r="M125" s="41"/>
      <c r="N125" s="35">
        <v>413084400</v>
      </c>
      <c r="O125" s="19">
        <v>53000000</v>
      </c>
      <c r="P125" s="35">
        <v>2540000</v>
      </c>
      <c r="Q125" s="35">
        <v>22000000</v>
      </c>
      <c r="R125" s="30">
        <f>+SUM(N125:Q125)-K125</f>
        <v>-7777000</v>
      </c>
    </row>
    <row r="126" spans="1:18" outlineLevel="1" x14ac:dyDescent="0.25">
      <c r="A126" t="s">
        <v>179</v>
      </c>
      <c r="B126" t="s">
        <v>20</v>
      </c>
      <c r="C126" t="s">
        <v>1530</v>
      </c>
      <c r="D126" t="s">
        <v>41</v>
      </c>
      <c r="E126" s="16">
        <f t="shared" ref="E126:E189" si="5">+L126-F126-J126-I126</f>
        <v>3344000</v>
      </c>
      <c r="F126" s="19">
        <v>5000000</v>
      </c>
      <c r="G126" s="19"/>
      <c r="H126" s="19"/>
      <c r="I126" s="19"/>
      <c r="J126" s="19"/>
      <c r="K126" s="2">
        <f t="shared" si="3"/>
        <v>8344000</v>
      </c>
      <c r="L126" s="19">
        <v>8344000</v>
      </c>
      <c r="M126" s="40" t="s">
        <v>250</v>
      </c>
    </row>
    <row r="127" spans="1:18" outlineLevel="1" x14ac:dyDescent="0.25">
      <c r="A127" t="s">
        <v>179</v>
      </c>
      <c r="B127" t="s">
        <v>20</v>
      </c>
      <c r="C127" t="s">
        <v>1531</v>
      </c>
      <c r="D127" t="s">
        <v>375</v>
      </c>
      <c r="E127" s="16">
        <f t="shared" si="5"/>
        <v>3344000</v>
      </c>
      <c r="F127" s="19">
        <v>5000000</v>
      </c>
      <c r="G127" s="19"/>
      <c r="H127" s="19"/>
      <c r="I127" s="19"/>
      <c r="J127" s="19"/>
      <c r="K127" s="2">
        <f t="shared" si="3"/>
        <v>8344000</v>
      </c>
      <c r="L127" s="19">
        <v>8344000</v>
      </c>
      <c r="M127" s="40" t="s">
        <v>250</v>
      </c>
    </row>
    <row r="128" spans="1:18" outlineLevel="1" x14ac:dyDescent="0.25">
      <c r="A128" t="s">
        <v>179</v>
      </c>
      <c r="B128" t="s">
        <v>20</v>
      </c>
      <c r="C128" t="s">
        <v>1532</v>
      </c>
      <c r="D128" t="s">
        <v>156</v>
      </c>
      <c r="E128" s="16">
        <f t="shared" si="5"/>
        <v>3960000</v>
      </c>
      <c r="F128" s="19">
        <v>5000000</v>
      </c>
      <c r="G128" s="19"/>
      <c r="H128" s="19"/>
      <c r="I128" s="19"/>
      <c r="J128" s="19"/>
      <c r="K128" s="2">
        <f t="shared" si="3"/>
        <v>8960000</v>
      </c>
      <c r="L128" s="19">
        <v>8960000</v>
      </c>
      <c r="M128" s="40" t="s">
        <v>288</v>
      </c>
    </row>
    <row r="129" spans="1:18" outlineLevel="1" x14ac:dyDescent="0.25">
      <c r="A129" t="s">
        <v>179</v>
      </c>
      <c r="B129" t="s">
        <v>20</v>
      </c>
      <c r="C129" t="s">
        <v>1533</v>
      </c>
      <c r="D129" t="s">
        <v>42</v>
      </c>
      <c r="E129" s="16">
        <f t="shared" si="5"/>
        <v>3344000</v>
      </c>
      <c r="F129" s="19">
        <v>5000000</v>
      </c>
      <c r="G129" s="19"/>
      <c r="H129" s="19"/>
      <c r="I129" s="19"/>
      <c r="J129" s="19"/>
      <c r="K129" s="2">
        <f t="shared" si="3"/>
        <v>8344000</v>
      </c>
      <c r="L129" s="19">
        <v>8344000</v>
      </c>
      <c r="M129" s="40" t="s">
        <v>250</v>
      </c>
    </row>
    <row r="130" spans="1:18" outlineLevel="1" x14ac:dyDescent="0.25">
      <c r="A130" t="s">
        <v>179</v>
      </c>
      <c r="B130" t="s">
        <v>20</v>
      </c>
      <c r="C130" t="s">
        <v>1537</v>
      </c>
      <c r="D130" t="s">
        <v>490</v>
      </c>
      <c r="E130" s="16">
        <f t="shared" si="5"/>
        <v>3344000</v>
      </c>
      <c r="F130" s="19">
        <v>5000000</v>
      </c>
      <c r="G130" s="19"/>
      <c r="H130" s="19"/>
      <c r="I130" s="19"/>
      <c r="J130" s="19"/>
      <c r="K130" s="2">
        <f t="shared" si="3"/>
        <v>8344000</v>
      </c>
      <c r="L130" s="19">
        <v>8344000</v>
      </c>
      <c r="M130" s="40" t="s">
        <v>250</v>
      </c>
    </row>
    <row r="131" spans="1:18" outlineLevel="1" x14ac:dyDescent="0.25">
      <c r="A131" t="s">
        <v>179</v>
      </c>
      <c r="B131" t="s">
        <v>20</v>
      </c>
      <c r="C131" t="s">
        <v>2031</v>
      </c>
      <c r="D131" t="s">
        <v>2032</v>
      </c>
      <c r="E131" s="16">
        <f t="shared" si="5"/>
        <v>2440000</v>
      </c>
      <c r="F131" s="19">
        <v>5000000</v>
      </c>
      <c r="G131" s="19">
        <v>1000000</v>
      </c>
      <c r="H131" s="19"/>
      <c r="I131" s="19"/>
      <c r="J131" s="19"/>
      <c r="K131" s="2">
        <f t="shared" si="3"/>
        <v>8440000</v>
      </c>
      <c r="L131" s="19">
        <v>7440000</v>
      </c>
      <c r="M131" s="40" t="s">
        <v>250</v>
      </c>
    </row>
    <row r="132" spans="1:18" outlineLevel="1" x14ac:dyDescent="0.25">
      <c r="A132" t="s">
        <v>179</v>
      </c>
      <c r="B132" t="s">
        <v>20</v>
      </c>
      <c r="C132" t="s">
        <v>1535</v>
      </c>
      <c r="D132" t="s">
        <v>989</v>
      </c>
      <c r="E132" s="16">
        <f t="shared" si="5"/>
        <v>5460000</v>
      </c>
      <c r="F132" s="19">
        <v>5000000</v>
      </c>
      <c r="G132" s="19"/>
      <c r="H132" s="19"/>
      <c r="I132" s="19"/>
      <c r="J132" s="19"/>
      <c r="K132" s="2">
        <f t="shared" si="3"/>
        <v>10460000</v>
      </c>
      <c r="L132" s="19">
        <v>10460000</v>
      </c>
      <c r="M132" s="40" t="s">
        <v>251</v>
      </c>
    </row>
    <row r="133" spans="1:18" outlineLevel="1" x14ac:dyDescent="0.25">
      <c r="A133" t="s">
        <v>179</v>
      </c>
      <c r="B133" t="s">
        <v>20</v>
      </c>
      <c r="C133" t="s">
        <v>2033</v>
      </c>
      <c r="D133" t="s">
        <v>2034</v>
      </c>
      <c r="E133" s="16">
        <f t="shared" si="5"/>
        <v>5460000</v>
      </c>
      <c r="F133" s="19">
        <v>5000000</v>
      </c>
      <c r="G133" s="19"/>
      <c r="H133" s="19"/>
      <c r="I133" s="19"/>
      <c r="J133" s="19"/>
      <c r="K133" s="2">
        <f t="shared" ref="K133:K196" si="6">SUM(E133:G133)-H133+I133+J133</f>
        <v>10460000</v>
      </c>
      <c r="L133" s="19">
        <v>10460000</v>
      </c>
      <c r="M133" s="40" t="s">
        <v>251</v>
      </c>
    </row>
    <row r="134" spans="1:18" s="19" customFormat="1" outlineLevel="1" x14ac:dyDescent="0.25">
      <c r="A134" t="s">
        <v>179</v>
      </c>
      <c r="B134" t="s">
        <v>20</v>
      </c>
      <c r="C134" t="s">
        <v>1536</v>
      </c>
      <c r="D134" t="s">
        <v>992</v>
      </c>
      <c r="E134" s="16">
        <f t="shared" si="5"/>
        <v>3960000</v>
      </c>
      <c r="F134" s="19">
        <v>5000000</v>
      </c>
      <c r="K134" s="2">
        <f t="shared" si="6"/>
        <v>8960000</v>
      </c>
      <c r="L134" s="19">
        <v>8960000</v>
      </c>
      <c r="M134" s="40" t="s">
        <v>288</v>
      </c>
      <c r="R134"/>
    </row>
    <row r="135" spans="1:18" s="19" customFormat="1" outlineLevel="1" x14ac:dyDescent="0.25">
      <c r="A135" t="s">
        <v>179</v>
      </c>
      <c r="B135" t="s">
        <v>20</v>
      </c>
      <c r="C135" t="s">
        <v>1538</v>
      </c>
      <c r="D135" t="s">
        <v>844</v>
      </c>
      <c r="E135" s="16">
        <f t="shared" si="5"/>
        <v>0</v>
      </c>
      <c r="F135" s="19">
        <v>0</v>
      </c>
      <c r="K135" s="2">
        <f t="shared" si="6"/>
        <v>0</v>
      </c>
      <c r="L135" s="19">
        <v>0</v>
      </c>
      <c r="M135" s="40" t="s">
        <v>250</v>
      </c>
      <c r="R135"/>
    </row>
    <row r="136" spans="1:18" s="19" customFormat="1" outlineLevel="1" x14ac:dyDescent="0.25">
      <c r="A136" t="s">
        <v>179</v>
      </c>
      <c r="B136" t="s">
        <v>20</v>
      </c>
      <c r="C136" t="s">
        <v>1539</v>
      </c>
      <c r="D136" t="s">
        <v>1540</v>
      </c>
      <c r="E136" s="16">
        <f t="shared" si="5"/>
        <v>0</v>
      </c>
      <c r="F136" s="19">
        <v>0</v>
      </c>
      <c r="K136" s="2">
        <f t="shared" si="6"/>
        <v>0</v>
      </c>
      <c r="L136" s="19">
        <v>0</v>
      </c>
      <c r="M136" s="40" t="s">
        <v>250</v>
      </c>
      <c r="R136"/>
    </row>
    <row r="137" spans="1:18" s="19" customFormat="1" outlineLevel="1" x14ac:dyDescent="0.25">
      <c r="A137" t="s">
        <v>179</v>
      </c>
      <c r="B137" t="s">
        <v>20</v>
      </c>
      <c r="C137" t="s">
        <v>1541</v>
      </c>
      <c r="D137" t="s">
        <v>746</v>
      </c>
      <c r="E137" s="16">
        <f t="shared" si="5"/>
        <v>0</v>
      </c>
      <c r="F137" s="19">
        <v>0</v>
      </c>
      <c r="K137" s="2">
        <f t="shared" si="6"/>
        <v>0</v>
      </c>
      <c r="L137" s="19">
        <v>0</v>
      </c>
      <c r="M137" s="40" t="s">
        <v>250</v>
      </c>
      <c r="R137"/>
    </row>
    <row r="138" spans="1:18" s="19" customFormat="1" outlineLevel="1" x14ac:dyDescent="0.25">
      <c r="A138" t="s">
        <v>179</v>
      </c>
      <c r="B138" t="s">
        <v>20</v>
      </c>
      <c r="C138" t="s">
        <v>1541</v>
      </c>
      <c r="D138" t="s">
        <v>746</v>
      </c>
      <c r="E138" s="16">
        <f t="shared" si="5"/>
        <v>0</v>
      </c>
      <c r="F138" s="19">
        <v>0</v>
      </c>
      <c r="K138" s="2">
        <f t="shared" si="6"/>
        <v>0</v>
      </c>
      <c r="L138" s="19">
        <v>0</v>
      </c>
      <c r="M138" s="40" t="s">
        <v>288</v>
      </c>
      <c r="R138"/>
    </row>
    <row r="139" spans="1:18" s="19" customFormat="1" outlineLevel="1" x14ac:dyDescent="0.25">
      <c r="A139" t="s">
        <v>179</v>
      </c>
      <c r="B139" t="s">
        <v>20</v>
      </c>
      <c r="C139" t="s">
        <v>2035</v>
      </c>
      <c r="D139" t="s">
        <v>2036</v>
      </c>
      <c r="E139" s="16">
        <f t="shared" si="5"/>
        <v>1777777.777777778</v>
      </c>
      <c r="F139" s="19">
        <v>5000000</v>
      </c>
      <c r="G139" s="19">
        <v>925925.92592592596</v>
      </c>
      <c r="K139" s="2">
        <f t="shared" si="6"/>
        <v>7703703.7037037043</v>
      </c>
      <c r="L139" s="19">
        <v>6777777.777777778</v>
      </c>
      <c r="M139" s="40" t="s">
        <v>250</v>
      </c>
      <c r="R139"/>
    </row>
    <row r="140" spans="1:18" s="19" customFormat="1" outlineLevel="1" x14ac:dyDescent="0.25">
      <c r="A140" t="s">
        <v>179</v>
      </c>
      <c r="B140" t="s">
        <v>20</v>
      </c>
      <c r="C140" t="s">
        <v>2037</v>
      </c>
      <c r="D140" t="s">
        <v>2038</v>
      </c>
      <c r="E140" s="16">
        <f t="shared" si="5"/>
        <v>1777777.777777778</v>
      </c>
      <c r="F140" s="19">
        <v>5000000</v>
      </c>
      <c r="G140" s="19">
        <v>925925.92592592596</v>
      </c>
      <c r="K140" s="2">
        <f t="shared" si="6"/>
        <v>7703703.7037037043</v>
      </c>
      <c r="L140" s="19">
        <v>6777777.777777778</v>
      </c>
      <c r="M140" s="40" t="s">
        <v>250</v>
      </c>
      <c r="R140"/>
    </row>
    <row r="141" spans="1:18" s="19" customFormat="1" outlineLevel="1" x14ac:dyDescent="0.25">
      <c r="A141" t="s">
        <v>179</v>
      </c>
      <c r="B141" t="s">
        <v>20</v>
      </c>
      <c r="C141" t="s">
        <v>2039</v>
      </c>
      <c r="D141" t="s">
        <v>2040</v>
      </c>
      <c r="E141" s="16">
        <f t="shared" si="5"/>
        <v>1777777.777777778</v>
      </c>
      <c r="F141" s="19">
        <v>5000000</v>
      </c>
      <c r="G141" s="19">
        <v>925925.92592592596</v>
      </c>
      <c r="K141" s="2">
        <f t="shared" si="6"/>
        <v>7703703.7037037043</v>
      </c>
      <c r="L141" s="19">
        <v>6777777.777777778</v>
      </c>
      <c r="M141" s="40" t="s">
        <v>288</v>
      </c>
      <c r="R141"/>
    </row>
    <row r="142" spans="1:18" s="19" customFormat="1" outlineLevel="1" x14ac:dyDescent="0.25">
      <c r="A142" t="s">
        <v>179</v>
      </c>
      <c r="B142" t="s">
        <v>20</v>
      </c>
      <c r="C142" t="s">
        <v>1543</v>
      </c>
      <c r="D142" t="s">
        <v>1544</v>
      </c>
      <c r="E142" s="16">
        <f t="shared" si="5"/>
        <v>1500000</v>
      </c>
      <c r="F142" s="19">
        <v>5000000</v>
      </c>
      <c r="K142" s="2">
        <f t="shared" si="6"/>
        <v>6500000</v>
      </c>
      <c r="L142" s="19">
        <v>6500000</v>
      </c>
      <c r="M142" s="40" t="s">
        <v>250</v>
      </c>
      <c r="R142"/>
    </row>
    <row r="143" spans="1:18" s="19" customFormat="1" outlineLevel="1" x14ac:dyDescent="0.25">
      <c r="A143" t="s">
        <v>179</v>
      </c>
      <c r="B143" t="s">
        <v>20</v>
      </c>
      <c r="C143" t="s">
        <v>1545</v>
      </c>
      <c r="D143" t="s">
        <v>592</v>
      </c>
      <c r="E143" s="16">
        <f t="shared" si="5"/>
        <v>5460000</v>
      </c>
      <c r="F143" s="19">
        <v>5000000</v>
      </c>
      <c r="K143" s="2">
        <f t="shared" si="6"/>
        <v>10460000</v>
      </c>
      <c r="L143" s="19">
        <v>10460000</v>
      </c>
      <c r="M143" s="40" t="s">
        <v>251</v>
      </c>
      <c r="R143"/>
    </row>
    <row r="144" spans="1:18" s="19" customFormat="1" outlineLevel="1" x14ac:dyDescent="0.25">
      <c r="A144" t="s">
        <v>179</v>
      </c>
      <c r="B144" t="s">
        <v>20</v>
      </c>
      <c r="C144" t="s">
        <v>1547</v>
      </c>
      <c r="D144" t="s">
        <v>446</v>
      </c>
      <c r="E144" s="16">
        <f t="shared" si="5"/>
        <v>1683000</v>
      </c>
      <c r="F144" s="19">
        <v>5000000</v>
      </c>
      <c r="K144" s="2">
        <f t="shared" si="6"/>
        <v>6683000</v>
      </c>
      <c r="L144" s="19">
        <v>6683000</v>
      </c>
      <c r="M144" s="40" t="s">
        <v>252</v>
      </c>
      <c r="R144"/>
    </row>
    <row r="145" spans="1:18" s="19" customFormat="1" outlineLevel="1" x14ac:dyDescent="0.25">
      <c r="A145" t="s">
        <v>179</v>
      </c>
      <c r="B145" t="s">
        <v>20</v>
      </c>
      <c r="C145" t="s">
        <v>1546</v>
      </c>
      <c r="D145" t="s">
        <v>158</v>
      </c>
      <c r="E145" s="16">
        <f t="shared" si="5"/>
        <v>2000000</v>
      </c>
      <c r="F145" s="19">
        <v>5000000</v>
      </c>
      <c r="K145" s="2">
        <f t="shared" si="6"/>
        <v>7000000</v>
      </c>
      <c r="L145" s="19">
        <v>7000000</v>
      </c>
      <c r="M145" s="40" t="s">
        <v>288</v>
      </c>
      <c r="R145"/>
    </row>
    <row r="146" spans="1:18" s="19" customFormat="1" outlineLevel="1" x14ac:dyDescent="0.25">
      <c r="A146" t="s">
        <v>179</v>
      </c>
      <c r="B146" t="s">
        <v>20</v>
      </c>
      <c r="C146" t="s">
        <v>1550</v>
      </c>
      <c r="D146" t="s">
        <v>44</v>
      </c>
      <c r="E146" s="16">
        <f t="shared" si="5"/>
        <v>2844000</v>
      </c>
      <c r="F146" s="19">
        <v>5000000</v>
      </c>
      <c r="K146" s="2">
        <f t="shared" si="6"/>
        <v>7844000</v>
      </c>
      <c r="L146" s="19">
        <v>7844000</v>
      </c>
      <c r="M146" s="40" t="s">
        <v>250</v>
      </c>
      <c r="R146"/>
    </row>
    <row r="147" spans="1:18" s="19" customFormat="1" outlineLevel="1" x14ac:dyDescent="0.25">
      <c r="A147" t="s">
        <v>179</v>
      </c>
      <c r="B147" t="s">
        <v>20</v>
      </c>
      <c r="C147" t="s">
        <v>1548</v>
      </c>
      <c r="D147" t="s">
        <v>1549</v>
      </c>
      <c r="E147" s="16">
        <f t="shared" si="5"/>
        <v>2440000</v>
      </c>
      <c r="F147" s="19">
        <v>5000000</v>
      </c>
      <c r="G147" s="19">
        <v>407407.40740740742</v>
      </c>
      <c r="K147" s="2">
        <f t="shared" si="6"/>
        <v>7847407.4074074076</v>
      </c>
      <c r="L147" s="19">
        <v>7440000</v>
      </c>
      <c r="M147" s="40" t="s">
        <v>250</v>
      </c>
      <c r="R147"/>
    </row>
    <row r="148" spans="1:18" s="19" customFormat="1" outlineLevel="1" x14ac:dyDescent="0.25">
      <c r="A148" t="s">
        <v>179</v>
      </c>
      <c r="B148" t="s">
        <v>20</v>
      </c>
      <c r="C148" t="s">
        <v>1551</v>
      </c>
      <c r="D148" t="s">
        <v>45</v>
      </c>
      <c r="E148" s="16">
        <f t="shared" si="5"/>
        <v>3960000</v>
      </c>
      <c r="F148" s="19">
        <v>5000000</v>
      </c>
      <c r="K148" s="2">
        <f t="shared" si="6"/>
        <v>8960000</v>
      </c>
      <c r="L148" s="19">
        <v>8960000</v>
      </c>
      <c r="M148" s="40" t="s">
        <v>288</v>
      </c>
      <c r="R148"/>
    </row>
    <row r="149" spans="1:18" s="19" customFormat="1" outlineLevel="1" x14ac:dyDescent="0.25">
      <c r="A149" t="s">
        <v>179</v>
      </c>
      <c r="B149" t="s">
        <v>20</v>
      </c>
      <c r="C149" t="s">
        <v>1552</v>
      </c>
      <c r="D149" t="s">
        <v>411</v>
      </c>
      <c r="E149" s="16">
        <f t="shared" si="5"/>
        <v>1344000</v>
      </c>
      <c r="F149" s="19">
        <v>0</v>
      </c>
      <c r="K149" s="2">
        <f t="shared" si="6"/>
        <v>1344000</v>
      </c>
      <c r="L149" s="19">
        <v>1344000</v>
      </c>
      <c r="M149" s="40" t="s">
        <v>250</v>
      </c>
      <c r="R149"/>
    </row>
    <row r="150" spans="1:18" s="19" customFormat="1" outlineLevel="1" x14ac:dyDescent="0.25">
      <c r="A150" t="s">
        <v>179</v>
      </c>
      <c r="B150" t="s">
        <v>20</v>
      </c>
      <c r="C150"/>
      <c r="D150" t="s">
        <v>1</v>
      </c>
      <c r="E150" s="16">
        <f t="shared" si="5"/>
        <v>0</v>
      </c>
      <c r="F150" s="19">
        <v>0</v>
      </c>
      <c r="K150" s="2">
        <f t="shared" si="6"/>
        <v>0</v>
      </c>
      <c r="L150" s="19">
        <v>0</v>
      </c>
      <c r="M150" s="40" t="s">
        <v>250</v>
      </c>
      <c r="R150"/>
    </row>
    <row r="151" spans="1:18" s="19" customFormat="1" outlineLevel="1" x14ac:dyDescent="0.25">
      <c r="A151" t="s">
        <v>179</v>
      </c>
      <c r="B151" t="s">
        <v>20</v>
      </c>
      <c r="C151" t="s">
        <v>1553</v>
      </c>
      <c r="D151" t="s">
        <v>79</v>
      </c>
      <c r="E151" s="16">
        <f t="shared" si="5"/>
        <v>5460000</v>
      </c>
      <c r="F151" s="19">
        <v>0</v>
      </c>
      <c r="K151" s="2">
        <f t="shared" si="6"/>
        <v>5460000</v>
      </c>
      <c r="L151" s="19">
        <v>5460000</v>
      </c>
      <c r="M151" s="40" t="s">
        <v>251</v>
      </c>
      <c r="R151"/>
    </row>
    <row r="152" spans="1:18" s="19" customFormat="1" outlineLevel="1" x14ac:dyDescent="0.25">
      <c r="A152" t="s">
        <v>179</v>
      </c>
      <c r="B152" t="s">
        <v>20</v>
      </c>
      <c r="C152" t="s">
        <v>1555</v>
      </c>
      <c r="D152" t="s">
        <v>157</v>
      </c>
      <c r="E152" s="16">
        <f t="shared" si="5"/>
        <v>3344000</v>
      </c>
      <c r="F152" s="19">
        <v>5000000</v>
      </c>
      <c r="K152" s="2">
        <f t="shared" si="6"/>
        <v>8344000</v>
      </c>
      <c r="L152" s="19">
        <v>8344000</v>
      </c>
      <c r="M152" s="40" t="s">
        <v>250</v>
      </c>
      <c r="R152"/>
    </row>
    <row r="153" spans="1:18" s="19" customFormat="1" outlineLevel="1" x14ac:dyDescent="0.25">
      <c r="A153" t="s">
        <v>179</v>
      </c>
      <c r="B153" t="s">
        <v>20</v>
      </c>
      <c r="C153" t="s">
        <v>1556</v>
      </c>
      <c r="D153" t="s">
        <v>758</v>
      </c>
      <c r="E153" s="16">
        <f t="shared" si="5"/>
        <v>3344000</v>
      </c>
      <c r="F153" s="19">
        <v>5000000</v>
      </c>
      <c r="K153" s="2">
        <f t="shared" si="6"/>
        <v>8344000</v>
      </c>
      <c r="L153" s="19">
        <v>8344000</v>
      </c>
      <c r="M153" s="40" t="s">
        <v>250</v>
      </c>
      <c r="R153"/>
    </row>
    <row r="154" spans="1:18" s="19" customFormat="1" outlineLevel="1" x14ac:dyDescent="0.25">
      <c r="A154" t="s">
        <v>179</v>
      </c>
      <c r="B154" t="s">
        <v>20</v>
      </c>
      <c r="C154" t="s">
        <v>1554</v>
      </c>
      <c r="D154" t="s">
        <v>593</v>
      </c>
      <c r="E154" s="16">
        <f t="shared" si="5"/>
        <v>1551000</v>
      </c>
      <c r="F154" s="19">
        <v>5000000</v>
      </c>
      <c r="K154" s="2">
        <f t="shared" si="6"/>
        <v>6551000</v>
      </c>
      <c r="L154" s="19">
        <v>6551000</v>
      </c>
      <c r="M154" s="40" t="s">
        <v>252</v>
      </c>
      <c r="R154"/>
    </row>
    <row r="155" spans="1:18" s="19" customFormat="1" outlineLevel="1" x14ac:dyDescent="0.25">
      <c r="A155" t="s">
        <v>179</v>
      </c>
      <c r="B155" t="s">
        <v>20</v>
      </c>
      <c r="C155"/>
      <c r="D155" t="s">
        <v>1</v>
      </c>
      <c r="E155" s="16">
        <f t="shared" si="5"/>
        <v>0</v>
      </c>
      <c r="F155" s="19">
        <v>0</v>
      </c>
      <c r="K155" s="2">
        <f t="shared" si="6"/>
        <v>0</v>
      </c>
      <c r="L155" s="19">
        <v>0</v>
      </c>
      <c r="M155" s="40" t="s">
        <v>288</v>
      </c>
      <c r="R155"/>
    </row>
    <row r="156" spans="1:18" s="19" customFormat="1" outlineLevel="1" x14ac:dyDescent="0.25">
      <c r="A156" t="s">
        <v>179</v>
      </c>
      <c r="B156" t="s">
        <v>20</v>
      </c>
      <c r="C156" t="s">
        <v>2041</v>
      </c>
      <c r="D156" t="s">
        <v>2042</v>
      </c>
      <c r="E156" s="16">
        <f t="shared" si="5"/>
        <v>5460000</v>
      </c>
      <c r="F156" s="19">
        <v>5000000</v>
      </c>
      <c r="K156" s="2">
        <f t="shared" si="6"/>
        <v>10460000</v>
      </c>
      <c r="L156" s="19">
        <v>10460000</v>
      </c>
      <c r="M156" s="40" t="s">
        <v>251</v>
      </c>
      <c r="R156"/>
    </row>
    <row r="157" spans="1:18" s="19" customFormat="1" outlineLevel="1" x14ac:dyDescent="0.25">
      <c r="A157" t="s">
        <v>179</v>
      </c>
      <c r="B157" t="s">
        <v>20</v>
      </c>
      <c r="C157" t="s">
        <v>2043</v>
      </c>
      <c r="D157" t="s">
        <v>2044</v>
      </c>
      <c r="E157" s="16">
        <f t="shared" si="5"/>
        <v>385185.18518518517</v>
      </c>
      <c r="F157" s="19">
        <v>0</v>
      </c>
      <c r="G157" s="19">
        <v>370370.37037037039</v>
      </c>
      <c r="K157" s="2">
        <f t="shared" si="6"/>
        <v>755555.5555555555</v>
      </c>
      <c r="L157" s="19">
        <v>385185.18518518517</v>
      </c>
      <c r="M157" s="40" t="s">
        <v>250</v>
      </c>
      <c r="R157"/>
    </row>
    <row r="158" spans="1:18" s="19" customFormat="1" outlineLevel="1" x14ac:dyDescent="0.25">
      <c r="A158" t="s">
        <v>179</v>
      </c>
      <c r="B158" t="s">
        <v>20</v>
      </c>
      <c r="C158" t="s">
        <v>1562</v>
      </c>
      <c r="D158" t="s">
        <v>496</v>
      </c>
      <c r="E158" s="16">
        <f t="shared" si="5"/>
        <v>1344000</v>
      </c>
      <c r="F158" s="19">
        <v>0</v>
      </c>
      <c r="K158" s="2">
        <f t="shared" si="6"/>
        <v>1344000</v>
      </c>
      <c r="L158" s="19">
        <v>1344000</v>
      </c>
      <c r="M158" s="40" t="s">
        <v>250</v>
      </c>
      <c r="R158"/>
    </row>
    <row r="159" spans="1:18" s="19" customFormat="1" outlineLevel="1" x14ac:dyDescent="0.25">
      <c r="A159" t="s">
        <v>179</v>
      </c>
      <c r="B159" t="s">
        <v>20</v>
      </c>
      <c r="C159" t="s">
        <v>2045</v>
      </c>
      <c r="D159" t="s">
        <v>2046</v>
      </c>
      <c r="E159" s="16">
        <f t="shared" si="5"/>
        <v>385185.18518518517</v>
      </c>
      <c r="F159" s="19">
        <v>0</v>
      </c>
      <c r="G159" s="19">
        <v>370370.37037037039</v>
      </c>
      <c r="K159" s="2">
        <f t="shared" si="6"/>
        <v>755555.5555555555</v>
      </c>
      <c r="L159" s="19">
        <v>385185.18518518517</v>
      </c>
      <c r="M159" s="40" t="s">
        <v>251</v>
      </c>
      <c r="R159"/>
    </row>
    <row r="160" spans="1:18" s="19" customFormat="1" outlineLevel="1" x14ac:dyDescent="0.25">
      <c r="A160" t="s">
        <v>179</v>
      </c>
      <c r="B160" t="s">
        <v>20</v>
      </c>
      <c r="C160" t="s">
        <v>2047</v>
      </c>
      <c r="D160" t="s">
        <v>2048</v>
      </c>
      <c r="E160" s="16">
        <f t="shared" si="5"/>
        <v>385185.18518518517</v>
      </c>
      <c r="F160" s="19">
        <v>0</v>
      </c>
      <c r="G160" s="19">
        <v>370370.37037037039</v>
      </c>
      <c r="K160" s="2">
        <f t="shared" si="6"/>
        <v>755555.5555555555</v>
      </c>
      <c r="L160" s="19">
        <v>385185.18518518517</v>
      </c>
      <c r="M160" s="40" t="s">
        <v>288</v>
      </c>
      <c r="R160"/>
    </row>
    <row r="161" spans="1:18" s="19" customFormat="1" outlineLevel="1" x14ac:dyDescent="0.25">
      <c r="A161" t="s">
        <v>179</v>
      </c>
      <c r="B161" t="s">
        <v>20</v>
      </c>
      <c r="C161" t="s">
        <v>1567</v>
      </c>
      <c r="D161" t="s">
        <v>52</v>
      </c>
      <c r="E161" s="16">
        <f t="shared" si="5"/>
        <v>1344000</v>
      </c>
      <c r="F161" s="19">
        <v>0</v>
      </c>
      <c r="K161" s="2">
        <f t="shared" si="6"/>
        <v>1344000</v>
      </c>
      <c r="L161" s="19">
        <v>1344000</v>
      </c>
      <c r="M161" s="40" t="s">
        <v>250</v>
      </c>
      <c r="R161"/>
    </row>
    <row r="162" spans="1:18" s="19" customFormat="1" outlineLevel="1" x14ac:dyDescent="0.25">
      <c r="A162" t="s">
        <v>179</v>
      </c>
      <c r="B162" t="s">
        <v>20</v>
      </c>
      <c r="C162" t="s">
        <v>1568</v>
      </c>
      <c r="D162" t="s">
        <v>754</v>
      </c>
      <c r="E162" s="16">
        <f t="shared" si="5"/>
        <v>5460000</v>
      </c>
      <c r="F162" s="19">
        <v>0</v>
      </c>
      <c r="K162" s="2">
        <f t="shared" si="6"/>
        <v>5460000</v>
      </c>
      <c r="L162" s="19">
        <v>5460000</v>
      </c>
      <c r="M162" s="40" t="s">
        <v>251</v>
      </c>
      <c r="R162"/>
    </row>
    <row r="163" spans="1:18" s="19" customFormat="1" outlineLevel="1" x14ac:dyDescent="0.25">
      <c r="A163" t="s">
        <v>179</v>
      </c>
      <c r="B163" t="s">
        <v>20</v>
      </c>
      <c r="C163" t="s">
        <v>2049</v>
      </c>
      <c r="D163" t="s">
        <v>2050</v>
      </c>
      <c r="E163" s="16">
        <f t="shared" si="5"/>
        <v>1139000</v>
      </c>
      <c r="F163" s="19">
        <v>0</v>
      </c>
      <c r="G163" s="19">
        <v>1000000</v>
      </c>
      <c r="K163" s="2">
        <f t="shared" si="6"/>
        <v>2139000</v>
      </c>
      <c r="L163" s="19">
        <v>1139000</v>
      </c>
      <c r="M163" s="40" t="s">
        <v>252</v>
      </c>
      <c r="R163"/>
    </row>
    <row r="164" spans="1:18" s="19" customFormat="1" outlineLevel="1" x14ac:dyDescent="0.25">
      <c r="A164" t="s">
        <v>179</v>
      </c>
      <c r="B164" t="s">
        <v>20</v>
      </c>
      <c r="C164" t="s">
        <v>1571</v>
      </c>
      <c r="D164" t="s">
        <v>1572</v>
      </c>
      <c r="E164" s="16">
        <f t="shared" si="5"/>
        <v>1040000</v>
      </c>
      <c r="F164" s="19">
        <v>0</v>
      </c>
      <c r="G164" s="19">
        <v>851851.8518518518</v>
      </c>
      <c r="K164" s="2">
        <f t="shared" si="6"/>
        <v>1891851.8518518517</v>
      </c>
      <c r="L164" s="19">
        <v>1040000</v>
      </c>
      <c r="M164" s="40" t="s">
        <v>250</v>
      </c>
      <c r="R164"/>
    </row>
    <row r="165" spans="1:18" s="19" customFormat="1" outlineLevel="1" x14ac:dyDescent="0.25">
      <c r="A165" t="s">
        <v>179</v>
      </c>
      <c r="B165" t="s">
        <v>20</v>
      </c>
      <c r="C165" t="s">
        <v>1574</v>
      </c>
      <c r="D165" t="s">
        <v>1575</v>
      </c>
      <c r="E165" s="16">
        <f t="shared" si="5"/>
        <v>1040000</v>
      </c>
      <c r="F165" s="19">
        <v>0</v>
      </c>
      <c r="G165" s="19">
        <v>851851.8518518518</v>
      </c>
      <c r="K165" s="2">
        <f t="shared" si="6"/>
        <v>1891851.8518518517</v>
      </c>
      <c r="L165" s="19">
        <v>1040000</v>
      </c>
      <c r="M165" s="40" t="s">
        <v>250</v>
      </c>
      <c r="R165"/>
    </row>
    <row r="166" spans="1:18" s="19" customFormat="1" outlineLevel="1" x14ac:dyDescent="0.25">
      <c r="A166" t="s">
        <v>179</v>
      </c>
      <c r="B166" t="s">
        <v>20</v>
      </c>
      <c r="C166" t="s">
        <v>1573</v>
      </c>
      <c r="D166" t="s">
        <v>160</v>
      </c>
      <c r="E166" s="16">
        <f t="shared" si="5"/>
        <v>2000000</v>
      </c>
      <c r="F166" s="19">
        <v>5000000</v>
      </c>
      <c r="K166" s="2">
        <f t="shared" si="6"/>
        <v>7000000</v>
      </c>
      <c r="L166" s="19">
        <v>7000000</v>
      </c>
      <c r="M166" s="40" t="s">
        <v>288</v>
      </c>
      <c r="R166"/>
    </row>
    <row r="167" spans="1:18" s="19" customFormat="1" outlineLevel="1" x14ac:dyDescent="0.25">
      <c r="A167" t="s">
        <v>179</v>
      </c>
      <c r="B167" t="s">
        <v>20</v>
      </c>
      <c r="C167" t="s">
        <v>1576</v>
      </c>
      <c r="D167" t="s">
        <v>853</v>
      </c>
      <c r="E167" s="16">
        <f t="shared" si="5"/>
        <v>0</v>
      </c>
      <c r="F167" s="19">
        <v>0</v>
      </c>
      <c r="K167" s="2">
        <f t="shared" si="6"/>
        <v>0</v>
      </c>
      <c r="L167" s="19">
        <v>0</v>
      </c>
      <c r="M167" s="40" t="s">
        <v>250</v>
      </c>
      <c r="R167"/>
    </row>
    <row r="168" spans="1:18" s="19" customFormat="1" outlineLevel="1" x14ac:dyDescent="0.25">
      <c r="A168" t="s">
        <v>179</v>
      </c>
      <c r="B168" t="s">
        <v>20</v>
      </c>
      <c r="C168" t="s">
        <v>1577</v>
      </c>
      <c r="D168" t="s">
        <v>1578</v>
      </c>
      <c r="E168" s="16">
        <f t="shared" si="5"/>
        <v>1040000</v>
      </c>
      <c r="F168" s="19">
        <v>0</v>
      </c>
      <c r="G168" s="19">
        <v>1000000</v>
      </c>
      <c r="K168" s="2">
        <f t="shared" si="6"/>
        <v>2040000</v>
      </c>
      <c r="L168" s="19">
        <v>1040000</v>
      </c>
      <c r="M168" s="40" t="s">
        <v>250</v>
      </c>
      <c r="R168"/>
    </row>
    <row r="169" spans="1:18" s="19" customFormat="1" outlineLevel="1" x14ac:dyDescent="0.25">
      <c r="A169" t="s">
        <v>179</v>
      </c>
      <c r="B169" t="s">
        <v>20</v>
      </c>
      <c r="C169" t="s">
        <v>2051</v>
      </c>
      <c r="D169" t="s">
        <v>2052</v>
      </c>
      <c r="E169" s="16">
        <f t="shared" si="5"/>
        <v>2000000</v>
      </c>
      <c r="F169" s="19">
        <v>0</v>
      </c>
      <c r="K169" s="2">
        <f t="shared" si="6"/>
        <v>2000000</v>
      </c>
      <c r="L169" s="19">
        <v>2000000</v>
      </c>
      <c r="M169" s="40" t="s">
        <v>288</v>
      </c>
      <c r="R169"/>
    </row>
    <row r="170" spans="1:18" s="19" customFormat="1" outlineLevel="1" x14ac:dyDescent="0.25">
      <c r="A170" t="s">
        <v>179</v>
      </c>
      <c r="B170" t="s">
        <v>20</v>
      </c>
      <c r="C170" t="s">
        <v>1581</v>
      </c>
      <c r="D170" t="s">
        <v>161</v>
      </c>
      <c r="E170" s="16">
        <f t="shared" si="5"/>
        <v>1000000</v>
      </c>
      <c r="F170" s="19">
        <v>5000000</v>
      </c>
      <c r="K170" s="2">
        <f t="shared" si="6"/>
        <v>6000000</v>
      </c>
      <c r="L170" s="19">
        <v>6000000</v>
      </c>
      <c r="M170" s="40" t="s">
        <v>253</v>
      </c>
      <c r="R170"/>
    </row>
    <row r="171" spans="1:18" s="19" customFormat="1" outlineLevel="1" x14ac:dyDescent="0.25">
      <c r="A171" t="s">
        <v>179</v>
      </c>
      <c r="B171" t="s">
        <v>20</v>
      </c>
      <c r="C171" t="s">
        <v>1582</v>
      </c>
      <c r="D171" t="s">
        <v>376</v>
      </c>
      <c r="E171" s="16">
        <f t="shared" si="5"/>
        <v>3960000</v>
      </c>
      <c r="F171" s="19">
        <v>5000000</v>
      </c>
      <c r="K171" s="2">
        <f t="shared" si="6"/>
        <v>8960000</v>
      </c>
      <c r="L171" s="19">
        <v>8960000</v>
      </c>
      <c r="M171" s="40" t="s">
        <v>288</v>
      </c>
      <c r="R171"/>
    </row>
    <row r="172" spans="1:18" s="19" customFormat="1" outlineLevel="1" x14ac:dyDescent="0.25">
      <c r="A172" t="s">
        <v>179</v>
      </c>
      <c r="B172" t="s">
        <v>20</v>
      </c>
      <c r="C172" t="s">
        <v>1583</v>
      </c>
      <c r="D172" t="s">
        <v>987</v>
      </c>
      <c r="E172" s="16">
        <f t="shared" si="5"/>
        <v>0</v>
      </c>
      <c r="F172" s="19">
        <v>0</v>
      </c>
      <c r="K172" s="2">
        <f t="shared" si="6"/>
        <v>0</v>
      </c>
      <c r="L172" s="19">
        <v>0</v>
      </c>
      <c r="M172" s="40" t="s">
        <v>250</v>
      </c>
      <c r="R172"/>
    </row>
    <row r="173" spans="1:18" s="19" customFormat="1" outlineLevel="1" x14ac:dyDescent="0.25">
      <c r="A173" t="s">
        <v>179</v>
      </c>
      <c r="B173" t="s">
        <v>20</v>
      </c>
      <c r="C173" t="s">
        <v>1583</v>
      </c>
      <c r="D173" t="s">
        <v>987</v>
      </c>
      <c r="E173" s="16">
        <f t="shared" si="5"/>
        <v>0</v>
      </c>
      <c r="F173" s="19">
        <v>0</v>
      </c>
      <c r="K173" s="2">
        <f t="shared" si="6"/>
        <v>0</v>
      </c>
      <c r="L173" s="19">
        <v>0</v>
      </c>
      <c r="M173" s="40" t="s">
        <v>253</v>
      </c>
      <c r="R173"/>
    </row>
    <row r="174" spans="1:18" s="19" customFormat="1" outlineLevel="1" x14ac:dyDescent="0.25">
      <c r="A174" t="s">
        <v>179</v>
      </c>
      <c r="B174" t="s">
        <v>20</v>
      </c>
      <c r="C174" t="s">
        <v>1583</v>
      </c>
      <c r="D174" t="s">
        <v>987</v>
      </c>
      <c r="E174" s="16">
        <f t="shared" si="5"/>
        <v>0</v>
      </c>
      <c r="F174" s="19">
        <v>0</v>
      </c>
      <c r="K174" s="2">
        <f t="shared" si="6"/>
        <v>0</v>
      </c>
      <c r="L174" s="19">
        <v>0</v>
      </c>
      <c r="M174" s="40" t="s">
        <v>288</v>
      </c>
      <c r="R174"/>
    </row>
    <row r="175" spans="1:18" s="19" customFormat="1" outlineLevel="1" x14ac:dyDescent="0.25">
      <c r="A175" t="s">
        <v>179</v>
      </c>
      <c r="B175" t="s">
        <v>20</v>
      </c>
      <c r="C175" t="s">
        <v>1583</v>
      </c>
      <c r="D175" t="s">
        <v>987</v>
      </c>
      <c r="E175" s="16">
        <f t="shared" si="5"/>
        <v>0</v>
      </c>
      <c r="F175" s="19">
        <v>0</v>
      </c>
      <c r="K175" s="2">
        <f t="shared" si="6"/>
        <v>0</v>
      </c>
      <c r="L175" s="19">
        <v>0</v>
      </c>
      <c r="M175" s="40" t="s">
        <v>288</v>
      </c>
      <c r="R175"/>
    </row>
    <row r="176" spans="1:18" s="19" customFormat="1" outlineLevel="1" x14ac:dyDescent="0.25">
      <c r="A176" t="s">
        <v>179</v>
      </c>
      <c r="B176" t="s">
        <v>20</v>
      </c>
      <c r="C176" t="s">
        <v>1585</v>
      </c>
      <c r="D176" t="s">
        <v>413</v>
      </c>
      <c r="E176" s="16">
        <f t="shared" si="5"/>
        <v>0</v>
      </c>
      <c r="F176" s="19">
        <v>3600000</v>
      </c>
      <c r="K176" s="2">
        <f t="shared" si="6"/>
        <v>3600000</v>
      </c>
      <c r="L176" s="19">
        <v>3600000</v>
      </c>
      <c r="M176" s="40" t="s">
        <v>253</v>
      </c>
      <c r="R176"/>
    </row>
    <row r="177" spans="1:18" s="19" customFormat="1" outlineLevel="1" x14ac:dyDescent="0.25">
      <c r="A177" t="s">
        <v>179</v>
      </c>
      <c r="B177" t="s">
        <v>20</v>
      </c>
      <c r="C177" t="s">
        <v>1559</v>
      </c>
      <c r="D177" t="s">
        <v>590</v>
      </c>
      <c r="E177" s="16">
        <f t="shared" si="5"/>
        <v>1500000</v>
      </c>
      <c r="F177" s="19">
        <v>5000000</v>
      </c>
      <c r="K177" s="2">
        <f t="shared" si="6"/>
        <v>6500000</v>
      </c>
      <c r="L177" s="19">
        <v>6500000</v>
      </c>
      <c r="M177" s="40" t="s">
        <v>250</v>
      </c>
      <c r="R177"/>
    </row>
    <row r="178" spans="1:18" s="19" customFormat="1" outlineLevel="1" x14ac:dyDescent="0.25">
      <c r="A178" t="s">
        <v>179</v>
      </c>
      <c r="B178" t="s">
        <v>20</v>
      </c>
      <c r="C178" t="s">
        <v>1560</v>
      </c>
      <c r="D178" t="s">
        <v>1561</v>
      </c>
      <c r="E178" s="16">
        <f t="shared" si="5"/>
        <v>2000000</v>
      </c>
      <c r="F178" s="19">
        <v>5000000</v>
      </c>
      <c r="K178" s="2">
        <f t="shared" si="6"/>
        <v>7000000</v>
      </c>
      <c r="L178" s="19">
        <v>7000000</v>
      </c>
      <c r="M178" s="40" t="s">
        <v>250</v>
      </c>
      <c r="R178"/>
    </row>
    <row r="179" spans="1:18" s="19" customFormat="1" outlineLevel="1" x14ac:dyDescent="0.25">
      <c r="A179" t="s">
        <v>179</v>
      </c>
      <c r="B179" t="s">
        <v>20</v>
      </c>
      <c r="C179" t="s">
        <v>1841</v>
      </c>
      <c r="D179" t="s">
        <v>766</v>
      </c>
      <c r="E179" s="16">
        <f t="shared" si="5"/>
        <v>2440000</v>
      </c>
      <c r="F179" s="19">
        <v>5000000</v>
      </c>
      <c r="G179" s="19">
        <v>1000000</v>
      </c>
      <c r="K179" s="2">
        <f t="shared" si="6"/>
        <v>8440000</v>
      </c>
      <c r="L179" s="19">
        <v>7440000</v>
      </c>
      <c r="M179" s="40" t="s">
        <v>250</v>
      </c>
      <c r="R179"/>
    </row>
    <row r="180" spans="1:18" s="19" customFormat="1" outlineLevel="1" x14ac:dyDescent="0.25">
      <c r="A180" t="s">
        <v>179</v>
      </c>
      <c r="B180" t="s">
        <v>20</v>
      </c>
      <c r="C180" t="s">
        <v>2053</v>
      </c>
      <c r="D180" t="s">
        <v>2054</v>
      </c>
      <c r="E180" s="16">
        <f t="shared" si="5"/>
        <v>2440000</v>
      </c>
      <c r="F180" s="19">
        <v>5000000</v>
      </c>
      <c r="G180" s="19">
        <v>1000000</v>
      </c>
      <c r="K180" s="2">
        <f t="shared" si="6"/>
        <v>8440000</v>
      </c>
      <c r="L180" s="19">
        <v>7440000</v>
      </c>
      <c r="M180" s="40" t="s">
        <v>253</v>
      </c>
      <c r="R180"/>
    </row>
    <row r="181" spans="1:18" s="19" customFormat="1" outlineLevel="1" x14ac:dyDescent="0.25">
      <c r="A181" t="s">
        <v>179</v>
      </c>
      <c r="B181" t="s">
        <v>20</v>
      </c>
      <c r="C181" t="s">
        <v>2055</v>
      </c>
      <c r="D181" t="s">
        <v>2056</v>
      </c>
      <c r="E181" s="16">
        <f t="shared" si="5"/>
        <v>1435555.555555556</v>
      </c>
      <c r="F181" s="19">
        <v>5000000</v>
      </c>
      <c r="G181" s="19">
        <v>888888.88888888888</v>
      </c>
      <c r="K181" s="2">
        <f t="shared" si="6"/>
        <v>7324444.444444445</v>
      </c>
      <c r="L181" s="19">
        <v>6435555.555555556</v>
      </c>
      <c r="M181" s="40" t="s">
        <v>250</v>
      </c>
      <c r="R181"/>
    </row>
    <row r="182" spans="1:18" s="19" customFormat="1" outlineLevel="1" x14ac:dyDescent="0.25">
      <c r="A182" t="s">
        <v>179</v>
      </c>
      <c r="B182" t="s">
        <v>20</v>
      </c>
      <c r="C182" t="s">
        <v>2057</v>
      </c>
      <c r="D182" t="s">
        <v>2058</v>
      </c>
      <c r="E182" s="16">
        <f t="shared" si="5"/>
        <v>0</v>
      </c>
      <c r="F182" s="19">
        <v>0</v>
      </c>
      <c r="K182" s="2">
        <f t="shared" si="6"/>
        <v>0</v>
      </c>
      <c r="L182" s="19">
        <v>0</v>
      </c>
      <c r="M182" s="40" t="s">
        <v>250</v>
      </c>
      <c r="R182"/>
    </row>
    <row r="183" spans="1:18" s="19" customFormat="1" outlineLevel="1" x14ac:dyDescent="0.25">
      <c r="A183" t="s">
        <v>179</v>
      </c>
      <c r="B183" t="s">
        <v>20</v>
      </c>
      <c r="C183" t="s">
        <v>1587</v>
      </c>
      <c r="D183" t="s">
        <v>1001</v>
      </c>
      <c r="E183" s="16">
        <f t="shared" si="5"/>
        <v>2000000</v>
      </c>
      <c r="F183" s="19">
        <v>5000000</v>
      </c>
      <c r="K183" s="2">
        <f t="shared" si="6"/>
        <v>7000000</v>
      </c>
      <c r="L183" s="19">
        <v>7000000</v>
      </c>
      <c r="M183" s="40" t="s">
        <v>250</v>
      </c>
      <c r="R183"/>
    </row>
    <row r="184" spans="1:18" s="19" customFormat="1" outlineLevel="1" x14ac:dyDescent="0.25">
      <c r="A184" t="s">
        <v>179</v>
      </c>
      <c r="B184" t="s">
        <v>20</v>
      </c>
      <c r="C184" t="s">
        <v>2001</v>
      </c>
      <c r="D184" t="s">
        <v>2002</v>
      </c>
      <c r="E184" s="16">
        <f t="shared" si="5"/>
        <v>5460000</v>
      </c>
      <c r="F184" s="19">
        <v>5000000</v>
      </c>
      <c r="K184" s="2">
        <f t="shared" si="6"/>
        <v>10460000</v>
      </c>
      <c r="L184" s="19">
        <v>10460000</v>
      </c>
      <c r="M184" s="40" t="s">
        <v>251</v>
      </c>
      <c r="R184"/>
    </row>
    <row r="185" spans="1:18" s="19" customFormat="1" outlineLevel="1" x14ac:dyDescent="0.25">
      <c r="A185" t="s">
        <v>179</v>
      </c>
      <c r="B185" t="s">
        <v>20</v>
      </c>
      <c r="C185" t="s">
        <v>1589</v>
      </c>
      <c r="D185" t="s">
        <v>1000</v>
      </c>
      <c r="E185" s="16">
        <f t="shared" si="5"/>
        <v>3960000</v>
      </c>
      <c r="F185" s="19">
        <v>5000000</v>
      </c>
      <c r="K185" s="2">
        <f t="shared" si="6"/>
        <v>8960000</v>
      </c>
      <c r="L185" s="19">
        <v>8960000</v>
      </c>
      <c r="M185" s="40" t="s">
        <v>288</v>
      </c>
      <c r="R185"/>
    </row>
    <row r="186" spans="1:18" s="19" customFormat="1" outlineLevel="1" x14ac:dyDescent="0.25">
      <c r="A186" t="s">
        <v>180</v>
      </c>
      <c r="B186" t="s">
        <v>20</v>
      </c>
      <c r="C186" t="s">
        <v>1664</v>
      </c>
      <c r="D186" t="s">
        <v>1665</v>
      </c>
      <c r="E186" s="16">
        <f t="shared" si="5"/>
        <v>2440000</v>
      </c>
      <c r="F186" s="19">
        <v>0</v>
      </c>
      <c r="G186" s="19">
        <v>814814.81481481483</v>
      </c>
      <c r="K186" s="2">
        <f t="shared" si="6"/>
        <v>3254814.8148148148</v>
      </c>
      <c r="L186" s="19">
        <v>2440000</v>
      </c>
      <c r="M186" s="40" t="s">
        <v>250</v>
      </c>
      <c r="R186"/>
    </row>
    <row r="187" spans="1:18" s="19" customFormat="1" outlineLevel="1" x14ac:dyDescent="0.25">
      <c r="A187" t="s">
        <v>180</v>
      </c>
      <c r="B187" t="s">
        <v>20</v>
      </c>
      <c r="C187" t="s">
        <v>1600</v>
      </c>
      <c r="D187" t="s">
        <v>442</v>
      </c>
      <c r="E187" s="16">
        <f t="shared" si="5"/>
        <v>3344000</v>
      </c>
      <c r="F187" s="19">
        <v>0</v>
      </c>
      <c r="K187" s="2">
        <f t="shared" si="6"/>
        <v>3344000</v>
      </c>
      <c r="L187" s="19">
        <v>3344000</v>
      </c>
      <c r="M187" s="40" t="s">
        <v>250</v>
      </c>
      <c r="R187"/>
    </row>
    <row r="188" spans="1:18" s="19" customFormat="1" outlineLevel="1" x14ac:dyDescent="0.25">
      <c r="A188" t="s">
        <v>180</v>
      </c>
      <c r="B188" t="s">
        <v>20</v>
      </c>
      <c r="C188" t="s">
        <v>2059</v>
      </c>
      <c r="D188" t="s">
        <v>2060</v>
      </c>
      <c r="E188" s="16">
        <f t="shared" si="5"/>
        <v>240000</v>
      </c>
      <c r="F188" s="19">
        <v>0</v>
      </c>
      <c r="G188" s="19">
        <v>740740.74074074079</v>
      </c>
      <c r="K188" s="2">
        <f t="shared" si="6"/>
        <v>980740.74074074079</v>
      </c>
      <c r="L188" s="19">
        <v>240000</v>
      </c>
      <c r="M188" s="40" t="s">
        <v>251</v>
      </c>
      <c r="R188"/>
    </row>
    <row r="189" spans="1:18" s="19" customFormat="1" outlineLevel="1" x14ac:dyDescent="0.25">
      <c r="A189" t="s">
        <v>180</v>
      </c>
      <c r="B189" t="s">
        <v>20</v>
      </c>
      <c r="C189" t="s">
        <v>2061</v>
      </c>
      <c r="D189" t="s">
        <v>2062</v>
      </c>
      <c r="E189" s="16">
        <f t="shared" si="5"/>
        <v>1094000</v>
      </c>
      <c r="F189" s="19">
        <v>0</v>
      </c>
      <c r="G189" s="19">
        <v>1000000</v>
      </c>
      <c r="K189" s="2">
        <f t="shared" si="6"/>
        <v>2094000</v>
      </c>
      <c r="L189" s="19">
        <v>1094000</v>
      </c>
      <c r="M189" s="40" t="s">
        <v>252</v>
      </c>
      <c r="R189"/>
    </row>
    <row r="190" spans="1:18" s="19" customFormat="1" outlineLevel="1" x14ac:dyDescent="0.25">
      <c r="A190" t="s">
        <v>180</v>
      </c>
      <c r="B190" t="s">
        <v>20</v>
      </c>
      <c r="C190" t="s">
        <v>1602</v>
      </c>
      <c r="D190" t="s">
        <v>502</v>
      </c>
      <c r="E190" s="16">
        <f t="shared" ref="E190:E253" si="7">+L190-F190-J190-I190</f>
        <v>2000000</v>
      </c>
      <c r="F190" s="19">
        <v>0</v>
      </c>
      <c r="K190" s="2">
        <f t="shared" si="6"/>
        <v>2000000</v>
      </c>
      <c r="L190" s="19">
        <v>2000000</v>
      </c>
      <c r="M190" s="40" t="s">
        <v>288</v>
      </c>
      <c r="R190"/>
    </row>
    <row r="191" spans="1:18" s="19" customFormat="1" outlineLevel="1" x14ac:dyDescent="0.25">
      <c r="A191" t="s">
        <v>180</v>
      </c>
      <c r="B191" t="s">
        <v>20</v>
      </c>
      <c r="C191" t="s">
        <v>2063</v>
      </c>
      <c r="D191" t="s">
        <v>2064</v>
      </c>
      <c r="E191" s="16">
        <f t="shared" si="7"/>
        <v>1040000</v>
      </c>
      <c r="F191" s="19">
        <v>0</v>
      </c>
      <c r="G191" s="19">
        <v>1000000</v>
      </c>
      <c r="K191" s="2">
        <f t="shared" si="6"/>
        <v>2040000</v>
      </c>
      <c r="L191" s="19">
        <v>1040000</v>
      </c>
      <c r="M191" s="40" t="s">
        <v>250</v>
      </c>
      <c r="R191"/>
    </row>
    <row r="192" spans="1:18" s="19" customFormat="1" outlineLevel="1" x14ac:dyDescent="0.25">
      <c r="A192" t="s">
        <v>180</v>
      </c>
      <c r="B192" t="s">
        <v>20</v>
      </c>
      <c r="C192" t="s">
        <v>1605</v>
      </c>
      <c r="D192" t="s">
        <v>50</v>
      </c>
      <c r="E192" s="16">
        <f t="shared" si="7"/>
        <v>1344000</v>
      </c>
      <c r="F192" s="19">
        <v>0</v>
      </c>
      <c r="K192" s="2">
        <f t="shared" si="6"/>
        <v>1344000</v>
      </c>
      <c r="L192" s="19">
        <v>1344000</v>
      </c>
      <c r="M192" s="40" t="s">
        <v>250</v>
      </c>
      <c r="R192"/>
    </row>
    <row r="193" spans="1:18" s="19" customFormat="1" outlineLevel="1" x14ac:dyDescent="0.25">
      <c r="A193" t="s">
        <v>180</v>
      </c>
      <c r="B193" t="s">
        <v>20</v>
      </c>
      <c r="C193"/>
      <c r="D193" t="s">
        <v>1</v>
      </c>
      <c r="E193" s="16">
        <f t="shared" si="7"/>
        <v>0</v>
      </c>
      <c r="F193" s="19">
        <v>0</v>
      </c>
      <c r="K193" s="2">
        <f t="shared" si="6"/>
        <v>0</v>
      </c>
      <c r="L193" s="19">
        <v>0</v>
      </c>
      <c r="M193" s="40" t="s">
        <v>250</v>
      </c>
      <c r="R193"/>
    </row>
    <row r="194" spans="1:18" s="19" customFormat="1" outlineLevel="1" x14ac:dyDescent="0.25">
      <c r="A194" t="s">
        <v>180</v>
      </c>
      <c r="B194" t="s">
        <v>20</v>
      </c>
      <c r="C194" t="s">
        <v>1607</v>
      </c>
      <c r="D194" t="s">
        <v>395</v>
      </c>
      <c r="E194" s="16">
        <f t="shared" si="7"/>
        <v>3344000</v>
      </c>
      <c r="F194" s="19">
        <v>5000000</v>
      </c>
      <c r="K194" s="2">
        <f t="shared" si="6"/>
        <v>8344000</v>
      </c>
      <c r="L194" s="19">
        <v>8344000</v>
      </c>
      <c r="M194" s="40" t="s">
        <v>250</v>
      </c>
      <c r="R194"/>
    </row>
    <row r="195" spans="1:18" s="19" customFormat="1" outlineLevel="1" x14ac:dyDescent="0.25">
      <c r="A195" t="s">
        <v>180</v>
      </c>
      <c r="B195" t="s">
        <v>20</v>
      </c>
      <c r="C195" t="s">
        <v>1608</v>
      </c>
      <c r="D195" t="s">
        <v>503</v>
      </c>
      <c r="E195" s="16">
        <f t="shared" si="7"/>
        <v>1344000</v>
      </c>
      <c r="F195" s="19">
        <v>0</v>
      </c>
      <c r="K195" s="2">
        <f t="shared" si="6"/>
        <v>1344000</v>
      </c>
      <c r="L195" s="19">
        <v>1344000</v>
      </c>
      <c r="M195" s="40" t="s">
        <v>250</v>
      </c>
      <c r="R195"/>
    </row>
    <row r="196" spans="1:18" s="19" customFormat="1" outlineLevel="1" x14ac:dyDescent="0.25">
      <c r="A196" t="s">
        <v>180</v>
      </c>
      <c r="B196" t="s">
        <v>20</v>
      </c>
      <c r="C196" t="s">
        <v>1609</v>
      </c>
      <c r="D196" t="s">
        <v>166</v>
      </c>
      <c r="E196" s="16">
        <f t="shared" si="7"/>
        <v>0</v>
      </c>
      <c r="F196" s="19">
        <v>0</v>
      </c>
      <c r="K196" s="2">
        <f t="shared" si="6"/>
        <v>0</v>
      </c>
      <c r="L196" s="19">
        <v>0</v>
      </c>
      <c r="M196" s="40" t="s">
        <v>288</v>
      </c>
      <c r="R196"/>
    </row>
    <row r="197" spans="1:18" s="19" customFormat="1" outlineLevel="1" x14ac:dyDescent="0.25">
      <c r="A197" t="s">
        <v>180</v>
      </c>
      <c r="B197" t="s">
        <v>20</v>
      </c>
      <c r="C197" t="s">
        <v>1610</v>
      </c>
      <c r="D197" t="s">
        <v>167</v>
      </c>
      <c r="E197" s="16">
        <f t="shared" si="7"/>
        <v>3016000</v>
      </c>
      <c r="F197" s="19">
        <v>5000000</v>
      </c>
      <c r="K197" s="2">
        <f t="shared" ref="K197:K263" si="8">SUM(E197:G197)-H197+I197+J197</f>
        <v>8016000</v>
      </c>
      <c r="L197" s="19">
        <v>8016000</v>
      </c>
      <c r="M197" s="40" t="s">
        <v>250</v>
      </c>
      <c r="R197"/>
    </row>
    <row r="198" spans="1:18" s="19" customFormat="1" outlineLevel="1" x14ac:dyDescent="0.25">
      <c r="A198" t="s">
        <v>180</v>
      </c>
      <c r="B198" t="s">
        <v>20</v>
      </c>
      <c r="C198" t="s">
        <v>1611</v>
      </c>
      <c r="D198" t="s">
        <v>397</v>
      </c>
      <c r="E198" s="16">
        <f t="shared" si="7"/>
        <v>2488000</v>
      </c>
      <c r="F198" s="19">
        <v>5000000</v>
      </c>
      <c r="K198" s="2">
        <f t="shared" si="8"/>
        <v>7488000</v>
      </c>
      <c r="L198" s="19">
        <v>7488000</v>
      </c>
      <c r="M198" s="40" t="s">
        <v>250</v>
      </c>
      <c r="R198"/>
    </row>
    <row r="199" spans="1:18" s="19" customFormat="1" outlineLevel="1" x14ac:dyDescent="0.25">
      <c r="A199" t="s">
        <v>180</v>
      </c>
      <c r="B199" t="s">
        <v>20</v>
      </c>
      <c r="C199" t="s">
        <v>1612</v>
      </c>
      <c r="D199" t="s">
        <v>595</v>
      </c>
      <c r="E199" s="16">
        <f t="shared" si="7"/>
        <v>2482000</v>
      </c>
      <c r="F199" s="19">
        <v>5000000</v>
      </c>
      <c r="K199" s="2">
        <f t="shared" si="8"/>
        <v>7482000</v>
      </c>
      <c r="L199" s="19">
        <v>7482000</v>
      </c>
      <c r="M199" s="40" t="s">
        <v>250</v>
      </c>
      <c r="R199"/>
    </row>
    <row r="200" spans="1:18" s="19" customFormat="1" outlineLevel="1" x14ac:dyDescent="0.25">
      <c r="A200" t="s">
        <v>180</v>
      </c>
      <c r="B200" t="s">
        <v>20</v>
      </c>
      <c r="C200" t="s">
        <v>1613</v>
      </c>
      <c r="D200" t="s">
        <v>47</v>
      </c>
      <c r="E200" s="16">
        <f t="shared" si="7"/>
        <v>3518000</v>
      </c>
      <c r="F200" s="19">
        <v>5000000</v>
      </c>
      <c r="K200" s="2">
        <f t="shared" si="8"/>
        <v>8518000</v>
      </c>
      <c r="L200" s="19">
        <v>8518000</v>
      </c>
      <c r="M200" s="40" t="s">
        <v>250</v>
      </c>
      <c r="R200"/>
    </row>
    <row r="201" spans="1:18" s="19" customFormat="1" outlineLevel="1" x14ac:dyDescent="0.25">
      <c r="A201" t="s">
        <v>180</v>
      </c>
      <c r="B201" t="s">
        <v>20</v>
      </c>
      <c r="C201" t="s">
        <v>1614</v>
      </c>
      <c r="D201" t="s">
        <v>396</v>
      </c>
      <c r="E201" s="16">
        <f t="shared" si="7"/>
        <v>4156000</v>
      </c>
      <c r="F201" s="19">
        <v>5000000</v>
      </c>
      <c r="K201" s="2">
        <f t="shared" si="8"/>
        <v>9156000</v>
      </c>
      <c r="L201" s="19">
        <v>9156000</v>
      </c>
      <c r="M201" s="40" t="s">
        <v>288</v>
      </c>
      <c r="R201"/>
    </row>
    <row r="202" spans="1:18" s="19" customFormat="1" outlineLevel="1" x14ac:dyDescent="0.25">
      <c r="A202" t="s">
        <v>180</v>
      </c>
      <c r="B202" t="s">
        <v>20</v>
      </c>
      <c r="C202" t="s">
        <v>1842</v>
      </c>
      <c r="D202" t="s">
        <v>1843</v>
      </c>
      <c r="E202" s="16">
        <f t="shared" si="7"/>
        <v>2440000</v>
      </c>
      <c r="F202" s="19">
        <v>0</v>
      </c>
      <c r="G202" s="19">
        <v>1000000</v>
      </c>
      <c r="K202" s="2">
        <f t="shared" si="8"/>
        <v>3440000</v>
      </c>
      <c r="L202" s="19">
        <v>2440000</v>
      </c>
      <c r="M202" s="40" t="s">
        <v>250</v>
      </c>
      <c r="R202"/>
    </row>
    <row r="203" spans="1:18" s="19" customFormat="1" outlineLevel="1" x14ac:dyDescent="0.25">
      <c r="A203" t="s">
        <v>180</v>
      </c>
      <c r="B203" t="s">
        <v>20</v>
      </c>
      <c r="C203" t="s">
        <v>1844</v>
      </c>
      <c r="D203" t="s">
        <v>1845</v>
      </c>
      <c r="E203" s="16">
        <f t="shared" si="7"/>
        <v>952000</v>
      </c>
      <c r="F203" s="19">
        <v>0</v>
      </c>
      <c r="G203" s="19">
        <v>1000000</v>
      </c>
      <c r="K203" s="2">
        <f t="shared" si="8"/>
        <v>1952000</v>
      </c>
      <c r="L203" s="19">
        <v>952000</v>
      </c>
      <c r="M203" s="40" t="s">
        <v>288</v>
      </c>
      <c r="R203"/>
    </row>
    <row r="204" spans="1:18" s="19" customFormat="1" outlineLevel="1" x14ac:dyDescent="0.25">
      <c r="A204" t="s">
        <v>180</v>
      </c>
      <c r="B204" t="s">
        <v>20</v>
      </c>
      <c r="C204"/>
      <c r="D204" t="s">
        <v>1978</v>
      </c>
      <c r="E204" s="16">
        <f t="shared" si="7"/>
        <v>0</v>
      </c>
      <c r="F204" s="19">
        <v>0</v>
      </c>
      <c r="K204" s="2">
        <f t="shared" si="8"/>
        <v>0</v>
      </c>
      <c r="L204" s="19">
        <v>0</v>
      </c>
      <c r="M204" s="40" t="s">
        <v>250</v>
      </c>
      <c r="R204"/>
    </row>
    <row r="205" spans="1:18" s="19" customFormat="1" outlineLevel="1" x14ac:dyDescent="0.25">
      <c r="A205" t="s">
        <v>180</v>
      </c>
      <c r="B205" t="s">
        <v>20</v>
      </c>
      <c r="C205" t="s">
        <v>1617</v>
      </c>
      <c r="D205" t="s">
        <v>1473</v>
      </c>
      <c r="E205" s="16">
        <f t="shared" si="7"/>
        <v>1540000</v>
      </c>
      <c r="F205" s="19">
        <v>0</v>
      </c>
      <c r="G205" s="19">
        <v>296296.29629629629</v>
      </c>
      <c r="K205" s="2">
        <f t="shared" si="8"/>
        <v>1836296.2962962962</v>
      </c>
      <c r="L205" s="19">
        <v>1540000</v>
      </c>
      <c r="M205" s="40" t="s">
        <v>250</v>
      </c>
      <c r="R205"/>
    </row>
    <row r="206" spans="1:18" s="19" customFormat="1" outlineLevel="1" x14ac:dyDescent="0.25">
      <c r="A206" t="s">
        <v>180</v>
      </c>
      <c r="B206" t="s">
        <v>20</v>
      </c>
      <c r="C206" t="s">
        <v>1618</v>
      </c>
      <c r="D206" t="s">
        <v>448</v>
      </c>
      <c r="E206" s="16">
        <f t="shared" si="7"/>
        <v>1770000</v>
      </c>
      <c r="F206" s="19">
        <v>5000000</v>
      </c>
      <c r="K206" s="2">
        <f t="shared" si="8"/>
        <v>6770000</v>
      </c>
      <c r="L206" s="19">
        <v>6770000</v>
      </c>
      <c r="M206" s="40" t="s">
        <v>252</v>
      </c>
      <c r="R206"/>
    </row>
    <row r="207" spans="1:18" s="19" customFormat="1" outlineLevel="1" x14ac:dyDescent="0.25">
      <c r="A207" t="s">
        <v>180</v>
      </c>
      <c r="B207" t="s">
        <v>20</v>
      </c>
      <c r="C207" t="s">
        <v>1846</v>
      </c>
      <c r="D207" t="s">
        <v>1847</v>
      </c>
      <c r="E207" s="16">
        <f t="shared" si="7"/>
        <v>2352000</v>
      </c>
      <c r="F207" s="19">
        <v>0</v>
      </c>
      <c r="G207" s="19">
        <v>1000000</v>
      </c>
      <c r="K207" s="2">
        <f t="shared" si="8"/>
        <v>3352000</v>
      </c>
      <c r="L207" s="19">
        <v>2352000</v>
      </c>
      <c r="M207" s="40" t="s">
        <v>288</v>
      </c>
      <c r="R207"/>
    </row>
    <row r="208" spans="1:18" s="19" customFormat="1" outlineLevel="1" x14ac:dyDescent="0.25">
      <c r="A208" t="s">
        <v>180</v>
      </c>
      <c r="B208" t="s">
        <v>20</v>
      </c>
      <c r="C208" t="s">
        <v>1620</v>
      </c>
      <c r="D208" t="s">
        <v>1621</v>
      </c>
      <c r="E208" s="16">
        <f t="shared" si="7"/>
        <v>2844000</v>
      </c>
      <c r="F208" s="19">
        <v>0</v>
      </c>
      <c r="K208" s="2">
        <f t="shared" si="8"/>
        <v>2844000</v>
      </c>
      <c r="L208" s="19">
        <v>2844000</v>
      </c>
      <c r="M208" s="40" t="s">
        <v>250</v>
      </c>
      <c r="R208"/>
    </row>
    <row r="209" spans="1:18" s="19" customFormat="1" outlineLevel="1" x14ac:dyDescent="0.25">
      <c r="A209" t="s">
        <v>180</v>
      </c>
      <c r="B209" t="s">
        <v>20</v>
      </c>
      <c r="C209" t="s">
        <v>1622</v>
      </c>
      <c r="D209" t="s">
        <v>1623</v>
      </c>
      <c r="E209" s="16">
        <f t="shared" si="7"/>
        <v>1344000</v>
      </c>
      <c r="F209" s="19">
        <v>0</v>
      </c>
      <c r="K209" s="2">
        <f t="shared" si="8"/>
        <v>1344000</v>
      </c>
      <c r="L209" s="19">
        <v>1344000</v>
      </c>
      <c r="M209" s="40" t="s">
        <v>250</v>
      </c>
      <c r="R209"/>
    </row>
    <row r="210" spans="1:18" s="19" customFormat="1" outlineLevel="1" x14ac:dyDescent="0.25">
      <c r="A210" t="s">
        <v>180</v>
      </c>
      <c r="B210" t="s">
        <v>20</v>
      </c>
      <c r="C210" t="s">
        <v>1624</v>
      </c>
      <c r="D210" t="s">
        <v>443</v>
      </c>
      <c r="E210" s="16">
        <f t="shared" si="7"/>
        <v>2000000</v>
      </c>
      <c r="F210" s="19">
        <v>0</v>
      </c>
      <c r="K210" s="2">
        <f t="shared" si="8"/>
        <v>2000000</v>
      </c>
      <c r="L210" s="19">
        <v>2000000</v>
      </c>
      <c r="M210" s="40" t="s">
        <v>288</v>
      </c>
      <c r="R210"/>
    </row>
    <row r="211" spans="1:18" s="19" customFormat="1" outlineLevel="1" x14ac:dyDescent="0.25">
      <c r="A211" t="s">
        <v>180</v>
      </c>
      <c r="B211" t="s">
        <v>20</v>
      </c>
      <c r="C211" t="s">
        <v>1625</v>
      </c>
      <c r="D211" t="s">
        <v>168</v>
      </c>
      <c r="E211" s="16">
        <f t="shared" si="7"/>
        <v>3344000</v>
      </c>
      <c r="F211" s="19">
        <v>0</v>
      </c>
      <c r="K211" s="2">
        <f t="shared" si="8"/>
        <v>3344000</v>
      </c>
      <c r="L211" s="19">
        <v>3344000</v>
      </c>
      <c r="M211" s="40" t="s">
        <v>250</v>
      </c>
      <c r="R211"/>
    </row>
    <row r="212" spans="1:18" s="19" customFormat="1" outlineLevel="1" x14ac:dyDescent="0.25">
      <c r="A212" t="s">
        <v>180</v>
      </c>
      <c r="B212" t="s">
        <v>20</v>
      </c>
      <c r="C212" t="s">
        <v>2065</v>
      </c>
      <c r="D212" t="s">
        <v>2066</v>
      </c>
      <c r="E212" s="16">
        <f t="shared" si="7"/>
        <v>1040000</v>
      </c>
      <c r="F212" s="19">
        <v>0</v>
      </c>
      <c r="G212" s="19">
        <v>1000000</v>
      </c>
      <c r="K212" s="2">
        <f t="shared" si="8"/>
        <v>2040000</v>
      </c>
      <c r="L212" s="19">
        <v>1040000</v>
      </c>
      <c r="M212" s="40" t="s">
        <v>250</v>
      </c>
      <c r="R212"/>
    </row>
    <row r="213" spans="1:18" s="19" customFormat="1" outlineLevel="1" x14ac:dyDescent="0.25">
      <c r="A213" t="s">
        <v>180</v>
      </c>
      <c r="B213" t="s">
        <v>20</v>
      </c>
      <c r="C213" t="s">
        <v>1642</v>
      </c>
      <c r="D213" t="s">
        <v>444</v>
      </c>
      <c r="E213" s="16">
        <f t="shared" si="7"/>
        <v>3344000</v>
      </c>
      <c r="F213" s="19">
        <v>0</v>
      </c>
      <c r="K213" s="2">
        <f t="shared" si="8"/>
        <v>3344000</v>
      </c>
      <c r="L213" s="19">
        <v>3344000</v>
      </c>
      <c r="M213" s="40" t="s">
        <v>250</v>
      </c>
      <c r="R213"/>
    </row>
    <row r="214" spans="1:18" s="19" customFormat="1" outlineLevel="1" x14ac:dyDescent="0.25">
      <c r="A214" t="s">
        <v>180</v>
      </c>
      <c r="B214" t="s">
        <v>20</v>
      </c>
      <c r="C214" t="s">
        <v>1628</v>
      </c>
      <c r="D214" t="s">
        <v>170</v>
      </c>
      <c r="E214" s="16">
        <f t="shared" si="7"/>
        <v>3344000</v>
      </c>
      <c r="F214" s="19">
        <v>5000000</v>
      </c>
      <c r="K214" s="2">
        <f t="shared" si="8"/>
        <v>8344000</v>
      </c>
      <c r="L214" s="19">
        <v>8344000</v>
      </c>
      <c r="M214" s="40" t="s">
        <v>250</v>
      </c>
      <c r="R214"/>
    </row>
    <row r="215" spans="1:18" s="19" customFormat="1" outlineLevel="1" x14ac:dyDescent="0.25">
      <c r="A215" t="s">
        <v>180</v>
      </c>
      <c r="B215" t="s">
        <v>20</v>
      </c>
      <c r="C215" t="s">
        <v>1848</v>
      </c>
      <c r="D215" t="s">
        <v>1849</v>
      </c>
      <c r="E215" s="16">
        <f t="shared" si="7"/>
        <v>2440000</v>
      </c>
      <c r="F215" s="19">
        <v>5000000</v>
      </c>
      <c r="G215" s="19">
        <v>1000000</v>
      </c>
      <c r="K215" s="2">
        <f t="shared" si="8"/>
        <v>8440000</v>
      </c>
      <c r="L215" s="19">
        <v>7440000</v>
      </c>
      <c r="M215" s="40" t="s">
        <v>250</v>
      </c>
      <c r="R215"/>
    </row>
    <row r="216" spans="1:18" s="19" customFormat="1" outlineLevel="1" x14ac:dyDescent="0.25">
      <c r="A216" t="s">
        <v>180</v>
      </c>
      <c r="B216" t="s">
        <v>20</v>
      </c>
      <c r="C216" t="s">
        <v>1631</v>
      </c>
      <c r="D216" t="s">
        <v>986</v>
      </c>
      <c r="E216" s="16">
        <f t="shared" si="7"/>
        <v>3344000</v>
      </c>
      <c r="F216" s="19">
        <v>5000000</v>
      </c>
      <c r="K216" s="2">
        <f t="shared" si="8"/>
        <v>8344000</v>
      </c>
      <c r="L216" s="19">
        <v>8344000</v>
      </c>
      <c r="M216" s="40" t="s">
        <v>250</v>
      </c>
      <c r="R216"/>
    </row>
    <row r="217" spans="1:18" s="19" customFormat="1" outlineLevel="1" x14ac:dyDescent="0.25">
      <c r="A217" t="s">
        <v>180</v>
      </c>
      <c r="B217" t="s">
        <v>20</v>
      </c>
      <c r="C217" t="s">
        <v>1632</v>
      </c>
      <c r="D217" t="s">
        <v>762</v>
      </c>
      <c r="E217" s="16">
        <f t="shared" si="7"/>
        <v>3344000</v>
      </c>
      <c r="F217" s="19">
        <v>5000000</v>
      </c>
      <c r="K217" s="2">
        <f t="shared" si="8"/>
        <v>8344000</v>
      </c>
      <c r="L217" s="19">
        <v>8344000</v>
      </c>
      <c r="M217" s="40" t="s">
        <v>250</v>
      </c>
      <c r="R217"/>
    </row>
    <row r="218" spans="1:18" s="19" customFormat="1" outlineLevel="1" x14ac:dyDescent="0.25">
      <c r="A218" t="s">
        <v>180</v>
      </c>
      <c r="B218" t="s">
        <v>20</v>
      </c>
      <c r="C218" t="s">
        <v>1633</v>
      </c>
      <c r="D218" t="s">
        <v>171</v>
      </c>
      <c r="E218" s="16">
        <f t="shared" si="7"/>
        <v>2000000</v>
      </c>
      <c r="F218" s="19">
        <v>5000000</v>
      </c>
      <c r="K218" s="2">
        <f t="shared" si="8"/>
        <v>7000000</v>
      </c>
      <c r="L218" s="19">
        <v>7000000</v>
      </c>
      <c r="M218" s="40" t="s">
        <v>288</v>
      </c>
      <c r="R218"/>
    </row>
    <row r="219" spans="1:18" s="19" customFormat="1" outlineLevel="1" x14ac:dyDescent="0.25">
      <c r="A219" t="s">
        <v>180</v>
      </c>
      <c r="B219" t="s">
        <v>20</v>
      </c>
      <c r="C219" t="s">
        <v>1590</v>
      </c>
      <c r="D219" t="s">
        <v>983</v>
      </c>
      <c r="E219" s="16">
        <f t="shared" si="7"/>
        <v>2844000</v>
      </c>
      <c r="F219" s="19">
        <v>0</v>
      </c>
      <c r="K219" s="2">
        <f t="shared" si="8"/>
        <v>2844000</v>
      </c>
      <c r="L219" s="19">
        <v>2844000</v>
      </c>
      <c r="M219" s="40" t="s">
        <v>250</v>
      </c>
      <c r="R219"/>
    </row>
    <row r="220" spans="1:18" s="19" customFormat="1" outlineLevel="1" x14ac:dyDescent="0.25">
      <c r="A220" t="s">
        <v>180</v>
      </c>
      <c r="B220" t="s">
        <v>20</v>
      </c>
      <c r="C220" t="s">
        <v>1850</v>
      </c>
      <c r="D220" t="s">
        <v>1851</v>
      </c>
      <c r="E220" s="16">
        <f t="shared" si="7"/>
        <v>2440000</v>
      </c>
      <c r="F220" s="19">
        <v>0</v>
      </c>
      <c r="G220" s="19">
        <v>1000000</v>
      </c>
      <c r="K220" s="2">
        <f t="shared" si="8"/>
        <v>3440000</v>
      </c>
      <c r="L220" s="19">
        <v>2440000</v>
      </c>
      <c r="M220" s="40" t="s">
        <v>250</v>
      </c>
      <c r="R220"/>
    </row>
    <row r="221" spans="1:18" s="19" customFormat="1" outlineLevel="1" x14ac:dyDescent="0.25">
      <c r="A221" t="s">
        <v>180</v>
      </c>
      <c r="B221" t="s">
        <v>20</v>
      </c>
      <c r="C221" t="s">
        <v>2003</v>
      </c>
      <c r="D221" t="s">
        <v>2004</v>
      </c>
      <c r="E221" s="16">
        <f t="shared" si="7"/>
        <v>2440000</v>
      </c>
      <c r="F221" s="19">
        <v>0</v>
      </c>
      <c r="G221" s="19">
        <v>1000000</v>
      </c>
      <c r="K221" s="2">
        <f t="shared" si="8"/>
        <v>3440000</v>
      </c>
      <c r="L221" s="19">
        <v>2440000</v>
      </c>
      <c r="M221" s="40" t="s">
        <v>250</v>
      </c>
      <c r="R221"/>
    </row>
    <row r="222" spans="1:18" s="19" customFormat="1" outlineLevel="1" x14ac:dyDescent="0.25">
      <c r="A222" t="s">
        <v>180</v>
      </c>
      <c r="B222" t="s">
        <v>20</v>
      </c>
      <c r="C222" t="s">
        <v>1854</v>
      </c>
      <c r="D222" t="s">
        <v>1855</v>
      </c>
      <c r="E222" s="16">
        <f t="shared" si="7"/>
        <v>1040000</v>
      </c>
      <c r="F222" s="19">
        <v>0</v>
      </c>
      <c r="G222" s="19">
        <v>1000000</v>
      </c>
      <c r="K222" s="2">
        <f t="shared" si="8"/>
        <v>2040000</v>
      </c>
      <c r="L222" s="19">
        <v>1040000</v>
      </c>
      <c r="M222" s="40" t="s">
        <v>250</v>
      </c>
      <c r="R222"/>
    </row>
    <row r="223" spans="1:18" s="19" customFormat="1" outlineLevel="1" x14ac:dyDescent="0.25">
      <c r="A223" t="s">
        <v>180</v>
      </c>
      <c r="B223" t="s">
        <v>20</v>
      </c>
      <c r="C223" t="s">
        <v>1852</v>
      </c>
      <c r="D223" t="s">
        <v>1853</v>
      </c>
      <c r="E223" s="16">
        <f t="shared" si="7"/>
        <v>1040000</v>
      </c>
      <c r="F223" s="19">
        <v>0</v>
      </c>
      <c r="G223" s="19">
        <v>1000000</v>
      </c>
      <c r="K223" s="2">
        <f t="shared" si="8"/>
        <v>2040000</v>
      </c>
      <c r="L223" s="19">
        <v>1040000</v>
      </c>
      <c r="M223" s="40" t="s">
        <v>250</v>
      </c>
      <c r="R223"/>
    </row>
    <row r="224" spans="1:18" s="19" customFormat="1" outlineLevel="1" x14ac:dyDescent="0.25">
      <c r="A224" t="s">
        <v>180</v>
      </c>
      <c r="B224" t="s">
        <v>20</v>
      </c>
      <c r="C224" t="s">
        <v>1597</v>
      </c>
      <c r="D224" t="s">
        <v>46</v>
      </c>
      <c r="E224" s="16">
        <f t="shared" si="7"/>
        <v>5460000</v>
      </c>
      <c r="F224" s="19">
        <v>0</v>
      </c>
      <c r="K224" s="2">
        <f t="shared" si="8"/>
        <v>5460000</v>
      </c>
      <c r="L224" s="19">
        <v>5460000</v>
      </c>
      <c r="M224" s="40" t="s">
        <v>251</v>
      </c>
      <c r="R224"/>
    </row>
    <row r="225" spans="1:18" s="19" customFormat="1" outlineLevel="1" x14ac:dyDescent="0.25">
      <c r="A225" t="s">
        <v>180</v>
      </c>
      <c r="B225" t="s">
        <v>20</v>
      </c>
      <c r="C225" t="s">
        <v>1591</v>
      </c>
      <c r="D225" t="s">
        <v>994</v>
      </c>
      <c r="E225" s="16">
        <f t="shared" si="7"/>
        <v>1600000</v>
      </c>
      <c r="F225" s="19">
        <v>0</v>
      </c>
      <c r="K225" s="2">
        <f t="shared" si="8"/>
        <v>1600000</v>
      </c>
      <c r="L225" s="19">
        <v>1600000</v>
      </c>
      <c r="M225" s="40" t="s">
        <v>288</v>
      </c>
      <c r="R225"/>
    </row>
    <row r="226" spans="1:18" s="19" customFormat="1" outlineLevel="1" x14ac:dyDescent="0.25">
      <c r="A226" t="s">
        <v>180</v>
      </c>
      <c r="B226" t="s">
        <v>20</v>
      </c>
      <c r="C226" t="s">
        <v>1595</v>
      </c>
      <c r="D226" t="s">
        <v>500</v>
      </c>
      <c r="E226" s="16">
        <f t="shared" si="7"/>
        <v>2000000</v>
      </c>
      <c r="F226" s="19">
        <v>0</v>
      </c>
      <c r="K226" s="2">
        <f t="shared" si="8"/>
        <v>2000000</v>
      </c>
      <c r="L226" s="19">
        <v>2000000</v>
      </c>
      <c r="M226" s="40" t="s">
        <v>288</v>
      </c>
      <c r="R226"/>
    </row>
    <row r="227" spans="1:18" s="19" customFormat="1" outlineLevel="1" x14ac:dyDescent="0.25">
      <c r="A227" t="s">
        <v>180</v>
      </c>
      <c r="B227" t="s">
        <v>20</v>
      </c>
      <c r="C227" t="s">
        <v>1634</v>
      </c>
      <c r="D227" t="s">
        <v>51</v>
      </c>
      <c r="E227" s="16">
        <f t="shared" si="7"/>
        <v>3344000</v>
      </c>
      <c r="F227" s="19">
        <v>0</v>
      </c>
      <c r="K227" s="2">
        <f t="shared" si="8"/>
        <v>3344000</v>
      </c>
      <c r="L227" s="19">
        <v>3344000</v>
      </c>
      <c r="M227" s="40" t="s">
        <v>250</v>
      </c>
      <c r="R227"/>
    </row>
    <row r="228" spans="1:18" s="19" customFormat="1" outlineLevel="1" x14ac:dyDescent="0.25">
      <c r="A228" t="s">
        <v>180</v>
      </c>
      <c r="B228" t="s">
        <v>20</v>
      </c>
      <c r="C228" t="s">
        <v>1635</v>
      </c>
      <c r="D228" t="s">
        <v>173</v>
      </c>
      <c r="E228" s="16">
        <f t="shared" si="7"/>
        <v>1344000</v>
      </c>
      <c r="F228" s="19">
        <v>0</v>
      </c>
      <c r="K228" s="2">
        <f t="shared" si="8"/>
        <v>1344000</v>
      </c>
      <c r="L228" s="19">
        <v>1344000</v>
      </c>
      <c r="M228" s="40" t="s">
        <v>250</v>
      </c>
      <c r="R228"/>
    </row>
    <row r="229" spans="1:18" s="19" customFormat="1" outlineLevel="1" x14ac:dyDescent="0.25">
      <c r="A229" t="s">
        <v>180</v>
      </c>
      <c r="B229" t="s">
        <v>20</v>
      </c>
      <c r="C229" t="s">
        <v>1636</v>
      </c>
      <c r="D229" t="s">
        <v>415</v>
      </c>
      <c r="E229" s="16">
        <f t="shared" si="7"/>
        <v>3960000</v>
      </c>
      <c r="F229" s="19">
        <v>0</v>
      </c>
      <c r="K229" s="2">
        <f t="shared" si="8"/>
        <v>3960000</v>
      </c>
      <c r="L229" s="19">
        <v>3960000</v>
      </c>
      <c r="M229" s="40" t="s">
        <v>288</v>
      </c>
      <c r="R229"/>
    </row>
    <row r="230" spans="1:18" s="19" customFormat="1" outlineLevel="1" x14ac:dyDescent="0.25">
      <c r="A230" t="s">
        <v>180</v>
      </c>
      <c r="B230" t="s">
        <v>20</v>
      </c>
      <c r="C230" t="s">
        <v>1637</v>
      </c>
      <c r="D230" t="s">
        <v>596</v>
      </c>
      <c r="E230" s="16">
        <f t="shared" si="7"/>
        <v>1344000</v>
      </c>
      <c r="F230" s="19">
        <v>0</v>
      </c>
      <c r="K230" s="2">
        <f t="shared" si="8"/>
        <v>1344000</v>
      </c>
      <c r="L230" s="19">
        <v>1344000</v>
      </c>
      <c r="M230" s="40" t="s">
        <v>250</v>
      </c>
      <c r="R230"/>
    </row>
    <row r="231" spans="1:18" s="19" customFormat="1" outlineLevel="1" x14ac:dyDescent="0.25">
      <c r="A231" t="s">
        <v>180</v>
      </c>
      <c r="B231" t="s">
        <v>20</v>
      </c>
      <c r="C231" s="19" t="s">
        <v>1856</v>
      </c>
      <c r="D231" s="19" t="s">
        <v>1857</v>
      </c>
      <c r="E231" s="16">
        <f t="shared" si="7"/>
        <v>1540000</v>
      </c>
      <c r="F231" s="19">
        <v>0</v>
      </c>
      <c r="G231" s="19">
        <v>1000000</v>
      </c>
      <c r="K231" s="2">
        <f t="shared" si="8"/>
        <v>2540000</v>
      </c>
      <c r="L231" s="19">
        <v>1540000</v>
      </c>
      <c r="M231" s="39" t="s">
        <v>253</v>
      </c>
      <c r="R231"/>
    </row>
    <row r="232" spans="1:18" s="19" customFormat="1" outlineLevel="1" x14ac:dyDescent="0.25">
      <c r="A232" t="s">
        <v>180</v>
      </c>
      <c r="B232" t="s">
        <v>20</v>
      </c>
      <c r="C232" s="19" t="s">
        <v>1639</v>
      </c>
      <c r="D232" s="19" t="s">
        <v>447</v>
      </c>
      <c r="E232" s="16">
        <f t="shared" si="7"/>
        <v>3344000</v>
      </c>
      <c r="F232" s="19">
        <v>5000000</v>
      </c>
      <c r="K232" s="2">
        <f t="shared" si="8"/>
        <v>8344000</v>
      </c>
      <c r="L232" s="19">
        <v>8344000</v>
      </c>
      <c r="M232" s="39" t="s">
        <v>253</v>
      </c>
      <c r="R232"/>
    </row>
    <row r="233" spans="1:18" outlineLevel="1" x14ac:dyDescent="0.25">
      <c r="A233" t="s">
        <v>180</v>
      </c>
      <c r="B233" t="s">
        <v>20</v>
      </c>
      <c r="C233" t="s">
        <v>1640</v>
      </c>
      <c r="D233" t="s">
        <v>400</v>
      </c>
      <c r="E233" s="16">
        <f t="shared" si="7"/>
        <v>2000000</v>
      </c>
      <c r="F233" s="19">
        <v>5000000</v>
      </c>
      <c r="G233" s="19"/>
      <c r="H233" s="19"/>
      <c r="I233" s="19"/>
      <c r="J233" s="19"/>
      <c r="K233" s="2">
        <f t="shared" si="8"/>
        <v>7000000</v>
      </c>
      <c r="L233" s="19">
        <v>7000000</v>
      </c>
      <c r="M233" s="40" t="s">
        <v>288</v>
      </c>
    </row>
    <row r="234" spans="1:18" outlineLevel="1" x14ac:dyDescent="0.25">
      <c r="A234" t="s">
        <v>180</v>
      </c>
      <c r="B234" t="s">
        <v>20</v>
      </c>
      <c r="C234" t="s">
        <v>1643</v>
      </c>
      <c r="D234" t="s">
        <v>504</v>
      </c>
      <c r="E234" s="16">
        <f t="shared" si="7"/>
        <v>2344000</v>
      </c>
      <c r="F234" s="19">
        <v>0</v>
      </c>
      <c r="G234" s="19"/>
      <c r="H234" s="19"/>
      <c r="I234" s="19"/>
      <c r="J234" s="19"/>
      <c r="K234" s="2">
        <f t="shared" si="8"/>
        <v>2344000</v>
      </c>
      <c r="L234" s="19">
        <v>2344000</v>
      </c>
      <c r="M234" s="40" t="s">
        <v>253</v>
      </c>
    </row>
    <row r="235" spans="1:18" outlineLevel="1" x14ac:dyDescent="0.25">
      <c r="A235" t="s">
        <v>180</v>
      </c>
      <c r="B235" t="s">
        <v>20</v>
      </c>
      <c r="C235" t="s">
        <v>1644</v>
      </c>
      <c r="D235" t="s">
        <v>711</v>
      </c>
      <c r="E235" s="16">
        <f t="shared" si="7"/>
        <v>1344000</v>
      </c>
      <c r="F235" s="19">
        <v>0</v>
      </c>
      <c r="G235" s="19"/>
      <c r="H235" s="19"/>
      <c r="I235" s="19"/>
      <c r="J235" s="19"/>
      <c r="K235" s="2">
        <f t="shared" si="8"/>
        <v>1344000</v>
      </c>
      <c r="L235" s="19">
        <v>1344000</v>
      </c>
      <c r="M235" s="40" t="s">
        <v>253</v>
      </c>
    </row>
    <row r="236" spans="1:18" outlineLevel="1" x14ac:dyDescent="0.25">
      <c r="A236" t="s">
        <v>179</v>
      </c>
      <c r="B236" t="s">
        <v>37</v>
      </c>
      <c r="C236" t="s">
        <v>1647</v>
      </c>
      <c r="D236" t="s">
        <v>505</v>
      </c>
      <c r="E236" s="16">
        <f t="shared" si="7"/>
        <v>3500000</v>
      </c>
      <c r="F236" s="19">
        <v>3900000</v>
      </c>
      <c r="G236" s="19"/>
      <c r="H236" s="19"/>
      <c r="I236" s="19"/>
      <c r="J236" s="19"/>
      <c r="K236" s="2">
        <f t="shared" si="8"/>
        <v>7400000</v>
      </c>
      <c r="L236" s="19">
        <v>7400000</v>
      </c>
      <c r="M236" s="40"/>
    </row>
    <row r="237" spans="1:18" outlineLevel="1" x14ac:dyDescent="0.25">
      <c r="A237" t="s">
        <v>179</v>
      </c>
      <c r="B237" t="s">
        <v>37</v>
      </c>
      <c r="C237" t="s">
        <v>1648</v>
      </c>
      <c r="D237" t="s">
        <v>175</v>
      </c>
      <c r="E237" s="16">
        <f t="shared" si="7"/>
        <v>3700000</v>
      </c>
      <c r="F237" s="19">
        <v>5700000</v>
      </c>
      <c r="G237" s="19"/>
      <c r="H237" s="19"/>
      <c r="I237" s="19"/>
      <c r="J237" s="19"/>
      <c r="K237" s="2">
        <f t="shared" si="8"/>
        <v>9400000</v>
      </c>
      <c r="L237" s="19">
        <v>9400000</v>
      </c>
      <c r="M237" s="40"/>
    </row>
    <row r="238" spans="1:18" outlineLevel="1" x14ac:dyDescent="0.25">
      <c r="A238" t="s">
        <v>179</v>
      </c>
      <c r="B238" t="s">
        <v>37</v>
      </c>
      <c r="C238" t="s">
        <v>1649</v>
      </c>
      <c r="D238" t="s">
        <v>43</v>
      </c>
      <c r="E238" s="16">
        <f t="shared" si="7"/>
        <v>3500000</v>
      </c>
      <c r="F238" s="19">
        <v>3900000</v>
      </c>
      <c r="G238" s="19"/>
      <c r="H238" s="19"/>
      <c r="I238" s="19"/>
      <c r="J238" s="19"/>
      <c r="K238" s="2">
        <f t="shared" si="8"/>
        <v>7400000</v>
      </c>
      <c r="L238" s="19">
        <v>7400000</v>
      </c>
      <c r="M238" s="40"/>
    </row>
    <row r="239" spans="1:18" outlineLevel="1" x14ac:dyDescent="0.25">
      <c r="A239" t="s">
        <v>179</v>
      </c>
      <c r="B239" t="s">
        <v>37</v>
      </c>
      <c r="C239" t="s">
        <v>1650</v>
      </c>
      <c r="D239" t="s">
        <v>445</v>
      </c>
      <c r="E239" s="16">
        <f t="shared" si="7"/>
        <v>0</v>
      </c>
      <c r="F239" s="19">
        <v>0</v>
      </c>
      <c r="G239" s="19"/>
      <c r="H239" s="19"/>
      <c r="I239" s="19"/>
      <c r="J239" s="19"/>
      <c r="K239" s="2">
        <f t="shared" si="8"/>
        <v>0</v>
      </c>
      <c r="L239" s="19">
        <v>0</v>
      </c>
      <c r="M239" s="40"/>
    </row>
    <row r="240" spans="1:18" outlineLevel="1" x14ac:dyDescent="0.25">
      <c r="A240" t="s">
        <v>179</v>
      </c>
      <c r="B240" t="s">
        <v>37</v>
      </c>
      <c r="C240" t="s">
        <v>1651</v>
      </c>
      <c r="D240" t="s">
        <v>1645</v>
      </c>
      <c r="E240" s="16">
        <f t="shared" si="7"/>
        <v>500000</v>
      </c>
      <c r="F240" s="19">
        <v>0</v>
      </c>
      <c r="G240" s="19"/>
      <c r="H240" s="19"/>
      <c r="I240" s="19"/>
      <c r="J240" s="19"/>
      <c r="K240" s="2">
        <f t="shared" si="8"/>
        <v>500000</v>
      </c>
      <c r="L240" s="19">
        <v>500000</v>
      </c>
      <c r="M240" s="40"/>
    </row>
    <row r="241" spans="1:18" outlineLevel="1" x14ac:dyDescent="0.25">
      <c r="A241" t="s">
        <v>179</v>
      </c>
      <c r="B241" t="s">
        <v>37</v>
      </c>
      <c r="C241" t="s">
        <v>2069</v>
      </c>
      <c r="D241" t="s">
        <v>2067</v>
      </c>
      <c r="E241" s="16">
        <f t="shared" si="7"/>
        <v>2200000</v>
      </c>
      <c r="F241" s="19">
        <v>3900000</v>
      </c>
      <c r="G241" s="19"/>
      <c r="H241" s="19"/>
      <c r="I241" s="19"/>
      <c r="J241" s="19"/>
      <c r="K241" s="2">
        <f t="shared" si="8"/>
        <v>6100000</v>
      </c>
      <c r="L241" s="19">
        <v>6100000</v>
      </c>
      <c r="M241" s="40"/>
    </row>
    <row r="242" spans="1:18" outlineLevel="1" x14ac:dyDescent="0.25">
      <c r="A242" t="s">
        <v>179</v>
      </c>
      <c r="B242" t="s">
        <v>37</v>
      </c>
      <c r="C242" t="s">
        <v>2070</v>
      </c>
      <c r="D242" t="s">
        <v>2068</v>
      </c>
      <c r="E242" s="16">
        <f t="shared" si="7"/>
        <v>3200000</v>
      </c>
      <c r="F242" s="19">
        <v>5700000</v>
      </c>
      <c r="G242" s="19"/>
      <c r="H242" s="19"/>
      <c r="I242" s="19"/>
      <c r="J242" s="19"/>
      <c r="K242" s="2">
        <f t="shared" si="8"/>
        <v>8900000</v>
      </c>
      <c r="L242" s="19">
        <v>8900000</v>
      </c>
      <c r="M242" s="40"/>
    </row>
    <row r="243" spans="1:18" outlineLevel="1" x14ac:dyDescent="0.25">
      <c r="A243" t="s">
        <v>179</v>
      </c>
      <c r="B243" t="s">
        <v>37</v>
      </c>
      <c r="C243" t="s">
        <v>1653</v>
      </c>
      <c r="D243" t="s">
        <v>997</v>
      </c>
      <c r="E243" s="16">
        <f t="shared" si="7"/>
        <v>3200000</v>
      </c>
      <c r="F243" s="19">
        <v>5700000</v>
      </c>
      <c r="G243" s="19"/>
      <c r="H243" s="19"/>
      <c r="I243" s="19"/>
      <c r="J243" s="19"/>
      <c r="K243" s="2">
        <f t="shared" si="8"/>
        <v>8900000</v>
      </c>
      <c r="L243" s="19">
        <v>8900000</v>
      </c>
      <c r="M243" s="40"/>
    </row>
    <row r="244" spans="1:18" outlineLevel="1" x14ac:dyDescent="0.25">
      <c r="A244" t="s">
        <v>180</v>
      </c>
      <c r="B244" t="s">
        <v>37</v>
      </c>
      <c r="C244" t="s">
        <v>1654</v>
      </c>
      <c r="D244" t="s">
        <v>998</v>
      </c>
      <c r="E244" s="16">
        <f t="shared" si="7"/>
        <v>1600000</v>
      </c>
      <c r="F244" s="19">
        <v>1000000</v>
      </c>
      <c r="G244" s="19"/>
      <c r="H244" s="19"/>
      <c r="I244" s="19"/>
      <c r="J244" s="19"/>
      <c r="K244" s="2">
        <f t="shared" si="8"/>
        <v>2600000</v>
      </c>
      <c r="L244" s="19">
        <v>2600000</v>
      </c>
      <c r="M244" s="40"/>
    </row>
    <row r="245" spans="1:18" s="20" customFormat="1" outlineLevel="1" x14ac:dyDescent="0.25">
      <c r="A245" s="20" t="s">
        <v>180</v>
      </c>
      <c r="B245" s="20" t="s">
        <v>37</v>
      </c>
      <c r="C245" s="20" t="s">
        <v>1655</v>
      </c>
      <c r="D245" s="20" t="s">
        <v>164</v>
      </c>
      <c r="E245" s="16">
        <f t="shared" si="7"/>
        <v>0</v>
      </c>
      <c r="F245" s="22">
        <v>0</v>
      </c>
      <c r="G245" s="19"/>
      <c r="H245" s="22"/>
      <c r="I245" s="22"/>
      <c r="J245" s="22"/>
      <c r="K245" s="2">
        <f t="shared" si="8"/>
        <v>0</v>
      </c>
      <c r="L245" s="22">
        <v>0</v>
      </c>
      <c r="M245" s="42"/>
      <c r="N245" s="22"/>
      <c r="O245" s="22"/>
      <c r="P245" s="22"/>
      <c r="Q245" s="22"/>
    </row>
    <row r="246" spans="1:18" outlineLevel="1" x14ac:dyDescent="0.25">
      <c r="A246" t="s">
        <v>180</v>
      </c>
      <c r="B246" t="s">
        <v>37</v>
      </c>
      <c r="C246" t="s">
        <v>1656</v>
      </c>
      <c r="D246" t="s">
        <v>507</v>
      </c>
      <c r="E246" s="16">
        <f t="shared" si="7"/>
        <v>1300000</v>
      </c>
      <c r="F246" s="19">
        <v>0</v>
      </c>
      <c r="G246" s="19"/>
      <c r="H246" s="19"/>
      <c r="I246" s="19"/>
      <c r="J246" s="19"/>
      <c r="K246" s="2">
        <f t="shared" si="8"/>
        <v>1300000</v>
      </c>
      <c r="L246" s="19">
        <v>1300000</v>
      </c>
      <c r="M246" s="40"/>
    </row>
    <row r="247" spans="1:18" outlineLevel="1" x14ac:dyDescent="0.25">
      <c r="A247" t="s">
        <v>180</v>
      </c>
      <c r="B247" t="s">
        <v>37</v>
      </c>
      <c r="C247" t="s">
        <v>1859</v>
      </c>
      <c r="D247" t="s">
        <v>1858</v>
      </c>
      <c r="E247" s="16">
        <f t="shared" si="7"/>
        <v>2800000</v>
      </c>
      <c r="F247" s="19">
        <v>3900000</v>
      </c>
      <c r="G247" s="19"/>
      <c r="H247" s="19"/>
      <c r="I247" s="19"/>
      <c r="J247" s="19"/>
      <c r="K247" s="2">
        <f t="shared" si="8"/>
        <v>6700000</v>
      </c>
      <c r="L247" s="19">
        <v>6700000</v>
      </c>
      <c r="M247" s="40"/>
    </row>
    <row r="248" spans="1:18" outlineLevel="1" x14ac:dyDescent="0.25">
      <c r="A248" t="s">
        <v>180</v>
      </c>
      <c r="B248" t="s">
        <v>37</v>
      </c>
      <c r="C248" t="s">
        <v>1658</v>
      </c>
      <c r="D248" t="s">
        <v>369</v>
      </c>
      <c r="E248" s="16">
        <f t="shared" si="7"/>
        <v>1100000</v>
      </c>
      <c r="F248" s="19">
        <v>0</v>
      </c>
      <c r="G248" s="19"/>
      <c r="H248" s="19"/>
      <c r="I248" s="19"/>
      <c r="J248" s="19"/>
      <c r="K248" s="2">
        <f t="shared" si="8"/>
        <v>1100000</v>
      </c>
      <c r="L248" s="19">
        <v>1100000</v>
      </c>
      <c r="M248" s="40"/>
    </row>
    <row r="249" spans="1:18" outlineLevel="1" x14ac:dyDescent="0.25">
      <c r="A249" t="s">
        <v>180</v>
      </c>
      <c r="B249" t="s">
        <v>37</v>
      </c>
      <c r="C249" t="s">
        <v>1619</v>
      </c>
      <c r="D249" t="s">
        <v>827</v>
      </c>
      <c r="E249" s="16">
        <f t="shared" si="7"/>
        <v>600000</v>
      </c>
      <c r="F249" s="19">
        <v>0</v>
      </c>
      <c r="G249" s="19"/>
      <c r="H249" s="19"/>
      <c r="I249" s="19"/>
      <c r="J249" s="19"/>
      <c r="K249" s="2">
        <f t="shared" si="8"/>
        <v>600000</v>
      </c>
      <c r="L249" s="19">
        <v>600000</v>
      </c>
      <c r="M249" s="40"/>
    </row>
    <row r="250" spans="1:18" outlineLevel="1" x14ac:dyDescent="0.25">
      <c r="A250" t="s">
        <v>180</v>
      </c>
      <c r="B250" t="s">
        <v>37</v>
      </c>
      <c r="C250" t="s">
        <v>1660</v>
      </c>
      <c r="D250" t="s">
        <v>172</v>
      </c>
      <c r="E250" s="16">
        <f t="shared" si="7"/>
        <v>1900000</v>
      </c>
      <c r="F250" s="19">
        <v>0</v>
      </c>
      <c r="G250" s="19"/>
      <c r="H250" s="19"/>
      <c r="I250" s="19"/>
      <c r="J250" s="19"/>
      <c r="K250" s="2">
        <f t="shared" ref="K250:K252" si="9">SUM(E250:G250)-H250+I250+J250</f>
        <v>1900000</v>
      </c>
      <c r="L250" s="19">
        <v>1900000</v>
      </c>
      <c r="M250" s="40"/>
    </row>
    <row r="251" spans="1:18" s="20" customFormat="1" outlineLevel="1" x14ac:dyDescent="0.25">
      <c r="A251" s="20" t="s">
        <v>180</v>
      </c>
      <c r="B251" s="20" t="s">
        <v>37</v>
      </c>
      <c r="C251" s="20" t="s">
        <v>1861</v>
      </c>
      <c r="D251" s="20" t="s">
        <v>1860</v>
      </c>
      <c r="E251" s="16">
        <f t="shared" si="7"/>
        <v>1600000</v>
      </c>
      <c r="F251" s="22">
        <v>0</v>
      </c>
      <c r="G251" s="19"/>
      <c r="H251" s="22"/>
      <c r="I251" s="22"/>
      <c r="J251" s="22"/>
      <c r="K251" s="2">
        <f t="shared" si="9"/>
        <v>1600000</v>
      </c>
      <c r="L251" s="22">
        <v>1600000</v>
      </c>
      <c r="M251" s="42"/>
      <c r="N251" s="22"/>
      <c r="O251" s="22"/>
      <c r="P251" s="22"/>
      <c r="Q251" s="22"/>
    </row>
    <row r="252" spans="1:18" outlineLevel="1" x14ac:dyDescent="0.25">
      <c r="A252" t="s">
        <v>180</v>
      </c>
      <c r="B252" t="s">
        <v>37</v>
      </c>
      <c r="C252" t="s">
        <v>1659</v>
      </c>
      <c r="D252" t="s">
        <v>178</v>
      </c>
      <c r="E252" s="16">
        <f t="shared" si="7"/>
        <v>500000</v>
      </c>
      <c r="F252" s="19">
        <v>0</v>
      </c>
      <c r="G252" s="19"/>
      <c r="H252" s="19"/>
      <c r="I252" s="19"/>
      <c r="J252" s="19"/>
      <c r="K252" s="2">
        <f t="shared" si="9"/>
        <v>500000</v>
      </c>
      <c r="L252" s="19">
        <v>500000</v>
      </c>
      <c r="M252" s="40"/>
    </row>
    <row r="253" spans="1:18" outlineLevel="1" x14ac:dyDescent="0.25">
      <c r="A253" t="s">
        <v>179</v>
      </c>
      <c r="B253" t="s">
        <v>39</v>
      </c>
      <c r="C253" t="s">
        <v>1662</v>
      </c>
      <c r="D253" t="s">
        <v>859</v>
      </c>
      <c r="E253" s="16">
        <f t="shared" si="7"/>
        <v>2700000</v>
      </c>
      <c r="F253" s="19">
        <v>0</v>
      </c>
      <c r="G253" s="19"/>
      <c r="H253" s="19">
        <v>1450000</v>
      </c>
      <c r="I253" s="19"/>
      <c r="J253" s="19"/>
      <c r="K253" s="2">
        <f t="shared" si="8"/>
        <v>1250000</v>
      </c>
      <c r="L253" s="19">
        <v>2700000</v>
      </c>
      <c r="M253" s="40" t="s">
        <v>843</v>
      </c>
      <c r="N253" s="35"/>
      <c r="P253" s="35"/>
    </row>
    <row r="254" spans="1:18" outlineLevel="1" x14ac:dyDescent="0.25">
      <c r="A254" t="s">
        <v>180</v>
      </c>
      <c r="B254" t="s">
        <v>39</v>
      </c>
      <c r="C254" t="s">
        <v>1657</v>
      </c>
      <c r="D254" t="s">
        <v>177</v>
      </c>
      <c r="E254" s="16">
        <f t="shared" ref="E254" si="10">+L254-F254-J254-I254</f>
        <v>0</v>
      </c>
      <c r="F254" s="19"/>
      <c r="G254" s="19"/>
      <c r="H254" s="19"/>
      <c r="I254" s="19"/>
      <c r="J254" s="19"/>
      <c r="K254" s="2">
        <f t="shared" si="8"/>
        <v>0</v>
      </c>
      <c r="L254" s="19">
        <v>0</v>
      </c>
      <c r="M254" s="40"/>
    </row>
    <row r="255" spans="1:18" outlineLevel="1" x14ac:dyDescent="0.25">
      <c r="E255" s="16">
        <f t="shared" ref="E255" si="11">+L255-F255</f>
        <v>0</v>
      </c>
      <c r="F255" s="19"/>
      <c r="G255" s="19"/>
      <c r="H255" s="19"/>
      <c r="I255" s="19"/>
      <c r="J255" s="19"/>
      <c r="K255" s="2">
        <f t="shared" si="8"/>
        <v>0</v>
      </c>
      <c r="L255" s="19"/>
      <c r="M255" s="40"/>
      <c r="N255" s="35"/>
      <c r="P255" s="35"/>
    </row>
    <row r="256" spans="1:18" s="1" customFormat="1" x14ac:dyDescent="0.25">
      <c r="A256" s="3"/>
      <c r="B256" s="3"/>
      <c r="C256" s="3"/>
      <c r="D256" s="3" t="s">
        <v>84</v>
      </c>
      <c r="E256" s="4">
        <f t="shared" ref="E256:J256" si="12">SUM(E126:E255)</f>
        <v>266757444.44444442</v>
      </c>
      <c r="F256" s="4">
        <f t="shared" si="12"/>
        <v>277300000</v>
      </c>
      <c r="G256" s="4">
        <f t="shared" si="12"/>
        <v>25740740.740740739</v>
      </c>
      <c r="H256" s="4">
        <f t="shared" si="12"/>
        <v>1450000</v>
      </c>
      <c r="I256" s="4">
        <f t="shared" si="12"/>
        <v>0</v>
      </c>
      <c r="J256" s="4">
        <f t="shared" si="12"/>
        <v>0</v>
      </c>
      <c r="K256" s="4">
        <f t="shared" si="8"/>
        <v>568348185.18518519</v>
      </c>
      <c r="L256" s="4">
        <f>SUM(L137:L255)</f>
        <v>464401444.44444442</v>
      </c>
      <c r="M256" s="43"/>
      <c r="N256" s="35">
        <v>474934367.52136755</v>
      </c>
      <c r="O256" s="19">
        <v>64900000</v>
      </c>
      <c r="P256" s="35">
        <v>1250000</v>
      </c>
      <c r="Q256" s="35">
        <v>25740740</v>
      </c>
      <c r="R256" s="30">
        <f>+SUM(N256:Q256)-K256</f>
        <v>-1523077.6638176441</v>
      </c>
    </row>
    <row r="257" spans="1:18" outlineLevel="1" x14ac:dyDescent="0.25">
      <c r="A257" t="s">
        <v>229</v>
      </c>
      <c r="B257" t="s">
        <v>20</v>
      </c>
      <c r="C257" t="s">
        <v>1667</v>
      </c>
      <c r="D257" t="s">
        <v>1668</v>
      </c>
      <c r="E257" s="2">
        <f t="shared" ref="E257:E320" si="13">+L257-F257-J257-I257</f>
        <v>3344000</v>
      </c>
      <c r="F257" s="2">
        <v>0</v>
      </c>
      <c r="G257" s="19"/>
      <c r="H257" s="19"/>
      <c r="I257" s="19"/>
      <c r="J257" s="19"/>
      <c r="K257" s="2">
        <f t="shared" si="8"/>
        <v>3344000</v>
      </c>
      <c r="L257" s="19">
        <v>3344000</v>
      </c>
      <c r="M257" s="40" t="s">
        <v>250</v>
      </c>
    </row>
    <row r="258" spans="1:18" outlineLevel="1" x14ac:dyDescent="0.25">
      <c r="A258" t="s">
        <v>229</v>
      </c>
      <c r="B258" t="s">
        <v>20</v>
      </c>
      <c r="C258" t="s">
        <v>1671</v>
      </c>
      <c r="D258" t="s">
        <v>1672</v>
      </c>
      <c r="E258" s="2">
        <f t="shared" si="13"/>
        <v>2844000</v>
      </c>
      <c r="F258" s="2">
        <v>0</v>
      </c>
      <c r="G258" s="19"/>
      <c r="H258" s="19"/>
      <c r="I258" s="19"/>
      <c r="J258" s="19"/>
      <c r="K258" s="2">
        <f t="shared" si="8"/>
        <v>2844000</v>
      </c>
      <c r="L258" s="19">
        <v>2844000</v>
      </c>
      <c r="M258" s="40" t="s">
        <v>250</v>
      </c>
    </row>
    <row r="259" spans="1:18" outlineLevel="1" x14ac:dyDescent="0.25">
      <c r="A259" t="s">
        <v>229</v>
      </c>
      <c r="B259" t="s">
        <v>20</v>
      </c>
      <c r="C259" t="s">
        <v>1862</v>
      </c>
      <c r="D259" t="s">
        <v>1863</v>
      </c>
      <c r="E259" s="2">
        <f t="shared" si="13"/>
        <v>1040000</v>
      </c>
      <c r="F259" s="2">
        <v>0</v>
      </c>
      <c r="G259" s="19">
        <v>1000000</v>
      </c>
      <c r="H259" s="19"/>
      <c r="I259" s="19"/>
      <c r="J259" s="19"/>
      <c r="K259" s="2">
        <f t="shared" si="8"/>
        <v>2040000</v>
      </c>
      <c r="L259" s="19">
        <v>1040000</v>
      </c>
      <c r="M259" s="40" t="s">
        <v>250</v>
      </c>
    </row>
    <row r="260" spans="1:18" outlineLevel="1" x14ac:dyDescent="0.25">
      <c r="A260" t="s">
        <v>229</v>
      </c>
      <c r="B260" t="s">
        <v>20</v>
      </c>
      <c r="C260" t="s">
        <v>1669</v>
      </c>
      <c r="D260" t="s">
        <v>181</v>
      </c>
      <c r="E260" s="2">
        <f t="shared" si="13"/>
        <v>3200000</v>
      </c>
      <c r="F260" s="2">
        <v>0</v>
      </c>
      <c r="G260" s="19"/>
      <c r="H260" s="19"/>
      <c r="I260" s="19"/>
      <c r="J260" s="19"/>
      <c r="K260" s="2">
        <f t="shared" si="8"/>
        <v>3200000</v>
      </c>
      <c r="L260" s="19">
        <v>3200000</v>
      </c>
      <c r="M260" s="40" t="s">
        <v>251</v>
      </c>
    </row>
    <row r="261" spans="1:18" outlineLevel="1" x14ac:dyDescent="0.25">
      <c r="A261" t="s">
        <v>229</v>
      </c>
      <c r="B261" t="s">
        <v>20</v>
      </c>
      <c r="C261" t="s">
        <v>1864</v>
      </c>
      <c r="D261" t="s">
        <v>1865</v>
      </c>
      <c r="E261" s="2">
        <f t="shared" si="13"/>
        <v>1560000</v>
      </c>
      <c r="F261" s="2">
        <v>0</v>
      </c>
      <c r="G261" s="19">
        <v>1000000</v>
      </c>
      <c r="H261" s="19"/>
      <c r="I261" s="19"/>
      <c r="J261" s="19"/>
      <c r="K261" s="2">
        <f t="shared" si="8"/>
        <v>2560000</v>
      </c>
      <c r="L261" s="19">
        <v>1560000</v>
      </c>
      <c r="M261" s="40" t="s">
        <v>288</v>
      </c>
    </row>
    <row r="262" spans="1:18" outlineLevel="1" x14ac:dyDescent="0.25">
      <c r="A262" t="s">
        <v>229</v>
      </c>
      <c r="B262" t="s">
        <v>20</v>
      </c>
      <c r="C262" t="s">
        <v>1866</v>
      </c>
      <c r="D262" t="s">
        <v>1867</v>
      </c>
      <c r="E262" s="2">
        <f t="shared" si="13"/>
        <v>2440000</v>
      </c>
      <c r="F262" s="2">
        <v>5000000</v>
      </c>
      <c r="G262" s="19">
        <v>1000000</v>
      </c>
      <c r="H262" s="19"/>
      <c r="I262" s="19"/>
      <c r="J262" s="19"/>
      <c r="K262" s="2">
        <f t="shared" si="8"/>
        <v>8440000</v>
      </c>
      <c r="L262" s="19">
        <v>7440000</v>
      </c>
      <c r="M262" s="40" t="s">
        <v>250</v>
      </c>
    </row>
    <row r="263" spans="1:18" outlineLevel="1" x14ac:dyDescent="0.25">
      <c r="A263" t="s">
        <v>229</v>
      </c>
      <c r="B263" t="s">
        <v>20</v>
      </c>
      <c r="C263" t="s">
        <v>1868</v>
      </c>
      <c r="D263" t="s">
        <v>1869</v>
      </c>
      <c r="E263" s="2">
        <f t="shared" si="13"/>
        <v>2440000</v>
      </c>
      <c r="F263" s="2">
        <v>5000000</v>
      </c>
      <c r="G263" s="19">
        <v>1000000</v>
      </c>
      <c r="H263" s="19"/>
      <c r="I263" s="19"/>
      <c r="J263" s="19"/>
      <c r="K263" s="2">
        <f t="shared" si="8"/>
        <v>8440000</v>
      </c>
      <c r="L263" s="19">
        <v>7440000</v>
      </c>
      <c r="M263" s="40" t="s">
        <v>250</v>
      </c>
    </row>
    <row r="264" spans="1:18" outlineLevel="1" x14ac:dyDescent="0.25">
      <c r="A264" t="s">
        <v>229</v>
      </c>
      <c r="B264" t="s">
        <v>20</v>
      </c>
      <c r="C264" t="s">
        <v>1870</v>
      </c>
      <c r="D264" t="s">
        <v>13</v>
      </c>
      <c r="E264" s="2">
        <f t="shared" si="13"/>
        <v>2440000</v>
      </c>
      <c r="F264" s="2">
        <v>5000000</v>
      </c>
      <c r="G264" s="19">
        <v>1000000</v>
      </c>
      <c r="H264" s="19"/>
      <c r="I264" s="19"/>
      <c r="J264" s="19"/>
      <c r="K264" s="2">
        <f t="shared" ref="K264:K327" si="14">SUM(E264:G264)-H264+I264+J264</f>
        <v>8440000</v>
      </c>
      <c r="L264" s="19">
        <v>7440000</v>
      </c>
      <c r="M264" s="40" t="s">
        <v>250</v>
      </c>
    </row>
    <row r="265" spans="1:18" outlineLevel="1" x14ac:dyDescent="0.25">
      <c r="A265" t="s">
        <v>229</v>
      </c>
      <c r="B265" t="s">
        <v>20</v>
      </c>
      <c r="C265" t="s">
        <v>1673</v>
      </c>
      <c r="D265" t="s">
        <v>189</v>
      </c>
      <c r="E265" s="2">
        <f t="shared" si="13"/>
        <v>3960000</v>
      </c>
      <c r="F265" s="2">
        <v>5000000</v>
      </c>
      <c r="G265" s="19"/>
      <c r="H265" s="19"/>
      <c r="I265" s="19"/>
      <c r="J265" s="19"/>
      <c r="K265" s="2">
        <f t="shared" si="14"/>
        <v>8960000</v>
      </c>
      <c r="L265" s="19">
        <v>8960000</v>
      </c>
      <c r="M265" s="40" t="s">
        <v>288</v>
      </c>
    </row>
    <row r="266" spans="1:18" outlineLevel="1" x14ac:dyDescent="0.25">
      <c r="A266" t="s">
        <v>229</v>
      </c>
      <c r="B266" t="s">
        <v>20</v>
      </c>
      <c r="C266" t="s">
        <v>1679</v>
      </c>
      <c r="D266" t="s">
        <v>450</v>
      </c>
      <c r="E266" s="2">
        <f t="shared" si="13"/>
        <v>3344000</v>
      </c>
      <c r="F266" s="2">
        <v>5000000</v>
      </c>
      <c r="G266" s="19"/>
      <c r="H266" s="19"/>
      <c r="I266" s="19"/>
      <c r="J266" s="19"/>
      <c r="K266" s="2">
        <f t="shared" si="14"/>
        <v>8344000</v>
      </c>
      <c r="L266" s="19">
        <v>8344000</v>
      </c>
      <c r="M266" s="40" t="s">
        <v>250</v>
      </c>
    </row>
    <row r="267" spans="1:18" outlineLevel="1" x14ac:dyDescent="0.25">
      <c r="A267" t="s">
        <v>229</v>
      </c>
      <c r="B267" t="s">
        <v>20</v>
      </c>
      <c r="C267" t="s">
        <v>1678</v>
      </c>
      <c r="D267" t="s">
        <v>185</v>
      </c>
      <c r="E267" s="2">
        <f t="shared" si="13"/>
        <v>5460000</v>
      </c>
      <c r="F267" s="2">
        <v>5000000</v>
      </c>
      <c r="G267" s="19"/>
      <c r="H267" s="19"/>
      <c r="I267" s="19"/>
      <c r="J267" s="19"/>
      <c r="K267" s="2">
        <f t="shared" si="14"/>
        <v>10460000</v>
      </c>
      <c r="L267" s="19">
        <v>10460000</v>
      </c>
      <c r="M267" s="40" t="s">
        <v>251</v>
      </c>
    </row>
    <row r="268" spans="1:18" outlineLevel="1" x14ac:dyDescent="0.25">
      <c r="A268" t="s">
        <v>229</v>
      </c>
      <c r="B268" t="s">
        <v>20</v>
      </c>
      <c r="C268" t="s">
        <v>1681</v>
      </c>
      <c r="D268" t="s">
        <v>508</v>
      </c>
      <c r="E268" s="2">
        <f t="shared" si="13"/>
        <v>3277000</v>
      </c>
      <c r="F268" s="2">
        <v>5000000</v>
      </c>
      <c r="G268" s="19"/>
      <c r="H268" s="19"/>
      <c r="I268" s="19"/>
      <c r="J268" s="19"/>
      <c r="K268" s="2">
        <f t="shared" si="14"/>
        <v>8277000</v>
      </c>
      <c r="L268" s="19">
        <v>8277000</v>
      </c>
      <c r="M268" s="40" t="s">
        <v>252</v>
      </c>
    </row>
    <row r="269" spans="1:18" s="19" customFormat="1" outlineLevel="1" x14ac:dyDescent="0.25">
      <c r="A269" t="s">
        <v>229</v>
      </c>
      <c r="B269" t="s">
        <v>20</v>
      </c>
      <c r="C269" t="s">
        <v>1680</v>
      </c>
      <c r="D269" t="s">
        <v>521</v>
      </c>
      <c r="E269" s="2">
        <f t="shared" si="13"/>
        <v>3960000</v>
      </c>
      <c r="F269" s="2">
        <v>5000000</v>
      </c>
      <c r="K269" s="2">
        <f t="shared" si="14"/>
        <v>8960000</v>
      </c>
      <c r="L269" s="19">
        <v>8960000</v>
      </c>
      <c r="M269" s="40" t="s">
        <v>288</v>
      </c>
      <c r="R269"/>
    </row>
    <row r="270" spans="1:18" s="19" customFormat="1" outlineLevel="1" x14ac:dyDescent="0.25">
      <c r="A270" t="s">
        <v>229</v>
      </c>
      <c r="B270" t="s">
        <v>20</v>
      </c>
      <c r="C270" t="s">
        <v>1682</v>
      </c>
      <c r="D270" t="s">
        <v>187</v>
      </c>
      <c r="E270" s="2">
        <f t="shared" si="13"/>
        <v>3344000</v>
      </c>
      <c r="F270" s="2">
        <v>0</v>
      </c>
      <c r="K270" s="2">
        <f t="shared" si="14"/>
        <v>3344000</v>
      </c>
      <c r="L270" s="19">
        <v>3344000</v>
      </c>
      <c r="M270" s="40" t="s">
        <v>250</v>
      </c>
      <c r="R270"/>
    </row>
    <row r="271" spans="1:18" s="19" customFormat="1" outlineLevel="1" x14ac:dyDescent="0.25">
      <c r="A271" t="s">
        <v>229</v>
      </c>
      <c r="B271" t="s">
        <v>20</v>
      </c>
      <c r="C271" t="s">
        <v>1683</v>
      </c>
      <c r="D271" t="s">
        <v>451</v>
      </c>
      <c r="E271" s="2">
        <f t="shared" si="13"/>
        <v>3344000</v>
      </c>
      <c r="F271" s="2">
        <v>0</v>
      </c>
      <c r="K271" s="2">
        <f t="shared" si="14"/>
        <v>3344000</v>
      </c>
      <c r="L271" s="19">
        <v>3344000</v>
      </c>
      <c r="M271" s="40" t="s">
        <v>250</v>
      </c>
      <c r="R271"/>
    </row>
    <row r="272" spans="1:18" s="19" customFormat="1" outlineLevel="1" x14ac:dyDescent="0.25">
      <c r="A272" t="s">
        <v>229</v>
      </c>
      <c r="B272" t="s">
        <v>20</v>
      </c>
      <c r="C272" t="s">
        <v>1871</v>
      </c>
      <c r="D272" t="s">
        <v>1872</v>
      </c>
      <c r="E272" s="2">
        <f t="shared" si="13"/>
        <v>1040000</v>
      </c>
      <c r="F272" s="2">
        <v>0</v>
      </c>
      <c r="G272" s="19">
        <v>1000000</v>
      </c>
      <c r="K272" s="2">
        <f t="shared" si="14"/>
        <v>2040000</v>
      </c>
      <c r="L272" s="19">
        <v>1040000</v>
      </c>
      <c r="M272" s="40" t="s">
        <v>288</v>
      </c>
      <c r="R272"/>
    </row>
    <row r="273" spans="1:18" s="19" customFormat="1" outlineLevel="1" x14ac:dyDescent="0.25">
      <c r="A273" t="s">
        <v>229</v>
      </c>
      <c r="B273" t="s">
        <v>20</v>
      </c>
      <c r="C273" t="s">
        <v>1684</v>
      </c>
      <c r="D273" t="s">
        <v>1685</v>
      </c>
      <c r="E273" s="2">
        <f t="shared" si="13"/>
        <v>2466000</v>
      </c>
      <c r="F273" s="2">
        <v>0</v>
      </c>
      <c r="G273" s="19">
        <v>666666.66666666663</v>
      </c>
      <c r="K273" s="2">
        <f t="shared" si="14"/>
        <v>3132666.6666666665</v>
      </c>
      <c r="L273" s="19">
        <v>2466000</v>
      </c>
      <c r="M273" s="40" t="s">
        <v>250</v>
      </c>
      <c r="R273"/>
    </row>
    <row r="274" spans="1:18" s="19" customFormat="1" outlineLevel="1" x14ac:dyDescent="0.25">
      <c r="A274" t="s">
        <v>229</v>
      </c>
      <c r="B274" t="s">
        <v>20</v>
      </c>
      <c r="C274" t="s">
        <v>1686</v>
      </c>
      <c r="D274" t="s">
        <v>1005</v>
      </c>
      <c r="E274" s="2">
        <f t="shared" si="13"/>
        <v>2640000</v>
      </c>
      <c r="F274" s="2">
        <v>0</v>
      </c>
      <c r="K274" s="2">
        <f t="shared" si="14"/>
        <v>2640000</v>
      </c>
      <c r="L274" s="19">
        <v>2640000</v>
      </c>
      <c r="M274" s="40" t="s">
        <v>250</v>
      </c>
      <c r="R274"/>
    </row>
    <row r="275" spans="1:18" s="19" customFormat="1" outlineLevel="1" x14ac:dyDescent="0.25">
      <c r="A275" t="s">
        <v>229</v>
      </c>
      <c r="B275" t="s">
        <v>20</v>
      </c>
      <c r="C275" t="s">
        <v>1687</v>
      </c>
      <c r="D275" t="s">
        <v>57</v>
      </c>
      <c r="E275" s="2">
        <f t="shared" si="13"/>
        <v>442000</v>
      </c>
      <c r="F275" s="2">
        <v>0</v>
      </c>
      <c r="K275" s="2">
        <f t="shared" si="14"/>
        <v>442000</v>
      </c>
      <c r="L275" s="19">
        <v>442000</v>
      </c>
      <c r="M275" s="40" t="s">
        <v>251</v>
      </c>
      <c r="R275"/>
    </row>
    <row r="276" spans="1:18" s="19" customFormat="1" outlineLevel="1" x14ac:dyDescent="0.25">
      <c r="A276" t="s">
        <v>229</v>
      </c>
      <c r="B276" t="s">
        <v>20</v>
      </c>
      <c r="C276" t="s">
        <v>1688</v>
      </c>
      <c r="D276" t="s">
        <v>190</v>
      </c>
      <c r="E276" s="2">
        <f t="shared" si="13"/>
        <v>4390000</v>
      </c>
      <c r="F276" s="2">
        <v>0</v>
      </c>
      <c r="K276" s="2">
        <f t="shared" si="14"/>
        <v>4390000</v>
      </c>
      <c r="L276" s="19">
        <v>4390000</v>
      </c>
      <c r="M276" s="40" t="s">
        <v>288</v>
      </c>
      <c r="R276"/>
    </row>
    <row r="277" spans="1:18" s="19" customFormat="1" outlineLevel="1" x14ac:dyDescent="0.25">
      <c r="A277" t="s">
        <v>229</v>
      </c>
      <c r="B277" t="s">
        <v>20</v>
      </c>
      <c r="C277" t="s">
        <v>1690</v>
      </c>
      <c r="D277" t="s">
        <v>862</v>
      </c>
      <c r="E277" s="2">
        <f t="shared" si="13"/>
        <v>3344000</v>
      </c>
      <c r="F277" s="2">
        <v>5000000</v>
      </c>
      <c r="K277" s="2">
        <f t="shared" si="14"/>
        <v>8344000</v>
      </c>
      <c r="L277" s="19">
        <v>8344000</v>
      </c>
      <c r="M277" s="40" t="s">
        <v>250</v>
      </c>
      <c r="R277"/>
    </row>
    <row r="278" spans="1:18" s="19" customFormat="1" outlineLevel="1" x14ac:dyDescent="0.25">
      <c r="A278" t="s">
        <v>229</v>
      </c>
      <c r="B278" t="s">
        <v>20</v>
      </c>
      <c r="C278"/>
      <c r="D278" t="s">
        <v>1</v>
      </c>
      <c r="E278" s="2">
        <f t="shared" si="13"/>
        <v>0</v>
      </c>
      <c r="F278" s="2">
        <v>0</v>
      </c>
      <c r="K278" s="2">
        <f t="shared" si="14"/>
        <v>0</v>
      </c>
      <c r="L278" s="19">
        <v>0</v>
      </c>
      <c r="M278" s="40" t="s">
        <v>250</v>
      </c>
      <c r="R278"/>
    </row>
    <row r="279" spans="1:18" s="19" customFormat="1" outlineLevel="1" x14ac:dyDescent="0.25">
      <c r="A279" t="s">
        <v>229</v>
      </c>
      <c r="B279" t="s">
        <v>20</v>
      </c>
      <c r="C279" t="s">
        <v>1691</v>
      </c>
      <c r="D279" t="s">
        <v>353</v>
      </c>
      <c r="E279" s="2">
        <f t="shared" si="13"/>
        <v>5460000</v>
      </c>
      <c r="F279" s="2">
        <v>5000000</v>
      </c>
      <c r="K279" s="2">
        <f t="shared" si="14"/>
        <v>10460000</v>
      </c>
      <c r="L279" s="19">
        <v>10460000</v>
      </c>
      <c r="M279" s="40" t="s">
        <v>251</v>
      </c>
      <c r="R279"/>
    </row>
    <row r="280" spans="1:18" s="19" customFormat="1" outlineLevel="1" x14ac:dyDescent="0.25">
      <c r="A280" t="s">
        <v>229</v>
      </c>
      <c r="B280" t="s">
        <v>20</v>
      </c>
      <c r="C280" t="s">
        <v>1693</v>
      </c>
      <c r="D280" t="s">
        <v>863</v>
      </c>
      <c r="E280" s="2">
        <f t="shared" si="13"/>
        <v>3960000</v>
      </c>
      <c r="F280" s="2">
        <v>5000000</v>
      </c>
      <c r="K280" s="2">
        <f t="shared" si="14"/>
        <v>8960000</v>
      </c>
      <c r="L280" s="19">
        <v>8960000</v>
      </c>
      <c r="M280" s="40" t="s">
        <v>288</v>
      </c>
      <c r="R280"/>
    </row>
    <row r="281" spans="1:18" s="19" customFormat="1" outlineLevel="1" x14ac:dyDescent="0.25">
      <c r="A281" t="s">
        <v>229</v>
      </c>
      <c r="B281" t="s">
        <v>20</v>
      </c>
      <c r="C281" t="s">
        <v>1694</v>
      </c>
      <c r="D281" t="s">
        <v>509</v>
      </c>
      <c r="E281" s="2">
        <f t="shared" si="13"/>
        <v>3344000</v>
      </c>
      <c r="F281" s="2">
        <v>0</v>
      </c>
      <c r="K281" s="2">
        <f t="shared" si="14"/>
        <v>3344000</v>
      </c>
      <c r="L281" s="19">
        <v>3344000</v>
      </c>
      <c r="M281" s="40" t="s">
        <v>250</v>
      </c>
      <c r="R281"/>
    </row>
    <row r="282" spans="1:18" s="19" customFormat="1" outlineLevel="1" x14ac:dyDescent="0.25">
      <c r="A282" t="s">
        <v>229</v>
      </c>
      <c r="B282" t="s">
        <v>20</v>
      </c>
      <c r="C282" t="s">
        <v>1695</v>
      </c>
      <c r="D282" t="s">
        <v>1006</v>
      </c>
      <c r="E282" s="2">
        <f t="shared" si="13"/>
        <v>1344000</v>
      </c>
      <c r="F282" s="2">
        <v>0</v>
      </c>
      <c r="K282" s="2">
        <f t="shared" si="14"/>
        <v>1344000</v>
      </c>
      <c r="L282" s="19">
        <v>1344000</v>
      </c>
      <c r="M282" s="40" t="s">
        <v>250</v>
      </c>
      <c r="R282"/>
    </row>
    <row r="283" spans="1:18" s="19" customFormat="1" outlineLevel="1" x14ac:dyDescent="0.25">
      <c r="A283" t="s">
        <v>229</v>
      </c>
      <c r="B283" t="s">
        <v>20</v>
      </c>
      <c r="C283" t="s">
        <v>1696</v>
      </c>
      <c r="D283" t="s">
        <v>1697</v>
      </c>
      <c r="E283" s="2">
        <f t="shared" si="13"/>
        <v>1344000</v>
      </c>
      <c r="F283" s="2">
        <v>0</v>
      </c>
      <c r="K283" s="2">
        <f t="shared" si="14"/>
        <v>1344000</v>
      </c>
      <c r="L283" s="19">
        <v>1344000</v>
      </c>
      <c r="M283" s="40" t="s">
        <v>250</v>
      </c>
      <c r="R283"/>
    </row>
    <row r="284" spans="1:18" s="19" customFormat="1" outlineLevel="1" x14ac:dyDescent="0.25">
      <c r="A284" t="s">
        <v>229</v>
      </c>
      <c r="B284" t="s">
        <v>20</v>
      </c>
      <c r="C284" t="s">
        <v>1698</v>
      </c>
      <c r="D284" t="s">
        <v>194</v>
      </c>
      <c r="E284" s="2">
        <f t="shared" si="13"/>
        <v>1960000</v>
      </c>
      <c r="F284" s="2">
        <v>0</v>
      </c>
      <c r="K284" s="2">
        <f t="shared" si="14"/>
        <v>1960000</v>
      </c>
      <c r="L284" s="19">
        <v>1960000</v>
      </c>
      <c r="M284" s="40" t="s">
        <v>288</v>
      </c>
      <c r="R284"/>
    </row>
    <row r="285" spans="1:18" s="19" customFormat="1" outlineLevel="1" x14ac:dyDescent="0.25">
      <c r="A285" t="s">
        <v>229</v>
      </c>
      <c r="B285" t="s">
        <v>20</v>
      </c>
      <c r="C285" t="s">
        <v>1699</v>
      </c>
      <c r="D285" t="s">
        <v>59</v>
      </c>
      <c r="E285" s="2">
        <f t="shared" si="13"/>
        <v>3344000</v>
      </c>
      <c r="F285" s="2">
        <v>0</v>
      </c>
      <c r="K285" s="2">
        <f t="shared" si="14"/>
        <v>3344000</v>
      </c>
      <c r="L285" s="19">
        <v>3344000</v>
      </c>
      <c r="M285" s="40" t="s">
        <v>250</v>
      </c>
      <c r="R285"/>
    </row>
    <row r="286" spans="1:18" s="19" customFormat="1" outlineLevel="1" x14ac:dyDescent="0.25">
      <c r="A286" t="s">
        <v>229</v>
      </c>
      <c r="B286" t="s">
        <v>20</v>
      </c>
      <c r="C286" t="s">
        <v>1700</v>
      </c>
      <c r="D286" t="s">
        <v>1007</v>
      </c>
      <c r="E286" s="2">
        <f t="shared" si="13"/>
        <v>3344000</v>
      </c>
      <c r="F286" s="2">
        <v>0</v>
      </c>
      <c r="K286" s="2">
        <f t="shared" si="14"/>
        <v>3344000</v>
      </c>
      <c r="L286" s="19">
        <v>3344000</v>
      </c>
      <c r="M286" s="40" t="s">
        <v>250</v>
      </c>
      <c r="R286"/>
    </row>
    <row r="287" spans="1:18" s="19" customFormat="1" outlineLevel="1" x14ac:dyDescent="0.25">
      <c r="A287" t="s">
        <v>229</v>
      </c>
      <c r="B287" t="s">
        <v>20</v>
      </c>
      <c r="C287" t="s">
        <v>1701</v>
      </c>
      <c r="D287" t="s">
        <v>510</v>
      </c>
      <c r="E287" s="2">
        <f t="shared" si="13"/>
        <v>1344000</v>
      </c>
      <c r="F287" s="2">
        <v>0</v>
      </c>
      <c r="K287" s="2">
        <f t="shared" si="14"/>
        <v>1344000</v>
      </c>
      <c r="L287" s="19">
        <v>1344000</v>
      </c>
      <c r="M287" s="40" t="s">
        <v>250</v>
      </c>
      <c r="R287"/>
    </row>
    <row r="288" spans="1:18" s="19" customFormat="1" outlineLevel="1" x14ac:dyDescent="0.25">
      <c r="A288" t="s">
        <v>229</v>
      </c>
      <c r="B288" t="s">
        <v>20</v>
      </c>
      <c r="C288" t="s">
        <v>1702</v>
      </c>
      <c r="D288" t="s">
        <v>195</v>
      </c>
      <c r="E288" s="2">
        <f t="shared" si="13"/>
        <v>3344000</v>
      </c>
      <c r="F288" s="2">
        <v>0</v>
      </c>
      <c r="K288" s="2">
        <f t="shared" si="14"/>
        <v>3344000</v>
      </c>
      <c r="L288" s="19">
        <v>3344000</v>
      </c>
      <c r="M288" s="40" t="s">
        <v>250</v>
      </c>
      <c r="R288"/>
    </row>
    <row r="289" spans="1:18" s="19" customFormat="1" outlineLevel="1" x14ac:dyDescent="0.25">
      <c r="A289" t="s">
        <v>229</v>
      </c>
      <c r="B289" t="s">
        <v>20</v>
      </c>
      <c r="C289" t="s">
        <v>1703</v>
      </c>
      <c r="D289" t="s">
        <v>1008</v>
      </c>
      <c r="E289" s="2">
        <f t="shared" si="13"/>
        <v>1344000</v>
      </c>
      <c r="F289" s="2">
        <v>0</v>
      </c>
      <c r="K289" s="2">
        <f t="shared" si="14"/>
        <v>1344000</v>
      </c>
      <c r="L289" s="19">
        <v>1344000</v>
      </c>
      <c r="M289" s="40" t="s">
        <v>250</v>
      </c>
      <c r="R289"/>
    </row>
    <row r="290" spans="1:18" s="19" customFormat="1" outlineLevel="1" x14ac:dyDescent="0.25">
      <c r="A290" t="s">
        <v>229</v>
      </c>
      <c r="B290" t="s">
        <v>20</v>
      </c>
      <c r="C290" t="s">
        <v>1704</v>
      </c>
      <c r="D290" t="s">
        <v>769</v>
      </c>
      <c r="E290" s="2">
        <f t="shared" si="13"/>
        <v>3960000</v>
      </c>
      <c r="F290" s="2">
        <v>0</v>
      </c>
      <c r="K290" s="2">
        <f t="shared" si="14"/>
        <v>3960000</v>
      </c>
      <c r="L290" s="19">
        <v>3960000</v>
      </c>
      <c r="M290" s="40" t="s">
        <v>288</v>
      </c>
      <c r="R290"/>
    </row>
    <row r="291" spans="1:18" s="19" customFormat="1" outlineLevel="1" x14ac:dyDescent="0.25">
      <c r="A291" t="s">
        <v>229</v>
      </c>
      <c r="B291" t="s">
        <v>20</v>
      </c>
      <c r="C291" t="s">
        <v>1705</v>
      </c>
      <c r="D291" t="s">
        <v>197</v>
      </c>
      <c r="E291" s="2">
        <f t="shared" si="13"/>
        <v>3960000</v>
      </c>
      <c r="F291" s="2">
        <v>0</v>
      </c>
      <c r="K291" s="2">
        <f t="shared" si="14"/>
        <v>3960000</v>
      </c>
      <c r="L291" s="19">
        <v>3960000</v>
      </c>
      <c r="M291" s="40" t="s">
        <v>288</v>
      </c>
      <c r="R291"/>
    </row>
    <row r="292" spans="1:18" s="19" customFormat="1" outlineLevel="1" x14ac:dyDescent="0.25">
      <c r="A292" t="s">
        <v>229</v>
      </c>
      <c r="B292" t="s">
        <v>20</v>
      </c>
      <c r="C292" t="s">
        <v>1706</v>
      </c>
      <c r="D292" t="s">
        <v>770</v>
      </c>
      <c r="E292" s="2">
        <f t="shared" si="13"/>
        <v>2654000</v>
      </c>
      <c r="F292" s="2">
        <v>5000000</v>
      </c>
      <c r="K292" s="2">
        <f t="shared" si="14"/>
        <v>7654000</v>
      </c>
      <c r="L292" s="19">
        <v>7654000</v>
      </c>
      <c r="M292" s="40" t="s">
        <v>253</v>
      </c>
      <c r="R292"/>
    </row>
    <row r="293" spans="1:18" s="19" customFormat="1" outlineLevel="1" x14ac:dyDescent="0.25">
      <c r="A293" t="s">
        <v>229</v>
      </c>
      <c r="B293" t="s">
        <v>20</v>
      </c>
      <c r="C293" t="s">
        <v>1707</v>
      </c>
      <c r="D293" t="s">
        <v>370</v>
      </c>
      <c r="E293" s="2">
        <f t="shared" si="13"/>
        <v>4614000</v>
      </c>
      <c r="F293" s="2">
        <v>5000000</v>
      </c>
      <c r="K293" s="2">
        <f t="shared" si="14"/>
        <v>9614000</v>
      </c>
      <c r="L293" s="19">
        <v>9614000</v>
      </c>
      <c r="M293" s="40" t="s">
        <v>288</v>
      </c>
      <c r="R293"/>
    </row>
    <row r="294" spans="1:18" s="19" customFormat="1" outlineLevel="1" x14ac:dyDescent="0.25">
      <c r="A294" t="s">
        <v>229</v>
      </c>
      <c r="B294" t="s">
        <v>20</v>
      </c>
      <c r="C294" t="s">
        <v>1873</v>
      </c>
      <c r="D294" t="s">
        <v>1874</v>
      </c>
      <c r="E294" s="2">
        <f t="shared" si="13"/>
        <v>2440000</v>
      </c>
      <c r="F294" s="2">
        <v>5000000</v>
      </c>
      <c r="G294" s="19">
        <v>1000000</v>
      </c>
      <c r="K294" s="2">
        <f t="shared" si="14"/>
        <v>8440000</v>
      </c>
      <c r="L294" s="19">
        <v>7440000</v>
      </c>
      <c r="M294" s="40" t="s">
        <v>253</v>
      </c>
      <c r="R294"/>
    </row>
    <row r="295" spans="1:18" s="19" customFormat="1" outlineLevel="1" x14ac:dyDescent="0.25">
      <c r="A295" t="s">
        <v>229</v>
      </c>
      <c r="B295" t="s">
        <v>20</v>
      </c>
      <c r="C295" t="s">
        <v>2094</v>
      </c>
      <c r="D295" t="s">
        <v>2071</v>
      </c>
      <c r="E295" s="2">
        <f t="shared" si="13"/>
        <v>-2407407.4074074072</v>
      </c>
      <c r="F295" s="2">
        <v>5000000</v>
      </c>
      <c r="G295" s="19">
        <v>370370.37037037039</v>
      </c>
      <c r="K295" s="2">
        <f t="shared" si="14"/>
        <v>2962962.9629629632</v>
      </c>
      <c r="L295" s="19">
        <v>2592592.5925925928</v>
      </c>
      <c r="M295" s="40" t="s">
        <v>288</v>
      </c>
      <c r="R295"/>
    </row>
    <row r="296" spans="1:18" s="19" customFormat="1" outlineLevel="1" x14ac:dyDescent="0.25">
      <c r="A296" t="s">
        <v>229</v>
      </c>
      <c r="B296" t="s">
        <v>20</v>
      </c>
      <c r="C296" t="s">
        <v>2072</v>
      </c>
      <c r="D296" t="s">
        <v>2084</v>
      </c>
      <c r="E296" s="2">
        <f t="shared" si="13"/>
        <v>423703.70370370371</v>
      </c>
      <c r="F296" s="2">
        <v>0</v>
      </c>
      <c r="G296" s="19">
        <v>407407.40740740742</v>
      </c>
      <c r="K296" s="2">
        <f t="shared" si="14"/>
        <v>831111.11111111112</v>
      </c>
      <c r="L296" s="19">
        <v>423703.70370370371</v>
      </c>
      <c r="M296" s="40" t="s">
        <v>253</v>
      </c>
      <c r="R296"/>
    </row>
    <row r="297" spans="1:18" s="19" customFormat="1" outlineLevel="1" x14ac:dyDescent="0.25">
      <c r="A297" t="s">
        <v>229</v>
      </c>
      <c r="B297" t="s">
        <v>20</v>
      </c>
      <c r="C297" t="s">
        <v>1712</v>
      </c>
      <c r="D297" t="s">
        <v>200</v>
      </c>
      <c r="E297" s="2">
        <f t="shared" si="13"/>
        <v>3960000</v>
      </c>
      <c r="F297" s="2">
        <v>0</v>
      </c>
      <c r="K297" s="2">
        <f t="shared" si="14"/>
        <v>3960000</v>
      </c>
      <c r="L297" s="19">
        <v>3960000</v>
      </c>
      <c r="M297" s="40" t="s">
        <v>288</v>
      </c>
      <c r="R297"/>
    </row>
    <row r="298" spans="1:18" s="19" customFormat="1" outlineLevel="1" x14ac:dyDescent="0.25">
      <c r="A298" t="s">
        <v>229</v>
      </c>
      <c r="B298" t="s">
        <v>20</v>
      </c>
      <c r="C298" t="s">
        <v>1714</v>
      </c>
      <c r="D298" t="s">
        <v>455</v>
      </c>
      <c r="E298" s="2">
        <f t="shared" si="13"/>
        <v>3344000</v>
      </c>
      <c r="F298" s="2">
        <v>5000000</v>
      </c>
      <c r="K298" s="2">
        <f t="shared" si="14"/>
        <v>8344000</v>
      </c>
      <c r="L298" s="19">
        <v>8344000</v>
      </c>
      <c r="M298" s="40" t="s">
        <v>250</v>
      </c>
      <c r="R298"/>
    </row>
    <row r="299" spans="1:18" s="19" customFormat="1" outlineLevel="1" x14ac:dyDescent="0.25">
      <c r="A299" t="s">
        <v>229</v>
      </c>
      <c r="B299" t="s">
        <v>20</v>
      </c>
      <c r="C299" t="s">
        <v>1715</v>
      </c>
      <c r="D299" t="s">
        <v>556</v>
      </c>
      <c r="E299" s="2">
        <f t="shared" si="13"/>
        <v>3344000</v>
      </c>
      <c r="F299" s="2">
        <v>5000000</v>
      </c>
      <c r="K299" s="2">
        <f t="shared" si="14"/>
        <v>8344000</v>
      </c>
      <c r="L299" s="19">
        <v>8344000</v>
      </c>
      <c r="M299" s="40" t="s">
        <v>253</v>
      </c>
      <c r="R299"/>
    </row>
    <row r="300" spans="1:18" s="19" customFormat="1" outlineLevel="1" x14ac:dyDescent="0.25">
      <c r="A300" t="s">
        <v>229</v>
      </c>
      <c r="B300" t="s">
        <v>20</v>
      </c>
      <c r="C300" t="s">
        <v>1875</v>
      </c>
      <c r="D300" t="s">
        <v>1876</v>
      </c>
      <c r="E300" s="2">
        <f t="shared" si="13"/>
        <v>2040000</v>
      </c>
      <c r="F300" s="2">
        <v>5000000</v>
      </c>
      <c r="G300" s="19">
        <v>1000000</v>
      </c>
      <c r="K300" s="2">
        <f t="shared" si="14"/>
        <v>8040000</v>
      </c>
      <c r="L300" s="19">
        <v>7040000</v>
      </c>
      <c r="M300" s="40" t="s">
        <v>253</v>
      </c>
      <c r="R300"/>
    </row>
    <row r="301" spans="1:18" s="19" customFormat="1" outlineLevel="1" x14ac:dyDescent="0.25">
      <c r="A301" t="s">
        <v>229</v>
      </c>
      <c r="B301" t="s">
        <v>20</v>
      </c>
      <c r="C301" t="s">
        <v>1717</v>
      </c>
      <c r="D301" t="s">
        <v>771</v>
      </c>
      <c r="E301" s="2">
        <f t="shared" si="13"/>
        <v>3344000</v>
      </c>
      <c r="F301" s="2">
        <v>5000000</v>
      </c>
      <c r="K301" s="2">
        <f t="shared" si="14"/>
        <v>8344000</v>
      </c>
      <c r="L301" s="19">
        <v>8344000</v>
      </c>
      <c r="M301" s="40" t="s">
        <v>253</v>
      </c>
      <c r="R301"/>
    </row>
    <row r="302" spans="1:18" s="19" customFormat="1" outlineLevel="1" x14ac:dyDescent="0.25">
      <c r="A302" t="s">
        <v>229</v>
      </c>
      <c r="B302" t="s">
        <v>20</v>
      </c>
      <c r="C302" t="s">
        <v>1718</v>
      </c>
      <c r="D302" t="s">
        <v>196</v>
      </c>
      <c r="E302" s="2">
        <f t="shared" si="13"/>
        <v>3344000</v>
      </c>
      <c r="F302" s="2">
        <v>5000000</v>
      </c>
      <c r="K302" s="2">
        <f t="shared" si="14"/>
        <v>8344000</v>
      </c>
      <c r="L302" s="19">
        <v>8344000</v>
      </c>
      <c r="M302" s="40" t="s">
        <v>253</v>
      </c>
      <c r="R302"/>
    </row>
    <row r="303" spans="1:18" s="19" customFormat="1" outlineLevel="1" x14ac:dyDescent="0.25">
      <c r="A303" t="s">
        <v>230</v>
      </c>
      <c r="B303" t="s">
        <v>20</v>
      </c>
      <c r="C303" s="29" t="s">
        <v>1719</v>
      </c>
      <c r="D303" t="s">
        <v>866</v>
      </c>
      <c r="E303" s="2">
        <f t="shared" si="13"/>
        <v>3344000</v>
      </c>
      <c r="F303" s="2">
        <v>5000000</v>
      </c>
      <c r="K303" s="2">
        <f t="shared" si="14"/>
        <v>8344000</v>
      </c>
      <c r="L303" s="19">
        <v>8344000</v>
      </c>
      <c r="M303" s="39" t="s">
        <v>250</v>
      </c>
      <c r="R303"/>
    </row>
    <row r="304" spans="1:18" s="19" customFormat="1" outlineLevel="1" x14ac:dyDescent="0.25">
      <c r="A304" t="s">
        <v>230</v>
      </c>
      <c r="B304" t="s">
        <v>20</v>
      </c>
      <c r="C304" s="29" t="s">
        <v>2073</v>
      </c>
      <c r="D304" t="s">
        <v>2085</v>
      </c>
      <c r="E304" s="2">
        <f t="shared" si="13"/>
        <v>2440000</v>
      </c>
      <c r="F304" s="2">
        <v>5000000</v>
      </c>
      <c r="G304" s="19">
        <v>1000000</v>
      </c>
      <c r="K304" s="2">
        <f t="shared" si="14"/>
        <v>8440000</v>
      </c>
      <c r="L304" s="19">
        <v>7440000</v>
      </c>
      <c r="M304" s="39" t="s">
        <v>250</v>
      </c>
      <c r="R304"/>
    </row>
    <row r="305" spans="1:18" s="19" customFormat="1" outlineLevel="1" x14ac:dyDescent="0.25">
      <c r="A305" t="s">
        <v>230</v>
      </c>
      <c r="B305" t="s">
        <v>20</v>
      </c>
      <c r="C305" t="s">
        <v>1723</v>
      </c>
      <c r="D305" t="s">
        <v>201</v>
      </c>
      <c r="E305" s="2">
        <f t="shared" si="13"/>
        <v>3493000</v>
      </c>
      <c r="F305" s="2">
        <v>5000000</v>
      </c>
      <c r="K305" s="2">
        <f t="shared" si="14"/>
        <v>8493000</v>
      </c>
      <c r="L305" s="19">
        <v>8493000</v>
      </c>
      <c r="M305" s="40" t="s">
        <v>252</v>
      </c>
      <c r="R305"/>
    </row>
    <row r="306" spans="1:18" s="19" customFormat="1" outlineLevel="1" x14ac:dyDescent="0.25">
      <c r="A306" t="s">
        <v>230</v>
      </c>
      <c r="B306" t="s">
        <v>20</v>
      </c>
      <c r="C306" t="s">
        <v>1721</v>
      </c>
      <c r="D306" t="s">
        <v>456</v>
      </c>
      <c r="E306" s="2">
        <f t="shared" si="13"/>
        <v>3960000</v>
      </c>
      <c r="F306" s="2">
        <v>5000000</v>
      </c>
      <c r="K306" s="2">
        <f t="shared" si="14"/>
        <v>8960000</v>
      </c>
      <c r="L306" s="19">
        <v>8960000</v>
      </c>
      <c r="M306" s="40" t="s">
        <v>288</v>
      </c>
      <c r="R306"/>
    </row>
    <row r="307" spans="1:18" s="19" customFormat="1" outlineLevel="1" x14ac:dyDescent="0.25">
      <c r="A307" t="s">
        <v>230</v>
      </c>
      <c r="B307" t="s">
        <v>20</v>
      </c>
      <c r="C307" t="s">
        <v>1724</v>
      </c>
      <c r="D307" t="s">
        <v>418</v>
      </c>
      <c r="E307" s="2">
        <f t="shared" si="13"/>
        <v>2344000</v>
      </c>
      <c r="F307" s="2">
        <v>5000000</v>
      </c>
      <c r="K307" s="2">
        <f t="shared" si="14"/>
        <v>7344000</v>
      </c>
      <c r="L307" s="19">
        <v>7344000</v>
      </c>
      <c r="M307" s="40" t="s">
        <v>250</v>
      </c>
      <c r="R307"/>
    </row>
    <row r="308" spans="1:18" s="19" customFormat="1" outlineLevel="1" x14ac:dyDescent="0.25">
      <c r="A308" t="s">
        <v>230</v>
      </c>
      <c r="B308" t="s">
        <v>20</v>
      </c>
      <c r="C308" t="s">
        <v>2074</v>
      </c>
      <c r="D308" t="s">
        <v>36</v>
      </c>
      <c r="E308" s="2">
        <f t="shared" si="13"/>
        <v>-376296.29629629618</v>
      </c>
      <c r="F308" s="2">
        <v>3600000</v>
      </c>
      <c r="G308" s="19">
        <v>592592.59259259258</v>
      </c>
      <c r="K308" s="2">
        <f t="shared" si="14"/>
        <v>3816296.2962962966</v>
      </c>
      <c r="L308" s="19">
        <v>3223703.7037037038</v>
      </c>
      <c r="M308" s="40" t="s">
        <v>250</v>
      </c>
      <c r="R308"/>
    </row>
    <row r="309" spans="1:18" s="19" customFormat="1" outlineLevel="1" x14ac:dyDescent="0.25">
      <c r="A309" t="s">
        <v>230</v>
      </c>
      <c r="B309" t="s">
        <v>20</v>
      </c>
      <c r="C309" t="s">
        <v>1725</v>
      </c>
      <c r="D309" t="s">
        <v>203</v>
      </c>
      <c r="E309" s="2">
        <f t="shared" si="13"/>
        <v>2000000</v>
      </c>
      <c r="F309" s="2">
        <v>5000000</v>
      </c>
      <c r="K309" s="2">
        <f t="shared" si="14"/>
        <v>7000000</v>
      </c>
      <c r="L309" s="19">
        <v>7000000</v>
      </c>
      <c r="M309" s="40" t="s">
        <v>288</v>
      </c>
      <c r="R309"/>
    </row>
    <row r="310" spans="1:18" s="19" customFormat="1" outlineLevel="1" x14ac:dyDescent="0.25">
      <c r="A310" t="s">
        <v>230</v>
      </c>
      <c r="B310" t="s">
        <v>20</v>
      </c>
      <c r="C310" t="s">
        <v>2075</v>
      </c>
      <c r="D310" t="s">
        <v>2086</v>
      </c>
      <c r="E310" s="2">
        <f t="shared" si="13"/>
        <v>-309925.92592592584</v>
      </c>
      <c r="F310" s="2">
        <v>3600000</v>
      </c>
      <c r="G310" s="19">
        <v>592592.59259259258</v>
      </c>
      <c r="K310" s="2">
        <f t="shared" si="14"/>
        <v>3882666.666666667</v>
      </c>
      <c r="L310" s="19">
        <v>3290074.0740740742</v>
      </c>
      <c r="M310" s="40" t="s">
        <v>288</v>
      </c>
      <c r="R310"/>
    </row>
    <row r="311" spans="1:18" s="19" customFormat="1" outlineLevel="1" x14ac:dyDescent="0.25">
      <c r="A311" t="s">
        <v>230</v>
      </c>
      <c r="B311" t="s">
        <v>20</v>
      </c>
      <c r="C311" t="s">
        <v>1731</v>
      </c>
      <c r="D311" t="s">
        <v>867</v>
      </c>
      <c r="E311" s="2">
        <f t="shared" si="13"/>
        <v>2844000</v>
      </c>
      <c r="F311" s="2">
        <v>5000000</v>
      </c>
      <c r="K311" s="2">
        <f t="shared" si="14"/>
        <v>7844000</v>
      </c>
      <c r="L311" s="19">
        <v>7844000</v>
      </c>
      <c r="M311" s="40" t="s">
        <v>250</v>
      </c>
      <c r="R311"/>
    </row>
    <row r="312" spans="1:18" s="19" customFormat="1" outlineLevel="1" x14ac:dyDescent="0.25">
      <c r="A312" t="s">
        <v>230</v>
      </c>
      <c r="B312" t="s">
        <v>20</v>
      </c>
      <c r="C312" t="s">
        <v>1729</v>
      </c>
      <c r="D312" t="s">
        <v>205</v>
      </c>
      <c r="E312" s="2">
        <f t="shared" si="13"/>
        <v>4660000</v>
      </c>
      <c r="F312" s="2">
        <v>5000000</v>
      </c>
      <c r="K312" s="2">
        <f t="shared" si="14"/>
        <v>9660000</v>
      </c>
      <c r="L312" s="19">
        <v>9660000</v>
      </c>
      <c r="M312" s="40" t="s">
        <v>251</v>
      </c>
      <c r="R312"/>
    </row>
    <row r="313" spans="1:18" s="19" customFormat="1" outlineLevel="1" x14ac:dyDescent="0.25">
      <c r="A313" t="s">
        <v>230</v>
      </c>
      <c r="B313" t="s">
        <v>20</v>
      </c>
      <c r="C313" t="s">
        <v>2076</v>
      </c>
      <c r="D313" t="s">
        <v>2087</v>
      </c>
      <c r="E313" s="2">
        <f t="shared" si="13"/>
        <v>3154000</v>
      </c>
      <c r="F313" s="2">
        <v>5000000</v>
      </c>
      <c r="G313" s="19">
        <v>1000000</v>
      </c>
      <c r="K313" s="2">
        <f t="shared" si="14"/>
        <v>9154000</v>
      </c>
      <c r="L313" s="19">
        <v>8154000</v>
      </c>
      <c r="M313" s="40" t="s">
        <v>252</v>
      </c>
      <c r="R313"/>
    </row>
    <row r="314" spans="1:18" s="19" customFormat="1" outlineLevel="1" x14ac:dyDescent="0.25">
      <c r="A314" t="s">
        <v>230</v>
      </c>
      <c r="B314" t="s">
        <v>20</v>
      </c>
      <c r="C314" t="s">
        <v>1732</v>
      </c>
      <c r="D314" t="s">
        <v>1733</v>
      </c>
      <c r="E314" s="2">
        <f t="shared" si="13"/>
        <v>3960000</v>
      </c>
      <c r="F314" s="2">
        <v>5000000</v>
      </c>
      <c r="K314" s="2">
        <f t="shared" si="14"/>
        <v>8960000</v>
      </c>
      <c r="L314" s="19">
        <v>8960000</v>
      </c>
      <c r="M314" s="40" t="s">
        <v>288</v>
      </c>
      <c r="R314"/>
    </row>
    <row r="315" spans="1:18" s="19" customFormat="1" outlineLevel="1" x14ac:dyDescent="0.25">
      <c r="A315" t="s">
        <v>230</v>
      </c>
      <c r="B315" t="s">
        <v>20</v>
      </c>
      <c r="C315" t="s">
        <v>2077</v>
      </c>
      <c r="D315" t="s">
        <v>204</v>
      </c>
      <c r="E315" s="2">
        <f t="shared" si="13"/>
        <v>2160000</v>
      </c>
      <c r="F315" s="2">
        <v>5000000</v>
      </c>
      <c r="G315" s="19">
        <v>1000000</v>
      </c>
      <c r="K315" s="2">
        <f t="shared" si="14"/>
        <v>8160000</v>
      </c>
      <c r="L315" s="19">
        <v>7160000</v>
      </c>
      <c r="M315" s="40" t="s">
        <v>250</v>
      </c>
      <c r="R315"/>
    </row>
    <row r="316" spans="1:18" s="19" customFormat="1" outlineLevel="1" x14ac:dyDescent="0.25">
      <c r="A316" t="s">
        <v>230</v>
      </c>
      <c r="B316" t="s">
        <v>20</v>
      </c>
      <c r="C316" t="s">
        <v>1736</v>
      </c>
      <c r="D316" t="s">
        <v>56</v>
      </c>
      <c r="E316" s="2">
        <f t="shared" si="13"/>
        <v>3344000</v>
      </c>
      <c r="F316" s="2">
        <v>5000000</v>
      </c>
      <c r="K316" s="2">
        <f t="shared" si="14"/>
        <v>8344000</v>
      </c>
      <c r="L316" s="19">
        <v>8344000</v>
      </c>
      <c r="M316" s="40" t="s">
        <v>250</v>
      </c>
      <c r="R316"/>
    </row>
    <row r="317" spans="1:18" s="19" customFormat="1" outlineLevel="1" x14ac:dyDescent="0.25">
      <c r="A317" t="s">
        <v>230</v>
      </c>
      <c r="B317" t="s">
        <v>20</v>
      </c>
      <c r="C317" t="s">
        <v>1737</v>
      </c>
      <c r="D317" t="s">
        <v>1009</v>
      </c>
      <c r="E317" s="2">
        <f t="shared" si="13"/>
        <v>3344000</v>
      </c>
      <c r="F317" s="2">
        <v>5000000</v>
      </c>
      <c r="K317" s="2">
        <f t="shared" si="14"/>
        <v>8344000</v>
      </c>
      <c r="L317" s="19">
        <v>8344000</v>
      </c>
      <c r="M317" s="40" t="s">
        <v>250</v>
      </c>
      <c r="R317"/>
    </row>
    <row r="318" spans="1:18" s="19" customFormat="1" outlineLevel="1" x14ac:dyDescent="0.25">
      <c r="A318" t="s">
        <v>230</v>
      </c>
      <c r="B318" t="s">
        <v>20</v>
      </c>
      <c r="C318" t="s">
        <v>1734</v>
      </c>
      <c r="D318" t="s">
        <v>207</v>
      </c>
      <c r="E318" s="2">
        <f t="shared" si="13"/>
        <v>3960000</v>
      </c>
      <c r="F318" s="2">
        <v>5000000</v>
      </c>
      <c r="K318" s="2">
        <f t="shared" si="14"/>
        <v>8960000</v>
      </c>
      <c r="L318" s="19">
        <v>8960000</v>
      </c>
      <c r="M318" s="40" t="s">
        <v>251</v>
      </c>
      <c r="R318"/>
    </row>
    <row r="319" spans="1:18" s="19" customFormat="1" outlineLevel="1" x14ac:dyDescent="0.25">
      <c r="A319" t="s">
        <v>230</v>
      </c>
      <c r="B319" t="s">
        <v>20</v>
      </c>
      <c r="C319" t="s">
        <v>1738</v>
      </c>
      <c r="D319" t="s">
        <v>1739</v>
      </c>
      <c r="E319" s="2">
        <f t="shared" si="13"/>
        <v>2844000</v>
      </c>
      <c r="F319" s="2">
        <v>5000000</v>
      </c>
      <c r="K319" s="2">
        <f t="shared" si="14"/>
        <v>7844000</v>
      </c>
      <c r="L319" s="19">
        <v>7844000</v>
      </c>
      <c r="M319" s="40" t="s">
        <v>250</v>
      </c>
      <c r="R319"/>
    </row>
    <row r="320" spans="1:18" s="19" customFormat="1" outlineLevel="1" x14ac:dyDescent="0.25">
      <c r="A320" t="s">
        <v>230</v>
      </c>
      <c r="B320" t="s">
        <v>20</v>
      </c>
      <c r="C320" t="s">
        <v>1740</v>
      </c>
      <c r="D320" t="s">
        <v>868</v>
      </c>
      <c r="E320" s="2">
        <f t="shared" si="13"/>
        <v>2344000</v>
      </c>
      <c r="F320" s="2">
        <v>5000000</v>
      </c>
      <c r="K320" s="2">
        <f t="shared" si="14"/>
        <v>7344000</v>
      </c>
      <c r="L320" s="19">
        <v>7344000</v>
      </c>
      <c r="M320" s="40" t="s">
        <v>250</v>
      </c>
      <c r="R320"/>
    </row>
    <row r="321" spans="1:18" s="19" customFormat="1" outlineLevel="1" x14ac:dyDescent="0.25">
      <c r="A321" t="s">
        <v>230</v>
      </c>
      <c r="B321" t="s">
        <v>20</v>
      </c>
      <c r="C321" t="s">
        <v>1878</v>
      </c>
      <c r="D321" t="s">
        <v>1879</v>
      </c>
      <c r="E321" s="2">
        <f t="shared" ref="E321:E371" si="15">+L321-F321-J321-I321</f>
        <v>2440000</v>
      </c>
      <c r="F321" s="2">
        <v>5000000</v>
      </c>
      <c r="G321" s="19">
        <v>1000000</v>
      </c>
      <c r="K321" s="2">
        <f t="shared" si="14"/>
        <v>8440000</v>
      </c>
      <c r="L321" s="19">
        <v>7440000</v>
      </c>
      <c r="M321" s="40" t="s">
        <v>250</v>
      </c>
      <c r="R321"/>
    </row>
    <row r="322" spans="1:18" s="19" customFormat="1" outlineLevel="1" x14ac:dyDescent="0.25">
      <c r="A322" t="s">
        <v>230</v>
      </c>
      <c r="B322" t="s">
        <v>20</v>
      </c>
      <c r="C322" t="s">
        <v>1880</v>
      </c>
      <c r="D322" t="s">
        <v>2088</v>
      </c>
      <c r="E322" s="2">
        <f t="shared" si="15"/>
        <v>2440000</v>
      </c>
      <c r="F322" s="2">
        <v>5000000</v>
      </c>
      <c r="G322" s="19">
        <v>1000000</v>
      </c>
      <c r="K322" s="2">
        <f t="shared" si="14"/>
        <v>8440000</v>
      </c>
      <c r="L322" s="19">
        <v>7440000</v>
      </c>
      <c r="M322" s="40" t="s">
        <v>250</v>
      </c>
      <c r="R322"/>
    </row>
    <row r="323" spans="1:18" s="19" customFormat="1" outlineLevel="1" x14ac:dyDescent="0.25">
      <c r="A323" t="s">
        <v>230</v>
      </c>
      <c r="B323" t="s">
        <v>20</v>
      </c>
      <c r="C323" t="s">
        <v>1884</v>
      </c>
      <c r="D323" t="s">
        <v>1885</v>
      </c>
      <c r="E323" s="2">
        <f t="shared" si="15"/>
        <v>2440000</v>
      </c>
      <c r="F323" s="2">
        <v>3600000</v>
      </c>
      <c r="G323" s="19">
        <v>1000000</v>
      </c>
      <c r="K323" s="2">
        <f t="shared" si="14"/>
        <v>7040000</v>
      </c>
      <c r="L323" s="19">
        <v>6040000</v>
      </c>
      <c r="M323" s="40" t="s">
        <v>250</v>
      </c>
      <c r="R323"/>
    </row>
    <row r="324" spans="1:18" s="19" customFormat="1" outlineLevel="1" x14ac:dyDescent="0.25">
      <c r="A324" t="s">
        <v>230</v>
      </c>
      <c r="B324" t="s">
        <v>20</v>
      </c>
      <c r="C324" t="s">
        <v>2078</v>
      </c>
      <c r="D324" t="s">
        <v>2089</v>
      </c>
      <c r="E324" s="2">
        <f t="shared" si="15"/>
        <v>2440000</v>
      </c>
      <c r="F324" s="2">
        <v>5000000</v>
      </c>
      <c r="G324" s="19">
        <v>1000000</v>
      </c>
      <c r="K324" s="2">
        <f t="shared" si="14"/>
        <v>8440000</v>
      </c>
      <c r="L324" s="19">
        <v>7440000</v>
      </c>
      <c r="M324" s="40" t="s">
        <v>250</v>
      </c>
      <c r="R324"/>
    </row>
    <row r="325" spans="1:18" s="19" customFormat="1" outlineLevel="1" x14ac:dyDescent="0.25">
      <c r="A325" t="s">
        <v>230</v>
      </c>
      <c r="B325" t="s">
        <v>20</v>
      </c>
      <c r="C325" t="s">
        <v>2079</v>
      </c>
      <c r="D325" t="s">
        <v>2090</v>
      </c>
      <c r="E325" s="2">
        <f t="shared" si="15"/>
        <v>2440000</v>
      </c>
      <c r="F325" s="2">
        <v>5000000</v>
      </c>
      <c r="G325" s="19">
        <v>1000000</v>
      </c>
      <c r="K325" s="2">
        <f t="shared" si="14"/>
        <v>8440000</v>
      </c>
      <c r="L325" s="19">
        <v>7440000</v>
      </c>
      <c r="M325" s="40" t="s">
        <v>250</v>
      </c>
      <c r="R325"/>
    </row>
    <row r="326" spans="1:18" s="19" customFormat="1" outlineLevel="1" x14ac:dyDescent="0.25">
      <c r="A326" t="s">
        <v>230</v>
      </c>
      <c r="B326" t="s">
        <v>20</v>
      </c>
      <c r="C326" t="s">
        <v>1882</v>
      </c>
      <c r="D326" t="s">
        <v>1883</v>
      </c>
      <c r="E326" s="2">
        <f t="shared" si="15"/>
        <v>2040000</v>
      </c>
      <c r="F326" s="2">
        <v>5000000</v>
      </c>
      <c r="G326" s="19">
        <v>1000000</v>
      </c>
      <c r="K326" s="2">
        <f t="shared" si="14"/>
        <v>8040000</v>
      </c>
      <c r="L326" s="19">
        <v>7040000</v>
      </c>
      <c r="M326" s="40" t="s">
        <v>251</v>
      </c>
      <c r="R326"/>
    </row>
    <row r="327" spans="1:18" s="19" customFormat="1" outlineLevel="1" x14ac:dyDescent="0.25">
      <c r="A327" t="s">
        <v>230</v>
      </c>
      <c r="B327" t="s">
        <v>20</v>
      </c>
      <c r="C327" t="s">
        <v>1886</v>
      </c>
      <c r="D327" t="s">
        <v>1887</v>
      </c>
      <c r="E327" s="2">
        <f t="shared" si="15"/>
        <v>1992000</v>
      </c>
      <c r="F327" s="2">
        <v>5000000</v>
      </c>
      <c r="G327" s="19">
        <v>1000000</v>
      </c>
      <c r="K327" s="2">
        <f t="shared" si="14"/>
        <v>7992000</v>
      </c>
      <c r="L327" s="19">
        <v>6992000</v>
      </c>
      <c r="M327" s="40" t="s">
        <v>288</v>
      </c>
      <c r="R327"/>
    </row>
    <row r="328" spans="1:18" s="19" customFormat="1" outlineLevel="1" x14ac:dyDescent="0.25">
      <c r="A328" t="s">
        <v>230</v>
      </c>
      <c r="B328" t="s">
        <v>20</v>
      </c>
      <c r="C328" t="s">
        <v>1747</v>
      </c>
      <c r="D328" t="s">
        <v>1021</v>
      </c>
      <c r="E328" s="2">
        <f t="shared" si="15"/>
        <v>2844000</v>
      </c>
      <c r="F328" s="2">
        <v>5000000</v>
      </c>
      <c r="K328" s="2">
        <f t="shared" ref="K328:K389" si="16">SUM(E328:G328)-H328+I328+J328</f>
        <v>7844000</v>
      </c>
      <c r="L328" s="19">
        <v>7844000</v>
      </c>
      <c r="M328" s="40" t="s">
        <v>250</v>
      </c>
      <c r="R328"/>
    </row>
    <row r="329" spans="1:18" s="19" customFormat="1" outlineLevel="1" x14ac:dyDescent="0.25">
      <c r="A329" t="s">
        <v>230</v>
      </c>
      <c r="B329" t="s">
        <v>20</v>
      </c>
      <c r="C329" t="s">
        <v>1745</v>
      </c>
      <c r="D329" t="s">
        <v>1010</v>
      </c>
      <c r="E329" s="2">
        <f t="shared" si="15"/>
        <v>2000000</v>
      </c>
      <c r="F329" s="2">
        <v>3600000</v>
      </c>
      <c r="K329" s="2">
        <f t="shared" si="16"/>
        <v>5600000</v>
      </c>
      <c r="L329" s="19">
        <v>5600000</v>
      </c>
      <c r="M329" s="40" t="s">
        <v>288</v>
      </c>
      <c r="R329"/>
    </row>
    <row r="330" spans="1:18" s="19" customFormat="1" outlineLevel="1" x14ac:dyDescent="0.25">
      <c r="A330" t="s">
        <v>230</v>
      </c>
      <c r="B330" t="s">
        <v>20</v>
      </c>
      <c r="C330" t="s">
        <v>1888</v>
      </c>
      <c r="D330" t="s">
        <v>1889</v>
      </c>
      <c r="E330" s="2">
        <f t="shared" si="15"/>
        <v>2440000</v>
      </c>
      <c r="F330" s="2">
        <v>5000000</v>
      </c>
      <c r="G330" s="19">
        <v>1000000</v>
      </c>
      <c r="K330" s="2">
        <f t="shared" si="16"/>
        <v>8440000</v>
      </c>
      <c r="L330" s="19">
        <v>7440000</v>
      </c>
      <c r="M330" s="40" t="s">
        <v>250</v>
      </c>
      <c r="R330"/>
    </row>
    <row r="331" spans="1:18" s="19" customFormat="1" outlineLevel="1" x14ac:dyDescent="0.25">
      <c r="A331" t="s">
        <v>230</v>
      </c>
      <c r="B331" t="s">
        <v>20</v>
      </c>
      <c r="C331"/>
      <c r="D331" t="s">
        <v>1</v>
      </c>
      <c r="E331" s="2">
        <f t="shared" si="15"/>
        <v>0</v>
      </c>
      <c r="F331" s="2">
        <v>0</v>
      </c>
      <c r="K331" s="2">
        <f t="shared" si="16"/>
        <v>0</v>
      </c>
      <c r="L331" s="19">
        <v>0</v>
      </c>
      <c r="M331" s="40" t="s">
        <v>250</v>
      </c>
      <c r="R331"/>
    </row>
    <row r="332" spans="1:18" s="19" customFormat="1" outlineLevel="1" x14ac:dyDescent="0.25">
      <c r="A332" t="s">
        <v>230</v>
      </c>
      <c r="B332" t="s">
        <v>20</v>
      </c>
      <c r="C332" t="s">
        <v>2080</v>
      </c>
      <c r="D332" t="s">
        <v>58</v>
      </c>
      <c r="E332" s="2">
        <f t="shared" si="15"/>
        <v>2440000</v>
      </c>
      <c r="F332" s="2">
        <v>5000000</v>
      </c>
      <c r="G332" s="19">
        <v>1000000</v>
      </c>
      <c r="K332" s="2">
        <f t="shared" si="16"/>
        <v>8440000</v>
      </c>
      <c r="L332" s="19">
        <v>7440000</v>
      </c>
      <c r="M332" s="40" t="s">
        <v>251</v>
      </c>
      <c r="R332"/>
    </row>
    <row r="333" spans="1:18" s="19" customFormat="1" outlineLevel="1" x14ac:dyDescent="0.25">
      <c r="A333" t="s">
        <v>230</v>
      </c>
      <c r="B333" t="s">
        <v>20</v>
      </c>
      <c r="C333" t="s">
        <v>1753</v>
      </c>
      <c r="D333" t="s">
        <v>458</v>
      </c>
      <c r="E333" s="2">
        <f t="shared" si="15"/>
        <v>2000000</v>
      </c>
      <c r="F333" s="2">
        <v>5000000</v>
      </c>
      <c r="K333" s="2">
        <f t="shared" si="16"/>
        <v>7000000</v>
      </c>
      <c r="L333" s="19">
        <v>7000000</v>
      </c>
      <c r="M333" s="40" t="s">
        <v>288</v>
      </c>
      <c r="R333"/>
    </row>
    <row r="334" spans="1:18" s="19" customFormat="1" outlineLevel="1" x14ac:dyDescent="0.25">
      <c r="A334" t="s">
        <v>230</v>
      </c>
      <c r="B334" t="s">
        <v>20</v>
      </c>
      <c r="C334" t="s">
        <v>1890</v>
      </c>
      <c r="D334" t="s">
        <v>1891</v>
      </c>
      <c r="E334" s="2">
        <f t="shared" si="15"/>
        <v>3259000</v>
      </c>
      <c r="F334" s="2">
        <v>5000000</v>
      </c>
      <c r="G334" s="19">
        <v>1000000</v>
      </c>
      <c r="K334" s="2">
        <f t="shared" si="16"/>
        <v>9259000</v>
      </c>
      <c r="L334" s="19">
        <v>8259000</v>
      </c>
      <c r="M334" s="40" t="s">
        <v>252</v>
      </c>
      <c r="R334"/>
    </row>
    <row r="335" spans="1:18" s="19" customFormat="1" outlineLevel="1" x14ac:dyDescent="0.25">
      <c r="A335" t="s">
        <v>230</v>
      </c>
      <c r="B335" t="s">
        <v>20</v>
      </c>
      <c r="C335" t="s">
        <v>1758</v>
      </c>
      <c r="D335" t="s">
        <v>1759</v>
      </c>
      <c r="E335" s="2">
        <f t="shared" si="15"/>
        <v>1540000</v>
      </c>
      <c r="F335" s="2">
        <v>0</v>
      </c>
      <c r="G335" s="19">
        <v>592592.59259259258</v>
      </c>
      <c r="K335" s="2">
        <f t="shared" si="16"/>
        <v>2132592.5925925924</v>
      </c>
      <c r="L335" s="19">
        <v>1540000</v>
      </c>
      <c r="M335" s="40" t="s">
        <v>250</v>
      </c>
      <c r="R335"/>
    </row>
    <row r="336" spans="1:18" s="19" customFormat="1" outlineLevel="1" x14ac:dyDescent="0.25">
      <c r="A336" t="s">
        <v>230</v>
      </c>
      <c r="B336" t="s">
        <v>20</v>
      </c>
      <c r="C336"/>
      <c r="D336" t="s">
        <v>1</v>
      </c>
      <c r="E336" s="2">
        <f t="shared" si="15"/>
        <v>0</v>
      </c>
      <c r="F336" s="2">
        <v>0</v>
      </c>
      <c r="K336" s="2">
        <f t="shared" si="16"/>
        <v>0</v>
      </c>
      <c r="L336" s="19">
        <v>0</v>
      </c>
      <c r="M336" s="40" t="s">
        <v>250</v>
      </c>
      <c r="R336"/>
    </row>
    <row r="337" spans="1:18" s="19" customFormat="1" outlineLevel="1" x14ac:dyDescent="0.25">
      <c r="A337" t="s">
        <v>230</v>
      </c>
      <c r="B337" t="s">
        <v>20</v>
      </c>
      <c r="C337" t="s">
        <v>2081</v>
      </c>
      <c r="D337" t="s">
        <v>2091</v>
      </c>
      <c r="E337" s="2">
        <f t="shared" si="15"/>
        <v>654814.81481481483</v>
      </c>
      <c r="F337" s="2">
        <v>0</v>
      </c>
      <c r="G337" s="19">
        <v>629629.62962962966</v>
      </c>
      <c r="K337" s="2">
        <f t="shared" si="16"/>
        <v>1284444.4444444445</v>
      </c>
      <c r="L337" s="19">
        <v>654814.81481481483</v>
      </c>
      <c r="M337" s="40" t="s">
        <v>251</v>
      </c>
      <c r="R337"/>
    </row>
    <row r="338" spans="1:18" s="19" customFormat="1" outlineLevel="1" x14ac:dyDescent="0.25">
      <c r="A338" t="s">
        <v>230</v>
      </c>
      <c r="B338" t="s">
        <v>20</v>
      </c>
      <c r="C338" t="s">
        <v>1892</v>
      </c>
      <c r="D338" t="s">
        <v>1893</v>
      </c>
      <c r="E338" s="2">
        <f t="shared" si="15"/>
        <v>3172000</v>
      </c>
      <c r="F338" s="2">
        <v>5000000</v>
      </c>
      <c r="G338" s="19">
        <v>1000000</v>
      </c>
      <c r="K338" s="2">
        <f t="shared" si="16"/>
        <v>9172000</v>
      </c>
      <c r="L338" s="19">
        <v>8172000</v>
      </c>
      <c r="M338" s="40" t="s">
        <v>252</v>
      </c>
      <c r="R338"/>
    </row>
    <row r="339" spans="1:18" s="19" customFormat="1" outlineLevel="1" x14ac:dyDescent="0.25">
      <c r="A339" t="s">
        <v>230</v>
      </c>
      <c r="B339" t="s">
        <v>20</v>
      </c>
      <c r="C339" t="s">
        <v>1763</v>
      </c>
      <c r="D339" t="s">
        <v>215</v>
      </c>
      <c r="E339" s="2">
        <f t="shared" si="15"/>
        <v>3560000</v>
      </c>
      <c r="F339" s="2">
        <v>0</v>
      </c>
      <c r="K339" s="2">
        <f t="shared" si="16"/>
        <v>3560000</v>
      </c>
      <c r="L339" s="19">
        <v>3560000</v>
      </c>
      <c r="M339" s="40" t="s">
        <v>288</v>
      </c>
      <c r="R339"/>
    </row>
    <row r="340" spans="1:18" s="19" customFormat="1" outlineLevel="1" x14ac:dyDescent="0.25">
      <c r="A340" t="s">
        <v>230</v>
      </c>
      <c r="B340" t="s">
        <v>20</v>
      </c>
      <c r="C340" t="s">
        <v>2082</v>
      </c>
      <c r="D340" t="s">
        <v>2092</v>
      </c>
      <c r="E340" s="2">
        <f t="shared" si="15"/>
        <v>731851.8518518518</v>
      </c>
      <c r="F340" s="2">
        <v>0</v>
      </c>
      <c r="G340" s="19">
        <v>703703.70370370371</v>
      </c>
      <c r="K340" s="2">
        <f t="shared" si="16"/>
        <v>1435555.5555555555</v>
      </c>
      <c r="L340" s="19">
        <v>731851.8518518518</v>
      </c>
      <c r="M340" s="40" t="s">
        <v>250</v>
      </c>
      <c r="R340"/>
    </row>
    <row r="341" spans="1:18" s="19" customFormat="1" outlineLevel="1" x14ac:dyDescent="0.25">
      <c r="A341" t="s">
        <v>230</v>
      </c>
      <c r="B341" t="s">
        <v>20</v>
      </c>
      <c r="C341" t="s">
        <v>2083</v>
      </c>
      <c r="D341" t="s">
        <v>2093</v>
      </c>
      <c r="E341" s="2">
        <f t="shared" si="15"/>
        <v>2440000</v>
      </c>
      <c r="F341" s="2">
        <v>0</v>
      </c>
      <c r="G341" s="19">
        <v>1000000</v>
      </c>
      <c r="K341" s="2">
        <f t="shared" si="16"/>
        <v>3440000</v>
      </c>
      <c r="L341" s="19">
        <v>2440000</v>
      </c>
      <c r="M341" s="40" t="s">
        <v>250</v>
      </c>
      <c r="R341"/>
    </row>
    <row r="342" spans="1:18" s="19" customFormat="1" outlineLevel="1" x14ac:dyDescent="0.25">
      <c r="A342" t="s">
        <v>230</v>
      </c>
      <c r="B342" t="s">
        <v>20</v>
      </c>
      <c r="C342" t="s">
        <v>1768</v>
      </c>
      <c r="D342" t="s">
        <v>870</v>
      </c>
      <c r="E342" s="2">
        <f t="shared" si="15"/>
        <v>3960000</v>
      </c>
      <c r="F342" s="2">
        <v>0</v>
      </c>
      <c r="K342" s="2">
        <f t="shared" si="16"/>
        <v>3960000</v>
      </c>
      <c r="L342" s="19">
        <v>3960000</v>
      </c>
      <c r="M342" s="40" t="s">
        <v>288</v>
      </c>
      <c r="R342"/>
    </row>
    <row r="343" spans="1:18" s="19" customFormat="1" outlineLevel="1" x14ac:dyDescent="0.25">
      <c r="A343" t="s">
        <v>230</v>
      </c>
      <c r="B343" t="s">
        <v>20</v>
      </c>
      <c r="C343" t="s">
        <v>1769</v>
      </c>
      <c r="D343" t="s">
        <v>1013</v>
      </c>
      <c r="E343" s="2">
        <f t="shared" si="15"/>
        <v>2844000</v>
      </c>
      <c r="F343" s="2">
        <v>5000000</v>
      </c>
      <c r="K343" s="2">
        <f t="shared" si="16"/>
        <v>7844000</v>
      </c>
      <c r="L343" s="19">
        <v>7844000</v>
      </c>
      <c r="M343" s="40" t="s">
        <v>250</v>
      </c>
      <c r="R343"/>
    </row>
    <row r="344" spans="1:18" s="19" customFormat="1" outlineLevel="1" x14ac:dyDescent="0.25">
      <c r="A344" t="s">
        <v>230</v>
      </c>
      <c r="B344" t="s">
        <v>20</v>
      </c>
      <c r="C344" t="s">
        <v>1770</v>
      </c>
      <c r="D344" t="s">
        <v>1771</v>
      </c>
      <c r="E344" s="2">
        <f t="shared" si="15"/>
        <v>2844000</v>
      </c>
      <c r="F344" s="2">
        <v>5000000</v>
      </c>
      <c r="K344" s="2">
        <f t="shared" si="16"/>
        <v>7844000</v>
      </c>
      <c r="L344" s="19">
        <v>7844000</v>
      </c>
      <c r="M344" s="40" t="s">
        <v>250</v>
      </c>
      <c r="R344"/>
    </row>
    <row r="345" spans="1:18" s="19" customFormat="1" outlineLevel="1" x14ac:dyDescent="0.25">
      <c r="A345" t="s">
        <v>230</v>
      </c>
      <c r="B345" t="s">
        <v>20</v>
      </c>
      <c r="C345" t="s">
        <v>1772</v>
      </c>
      <c r="D345" t="s">
        <v>1014</v>
      </c>
      <c r="E345" s="2">
        <f t="shared" si="15"/>
        <v>3960000</v>
      </c>
      <c r="F345" s="2">
        <v>5000000</v>
      </c>
      <c r="K345" s="2">
        <f t="shared" si="16"/>
        <v>8960000</v>
      </c>
      <c r="L345" s="19">
        <v>8960000</v>
      </c>
      <c r="M345" s="40" t="s">
        <v>288</v>
      </c>
      <c r="R345"/>
    </row>
    <row r="346" spans="1:18" s="19" customFormat="1" outlineLevel="1" x14ac:dyDescent="0.25">
      <c r="A346" t="s">
        <v>230</v>
      </c>
      <c r="B346" t="s">
        <v>20</v>
      </c>
      <c r="C346" t="s">
        <v>1877</v>
      </c>
      <c r="D346" t="s">
        <v>459</v>
      </c>
      <c r="E346" s="2">
        <f t="shared" si="15"/>
        <v>2440000</v>
      </c>
      <c r="F346" s="2">
        <v>5000000</v>
      </c>
      <c r="G346" s="19">
        <v>1000000</v>
      </c>
      <c r="K346" s="2">
        <f t="shared" si="16"/>
        <v>8440000</v>
      </c>
      <c r="L346" s="19">
        <v>7440000</v>
      </c>
      <c r="M346" s="40" t="s">
        <v>253</v>
      </c>
      <c r="R346"/>
    </row>
    <row r="347" spans="1:18" s="19" customFormat="1" outlineLevel="1" x14ac:dyDescent="0.25">
      <c r="A347" t="s">
        <v>230</v>
      </c>
      <c r="B347" t="s">
        <v>20</v>
      </c>
      <c r="C347" t="s">
        <v>1774</v>
      </c>
      <c r="D347" t="s">
        <v>871</v>
      </c>
      <c r="E347" s="2">
        <f t="shared" si="15"/>
        <v>1344000</v>
      </c>
      <c r="F347" s="2">
        <v>5000000</v>
      </c>
      <c r="K347" s="2">
        <f t="shared" si="16"/>
        <v>6344000</v>
      </c>
      <c r="L347" s="19">
        <v>6344000</v>
      </c>
      <c r="M347" s="40" t="s">
        <v>253</v>
      </c>
      <c r="R347"/>
    </row>
    <row r="348" spans="1:18" s="19" customFormat="1" outlineLevel="1" x14ac:dyDescent="0.25">
      <c r="A348" t="s">
        <v>230</v>
      </c>
      <c r="B348" t="s">
        <v>20</v>
      </c>
      <c r="C348" t="s">
        <v>1775</v>
      </c>
      <c r="D348" t="s">
        <v>219</v>
      </c>
      <c r="E348" s="2">
        <f t="shared" si="15"/>
        <v>1344000</v>
      </c>
      <c r="F348" s="2">
        <v>5000000</v>
      </c>
      <c r="K348" s="2">
        <f t="shared" si="16"/>
        <v>6344000</v>
      </c>
      <c r="L348" s="19">
        <v>6344000</v>
      </c>
      <c r="M348" s="40" t="s">
        <v>253</v>
      </c>
      <c r="R348"/>
    </row>
    <row r="349" spans="1:18" s="19" customFormat="1" outlineLevel="1" x14ac:dyDescent="0.25">
      <c r="A349" t="s">
        <v>230</v>
      </c>
      <c r="B349" t="s">
        <v>20</v>
      </c>
      <c r="C349" t="s">
        <v>1894</v>
      </c>
      <c r="D349" t="s">
        <v>1895</v>
      </c>
      <c r="E349" s="2">
        <f t="shared" si="15"/>
        <v>2440000</v>
      </c>
      <c r="F349" s="2">
        <v>5000000</v>
      </c>
      <c r="G349" s="19">
        <v>1000000</v>
      </c>
      <c r="K349" s="2">
        <f t="shared" si="16"/>
        <v>8440000</v>
      </c>
      <c r="L349" s="19">
        <v>7440000</v>
      </c>
      <c r="M349" s="40" t="s">
        <v>253</v>
      </c>
      <c r="R349"/>
    </row>
    <row r="350" spans="1:18" s="19" customFormat="1" outlineLevel="1" x14ac:dyDescent="0.25">
      <c r="A350" t="s">
        <v>230</v>
      </c>
      <c r="B350" t="s">
        <v>20</v>
      </c>
      <c r="C350" t="s">
        <v>1777</v>
      </c>
      <c r="D350" t="s">
        <v>519</v>
      </c>
      <c r="E350" s="2">
        <f t="shared" si="15"/>
        <v>3344000</v>
      </c>
      <c r="F350" s="2">
        <v>5000000</v>
      </c>
      <c r="K350" s="2">
        <f t="shared" si="16"/>
        <v>8344000</v>
      </c>
      <c r="L350" s="19">
        <v>8344000</v>
      </c>
      <c r="M350" s="40" t="s">
        <v>253</v>
      </c>
      <c r="R350"/>
    </row>
    <row r="351" spans="1:18" s="19" customFormat="1" outlineLevel="1" x14ac:dyDescent="0.25">
      <c r="A351" t="s">
        <v>230</v>
      </c>
      <c r="B351" t="s">
        <v>20</v>
      </c>
      <c r="C351" t="s">
        <v>1778</v>
      </c>
      <c r="D351" t="s">
        <v>600</v>
      </c>
      <c r="E351" s="2">
        <f t="shared" si="15"/>
        <v>2844000</v>
      </c>
      <c r="F351" s="2">
        <v>5000000</v>
      </c>
      <c r="K351" s="2">
        <f t="shared" si="16"/>
        <v>7844000</v>
      </c>
      <c r="L351" s="19">
        <v>7844000</v>
      </c>
      <c r="M351" s="40" t="s">
        <v>253</v>
      </c>
      <c r="R351"/>
    </row>
    <row r="352" spans="1:18" s="19" customFormat="1" outlineLevel="1" x14ac:dyDescent="0.25">
      <c r="A352" t="s">
        <v>230</v>
      </c>
      <c r="B352" t="s">
        <v>20</v>
      </c>
      <c r="C352" t="s">
        <v>1779</v>
      </c>
      <c r="D352" t="s">
        <v>1780</v>
      </c>
      <c r="E352" s="2">
        <f t="shared" si="15"/>
        <v>2000000</v>
      </c>
      <c r="F352" s="2">
        <v>5000000</v>
      </c>
      <c r="K352" s="2">
        <f t="shared" si="16"/>
        <v>7000000</v>
      </c>
      <c r="L352" s="19">
        <v>7000000</v>
      </c>
      <c r="M352" s="40" t="s">
        <v>288</v>
      </c>
      <c r="R352"/>
    </row>
    <row r="353" spans="1:18" s="19" customFormat="1" outlineLevel="1" x14ac:dyDescent="0.25">
      <c r="A353" t="s">
        <v>230</v>
      </c>
      <c r="B353" t="s">
        <v>20</v>
      </c>
      <c r="C353" t="s">
        <v>1781</v>
      </c>
      <c r="D353" t="s">
        <v>661</v>
      </c>
      <c r="E353" s="2">
        <f t="shared" si="15"/>
        <v>1000000</v>
      </c>
      <c r="F353" s="2">
        <v>5000000</v>
      </c>
      <c r="K353" s="2">
        <f t="shared" si="16"/>
        <v>6000000</v>
      </c>
      <c r="L353" s="19">
        <v>6000000</v>
      </c>
      <c r="M353" s="40" t="s">
        <v>253</v>
      </c>
      <c r="R353"/>
    </row>
    <row r="354" spans="1:18" s="19" customFormat="1" outlineLevel="1" x14ac:dyDescent="0.25">
      <c r="A354" t="s">
        <v>229</v>
      </c>
      <c r="B354" t="s">
        <v>37</v>
      </c>
      <c r="C354" s="29" t="s">
        <v>1782</v>
      </c>
      <c r="D354" t="s">
        <v>220</v>
      </c>
      <c r="E354" s="2">
        <f t="shared" si="15"/>
        <v>3400000</v>
      </c>
      <c r="F354" s="2">
        <v>1000000</v>
      </c>
      <c r="K354" s="2">
        <f t="shared" si="16"/>
        <v>4400000</v>
      </c>
      <c r="L354" s="19">
        <v>4400000</v>
      </c>
      <c r="M354" s="39"/>
      <c r="R354"/>
    </row>
    <row r="355" spans="1:18" s="19" customFormat="1" outlineLevel="1" x14ac:dyDescent="0.25">
      <c r="A355" t="s">
        <v>229</v>
      </c>
      <c r="B355" t="s">
        <v>37</v>
      </c>
      <c r="C355" s="29" t="s">
        <v>1896</v>
      </c>
      <c r="D355" t="s">
        <v>1897</v>
      </c>
      <c r="E355" s="2">
        <f t="shared" si="15"/>
        <v>3500000</v>
      </c>
      <c r="F355" s="2">
        <v>3900000</v>
      </c>
      <c r="K355" s="2">
        <f t="shared" si="16"/>
        <v>7400000</v>
      </c>
      <c r="L355" s="19">
        <v>7400000</v>
      </c>
      <c r="M355" s="39"/>
      <c r="R355"/>
    </row>
    <row r="356" spans="1:18" s="19" customFormat="1" outlineLevel="1" x14ac:dyDescent="0.25">
      <c r="A356" t="s">
        <v>229</v>
      </c>
      <c r="B356" t="s">
        <v>37</v>
      </c>
      <c r="C356" t="s">
        <v>1784</v>
      </c>
      <c r="D356" t="s">
        <v>222</v>
      </c>
      <c r="E356" s="2">
        <f t="shared" si="15"/>
        <v>2400000</v>
      </c>
      <c r="F356" s="2">
        <v>0</v>
      </c>
      <c r="K356" s="2">
        <f t="shared" si="16"/>
        <v>2400000</v>
      </c>
      <c r="L356" s="19">
        <v>2400000</v>
      </c>
      <c r="M356" s="40"/>
      <c r="R356"/>
    </row>
    <row r="357" spans="1:18" s="19" customFormat="1" outlineLevel="1" x14ac:dyDescent="0.25">
      <c r="A357" t="s">
        <v>229</v>
      </c>
      <c r="B357" t="s">
        <v>37</v>
      </c>
      <c r="C357" t="s">
        <v>1785</v>
      </c>
      <c r="D357" t="s">
        <v>454</v>
      </c>
      <c r="E357" s="2">
        <f t="shared" si="15"/>
        <v>2400000</v>
      </c>
      <c r="F357" s="2">
        <v>3900000</v>
      </c>
      <c r="K357" s="2">
        <f t="shared" si="16"/>
        <v>6300000</v>
      </c>
      <c r="L357" s="19">
        <v>6300000</v>
      </c>
      <c r="M357" s="40"/>
      <c r="R357"/>
    </row>
    <row r="358" spans="1:18" s="19" customFormat="1" outlineLevel="1" x14ac:dyDescent="0.25">
      <c r="A358" t="s">
        <v>229</v>
      </c>
      <c r="B358" t="s">
        <v>37</v>
      </c>
      <c r="C358" t="s">
        <v>1786</v>
      </c>
      <c r="D358" t="s">
        <v>221</v>
      </c>
      <c r="E358" s="2">
        <f t="shared" si="15"/>
        <v>3900000</v>
      </c>
      <c r="F358" s="2">
        <v>5700000</v>
      </c>
      <c r="K358" s="2">
        <f t="shared" si="16"/>
        <v>9600000</v>
      </c>
      <c r="L358" s="19">
        <v>9600000</v>
      </c>
      <c r="M358" s="40"/>
      <c r="R358"/>
    </row>
    <row r="359" spans="1:18" s="19" customFormat="1" outlineLevel="1" x14ac:dyDescent="0.25">
      <c r="A359" t="s">
        <v>229</v>
      </c>
      <c r="B359" t="s">
        <v>37</v>
      </c>
      <c r="C359" t="s">
        <v>1787</v>
      </c>
      <c r="D359" t="s">
        <v>872</v>
      </c>
      <c r="E359" s="2">
        <f t="shared" si="15"/>
        <v>1600000</v>
      </c>
      <c r="F359" s="2">
        <v>0</v>
      </c>
      <c r="K359" s="2">
        <f t="shared" si="16"/>
        <v>1600000</v>
      </c>
      <c r="L359" s="19">
        <v>1600000</v>
      </c>
      <c r="M359" s="40"/>
      <c r="R359"/>
    </row>
    <row r="360" spans="1:18" s="19" customFormat="1" outlineLevel="1" x14ac:dyDescent="0.25">
      <c r="A360" t="s">
        <v>229</v>
      </c>
      <c r="B360" t="s">
        <v>37</v>
      </c>
      <c r="C360" t="s">
        <v>1788</v>
      </c>
      <c r="D360" t="s">
        <v>1798</v>
      </c>
      <c r="E360" s="2">
        <f t="shared" si="15"/>
        <v>2100000</v>
      </c>
      <c r="F360" s="2">
        <v>3900000</v>
      </c>
      <c r="K360" s="2">
        <f t="shared" si="16"/>
        <v>6000000</v>
      </c>
      <c r="L360" s="19">
        <v>6000000</v>
      </c>
      <c r="M360" s="40"/>
      <c r="R360"/>
    </row>
    <row r="361" spans="1:18" s="19" customFormat="1" outlineLevel="1" x14ac:dyDescent="0.25">
      <c r="A361" t="s">
        <v>230</v>
      </c>
      <c r="B361" t="s">
        <v>37</v>
      </c>
      <c r="C361" t="s">
        <v>1789</v>
      </c>
      <c r="D361" t="s">
        <v>778</v>
      </c>
      <c r="E361" s="2">
        <f t="shared" si="15"/>
        <v>500000</v>
      </c>
      <c r="F361" s="2">
        <v>0</v>
      </c>
      <c r="K361" s="2">
        <f t="shared" si="16"/>
        <v>500000</v>
      </c>
      <c r="L361" s="19">
        <v>500000</v>
      </c>
      <c r="M361" s="40"/>
      <c r="R361"/>
    </row>
    <row r="362" spans="1:18" s="19" customFormat="1" outlineLevel="1" x14ac:dyDescent="0.25">
      <c r="A362" t="s">
        <v>230</v>
      </c>
      <c r="B362" t="s">
        <v>37</v>
      </c>
      <c r="C362" t="s">
        <v>1790</v>
      </c>
      <c r="D362" t="s">
        <v>55</v>
      </c>
      <c r="E362" s="2">
        <f t="shared" si="15"/>
        <v>3500000</v>
      </c>
      <c r="F362" s="2">
        <v>3900000</v>
      </c>
      <c r="K362" s="2">
        <f t="shared" si="16"/>
        <v>7400000</v>
      </c>
      <c r="L362" s="19">
        <v>7400000</v>
      </c>
      <c r="M362" s="40"/>
      <c r="R362"/>
    </row>
    <row r="363" spans="1:18" s="19" customFormat="1" outlineLevel="1" x14ac:dyDescent="0.25">
      <c r="A363" t="s">
        <v>230</v>
      </c>
      <c r="B363" t="s">
        <v>37</v>
      </c>
      <c r="C363" t="s">
        <v>1791</v>
      </c>
      <c r="D363" t="s">
        <v>419</v>
      </c>
      <c r="E363" s="2">
        <f t="shared" si="15"/>
        <v>2200000</v>
      </c>
      <c r="F363" s="2">
        <v>3900000</v>
      </c>
      <c r="K363" s="2">
        <f t="shared" si="16"/>
        <v>6100000</v>
      </c>
      <c r="L363" s="19">
        <v>6100000</v>
      </c>
      <c r="M363" s="40"/>
      <c r="R363"/>
    </row>
    <row r="364" spans="1:18" s="19" customFormat="1" outlineLevel="1" x14ac:dyDescent="0.25">
      <c r="A364" t="s">
        <v>230</v>
      </c>
      <c r="B364" t="s">
        <v>37</v>
      </c>
      <c r="C364" t="s">
        <v>1792</v>
      </c>
      <c r="D364" t="s">
        <v>224</v>
      </c>
      <c r="E364" s="2">
        <f t="shared" si="15"/>
        <v>2800000</v>
      </c>
      <c r="F364" s="2">
        <v>3900000</v>
      </c>
      <c r="K364" s="2">
        <f t="shared" si="16"/>
        <v>6700000</v>
      </c>
      <c r="L364" s="19">
        <v>6700000</v>
      </c>
      <c r="M364" s="40"/>
      <c r="R364"/>
    </row>
    <row r="365" spans="1:18" s="19" customFormat="1" outlineLevel="1" x14ac:dyDescent="0.25">
      <c r="A365" t="s">
        <v>230</v>
      </c>
      <c r="B365" t="s">
        <v>37</v>
      </c>
      <c r="C365" t="s">
        <v>1793</v>
      </c>
      <c r="D365" t="s">
        <v>460</v>
      </c>
      <c r="E365" s="2">
        <f t="shared" si="15"/>
        <v>3500000</v>
      </c>
      <c r="F365" s="2">
        <v>3900000</v>
      </c>
      <c r="K365" s="2">
        <f t="shared" si="16"/>
        <v>7400000</v>
      </c>
      <c r="L365" s="19">
        <v>7400000</v>
      </c>
      <c r="M365" s="40"/>
      <c r="R365"/>
    </row>
    <row r="366" spans="1:18" s="19" customFormat="1" outlineLevel="1" x14ac:dyDescent="0.25">
      <c r="A366" t="s">
        <v>230</v>
      </c>
      <c r="B366" t="s">
        <v>37</v>
      </c>
      <c r="C366" t="s">
        <v>1728</v>
      </c>
      <c r="D366" t="s">
        <v>1898</v>
      </c>
      <c r="E366" s="2">
        <f t="shared" si="15"/>
        <v>800000</v>
      </c>
      <c r="F366" s="2">
        <v>0</v>
      </c>
      <c r="K366" s="2">
        <f t="shared" si="16"/>
        <v>800000</v>
      </c>
      <c r="L366" s="19">
        <v>800000</v>
      </c>
      <c r="M366" s="40"/>
      <c r="R366"/>
    </row>
    <row r="367" spans="1:18" s="19" customFormat="1" outlineLevel="1" x14ac:dyDescent="0.25">
      <c r="A367" t="s">
        <v>230</v>
      </c>
      <c r="B367" t="s">
        <v>37</v>
      </c>
      <c r="C367" t="s">
        <v>1795</v>
      </c>
      <c r="D367" t="s">
        <v>58</v>
      </c>
      <c r="E367" s="2">
        <f t="shared" si="15"/>
        <v>3400000</v>
      </c>
      <c r="F367" s="2">
        <v>5700000</v>
      </c>
      <c r="K367" s="2">
        <f t="shared" si="16"/>
        <v>9100000</v>
      </c>
      <c r="L367" s="19">
        <v>9100000</v>
      </c>
      <c r="M367" s="40"/>
      <c r="R367"/>
    </row>
    <row r="368" spans="1:18" s="19" customFormat="1" outlineLevel="1" x14ac:dyDescent="0.25">
      <c r="A368" t="s">
        <v>230</v>
      </c>
      <c r="B368" t="s">
        <v>37</v>
      </c>
      <c r="C368" t="s">
        <v>1796</v>
      </c>
      <c r="D368" t="s">
        <v>202</v>
      </c>
      <c r="E368" s="2">
        <f t="shared" si="15"/>
        <v>3700000</v>
      </c>
      <c r="F368" s="2">
        <v>5700000</v>
      </c>
      <c r="K368" s="2">
        <f t="shared" si="16"/>
        <v>9400000</v>
      </c>
      <c r="L368" s="19">
        <v>9400000</v>
      </c>
      <c r="M368" s="40"/>
      <c r="R368"/>
    </row>
    <row r="369" spans="1:19" outlineLevel="1" x14ac:dyDescent="0.25">
      <c r="A369" t="s">
        <v>230</v>
      </c>
      <c r="B369" t="s">
        <v>37</v>
      </c>
      <c r="C369" t="s">
        <v>1794</v>
      </c>
      <c r="D369" t="s">
        <v>226</v>
      </c>
      <c r="E369" s="2">
        <f t="shared" si="15"/>
        <v>4700000</v>
      </c>
      <c r="F369" s="2">
        <v>5700000</v>
      </c>
      <c r="G369" s="19"/>
      <c r="H369" s="19"/>
      <c r="I369" s="19"/>
      <c r="J369" s="19"/>
      <c r="K369" s="2">
        <f t="shared" si="16"/>
        <v>10400000</v>
      </c>
      <c r="L369" s="19">
        <v>10400000</v>
      </c>
      <c r="M369" s="40"/>
    </row>
    <row r="370" spans="1:19" outlineLevel="1" x14ac:dyDescent="0.25">
      <c r="A370" t="s">
        <v>229</v>
      </c>
      <c r="B370" t="s">
        <v>39</v>
      </c>
      <c r="C370" t="s">
        <v>1801</v>
      </c>
      <c r="D370" t="s">
        <v>1026</v>
      </c>
      <c r="E370" s="2">
        <f t="shared" si="15"/>
        <v>5700000</v>
      </c>
      <c r="F370" s="2">
        <v>6500000</v>
      </c>
      <c r="G370" s="19"/>
      <c r="H370" s="19"/>
      <c r="I370" s="19"/>
      <c r="J370" s="19">
        <v>0</v>
      </c>
      <c r="K370" s="2">
        <f t="shared" si="16"/>
        <v>12200000</v>
      </c>
      <c r="L370" s="19">
        <v>12200000</v>
      </c>
      <c r="M370" s="40"/>
    </row>
    <row r="371" spans="1:19" outlineLevel="1" x14ac:dyDescent="0.25">
      <c r="A371" t="s">
        <v>230</v>
      </c>
      <c r="B371" t="s">
        <v>39</v>
      </c>
      <c r="C371" t="s">
        <v>1802</v>
      </c>
      <c r="D371" t="s">
        <v>274</v>
      </c>
      <c r="E371" s="2">
        <f t="shared" si="15"/>
        <v>5900000</v>
      </c>
      <c r="F371" s="2">
        <v>6500000</v>
      </c>
      <c r="G371" s="19"/>
      <c r="H371" s="19">
        <v>290000</v>
      </c>
      <c r="I371" s="19"/>
      <c r="J371" s="19">
        <v>10000000</v>
      </c>
      <c r="K371" s="2">
        <f t="shared" si="16"/>
        <v>22110000</v>
      </c>
      <c r="L371" s="19">
        <v>22400000</v>
      </c>
      <c r="M371" s="40" t="s">
        <v>843</v>
      </c>
    </row>
    <row r="372" spans="1:19" outlineLevel="1" x14ac:dyDescent="0.25">
      <c r="A372" t="s">
        <v>61</v>
      </c>
      <c r="B372" t="s">
        <v>39</v>
      </c>
      <c r="E372" s="2">
        <f t="shared" ref="E372" si="17">+L372-F372</f>
        <v>0</v>
      </c>
      <c r="F372" s="19"/>
      <c r="G372" s="19"/>
      <c r="H372" s="19"/>
      <c r="I372" s="19"/>
      <c r="J372" s="19"/>
      <c r="K372" s="2">
        <f t="shared" si="16"/>
        <v>0</v>
      </c>
      <c r="L372" s="19"/>
      <c r="M372" s="40"/>
    </row>
    <row r="373" spans="1:19" s="1" customFormat="1" x14ac:dyDescent="0.25">
      <c r="A373" s="3"/>
      <c r="B373" s="3"/>
      <c r="C373" s="3"/>
      <c r="D373" s="3" t="s">
        <v>85</v>
      </c>
      <c r="E373" s="4">
        <f t="shared" ref="E373:J373" si="18">SUM(E257:E372)</f>
        <v>304657740.74074072</v>
      </c>
      <c r="F373" s="4">
        <f t="shared" si="18"/>
        <v>373500000</v>
      </c>
      <c r="G373" s="4">
        <f t="shared" si="18"/>
        <v>29555555.55555556</v>
      </c>
      <c r="H373" s="4">
        <f t="shared" si="18"/>
        <v>290000</v>
      </c>
      <c r="I373" s="4">
        <f t="shared" si="18"/>
        <v>0</v>
      </c>
      <c r="J373" s="4">
        <f t="shared" si="18"/>
        <v>10000000</v>
      </c>
      <c r="K373" s="4">
        <f t="shared" si="16"/>
        <v>717423296.29629636</v>
      </c>
      <c r="L373" s="4">
        <f>SUM(L257:L372)</f>
        <v>688157740.74074078</v>
      </c>
      <c r="M373" s="43"/>
      <c r="N373" s="35">
        <v>558057740.74074078</v>
      </c>
      <c r="O373" s="19">
        <v>95500000</v>
      </c>
      <c r="P373" s="35">
        <v>34310000</v>
      </c>
      <c r="Q373" s="35">
        <v>29555555</v>
      </c>
      <c r="R373" s="30">
        <f>+SUM(N373:Q373)-K373</f>
        <v>-0.55555558204650879</v>
      </c>
      <c r="S373" s="30"/>
    </row>
    <row r="374" spans="1:19" outlineLevel="1" x14ac:dyDescent="0.25">
      <c r="A374" t="s">
        <v>249</v>
      </c>
      <c r="B374" t="s">
        <v>20</v>
      </c>
      <c r="C374" t="s">
        <v>1082</v>
      </c>
      <c r="D374" t="s">
        <v>234</v>
      </c>
      <c r="E374" s="16">
        <f t="shared" ref="E374:E437" si="19">+L374-F374-J374-I374</f>
        <v>3456000</v>
      </c>
      <c r="F374" s="16">
        <v>5000000</v>
      </c>
      <c r="G374" s="19"/>
      <c r="H374" s="19"/>
      <c r="I374" s="19">
        <v>0</v>
      </c>
      <c r="J374" s="19"/>
      <c r="K374" s="2">
        <f t="shared" si="16"/>
        <v>8456000</v>
      </c>
      <c r="L374" s="19">
        <v>8456000</v>
      </c>
      <c r="M374" s="39" t="s">
        <v>371</v>
      </c>
    </row>
    <row r="375" spans="1:19" outlineLevel="1" x14ac:dyDescent="0.25">
      <c r="A375" t="s">
        <v>249</v>
      </c>
      <c r="B375" t="s">
        <v>20</v>
      </c>
      <c r="C375" t="s">
        <v>1083</v>
      </c>
      <c r="D375" t="s">
        <v>423</v>
      </c>
      <c r="E375" s="16">
        <f t="shared" si="19"/>
        <v>3456000</v>
      </c>
      <c r="F375" s="16">
        <v>5000000</v>
      </c>
      <c r="G375" s="19"/>
      <c r="H375" s="19"/>
      <c r="I375" s="19">
        <v>1008000</v>
      </c>
      <c r="J375" s="19"/>
      <c r="K375" s="2">
        <f t="shared" si="16"/>
        <v>9464000</v>
      </c>
      <c r="L375" s="19">
        <v>9464000</v>
      </c>
      <c r="M375" s="39" t="s">
        <v>371</v>
      </c>
    </row>
    <row r="376" spans="1:19" outlineLevel="1" x14ac:dyDescent="0.25">
      <c r="A376" t="s">
        <v>249</v>
      </c>
      <c r="B376" t="s">
        <v>20</v>
      </c>
      <c r="C376" t="s">
        <v>1084</v>
      </c>
      <c r="D376" t="s">
        <v>919</v>
      </c>
      <c r="E376" s="16">
        <f t="shared" si="19"/>
        <v>3456000</v>
      </c>
      <c r="F376" s="16">
        <v>5000000</v>
      </c>
      <c r="G376" s="19"/>
      <c r="H376" s="19"/>
      <c r="I376" s="19">
        <v>1128000</v>
      </c>
      <c r="J376" s="19"/>
      <c r="K376" s="2">
        <f t="shared" si="16"/>
        <v>9584000</v>
      </c>
      <c r="L376" s="19">
        <v>9584000</v>
      </c>
      <c r="M376" s="39" t="s">
        <v>371</v>
      </c>
    </row>
    <row r="377" spans="1:19" outlineLevel="1" x14ac:dyDescent="0.25">
      <c r="A377" t="s">
        <v>249</v>
      </c>
      <c r="B377" t="s">
        <v>20</v>
      </c>
      <c r="C377" t="s">
        <v>1085</v>
      </c>
      <c r="D377" t="s">
        <v>236</v>
      </c>
      <c r="E377" s="16">
        <f t="shared" si="19"/>
        <v>3456000</v>
      </c>
      <c r="F377" s="16">
        <v>5000000</v>
      </c>
      <c r="G377" s="19"/>
      <c r="H377" s="19"/>
      <c r="I377" s="19">
        <v>1008000</v>
      </c>
      <c r="J377" s="19"/>
      <c r="K377" s="2">
        <f t="shared" si="16"/>
        <v>9464000</v>
      </c>
      <c r="L377" s="19">
        <v>9464000</v>
      </c>
      <c r="M377" s="39" t="s">
        <v>371</v>
      </c>
    </row>
    <row r="378" spans="1:19" outlineLevel="1" x14ac:dyDescent="0.25">
      <c r="A378" t="s">
        <v>249</v>
      </c>
      <c r="B378" t="s">
        <v>20</v>
      </c>
      <c r="C378" t="s">
        <v>1086</v>
      </c>
      <c r="D378" t="s">
        <v>522</v>
      </c>
      <c r="E378" s="16">
        <f t="shared" si="19"/>
        <v>3456000</v>
      </c>
      <c r="F378" s="16">
        <v>5000000</v>
      </c>
      <c r="G378" s="19"/>
      <c r="H378" s="19"/>
      <c r="I378" s="19">
        <v>1008000</v>
      </c>
      <c r="J378" s="19"/>
      <c r="K378" s="2">
        <f t="shared" si="16"/>
        <v>9464000</v>
      </c>
      <c r="L378" s="19">
        <v>9464000</v>
      </c>
      <c r="M378" s="39" t="s">
        <v>371</v>
      </c>
    </row>
    <row r="379" spans="1:19" outlineLevel="1" x14ac:dyDescent="0.25">
      <c r="A379" t="s">
        <v>249</v>
      </c>
      <c r="B379" t="s">
        <v>20</v>
      </c>
      <c r="C379" t="s">
        <v>1087</v>
      </c>
      <c r="D379" t="s">
        <v>1030</v>
      </c>
      <c r="E379" s="16">
        <f t="shared" si="19"/>
        <v>1456000</v>
      </c>
      <c r="F379" s="16">
        <v>0</v>
      </c>
      <c r="G379" s="19"/>
      <c r="H379" s="19"/>
      <c r="I379" s="19">
        <v>0</v>
      </c>
      <c r="J379" s="19"/>
      <c r="K379" s="2">
        <f t="shared" si="16"/>
        <v>1456000</v>
      </c>
      <c r="L379" s="19">
        <v>1456000</v>
      </c>
      <c r="M379" s="39" t="s">
        <v>371</v>
      </c>
    </row>
    <row r="380" spans="1:19" outlineLevel="1" x14ac:dyDescent="0.25">
      <c r="A380" t="s">
        <v>249</v>
      </c>
      <c r="B380" t="s">
        <v>20</v>
      </c>
      <c r="C380" t="s">
        <v>1088</v>
      </c>
      <c r="D380" t="s">
        <v>461</v>
      </c>
      <c r="E380" s="16">
        <f t="shared" si="19"/>
        <v>2670000</v>
      </c>
      <c r="F380" s="16">
        <v>5000000</v>
      </c>
      <c r="G380" s="19"/>
      <c r="H380" s="19"/>
      <c r="I380" s="19">
        <v>0</v>
      </c>
      <c r="J380" s="19"/>
      <c r="K380" s="2">
        <f t="shared" si="16"/>
        <v>7670000</v>
      </c>
      <c r="L380" s="19">
        <v>7670000</v>
      </c>
      <c r="M380" s="39" t="s">
        <v>252</v>
      </c>
    </row>
    <row r="381" spans="1:19" outlineLevel="1" x14ac:dyDescent="0.25">
      <c r="A381" t="s">
        <v>249</v>
      </c>
      <c r="B381" t="s">
        <v>20</v>
      </c>
      <c r="C381" t="s">
        <v>2095</v>
      </c>
      <c r="D381" t="s">
        <v>2096</v>
      </c>
      <c r="E381" s="16">
        <f t="shared" si="19"/>
        <v>2670000</v>
      </c>
      <c r="F381" s="16">
        <v>5000000</v>
      </c>
      <c r="G381" s="19">
        <v>1000000</v>
      </c>
      <c r="H381" s="19"/>
      <c r="I381" s="19">
        <v>1008000</v>
      </c>
      <c r="J381" s="19"/>
      <c r="K381" s="2">
        <f t="shared" si="16"/>
        <v>9678000</v>
      </c>
      <c r="L381" s="19">
        <v>8678000</v>
      </c>
      <c r="M381" s="39" t="s">
        <v>252</v>
      </c>
    </row>
    <row r="382" spans="1:19" outlineLevel="1" x14ac:dyDescent="0.25">
      <c r="A382" t="s">
        <v>249</v>
      </c>
      <c r="B382" t="s">
        <v>20</v>
      </c>
      <c r="C382" t="s">
        <v>1090</v>
      </c>
      <c r="D382" t="s">
        <v>1899</v>
      </c>
      <c r="E382" s="16">
        <f t="shared" si="19"/>
        <v>5040000</v>
      </c>
      <c r="F382" s="16">
        <v>5000000</v>
      </c>
      <c r="G382" s="19"/>
      <c r="H382" s="19"/>
      <c r="I382" s="19">
        <v>1024000</v>
      </c>
      <c r="J382" s="19"/>
      <c r="K382" s="2">
        <f t="shared" si="16"/>
        <v>11064000</v>
      </c>
      <c r="L382" s="19">
        <v>11064000</v>
      </c>
      <c r="M382" s="39" t="s">
        <v>251</v>
      </c>
    </row>
    <row r="383" spans="1:19" s="19" customFormat="1" outlineLevel="1" x14ac:dyDescent="0.25">
      <c r="A383" t="s">
        <v>249</v>
      </c>
      <c r="B383" t="s">
        <v>20</v>
      </c>
      <c r="C383" t="s">
        <v>1091</v>
      </c>
      <c r="D383" t="s">
        <v>232</v>
      </c>
      <c r="E383" s="16">
        <f t="shared" si="19"/>
        <v>1040000</v>
      </c>
      <c r="F383" s="16">
        <v>0</v>
      </c>
      <c r="I383" s="19">
        <v>1029000</v>
      </c>
      <c r="K383" s="2">
        <f t="shared" si="16"/>
        <v>2069000</v>
      </c>
      <c r="L383" s="19">
        <v>2069000</v>
      </c>
      <c r="M383" s="39" t="s">
        <v>251</v>
      </c>
      <c r="R383"/>
    </row>
    <row r="384" spans="1:19" s="19" customFormat="1" outlineLevel="1" x14ac:dyDescent="0.25">
      <c r="A384" t="s">
        <v>249</v>
      </c>
      <c r="B384" t="s">
        <v>20</v>
      </c>
      <c r="C384" t="s">
        <v>1092</v>
      </c>
      <c r="D384" t="s">
        <v>1031</v>
      </c>
      <c r="E384" s="16">
        <f t="shared" si="19"/>
        <v>5040000</v>
      </c>
      <c r="F384" s="16">
        <v>5000000</v>
      </c>
      <c r="I384" s="19">
        <v>1031000</v>
      </c>
      <c r="K384" s="2">
        <f t="shared" si="16"/>
        <v>11071000</v>
      </c>
      <c r="L384" s="19">
        <v>11071000</v>
      </c>
      <c r="M384" s="39" t="s">
        <v>251</v>
      </c>
      <c r="R384"/>
    </row>
    <row r="385" spans="1:18" s="19" customFormat="1" outlineLevel="1" x14ac:dyDescent="0.25">
      <c r="A385" t="s">
        <v>249</v>
      </c>
      <c r="B385" t="s">
        <v>20</v>
      </c>
      <c r="C385" t="s">
        <v>1093</v>
      </c>
      <c r="D385" t="s">
        <v>235</v>
      </c>
      <c r="E385" s="16">
        <f t="shared" si="19"/>
        <v>3040000</v>
      </c>
      <c r="F385" s="16">
        <v>5000000</v>
      </c>
      <c r="I385" s="19">
        <v>0</v>
      </c>
      <c r="K385" s="2">
        <f t="shared" si="16"/>
        <v>8040000</v>
      </c>
      <c r="L385" s="19">
        <v>8040000</v>
      </c>
      <c r="M385" s="39" t="s">
        <v>366</v>
      </c>
      <c r="R385"/>
    </row>
    <row r="386" spans="1:18" s="19" customFormat="1" outlineLevel="1" x14ac:dyDescent="0.25">
      <c r="A386" t="s">
        <v>249</v>
      </c>
      <c r="B386" t="s">
        <v>20</v>
      </c>
      <c r="C386" t="s">
        <v>1094</v>
      </c>
      <c r="D386" t="s">
        <v>233</v>
      </c>
      <c r="E386" s="16">
        <f t="shared" si="19"/>
        <v>3040000</v>
      </c>
      <c r="F386" s="16">
        <v>5000000</v>
      </c>
      <c r="I386" s="19">
        <v>0</v>
      </c>
      <c r="K386" s="2">
        <f t="shared" si="16"/>
        <v>8040000</v>
      </c>
      <c r="L386" s="19">
        <v>8040000</v>
      </c>
      <c r="M386" s="39" t="s">
        <v>366</v>
      </c>
      <c r="R386"/>
    </row>
    <row r="387" spans="1:18" s="19" customFormat="1" outlineLevel="1" x14ac:dyDescent="0.25">
      <c r="A387" t="s">
        <v>249</v>
      </c>
      <c r="B387" t="s">
        <v>20</v>
      </c>
      <c r="C387" t="s">
        <v>1095</v>
      </c>
      <c r="D387" t="s">
        <v>402</v>
      </c>
      <c r="E387" s="16">
        <f t="shared" si="19"/>
        <v>3040000</v>
      </c>
      <c r="F387" s="16">
        <v>5000000</v>
      </c>
      <c r="I387" s="19">
        <v>0</v>
      </c>
      <c r="K387" s="2">
        <f t="shared" si="16"/>
        <v>8040000</v>
      </c>
      <c r="L387" s="19">
        <v>8040000</v>
      </c>
      <c r="M387" s="39" t="s">
        <v>366</v>
      </c>
      <c r="R387"/>
    </row>
    <row r="388" spans="1:18" s="19" customFormat="1" outlineLevel="1" x14ac:dyDescent="0.25">
      <c r="A388" t="s">
        <v>249</v>
      </c>
      <c r="B388" t="s">
        <v>20</v>
      </c>
      <c r="C388"/>
      <c r="D388" t="s">
        <v>779</v>
      </c>
      <c r="E388" s="16">
        <f t="shared" si="19"/>
        <v>0</v>
      </c>
      <c r="F388" s="16">
        <v>0</v>
      </c>
      <c r="I388" s="19">
        <v>0</v>
      </c>
      <c r="K388" s="2">
        <f t="shared" si="16"/>
        <v>0</v>
      </c>
      <c r="L388" s="19">
        <v>0</v>
      </c>
      <c r="M388" s="39" t="s">
        <v>371</v>
      </c>
      <c r="R388"/>
    </row>
    <row r="389" spans="1:18" s="19" customFormat="1" outlineLevel="1" x14ac:dyDescent="0.25">
      <c r="A389" t="s">
        <v>249</v>
      </c>
      <c r="B389" t="s">
        <v>20</v>
      </c>
      <c r="C389" t="s">
        <v>1097</v>
      </c>
      <c r="D389" t="s">
        <v>920</v>
      </c>
      <c r="E389" s="16">
        <f t="shared" si="19"/>
        <v>3344000</v>
      </c>
      <c r="F389" s="16">
        <v>5000000</v>
      </c>
      <c r="I389" s="19">
        <v>0</v>
      </c>
      <c r="K389" s="2">
        <f t="shared" si="16"/>
        <v>8344000</v>
      </c>
      <c r="L389" s="19">
        <v>8344000</v>
      </c>
      <c r="M389" s="39" t="s">
        <v>371</v>
      </c>
      <c r="R389"/>
    </row>
    <row r="390" spans="1:18" s="19" customFormat="1" outlineLevel="1" x14ac:dyDescent="0.25">
      <c r="A390" t="s">
        <v>249</v>
      </c>
      <c r="B390" t="s">
        <v>20</v>
      </c>
      <c r="C390"/>
      <c r="D390" t="s">
        <v>780</v>
      </c>
      <c r="E390" s="16">
        <f t="shared" si="19"/>
        <v>-5000000</v>
      </c>
      <c r="F390" s="16">
        <v>5000000</v>
      </c>
      <c r="I390" s="19">
        <v>0</v>
      </c>
      <c r="K390" s="2">
        <f t="shared" ref="K390:K453" si="20">SUM(E390:G390)-H390+I390+J390</f>
        <v>0</v>
      </c>
      <c r="L390" s="19">
        <v>0</v>
      </c>
      <c r="M390" s="39" t="s">
        <v>371</v>
      </c>
      <c r="R390"/>
    </row>
    <row r="391" spans="1:18" s="19" customFormat="1" outlineLevel="1" x14ac:dyDescent="0.25">
      <c r="A391" t="s">
        <v>249</v>
      </c>
      <c r="B391" t="s">
        <v>20</v>
      </c>
      <c r="C391"/>
      <c r="D391" t="s">
        <v>785</v>
      </c>
      <c r="E391" s="16">
        <f t="shared" si="19"/>
        <v>0</v>
      </c>
      <c r="F391" s="16">
        <v>0</v>
      </c>
      <c r="I391" s="19">
        <v>0</v>
      </c>
      <c r="K391" s="2">
        <f t="shared" si="20"/>
        <v>0</v>
      </c>
      <c r="L391" s="19">
        <v>0</v>
      </c>
      <c r="M391" s="39" t="s">
        <v>252</v>
      </c>
      <c r="R391"/>
    </row>
    <row r="392" spans="1:18" s="19" customFormat="1" outlineLevel="1" x14ac:dyDescent="0.25">
      <c r="A392" t="s">
        <v>249</v>
      </c>
      <c r="B392" t="s">
        <v>20</v>
      </c>
      <c r="C392" t="s">
        <v>1100</v>
      </c>
      <c r="D392" t="s">
        <v>1034</v>
      </c>
      <c r="E392" s="16">
        <f t="shared" si="19"/>
        <v>5460000</v>
      </c>
      <c r="F392" s="16">
        <v>5000000</v>
      </c>
      <c r="I392" s="19">
        <v>2090000</v>
      </c>
      <c r="K392" s="2">
        <f t="shared" si="20"/>
        <v>12550000</v>
      </c>
      <c r="L392" s="19">
        <v>12550000</v>
      </c>
      <c r="M392" s="39" t="s">
        <v>251</v>
      </c>
      <c r="R392"/>
    </row>
    <row r="393" spans="1:18" s="19" customFormat="1" outlineLevel="1" x14ac:dyDescent="0.25">
      <c r="A393" t="s">
        <v>249</v>
      </c>
      <c r="B393" t="s">
        <v>20</v>
      </c>
      <c r="C393" t="s">
        <v>1101</v>
      </c>
      <c r="D393" t="s">
        <v>523</v>
      </c>
      <c r="E393" s="16">
        <f t="shared" si="19"/>
        <v>3960000</v>
      </c>
      <c r="F393" s="16">
        <v>5000000</v>
      </c>
      <c r="I393" s="19">
        <v>0</v>
      </c>
      <c r="K393" s="2">
        <f t="shared" si="20"/>
        <v>8960000</v>
      </c>
      <c r="L393" s="19">
        <v>8960000</v>
      </c>
      <c r="M393" s="39" t="s">
        <v>366</v>
      </c>
      <c r="R393"/>
    </row>
    <row r="394" spans="1:18" s="19" customFormat="1" outlineLevel="1" x14ac:dyDescent="0.25">
      <c r="A394" t="s">
        <v>249</v>
      </c>
      <c r="B394" t="s">
        <v>20</v>
      </c>
      <c r="C394" t="s">
        <v>1902</v>
      </c>
      <c r="D394" t="s">
        <v>1035</v>
      </c>
      <c r="E394" s="16">
        <f t="shared" si="19"/>
        <v>3960000</v>
      </c>
      <c r="F394" s="16">
        <v>5000000</v>
      </c>
      <c r="I394" s="19">
        <v>0</v>
      </c>
      <c r="K394" s="2">
        <f t="shared" si="20"/>
        <v>8960000</v>
      </c>
      <c r="L394" s="19">
        <v>8960000</v>
      </c>
      <c r="M394" s="39" t="s">
        <v>366</v>
      </c>
      <c r="R394"/>
    </row>
    <row r="395" spans="1:18" s="19" customFormat="1" outlineLevel="1" x14ac:dyDescent="0.25">
      <c r="A395" t="s">
        <v>249</v>
      </c>
      <c r="B395" t="s">
        <v>20</v>
      </c>
      <c r="C395"/>
      <c r="D395" t="s">
        <v>786</v>
      </c>
      <c r="E395" s="16">
        <f t="shared" si="19"/>
        <v>0</v>
      </c>
      <c r="F395" s="16">
        <v>0</v>
      </c>
      <c r="I395" s="19">
        <v>0</v>
      </c>
      <c r="K395" s="2">
        <f t="shared" si="20"/>
        <v>0</v>
      </c>
      <c r="L395" s="19">
        <v>0</v>
      </c>
      <c r="M395" s="39" t="s">
        <v>372</v>
      </c>
      <c r="R395"/>
    </row>
    <row r="396" spans="1:18" s="19" customFormat="1" outlineLevel="1" x14ac:dyDescent="0.25">
      <c r="A396" t="s">
        <v>249</v>
      </c>
      <c r="B396" t="s">
        <v>20</v>
      </c>
      <c r="C396" t="s">
        <v>1103</v>
      </c>
      <c r="D396" t="s">
        <v>238</v>
      </c>
      <c r="E396" s="16">
        <f t="shared" si="19"/>
        <v>0</v>
      </c>
      <c r="F396" s="16">
        <v>0</v>
      </c>
      <c r="I396" s="19">
        <v>1014000</v>
      </c>
      <c r="K396" s="2">
        <f t="shared" si="20"/>
        <v>1014000</v>
      </c>
      <c r="L396" s="19">
        <v>1014000</v>
      </c>
      <c r="M396" s="39" t="s">
        <v>371</v>
      </c>
      <c r="R396"/>
    </row>
    <row r="397" spans="1:18" s="19" customFormat="1" outlineLevel="1" x14ac:dyDescent="0.25">
      <c r="A397" t="s">
        <v>249</v>
      </c>
      <c r="B397" t="s">
        <v>20</v>
      </c>
      <c r="C397" t="s">
        <v>1104</v>
      </c>
      <c r="D397" t="s">
        <v>248</v>
      </c>
      <c r="E397" s="16">
        <f t="shared" si="19"/>
        <v>3344000</v>
      </c>
      <c r="F397" s="16">
        <v>5000000</v>
      </c>
      <c r="I397" s="19">
        <v>2427000</v>
      </c>
      <c r="K397" s="2">
        <f t="shared" si="20"/>
        <v>10771000</v>
      </c>
      <c r="L397" s="19">
        <v>10771000</v>
      </c>
      <c r="M397" s="39" t="s">
        <v>371</v>
      </c>
      <c r="R397"/>
    </row>
    <row r="398" spans="1:18" s="19" customFormat="1" outlineLevel="1" x14ac:dyDescent="0.25">
      <c r="A398" t="s">
        <v>249</v>
      </c>
      <c r="B398" t="s">
        <v>20</v>
      </c>
      <c r="C398" t="s">
        <v>1105</v>
      </c>
      <c r="D398" t="s">
        <v>240</v>
      </c>
      <c r="E398" s="16">
        <f t="shared" si="19"/>
        <v>3960000</v>
      </c>
      <c r="F398" s="16">
        <v>5000000</v>
      </c>
      <c r="I398" s="19">
        <v>2443000</v>
      </c>
      <c r="K398" s="2">
        <f t="shared" si="20"/>
        <v>11403000</v>
      </c>
      <c r="L398" s="19">
        <v>11403000</v>
      </c>
      <c r="M398" s="39" t="s">
        <v>366</v>
      </c>
      <c r="R398"/>
    </row>
    <row r="399" spans="1:18" s="19" customFormat="1" outlineLevel="1" x14ac:dyDescent="0.25">
      <c r="A399" t="s">
        <v>249</v>
      </c>
      <c r="B399" t="s">
        <v>20</v>
      </c>
      <c r="C399" t="s">
        <v>1903</v>
      </c>
      <c r="D399" t="s">
        <v>421</v>
      </c>
      <c r="E399" s="16">
        <f t="shared" si="19"/>
        <v>3960000</v>
      </c>
      <c r="F399" s="16">
        <v>5000000</v>
      </c>
      <c r="G399" s="19">
        <v>962962.96296296292</v>
      </c>
      <c r="I399" s="19">
        <v>2443000</v>
      </c>
      <c r="K399" s="2">
        <f t="shared" si="20"/>
        <v>12365962.962962963</v>
      </c>
      <c r="L399" s="19">
        <v>11403000</v>
      </c>
      <c r="M399" s="39" t="s">
        <v>366</v>
      </c>
      <c r="R399"/>
    </row>
    <row r="400" spans="1:18" s="19" customFormat="1" outlineLevel="1" x14ac:dyDescent="0.25">
      <c r="A400" t="s">
        <v>249</v>
      </c>
      <c r="B400" t="s">
        <v>20</v>
      </c>
      <c r="C400" t="s">
        <v>1107</v>
      </c>
      <c r="D400" t="s">
        <v>365</v>
      </c>
      <c r="E400" s="16">
        <f t="shared" si="19"/>
        <v>3344000</v>
      </c>
      <c r="F400" s="16">
        <v>5000000</v>
      </c>
      <c r="I400" s="19">
        <v>2437000</v>
      </c>
      <c r="K400" s="2">
        <f t="shared" si="20"/>
        <v>10781000</v>
      </c>
      <c r="L400" s="19">
        <v>10781000</v>
      </c>
      <c r="M400" s="39" t="s">
        <v>371</v>
      </c>
      <c r="R400"/>
    </row>
    <row r="401" spans="1:18" s="19" customFormat="1" outlineLevel="1" x14ac:dyDescent="0.25">
      <c r="A401" t="s">
        <v>249</v>
      </c>
      <c r="B401" t="s">
        <v>20</v>
      </c>
      <c r="C401" t="s">
        <v>1108</v>
      </c>
      <c r="D401" t="s">
        <v>243</v>
      </c>
      <c r="E401" s="16">
        <f t="shared" si="19"/>
        <v>3344000</v>
      </c>
      <c r="F401" s="16">
        <v>5000000</v>
      </c>
      <c r="I401" s="19">
        <v>1488000</v>
      </c>
      <c r="K401" s="2">
        <f t="shared" si="20"/>
        <v>9832000</v>
      </c>
      <c r="L401" s="19">
        <v>9832000</v>
      </c>
      <c r="M401" s="39" t="s">
        <v>371</v>
      </c>
      <c r="R401"/>
    </row>
    <row r="402" spans="1:18" s="19" customFormat="1" outlineLevel="1" x14ac:dyDescent="0.25">
      <c r="A402" t="s">
        <v>249</v>
      </c>
      <c r="B402" t="s">
        <v>20</v>
      </c>
      <c r="C402" t="s">
        <v>1110</v>
      </c>
      <c r="D402" t="s">
        <v>875</v>
      </c>
      <c r="E402" s="16">
        <f t="shared" si="19"/>
        <v>3344000</v>
      </c>
      <c r="F402" s="16">
        <v>5000000</v>
      </c>
      <c r="I402" s="19">
        <v>1500000</v>
      </c>
      <c r="K402" s="2">
        <f t="shared" si="20"/>
        <v>9844000</v>
      </c>
      <c r="L402" s="19">
        <v>9844000</v>
      </c>
      <c r="M402" s="39" t="s">
        <v>371</v>
      </c>
      <c r="R402"/>
    </row>
    <row r="403" spans="1:18" s="19" customFormat="1" outlineLevel="1" x14ac:dyDescent="0.25">
      <c r="A403" t="s">
        <v>249</v>
      </c>
      <c r="B403" t="s">
        <v>20</v>
      </c>
      <c r="C403" t="s">
        <v>1111</v>
      </c>
      <c r="D403" t="s">
        <v>463</v>
      </c>
      <c r="E403" s="16">
        <f t="shared" si="19"/>
        <v>3960000</v>
      </c>
      <c r="F403" s="16">
        <v>5000000</v>
      </c>
      <c r="I403" s="19">
        <v>1416000</v>
      </c>
      <c r="K403" s="2">
        <f t="shared" si="20"/>
        <v>10376000</v>
      </c>
      <c r="L403" s="19">
        <v>10376000</v>
      </c>
      <c r="M403" s="39" t="s">
        <v>366</v>
      </c>
      <c r="R403"/>
    </row>
    <row r="404" spans="1:18" s="19" customFormat="1" outlineLevel="1" x14ac:dyDescent="0.25">
      <c r="A404" t="s">
        <v>249</v>
      </c>
      <c r="B404" t="s">
        <v>20</v>
      </c>
      <c r="C404" t="s">
        <v>2097</v>
      </c>
      <c r="D404" t="s">
        <v>2098</v>
      </c>
      <c r="E404" s="16">
        <f t="shared" si="19"/>
        <v>2440000</v>
      </c>
      <c r="F404" s="16">
        <v>5000000</v>
      </c>
      <c r="I404" s="19">
        <v>1512000</v>
      </c>
      <c r="K404" s="2">
        <f t="shared" si="20"/>
        <v>8952000</v>
      </c>
      <c r="L404" s="19">
        <v>8952000</v>
      </c>
      <c r="M404" s="39" t="s">
        <v>371</v>
      </c>
      <c r="R404"/>
    </row>
    <row r="405" spans="1:18" s="19" customFormat="1" outlineLevel="1" x14ac:dyDescent="0.25">
      <c r="A405" t="s">
        <v>249</v>
      </c>
      <c r="B405" t="s">
        <v>20</v>
      </c>
      <c r="C405" t="s">
        <v>1904</v>
      </c>
      <c r="D405" t="s">
        <v>1905</v>
      </c>
      <c r="E405" s="16">
        <f t="shared" si="19"/>
        <v>2344000</v>
      </c>
      <c r="F405" s="16">
        <v>5000000</v>
      </c>
      <c r="G405" s="19">
        <v>962962.96296296292</v>
      </c>
      <c r="I405" s="19">
        <v>2448000</v>
      </c>
      <c r="K405" s="2">
        <f t="shared" si="20"/>
        <v>10754962.962962963</v>
      </c>
      <c r="L405" s="19">
        <v>9792000</v>
      </c>
      <c r="M405" s="39" t="s">
        <v>371</v>
      </c>
      <c r="R405"/>
    </row>
    <row r="406" spans="1:18" s="19" customFormat="1" outlineLevel="1" x14ac:dyDescent="0.25">
      <c r="A406" t="s">
        <v>249</v>
      </c>
      <c r="B406" t="s">
        <v>20</v>
      </c>
      <c r="C406" t="s">
        <v>1113</v>
      </c>
      <c r="D406" t="s">
        <v>1037</v>
      </c>
      <c r="E406" s="16">
        <f t="shared" si="19"/>
        <v>2344000</v>
      </c>
      <c r="F406" s="16">
        <v>5000000</v>
      </c>
      <c r="I406" s="19">
        <v>2472000</v>
      </c>
      <c r="K406" s="2">
        <f t="shared" si="20"/>
        <v>9816000</v>
      </c>
      <c r="L406" s="19">
        <v>9816000</v>
      </c>
      <c r="M406" s="39" t="s">
        <v>371</v>
      </c>
      <c r="R406"/>
    </row>
    <row r="407" spans="1:18" s="19" customFormat="1" outlineLevel="1" x14ac:dyDescent="0.25">
      <c r="A407" t="s">
        <v>249</v>
      </c>
      <c r="B407" t="s">
        <v>20</v>
      </c>
      <c r="C407" t="s">
        <v>2099</v>
      </c>
      <c r="D407" t="s">
        <v>2100</v>
      </c>
      <c r="E407" s="16">
        <f t="shared" si="19"/>
        <v>2340571.4285714291</v>
      </c>
      <c r="F407" s="16">
        <v>5000000</v>
      </c>
      <c r="I407" s="19">
        <v>1992000</v>
      </c>
      <c r="K407" s="2">
        <f t="shared" si="20"/>
        <v>9332571.4285714291</v>
      </c>
      <c r="L407" s="19">
        <v>9332571.4285714291</v>
      </c>
      <c r="M407" s="39" t="s">
        <v>366</v>
      </c>
      <c r="R407"/>
    </row>
    <row r="408" spans="1:18" s="19" customFormat="1" outlineLevel="1" x14ac:dyDescent="0.25">
      <c r="A408" t="s">
        <v>249</v>
      </c>
      <c r="B408" t="s">
        <v>20</v>
      </c>
      <c r="C408" t="s">
        <v>2101</v>
      </c>
      <c r="D408" t="s">
        <v>2102</v>
      </c>
      <c r="E408" s="16">
        <f t="shared" si="19"/>
        <v>576222.22222222225</v>
      </c>
      <c r="F408" s="16">
        <v>0</v>
      </c>
      <c r="G408" s="19">
        <v>777777.77777777775</v>
      </c>
      <c r="I408" s="19">
        <v>564000</v>
      </c>
      <c r="K408" s="2">
        <f t="shared" si="20"/>
        <v>1918000</v>
      </c>
      <c r="L408" s="19">
        <v>1140222.2222222222</v>
      </c>
      <c r="M408" s="39" t="s">
        <v>371</v>
      </c>
      <c r="R408"/>
    </row>
    <row r="409" spans="1:18" s="19" customFormat="1" outlineLevel="1" x14ac:dyDescent="0.25">
      <c r="A409" t="s">
        <v>249</v>
      </c>
      <c r="B409" t="s">
        <v>20</v>
      </c>
      <c r="C409" t="s">
        <v>1115</v>
      </c>
      <c r="D409" t="s">
        <v>242</v>
      </c>
      <c r="E409" s="16">
        <f t="shared" si="19"/>
        <v>2344000</v>
      </c>
      <c r="F409" s="16">
        <v>5000000</v>
      </c>
      <c r="I409" s="19">
        <v>1799000</v>
      </c>
      <c r="K409" s="2">
        <f t="shared" si="20"/>
        <v>9143000</v>
      </c>
      <c r="L409" s="19">
        <v>9143000</v>
      </c>
      <c r="M409" s="39" t="s">
        <v>371</v>
      </c>
      <c r="R409"/>
    </row>
    <row r="410" spans="1:18" s="19" customFormat="1" outlineLevel="1" x14ac:dyDescent="0.25">
      <c r="A410" t="s">
        <v>249</v>
      </c>
      <c r="B410" t="s">
        <v>20</v>
      </c>
      <c r="C410" t="s">
        <v>1116</v>
      </c>
      <c r="D410" t="s">
        <v>878</v>
      </c>
      <c r="E410" s="16">
        <f t="shared" si="19"/>
        <v>2844000</v>
      </c>
      <c r="F410" s="16">
        <v>5000000</v>
      </c>
      <c r="I410" s="19">
        <v>2416000</v>
      </c>
      <c r="K410" s="2">
        <f t="shared" si="20"/>
        <v>10260000</v>
      </c>
      <c r="L410" s="19">
        <v>10260000</v>
      </c>
      <c r="M410" s="39" t="s">
        <v>372</v>
      </c>
      <c r="R410"/>
    </row>
    <row r="411" spans="1:18" s="19" customFormat="1" outlineLevel="1" x14ac:dyDescent="0.25">
      <c r="A411" t="s">
        <v>249</v>
      </c>
      <c r="B411" t="s">
        <v>20</v>
      </c>
      <c r="C411" t="s">
        <v>1117</v>
      </c>
      <c r="D411" t="s">
        <v>246</v>
      </c>
      <c r="E411" s="16">
        <f t="shared" si="19"/>
        <v>3344000</v>
      </c>
      <c r="F411" s="16">
        <v>5000000</v>
      </c>
      <c r="I411" s="19">
        <v>0</v>
      </c>
      <c r="K411" s="2">
        <f t="shared" si="20"/>
        <v>8344000</v>
      </c>
      <c r="L411" s="19">
        <v>8344000</v>
      </c>
      <c r="M411" s="39" t="s">
        <v>372</v>
      </c>
      <c r="R411"/>
    </row>
    <row r="412" spans="1:18" s="19" customFormat="1" outlineLevel="1" x14ac:dyDescent="0.25">
      <c r="A412" t="s">
        <v>249</v>
      </c>
      <c r="B412" t="s">
        <v>20</v>
      </c>
      <c r="C412" t="s">
        <v>2103</v>
      </c>
      <c r="D412" t="s">
        <v>2104</v>
      </c>
      <c r="E412" s="16">
        <f t="shared" si="19"/>
        <v>1040000</v>
      </c>
      <c r="F412" s="16">
        <v>0</v>
      </c>
      <c r="I412" s="19">
        <v>0</v>
      </c>
      <c r="K412" s="2">
        <f t="shared" si="20"/>
        <v>1040000</v>
      </c>
      <c r="L412" s="19">
        <v>1040000</v>
      </c>
      <c r="M412" s="39" t="s">
        <v>372</v>
      </c>
      <c r="R412"/>
    </row>
    <row r="413" spans="1:18" s="19" customFormat="1" outlineLevel="1" x14ac:dyDescent="0.25">
      <c r="A413" t="s">
        <v>249</v>
      </c>
      <c r="B413" t="s">
        <v>20</v>
      </c>
      <c r="C413" t="s">
        <v>1119</v>
      </c>
      <c r="D413" t="s">
        <v>247</v>
      </c>
      <c r="E413" s="16">
        <f t="shared" si="19"/>
        <v>3344000</v>
      </c>
      <c r="F413" s="16">
        <v>5000000</v>
      </c>
      <c r="I413" s="19">
        <v>1512000</v>
      </c>
      <c r="K413" s="2">
        <f t="shared" si="20"/>
        <v>9856000</v>
      </c>
      <c r="L413" s="19">
        <v>9856000</v>
      </c>
      <c r="M413" s="39" t="s">
        <v>372</v>
      </c>
      <c r="R413"/>
    </row>
    <row r="414" spans="1:18" s="19" customFormat="1" outlineLevel="1" x14ac:dyDescent="0.25">
      <c r="A414" t="s">
        <v>249</v>
      </c>
      <c r="B414" t="s">
        <v>20</v>
      </c>
      <c r="C414" t="s">
        <v>1120</v>
      </c>
      <c r="D414" t="s">
        <v>245</v>
      </c>
      <c r="E414" s="16">
        <f t="shared" si="19"/>
        <v>3344000</v>
      </c>
      <c r="F414" s="16">
        <v>5000000</v>
      </c>
      <c r="I414" s="19">
        <v>0</v>
      </c>
      <c r="K414" s="2">
        <f t="shared" si="20"/>
        <v>8344000</v>
      </c>
      <c r="L414" s="19">
        <v>8344000</v>
      </c>
      <c r="M414" s="39" t="s">
        <v>372</v>
      </c>
      <c r="R414"/>
    </row>
    <row r="415" spans="1:18" s="19" customFormat="1" outlineLevel="1" x14ac:dyDescent="0.25">
      <c r="A415" t="s">
        <v>249</v>
      </c>
      <c r="B415" t="s">
        <v>20</v>
      </c>
      <c r="C415" t="s">
        <v>1121</v>
      </c>
      <c r="D415" t="s">
        <v>241</v>
      </c>
      <c r="E415" s="16">
        <f t="shared" si="19"/>
        <v>2844000</v>
      </c>
      <c r="F415" s="16">
        <v>5000000</v>
      </c>
      <c r="I415" s="19">
        <v>2134000</v>
      </c>
      <c r="K415" s="2">
        <f t="shared" si="20"/>
        <v>9978000</v>
      </c>
      <c r="L415" s="19">
        <v>9978000</v>
      </c>
      <c r="M415" s="39" t="s">
        <v>372</v>
      </c>
      <c r="R415"/>
    </row>
    <row r="416" spans="1:18" s="19" customFormat="1" outlineLevel="1" x14ac:dyDescent="0.25">
      <c r="A416" t="s">
        <v>249</v>
      </c>
      <c r="B416" t="s">
        <v>20</v>
      </c>
      <c r="C416" t="s">
        <v>1930</v>
      </c>
      <c r="D416" t="s">
        <v>1931</v>
      </c>
      <c r="E416" s="16">
        <f t="shared" si="19"/>
        <v>1344000</v>
      </c>
      <c r="F416" s="16">
        <v>0</v>
      </c>
      <c r="G416" s="19">
        <v>1000000</v>
      </c>
      <c r="I416" s="19">
        <v>0</v>
      </c>
      <c r="K416" s="2">
        <f t="shared" si="20"/>
        <v>2344000</v>
      </c>
      <c r="L416" s="19">
        <v>1344000</v>
      </c>
      <c r="M416" s="39" t="s">
        <v>372</v>
      </c>
      <c r="R416"/>
    </row>
    <row r="417" spans="1:18" s="19" customFormat="1" outlineLevel="1" x14ac:dyDescent="0.25">
      <c r="A417" t="s">
        <v>249</v>
      </c>
      <c r="B417" t="s">
        <v>20</v>
      </c>
      <c r="C417"/>
      <c r="D417" t="s">
        <v>2105</v>
      </c>
      <c r="E417" s="16">
        <f t="shared" si="19"/>
        <v>0</v>
      </c>
      <c r="F417" s="16">
        <v>0</v>
      </c>
      <c r="I417" s="19">
        <v>0</v>
      </c>
      <c r="K417" s="2">
        <f t="shared" si="20"/>
        <v>0</v>
      </c>
      <c r="L417" s="19">
        <v>0</v>
      </c>
      <c r="M417" s="39" t="s">
        <v>372</v>
      </c>
      <c r="R417"/>
    </row>
    <row r="418" spans="1:18" s="19" customFormat="1" outlineLevel="1" x14ac:dyDescent="0.25">
      <c r="A418" t="s">
        <v>249</v>
      </c>
      <c r="B418" t="s">
        <v>20</v>
      </c>
      <c r="C418" t="s">
        <v>1123</v>
      </c>
      <c r="D418" t="s">
        <v>525</v>
      </c>
      <c r="E418" s="16">
        <f t="shared" si="19"/>
        <v>3344000</v>
      </c>
      <c r="F418" s="16">
        <v>5000000</v>
      </c>
      <c r="I418" s="19">
        <v>1248000</v>
      </c>
      <c r="K418" s="2">
        <f t="shared" si="20"/>
        <v>9592000</v>
      </c>
      <c r="L418" s="19">
        <v>9592000</v>
      </c>
      <c r="M418" s="39" t="s">
        <v>372</v>
      </c>
      <c r="R418"/>
    </row>
    <row r="419" spans="1:18" s="19" customFormat="1" outlineLevel="1" x14ac:dyDescent="0.25">
      <c r="A419" t="s">
        <v>265</v>
      </c>
      <c r="B419" t="s">
        <v>20</v>
      </c>
      <c r="C419" t="s">
        <v>1124</v>
      </c>
      <c r="D419" t="s">
        <v>254</v>
      </c>
      <c r="E419" s="16">
        <f t="shared" si="19"/>
        <v>1344000</v>
      </c>
      <c r="F419" s="16">
        <v>0</v>
      </c>
      <c r="I419" s="19">
        <v>0</v>
      </c>
      <c r="K419" s="2">
        <f t="shared" si="20"/>
        <v>1344000</v>
      </c>
      <c r="L419" s="19">
        <v>1344000</v>
      </c>
      <c r="M419" s="39" t="s">
        <v>371</v>
      </c>
      <c r="R419"/>
    </row>
    <row r="420" spans="1:18" s="19" customFormat="1" outlineLevel="1" x14ac:dyDescent="0.25">
      <c r="A420" t="s">
        <v>265</v>
      </c>
      <c r="B420" t="s">
        <v>20</v>
      </c>
      <c r="C420" t="s">
        <v>1125</v>
      </c>
      <c r="D420" t="s">
        <v>255</v>
      </c>
      <c r="E420" s="16">
        <f t="shared" si="19"/>
        <v>0</v>
      </c>
      <c r="F420" s="16">
        <v>0</v>
      </c>
      <c r="I420" s="19">
        <v>0</v>
      </c>
      <c r="K420" s="2">
        <f t="shared" si="20"/>
        <v>0</v>
      </c>
      <c r="L420" s="19">
        <v>0</v>
      </c>
      <c r="M420" s="39" t="s">
        <v>366</v>
      </c>
      <c r="R420"/>
    </row>
    <row r="421" spans="1:18" s="19" customFormat="1" outlineLevel="1" x14ac:dyDescent="0.25">
      <c r="A421" t="s">
        <v>265</v>
      </c>
      <c r="B421" t="s">
        <v>20</v>
      </c>
      <c r="C421" t="s">
        <v>1906</v>
      </c>
      <c r="D421" t="s">
        <v>1907</v>
      </c>
      <c r="E421" s="16">
        <f t="shared" si="19"/>
        <v>1460000</v>
      </c>
      <c r="F421" s="16">
        <v>0</v>
      </c>
      <c r="G421" s="19">
        <v>1000000</v>
      </c>
      <c r="I421" s="19">
        <v>0</v>
      </c>
      <c r="K421" s="2">
        <f t="shared" si="20"/>
        <v>2460000</v>
      </c>
      <c r="L421" s="19">
        <v>1460000</v>
      </c>
      <c r="M421" s="39" t="s">
        <v>251</v>
      </c>
      <c r="R421"/>
    </row>
    <row r="422" spans="1:18" s="19" customFormat="1" outlineLevel="1" x14ac:dyDescent="0.25">
      <c r="A422" t="s">
        <v>265</v>
      </c>
      <c r="B422" t="s">
        <v>20</v>
      </c>
      <c r="C422" t="s">
        <v>1126</v>
      </c>
      <c r="D422" t="s">
        <v>559</v>
      </c>
      <c r="E422" s="16">
        <f t="shared" si="19"/>
        <v>0</v>
      </c>
      <c r="F422" s="16">
        <v>0</v>
      </c>
      <c r="I422" s="19">
        <v>0</v>
      </c>
      <c r="K422" s="2">
        <f t="shared" si="20"/>
        <v>0</v>
      </c>
      <c r="L422" s="19">
        <v>0</v>
      </c>
      <c r="M422" s="39" t="s">
        <v>366</v>
      </c>
      <c r="R422"/>
    </row>
    <row r="423" spans="1:18" s="19" customFormat="1" outlineLevel="1" x14ac:dyDescent="0.25">
      <c r="A423" t="s">
        <v>265</v>
      </c>
      <c r="B423" t="s">
        <v>20</v>
      </c>
      <c r="C423" t="s">
        <v>1162</v>
      </c>
      <c r="D423" t="s">
        <v>883</v>
      </c>
      <c r="E423" s="16">
        <f t="shared" si="19"/>
        <v>1344000</v>
      </c>
      <c r="F423" s="16">
        <v>0</v>
      </c>
      <c r="I423" s="19">
        <v>0</v>
      </c>
      <c r="K423" s="2">
        <f t="shared" si="20"/>
        <v>1344000</v>
      </c>
      <c r="L423" s="19">
        <v>1344000</v>
      </c>
      <c r="M423" s="39" t="s">
        <v>372</v>
      </c>
      <c r="R423"/>
    </row>
    <row r="424" spans="1:18" s="19" customFormat="1" outlineLevel="1" x14ac:dyDescent="0.25">
      <c r="A424" t="s">
        <v>265</v>
      </c>
      <c r="B424" t="s">
        <v>20</v>
      </c>
      <c r="C424" t="s">
        <v>1127</v>
      </c>
      <c r="D424" t="s">
        <v>464</v>
      </c>
      <c r="E424" s="16">
        <f t="shared" si="19"/>
        <v>3344000</v>
      </c>
      <c r="F424" s="16">
        <v>5000000</v>
      </c>
      <c r="I424" s="19">
        <v>0</v>
      </c>
      <c r="K424" s="2">
        <f t="shared" si="20"/>
        <v>8344000</v>
      </c>
      <c r="L424" s="19">
        <v>8344000</v>
      </c>
      <c r="M424" s="39" t="s">
        <v>371</v>
      </c>
      <c r="R424"/>
    </row>
    <row r="425" spans="1:18" s="19" customFormat="1" outlineLevel="1" x14ac:dyDescent="0.25">
      <c r="A425" t="s">
        <v>265</v>
      </c>
      <c r="B425" t="s">
        <v>20</v>
      </c>
      <c r="C425" t="s">
        <v>1128</v>
      </c>
      <c r="D425" t="s">
        <v>560</v>
      </c>
      <c r="E425" s="16">
        <f t="shared" si="19"/>
        <v>0</v>
      </c>
      <c r="F425" s="16">
        <v>0</v>
      </c>
      <c r="I425" s="19">
        <v>0</v>
      </c>
      <c r="K425" s="2">
        <f t="shared" si="20"/>
        <v>0</v>
      </c>
      <c r="L425" s="19">
        <v>0</v>
      </c>
      <c r="M425" s="39" t="s">
        <v>371</v>
      </c>
      <c r="R425"/>
    </row>
    <row r="426" spans="1:18" s="19" customFormat="1" outlineLevel="1" x14ac:dyDescent="0.25">
      <c r="A426" t="s">
        <v>265</v>
      </c>
      <c r="B426" t="s">
        <v>20</v>
      </c>
      <c r="C426" t="s">
        <v>1131</v>
      </c>
      <c r="D426" t="s">
        <v>1908</v>
      </c>
      <c r="E426" s="16">
        <f t="shared" si="19"/>
        <v>3960000</v>
      </c>
      <c r="F426" s="16">
        <v>5000000</v>
      </c>
      <c r="I426" s="19">
        <v>0</v>
      </c>
      <c r="K426" s="2">
        <f t="shared" si="20"/>
        <v>8960000</v>
      </c>
      <c r="L426" s="19">
        <v>8960000</v>
      </c>
      <c r="M426" s="39" t="s">
        <v>251</v>
      </c>
      <c r="R426"/>
    </row>
    <row r="427" spans="1:18" s="19" customFormat="1" outlineLevel="1" x14ac:dyDescent="0.25">
      <c r="A427" t="s">
        <v>265</v>
      </c>
      <c r="B427" t="s">
        <v>20</v>
      </c>
      <c r="C427" t="s">
        <v>1130</v>
      </c>
      <c r="D427" t="s">
        <v>386</v>
      </c>
      <c r="E427" s="16">
        <f t="shared" si="19"/>
        <v>2260000</v>
      </c>
      <c r="F427" s="16">
        <v>5000000</v>
      </c>
      <c r="I427" s="19">
        <v>0</v>
      </c>
      <c r="K427" s="2">
        <f t="shared" si="20"/>
        <v>7260000</v>
      </c>
      <c r="L427" s="19">
        <v>7260000</v>
      </c>
      <c r="M427" s="39" t="s">
        <v>252</v>
      </c>
      <c r="R427"/>
    </row>
    <row r="428" spans="1:18" s="19" customFormat="1" outlineLevel="1" x14ac:dyDescent="0.25">
      <c r="A428" t="s">
        <v>265</v>
      </c>
      <c r="B428" t="s">
        <v>20</v>
      </c>
      <c r="C428" t="s">
        <v>1132</v>
      </c>
      <c r="D428" t="s">
        <v>373</v>
      </c>
      <c r="E428" s="16">
        <f t="shared" si="19"/>
        <v>3960000</v>
      </c>
      <c r="F428" s="16">
        <v>5000000</v>
      </c>
      <c r="I428" s="19">
        <v>0</v>
      </c>
      <c r="K428" s="2">
        <f t="shared" si="20"/>
        <v>8960000</v>
      </c>
      <c r="L428" s="19">
        <v>8960000</v>
      </c>
      <c r="M428" s="39" t="s">
        <v>366</v>
      </c>
      <c r="R428"/>
    </row>
    <row r="429" spans="1:18" s="19" customFormat="1" outlineLevel="1" x14ac:dyDescent="0.25">
      <c r="A429" t="s">
        <v>265</v>
      </c>
      <c r="B429" t="s">
        <v>20</v>
      </c>
      <c r="C429" t="s">
        <v>1157</v>
      </c>
      <c r="D429" t="s">
        <v>927</v>
      </c>
      <c r="E429" s="16">
        <f t="shared" si="19"/>
        <v>3344000</v>
      </c>
      <c r="F429" s="16">
        <v>5000000</v>
      </c>
      <c r="I429" s="19">
        <v>0</v>
      </c>
      <c r="K429" s="2">
        <f t="shared" si="20"/>
        <v>8344000</v>
      </c>
      <c r="L429" s="19">
        <v>8344000</v>
      </c>
      <c r="M429" s="39" t="s">
        <v>371</v>
      </c>
      <c r="R429"/>
    </row>
    <row r="430" spans="1:18" s="19" customFormat="1" outlineLevel="1" x14ac:dyDescent="0.25">
      <c r="A430" t="s">
        <v>265</v>
      </c>
      <c r="B430" t="s">
        <v>20</v>
      </c>
      <c r="C430" t="s">
        <v>2106</v>
      </c>
      <c r="D430" t="s">
        <v>2107</v>
      </c>
      <c r="E430" s="16">
        <f t="shared" si="19"/>
        <v>2440000</v>
      </c>
      <c r="F430" s="16">
        <v>5000000</v>
      </c>
      <c r="I430" s="19">
        <v>0</v>
      </c>
      <c r="K430" s="2">
        <f t="shared" si="20"/>
        <v>7440000</v>
      </c>
      <c r="L430" s="19">
        <v>7440000</v>
      </c>
      <c r="M430" s="39" t="s">
        <v>371</v>
      </c>
      <c r="R430"/>
    </row>
    <row r="431" spans="1:18" s="19" customFormat="1" outlineLevel="1" x14ac:dyDescent="0.25">
      <c r="A431" t="s">
        <v>265</v>
      </c>
      <c r="B431" t="s">
        <v>20</v>
      </c>
      <c r="C431" t="s">
        <v>1135</v>
      </c>
      <c r="D431" t="s">
        <v>1045</v>
      </c>
      <c r="E431" s="16">
        <f t="shared" si="19"/>
        <v>3960000</v>
      </c>
      <c r="F431" s="16">
        <v>5000000</v>
      </c>
      <c r="G431" s="19">
        <v>185185.18518518517</v>
      </c>
      <c r="I431" s="19">
        <v>0</v>
      </c>
      <c r="K431" s="2">
        <f t="shared" si="20"/>
        <v>9145185.1851851847</v>
      </c>
      <c r="L431" s="19">
        <v>8960000</v>
      </c>
      <c r="M431" s="39" t="s">
        <v>366</v>
      </c>
      <c r="R431"/>
    </row>
    <row r="432" spans="1:18" s="19" customFormat="1" outlineLevel="1" x14ac:dyDescent="0.25">
      <c r="A432" t="s">
        <v>265</v>
      </c>
      <c r="B432" t="s">
        <v>20</v>
      </c>
      <c r="C432" t="s">
        <v>2108</v>
      </c>
      <c r="D432" t="s">
        <v>2109</v>
      </c>
      <c r="E432" s="16">
        <f t="shared" si="19"/>
        <v>-133037.03703703696</v>
      </c>
      <c r="F432" s="16">
        <v>0</v>
      </c>
      <c r="G432" s="16">
        <v>185185.18518518517</v>
      </c>
      <c r="H432" s="16"/>
      <c r="I432" s="16">
        <v>696000</v>
      </c>
      <c r="J432" s="16"/>
      <c r="K432" s="2">
        <f t="shared" si="20"/>
        <v>748148.1481481482</v>
      </c>
      <c r="L432" s="16">
        <v>562962.96296296304</v>
      </c>
      <c r="M432" s="44" t="s">
        <v>371</v>
      </c>
      <c r="R432"/>
    </row>
    <row r="433" spans="1:18" s="19" customFormat="1" outlineLevel="1" x14ac:dyDescent="0.25">
      <c r="A433" t="s">
        <v>265</v>
      </c>
      <c r="B433" t="s">
        <v>20</v>
      </c>
      <c r="C433" t="s">
        <v>1137</v>
      </c>
      <c r="D433" t="s">
        <v>531</v>
      </c>
      <c r="E433" s="16">
        <f t="shared" si="19"/>
        <v>1344000</v>
      </c>
      <c r="F433" s="16">
        <v>0</v>
      </c>
      <c r="I433" s="19">
        <v>696000</v>
      </c>
      <c r="K433" s="2">
        <f t="shared" si="20"/>
        <v>2040000</v>
      </c>
      <c r="L433" s="19">
        <v>2040000</v>
      </c>
      <c r="M433" s="39" t="s">
        <v>371</v>
      </c>
      <c r="R433"/>
    </row>
    <row r="434" spans="1:18" s="19" customFormat="1" outlineLevel="1" x14ac:dyDescent="0.25">
      <c r="A434" t="s">
        <v>265</v>
      </c>
      <c r="B434" t="s">
        <v>20</v>
      </c>
      <c r="C434" t="s">
        <v>1138</v>
      </c>
      <c r="D434" t="s">
        <v>466</v>
      </c>
      <c r="E434" s="16">
        <f t="shared" si="19"/>
        <v>3344000</v>
      </c>
      <c r="F434" s="16">
        <v>0</v>
      </c>
      <c r="I434" s="19">
        <v>1344000</v>
      </c>
      <c r="K434" s="2">
        <f t="shared" si="20"/>
        <v>4688000</v>
      </c>
      <c r="L434" s="19">
        <v>4688000</v>
      </c>
      <c r="M434" s="39" t="s">
        <v>371</v>
      </c>
      <c r="R434"/>
    </row>
    <row r="435" spans="1:18" s="19" customFormat="1" outlineLevel="1" x14ac:dyDescent="0.25">
      <c r="A435" t="s">
        <v>265</v>
      </c>
      <c r="B435" t="s">
        <v>20</v>
      </c>
      <c r="C435" t="s">
        <v>2110</v>
      </c>
      <c r="D435" t="s">
        <v>2111</v>
      </c>
      <c r="E435" s="16">
        <f t="shared" si="19"/>
        <v>-461037.03703703708</v>
      </c>
      <c r="F435" s="16">
        <v>0</v>
      </c>
      <c r="G435" s="19">
        <v>370370.37037037034</v>
      </c>
      <c r="I435" s="19">
        <v>1344000</v>
      </c>
      <c r="K435" s="2">
        <f t="shared" si="20"/>
        <v>1253333.3333333333</v>
      </c>
      <c r="L435" s="19">
        <v>882962.96296296292</v>
      </c>
      <c r="M435" s="39" t="s">
        <v>252</v>
      </c>
      <c r="R435"/>
    </row>
    <row r="436" spans="1:18" s="19" customFormat="1" outlineLevel="1" x14ac:dyDescent="0.25">
      <c r="A436" t="s">
        <v>265</v>
      </c>
      <c r="B436" t="s">
        <v>20</v>
      </c>
      <c r="C436" t="s">
        <v>1140</v>
      </c>
      <c r="D436" t="s">
        <v>1909</v>
      </c>
      <c r="E436" s="16">
        <f t="shared" si="19"/>
        <v>5460000</v>
      </c>
      <c r="F436" s="16">
        <v>0</v>
      </c>
      <c r="I436" s="19">
        <v>3456000</v>
      </c>
      <c r="K436" s="2">
        <f t="shared" si="20"/>
        <v>8916000</v>
      </c>
      <c r="L436" s="19">
        <v>8916000</v>
      </c>
      <c r="M436" s="39" t="s">
        <v>251</v>
      </c>
      <c r="R436"/>
    </row>
    <row r="437" spans="1:18" s="19" customFormat="1" outlineLevel="1" x14ac:dyDescent="0.25">
      <c r="A437" t="s">
        <v>265</v>
      </c>
      <c r="B437" t="s">
        <v>20</v>
      </c>
      <c r="C437" t="s">
        <v>1141</v>
      </c>
      <c r="D437" t="s">
        <v>1046</v>
      </c>
      <c r="E437" s="16">
        <f t="shared" si="19"/>
        <v>3344000</v>
      </c>
      <c r="F437" s="16">
        <v>5000000</v>
      </c>
      <c r="I437" s="19">
        <v>0</v>
      </c>
      <c r="K437" s="2">
        <f t="shared" si="20"/>
        <v>8344000</v>
      </c>
      <c r="L437" s="19">
        <v>8344000</v>
      </c>
      <c r="M437" s="39" t="s">
        <v>371</v>
      </c>
      <c r="R437"/>
    </row>
    <row r="438" spans="1:18" s="19" customFormat="1" outlineLevel="1" x14ac:dyDescent="0.25">
      <c r="A438" t="s">
        <v>265</v>
      </c>
      <c r="B438" t="s">
        <v>20</v>
      </c>
      <c r="C438" t="s">
        <v>1142</v>
      </c>
      <c r="D438" t="s">
        <v>529</v>
      </c>
      <c r="E438" s="16">
        <f t="shared" ref="E438:E501" si="21">+L438-F438-J438-I438</f>
        <v>3960000</v>
      </c>
      <c r="F438" s="16">
        <v>5000000</v>
      </c>
      <c r="I438" s="19">
        <v>2688000</v>
      </c>
      <c r="K438" s="2">
        <f t="shared" si="20"/>
        <v>11648000</v>
      </c>
      <c r="L438" s="19">
        <v>11648000</v>
      </c>
      <c r="M438" s="39" t="s">
        <v>366</v>
      </c>
      <c r="R438"/>
    </row>
    <row r="439" spans="1:18" s="19" customFormat="1" outlineLevel="1" x14ac:dyDescent="0.25">
      <c r="A439" t="s">
        <v>265</v>
      </c>
      <c r="B439" t="s">
        <v>20</v>
      </c>
      <c r="C439" t="s">
        <v>1143</v>
      </c>
      <c r="D439" t="s">
        <v>921</v>
      </c>
      <c r="E439" s="16">
        <f t="shared" si="21"/>
        <v>3344000</v>
      </c>
      <c r="F439" s="16">
        <v>5000000</v>
      </c>
      <c r="I439" s="19">
        <v>0</v>
      </c>
      <c r="K439" s="2">
        <f t="shared" si="20"/>
        <v>8344000</v>
      </c>
      <c r="L439" s="19">
        <v>8344000</v>
      </c>
      <c r="M439" s="39" t="s">
        <v>371</v>
      </c>
      <c r="R439"/>
    </row>
    <row r="440" spans="1:18" s="19" customFormat="1" outlineLevel="1" x14ac:dyDescent="0.25">
      <c r="A440" t="s">
        <v>265</v>
      </c>
      <c r="B440" t="s">
        <v>20</v>
      </c>
      <c r="C440" t="s">
        <v>2112</v>
      </c>
      <c r="D440" t="s">
        <v>2113</v>
      </c>
      <c r="E440" s="16">
        <f t="shared" si="21"/>
        <v>3344000</v>
      </c>
      <c r="F440" s="16">
        <v>5000000</v>
      </c>
      <c r="G440" s="19">
        <v>1000000</v>
      </c>
      <c r="I440" s="19">
        <v>1104000</v>
      </c>
      <c r="K440" s="2">
        <f t="shared" si="20"/>
        <v>10448000</v>
      </c>
      <c r="L440" s="19">
        <v>9448000</v>
      </c>
      <c r="M440" s="39" t="s">
        <v>371</v>
      </c>
      <c r="R440"/>
    </row>
    <row r="441" spans="1:18" s="19" customFormat="1" outlineLevel="1" x14ac:dyDescent="0.25">
      <c r="A441" t="s">
        <v>265</v>
      </c>
      <c r="B441" t="s">
        <v>20</v>
      </c>
      <c r="C441" t="s">
        <v>1145</v>
      </c>
      <c r="D441" t="s">
        <v>258</v>
      </c>
      <c r="E441" s="16">
        <f t="shared" si="21"/>
        <v>1344000</v>
      </c>
      <c r="F441" s="16">
        <v>0</v>
      </c>
      <c r="I441" s="19">
        <v>0</v>
      </c>
      <c r="K441" s="2">
        <f t="shared" si="20"/>
        <v>1344000</v>
      </c>
      <c r="L441" s="19">
        <v>1344000</v>
      </c>
      <c r="M441" s="39" t="s">
        <v>371</v>
      </c>
      <c r="R441"/>
    </row>
    <row r="442" spans="1:18" s="19" customFormat="1" outlineLevel="1" x14ac:dyDescent="0.25">
      <c r="A442" t="s">
        <v>265</v>
      </c>
      <c r="B442" t="s">
        <v>20</v>
      </c>
      <c r="C442" t="s">
        <v>1146</v>
      </c>
      <c r="D442" t="s">
        <v>465</v>
      </c>
      <c r="E442" s="16">
        <f t="shared" si="21"/>
        <v>3960000</v>
      </c>
      <c r="F442" s="16">
        <v>0</v>
      </c>
      <c r="I442" s="19">
        <v>0</v>
      </c>
      <c r="K442" s="2">
        <f t="shared" si="20"/>
        <v>3960000</v>
      </c>
      <c r="L442" s="19">
        <v>3960000</v>
      </c>
      <c r="M442" s="39" t="s">
        <v>366</v>
      </c>
      <c r="R442"/>
    </row>
    <row r="443" spans="1:18" s="19" customFormat="1" outlineLevel="1" x14ac:dyDescent="0.25">
      <c r="A443" t="s">
        <v>265</v>
      </c>
      <c r="B443" t="s">
        <v>20</v>
      </c>
      <c r="C443" t="s">
        <v>1147</v>
      </c>
      <c r="D443" t="s">
        <v>259</v>
      </c>
      <c r="E443" s="16">
        <f t="shared" si="21"/>
        <v>1344000</v>
      </c>
      <c r="F443" s="16">
        <v>0</v>
      </c>
      <c r="I443" s="19">
        <v>0</v>
      </c>
      <c r="K443" s="2">
        <f t="shared" si="20"/>
        <v>1344000</v>
      </c>
      <c r="L443" s="19">
        <v>1344000</v>
      </c>
      <c r="M443" s="39" t="s">
        <v>372</v>
      </c>
      <c r="R443"/>
    </row>
    <row r="444" spans="1:18" s="19" customFormat="1" outlineLevel="1" x14ac:dyDescent="0.25">
      <c r="A444" t="s">
        <v>265</v>
      </c>
      <c r="B444" t="s">
        <v>20</v>
      </c>
      <c r="C444" t="s">
        <v>1148</v>
      </c>
      <c r="D444" t="s">
        <v>530</v>
      </c>
      <c r="E444" s="16">
        <f t="shared" si="21"/>
        <v>3960000</v>
      </c>
      <c r="F444" s="16">
        <v>0</v>
      </c>
      <c r="I444" s="19">
        <v>0</v>
      </c>
      <c r="K444" s="2">
        <f t="shared" si="20"/>
        <v>3960000</v>
      </c>
      <c r="L444" s="19">
        <v>3960000</v>
      </c>
      <c r="M444" s="39" t="s">
        <v>366</v>
      </c>
      <c r="R444"/>
    </row>
    <row r="445" spans="1:18" s="19" customFormat="1" outlineLevel="1" x14ac:dyDescent="0.25">
      <c r="A445" t="s">
        <v>265</v>
      </c>
      <c r="B445" t="s">
        <v>20</v>
      </c>
      <c r="C445" t="s">
        <v>1149</v>
      </c>
      <c r="D445" t="s">
        <v>623</v>
      </c>
      <c r="E445" s="16">
        <f t="shared" si="21"/>
        <v>2344000</v>
      </c>
      <c r="F445" s="16">
        <v>5000000</v>
      </c>
      <c r="I445" s="19">
        <v>972000</v>
      </c>
      <c r="K445" s="2">
        <f t="shared" si="20"/>
        <v>8316000</v>
      </c>
      <c r="L445" s="19">
        <v>8316000</v>
      </c>
      <c r="M445" s="39" t="s">
        <v>372</v>
      </c>
      <c r="R445"/>
    </row>
    <row r="446" spans="1:18" s="19" customFormat="1" outlineLevel="1" x14ac:dyDescent="0.25">
      <c r="A446" t="s">
        <v>265</v>
      </c>
      <c r="B446" t="s">
        <v>20</v>
      </c>
      <c r="C446" t="s">
        <v>1150</v>
      </c>
      <c r="D446" t="s">
        <v>561</v>
      </c>
      <c r="E446" s="16">
        <f t="shared" si="21"/>
        <v>3960000</v>
      </c>
      <c r="F446" s="16">
        <v>5000000</v>
      </c>
      <c r="I446" s="19">
        <v>576000</v>
      </c>
      <c r="K446" s="2">
        <f t="shared" si="20"/>
        <v>9536000</v>
      </c>
      <c r="L446" s="19">
        <v>9536000</v>
      </c>
      <c r="M446" s="39" t="s">
        <v>366</v>
      </c>
      <c r="R446"/>
    </row>
    <row r="447" spans="1:18" s="19" customFormat="1" outlineLevel="1" x14ac:dyDescent="0.25">
      <c r="A447" t="s">
        <v>265</v>
      </c>
      <c r="B447" t="s">
        <v>20</v>
      </c>
      <c r="C447" t="s">
        <v>1151</v>
      </c>
      <c r="D447" t="s">
        <v>260</v>
      </c>
      <c r="E447" s="16">
        <f t="shared" si="21"/>
        <v>3344000</v>
      </c>
      <c r="F447" s="16">
        <v>5000000</v>
      </c>
      <c r="I447" s="19">
        <v>1908000</v>
      </c>
      <c r="K447" s="2">
        <f t="shared" si="20"/>
        <v>10252000</v>
      </c>
      <c r="L447" s="19">
        <v>10252000</v>
      </c>
      <c r="M447" s="39" t="s">
        <v>372</v>
      </c>
      <c r="R447"/>
    </row>
    <row r="448" spans="1:18" s="19" customFormat="1" outlineLevel="1" x14ac:dyDescent="0.25">
      <c r="A448" t="s">
        <v>265</v>
      </c>
      <c r="B448" t="s">
        <v>20</v>
      </c>
      <c r="C448" t="s">
        <v>2114</v>
      </c>
      <c r="D448" t="s">
        <v>2115</v>
      </c>
      <c r="E448" s="16">
        <f t="shared" si="21"/>
        <v>2844000</v>
      </c>
      <c r="F448" s="16">
        <v>0</v>
      </c>
      <c r="G448" s="19">
        <v>1000000</v>
      </c>
      <c r="I448" s="19">
        <v>2016000</v>
      </c>
      <c r="K448" s="2">
        <f t="shared" si="20"/>
        <v>5860000</v>
      </c>
      <c r="L448" s="19">
        <v>4860000</v>
      </c>
      <c r="M448" s="39" t="s">
        <v>371</v>
      </c>
      <c r="R448"/>
    </row>
    <row r="449" spans="1:18" s="19" customFormat="1" outlineLevel="1" x14ac:dyDescent="0.25">
      <c r="A449" t="s">
        <v>265</v>
      </c>
      <c r="B449" t="s">
        <v>20</v>
      </c>
      <c r="C449" t="s">
        <v>2116</v>
      </c>
      <c r="D449" t="s">
        <v>2117</v>
      </c>
      <c r="E449" s="16">
        <f t="shared" si="21"/>
        <v>482370.37037037034</v>
      </c>
      <c r="F449" s="16">
        <v>0</v>
      </c>
      <c r="G449" s="19">
        <v>592592.59259259258</v>
      </c>
      <c r="I449" s="19">
        <v>1056000</v>
      </c>
      <c r="K449" s="2">
        <f t="shared" si="20"/>
        <v>2130962.9629629627</v>
      </c>
      <c r="L449" s="19">
        <v>1538370.3703703703</v>
      </c>
      <c r="M449" s="39" t="s">
        <v>372</v>
      </c>
      <c r="R449"/>
    </row>
    <row r="450" spans="1:18" s="19" customFormat="1" outlineLevel="1" x14ac:dyDescent="0.25">
      <c r="A450" t="s">
        <v>265</v>
      </c>
      <c r="B450" t="s">
        <v>20</v>
      </c>
      <c r="C450" t="s">
        <v>1154</v>
      </c>
      <c r="D450" t="s">
        <v>682</v>
      </c>
      <c r="E450" s="16">
        <f t="shared" si="21"/>
        <v>0</v>
      </c>
      <c r="F450" s="16">
        <v>0</v>
      </c>
      <c r="I450" s="19">
        <v>1056000</v>
      </c>
      <c r="K450" s="2">
        <f t="shared" si="20"/>
        <v>1056000</v>
      </c>
      <c r="L450" s="19">
        <v>1056000</v>
      </c>
      <c r="M450" s="39" t="s">
        <v>366</v>
      </c>
      <c r="R450"/>
    </row>
    <row r="451" spans="1:18" s="19" customFormat="1" outlineLevel="1" x14ac:dyDescent="0.25">
      <c r="A451" t="s">
        <v>265</v>
      </c>
      <c r="B451" t="s">
        <v>20</v>
      </c>
      <c r="C451" t="s">
        <v>1910</v>
      </c>
      <c r="D451" t="s">
        <v>1911</v>
      </c>
      <c r="E451" s="16">
        <f t="shared" si="21"/>
        <v>2000000</v>
      </c>
      <c r="F451" s="16">
        <v>5000000</v>
      </c>
      <c r="G451" s="19">
        <v>962962.96296296292</v>
      </c>
      <c r="I451" s="19">
        <v>2732000</v>
      </c>
      <c r="K451" s="2">
        <f t="shared" si="20"/>
        <v>10694962.962962963</v>
      </c>
      <c r="L451" s="19">
        <v>9732000</v>
      </c>
      <c r="M451" s="39" t="s">
        <v>372</v>
      </c>
      <c r="R451"/>
    </row>
    <row r="452" spans="1:18" s="19" customFormat="1" ht="12" customHeight="1" outlineLevel="1" x14ac:dyDescent="0.25">
      <c r="A452" t="s">
        <v>265</v>
      </c>
      <c r="B452" t="s">
        <v>20</v>
      </c>
      <c r="C452" t="s">
        <v>1156</v>
      </c>
      <c r="D452" t="s">
        <v>881</v>
      </c>
      <c r="E452" s="16">
        <f t="shared" si="21"/>
        <v>3560000</v>
      </c>
      <c r="F452" s="16">
        <v>5000000</v>
      </c>
      <c r="I452" s="19">
        <v>2492000</v>
      </c>
      <c r="K452" s="2">
        <f t="shared" si="20"/>
        <v>11052000</v>
      </c>
      <c r="L452" s="19">
        <v>11052000</v>
      </c>
      <c r="M452" s="39" t="s">
        <v>366</v>
      </c>
      <c r="R452"/>
    </row>
    <row r="453" spans="1:18" s="19" customFormat="1" outlineLevel="1" x14ac:dyDescent="0.25">
      <c r="A453" t="s">
        <v>265</v>
      </c>
      <c r="B453" t="s">
        <v>20</v>
      </c>
      <c r="C453" t="s">
        <v>1129</v>
      </c>
      <c r="D453" t="s">
        <v>882</v>
      </c>
      <c r="E453" s="16">
        <f t="shared" si="21"/>
        <v>0</v>
      </c>
      <c r="F453" s="16">
        <v>0</v>
      </c>
      <c r="I453" s="19">
        <v>0</v>
      </c>
      <c r="K453" s="2">
        <f t="shared" si="20"/>
        <v>0</v>
      </c>
      <c r="L453" s="19">
        <v>0</v>
      </c>
      <c r="M453" s="39" t="s">
        <v>371</v>
      </c>
      <c r="R453"/>
    </row>
    <row r="454" spans="1:18" s="19" customFormat="1" outlineLevel="1" x14ac:dyDescent="0.25">
      <c r="A454" t="s">
        <v>265</v>
      </c>
      <c r="B454" t="s">
        <v>20</v>
      </c>
      <c r="C454" t="s">
        <v>1912</v>
      </c>
      <c r="D454" t="s">
        <v>1913</v>
      </c>
      <c r="E454" s="16">
        <f t="shared" si="21"/>
        <v>3344000</v>
      </c>
      <c r="F454" s="16">
        <v>0</v>
      </c>
      <c r="G454" s="19">
        <v>1000000</v>
      </c>
      <c r="I454" s="19">
        <v>0</v>
      </c>
      <c r="K454" s="2">
        <f t="shared" ref="K454:K517" si="22">SUM(E454:G454)-H454+I454+J454</f>
        <v>4344000</v>
      </c>
      <c r="L454" s="19">
        <v>3344000</v>
      </c>
      <c r="M454" s="39" t="s">
        <v>372</v>
      </c>
      <c r="R454"/>
    </row>
    <row r="455" spans="1:18" s="19" customFormat="1" outlineLevel="1" x14ac:dyDescent="0.25">
      <c r="A455" t="s">
        <v>265</v>
      </c>
      <c r="B455" t="s">
        <v>20</v>
      </c>
      <c r="C455" t="s">
        <v>1133</v>
      </c>
      <c r="D455" t="s">
        <v>926</v>
      </c>
      <c r="E455" s="16">
        <f t="shared" si="21"/>
        <v>3960000</v>
      </c>
      <c r="F455" s="16">
        <v>0</v>
      </c>
      <c r="I455" s="19">
        <v>0</v>
      </c>
      <c r="K455" s="2">
        <f t="shared" si="22"/>
        <v>3960000</v>
      </c>
      <c r="L455" s="19">
        <v>3960000</v>
      </c>
      <c r="M455" s="39" t="s">
        <v>366</v>
      </c>
      <c r="R455"/>
    </row>
    <row r="456" spans="1:18" s="19" customFormat="1" outlineLevel="1" x14ac:dyDescent="0.25">
      <c r="A456" t="s">
        <v>265</v>
      </c>
      <c r="B456" t="s">
        <v>20</v>
      </c>
      <c r="C456" t="s">
        <v>1159</v>
      </c>
      <c r="D456" t="s">
        <v>624</v>
      </c>
      <c r="E456" s="16">
        <f t="shared" si="21"/>
        <v>3344000</v>
      </c>
      <c r="F456" s="16">
        <v>0</v>
      </c>
      <c r="I456" s="19">
        <v>0</v>
      </c>
      <c r="K456" s="2">
        <f t="shared" si="22"/>
        <v>3344000</v>
      </c>
      <c r="L456" s="19">
        <v>3344000</v>
      </c>
      <c r="M456" s="39" t="s">
        <v>372</v>
      </c>
      <c r="R456"/>
    </row>
    <row r="457" spans="1:18" s="19" customFormat="1" outlineLevel="1" x14ac:dyDescent="0.25">
      <c r="A457" t="s">
        <v>265</v>
      </c>
      <c r="B457" t="s">
        <v>20</v>
      </c>
      <c r="C457" t="s">
        <v>2118</v>
      </c>
      <c r="D457" t="s">
        <v>2119</v>
      </c>
      <c r="E457" s="16">
        <f t="shared" si="21"/>
        <v>1344000</v>
      </c>
      <c r="F457" s="16">
        <v>0</v>
      </c>
      <c r="G457" s="19">
        <v>1000000</v>
      </c>
      <c r="I457" s="19">
        <v>0</v>
      </c>
      <c r="K457" s="2">
        <f t="shared" si="22"/>
        <v>2344000</v>
      </c>
      <c r="L457" s="19">
        <v>1344000</v>
      </c>
      <c r="M457" s="39" t="s">
        <v>372</v>
      </c>
      <c r="R457"/>
    </row>
    <row r="458" spans="1:18" s="19" customFormat="1" outlineLevel="1" x14ac:dyDescent="0.25">
      <c r="A458" t="s">
        <v>265</v>
      </c>
      <c r="B458" t="s">
        <v>20</v>
      </c>
      <c r="C458" t="s">
        <v>1161</v>
      </c>
      <c r="D458" t="s">
        <v>261</v>
      </c>
      <c r="E458" s="16">
        <f t="shared" si="21"/>
        <v>1344000</v>
      </c>
      <c r="F458" s="16">
        <v>0</v>
      </c>
      <c r="I458" s="19">
        <v>0</v>
      </c>
      <c r="K458" s="2">
        <f t="shared" si="22"/>
        <v>1344000</v>
      </c>
      <c r="L458" s="19">
        <v>1344000</v>
      </c>
      <c r="M458" s="39" t="s">
        <v>372</v>
      </c>
      <c r="R458"/>
    </row>
    <row r="459" spans="1:18" s="19" customFormat="1" outlineLevel="1" x14ac:dyDescent="0.25">
      <c r="A459" t="s">
        <v>1204</v>
      </c>
      <c r="B459" t="s">
        <v>20</v>
      </c>
      <c r="C459" t="s">
        <v>1163</v>
      </c>
      <c r="D459" t="s">
        <v>292</v>
      </c>
      <c r="E459" s="16">
        <f t="shared" si="21"/>
        <v>4800000</v>
      </c>
      <c r="F459" s="16">
        <v>5000000</v>
      </c>
      <c r="I459" s="19">
        <v>2412000</v>
      </c>
      <c r="K459" s="2">
        <f t="shared" si="22"/>
        <v>12212000</v>
      </c>
      <c r="L459" s="19">
        <v>12212000</v>
      </c>
      <c r="M459" s="39" t="s">
        <v>371</v>
      </c>
      <c r="R459"/>
    </row>
    <row r="460" spans="1:18" s="19" customFormat="1" outlineLevel="1" x14ac:dyDescent="0.25">
      <c r="A460" t="s">
        <v>1204</v>
      </c>
      <c r="B460" t="s">
        <v>20</v>
      </c>
      <c r="C460" t="s">
        <v>1164</v>
      </c>
      <c r="D460" t="s">
        <v>630</v>
      </c>
      <c r="E460" s="16">
        <f t="shared" si="21"/>
        <v>4800000</v>
      </c>
      <c r="F460" s="16">
        <v>5000000</v>
      </c>
      <c r="I460" s="19">
        <v>2412000</v>
      </c>
      <c r="K460" s="2">
        <f t="shared" si="22"/>
        <v>12212000</v>
      </c>
      <c r="L460" s="19">
        <v>12212000</v>
      </c>
      <c r="M460" s="39" t="s">
        <v>371</v>
      </c>
      <c r="R460"/>
    </row>
    <row r="461" spans="1:18" s="19" customFormat="1" outlineLevel="1" x14ac:dyDescent="0.25">
      <c r="A461" t="s">
        <v>1204</v>
      </c>
      <c r="B461" t="s">
        <v>20</v>
      </c>
      <c r="C461" t="s">
        <v>1165</v>
      </c>
      <c r="D461" t="s">
        <v>1914</v>
      </c>
      <c r="E461" s="16">
        <f t="shared" si="21"/>
        <v>6500000</v>
      </c>
      <c r="F461" s="16">
        <v>5000000</v>
      </c>
      <c r="I461" s="19">
        <v>3612000</v>
      </c>
      <c r="K461" s="2">
        <f t="shared" si="22"/>
        <v>15112000</v>
      </c>
      <c r="L461" s="19">
        <v>15112000</v>
      </c>
      <c r="M461" s="39" t="s">
        <v>251</v>
      </c>
      <c r="R461"/>
    </row>
    <row r="462" spans="1:18" s="19" customFormat="1" outlineLevel="1" x14ac:dyDescent="0.25">
      <c r="A462" t="s">
        <v>1204</v>
      </c>
      <c r="B462" t="s">
        <v>20</v>
      </c>
      <c r="C462" t="s">
        <v>1166</v>
      </c>
      <c r="D462" t="s">
        <v>304</v>
      </c>
      <c r="E462" s="16">
        <f t="shared" si="21"/>
        <v>5000000</v>
      </c>
      <c r="F462" s="16">
        <v>5000000</v>
      </c>
      <c r="I462" s="19">
        <v>3612000</v>
      </c>
      <c r="K462" s="2">
        <f t="shared" si="22"/>
        <v>13612000</v>
      </c>
      <c r="L462" s="19">
        <v>13612000</v>
      </c>
      <c r="M462" s="39" t="s">
        <v>366</v>
      </c>
      <c r="R462"/>
    </row>
    <row r="463" spans="1:18" s="19" customFormat="1" outlineLevel="1" x14ac:dyDescent="0.25">
      <c r="A463" t="s">
        <v>1204</v>
      </c>
      <c r="B463" t="s">
        <v>20</v>
      </c>
      <c r="C463" t="s">
        <v>1167</v>
      </c>
      <c r="D463" t="s">
        <v>805</v>
      </c>
      <c r="E463" s="16">
        <f t="shared" si="21"/>
        <v>3730000</v>
      </c>
      <c r="F463" s="16">
        <v>5000000</v>
      </c>
      <c r="I463" s="19">
        <v>2412000</v>
      </c>
      <c r="K463" s="2">
        <f t="shared" si="22"/>
        <v>11142000</v>
      </c>
      <c r="L463" s="19">
        <v>11142000</v>
      </c>
      <c r="M463" s="39" t="s">
        <v>252</v>
      </c>
      <c r="R463"/>
    </row>
    <row r="464" spans="1:18" s="19" customFormat="1" outlineLevel="1" x14ac:dyDescent="0.25">
      <c r="A464" t="s">
        <v>1204</v>
      </c>
      <c r="B464" t="s">
        <v>20</v>
      </c>
      <c r="C464" t="s">
        <v>1168</v>
      </c>
      <c r="D464" t="s">
        <v>631</v>
      </c>
      <c r="E464" s="16">
        <f t="shared" si="21"/>
        <v>1344000</v>
      </c>
      <c r="F464" s="16">
        <v>0</v>
      </c>
      <c r="I464" s="19">
        <v>0</v>
      </c>
      <c r="K464" s="2">
        <f t="shared" si="22"/>
        <v>1344000</v>
      </c>
      <c r="L464" s="19">
        <v>1344000</v>
      </c>
      <c r="M464" s="39" t="s">
        <v>371</v>
      </c>
      <c r="R464"/>
    </row>
    <row r="465" spans="1:18" s="19" customFormat="1" outlineLevel="1" x14ac:dyDescent="0.25">
      <c r="A465" t="s">
        <v>1204</v>
      </c>
      <c r="B465" t="s">
        <v>20</v>
      </c>
      <c r="C465" t="s">
        <v>1169</v>
      </c>
      <c r="D465" t="s">
        <v>948</v>
      </c>
      <c r="E465" s="16">
        <f t="shared" si="21"/>
        <v>2844000</v>
      </c>
      <c r="F465" s="16">
        <v>0</v>
      </c>
      <c r="I465" s="19">
        <v>0</v>
      </c>
      <c r="K465" s="2">
        <f t="shared" si="22"/>
        <v>2844000</v>
      </c>
      <c r="L465" s="19">
        <v>2844000</v>
      </c>
      <c r="M465" s="39" t="s">
        <v>371</v>
      </c>
      <c r="R465"/>
    </row>
    <row r="466" spans="1:18" s="19" customFormat="1" outlineLevel="1" x14ac:dyDescent="0.25">
      <c r="A466" t="s">
        <v>1204</v>
      </c>
      <c r="B466" t="s">
        <v>20</v>
      </c>
      <c r="C466"/>
      <c r="D466" t="s">
        <v>2120</v>
      </c>
      <c r="E466" s="16">
        <f t="shared" si="21"/>
        <v>0</v>
      </c>
      <c r="F466" s="16">
        <v>0</v>
      </c>
      <c r="I466" s="19">
        <v>0</v>
      </c>
      <c r="K466" s="2">
        <f t="shared" si="22"/>
        <v>0</v>
      </c>
      <c r="L466" s="19">
        <v>0</v>
      </c>
      <c r="M466" s="39" t="s">
        <v>366</v>
      </c>
      <c r="R466"/>
    </row>
    <row r="467" spans="1:18" s="19" customFormat="1" outlineLevel="1" x14ac:dyDescent="0.25">
      <c r="A467" t="s">
        <v>1204</v>
      </c>
      <c r="B467" t="s">
        <v>20</v>
      </c>
      <c r="C467" t="s">
        <v>1915</v>
      </c>
      <c r="D467" t="s">
        <v>1916</v>
      </c>
      <c r="E467" s="16">
        <f t="shared" si="21"/>
        <v>3730000</v>
      </c>
      <c r="F467" s="16">
        <v>5000000</v>
      </c>
      <c r="G467" s="19">
        <v>962962.96296296292</v>
      </c>
      <c r="I467" s="19">
        <v>984000</v>
      </c>
      <c r="K467" s="2">
        <f t="shared" si="22"/>
        <v>10676962.962962963</v>
      </c>
      <c r="L467" s="19">
        <v>9714000</v>
      </c>
      <c r="M467" s="39" t="s">
        <v>252</v>
      </c>
      <c r="R467"/>
    </row>
    <row r="468" spans="1:18" s="19" customFormat="1" outlineLevel="1" x14ac:dyDescent="0.25">
      <c r="A468" t="s">
        <v>1204</v>
      </c>
      <c r="B468" t="s">
        <v>20</v>
      </c>
      <c r="C468" t="s">
        <v>1172</v>
      </c>
      <c r="D468" t="s">
        <v>1917</v>
      </c>
      <c r="E468" s="16">
        <f t="shared" si="21"/>
        <v>6500000</v>
      </c>
      <c r="F468" s="16">
        <v>5000000</v>
      </c>
      <c r="I468" s="19">
        <v>1128000</v>
      </c>
      <c r="K468" s="2">
        <f t="shared" si="22"/>
        <v>12628000</v>
      </c>
      <c r="L468" s="19">
        <v>12628000</v>
      </c>
      <c r="M468" s="39" t="s">
        <v>251</v>
      </c>
      <c r="R468"/>
    </row>
    <row r="469" spans="1:18" s="19" customFormat="1" outlineLevel="1" x14ac:dyDescent="0.25">
      <c r="A469" t="s">
        <v>1204</v>
      </c>
      <c r="B469" t="s">
        <v>20</v>
      </c>
      <c r="C469" t="s">
        <v>1173</v>
      </c>
      <c r="D469" t="s">
        <v>296</v>
      </c>
      <c r="E469" s="16">
        <f t="shared" si="21"/>
        <v>4800000</v>
      </c>
      <c r="F469" s="16">
        <v>5000000</v>
      </c>
      <c r="I469" s="19">
        <v>1056000</v>
      </c>
      <c r="K469" s="2">
        <f t="shared" si="22"/>
        <v>10856000</v>
      </c>
      <c r="L469" s="19">
        <v>10856000</v>
      </c>
      <c r="M469" s="39" t="s">
        <v>371</v>
      </c>
      <c r="R469"/>
    </row>
    <row r="470" spans="1:18" s="19" customFormat="1" outlineLevel="1" x14ac:dyDescent="0.25">
      <c r="A470" t="s">
        <v>1204</v>
      </c>
      <c r="B470" t="s">
        <v>20</v>
      </c>
      <c r="C470" t="s">
        <v>1174</v>
      </c>
      <c r="D470" t="s">
        <v>298</v>
      </c>
      <c r="E470" s="16">
        <f t="shared" si="21"/>
        <v>4300000</v>
      </c>
      <c r="F470" s="16">
        <v>5000000</v>
      </c>
      <c r="I470" s="19">
        <v>1020000</v>
      </c>
      <c r="K470" s="2">
        <f t="shared" si="22"/>
        <v>10320000</v>
      </c>
      <c r="L470" s="19">
        <v>10320000</v>
      </c>
      <c r="M470" s="39" t="s">
        <v>371</v>
      </c>
      <c r="R470"/>
    </row>
    <row r="471" spans="1:18" s="19" customFormat="1" outlineLevel="1" x14ac:dyDescent="0.25">
      <c r="A471" t="s">
        <v>1204</v>
      </c>
      <c r="B471" t="s">
        <v>20</v>
      </c>
      <c r="C471" t="s">
        <v>1175</v>
      </c>
      <c r="D471" t="s">
        <v>305</v>
      </c>
      <c r="E471" s="16">
        <f t="shared" si="21"/>
        <v>5000000</v>
      </c>
      <c r="F471" s="16">
        <v>5000000</v>
      </c>
      <c r="I471" s="19">
        <v>2022000</v>
      </c>
      <c r="K471" s="2">
        <f t="shared" si="22"/>
        <v>12022000</v>
      </c>
      <c r="L471" s="19">
        <v>12022000</v>
      </c>
      <c r="M471" s="39" t="s">
        <v>366</v>
      </c>
      <c r="R471"/>
    </row>
    <row r="472" spans="1:18" s="19" customFormat="1" outlineLevel="1" x14ac:dyDescent="0.25">
      <c r="A472" t="s">
        <v>1204</v>
      </c>
      <c r="B472" t="s">
        <v>20</v>
      </c>
      <c r="C472" t="s">
        <v>1176</v>
      </c>
      <c r="D472" t="s">
        <v>360</v>
      </c>
      <c r="E472" s="16">
        <f t="shared" si="21"/>
        <v>4800000</v>
      </c>
      <c r="F472" s="16">
        <v>5000000</v>
      </c>
      <c r="I472" s="19">
        <v>1020000</v>
      </c>
      <c r="K472" s="2">
        <f t="shared" si="22"/>
        <v>10820000</v>
      </c>
      <c r="L472" s="19">
        <v>10820000</v>
      </c>
      <c r="M472" s="39" t="s">
        <v>371</v>
      </c>
      <c r="R472"/>
    </row>
    <row r="473" spans="1:18" s="19" customFormat="1" outlineLevel="1" x14ac:dyDescent="0.25">
      <c r="A473" t="s">
        <v>1204</v>
      </c>
      <c r="B473" t="s">
        <v>20</v>
      </c>
      <c r="C473" t="s">
        <v>1177</v>
      </c>
      <c r="D473" t="s">
        <v>299</v>
      </c>
      <c r="E473" s="16">
        <f t="shared" si="21"/>
        <v>3960000</v>
      </c>
      <c r="F473" s="16">
        <v>5000000</v>
      </c>
      <c r="I473" s="19">
        <v>0</v>
      </c>
      <c r="K473" s="2">
        <f t="shared" si="22"/>
        <v>8960000</v>
      </c>
      <c r="L473" s="19">
        <v>8960000</v>
      </c>
      <c r="M473" s="39" t="s">
        <v>366</v>
      </c>
      <c r="R473"/>
    </row>
    <row r="474" spans="1:18" s="19" customFormat="1" outlineLevel="1" x14ac:dyDescent="0.25">
      <c r="A474" t="s">
        <v>1204</v>
      </c>
      <c r="B474" t="s">
        <v>20</v>
      </c>
      <c r="C474" t="s">
        <v>1918</v>
      </c>
      <c r="D474" t="s">
        <v>1919</v>
      </c>
      <c r="E474" s="16">
        <f t="shared" si="21"/>
        <v>2844000</v>
      </c>
      <c r="F474" s="16">
        <v>5000000</v>
      </c>
      <c r="G474" s="19">
        <v>962962.96296296292</v>
      </c>
      <c r="I474" s="19">
        <v>0</v>
      </c>
      <c r="K474" s="2">
        <f t="shared" si="22"/>
        <v>8806962.9629629627</v>
      </c>
      <c r="L474" s="19">
        <v>7844000</v>
      </c>
      <c r="M474" s="39" t="s">
        <v>371</v>
      </c>
      <c r="R474"/>
    </row>
    <row r="475" spans="1:18" s="19" customFormat="1" outlineLevel="1" x14ac:dyDescent="0.25">
      <c r="A475" t="s">
        <v>1204</v>
      </c>
      <c r="B475" t="s">
        <v>20</v>
      </c>
      <c r="C475" t="s">
        <v>1179</v>
      </c>
      <c r="D475" t="s">
        <v>472</v>
      </c>
      <c r="E475" s="16">
        <f t="shared" si="21"/>
        <v>4800000</v>
      </c>
      <c r="F475" s="16">
        <v>5000000</v>
      </c>
      <c r="I475" s="19">
        <v>2230000</v>
      </c>
      <c r="K475" s="2">
        <f t="shared" si="22"/>
        <v>12030000</v>
      </c>
      <c r="L475" s="19">
        <v>12030000</v>
      </c>
      <c r="M475" s="39" t="s">
        <v>371</v>
      </c>
      <c r="R475"/>
    </row>
    <row r="476" spans="1:18" s="19" customFormat="1" outlineLevel="1" x14ac:dyDescent="0.25">
      <c r="A476" t="s">
        <v>1204</v>
      </c>
      <c r="B476" t="s">
        <v>20</v>
      </c>
      <c r="C476" t="s">
        <v>1180</v>
      </c>
      <c r="D476" t="s">
        <v>633</v>
      </c>
      <c r="E476" s="16">
        <f t="shared" si="21"/>
        <v>4800000</v>
      </c>
      <c r="F476" s="16">
        <v>5000000</v>
      </c>
      <c r="I476" s="19">
        <v>1960000</v>
      </c>
      <c r="K476" s="2">
        <f t="shared" si="22"/>
        <v>11760000</v>
      </c>
      <c r="L476" s="19">
        <v>11760000</v>
      </c>
      <c r="M476" s="39" t="s">
        <v>371</v>
      </c>
      <c r="R476"/>
    </row>
    <row r="477" spans="1:18" s="19" customFormat="1" outlineLevel="1" x14ac:dyDescent="0.25">
      <c r="A477" t="s">
        <v>1204</v>
      </c>
      <c r="B477" t="s">
        <v>20</v>
      </c>
      <c r="C477" t="s">
        <v>1181</v>
      </c>
      <c r="D477" t="s">
        <v>690</v>
      </c>
      <c r="E477" s="16">
        <f t="shared" si="21"/>
        <v>4800000</v>
      </c>
      <c r="F477" s="16">
        <v>5000000</v>
      </c>
      <c r="I477" s="19">
        <v>2070000</v>
      </c>
      <c r="K477" s="2">
        <f t="shared" si="22"/>
        <v>11870000</v>
      </c>
      <c r="L477" s="19">
        <v>11870000</v>
      </c>
      <c r="M477" s="39" t="s">
        <v>371</v>
      </c>
      <c r="R477"/>
    </row>
    <row r="478" spans="1:18" s="19" customFormat="1" outlineLevel="1" x14ac:dyDescent="0.25">
      <c r="A478" t="s">
        <v>1204</v>
      </c>
      <c r="B478" t="s">
        <v>20</v>
      </c>
      <c r="C478" t="s">
        <v>1182</v>
      </c>
      <c r="D478" t="s">
        <v>474</v>
      </c>
      <c r="E478" s="16">
        <f t="shared" si="21"/>
        <v>5000000</v>
      </c>
      <c r="F478" s="16">
        <v>5000000</v>
      </c>
      <c r="I478" s="19">
        <v>2064000</v>
      </c>
      <c r="K478" s="2">
        <f t="shared" si="22"/>
        <v>12064000</v>
      </c>
      <c r="L478" s="19">
        <v>12064000</v>
      </c>
      <c r="M478" s="39" t="s">
        <v>366</v>
      </c>
      <c r="R478"/>
    </row>
    <row r="479" spans="1:18" s="19" customFormat="1" outlineLevel="1" x14ac:dyDescent="0.25">
      <c r="A479" t="s">
        <v>1204</v>
      </c>
      <c r="B479" t="s">
        <v>20</v>
      </c>
      <c r="C479" t="s">
        <v>1183</v>
      </c>
      <c r="D479" t="s">
        <v>573</v>
      </c>
      <c r="E479" s="16">
        <f t="shared" si="21"/>
        <v>3080000</v>
      </c>
      <c r="F479" s="16">
        <v>0</v>
      </c>
      <c r="I479" s="19">
        <v>2446000</v>
      </c>
      <c r="K479" s="2">
        <f t="shared" si="22"/>
        <v>5526000</v>
      </c>
      <c r="L479" s="19">
        <v>5526000</v>
      </c>
      <c r="M479" s="39" t="s">
        <v>371</v>
      </c>
      <c r="R479"/>
    </row>
    <row r="480" spans="1:18" s="19" customFormat="1" outlineLevel="1" x14ac:dyDescent="0.25">
      <c r="A480" t="s">
        <v>1204</v>
      </c>
      <c r="B480" t="s">
        <v>20</v>
      </c>
      <c r="C480" t="s">
        <v>1184</v>
      </c>
      <c r="D480" t="s">
        <v>949</v>
      </c>
      <c r="E480" s="16">
        <f t="shared" si="21"/>
        <v>3080000</v>
      </c>
      <c r="F480" s="16">
        <v>0</v>
      </c>
      <c r="I480" s="19">
        <v>2890000</v>
      </c>
      <c r="K480" s="2">
        <f t="shared" si="22"/>
        <v>5970000</v>
      </c>
      <c r="L480" s="19">
        <v>5970000</v>
      </c>
      <c r="M480" s="39" t="s">
        <v>371</v>
      </c>
      <c r="R480"/>
    </row>
    <row r="481" spans="1:18" s="19" customFormat="1" outlineLevel="1" x14ac:dyDescent="0.25">
      <c r="A481" t="s">
        <v>1204</v>
      </c>
      <c r="B481" t="s">
        <v>20</v>
      </c>
      <c r="C481" t="s">
        <v>1185</v>
      </c>
      <c r="D481" t="s">
        <v>1920</v>
      </c>
      <c r="E481" s="16">
        <f t="shared" si="21"/>
        <v>5000000</v>
      </c>
      <c r="F481" s="16">
        <v>0</v>
      </c>
      <c r="I481" s="19">
        <v>3108000</v>
      </c>
      <c r="K481" s="2">
        <f t="shared" si="22"/>
        <v>8108000</v>
      </c>
      <c r="L481" s="19">
        <v>8108000</v>
      </c>
      <c r="M481" s="39" t="s">
        <v>366</v>
      </c>
      <c r="R481"/>
    </row>
    <row r="482" spans="1:18" s="19" customFormat="1" outlineLevel="1" x14ac:dyDescent="0.25">
      <c r="A482" t="s">
        <v>1204</v>
      </c>
      <c r="B482" t="s">
        <v>20</v>
      </c>
      <c r="C482" t="s">
        <v>1186</v>
      </c>
      <c r="D482" t="s">
        <v>693</v>
      </c>
      <c r="E482" s="16">
        <f t="shared" si="21"/>
        <v>3080000</v>
      </c>
      <c r="F482" s="16">
        <v>5000000</v>
      </c>
      <c r="I482" s="19">
        <v>1271000</v>
      </c>
      <c r="K482" s="2">
        <f t="shared" si="22"/>
        <v>9351000</v>
      </c>
      <c r="L482" s="19">
        <v>9351000</v>
      </c>
      <c r="M482" s="39" t="s">
        <v>372</v>
      </c>
      <c r="R482"/>
    </row>
    <row r="483" spans="1:18" s="19" customFormat="1" outlineLevel="1" x14ac:dyDescent="0.25">
      <c r="A483" t="s">
        <v>1204</v>
      </c>
      <c r="B483" t="s">
        <v>20</v>
      </c>
      <c r="C483" t="s">
        <v>1187</v>
      </c>
      <c r="D483" t="s">
        <v>726</v>
      </c>
      <c r="E483" s="16">
        <f t="shared" si="21"/>
        <v>5000000</v>
      </c>
      <c r="F483" s="16">
        <v>5000000</v>
      </c>
      <c r="I483" s="19">
        <v>1788000</v>
      </c>
      <c r="K483" s="2">
        <f t="shared" si="22"/>
        <v>11788000</v>
      </c>
      <c r="L483" s="19">
        <v>11788000</v>
      </c>
      <c r="M483" s="39" t="s">
        <v>366</v>
      </c>
      <c r="R483"/>
    </row>
    <row r="484" spans="1:18" s="19" customFormat="1" outlineLevel="1" x14ac:dyDescent="0.25">
      <c r="A484" t="s">
        <v>1204</v>
      </c>
      <c r="B484" t="s">
        <v>20</v>
      </c>
      <c r="C484" t="s">
        <v>1189</v>
      </c>
      <c r="D484" t="s">
        <v>294</v>
      </c>
      <c r="E484" s="16">
        <f t="shared" si="21"/>
        <v>1460000</v>
      </c>
      <c r="F484" s="16">
        <v>0</v>
      </c>
      <c r="I484" s="19">
        <v>1368000</v>
      </c>
      <c r="K484" s="2">
        <f t="shared" si="22"/>
        <v>2828000</v>
      </c>
      <c r="L484" s="19">
        <v>2828000</v>
      </c>
      <c r="M484" s="39" t="s">
        <v>251</v>
      </c>
      <c r="R484"/>
    </row>
    <row r="485" spans="1:18" s="19" customFormat="1" outlineLevel="1" x14ac:dyDescent="0.25">
      <c r="A485" t="s">
        <v>1204</v>
      </c>
      <c r="B485" t="s">
        <v>20</v>
      </c>
      <c r="C485" t="s">
        <v>1188</v>
      </c>
      <c r="D485" t="s">
        <v>1921</v>
      </c>
      <c r="E485" s="16">
        <f t="shared" si="21"/>
        <v>2560000</v>
      </c>
      <c r="F485" s="16">
        <v>0</v>
      </c>
      <c r="I485" s="19">
        <v>2940000</v>
      </c>
      <c r="K485" s="2">
        <f t="shared" si="22"/>
        <v>5500000</v>
      </c>
      <c r="L485" s="19">
        <v>5500000</v>
      </c>
      <c r="M485" s="39" t="s">
        <v>252</v>
      </c>
      <c r="R485"/>
    </row>
    <row r="486" spans="1:18" s="19" customFormat="1" outlineLevel="1" x14ac:dyDescent="0.25">
      <c r="A486" t="s">
        <v>1204</v>
      </c>
      <c r="B486" t="s">
        <v>20</v>
      </c>
      <c r="C486" t="s">
        <v>1922</v>
      </c>
      <c r="D486" t="s">
        <v>1923</v>
      </c>
      <c r="E486" s="16">
        <f t="shared" si="21"/>
        <v>3960000</v>
      </c>
      <c r="F486" s="16">
        <v>0</v>
      </c>
      <c r="G486" s="19">
        <v>1000000</v>
      </c>
      <c r="I486" s="19">
        <v>3910000</v>
      </c>
      <c r="K486" s="2">
        <f t="shared" si="22"/>
        <v>8870000</v>
      </c>
      <c r="L486" s="19">
        <v>7870000</v>
      </c>
      <c r="M486" s="39" t="s">
        <v>366</v>
      </c>
      <c r="R486"/>
    </row>
    <row r="487" spans="1:18" s="19" customFormat="1" outlineLevel="1" x14ac:dyDescent="0.25">
      <c r="A487" t="s">
        <v>1204</v>
      </c>
      <c r="B487" t="s">
        <v>20</v>
      </c>
      <c r="C487" t="s">
        <v>2121</v>
      </c>
      <c r="D487" t="s">
        <v>2122</v>
      </c>
      <c r="E487" s="16">
        <f t="shared" si="21"/>
        <v>0</v>
      </c>
      <c r="F487" s="16">
        <v>0</v>
      </c>
      <c r="G487" s="19">
        <v>1000000</v>
      </c>
      <c r="I487" s="19">
        <v>2544000</v>
      </c>
      <c r="K487" s="2">
        <f t="shared" si="22"/>
        <v>3544000</v>
      </c>
      <c r="L487" s="19">
        <v>2544000</v>
      </c>
      <c r="M487" s="39" t="s">
        <v>366</v>
      </c>
      <c r="R487"/>
    </row>
    <row r="488" spans="1:18" s="19" customFormat="1" outlineLevel="1" x14ac:dyDescent="0.25">
      <c r="A488" t="s">
        <v>1204</v>
      </c>
      <c r="B488" t="s">
        <v>20</v>
      </c>
      <c r="C488"/>
      <c r="D488" t="s">
        <v>2123</v>
      </c>
      <c r="E488" s="16">
        <f t="shared" si="21"/>
        <v>0</v>
      </c>
      <c r="F488" s="16">
        <v>0</v>
      </c>
      <c r="I488" s="19">
        <v>0</v>
      </c>
      <c r="K488" s="2">
        <f t="shared" si="22"/>
        <v>0</v>
      </c>
      <c r="L488" s="19">
        <v>0</v>
      </c>
      <c r="M488" s="39" t="s">
        <v>366</v>
      </c>
      <c r="R488"/>
    </row>
    <row r="489" spans="1:18" s="19" customFormat="1" outlineLevel="1" x14ac:dyDescent="0.25">
      <c r="A489" t="s">
        <v>1204</v>
      </c>
      <c r="B489" t="s">
        <v>20</v>
      </c>
      <c r="C489" t="s">
        <v>1924</v>
      </c>
      <c r="D489" t="s">
        <v>1925</v>
      </c>
      <c r="E489" s="16">
        <f t="shared" si="21"/>
        <v>4800000</v>
      </c>
      <c r="F489" s="16">
        <v>5000000</v>
      </c>
      <c r="G489" s="19">
        <v>962962.96296296292</v>
      </c>
      <c r="I489" s="19">
        <v>2120000</v>
      </c>
      <c r="K489" s="2">
        <f t="shared" si="22"/>
        <v>12882962.962962963</v>
      </c>
      <c r="L489" s="19">
        <v>11920000</v>
      </c>
      <c r="M489" s="39" t="s">
        <v>372</v>
      </c>
      <c r="R489"/>
    </row>
    <row r="490" spans="1:18" s="19" customFormat="1" outlineLevel="1" x14ac:dyDescent="0.25">
      <c r="A490" t="s">
        <v>1204</v>
      </c>
      <c r="B490" t="s">
        <v>20</v>
      </c>
      <c r="C490" t="s">
        <v>1192</v>
      </c>
      <c r="D490" t="s">
        <v>653</v>
      </c>
      <c r="E490" s="16">
        <f t="shared" si="21"/>
        <v>4800000</v>
      </c>
      <c r="F490" s="16">
        <v>5000000</v>
      </c>
      <c r="I490" s="19">
        <v>768000</v>
      </c>
      <c r="K490" s="2">
        <f t="shared" si="22"/>
        <v>10568000</v>
      </c>
      <c r="L490" s="19">
        <v>10568000</v>
      </c>
      <c r="M490" s="39" t="s">
        <v>371</v>
      </c>
      <c r="R490"/>
    </row>
    <row r="491" spans="1:18" s="19" customFormat="1" outlineLevel="1" x14ac:dyDescent="0.25">
      <c r="A491" t="s">
        <v>1204</v>
      </c>
      <c r="B491" t="s">
        <v>20</v>
      </c>
      <c r="C491" t="s">
        <v>1193</v>
      </c>
      <c r="D491" t="s">
        <v>652</v>
      </c>
      <c r="E491" s="16">
        <f t="shared" si="21"/>
        <v>5000000</v>
      </c>
      <c r="F491" s="16">
        <v>5000000</v>
      </c>
      <c r="I491" s="19">
        <v>624000</v>
      </c>
      <c r="K491" s="2">
        <f t="shared" si="22"/>
        <v>10624000</v>
      </c>
      <c r="L491" s="19">
        <v>10624000</v>
      </c>
      <c r="M491" s="39" t="s">
        <v>366</v>
      </c>
      <c r="R491"/>
    </row>
    <row r="492" spans="1:18" s="19" customFormat="1" outlineLevel="1" x14ac:dyDescent="0.25">
      <c r="A492" t="s">
        <v>1204</v>
      </c>
      <c r="B492" t="s">
        <v>20</v>
      </c>
      <c r="C492" t="s">
        <v>1194</v>
      </c>
      <c r="D492" t="s">
        <v>654</v>
      </c>
      <c r="E492" s="16">
        <f t="shared" si="21"/>
        <v>3960000</v>
      </c>
      <c r="F492" s="16">
        <v>0</v>
      </c>
      <c r="I492" s="19">
        <v>0</v>
      </c>
      <c r="K492" s="2">
        <f t="shared" si="22"/>
        <v>3960000</v>
      </c>
      <c r="L492" s="19">
        <v>3960000</v>
      </c>
      <c r="M492" s="39" t="s">
        <v>366</v>
      </c>
      <c r="R492"/>
    </row>
    <row r="493" spans="1:18" s="19" customFormat="1" outlineLevel="1" x14ac:dyDescent="0.25">
      <c r="A493" t="s">
        <v>1204</v>
      </c>
      <c r="B493" t="s">
        <v>20</v>
      </c>
      <c r="C493" t="s">
        <v>2124</v>
      </c>
      <c r="D493" t="s">
        <v>2125</v>
      </c>
      <c r="E493" s="16">
        <f t="shared" si="21"/>
        <v>1344000</v>
      </c>
      <c r="F493" s="16">
        <v>0</v>
      </c>
      <c r="G493" s="19">
        <v>1000000</v>
      </c>
      <c r="I493" s="19">
        <v>0</v>
      </c>
      <c r="K493" s="2">
        <f t="shared" si="22"/>
        <v>2344000</v>
      </c>
      <c r="L493" s="19">
        <v>1344000</v>
      </c>
      <c r="M493" s="39" t="s">
        <v>371</v>
      </c>
      <c r="R493"/>
    </row>
    <row r="494" spans="1:18" s="19" customFormat="1" outlineLevel="1" x14ac:dyDescent="0.25">
      <c r="A494" t="s">
        <v>1204</v>
      </c>
      <c r="B494" t="s">
        <v>20</v>
      </c>
      <c r="C494" t="s">
        <v>1196</v>
      </c>
      <c r="D494" t="s">
        <v>691</v>
      </c>
      <c r="E494" s="16">
        <f t="shared" si="21"/>
        <v>4800000</v>
      </c>
      <c r="F494" s="16">
        <v>5000000</v>
      </c>
      <c r="I494" s="19">
        <v>1932000</v>
      </c>
      <c r="K494" s="2">
        <f t="shared" si="22"/>
        <v>11732000</v>
      </c>
      <c r="L494" s="19">
        <v>11732000</v>
      </c>
      <c r="M494" s="39" t="s">
        <v>371</v>
      </c>
      <c r="R494"/>
    </row>
    <row r="495" spans="1:18" s="19" customFormat="1" outlineLevel="1" x14ac:dyDescent="0.25">
      <c r="A495" t="s">
        <v>1204</v>
      </c>
      <c r="B495" t="s">
        <v>20</v>
      </c>
      <c r="C495" t="s">
        <v>1197</v>
      </c>
      <c r="D495" t="s">
        <v>692</v>
      </c>
      <c r="E495" s="16">
        <f t="shared" si="21"/>
        <v>4800000</v>
      </c>
      <c r="F495" s="16">
        <v>5000000</v>
      </c>
      <c r="I495" s="19">
        <v>1932000</v>
      </c>
      <c r="K495" s="2">
        <f t="shared" si="22"/>
        <v>11732000</v>
      </c>
      <c r="L495" s="19">
        <v>11732000</v>
      </c>
      <c r="M495" s="39" t="s">
        <v>372</v>
      </c>
      <c r="R495"/>
    </row>
    <row r="496" spans="1:18" s="19" customFormat="1" outlineLevel="1" x14ac:dyDescent="0.25">
      <c r="A496" t="s">
        <v>1204</v>
      </c>
      <c r="B496" t="s">
        <v>20</v>
      </c>
      <c r="C496" t="s">
        <v>1198</v>
      </c>
      <c r="D496" t="s">
        <v>951</v>
      </c>
      <c r="E496" s="16">
        <f t="shared" si="21"/>
        <v>5000000</v>
      </c>
      <c r="F496" s="16">
        <v>5000000</v>
      </c>
      <c r="I496" s="19">
        <v>1932000</v>
      </c>
      <c r="K496" s="2">
        <f t="shared" si="22"/>
        <v>11932000</v>
      </c>
      <c r="L496" s="19">
        <v>11932000</v>
      </c>
      <c r="M496" s="39" t="s">
        <v>366</v>
      </c>
      <c r="R496"/>
    </row>
    <row r="497" spans="1:18" s="19" customFormat="1" outlineLevel="1" x14ac:dyDescent="0.25">
      <c r="A497" t="s">
        <v>1204</v>
      </c>
      <c r="B497" t="s">
        <v>20</v>
      </c>
      <c r="C497" t="s">
        <v>1199</v>
      </c>
      <c r="D497" t="s">
        <v>539</v>
      </c>
      <c r="E497" s="16">
        <f t="shared" si="21"/>
        <v>5000000</v>
      </c>
      <c r="F497" s="16">
        <v>5000000</v>
      </c>
      <c r="I497" s="19">
        <v>648000</v>
      </c>
      <c r="K497" s="2">
        <f t="shared" si="22"/>
        <v>10648000</v>
      </c>
      <c r="L497" s="19">
        <v>10648000</v>
      </c>
      <c r="M497" s="39" t="s">
        <v>366</v>
      </c>
      <c r="R497"/>
    </row>
    <row r="498" spans="1:18" s="19" customFormat="1" outlineLevel="1" x14ac:dyDescent="0.25">
      <c r="A498" t="s">
        <v>1204</v>
      </c>
      <c r="B498" t="s">
        <v>20</v>
      </c>
      <c r="C498" t="s">
        <v>1200</v>
      </c>
      <c r="D498" t="s">
        <v>307</v>
      </c>
      <c r="E498" s="16">
        <f t="shared" si="21"/>
        <v>4584000</v>
      </c>
      <c r="F498" s="16">
        <v>5000000</v>
      </c>
      <c r="I498" s="19">
        <v>936000</v>
      </c>
      <c r="K498" s="2">
        <f t="shared" si="22"/>
        <v>10520000</v>
      </c>
      <c r="L498" s="19">
        <v>10520000</v>
      </c>
      <c r="M498" s="39" t="s">
        <v>372</v>
      </c>
      <c r="R498"/>
    </row>
    <row r="499" spans="1:18" s="19" customFormat="1" outlineLevel="1" x14ac:dyDescent="0.25">
      <c r="A499" t="s">
        <v>1204</v>
      </c>
      <c r="B499" t="s">
        <v>20</v>
      </c>
      <c r="C499" t="s">
        <v>1201</v>
      </c>
      <c r="D499" t="s">
        <v>1927</v>
      </c>
      <c r="E499" s="16">
        <f t="shared" si="21"/>
        <v>3344000</v>
      </c>
      <c r="F499" s="16">
        <v>5000000</v>
      </c>
      <c r="I499" s="19">
        <v>0</v>
      </c>
      <c r="K499" s="2">
        <f t="shared" si="22"/>
        <v>8344000</v>
      </c>
      <c r="L499" s="19">
        <v>8344000</v>
      </c>
      <c r="M499" s="39" t="s">
        <v>372</v>
      </c>
      <c r="R499"/>
    </row>
    <row r="500" spans="1:18" s="19" customFormat="1" outlineLevel="1" x14ac:dyDescent="0.25">
      <c r="A500" t="s">
        <v>265</v>
      </c>
      <c r="B500" t="s">
        <v>20</v>
      </c>
      <c r="C500" t="s">
        <v>1202</v>
      </c>
      <c r="D500" t="s">
        <v>1079</v>
      </c>
      <c r="E500" s="16">
        <f t="shared" si="21"/>
        <v>3960000</v>
      </c>
      <c r="F500" s="16">
        <v>5000000</v>
      </c>
      <c r="I500" s="19">
        <v>0</v>
      </c>
      <c r="K500" s="2">
        <f t="shared" si="22"/>
        <v>8960000</v>
      </c>
      <c r="L500" s="19">
        <v>8960000</v>
      </c>
      <c r="M500" s="39" t="s">
        <v>366</v>
      </c>
      <c r="R500"/>
    </row>
    <row r="501" spans="1:18" s="19" customFormat="1" outlineLevel="1" x14ac:dyDescent="0.25">
      <c r="A501" t="s">
        <v>1204</v>
      </c>
      <c r="B501" t="s">
        <v>20</v>
      </c>
      <c r="C501" t="s">
        <v>1203</v>
      </c>
      <c r="D501" t="s">
        <v>1081</v>
      </c>
      <c r="E501" s="16">
        <f t="shared" si="21"/>
        <v>3344000</v>
      </c>
      <c r="F501" s="16">
        <v>3600000</v>
      </c>
      <c r="G501" s="19">
        <v>629629.62962962966</v>
      </c>
      <c r="I501" s="19">
        <v>2044000</v>
      </c>
      <c r="K501" s="2">
        <f t="shared" si="22"/>
        <v>9617629.6296296306</v>
      </c>
      <c r="L501" s="19">
        <v>8988000</v>
      </c>
      <c r="M501" s="39" t="s">
        <v>372</v>
      </c>
      <c r="R501"/>
    </row>
    <row r="502" spans="1:18" s="19" customFormat="1" outlineLevel="1" x14ac:dyDescent="0.25">
      <c r="A502" t="s">
        <v>1204</v>
      </c>
      <c r="B502" t="s">
        <v>20</v>
      </c>
      <c r="C502" t="s">
        <v>1928</v>
      </c>
      <c r="D502" t="s">
        <v>1929</v>
      </c>
      <c r="E502" s="16">
        <f t="shared" ref="E502:E524" si="23">+L502-F502-J502-I502</f>
        <v>1344000</v>
      </c>
      <c r="F502" s="16">
        <v>0</v>
      </c>
      <c r="G502" s="19">
        <v>1000000</v>
      </c>
      <c r="I502" s="19">
        <v>0</v>
      </c>
      <c r="K502" s="2">
        <f t="shared" si="22"/>
        <v>2344000</v>
      </c>
      <c r="L502" s="19">
        <v>1344000</v>
      </c>
      <c r="M502" s="39" t="s">
        <v>372</v>
      </c>
      <c r="R502"/>
    </row>
    <row r="503" spans="1:18" s="19" customFormat="1" outlineLevel="1" x14ac:dyDescent="0.25">
      <c r="A503" t="s">
        <v>249</v>
      </c>
      <c r="B503" t="s">
        <v>37</v>
      </c>
      <c r="C503" t="s">
        <v>1207</v>
      </c>
      <c r="D503" t="s">
        <v>266</v>
      </c>
      <c r="E503" s="16">
        <f t="shared" si="23"/>
        <v>3000000</v>
      </c>
      <c r="F503" s="16">
        <v>5700000</v>
      </c>
      <c r="K503" s="2">
        <f t="shared" si="22"/>
        <v>8700000</v>
      </c>
      <c r="L503" s="19">
        <v>8700000</v>
      </c>
      <c r="M503" s="39"/>
      <c r="R503"/>
    </row>
    <row r="504" spans="1:18" s="19" customFormat="1" outlineLevel="1" x14ac:dyDescent="0.25">
      <c r="A504" t="s">
        <v>249</v>
      </c>
      <c r="B504" t="s">
        <v>37</v>
      </c>
      <c r="C504" t="s">
        <v>1208</v>
      </c>
      <c r="D504" t="s">
        <v>267</v>
      </c>
      <c r="E504" s="16">
        <f t="shared" si="23"/>
        <v>4100000</v>
      </c>
      <c r="F504" s="16">
        <v>5700000</v>
      </c>
      <c r="G504" s="16"/>
      <c r="H504" s="16"/>
      <c r="I504" s="16"/>
      <c r="J504" s="16"/>
      <c r="K504" s="2">
        <f t="shared" si="22"/>
        <v>9800000</v>
      </c>
      <c r="L504" s="16">
        <v>9800000</v>
      </c>
      <c r="M504" s="44"/>
      <c r="R504"/>
    </row>
    <row r="505" spans="1:18" s="19" customFormat="1" outlineLevel="1" x14ac:dyDescent="0.25">
      <c r="A505" t="s">
        <v>249</v>
      </c>
      <c r="B505" t="s">
        <v>37</v>
      </c>
      <c r="C505" t="s">
        <v>1209</v>
      </c>
      <c r="D505" t="s">
        <v>268</v>
      </c>
      <c r="E505" s="16">
        <f t="shared" si="23"/>
        <v>2400000</v>
      </c>
      <c r="F505" s="16">
        <v>3900000</v>
      </c>
      <c r="G505" s="16"/>
      <c r="H505" s="16"/>
      <c r="I505" s="16"/>
      <c r="J505" s="16"/>
      <c r="K505" s="2">
        <f t="shared" si="22"/>
        <v>6300000</v>
      </c>
      <c r="L505" s="16">
        <v>6300000</v>
      </c>
      <c r="M505" s="44"/>
      <c r="R505"/>
    </row>
    <row r="506" spans="1:18" s="19" customFormat="1" outlineLevel="1" x14ac:dyDescent="0.25">
      <c r="A506" t="s">
        <v>249</v>
      </c>
      <c r="B506" t="s">
        <v>37</v>
      </c>
      <c r="C506" t="s">
        <v>1210</v>
      </c>
      <c r="D506" t="s">
        <v>269</v>
      </c>
      <c r="E506" s="16">
        <f t="shared" si="23"/>
        <v>3900000</v>
      </c>
      <c r="F506" s="16">
        <v>5700000</v>
      </c>
      <c r="G506" s="16"/>
      <c r="H506" s="16"/>
      <c r="I506" s="16"/>
      <c r="J506" s="16"/>
      <c r="K506" s="2">
        <f t="shared" si="22"/>
        <v>9600000</v>
      </c>
      <c r="L506" s="16">
        <v>9600000</v>
      </c>
      <c r="M506" s="44"/>
      <c r="R506"/>
    </row>
    <row r="507" spans="1:18" s="19" customFormat="1" outlineLevel="1" x14ac:dyDescent="0.25">
      <c r="A507" t="s">
        <v>249</v>
      </c>
      <c r="B507" t="s">
        <v>37</v>
      </c>
      <c r="C507" t="s">
        <v>1211</v>
      </c>
      <c r="D507" t="s">
        <v>526</v>
      </c>
      <c r="E507" s="16">
        <f t="shared" si="23"/>
        <v>3100000</v>
      </c>
      <c r="F507" s="16">
        <v>3900000</v>
      </c>
      <c r="G507" s="16"/>
      <c r="H507" s="16"/>
      <c r="I507" s="16"/>
      <c r="J507" s="16"/>
      <c r="K507" s="2">
        <f t="shared" si="22"/>
        <v>7000000</v>
      </c>
      <c r="L507" s="16">
        <v>7000000</v>
      </c>
      <c r="M507" s="44"/>
      <c r="R507"/>
    </row>
    <row r="508" spans="1:18" s="19" customFormat="1" outlineLevel="1" x14ac:dyDescent="0.25">
      <c r="A508" t="s">
        <v>249</v>
      </c>
      <c r="B508" t="s">
        <v>37</v>
      </c>
      <c r="C508" t="s">
        <v>1212</v>
      </c>
      <c r="D508" t="s">
        <v>237</v>
      </c>
      <c r="E508" s="16">
        <f t="shared" si="23"/>
        <v>2200000</v>
      </c>
      <c r="F508" s="16">
        <v>0</v>
      </c>
      <c r="G508" s="16"/>
      <c r="H508" s="16"/>
      <c r="I508" s="16"/>
      <c r="J508" s="16"/>
      <c r="K508" s="2">
        <f t="shared" si="22"/>
        <v>2200000</v>
      </c>
      <c r="L508" s="16">
        <v>2200000</v>
      </c>
      <c r="M508" s="44"/>
      <c r="R508"/>
    </row>
    <row r="509" spans="1:18" s="19" customFormat="1" outlineLevel="1" x14ac:dyDescent="0.25">
      <c r="A509" t="s">
        <v>249</v>
      </c>
      <c r="B509" t="s">
        <v>37</v>
      </c>
      <c r="C509" t="s">
        <v>1213</v>
      </c>
      <c r="D509" t="s">
        <v>271</v>
      </c>
      <c r="E509" s="16">
        <f t="shared" si="23"/>
        <v>2400000</v>
      </c>
      <c r="F509" s="16">
        <v>0</v>
      </c>
      <c r="G509" s="16"/>
      <c r="H509" s="16"/>
      <c r="I509" s="16"/>
      <c r="J509" s="16"/>
      <c r="K509" s="2">
        <f t="shared" si="22"/>
        <v>2400000</v>
      </c>
      <c r="L509" s="16">
        <v>2400000</v>
      </c>
      <c r="M509" s="44"/>
      <c r="R509"/>
    </row>
    <row r="510" spans="1:18" s="19" customFormat="1" outlineLevel="1" x14ac:dyDescent="0.25">
      <c r="A510" t="s">
        <v>265</v>
      </c>
      <c r="B510" t="s">
        <v>37</v>
      </c>
      <c r="C510" t="s">
        <v>1214</v>
      </c>
      <c r="D510" t="s">
        <v>1215</v>
      </c>
      <c r="E510" s="16">
        <f t="shared" si="23"/>
        <v>3000000</v>
      </c>
      <c r="F510" s="16">
        <v>5700000</v>
      </c>
      <c r="G510" s="16"/>
      <c r="H510" s="16"/>
      <c r="I510" s="16"/>
      <c r="J510" s="16"/>
      <c r="K510" s="2">
        <f t="shared" si="22"/>
        <v>8700000</v>
      </c>
      <c r="L510" s="16">
        <v>8700000</v>
      </c>
      <c r="M510" s="44"/>
      <c r="R510"/>
    </row>
    <row r="511" spans="1:18" s="19" customFormat="1" outlineLevel="1" x14ac:dyDescent="0.25">
      <c r="A511" t="s">
        <v>265</v>
      </c>
      <c r="B511" t="s">
        <v>37</v>
      </c>
      <c r="C511" t="s">
        <v>1216</v>
      </c>
      <c r="D511" t="s">
        <v>272</v>
      </c>
      <c r="E511" s="16">
        <f t="shared" si="23"/>
        <v>2000000</v>
      </c>
      <c r="F511" s="16">
        <v>0</v>
      </c>
      <c r="G511" s="16"/>
      <c r="H511" s="16"/>
      <c r="I511" s="16"/>
      <c r="J511" s="16"/>
      <c r="K511" s="2">
        <f t="shared" si="22"/>
        <v>2000000</v>
      </c>
      <c r="L511" s="16">
        <v>2000000</v>
      </c>
      <c r="M511" s="44"/>
      <c r="R511"/>
    </row>
    <row r="512" spans="1:18" s="19" customFormat="1" outlineLevel="1" x14ac:dyDescent="0.25">
      <c r="A512" t="s">
        <v>265</v>
      </c>
      <c r="B512" t="s">
        <v>37</v>
      </c>
      <c r="C512" t="s">
        <v>1217</v>
      </c>
      <c r="D512" t="s">
        <v>273</v>
      </c>
      <c r="E512" s="16">
        <f t="shared" si="23"/>
        <v>1300000</v>
      </c>
      <c r="F512" s="16">
        <v>0</v>
      </c>
      <c r="G512" s="16"/>
      <c r="H512" s="16"/>
      <c r="I512" s="16"/>
      <c r="J512" s="16"/>
      <c r="K512" s="2">
        <f t="shared" si="22"/>
        <v>1300000</v>
      </c>
      <c r="L512" s="16">
        <v>1300000</v>
      </c>
      <c r="M512" s="44"/>
      <c r="R512"/>
    </row>
    <row r="513" spans="1:18" s="19" customFormat="1" outlineLevel="1" x14ac:dyDescent="0.25">
      <c r="A513" t="s">
        <v>265</v>
      </c>
      <c r="B513" t="s">
        <v>37</v>
      </c>
      <c r="C513" t="s">
        <v>1218</v>
      </c>
      <c r="D513" t="s">
        <v>388</v>
      </c>
      <c r="E513" s="16">
        <f t="shared" si="23"/>
        <v>3200000</v>
      </c>
      <c r="F513" s="16">
        <v>3900000</v>
      </c>
      <c r="G513" s="16"/>
      <c r="H513" s="16"/>
      <c r="I513" s="16"/>
      <c r="J513" s="16"/>
      <c r="K513" s="2">
        <f t="shared" si="22"/>
        <v>7100000</v>
      </c>
      <c r="L513" s="16">
        <v>7100000</v>
      </c>
      <c r="M513" s="44"/>
      <c r="R513"/>
    </row>
    <row r="514" spans="1:18" s="19" customFormat="1" outlineLevel="1" x14ac:dyDescent="0.25">
      <c r="A514" t="s">
        <v>265</v>
      </c>
      <c r="B514" t="s">
        <v>37</v>
      </c>
      <c r="C514" t="s">
        <v>1219</v>
      </c>
      <c r="D514" t="s">
        <v>263</v>
      </c>
      <c r="E514" s="16">
        <f t="shared" si="23"/>
        <v>1600000</v>
      </c>
      <c r="F514" s="16">
        <v>0</v>
      </c>
      <c r="G514" s="16"/>
      <c r="H514" s="16"/>
      <c r="I514" s="16"/>
      <c r="J514" s="16"/>
      <c r="K514" s="2">
        <f t="shared" si="22"/>
        <v>1600000</v>
      </c>
      <c r="L514" s="16">
        <v>1600000</v>
      </c>
      <c r="M514" s="44"/>
      <c r="R514"/>
    </row>
    <row r="515" spans="1:18" s="19" customFormat="1" outlineLevel="1" x14ac:dyDescent="0.25">
      <c r="A515" t="s">
        <v>265</v>
      </c>
      <c r="B515" t="s">
        <v>37</v>
      </c>
      <c r="C515" t="s">
        <v>1220</v>
      </c>
      <c r="D515" t="s">
        <v>533</v>
      </c>
      <c r="E515" s="16">
        <f t="shared" si="23"/>
        <v>2400000</v>
      </c>
      <c r="F515" s="16">
        <v>3900000</v>
      </c>
      <c r="G515" s="16"/>
      <c r="H515" s="16"/>
      <c r="I515" s="16"/>
      <c r="J515" s="16"/>
      <c r="K515" s="2">
        <f t="shared" si="22"/>
        <v>6300000</v>
      </c>
      <c r="L515" s="16">
        <v>6300000</v>
      </c>
      <c r="M515" s="44"/>
      <c r="R515"/>
    </row>
    <row r="516" spans="1:18" s="19" customFormat="1" outlineLevel="1" x14ac:dyDescent="0.25">
      <c r="A516" t="s">
        <v>1204</v>
      </c>
      <c r="B516" t="s">
        <v>37</v>
      </c>
      <c r="C516" t="s">
        <v>1221</v>
      </c>
      <c r="D516" t="s">
        <v>608</v>
      </c>
      <c r="E516" s="16">
        <f t="shared" si="23"/>
        <v>4100000</v>
      </c>
      <c r="F516" s="16">
        <v>5700000</v>
      </c>
      <c r="G516" s="16"/>
      <c r="H516" s="16"/>
      <c r="I516" s="16"/>
      <c r="J516" s="16"/>
      <c r="K516" s="2">
        <f t="shared" si="22"/>
        <v>9800000</v>
      </c>
      <c r="L516" s="16">
        <v>9800000</v>
      </c>
      <c r="M516" s="44"/>
      <c r="R516"/>
    </row>
    <row r="517" spans="1:18" s="19" customFormat="1" outlineLevel="1" x14ac:dyDescent="0.25">
      <c r="A517" t="s">
        <v>1204</v>
      </c>
      <c r="B517" t="s">
        <v>37</v>
      </c>
      <c r="C517" t="s">
        <v>1222</v>
      </c>
      <c r="D517" t="s">
        <v>480</v>
      </c>
      <c r="E517" s="16">
        <f t="shared" si="23"/>
        <v>500000</v>
      </c>
      <c r="F517" s="16">
        <v>0</v>
      </c>
      <c r="G517" s="16"/>
      <c r="H517" s="16"/>
      <c r="I517" s="16"/>
      <c r="J517" s="16"/>
      <c r="K517" s="2">
        <f t="shared" si="22"/>
        <v>500000</v>
      </c>
      <c r="L517" s="16">
        <v>500000</v>
      </c>
      <c r="M517" s="44"/>
      <c r="R517"/>
    </row>
    <row r="518" spans="1:18" s="19" customFormat="1" outlineLevel="1" x14ac:dyDescent="0.25">
      <c r="A518" t="s">
        <v>1204</v>
      </c>
      <c r="B518" t="s">
        <v>37</v>
      </c>
      <c r="C518" t="s">
        <v>1223</v>
      </c>
      <c r="D518" t="s">
        <v>310</v>
      </c>
      <c r="E518" s="16">
        <f t="shared" si="23"/>
        <v>3900000</v>
      </c>
      <c r="F518" s="16">
        <v>5700000</v>
      </c>
      <c r="G518" s="16"/>
      <c r="H518" s="16"/>
      <c r="I518" s="16"/>
      <c r="J518" s="16"/>
      <c r="K518" s="2">
        <f t="shared" ref="K518:K580" si="24">SUM(E518:G518)-H518+I518+J518</f>
        <v>9600000</v>
      </c>
      <c r="L518" s="16">
        <v>9600000</v>
      </c>
      <c r="M518" s="44"/>
      <c r="R518"/>
    </row>
    <row r="519" spans="1:18" s="19" customFormat="1" outlineLevel="1" x14ac:dyDescent="0.25">
      <c r="A519" t="s">
        <v>1204</v>
      </c>
      <c r="B519" t="s">
        <v>37</v>
      </c>
      <c r="C519" t="s">
        <v>1224</v>
      </c>
      <c r="D519" t="s">
        <v>309</v>
      </c>
      <c r="E519" s="16">
        <f t="shared" si="23"/>
        <v>3000000</v>
      </c>
      <c r="F519" s="16">
        <v>5700000</v>
      </c>
      <c r="G519" s="16"/>
      <c r="H519" s="16"/>
      <c r="I519" s="16"/>
      <c r="J519" s="16"/>
      <c r="K519" s="2">
        <f t="shared" si="24"/>
        <v>8700000</v>
      </c>
      <c r="L519" s="16">
        <v>8700000</v>
      </c>
      <c r="M519" s="44"/>
      <c r="R519"/>
    </row>
    <row r="520" spans="1:18" s="19" customFormat="1" outlineLevel="1" x14ac:dyDescent="0.25">
      <c r="A520" t="s">
        <v>1204</v>
      </c>
      <c r="B520" t="s">
        <v>37</v>
      </c>
      <c r="C520" t="s">
        <v>1225</v>
      </c>
      <c r="D520" t="s">
        <v>638</v>
      </c>
      <c r="E520" s="16">
        <f t="shared" si="23"/>
        <v>4100000</v>
      </c>
      <c r="F520" s="16">
        <v>5700000</v>
      </c>
      <c r="G520" s="16"/>
      <c r="H520" s="16"/>
      <c r="I520" s="16"/>
      <c r="J520" s="16"/>
      <c r="K520" s="2">
        <f t="shared" si="24"/>
        <v>9800000</v>
      </c>
      <c r="L520" s="16">
        <v>9800000</v>
      </c>
      <c r="M520" s="44"/>
      <c r="R520"/>
    </row>
    <row r="521" spans="1:18" outlineLevel="1" x14ac:dyDescent="0.25">
      <c r="A521" t="s">
        <v>1204</v>
      </c>
      <c r="B521" t="s">
        <v>37</v>
      </c>
      <c r="C521" t="s">
        <v>1226</v>
      </c>
      <c r="D521" t="s">
        <v>659</v>
      </c>
      <c r="E521" s="16">
        <f t="shared" si="23"/>
        <v>3500000</v>
      </c>
      <c r="F521" s="16">
        <v>3900000</v>
      </c>
      <c r="G521" s="16"/>
      <c r="H521" s="16"/>
      <c r="I521" s="16"/>
      <c r="J521" s="16"/>
      <c r="K521" s="2">
        <f t="shared" si="24"/>
        <v>7400000</v>
      </c>
      <c r="L521" s="16">
        <v>7400000</v>
      </c>
      <c r="M521" s="44"/>
    </row>
    <row r="522" spans="1:18" outlineLevel="1" x14ac:dyDescent="0.25">
      <c r="A522" t="s">
        <v>249</v>
      </c>
      <c r="B522" t="s">
        <v>39</v>
      </c>
      <c r="C522" t="s">
        <v>2126</v>
      </c>
      <c r="D522" t="s">
        <v>2127</v>
      </c>
      <c r="E522" s="16">
        <f t="shared" si="23"/>
        <v>6000000</v>
      </c>
      <c r="F522" s="16">
        <v>6500000</v>
      </c>
      <c r="G522" s="16"/>
      <c r="H522" s="16"/>
      <c r="I522" s="16"/>
      <c r="J522" s="16">
        <v>0</v>
      </c>
      <c r="K522" s="2">
        <f t="shared" si="24"/>
        <v>12500000</v>
      </c>
      <c r="L522" s="16">
        <v>12500000</v>
      </c>
      <c r="M522" s="44"/>
    </row>
    <row r="523" spans="1:18" outlineLevel="1" x14ac:dyDescent="0.25">
      <c r="A523" t="s">
        <v>265</v>
      </c>
      <c r="B523" t="s">
        <v>39</v>
      </c>
      <c r="C523" t="s">
        <v>1227</v>
      </c>
      <c r="D523" t="s">
        <v>80</v>
      </c>
      <c r="E523" s="16">
        <f t="shared" si="23"/>
        <v>3500000</v>
      </c>
      <c r="F523" s="16">
        <v>0</v>
      </c>
      <c r="G523" s="19"/>
      <c r="H523" s="19"/>
      <c r="I523" s="19"/>
      <c r="J523" s="19">
        <v>0</v>
      </c>
      <c r="K523" s="2">
        <f t="shared" si="24"/>
        <v>3500000</v>
      </c>
      <c r="L523" s="19">
        <v>3500000</v>
      </c>
      <c r="M523" s="40"/>
    </row>
    <row r="524" spans="1:18" outlineLevel="1" x14ac:dyDescent="0.25">
      <c r="A524" t="s">
        <v>1204</v>
      </c>
      <c r="B524" t="s">
        <v>39</v>
      </c>
      <c r="C524" t="s">
        <v>2128</v>
      </c>
      <c r="D524" t="s">
        <v>311</v>
      </c>
      <c r="E524" s="16">
        <f t="shared" si="23"/>
        <v>5700000</v>
      </c>
      <c r="F524" s="16">
        <v>3000000</v>
      </c>
      <c r="G524" s="19"/>
      <c r="H524" s="19"/>
      <c r="I524" s="19"/>
      <c r="J524" s="19">
        <v>10000000</v>
      </c>
      <c r="K524" s="2">
        <f t="shared" si="24"/>
        <v>18700000</v>
      </c>
      <c r="L524" s="19">
        <v>18700000</v>
      </c>
      <c r="M524" s="40"/>
    </row>
    <row r="525" spans="1:18" outlineLevel="1" x14ac:dyDescent="0.25">
      <c r="C525" s="16"/>
      <c r="D525" s="16"/>
      <c r="E525" s="16"/>
      <c r="F525" s="16"/>
      <c r="G525" s="16"/>
      <c r="H525" s="16"/>
      <c r="I525" s="16"/>
      <c r="J525" s="16"/>
      <c r="K525" s="2">
        <f t="shared" si="24"/>
        <v>0</v>
      </c>
      <c r="L525" s="16"/>
      <c r="M525" s="44"/>
    </row>
    <row r="526" spans="1:18" outlineLevel="1" x14ac:dyDescent="0.25">
      <c r="C526" s="16"/>
      <c r="D526" s="16"/>
      <c r="E526" s="16"/>
      <c r="F526" s="16"/>
      <c r="G526" s="16"/>
      <c r="H526" s="16"/>
      <c r="I526" s="16"/>
      <c r="J526" s="16"/>
      <c r="K526" s="2">
        <f t="shared" si="24"/>
        <v>0</v>
      </c>
      <c r="L526" s="16"/>
      <c r="M526" s="44"/>
    </row>
    <row r="527" spans="1:18" outlineLevel="1" x14ac:dyDescent="0.25">
      <c r="C527" s="16"/>
      <c r="D527" s="16"/>
      <c r="E527" s="16"/>
      <c r="F527" s="16"/>
      <c r="G527" s="16"/>
      <c r="H527" s="16"/>
      <c r="I527" s="16"/>
      <c r="J527" s="16"/>
      <c r="K527" s="2">
        <f t="shared" si="24"/>
        <v>0</v>
      </c>
      <c r="L527" s="16"/>
      <c r="M527" s="44"/>
    </row>
    <row r="528" spans="1:18" outlineLevel="1" x14ac:dyDescent="0.25">
      <c r="C528" s="22"/>
      <c r="D528" s="22"/>
      <c r="E528" s="16"/>
      <c r="F528" s="22"/>
      <c r="G528" s="22"/>
      <c r="H528" s="22"/>
      <c r="I528" s="22"/>
      <c r="J528" s="22"/>
      <c r="K528" s="2">
        <f t="shared" si="24"/>
        <v>0</v>
      </c>
      <c r="L528" s="22"/>
      <c r="M528" s="45"/>
    </row>
    <row r="529" spans="1:18" outlineLevel="1" x14ac:dyDescent="0.25">
      <c r="C529" s="22"/>
      <c r="D529" s="22"/>
      <c r="E529" s="16"/>
      <c r="F529" s="22"/>
      <c r="G529" s="22"/>
      <c r="H529" s="22"/>
      <c r="I529" s="22"/>
      <c r="J529" s="22"/>
      <c r="K529" s="2">
        <f t="shared" si="24"/>
        <v>0</v>
      </c>
      <c r="L529" s="22"/>
      <c r="M529" s="45"/>
    </row>
    <row r="530" spans="1:18" s="1" customFormat="1" x14ac:dyDescent="0.25">
      <c r="A530" s="3"/>
      <c r="B530" s="3"/>
      <c r="C530" s="3"/>
      <c r="D530" s="3" t="s">
        <v>86</v>
      </c>
      <c r="E530" s="4">
        <f t="shared" ref="E530:J530" si="25">SUM(E374:E529)</f>
        <v>445125089.94708991</v>
      </c>
      <c r="F530" s="4">
        <f t="shared" si="25"/>
        <v>478200000</v>
      </c>
      <c r="G530" s="4">
        <f t="shared" si="25"/>
        <v>19518518.518518519</v>
      </c>
      <c r="H530" s="4">
        <f t="shared" si="25"/>
        <v>0</v>
      </c>
      <c r="I530" s="4">
        <f t="shared" si="25"/>
        <v>132950000</v>
      </c>
      <c r="J530" s="4">
        <f t="shared" si="25"/>
        <v>10000000</v>
      </c>
      <c r="K530" s="4">
        <f t="shared" si="24"/>
        <v>1085793608.4656086</v>
      </c>
      <c r="L530" s="4">
        <f>SUM(L374:L529)</f>
        <v>1066275089.94709</v>
      </c>
      <c r="M530" s="41"/>
      <c r="N530" s="35">
        <v>912775089.94708991</v>
      </c>
      <c r="O530" s="19">
        <v>118800000</v>
      </c>
      <c r="P530" s="35">
        <v>34700000</v>
      </c>
      <c r="Q530" s="35">
        <v>19518518.518518519</v>
      </c>
      <c r="R530" s="30">
        <f>+SUM(N530:Q530)-K530</f>
        <v>0</v>
      </c>
    </row>
    <row r="531" spans="1:18" s="20" customFormat="1" outlineLevel="1" x14ac:dyDescent="0.25">
      <c r="A531" s="20" t="s">
        <v>66</v>
      </c>
      <c r="B531" s="20" t="s">
        <v>20</v>
      </c>
      <c r="D531" s="20" t="s">
        <v>1400</v>
      </c>
      <c r="E531" s="16">
        <f t="shared" ref="E531:E594" si="26">+L531-F531-J531-I531</f>
        <v>0</v>
      </c>
      <c r="F531" s="22">
        <v>0</v>
      </c>
      <c r="G531" s="22"/>
      <c r="H531" s="22"/>
      <c r="I531" s="22">
        <v>0</v>
      </c>
      <c r="J531" s="22"/>
      <c r="K531" s="2">
        <f t="shared" si="24"/>
        <v>0</v>
      </c>
      <c r="L531" s="22">
        <v>0</v>
      </c>
      <c r="M531" s="42" t="s">
        <v>250</v>
      </c>
      <c r="N531" s="22"/>
      <c r="O531" s="19"/>
      <c r="P531" s="22"/>
      <c r="Q531" s="22"/>
    </row>
    <row r="532" spans="1:18" s="20" customFormat="1" outlineLevel="1" x14ac:dyDescent="0.25">
      <c r="A532" s="20" t="s">
        <v>66</v>
      </c>
      <c r="B532" s="20" t="s">
        <v>20</v>
      </c>
      <c r="C532" s="20" t="s">
        <v>1385</v>
      </c>
      <c r="D532" s="20" t="s">
        <v>278</v>
      </c>
      <c r="E532" s="16">
        <f t="shared" si="26"/>
        <v>4426000</v>
      </c>
      <c r="F532" s="22">
        <v>5000000</v>
      </c>
      <c r="G532" s="22"/>
      <c r="H532" s="22"/>
      <c r="I532" s="22">
        <v>1300000</v>
      </c>
      <c r="J532" s="22"/>
      <c r="K532" s="2">
        <f t="shared" si="24"/>
        <v>10726000</v>
      </c>
      <c r="L532" s="22">
        <v>10726000</v>
      </c>
      <c r="M532" s="42" t="s">
        <v>250</v>
      </c>
      <c r="N532" s="22"/>
      <c r="O532" s="19"/>
      <c r="P532" s="22"/>
      <c r="Q532" s="22"/>
    </row>
    <row r="533" spans="1:18" s="20" customFormat="1" outlineLevel="1" x14ac:dyDescent="0.25">
      <c r="A533" s="20" t="s">
        <v>66</v>
      </c>
      <c r="B533" s="20" t="s">
        <v>20</v>
      </c>
      <c r="C533" s="20" t="s">
        <v>1386</v>
      </c>
      <c r="D533" s="20" t="s">
        <v>602</v>
      </c>
      <c r="E533" s="16">
        <f t="shared" si="26"/>
        <v>3070000</v>
      </c>
      <c r="F533" s="22">
        <v>5000000</v>
      </c>
      <c r="G533" s="22">
        <v>925000</v>
      </c>
      <c r="H533" s="22"/>
      <c r="I533" s="22">
        <v>1320000</v>
      </c>
      <c r="J533" s="22"/>
      <c r="K533" s="2">
        <f t="shared" si="24"/>
        <v>10315000</v>
      </c>
      <c r="L533" s="22">
        <v>9390000</v>
      </c>
      <c r="M533" s="42" t="s">
        <v>250</v>
      </c>
      <c r="N533" s="22"/>
      <c r="O533" s="19"/>
      <c r="P533" s="22"/>
      <c r="Q533" s="22"/>
    </row>
    <row r="534" spans="1:18" s="20" customFormat="1" outlineLevel="1" x14ac:dyDescent="0.25">
      <c r="A534" s="20" t="s">
        <v>66</v>
      </c>
      <c r="B534" s="20" t="s">
        <v>20</v>
      </c>
      <c r="C534" s="20" t="s">
        <v>1387</v>
      </c>
      <c r="D534" s="20" t="s">
        <v>562</v>
      </c>
      <c r="E534" s="16">
        <f t="shared" si="26"/>
        <v>3646000</v>
      </c>
      <c r="F534" s="22">
        <v>5000000</v>
      </c>
      <c r="G534" s="22"/>
      <c r="H534" s="22"/>
      <c r="I534" s="22">
        <v>0</v>
      </c>
      <c r="J534" s="22"/>
      <c r="K534" s="2">
        <f t="shared" si="24"/>
        <v>8646000</v>
      </c>
      <c r="L534" s="22">
        <v>8646000</v>
      </c>
      <c r="M534" s="42" t="s">
        <v>252</v>
      </c>
      <c r="N534" s="22"/>
      <c r="O534" s="19"/>
      <c r="P534" s="22"/>
      <c r="Q534" s="22"/>
    </row>
    <row r="535" spans="1:18" s="20" customFormat="1" outlineLevel="1" x14ac:dyDescent="0.25">
      <c r="A535" s="20" t="s">
        <v>66</v>
      </c>
      <c r="B535" s="20" t="s">
        <v>20</v>
      </c>
      <c r="C535" s="20" t="s">
        <v>1388</v>
      </c>
      <c r="D535" s="20" t="s">
        <v>1389</v>
      </c>
      <c r="E535" s="16">
        <f t="shared" si="26"/>
        <v>6378000</v>
      </c>
      <c r="F535" s="22">
        <v>5000000</v>
      </c>
      <c r="G535" s="22"/>
      <c r="H535" s="22"/>
      <c r="I535" s="22">
        <v>2130000</v>
      </c>
      <c r="J535" s="22"/>
      <c r="K535" s="2">
        <f t="shared" si="24"/>
        <v>13508000</v>
      </c>
      <c r="L535" s="22">
        <v>13508000</v>
      </c>
      <c r="M535" s="42" t="s">
        <v>251</v>
      </c>
      <c r="N535" s="22"/>
      <c r="O535" s="19"/>
      <c r="P535" s="22"/>
      <c r="Q535" s="22"/>
    </row>
    <row r="536" spans="1:18" s="20" customFormat="1" outlineLevel="1" x14ac:dyDescent="0.25">
      <c r="A536" s="20" t="s">
        <v>66</v>
      </c>
      <c r="B536" s="20" t="s">
        <v>20</v>
      </c>
      <c r="C536" s="20" t="s">
        <v>1932</v>
      </c>
      <c r="D536" s="20" t="s">
        <v>1933</v>
      </c>
      <c r="E536" s="16">
        <f t="shared" si="26"/>
        <v>4464000</v>
      </c>
      <c r="F536" s="22">
        <v>5000000</v>
      </c>
      <c r="G536" s="22"/>
      <c r="H536" s="22"/>
      <c r="I536" s="22">
        <v>1122000</v>
      </c>
      <c r="J536" s="22"/>
      <c r="K536" s="2">
        <f t="shared" si="24"/>
        <v>10586000</v>
      </c>
      <c r="L536" s="22">
        <v>10586000</v>
      </c>
      <c r="M536" s="42" t="s">
        <v>250</v>
      </c>
      <c r="N536" s="22"/>
      <c r="O536" s="19"/>
      <c r="P536" s="22"/>
      <c r="Q536" s="22"/>
    </row>
    <row r="537" spans="1:18" s="20" customFormat="1" outlineLevel="1" x14ac:dyDescent="0.25">
      <c r="A537" s="20" t="s">
        <v>66</v>
      </c>
      <c r="B537" s="20" t="s">
        <v>20</v>
      </c>
      <c r="C537" s="20" t="s">
        <v>2129</v>
      </c>
      <c r="D537" s="20" t="s">
        <v>2130</v>
      </c>
      <c r="E537" s="16">
        <f t="shared" si="26"/>
        <v>712000</v>
      </c>
      <c r="F537" s="22">
        <v>0</v>
      </c>
      <c r="G537" s="22">
        <v>666000</v>
      </c>
      <c r="H537" s="22"/>
      <c r="I537" s="22">
        <v>0</v>
      </c>
      <c r="J537" s="22"/>
      <c r="K537" s="2">
        <f t="shared" si="24"/>
        <v>1378000</v>
      </c>
      <c r="L537" s="22">
        <v>712000</v>
      </c>
      <c r="M537" s="42" t="s">
        <v>250</v>
      </c>
      <c r="N537" s="22"/>
      <c r="O537" s="19"/>
      <c r="P537" s="22"/>
      <c r="Q537" s="22"/>
    </row>
    <row r="538" spans="1:18" s="20" customFormat="1" outlineLevel="1" x14ac:dyDescent="0.25">
      <c r="A538" s="20" t="s">
        <v>66</v>
      </c>
      <c r="B538" s="20" t="s">
        <v>20</v>
      </c>
      <c r="C538" s="20" t="s">
        <v>1392</v>
      </c>
      <c r="D538" s="20" t="s">
        <v>722</v>
      </c>
      <c r="E538" s="16">
        <f t="shared" si="26"/>
        <v>4570000</v>
      </c>
      <c r="F538" s="22">
        <v>5000000</v>
      </c>
      <c r="G538" s="22"/>
      <c r="H538" s="22"/>
      <c r="I538" s="22">
        <v>1142000</v>
      </c>
      <c r="J538" s="22"/>
      <c r="K538" s="2">
        <f t="shared" si="24"/>
        <v>10712000</v>
      </c>
      <c r="L538" s="22">
        <v>10712000</v>
      </c>
      <c r="M538" s="42" t="s">
        <v>250</v>
      </c>
      <c r="N538" s="22"/>
      <c r="O538" s="19"/>
      <c r="P538" s="22"/>
      <c r="Q538" s="22"/>
    </row>
    <row r="539" spans="1:18" s="20" customFormat="1" outlineLevel="1" x14ac:dyDescent="0.25">
      <c r="A539" s="20" t="s">
        <v>66</v>
      </c>
      <c r="B539" s="20" t="s">
        <v>20</v>
      </c>
      <c r="C539" s="20" t="s">
        <v>1393</v>
      </c>
      <c r="D539" s="20" t="s">
        <v>279</v>
      </c>
      <c r="E539" s="16">
        <f t="shared" si="26"/>
        <v>4000000</v>
      </c>
      <c r="F539" s="22">
        <v>5000000</v>
      </c>
      <c r="G539" s="22"/>
      <c r="H539" s="22"/>
      <c r="I539" s="22">
        <v>1902000</v>
      </c>
      <c r="J539" s="22"/>
      <c r="K539" s="2">
        <f t="shared" si="24"/>
        <v>10902000</v>
      </c>
      <c r="L539" s="22">
        <v>10902000</v>
      </c>
      <c r="M539" s="42" t="s">
        <v>251</v>
      </c>
      <c r="N539" s="22"/>
      <c r="O539" s="19"/>
      <c r="P539" s="22"/>
      <c r="Q539" s="22"/>
    </row>
    <row r="540" spans="1:18" s="20" customFormat="1" outlineLevel="1" x14ac:dyDescent="0.25">
      <c r="A540" s="20" t="s">
        <v>66</v>
      </c>
      <c r="B540" s="20" t="s">
        <v>20</v>
      </c>
      <c r="C540" s="20" t="s">
        <v>1394</v>
      </c>
      <c r="D540" s="20" t="s">
        <v>941</v>
      </c>
      <c r="E540" s="16">
        <f t="shared" si="26"/>
        <v>4296000</v>
      </c>
      <c r="F540" s="22">
        <v>5000000</v>
      </c>
      <c r="G540" s="22"/>
      <c r="H540" s="22"/>
      <c r="I540" s="22">
        <v>1212000</v>
      </c>
      <c r="J540" s="22"/>
      <c r="K540" s="2">
        <f t="shared" si="24"/>
        <v>10508000</v>
      </c>
      <c r="L540" s="22">
        <v>10508000</v>
      </c>
      <c r="M540" s="42" t="s">
        <v>250</v>
      </c>
      <c r="N540" s="22"/>
      <c r="O540" s="19"/>
      <c r="P540" s="22"/>
      <c r="Q540" s="22"/>
    </row>
    <row r="541" spans="1:18" s="20" customFormat="1" outlineLevel="1" x14ac:dyDescent="0.25">
      <c r="A541" s="20" t="s">
        <v>66</v>
      </c>
      <c r="B541" s="20" t="s">
        <v>20</v>
      </c>
      <c r="C541" s="20" t="s">
        <v>1395</v>
      </c>
      <c r="D541" s="20" t="s">
        <v>564</v>
      </c>
      <c r="E541" s="16">
        <f t="shared" si="26"/>
        <v>4000000</v>
      </c>
      <c r="F541" s="22">
        <v>5000000</v>
      </c>
      <c r="G541" s="22"/>
      <c r="H541" s="22"/>
      <c r="I541" s="22">
        <v>1920000</v>
      </c>
      <c r="J541" s="22"/>
      <c r="K541" s="2">
        <f t="shared" si="24"/>
        <v>10920000</v>
      </c>
      <c r="L541" s="22">
        <v>10920000</v>
      </c>
      <c r="M541" s="42" t="s">
        <v>251</v>
      </c>
      <c r="N541" s="22"/>
      <c r="O541" s="19"/>
      <c r="P541" s="22"/>
      <c r="Q541" s="22"/>
    </row>
    <row r="542" spans="1:18" s="20" customFormat="1" outlineLevel="1" x14ac:dyDescent="0.25">
      <c r="A542" s="20" t="s">
        <v>66</v>
      </c>
      <c r="B542" s="20" t="s">
        <v>20</v>
      </c>
      <c r="D542" s="20" t="s">
        <v>945</v>
      </c>
      <c r="E542" s="16">
        <f t="shared" si="26"/>
        <v>0</v>
      </c>
      <c r="F542" s="22">
        <v>0</v>
      </c>
      <c r="G542" s="22"/>
      <c r="H542" s="22"/>
      <c r="I542" s="22">
        <v>0</v>
      </c>
      <c r="J542" s="22"/>
      <c r="K542" s="2">
        <f t="shared" si="24"/>
        <v>0</v>
      </c>
      <c r="L542" s="22">
        <v>0</v>
      </c>
      <c r="M542" s="42" t="s">
        <v>251</v>
      </c>
      <c r="N542" s="22"/>
      <c r="O542" s="19"/>
      <c r="P542" s="22"/>
      <c r="Q542" s="22"/>
    </row>
    <row r="543" spans="1:18" s="20" customFormat="1" outlineLevel="1" x14ac:dyDescent="0.25">
      <c r="A543" s="20" t="s">
        <v>66</v>
      </c>
      <c r="B543" s="20" t="s">
        <v>20</v>
      </c>
      <c r="C543" s="20" t="s">
        <v>1396</v>
      </c>
      <c r="D543" s="20" t="s">
        <v>1079</v>
      </c>
      <c r="E543" s="16">
        <f t="shared" si="26"/>
        <v>2000000</v>
      </c>
      <c r="F543" s="22">
        <v>5000000</v>
      </c>
      <c r="G543" s="22"/>
      <c r="H543" s="22"/>
      <c r="I543" s="22">
        <v>1046000</v>
      </c>
      <c r="J543" s="22"/>
      <c r="K543" s="2">
        <f t="shared" si="24"/>
        <v>8046000</v>
      </c>
      <c r="L543" s="22">
        <v>8046000</v>
      </c>
      <c r="M543" s="42" t="s">
        <v>250</v>
      </c>
      <c r="N543" s="22"/>
      <c r="O543" s="19"/>
      <c r="P543" s="22"/>
      <c r="Q543" s="22"/>
    </row>
    <row r="544" spans="1:18" s="20" customFormat="1" outlineLevel="1" x14ac:dyDescent="0.25">
      <c r="A544" s="20" t="s">
        <v>66</v>
      </c>
      <c r="B544" s="20" t="s">
        <v>20</v>
      </c>
      <c r="C544" s="20" t="s">
        <v>1397</v>
      </c>
      <c r="D544" s="20" t="s">
        <v>535</v>
      </c>
      <c r="E544" s="16">
        <f t="shared" si="26"/>
        <v>2000000</v>
      </c>
      <c r="F544" s="22">
        <v>5000000</v>
      </c>
      <c r="G544" s="22"/>
      <c r="H544" s="22"/>
      <c r="I544" s="22">
        <v>0</v>
      </c>
      <c r="J544" s="22"/>
      <c r="K544" s="2">
        <f t="shared" si="24"/>
        <v>7000000</v>
      </c>
      <c r="L544" s="22">
        <v>7000000</v>
      </c>
      <c r="M544" s="42" t="s">
        <v>250</v>
      </c>
      <c r="N544" s="22"/>
      <c r="O544" s="19"/>
      <c r="P544" s="22"/>
      <c r="Q544" s="22"/>
    </row>
    <row r="545" spans="1:17" s="20" customFormat="1" outlineLevel="1" x14ac:dyDescent="0.25">
      <c r="A545" s="20" t="s">
        <v>66</v>
      </c>
      <c r="B545" s="20" t="s">
        <v>20</v>
      </c>
      <c r="C545" s="20" t="s">
        <v>1399</v>
      </c>
      <c r="D545" s="20" t="s">
        <v>942</v>
      </c>
      <c r="E545" s="16">
        <f t="shared" si="26"/>
        <v>2000000</v>
      </c>
      <c r="F545" s="22">
        <v>5000000</v>
      </c>
      <c r="G545" s="22"/>
      <c r="H545" s="22"/>
      <c r="I545" s="22">
        <v>1048000</v>
      </c>
      <c r="J545" s="22"/>
      <c r="K545" s="2">
        <f t="shared" si="24"/>
        <v>8048000</v>
      </c>
      <c r="L545" s="22">
        <v>8048000</v>
      </c>
      <c r="M545" s="42" t="s">
        <v>250</v>
      </c>
      <c r="N545" s="22"/>
      <c r="O545" s="19"/>
      <c r="P545" s="22"/>
      <c r="Q545" s="22"/>
    </row>
    <row r="546" spans="1:17" s="20" customFormat="1" outlineLevel="1" x14ac:dyDescent="0.25">
      <c r="A546" s="20" t="s">
        <v>66</v>
      </c>
      <c r="B546" s="20" t="s">
        <v>20</v>
      </c>
      <c r="C546" s="20" t="s">
        <v>1424</v>
      </c>
      <c r="D546" s="20" t="s">
        <v>563</v>
      </c>
      <c r="E546" s="16">
        <f t="shared" si="26"/>
        <v>1500000</v>
      </c>
      <c r="F546" s="22">
        <v>5000000</v>
      </c>
      <c r="G546" s="22"/>
      <c r="H546" s="22"/>
      <c r="I546" s="22">
        <v>0</v>
      </c>
      <c r="J546" s="22"/>
      <c r="K546" s="2">
        <f t="shared" si="24"/>
        <v>6500000</v>
      </c>
      <c r="L546" s="22">
        <v>6500000</v>
      </c>
      <c r="M546" s="42" t="s">
        <v>250</v>
      </c>
      <c r="N546" s="22"/>
      <c r="O546" s="19"/>
      <c r="P546" s="22"/>
      <c r="Q546" s="22"/>
    </row>
    <row r="547" spans="1:17" s="20" customFormat="1" outlineLevel="1" x14ac:dyDescent="0.25">
      <c r="A547" s="20" t="s">
        <v>66</v>
      </c>
      <c r="B547" s="20" t="s">
        <v>20</v>
      </c>
      <c r="C547" s="20" t="s">
        <v>1401</v>
      </c>
      <c r="D547" s="20" t="s">
        <v>2131</v>
      </c>
      <c r="E547" s="16">
        <f t="shared" si="26"/>
        <v>3344000</v>
      </c>
      <c r="F547" s="22">
        <v>5000000</v>
      </c>
      <c r="G547" s="22"/>
      <c r="H547" s="22"/>
      <c r="I547" s="22">
        <v>1320000</v>
      </c>
      <c r="J547" s="22"/>
      <c r="K547" s="2">
        <f t="shared" si="24"/>
        <v>9664000</v>
      </c>
      <c r="L547" s="22">
        <v>9664000</v>
      </c>
      <c r="M547" s="42" t="s">
        <v>250</v>
      </c>
      <c r="N547" s="22"/>
      <c r="O547" s="19"/>
      <c r="P547" s="22"/>
      <c r="Q547" s="22"/>
    </row>
    <row r="548" spans="1:17" s="20" customFormat="1" outlineLevel="1" x14ac:dyDescent="0.25">
      <c r="A548" s="20" t="s">
        <v>66</v>
      </c>
      <c r="B548" s="20" t="s">
        <v>20</v>
      </c>
      <c r="C548" s="20" t="s">
        <v>1404</v>
      </c>
      <c r="D548" s="20" t="s">
        <v>2132</v>
      </c>
      <c r="E548" s="16">
        <f t="shared" si="26"/>
        <v>4800000</v>
      </c>
      <c r="F548" s="22">
        <v>5000000</v>
      </c>
      <c r="G548" s="22">
        <v>407000</v>
      </c>
      <c r="H548" s="22"/>
      <c r="I548" s="22">
        <v>1530000</v>
      </c>
      <c r="J548" s="22"/>
      <c r="K548" s="2">
        <f t="shared" si="24"/>
        <v>11737000</v>
      </c>
      <c r="L548" s="22">
        <v>11330000</v>
      </c>
      <c r="M548" s="42" t="s">
        <v>250</v>
      </c>
      <c r="N548" s="22"/>
      <c r="O548" s="19"/>
      <c r="P548" s="22"/>
      <c r="Q548" s="22"/>
    </row>
    <row r="549" spans="1:17" s="20" customFormat="1" outlineLevel="1" x14ac:dyDescent="0.25">
      <c r="A549" s="20" t="s">
        <v>66</v>
      </c>
      <c r="B549" s="20" t="s">
        <v>20</v>
      </c>
      <c r="C549" s="20" t="s">
        <v>1406</v>
      </c>
      <c r="D549" s="20" t="s">
        <v>1936</v>
      </c>
      <c r="E549" s="16">
        <f t="shared" si="26"/>
        <v>3456000</v>
      </c>
      <c r="F549" s="22">
        <v>5000000</v>
      </c>
      <c r="G549" s="22"/>
      <c r="H549" s="22"/>
      <c r="I549" s="22">
        <v>1260000</v>
      </c>
      <c r="J549" s="22"/>
      <c r="K549" s="2">
        <f t="shared" si="24"/>
        <v>9716000</v>
      </c>
      <c r="L549" s="22">
        <v>9716000</v>
      </c>
      <c r="M549" s="42" t="s">
        <v>250</v>
      </c>
      <c r="N549" s="22"/>
      <c r="O549" s="19"/>
      <c r="P549" s="22"/>
      <c r="Q549" s="22"/>
    </row>
    <row r="550" spans="1:17" s="20" customFormat="1" outlineLevel="1" x14ac:dyDescent="0.25">
      <c r="A550" s="20" t="s">
        <v>66</v>
      </c>
      <c r="B550" s="20" t="s">
        <v>20</v>
      </c>
      <c r="C550" s="20" t="s">
        <v>1402</v>
      </c>
      <c r="D550" s="20" t="s">
        <v>2133</v>
      </c>
      <c r="E550" s="16">
        <f t="shared" si="26"/>
        <v>6500000</v>
      </c>
      <c r="F550" s="22">
        <v>3600000</v>
      </c>
      <c r="G550" s="22"/>
      <c r="H550" s="22"/>
      <c r="I550" s="22">
        <v>2484000</v>
      </c>
      <c r="J550" s="22"/>
      <c r="K550" s="2">
        <f t="shared" si="24"/>
        <v>12584000</v>
      </c>
      <c r="L550" s="22">
        <v>12584000</v>
      </c>
      <c r="M550" s="42" t="s">
        <v>251</v>
      </c>
      <c r="N550" s="22"/>
      <c r="O550" s="19"/>
      <c r="P550" s="22"/>
      <c r="Q550" s="22"/>
    </row>
    <row r="551" spans="1:17" s="20" customFormat="1" outlineLevel="1" x14ac:dyDescent="0.25">
      <c r="A551" s="20" t="s">
        <v>66</v>
      </c>
      <c r="B551" s="20" t="s">
        <v>20</v>
      </c>
      <c r="C551" s="20" t="s">
        <v>1403</v>
      </c>
      <c r="D551" s="20" t="s">
        <v>2134</v>
      </c>
      <c r="E551" s="16">
        <f t="shared" si="26"/>
        <v>3730000</v>
      </c>
      <c r="F551" s="22">
        <v>5000000</v>
      </c>
      <c r="G551" s="22"/>
      <c r="H551" s="22"/>
      <c r="I551" s="22">
        <v>1878000</v>
      </c>
      <c r="J551" s="22"/>
      <c r="K551" s="2">
        <f t="shared" si="24"/>
        <v>10608000</v>
      </c>
      <c r="L551" s="22">
        <v>10608000</v>
      </c>
      <c r="M551" s="42" t="s">
        <v>252</v>
      </c>
      <c r="N551" s="22"/>
      <c r="O551" s="19"/>
      <c r="P551" s="22"/>
      <c r="Q551" s="22"/>
    </row>
    <row r="552" spans="1:17" s="20" customFormat="1" outlineLevel="1" x14ac:dyDescent="0.25">
      <c r="A552" s="20" t="s">
        <v>66</v>
      </c>
      <c r="B552" s="20" t="s">
        <v>20</v>
      </c>
      <c r="C552" s="20" t="s">
        <v>2135</v>
      </c>
      <c r="D552" s="20" t="s">
        <v>2136</v>
      </c>
      <c r="E552" s="16">
        <f t="shared" si="26"/>
        <v>0</v>
      </c>
      <c r="F552" s="22">
        <v>0</v>
      </c>
      <c r="G552" s="22">
        <v>1000000</v>
      </c>
      <c r="H552" s="22"/>
      <c r="I552" s="22">
        <v>0</v>
      </c>
      <c r="J552" s="22"/>
      <c r="K552" s="2">
        <f t="shared" si="24"/>
        <v>1000000</v>
      </c>
      <c r="L552" s="22">
        <v>0</v>
      </c>
      <c r="M552" s="42" t="s">
        <v>2190</v>
      </c>
      <c r="N552" s="22"/>
      <c r="O552" s="19"/>
      <c r="P552" s="22"/>
      <c r="Q552" s="22"/>
    </row>
    <row r="553" spans="1:17" s="20" customFormat="1" outlineLevel="1" x14ac:dyDescent="0.25">
      <c r="A553" s="20" t="s">
        <v>66</v>
      </c>
      <c r="B553" s="20" t="s">
        <v>20</v>
      </c>
      <c r="C553" s="20" t="s">
        <v>1408</v>
      </c>
      <c r="D553" s="20" t="s">
        <v>281</v>
      </c>
      <c r="E553" s="16">
        <f t="shared" si="26"/>
        <v>3928000</v>
      </c>
      <c r="F553" s="22">
        <v>5000000</v>
      </c>
      <c r="G553" s="22"/>
      <c r="H553" s="22"/>
      <c r="I553" s="22">
        <v>1380000</v>
      </c>
      <c r="J553" s="22"/>
      <c r="K553" s="2">
        <f t="shared" si="24"/>
        <v>10308000</v>
      </c>
      <c r="L553" s="22">
        <v>10308000</v>
      </c>
      <c r="M553" s="42" t="s">
        <v>250</v>
      </c>
      <c r="N553" s="22"/>
      <c r="O553" s="19"/>
      <c r="P553" s="22"/>
      <c r="Q553" s="22"/>
    </row>
    <row r="554" spans="1:17" s="20" customFormat="1" outlineLevel="1" x14ac:dyDescent="0.25">
      <c r="A554" s="20" t="s">
        <v>66</v>
      </c>
      <c r="B554" s="20" t="s">
        <v>20</v>
      </c>
      <c r="D554" s="20" t="s">
        <v>1934</v>
      </c>
      <c r="E554" s="16">
        <f t="shared" si="26"/>
        <v>0</v>
      </c>
      <c r="F554" s="22">
        <v>0</v>
      </c>
      <c r="G554" s="22"/>
      <c r="H554" s="22"/>
      <c r="I554" s="22">
        <v>0</v>
      </c>
      <c r="J554" s="22"/>
      <c r="K554" s="2">
        <f t="shared" si="24"/>
        <v>0</v>
      </c>
      <c r="L554" s="22">
        <v>0</v>
      </c>
      <c r="M554" s="42" t="s">
        <v>250</v>
      </c>
      <c r="N554" s="22"/>
      <c r="O554" s="19"/>
      <c r="P554" s="22"/>
      <c r="Q554" s="22"/>
    </row>
    <row r="555" spans="1:17" s="20" customFormat="1" outlineLevel="1" x14ac:dyDescent="0.25">
      <c r="A555" s="20" t="s">
        <v>66</v>
      </c>
      <c r="B555" s="20" t="s">
        <v>20</v>
      </c>
      <c r="C555" s="20" t="s">
        <v>1410</v>
      </c>
      <c r="D555" s="20" t="s">
        <v>1411</v>
      </c>
      <c r="E555" s="16">
        <f t="shared" si="26"/>
        <v>3966000</v>
      </c>
      <c r="F555" s="22">
        <v>5000000</v>
      </c>
      <c r="G555" s="22">
        <v>444000</v>
      </c>
      <c r="H555" s="22"/>
      <c r="I555" s="22">
        <v>1314000</v>
      </c>
      <c r="J555" s="22"/>
      <c r="K555" s="2">
        <f t="shared" si="24"/>
        <v>10724000</v>
      </c>
      <c r="L555" s="22">
        <v>10280000</v>
      </c>
      <c r="M555" s="42" t="s">
        <v>250</v>
      </c>
      <c r="N555" s="22"/>
      <c r="O555" s="19"/>
      <c r="P555" s="22"/>
      <c r="Q555" s="22"/>
    </row>
    <row r="556" spans="1:17" s="20" customFormat="1" outlineLevel="1" x14ac:dyDescent="0.25">
      <c r="A556" s="20" t="s">
        <v>66</v>
      </c>
      <c r="B556" s="20" t="s">
        <v>20</v>
      </c>
      <c r="C556" s="20" t="s">
        <v>1940</v>
      </c>
      <c r="D556" s="20" t="s">
        <v>1941</v>
      </c>
      <c r="E556" s="16">
        <f t="shared" si="26"/>
        <v>3034000</v>
      </c>
      <c r="F556" s="22">
        <v>5000000</v>
      </c>
      <c r="G556" s="22">
        <v>1000000</v>
      </c>
      <c r="H556" s="22"/>
      <c r="I556" s="22">
        <v>0</v>
      </c>
      <c r="J556" s="22"/>
      <c r="K556" s="2">
        <f t="shared" si="24"/>
        <v>9034000</v>
      </c>
      <c r="L556" s="22">
        <v>8034000</v>
      </c>
      <c r="M556" s="42" t="s">
        <v>250</v>
      </c>
      <c r="N556" s="22"/>
      <c r="O556" s="19"/>
      <c r="P556" s="22"/>
      <c r="Q556" s="22"/>
    </row>
    <row r="557" spans="1:17" s="20" customFormat="1" outlineLevel="1" x14ac:dyDescent="0.25">
      <c r="A557" s="20" t="s">
        <v>66</v>
      </c>
      <c r="B557" s="20" t="s">
        <v>20</v>
      </c>
      <c r="C557" s="20" t="s">
        <v>1413</v>
      </c>
      <c r="D557" s="20" t="s">
        <v>389</v>
      </c>
      <c r="E557" s="16">
        <f t="shared" si="26"/>
        <v>3344000</v>
      </c>
      <c r="F557" s="22">
        <v>5000000</v>
      </c>
      <c r="G557" s="22"/>
      <c r="H557" s="22"/>
      <c r="I557" s="22">
        <v>0</v>
      </c>
      <c r="J557" s="22"/>
      <c r="K557" s="2">
        <f t="shared" si="24"/>
        <v>8344000</v>
      </c>
      <c r="L557" s="22">
        <v>8344000</v>
      </c>
      <c r="M557" s="42" t="s">
        <v>250</v>
      </c>
      <c r="N557" s="22"/>
      <c r="O557" s="19"/>
      <c r="P557" s="22"/>
      <c r="Q557" s="22"/>
    </row>
    <row r="558" spans="1:17" s="20" customFormat="1" ht="15.75" customHeight="1" outlineLevel="1" x14ac:dyDescent="0.25">
      <c r="A558" s="20" t="s">
        <v>66</v>
      </c>
      <c r="B558" s="20" t="s">
        <v>20</v>
      </c>
      <c r="C558" s="20" t="s">
        <v>1414</v>
      </c>
      <c r="D558" s="20" t="s">
        <v>284</v>
      </c>
      <c r="E558" s="16">
        <f t="shared" si="26"/>
        <v>3344000</v>
      </c>
      <c r="F558" s="22">
        <v>5000000</v>
      </c>
      <c r="G558" s="22"/>
      <c r="H558" s="22"/>
      <c r="I558" s="22">
        <v>1344000</v>
      </c>
      <c r="J558" s="22"/>
      <c r="K558" s="2">
        <f t="shared" si="24"/>
        <v>9688000</v>
      </c>
      <c r="L558" s="22">
        <v>9688000</v>
      </c>
      <c r="M558" s="42" t="s">
        <v>250</v>
      </c>
      <c r="N558" s="22"/>
      <c r="O558" s="19"/>
      <c r="P558" s="22"/>
      <c r="Q558" s="22"/>
    </row>
    <row r="559" spans="1:17" s="20" customFormat="1" outlineLevel="1" x14ac:dyDescent="0.25">
      <c r="A559" s="20" t="s">
        <v>66</v>
      </c>
      <c r="B559" s="20" t="s">
        <v>20</v>
      </c>
      <c r="C559" s="16" t="s">
        <v>1415</v>
      </c>
      <c r="D559" s="16" t="s">
        <v>283</v>
      </c>
      <c r="E559" s="16">
        <f t="shared" si="26"/>
        <v>2000000</v>
      </c>
      <c r="F559" s="16">
        <v>5000000</v>
      </c>
      <c r="G559" s="22"/>
      <c r="H559" s="16"/>
      <c r="I559" s="16">
        <v>0</v>
      </c>
      <c r="J559" s="16"/>
      <c r="K559" s="2">
        <f t="shared" si="24"/>
        <v>7000000</v>
      </c>
      <c r="L559" s="16">
        <v>7000000</v>
      </c>
      <c r="M559" s="44" t="s">
        <v>250</v>
      </c>
      <c r="N559" s="16"/>
      <c r="O559" s="19"/>
      <c r="P559" s="22"/>
      <c r="Q559" s="22"/>
    </row>
    <row r="560" spans="1:17" s="20" customFormat="1" outlineLevel="1" x14ac:dyDescent="0.25">
      <c r="A560" s="20" t="s">
        <v>66</v>
      </c>
      <c r="B560" s="20" t="s">
        <v>20</v>
      </c>
      <c r="C560" s="16" t="s">
        <v>1416</v>
      </c>
      <c r="D560" s="16" t="s">
        <v>626</v>
      </c>
      <c r="E560" s="16">
        <f t="shared" si="26"/>
        <v>3774000</v>
      </c>
      <c r="F560" s="16">
        <v>5000000</v>
      </c>
      <c r="G560" s="22"/>
      <c r="H560" s="16"/>
      <c r="I560" s="16">
        <v>1632000</v>
      </c>
      <c r="J560" s="16"/>
      <c r="K560" s="2">
        <f t="shared" si="24"/>
        <v>10406000</v>
      </c>
      <c r="L560" s="16">
        <v>10406000</v>
      </c>
      <c r="M560" s="44" t="s">
        <v>250</v>
      </c>
      <c r="N560" s="16"/>
      <c r="O560" s="19"/>
      <c r="P560" s="22"/>
      <c r="Q560" s="22"/>
    </row>
    <row r="561" spans="1:17" s="20" customFormat="1" outlineLevel="1" x14ac:dyDescent="0.25">
      <c r="A561" s="20" t="s">
        <v>66</v>
      </c>
      <c r="B561" s="20" t="s">
        <v>20</v>
      </c>
      <c r="C561" s="20" t="s">
        <v>1942</v>
      </c>
      <c r="D561" s="20" t="s">
        <v>1943</v>
      </c>
      <c r="E561" s="16">
        <f t="shared" si="26"/>
        <v>2906000</v>
      </c>
      <c r="F561" s="22">
        <v>5000000</v>
      </c>
      <c r="G561" s="22">
        <v>1000000</v>
      </c>
      <c r="H561" s="22"/>
      <c r="I561" s="22">
        <v>1730000</v>
      </c>
      <c r="J561" s="22"/>
      <c r="K561" s="2">
        <f t="shared" si="24"/>
        <v>10636000</v>
      </c>
      <c r="L561" s="22">
        <v>9636000</v>
      </c>
      <c r="M561" s="42" t="s">
        <v>250</v>
      </c>
      <c r="N561" s="22"/>
      <c r="O561" s="19"/>
      <c r="P561" s="22"/>
      <c r="Q561" s="22"/>
    </row>
    <row r="562" spans="1:17" s="20" customFormat="1" outlineLevel="1" x14ac:dyDescent="0.25">
      <c r="A562" s="20" t="s">
        <v>66</v>
      </c>
      <c r="B562" s="20" t="s">
        <v>20</v>
      </c>
      <c r="C562" s="20" t="s">
        <v>1418</v>
      </c>
      <c r="D562" s="20" t="s">
        <v>1944</v>
      </c>
      <c r="E562" s="16">
        <f t="shared" si="26"/>
        <v>3960000</v>
      </c>
      <c r="F562" s="22">
        <v>5000000</v>
      </c>
      <c r="G562" s="22"/>
      <c r="H562" s="22"/>
      <c r="I562" s="22">
        <v>1304000</v>
      </c>
      <c r="J562" s="22"/>
      <c r="K562" s="2">
        <f t="shared" si="24"/>
        <v>10264000</v>
      </c>
      <c r="L562" s="22">
        <v>10264000</v>
      </c>
      <c r="M562" s="42" t="s">
        <v>250</v>
      </c>
      <c r="N562" s="22"/>
      <c r="O562" s="19"/>
      <c r="P562" s="22"/>
      <c r="Q562" s="22"/>
    </row>
    <row r="563" spans="1:17" s="20" customFormat="1" outlineLevel="1" x14ac:dyDescent="0.25">
      <c r="A563" s="20" t="s">
        <v>66</v>
      </c>
      <c r="B563" s="20" t="s">
        <v>20</v>
      </c>
      <c r="C563" s="20" t="s">
        <v>1419</v>
      </c>
      <c r="D563" s="20" t="s">
        <v>431</v>
      </c>
      <c r="E563" s="16">
        <f t="shared" si="26"/>
        <v>3924000</v>
      </c>
      <c r="F563" s="22">
        <v>5000000</v>
      </c>
      <c r="G563" s="22"/>
      <c r="H563" s="22"/>
      <c r="I563" s="22">
        <v>1739000</v>
      </c>
      <c r="J563" s="22"/>
      <c r="K563" s="2">
        <f t="shared" si="24"/>
        <v>10663000</v>
      </c>
      <c r="L563" s="22">
        <v>10663000</v>
      </c>
      <c r="M563" s="42" t="s">
        <v>250</v>
      </c>
      <c r="N563" s="22"/>
      <c r="O563" s="19"/>
      <c r="P563" s="22"/>
      <c r="Q563" s="22"/>
    </row>
    <row r="564" spans="1:17" s="20" customFormat="1" outlineLevel="1" x14ac:dyDescent="0.25">
      <c r="A564" s="20" t="s">
        <v>66</v>
      </c>
      <c r="B564" s="20" t="s">
        <v>20</v>
      </c>
      <c r="C564" s="20" t="s">
        <v>1420</v>
      </c>
      <c r="D564" s="20" t="s">
        <v>285</v>
      </c>
      <c r="E564" s="16">
        <f t="shared" si="26"/>
        <v>4800000</v>
      </c>
      <c r="F564" s="22">
        <v>5000000</v>
      </c>
      <c r="G564" s="22"/>
      <c r="H564" s="22"/>
      <c r="I564" s="22">
        <v>1650000</v>
      </c>
      <c r="J564" s="22"/>
      <c r="K564" s="2">
        <f t="shared" si="24"/>
        <v>11450000</v>
      </c>
      <c r="L564" s="22">
        <v>11450000</v>
      </c>
      <c r="M564" s="42" t="s">
        <v>250</v>
      </c>
      <c r="N564" s="22"/>
      <c r="O564" s="19"/>
      <c r="P564" s="22"/>
      <c r="Q564" s="22"/>
    </row>
    <row r="565" spans="1:17" s="20" customFormat="1" outlineLevel="1" x14ac:dyDescent="0.25">
      <c r="A565" s="20" t="s">
        <v>66</v>
      </c>
      <c r="B565" s="20" t="s">
        <v>20</v>
      </c>
      <c r="C565" s="20" t="s">
        <v>1421</v>
      </c>
      <c r="D565" s="20" t="s">
        <v>686</v>
      </c>
      <c r="E565" s="16">
        <f t="shared" si="26"/>
        <v>4800000</v>
      </c>
      <c r="F565" s="22">
        <v>5000000</v>
      </c>
      <c r="G565" s="22"/>
      <c r="H565" s="22"/>
      <c r="I565" s="22">
        <v>1074000</v>
      </c>
      <c r="J565" s="22"/>
      <c r="K565" s="2">
        <f t="shared" si="24"/>
        <v>10874000</v>
      </c>
      <c r="L565" s="22">
        <v>10874000</v>
      </c>
      <c r="M565" s="42" t="s">
        <v>250</v>
      </c>
      <c r="N565" s="22"/>
      <c r="O565" s="19"/>
      <c r="P565" s="22"/>
      <c r="Q565" s="22"/>
    </row>
    <row r="566" spans="1:17" s="20" customFormat="1" outlineLevel="1" x14ac:dyDescent="0.25">
      <c r="A566" s="20" t="s">
        <v>66</v>
      </c>
      <c r="B566" s="20" t="s">
        <v>20</v>
      </c>
      <c r="C566" s="20" t="s">
        <v>1422</v>
      </c>
      <c r="D566" s="20" t="s">
        <v>470</v>
      </c>
      <c r="E566" s="16">
        <f t="shared" si="26"/>
        <v>2988000</v>
      </c>
      <c r="F566" s="22">
        <v>5000000</v>
      </c>
      <c r="G566" s="22"/>
      <c r="H566" s="22"/>
      <c r="I566" s="22">
        <v>2472000</v>
      </c>
      <c r="J566" s="22"/>
      <c r="K566" s="2">
        <f t="shared" si="24"/>
        <v>10460000</v>
      </c>
      <c r="L566" s="22">
        <v>10460000</v>
      </c>
      <c r="M566" s="42" t="s">
        <v>250</v>
      </c>
      <c r="N566" s="22"/>
      <c r="O566" s="19"/>
      <c r="P566" s="22"/>
      <c r="Q566" s="22"/>
    </row>
    <row r="567" spans="1:17" s="20" customFormat="1" outlineLevel="1" x14ac:dyDescent="0.25">
      <c r="A567" s="20" t="s">
        <v>66</v>
      </c>
      <c r="B567" s="20" t="s">
        <v>20</v>
      </c>
      <c r="C567" s="20" t="s">
        <v>1423</v>
      </c>
      <c r="D567" s="20" t="s">
        <v>688</v>
      </c>
      <c r="E567" s="16">
        <f t="shared" si="26"/>
        <v>2574000</v>
      </c>
      <c r="F567" s="22">
        <v>5000000</v>
      </c>
      <c r="G567" s="22"/>
      <c r="H567" s="22"/>
      <c r="I567" s="22">
        <v>0</v>
      </c>
      <c r="J567" s="22"/>
      <c r="K567" s="2">
        <f t="shared" si="24"/>
        <v>7574000</v>
      </c>
      <c r="L567" s="22">
        <v>7574000</v>
      </c>
      <c r="M567" s="42" t="s">
        <v>250</v>
      </c>
      <c r="N567" s="22"/>
      <c r="O567" s="22"/>
      <c r="P567" s="22"/>
      <c r="Q567" s="22"/>
    </row>
    <row r="568" spans="1:17" s="20" customFormat="1" outlineLevel="1" x14ac:dyDescent="0.25">
      <c r="A568" s="20" t="s">
        <v>66</v>
      </c>
      <c r="B568" s="20" t="s">
        <v>20</v>
      </c>
      <c r="C568" s="20" t="s">
        <v>2137</v>
      </c>
      <c r="D568" s="20" t="s">
        <v>2138</v>
      </c>
      <c r="E568" s="16">
        <f t="shared" si="26"/>
        <v>2440000</v>
      </c>
      <c r="F568" s="22">
        <v>5000000</v>
      </c>
      <c r="G568" s="22">
        <v>1000000</v>
      </c>
      <c r="H568" s="22"/>
      <c r="I568" s="22">
        <v>0</v>
      </c>
      <c r="J568" s="22"/>
      <c r="K568" s="2">
        <f t="shared" si="24"/>
        <v>8440000</v>
      </c>
      <c r="L568" s="22">
        <v>7440000</v>
      </c>
      <c r="M568" s="42" t="s">
        <v>250</v>
      </c>
      <c r="N568" s="22"/>
      <c r="O568" s="22"/>
      <c r="P568" s="22"/>
      <c r="Q568" s="22"/>
    </row>
    <row r="569" spans="1:17" s="20" customFormat="1" outlineLevel="1" x14ac:dyDescent="0.25">
      <c r="A569" s="20" t="s">
        <v>66</v>
      </c>
      <c r="B569" s="20" t="s">
        <v>20</v>
      </c>
      <c r="C569" s="20" t="s">
        <v>1425</v>
      </c>
      <c r="D569" s="20" t="s">
        <v>2139</v>
      </c>
      <c r="E569" s="16">
        <f t="shared" si="26"/>
        <v>2000000</v>
      </c>
      <c r="F569" s="22">
        <v>5000000</v>
      </c>
      <c r="G569" s="22"/>
      <c r="H569" s="22"/>
      <c r="I569" s="22">
        <v>0</v>
      </c>
      <c r="J569" s="22"/>
      <c r="K569" s="2">
        <f t="shared" si="24"/>
        <v>7000000</v>
      </c>
      <c r="L569" s="22">
        <v>7000000</v>
      </c>
      <c r="M569" s="42" t="s">
        <v>250</v>
      </c>
      <c r="N569" s="22"/>
      <c r="O569" s="22"/>
      <c r="P569" s="22"/>
      <c r="Q569" s="22"/>
    </row>
    <row r="570" spans="1:17" s="20" customFormat="1" outlineLevel="1" x14ac:dyDescent="0.25">
      <c r="A570" s="20" t="s">
        <v>66</v>
      </c>
      <c r="B570" s="20" t="s">
        <v>20</v>
      </c>
      <c r="C570" s="20" t="s">
        <v>1945</v>
      </c>
      <c r="D570" s="20" t="s">
        <v>1946</v>
      </c>
      <c r="E570" s="16">
        <f t="shared" si="26"/>
        <v>2440000</v>
      </c>
      <c r="F570" s="22">
        <v>5000000</v>
      </c>
      <c r="G570" s="22">
        <v>1000000</v>
      </c>
      <c r="H570" s="22"/>
      <c r="I570" s="22">
        <v>3004000</v>
      </c>
      <c r="J570" s="22"/>
      <c r="K570" s="2">
        <f t="shared" si="24"/>
        <v>11444000</v>
      </c>
      <c r="L570" s="22">
        <v>10444000</v>
      </c>
      <c r="M570" s="42" t="s">
        <v>250</v>
      </c>
      <c r="N570" s="22"/>
      <c r="O570" s="22"/>
      <c r="P570" s="22"/>
      <c r="Q570" s="22"/>
    </row>
    <row r="571" spans="1:17" s="20" customFormat="1" outlineLevel="1" x14ac:dyDescent="0.25">
      <c r="A571" s="20" t="s">
        <v>66</v>
      </c>
      <c r="B571" s="20" t="s">
        <v>20</v>
      </c>
      <c r="C571" s="20" t="s">
        <v>1947</v>
      </c>
      <c r="D571" s="20" t="s">
        <v>2140</v>
      </c>
      <c r="E571" s="16">
        <f t="shared" si="26"/>
        <v>2440000</v>
      </c>
      <c r="F571" s="22">
        <v>5000000</v>
      </c>
      <c r="G571" s="22">
        <v>1000000</v>
      </c>
      <c r="H571" s="22"/>
      <c r="I571" s="22">
        <v>0</v>
      </c>
      <c r="J571" s="22"/>
      <c r="K571" s="2">
        <f t="shared" si="24"/>
        <v>8440000</v>
      </c>
      <c r="L571" s="22">
        <v>7440000</v>
      </c>
      <c r="M571" s="42" t="s">
        <v>250</v>
      </c>
      <c r="N571" s="22"/>
      <c r="O571" s="22"/>
      <c r="P571" s="22"/>
      <c r="Q571" s="22"/>
    </row>
    <row r="572" spans="1:17" s="20" customFormat="1" outlineLevel="1" x14ac:dyDescent="0.25">
      <c r="A572" s="20" t="s">
        <v>66</v>
      </c>
      <c r="B572" s="20" t="s">
        <v>20</v>
      </c>
      <c r="D572" s="20" t="s">
        <v>1407</v>
      </c>
      <c r="E572" s="16">
        <f t="shared" si="26"/>
        <v>0</v>
      </c>
      <c r="F572" s="22">
        <v>0</v>
      </c>
      <c r="G572" s="22"/>
      <c r="H572" s="22"/>
      <c r="I572" s="22"/>
      <c r="J572" s="22"/>
      <c r="K572" s="2">
        <f t="shared" si="24"/>
        <v>0</v>
      </c>
      <c r="L572" s="22">
        <v>0</v>
      </c>
      <c r="M572" s="42" t="s">
        <v>250</v>
      </c>
      <c r="N572" s="22"/>
      <c r="O572" s="22"/>
      <c r="P572" s="22"/>
      <c r="Q572" s="22"/>
    </row>
    <row r="573" spans="1:17" s="20" customFormat="1" outlineLevel="1" x14ac:dyDescent="0.25">
      <c r="A573" s="20" t="s">
        <v>67</v>
      </c>
      <c r="B573" s="20" t="s">
        <v>20</v>
      </c>
      <c r="C573" s="20" t="s">
        <v>2141</v>
      </c>
      <c r="D573" s="20" t="s">
        <v>2142</v>
      </c>
      <c r="E573" s="16">
        <f t="shared" si="26"/>
        <v>211200</v>
      </c>
      <c r="F573" s="22">
        <v>0</v>
      </c>
      <c r="G573" s="22">
        <v>814000</v>
      </c>
      <c r="H573" s="22"/>
      <c r="I573" s="22">
        <v>0</v>
      </c>
      <c r="J573" s="22"/>
      <c r="K573" s="2">
        <f t="shared" si="24"/>
        <v>1025200</v>
      </c>
      <c r="L573" s="22">
        <v>211200</v>
      </c>
      <c r="M573" s="42" t="s">
        <v>250</v>
      </c>
      <c r="N573" s="22"/>
      <c r="O573" s="22"/>
      <c r="P573" s="22"/>
      <c r="Q573" s="22"/>
    </row>
    <row r="574" spans="1:17" s="20" customFormat="1" outlineLevel="1" x14ac:dyDescent="0.25">
      <c r="A574" s="20" t="s">
        <v>67</v>
      </c>
      <c r="B574" s="20" t="s">
        <v>20</v>
      </c>
      <c r="C574" s="20" t="s">
        <v>2143</v>
      </c>
      <c r="D574" s="20" t="s">
        <v>2144</v>
      </c>
      <c r="E574" s="16">
        <f t="shared" si="26"/>
        <v>0</v>
      </c>
      <c r="F574" s="22">
        <v>0</v>
      </c>
      <c r="G574" s="22">
        <v>592000</v>
      </c>
      <c r="H574" s="22"/>
      <c r="I574" s="22">
        <v>0</v>
      </c>
      <c r="J574" s="22"/>
      <c r="K574" s="2">
        <f t="shared" si="24"/>
        <v>592000</v>
      </c>
      <c r="L574" s="22">
        <v>0</v>
      </c>
      <c r="M574" s="42" t="s">
        <v>250</v>
      </c>
      <c r="N574" s="22"/>
      <c r="O574" s="22"/>
      <c r="P574" s="22"/>
      <c r="Q574" s="22"/>
    </row>
    <row r="575" spans="1:17" s="20" customFormat="1" outlineLevel="1" x14ac:dyDescent="0.25">
      <c r="A575" s="20" t="s">
        <v>67</v>
      </c>
      <c r="B575" s="20" t="s">
        <v>20</v>
      </c>
      <c r="D575" s="20" t="s">
        <v>955</v>
      </c>
      <c r="E575" s="16">
        <f t="shared" si="26"/>
        <v>0</v>
      </c>
      <c r="F575" s="22">
        <v>0</v>
      </c>
      <c r="G575" s="22"/>
      <c r="H575" s="22"/>
      <c r="I575" s="22">
        <v>0</v>
      </c>
      <c r="J575" s="22"/>
      <c r="K575" s="2">
        <f t="shared" si="24"/>
        <v>0</v>
      </c>
      <c r="L575" s="22">
        <v>0</v>
      </c>
      <c r="M575" s="42" t="s">
        <v>250</v>
      </c>
      <c r="N575" s="22"/>
      <c r="O575" s="22"/>
      <c r="P575" s="22"/>
      <c r="Q575" s="22"/>
    </row>
    <row r="576" spans="1:17" s="20" customFormat="1" outlineLevel="1" x14ac:dyDescent="0.25">
      <c r="A576" s="20" t="s">
        <v>67</v>
      </c>
      <c r="B576" s="20" t="s">
        <v>20</v>
      </c>
      <c r="D576" s="20" t="s">
        <v>892</v>
      </c>
      <c r="E576" s="16">
        <f t="shared" si="26"/>
        <v>0</v>
      </c>
      <c r="F576" s="22">
        <v>0</v>
      </c>
      <c r="G576" s="22"/>
      <c r="H576" s="22"/>
      <c r="I576" s="22">
        <v>0</v>
      </c>
      <c r="J576" s="22"/>
      <c r="K576" s="2">
        <f t="shared" si="24"/>
        <v>0</v>
      </c>
      <c r="L576" s="22">
        <v>0</v>
      </c>
      <c r="M576" s="42" t="s">
        <v>251</v>
      </c>
      <c r="N576" s="22"/>
      <c r="O576" s="22"/>
      <c r="P576" s="22"/>
      <c r="Q576" s="22"/>
    </row>
    <row r="577" spans="1:17" s="20" customFormat="1" outlineLevel="1" x14ac:dyDescent="0.25">
      <c r="A577" s="20" t="s">
        <v>67</v>
      </c>
      <c r="B577" s="20" t="s">
        <v>20</v>
      </c>
      <c r="C577" s="20" t="s">
        <v>2145</v>
      </c>
      <c r="D577" s="20" t="s">
        <v>2146</v>
      </c>
      <c r="E577" s="16">
        <f t="shared" si="26"/>
        <v>1568000</v>
      </c>
      <c r="F577" s="22">
        <v>0</v>
      </c>
      <c r="G577" s="22">
        <v>740000</v>
      </c>
      <c r="H577" s="22"/>
      <c r="I577" s="22">
        <v>0</v>
      </c>
      <c r="J577" s="22"/>
      <c r="K577" s="2">
        <f t="shared" si="24"/>
        <v>2308000</v>
      </c>
      <c r="L577" s="22">
        <v>1568000</v>
      </c>
      <c r="M577" s="42" t="s">
        <v>288</v>
      </c>
      <c r="N577" s="22"/>
      <c r="O577" s="19"/>
      <c r="P577" s="22"/>
      <c r="Q577" s="22"/>
    </row>
    <row r="578" spans="1:17" s="20" customFormat="1" outlineLevel="1" x14ac:dyDescent="0.25">
      <c r="A578" s="20" t="s">
        <v>67</v>
      </c>
      <c r="B578" s="20" t="s">
        <v>20</v>
      </c>
      <c r="C578" s="20" t="s">
        <v>1429</v>
      </c>
      <c r="D578" s="20" t="s">
        <v>303</v>
      </c>
      <c r="E578" s="16">
        <f t="shared" si="26"/>
        <v>3344000</v>
      </c>
      <c r="F578" s="22">
        <v>5000000</v>
      </c>
      <c r="G578" s="22"/>
      <c r="H578" s="22"/>
      <c r="I578" s="22">
        <v>0</v>
      </c>
      <c r="J578" s="22"/>
      <c r="K578" s="2">
        <f t="shared" si="24"/>
        <v>8344000</v>
      </c>
      <c r="L578" s="22">
        <v>8344000</v>
      </c>
      <c r="M578" s="42" t="s">
        <v>250</v>
      </c>
      <c r="N578" s="22"/>
      <c r="O578" s="19"/>
      <c r="P578" s="22"/>
      <c r="Q578" s="22"/>
    </row>
    <row r="579" spans="1:17" s="20" customFormat="1" outlineLevel="1" x14ac:dyDescent="0.25">
      <c r="A579" s="20" t="s">
        <v>67</v>
      </c>
      <c r="B579" s="20" t="s">
        <v>20</v>
      </c>
      <c r="C579" s="20" t="s">
        <v>2147</v>
      </c>
      <c r="D579" s="20" t="s">
        <v>2148</v>
      </c>
      <c r="E579" s="16">
        <f t="shared" si="26"/>
        <v>1060000</v>
      </c>
      <c r="F579" s="22">
        <v>0</v>
      </c>
      <c r="G579" s="22">
        <v>1000000</v>
      </c>
      <c r="H579" s="22"/>
      <c r="I579" s="22">
        <v>0</v>
      </c>
      <c r="J579" s="22"/>
      <c r="K579" s="2">
        <f t="shared" si="24"/>
        <v>2060000</v>
      </c>
      <c r="L579" s="22">
        <v>1060000</v>
      </c>
      <c r="M579" s="42" t="s">
        <v>250</v>
      </c>
      <c r="N579" s="22"/>
      <c r="O579" s="19"/>
      <c r="P579" s="22"/>
      <c r="Q579" s="22"/>
    </row>
    <row r="580" spans="1:17" s="20" customFormat="1" outlineLevel="1" x14ac:dyDescent="0.25">
      <c r="A580" s="20" t="s">
        <v>67</v>
      </c>
      <c r="B580" s="20" t="s">
        <v>20</v>
      </c>
      <c r="C580" s="20" t="s">
        <v>1432</v>
      </c>
      <c r="D580" s="20" t="s">
        <v>950</v>
      </c>
      <c r="E580" s="16">
        <f t="shared" si="26"/>
        <v>3960000</v>
      </c>
      <c r="F580" s="22">
        <v>5000000</v>
      </c>
      <c r="G580" s="22"/>
      <c r="H580" s="22"/>
      <c r="I580" s="22">
        <v>0</v>
      </c>
      <c r="J580" s="22"/>
      <c r="K580" s="2">
        <f t="shared" si="24"/>
        <v>8960000</v>
      </c>
      <c r="L580" s="22">
        <v>8960000</v>
      </c>
      <c r="M580" s="42" t="s">
        <v>288</v>
      </c>
      <c r="N580" s="22"/>
      <c r="O580" s="19"/>
      <c r="P580" s="22"/>
      <c r="Q580" s="22"/>
    </row>
    <row r="581" spans="1:17" s="20" customFormat="1" outlineLevel="1" x14ac:dyDescent="0.25">
      <c r="A581" s="20" t="s">
        <v>67</v>
      </c>
      <c r="B581" s="20" t="s">
        <v>20</v>
      </c>
      <c r="C581" s="20" t="s">
        <v>2149</v>
      </c>
      <c r="D581" s="20" t="s">
        <v>2150</v>
      </c>
      <c r="E581" s="16">
        <f t="shared" si="26"/>
        <v>1040000</v>
      </c>
      <c r="F581" s="22">
        <v>0</v>
      </c>
      <c r="G581" s="22">
        <v>1000000</v>
      </c>
      <c r="H581" s="22"/>
      <c r="I581" s="22">
        <v>0</v>
      </c>
      <c r="J581" s="22"/>
      <c r="K581" s="2">
        <f t="shared" ref="K581:K644" si="27">SUM(E581:G581)-H581+I581+J581</f>
        <v>2040000</v>
      </c>
      <c r="L581" s="22">
        <v>1040000</v>
      </c>
      <c r="M581" s="42" t="s">
        <v>2190</v>
      </c>
      <c r="N581" s="22"/>
      <c r="O581" s="19"/>
      <c r="P581" s="22"/>
      <c r="Q581" s="22"/>
    </row>
    <row r="582" spans="1:17" s="20" customFormat="1" outlineLevel="1" x14ac:dyDescent="0.25">
      <c r="A582" s="20" t="s">
        <v>67</v>
      </c>
      <c r="B582" s="20" t="s">
        <v>20</v>
      </c>
      <c r="C582" s="20" t="s">
        <v>1433</v>
      </c>
      <c r="D582" s="20" t="s">
        <v>898</v>
      </c>
      <c r="E582" s="16">
        <f t="shared" si="26"/>
        <v>4800000</v>
      </c>
      <c r="F582" s="22">
        <v>5000000</v>
      </c>
      <c r="G582" s="22"/>
      <c r="H582" s="22"/>
      <c r="I582" s="22">
        <v>2884000</v>
      </c>
      <c r="J582" s="22"/>
      <c r="K582" s="2">
        <f t="shared" si="27"/>
        <v>12684000</v>
      </c>
      <c r="L582" s="22">
        <v>12684000</v>
      </c>
      <c r="M582" s="42" t="s">
        <v>250</v>
      </c>
      <c r="N582" s="22"/>
      <c r="O582" s="19"/>
      <c r="P582" s="22"/>
      <c r="Q582" s="22"/>
    </row>
    <row r="583" spans="1:17" s="20" customFormat="1" outlineLevel="1" x14ac:dyDescent="0.25">
      <c r="A583" s="20" t="s">
        <v>67</v>
      </c>
      <c r="B583" s="20" t="s">
        <v>20</v>
      </c>
      <c r="C583" s="20" t="s">
        <v>1955</v>
      </c>
      <c r="D583" s="20" t="s">
        <v>944</v>
      </c>
      <c r="E583" s="16">
        <f t="shared" si="26"/>
        <v>3896000</v>
      </c>
      <c r="F583" s="22">
        <v>5000000</v>
      </c>
      <c r="G583" s="22">
        <v>962000</v>
      </c>
      <c r="H583" s="22"/>
      <c r="I583" s="22">
        <v>2884000</v>
      </c>
      <c r="J583" s="22"/>
      <c r="K583" s="2">
        <f t="shared" si="27"/>
        <v>12742000</v>
      </c>
      <c r="L583" s="22">
        <v>11780000</v>
      </c>
      <c r="M583" s="42" t="s">
        <v>250</v>
      </c>
      <c r="N583" s="22"/>
      <c r="O583" s="19"/>
      <c r="P583" s="22"/>
      <c r="Q583" s="22"/>
    </row>
    <row r="584" spans="1:17" s="20" customFormat="1" outlineLevel="1" x14ac:dyDescent="0.25">
      <c r="A584" s="20" t="s">
        <v>67</v>
      </c>
      <c r="B584" s="20" t="s">
        <v>20</v>
      </c>
      <c r="C584" s="20" t="s">
        <v>2151</v>
      </c>
      <c r="D584" s="20" t="s">
        <v>2152</v>
      </c>
      <c r="E584" s="16">
        <f t="shared" si="26"/>
        <v>3896000</v>
      </c>
      <c r="F584" s="22">
        <v>5000000</v>
      </c>
      <c r="G584" s="22">
        <v>1000000</v>
      </c>
      <c r="H584" s="22"/>
      <c r="I584" s="22">
        <v>2884000</v>
      </c>
      <c r="J584" s="22"/>
      <c r="K584" s="2">
        <f t="shared" si="27"/>
        <v>12780000</v>
      </c>
      <c r="L584" s="22">
        <v>11780000</v>
      </c>
      <c r="M584" s="42" t="s">
        <v>250</v>
      </c>
      <c r="N584" s="22"/>
      <c r="O584" s="19"/>
      <c r="P584" s="22"/>
      <c r="Q584" s="22"/>
    </row>
    <row r="585" spans="1:17" s="20" customFormat="1" outlineLevel="1" x14ac:dyDescent="0.25">
      <c r="A585" s="20" t="s">
        <v>67</v>
      </c>
      <c r="B585" s="20" t="s">
        <v>20</v>
      </c>
      <c r="C585" s="20" t="s">
        <v>1436</v>
      </c>
      <c r="D585" s="20" t="s">
        <v>403</v>
      </c>
      <c r="E585" s="16">
        <f t="shared" si="26"/>
        <v>4800000</v>
      </c>
      <c r="F585" s="22">
        <v>5000000</v>
      </c>
      <c r="G585" s="22"/>
      <c r="H585" s="22"/>
      <c r="I585" s="22">
        <v>2884000</v>
      </c>
      <c r="J585" s="22"/>
      <c r="K585" s="2">
        <f t="shared" si="27"/>
        <v>12684000</v>
      </c>
      <c r="L585" s="22">
        <v>12684000</v>
      </c>
      <c r="M585" s="42" t="s">
        <v>250</v>
      </c>
      <c r="N585" s="22"/>
      <c r="O585" s="19"/>
      <c r="P585" s="22"/>
      <c r="Q585" s="22"/>
    </row>
    <row r="586" spans="1:17" s="20" customFormat="1" outlineLevel="1" x14ac:dyDescent="0.25">
      <c r="A586" s="20" t="s">
        <v>67</v>
      </c>
      <c r="B586" s="20" t="s">
        <v>20</v>
      </c>
      <c r="C586" s="20" t="s">
        <v>1437</v>
      </c>
      <c r="D586" s="20" t="s">
        <v>314</v>
      </c>
      <c r="E586" s="16">
        <f t="shared" si="26"/>
        <v>4800000</v>
      </c>
      <c r="F586" s="22">
        <v>5000000</v>
      </c>
      <c r="G586" s="22"/>
      <c r="H586" s="22"/>
      <c r="I586" s="22">
        <v>2884000</v>
      </c>
      <c r="J586" s="22"/>
      <c r="K586" s="2">
        <f t="shared" si="27"/>
        <v>12684000</v>
      </c>
      <c r="L586" s="22">
        <v>12684000</v>
      </c>
      <c r="M586" s="42" t="s">
        <v>250</v>
      </c>
      <c r="N586" s="22"/>
      <c r="O586" s="19"/>
      <c r="P586" s="22"/>
      <c r="Q586" s="22"/>
    </row>
    <row r="587" spans="1:17" s="20" customFormat="1" outlineLevel="1" x14ac:dyDescent="0.25">
      <c r="A587" s="20" t="s">
        <v>67</v>
      </c>
      <c r="B587" s="20" t="s">
        <v>20</v>
      </c>
      <c r="C587" s="20" t="s">
        <v>1438</v>
      </c>
      <c r="D587" s="20" t="s">
        <v>605</v>
      </c>
      <c r="E587" s="16">
        <f t="shared" si="26"/>
        <v>6500000</v>
      </c>
      <c r="F587" s="22">
        <v>5000000</v>
      </c>
      <c r="G587" s="22"/>
      <c r="H587" s="22"/>
      <c r="I587" s="22">
        <v>5043000</v>
      </c>
      <c r="J587" s="22"/>
      <c r="K587" s="2">
        <f t="shared" si="27"/>
        <v>16543000</v>
      </c>
      <c r="L587" s="22">
        <v>16543000</v>
      </c>
      <c r="M587" s="42" t="s">
        <v>251</v>
      </c>
      <c r="N587" s="22"/>
      <c r="O587" s="19"/>
      <c r="P587" s="22"/>
      <c r="Q587" s="22"/>
    </row>
    <row r="588" spans="1:17" s="20" customFormat="1" outlineLevel="1" x14ac:dyDescent="0.25">
      <c r="A588" s="20" t="s">
        <v>67</v>
      </c>
      <c r="B588" s="20" t="s">
        <v>20</v>
      </c>
      <c r="C588" s="20" t="s">
        <v>1439</v>
      </c>
      <c r="D588" s="20" t="s">
        <v>954</v>
      </c>
      <c r="E588" s="16">
        <f t="shared" si="26"/>
        <v>6500000</v>
      </c>
      <c r="F588" s="22">
        <v>5000000</v>
      </c>
      <c r="G588" s="22"/>
      <c r="H588" s="22"/>
      <c r="I588" s="22">
        <v>6362000</v>
      </c>
      <c r="J588" s="22"/>
      <c r="K588" s="2">
        <f t="shared" si="27"/>
        <v>17862000</v>
      </c>
      <c r="L588" s="22">
        <v>17862000</v>
      </c>
      <c r="M588" s="42" t="s">
        <v>251</v>
      </c>
      <c r="N588" s="22"/>
      <c r="O588" s="19"/>
      <c r="P588" s="22"/>
      <c r="Q588" s="22"/>
    </row>
    <row r="589" spans="1:17" s="20" customFormat="1" outlineLevel="1" x14ac:dyDescent="0.25">
      <c r="A589" s="20" t="s">
        <v>67</v>
      </c>
      <c r="B589" s="20" t="s">
        <v>20</v>
      </c>
      <c r="C589" s="20" t="s">
        <v>1956</v>
      </c>
      <c r="D589" s="20" t="s">
        <v>1957</v>
      </c>
      <c r="E589" s="16">
        <f t="shared" si="26"/>
        <v>2440000</v>
      </c>
      <c r="F589" s="22">
        <v>5000000</v>
      </c>
      <c r="G589" s="22">
        <v>962000</v>
      </c>
      <c r="H589" s="22"/>
      <c r="I589" s="22">
        <v>2544000</v>
      </c>
      <c r="J589" s="22"/>
      <c r="K589" s="2">
        <f t="shared" si="27"/>
        <v>10946000</v>
      </c>
      <c r="L589" s="22">
        <v>9984000</v>
      </c>
      <c r="M589" s="42" t="s">
        <v>250</v>
      </c>
      <c r="N589" s="22"/>
      <c r="O589" s="19"/>
      <c r="P589" s="22"/>
      <c r="Q589" s="22"/>
    </row>
    <row r="590" spans="1:17" s="20" customFormat="1" outlineLevel="1" x14ac:dyDescent="0.25">
      <c r="A590" s="20" t="s">
        <v>67</v>
      </c>
      <c r="B590" s="20" t="s">
        <v>20</v>
      </c>
      <c r="C590" s="20" t="s">
        <v>1958</v>
      </c>
      <c r="D590" s="20" t="s">
        <v>1959</v>
      </c>
      <c r="E590" s="16">
        <f t="shared" si="26"/>
        <v>2440000</v>
      </c>
      <c r="F590" s="22">
        <v>5000000</v>
      </c>
      <c r="G590" s="22">
        <v>962000</v>
      </c>
      <c r="H590" s="22"/>
      <c r="I590" s="22">
        <v>1800000</v>
      </c>
      <c r="J590" s="22"/>
      <c r="K590" s="2">
        <f t="shared" si="27"/>
        <v>10202000</v>
      </c>
      <c r="L590" s="22">
        <v>9240000</v>
      </c>
      <c r="M590" s="42" t="s">
        <v>250</v>
      </c>
      <c r="N590" s="22"/>
      <c r="O590" s="19"/>
      <c r="P590" s="22"/>
      <c r="Q590" s="22"/>
    </row>
    <row r="591" spans="1:17" s="20" customFormat="1" outlineLevel="1" x14ac:dyDescent="0.25">
      <c r="A591" s="20" t="s">
        <v>67</v>
      </c>
      <c r="B591" s="20" t="s">
        <v>20</v>
      </c>
      <c r="C591" s="20" t="s">
        <v>1960</v>
      </c>
      <c r="D591" s="20" t="s">
        <v>2153</v>
      </c>
      <c r="E591" s="16">
        <f t="shared" si="26"/>
        <v>2440000</v>
      </c>
      <c r="F591" s="22">
        <v>5000000</v>
      </c>
      <c r="G591" s="22">
        <v>962000</v>
      </c>
      <c r="H591" s="22"/>
      <c r="I591" s="22">
        <v>2106000</v>
      </c>
      <c r="J591" s="22"/>
      <c r="K591" s="2">
        <f t="shared" si="27"/>
        <v>10508000</v>
      </c>
      <c r="L591" s="22">
        <v>9546000</v>
      </c>
      <c r="M591" s="42" t="s">
        <v>252</v>
      </c>
      <c r="N591" s="22"/>
      <c r="O591" s="19"/>
      <c r="P591" s="22"/>
      <c r="Q591" s="22"/>
    </row>
    <row r="592" spans="1:17" s="20" customFormat="1" outlineLevel="1" x14ac:dyDescent="0.25">
      <c r="A592" s="20" t="s">
        <v>67</v>
      </c>
      <c r="B592" s="20" t="s">
        <v>20</v>
      </c>
      <c r="C592" s="20" t="s">
        <v>2154</v>
      </c>
      <c r="D592" s="20" t="s">
        <v>2155</v>
      </c>
      <c r="E592" s="16">
        <f t="shared" si="26"/>
        <v>1040000</v>
      </c>
      <c r="F592" s="22">
        <v>0</v>
      </c>
      <c r="G592" s="22">
        <v>1000000</v>
      </c>
      <c r="H592" s="22"/>
      <c r="I592" s="22">
        <v>0</v>
      </c>
      <c r="J592" s="22"/>
      <c r="K592" s="2">
        <f t="shared" si="27"/>
        <v>2040000</v>
      </c>
      <c r="L592" s="22">
        <v>1040000</v>
      </c>
      <c r="M592" s="42" t="s">
        <v>2190</v>
      </c>
      <c r="N592" s="22"/>
      <c r="O592" s="19"/>
      <c r="P592" s="22"/>
      <c r="Q592" s="22"/>
    </row>
    <row r="593" spans="1:17" s="20" customFormat="1" outlineLevel="1" x14ac:dyDescent="0.25">
      <c r="A593" s="20" t="s">
        <v>67</v>
      </c>
      <c r="B593" s="20" t="s">
        <v>20</v>
      </c>
      <c r="C593" s="20" t="s">
        <v>1440</v>
      </c>
      <c r="D593" s="20" t="s">
        <v>958</v>
      </c>
      <c r="E593" s="16">
        <f t="shared" si="26"/>
        <v>3344000</v>
      </c>
      <c r="F593" s="22">
        <v>5000000</v>
      </c>
      <c r="G593" s="22"/>
      <c r="H593" s="22"/>
      <c r="I593" s="22">
        <v>0</v>
      </c>
      <c r="J593" s="22"/>
      <c r="K593" s="2">
        <f t="shared" si="27"/>
        <v>8344000</v>
      </c>
      <c r="L593" s="22">
        <v>8344000</v>
      </c>
      <c r="M593" s="42" t="s">
        <v>250</v>
      </c>
      <c r="N593" s="22"/>
      <c r="O593" s="19"/>
      <c r="P593" s="22"/>
      <c r="Q593" s="22"/>
    </row>
    <row r="594" spans="1:17" s="20" customFormat="1" outlineLevel="1" x14ac:dyDescent="0.25">
      <c r="A594" s="20" t="s">
        <v>67</v>
      </c>
      <c r="B594" s="20" t="s">
        <v>20</v>
      </c>
      <c r="C594" s="20" t="s">
        <v>1441</v>
      </c>
      <c r="D594" s="20" t="s">
        <v>959</v>
      </c>
      <c r="E594" s="16">
        <f t="shared" si="26"/>
        <v>3344000</v>
      </c>
      <c r="F594" s="22">
        <v>5000000</v>
      </c>
      <c r="G594" s="22"/>
      <c r="H594" s="22"/>
      <c r="I594" s="22">
        <v>0</v>
      </c>
      <c r="J594" s="22"/>
      <c r="K594" s="2">
        <f t="shared" si="27"/>
        <v>8344000</v>
      </c>
      <c r="L594" s="22">
        <v>8344000</v>
      </c>
      <c r="M594" s="42" t="s">
        <v>250</v>
      </c>
      <c r="N594" s="22"/>
      <c r="O594" s="19"/>
      <c r="P594" s="22"/>
      <c r="Q594" s="22"/>
    </row>
    <row r="595" spans="1:17" s="20" customFormat="1" outlineLevel="1" x14ac:dyDescent="0.25">
      <c r="A595" s="20" t="s">
        <v>67</v>
      </c>
      <c r="B595" s="20" t="s">
        <v>20</v>
      </c>
      <c r="C595" s="20" t="s">
        <v>1443</v>
      </c>
      <c r="D595" s="20" t="s">
        <v>1444</v>
      </c>
      <c r="E595" s="16">
        <f t="shared" ref="E595:E658" si="28">+L595-F595-J595-I595</f>
        <v>3344000</v>
      </c>
      <c r="F595" s="22">
        <v>5000000</v>
      </c>
      <c r="G595" s="22">
        <v>296000</v>
      </c>
      <c r="H595" s="22"/>
      <c r="I595" s="22">
        <v>0</v>
      </c>
      <c r="J595" s="22"/>
      <c r="K595" s="2">
        <f t="shared" si="27"/>
        <v>8640000</v>
      </c>
      <c r="L595" s="22">
        <v>8344000</v>
      </c>
      <c r="M595" s="42" t="s">
        <v>250</v>
      </c>
      <c r="N595" s="22"/>
      <c r="O595" s="19"/>
      <c r="P595" s="22"/>
      <c r="Q595" s="22"/>
    </row>
    <row r="596" spans="1:17" s="20" customFormat="1" outlineLevel="1" x14ac:dyDescent="0.25">
      <c r="A596" s="20" t="s">
        <v>67</v>
      </c>
      <c r="B596" s="20" t="s">
        <v>20</v>
      </c>
      <c r="C596" s="20" t="s">
        <v>1445</v>
      </c>
      <c r="D596" s="20" t="s">
        <v>2156</v>
      </c>
      <c r="E596" s="16">
        <f t="shared" si="28"/>
        <v>4000000</v>
      </c>
      <c r="F596" s="22">
        <v>5000000</v>
      </c>
      <c r="G596" s="22">
        <v>296000</v>
      </c>
      <c r="H596" s="22"/>
      <c r="I596" s="22">
        <v>1992000</v>
      </c>
      <c r="J596" s="22"/>
      <c r="K596" s="2">
        <f t="shared" si="27"/>
        <v>11288000</v>
      </c>
      <c r="L596" s="22">
        <v>10992000</v>
      </c>
      <c r="M596" s="42" t="s">
        <v>251</v>
      </c>
      <c r="N596" s="22"/>
      <c r="O596" s="19"/>
      <c r="P596" s="22"/>
      <c r="Q596" s="22"/>
    </row>
    <row r="597" spans="1:17" s="20" customFormat="1" outlineLevel="1" x14ac:dyDescent="0.25">
      <c r="A597" s="20" t="s">
        <v>67</v>
      </c>
      <c r="B597" s="20" t="s">
        <v>20</v>
      </c>
      <c r="C597" s="20" t="s">
        <v>1442</v>
      </c>
      <c r="D597" s="20" t="s">
        <v>960</v>
      </c>
      <c r="E597" s="16">
        <f t="shared" si="28"/>
        <v>3960000</v>
      </c>
      <c r="F597" s="22">
        <v>5000000</v>
      </c>
      <c r="G597" s="22"/>
      <c r="H597" s="22"/>
      <c r="I597" s="22">
        <v>0</v>
      </c>
      <c r="J597" s="22"/>
      <c r="K597" s="2">
        <f t="shared" si="27"/>
        <v>8960000</v>
      </c>
      <c r="L597" s="22">
        <v>8960000</v>
      </c>
      <c r="M597" s="42" t="s">
        <v>288</v>
      </c>
      <c r="N597" s="22"/>
      <c r="O597" s="19"/>
      <c r="P597" s="22"/>
      <c r="Q597" s="22"/>
    </row>
    <row r="598" spans="1:17" s="20" customFormat="1" outlineLevel="1" x14ac:dyDescent="0.25">
      <c r="A598" s="20" t="s">
        <v>67</v>
      </c>
      <c r="B598" s="20" t="s">
        <v>20</v>
      </c>
      <c r="C598" s="20" t="s">
        <v>2157</v>
      </c>
      <c r="D598" s="20" t="s">
        <v>2158</v>
      </c>
      <c r="E598" s="16">
        <f t="shared" si="28"/>
        <v>1040000</v>
      </c>
      <c r="F598" s="22">
        <v>0</v>
      </c>
      <c r="G598" s="22">
        <v>1000000</v>
      </c>
      <c r="H598" s="22"/>
      <c r="I598" s="22">
        <v>0</v>
      </c>
      <c r="J598" s="22"/>
      <c r="K598" s="2">
        <f t="shared" si="27"/>
        <v>2040000</v>
      </c>
      <c r="L598" s="22">
        <v>1040000</v>
      </c>
      <c r="M598" s="42" t="s">
        <v>2190</v>
      </c>
      <c r="N598" s="22"/>
      <c r="O598" s="19"/>
      <c r="P598" s="22"/>
      <c r="Q598" s="22"/>
    </row>
    <row r="599" spans="1:17" s="20" customFormat="1" outlineLevel="1" x14ac:dyDescent="0.25">
      <c r="A599" s="20" t="s">
        <v>67</v>
      </c>
      <c r="B599" s="20" t="s">
        <v>20</v>
      </c>
      <c r="D599" s="20" t="s">
        <v>1451</v>
      </c>
      <c r="E599" s="16">
        <f t="shared" si="28"/>
        <v>0</v>
      </c>
      <c r="F599" s="22">
        <v>0</v>
      </c>
      <c r="G599" s="22"/>
      <c r="H599" s="22"/>
      <c r="I599" s="22">
        <v>0</v>
      </c>
      <c r="J599" s="22"/>
      <c r="K599" s="2">
        <f t="shared" si="27"/>
        <v>0</v>
      </c>
      <c r="L599" s="22">
        <v>0</v>
      </c>
      <c r="M599" s="42" t="s">
        <v>250</v>
      </c>
      <c r="N599" s="22"/>
      <c r="O599" s="19"/>
      <c r="P599" s="22"/>
      <c r="Q599" s="22"/>
    </row>
    <row r="600" spans="1:17" s="20" customFormat="1" outlineLevel="1" x14ac:dyDescent="0.25">
      <c r="A600" s="20" t="s">
        <v>67</v>
      </c>
      <c r="B600" s="20" t="s">
        <v>20</v>
      </c>
      <c r="C600" s="20" t="s">
        <v>1447</v>
      </c>
      <c r="D600" s="20" t="s">
        <v>635</v>
      </c>
      <c r="E600" s="16">
        <f t="shared" si="28"/>
        <v>2000000</v>
      </c>
      <c r="F600" s="22">
        <v>0</v>
      </c>
      <c r="G600" s="22"/>
      <c r="H600" s="22"/>
      <c r="I600" s="22">
        <v>0</v>
      </c>
      <c r="J600" s="22"/>
      <c r="K600" s="2">
        <f t="shared" si="27"/>
        <v>2000000</v>
      </c>
      <c r="L600" s="22">
        <v>2000000</v>
      </c>
      <c r="M600" s="42" t="s">
        <v>250</v>
      </c>
      <c r="N600" s="22"/>
      <c r="O600" s="19"/>
      <c r="P600" s="22"/>
      <c r="Q600" s="22"/>
    </row>
    <row r="601" spans="1:17" s="20" customFormat="1" outlineLevel="1" x14ac:dyDescent="0.25">
      <c r="A601" s="20" t="s">
        <v>67</v>
      </c>
      <c r="B601" s="20" t="s">
        <v>20</v>
      </c>
      <c r="C601" s="20" t="s">
        <v>1448</v>
      </c>
      <c r="D601" s="20" t="s">
        <v>967</v>
      </c>
      <c r="E601" s="16">
        <f t="shared" si="28"/>
        <v>0</v>
      </c>
      <c r="F601" s="22">
        <v>0</v>
      </c>
      <c r="G601" s="22"/>
      <c r="H601" s="22"/>
      <c r="I601" s="22">
        <v>0</v>
      </c>
      <c r="J601" s="22"/>
      <c r="K601" s="2">
        <f t="shared" si="27"/>
        <v>0</v>
      </c>
      <c r="L601" s="22">
        <v>0</v>
      </c>
      <c r="M601" s="42" t="s">
        <v>250</v>
      </c>
      <c r="N601" s="22"/>
      <c r="O601" s="19"/>
      <c r="P601" s="22"/>
      <c r="Q601" s="22"/>
    </row>
    <row r="602" spans="1:17" s="20" customFormat="1" outlineLevel="1" x14ac:dyDescent="0.25">
      <c r="A602" s="20" t="s">
        <v>67</v>
      </c>
      <c r="B602" s="20" t="s">
        <v>20</v>
      </c>
      <c r="C602" s="20" t="s">
        <v>2159</v>
      </c>
      <c r="D602" s="20" t="s">
        <v>2160</v>
      </c>
      <c r="E602" s="16">
        <f t="shared" si="28"/>
        <v>665600</v>
      </c>
      <c r="F602" s="22">
        <v>0</v>
      </c>
      <c r="G602" s="22">
        <v>592000</v>
      </c>
      <c r="H602" s="22"/>
      <c r="I602" s="22">
        <v>0</v>
      </c>
      <c r="J602" s="22"/>
      <c r="K602" s="2">
        <f t="shared" si="27"/>
        <v>1257600</v>
      </c>
      <c r="L602" s="22">
        <v>665600</v>
      </c>
      <c r="M602" s="42" t="s">
        <v>251</v>
      </c>
      <c r="N602" s="22"/>
      <c r="O602" s="19"/>
      <c r="P602" s="22"/>
      <c r="Q602" s="22"/>
    </row>
    <row r="603" spans="1:17" s="20" customFormat="1" outlineLevel="1" x14ac:dyDescent="0.25">
      <c r="A603" s="20" t="s">
        <v>67</v>
      </c>
      <c r="B603" s="20" t="s">
        <v>20</v>
      </c>
      <c r="C603" s="20" t="s">
        <v>1450</v>
      </c>
      <c r="D603" s="20" t="s">
        <v>799</v>
      </c>
      <c r="E603" s="16">
        <f t="shared" si="28"/>
        <v>2000000</v>
      </c>
      <c r="F603" s="22">
        <v>0</v>
      </c>
      <c r="G603" s="22"/>
      <c r="H603" s="22"/>
      <c r="I603" s="22">
        <v>0</v>
      </c>
      <c r="J603" s="22"/>
      <c r="K603" s="2">
        <f t="shared" si="27"/>
        <v>2000000</v>
      </c>
      <c r="L603" s="22">
        <v>2000000</v>
      </c>
      <c r="M603" s="42" t="s">
        <v>288</v>
      </c>
      <c r="N603" s="22"/>
      <c r="O603" s="19"/>
      <c r="P603" s="22"/>
      <c r="Q603" s="22"/>
    </row>
    <row r="604" spans="1:17" s="20" customFormat="1" outlineLevel="1" x14ac:dyDescent="0.25">
      <c r="A604" s="20" t="s">
        <v>67</v>
      </c>
      <c r="B604" s="20" t="s">
        <v>20</v>
      </c>
      <c r="C604" s="20" t="s">
        <v>1452</v>
      </c>
      <c r="D604" s="20" t="s">
        <v>637</v>
      </c>
      <c r="E604" s="16">
        <f t="shared" si="28"/>
        <v>0</v>
      </c>
      <c r="F604" s="22">
        <v>5000000</v>
      </c>
      <c r="G604" s="22"/>
      <c r="H604" s="22"/>
      <c r="I604" s="22">
        <v>0</v>
      </c>
      <c r="J604" s="22"/>
      <c r="K604" s="2">
        <f t="shared" si="27"/>
        <v>5000000</v>
      </c>
      <c r="L604" s="22">
        <v>5000000</v>
      </c>
      <c r="M604" s="42" t="s">
        <v>253</v>
      </c>
      <c r="N604" s="22"/>
      <c r="O604" s="19"/>
      <c r="P604" s="22"/>
      <c r="Q604" s="22"/>
    </row>
    <row r="605" spans="1:17" s="20" customFormat="1" outlineLevel="1" x14ac:dyDescent="0.25">
      <c r="A605" s="20" t="s">
        <v>67</v>
      </c>
      <c r="B605" s="20" t="s">
        <v>20</v>
      </c>
      <c r="C605" s="20" t="s">
        <v>1453</v>
      </c>
      <c r="D605" s="20" t="s">
        <v>325</v>
      </c>
      <c r="E605" s="16">
        <f t="shared" si="28"/>
        <v>3344000</v>
      </c>
      <c r="F605" s="22">
        <v>5000000</v>
      </c>
      <c r="G605" s="22"/>
      <c r="H605" s="22"/>
      <c r="I605" s="22">
        <v>1476000</v>
      </c>
      <c r="J605" s="22"/>
      <c r="K605" s="2">
        <f t="shared" si="27"/>
        <v>9820000</v>
      </c>
      <c r="L605" s="22">
        <v>9820000</v>
      </c>
      <c r="M605" s="42" t="s">
        <v>250</v>
      </c>
      <c r="N605" s="22"/>
      <c r="O605" s="19"/>
      <c r="P605" s="22"/>
      <c r="Q605" s="22"/>
    </row>
    <row r="606" spans="1:17" s="20" customFormat="1" outlineLevel="1" x14ac:dyDescent="0.25">
      <c r="A606" s="20" t="s">
        <v>67</v>
      </c>
      <c r="B606" s="20" t="s">
        <v>20</v>
      </c>
      <c r="C606" s="20" t="s">
        <v>1454</v>
      </c>
      <c r="D606" s="20" t="s">
        <v>478</v>
      </c>
      <c r="E606" s="16">
        <f t="shared" si="28"/>
        <v>3344000</v>
      </c>
      <c r="F606" s="22">
        <v>5000000</v>
      </c>
      <c r="G606" s="22"/>
      <c r="H606" s="22"/>
      <c r="I606" s="22">
        <v>1452000</v>
      </c>
      <c r="J606" s="22"/>
      <c r="K606" s="2">
        <f t="shared" si="27"/>
        <v>9796000</v>
      </c>
      <c r="L606" s="22">
        <v>9796000</v>
      </c>
      <c r="M606" s="42" t="s">
        <v>250</v>
      </c>
      <c r="N606" s="22"/>
      <c r="O606" s="19"/>
      <c r="P606" s="22"/>
      <c r="Q606" s="22"/>
    </row>
    <row r="607" spans="1:17" s="20" customFormat="1" outlineLevel="1" x14ac:dyDescent="0.25">
      <c r="A607" s="20" t="s">
        <v>67</v>
      </c>
      <c r="B607" s="20" t="s">
        <v>20</v>
      </c>
      <c r="C607" s="20" t="s">
        <v>1455</v>
      </c>
      <c r="D607" s="20" t="s">
        <v>545</v>
      </c>
      <c r="E607" s="16">
        <f t="shared" si="28"/>
        <v>2000000</v>
      </c>
      <c r="F607" s="22">
        <v>5000000</v>
      </c>
      <c r="G607" s="22"/>
      <c r="H607" s="22"/>
      <c r="I607" s="22">
        <v>1202000</v>
      </c>
      <c r="J607" s="22"/>
      <c r="K607" s="2">
        <f t="shared" si="27"/>
        <v>8202000</v>
      </c>
      <c r="L607" s="22">
        <v>8202000</v>
      </c>
      <c r="M607" s="42" t="s">
        <v>288</v>
      </c>
      <c r="N607" s="22"/>
      <c r="O607" s="19"/>
      <c r="P607" s="22"/>
      <c r="Q607" s="22"/>
    </row>
    <row r="608" spans="1:17" s="20" customFormat="1" outlineLevel="1" x14ac:dyDescent="0.25">
      <c r="A608" s="20" t="s">
        <v>67</v>
      </c>
      <c r="B608" s="20" t="s">
        <v>20</v>
      </c>
      <c r="C608" s="20" t="s">
        <v>1456</v>
      </c>
      <c r="D608" s="20" t="s">
        <v>327</v>
      </c>
      <c r="E608" s="16">
        <f t="shared" si="28"/>
        <v>4800000</v>
      </c>
      <c r="F608" s="22">
        <v>5000000</v>
      </c>
      <c r="G608" s="22"/>
      <c r="H608" s="22"/>
      <c r="I608" s="22">
        <v>2120000</v>
      </c>
      <c r="J608" s="22"/>
      <c r="K608" s="2">
        <f t="shared" si="27"/>
        <v>11920000</v>
      </c>
      <c r="L608" s="22">
        <v>11920000</v>
      </c>
      <c r="M608" s="42" t="s">
        <v>250</v>
      </c>
      <c r="N608" s="22"/>
      <c r="O608" s="19"/>
      <c r="P608" s="22"/>
      <c r="Q608" s="22"/>
    </row>
    <row r="609" spans="1:17" s="20" customFormat="1" outlineLevel="1" x14ac:dyDescent="0.25">
      <c r="A609" s="20" t="s">
        <v>67</v>
      </c>
      <c r="B609" s="20" t="s">
        <v>20</v>
      </c>
      <c r="C609" s="20" t="s">
        <v>1457</v>
      </c>
      <c r="D609" s="20" t="s">
        <v>903</v>
      </c>
      <c r="E609" s="16">
        <f t="shared" si="28"/>
        <v>4800000</v>
      </c>
      <c r="F609" s="22">
        <v>5000000</v>
      </c>
      <c r="G609" s="22"/>
      <c r="H609" s="22"/>
      <c r="I609" s="22">
        <v>2100000</v>
      </c>
      <c r="J609" s="22"/>
      <c r="K609" s="2">
        <f t="shared" si="27"/>
        <v>11900000</v>
      </c>
      <c r="L609" s="22">
        <v>11900000</v>
      </c>
      <c r="M609" s="42" t="s">
        <v>250</v>
      </c>
      <c r="N609" s="22"/>
      <c r="O609" s="19"/>
      <c r="P609" s="22"/>
      <c r="Q609" s="22"/>
    </row>
    <row r="610" spans="1:17" s="20" customFormat="1" outlineLevel="1" x14ac:dyDescent="0.25">
      <c r="A610" s="20" t="s">
        <v>67</v>
      </c>
      <c r="B610" s="20" t="s">
        <v>20</v>
      </c>
      <c r="C610" s="20" t="s">
        <v>1458</v>
      </c>
      <c r="D610" s="20" t="s">
        <v>1459</v>
      </c>
      <c r="E610" s="16">
        <f t="shared" si="28"/>
        <v>3210000</v>
      </c>
      <c r="F610" s="22">
        <v>5000000</v>
      </c>
      <c r="G610" s="22">
        <v>629000</v>
      </c>
      <c r="H610" s="22"/>
      <c r="I610" s="22">
        <v>1153000</v>
      </c>
      <c r="J610" s="22"/>
      <c r="K610" s="2">
        <f t="shared" si="27"/>
        <v>9992000</v>
      </c>
      <c r="L610" s="22">
        <v>9363000</v>
      </c>
      <c r="M610" s="42" t="s">
        <v>250</v>
      </c>
      <c r="N610" s="22"/>
      <c r="O610" s="19"/>
      <c r="P610" s="22"/>
      <c r="Q610" s="22"/>
    </row>
    <row r="611" spans="1:17" s="20" customFormat="1" outlineLevel="1" x14ac:dyDescent="0.25">
      <c r="A611" s="20" t="s">
        <v>67</v>
      </c>
      <c r="B611" s="20" t="s">
        <v>20</v>
      </c>
      <c r="C611" s="20" t="s">
        <v>1962</v>
      </c>
      <c r="D611" s="20" t="s">
        <v>1963</v>
      </c>
      <c r="E611" s="16">
        <f t="shared" si="28"/>
        <v>3210000</v>
      </c>
      <c r="F611" s="22">
        <v>5000000</v>
      </c>
      <c r="G611" s="22">
        <v>1000000</v>
      </c>
      <c r="H611" s="22"/>
      <c r="I611" s="22">
        <v>1153000</v>
      </c>
      <c r="J611" s="22"/>
      <c r="K611" s="2">
        <f t="shared" si="27"/>
        <v>10363000</v>
      </c>
      <c r="L611" s="22">
        <v>9363000</v>
      </c>
      <c r="M611" s="42" t="s">
        <v>250</v>
      </c>
      <c r="N611" s="22"/>
      <c r="O611" s="19"/>
      <c r="P611" s="22"/>
      <c r="Q611" s="22"/>
    </row>
    <row r="612" spans="1:17" s="20" customFormat="1" ht="15.75" customHeight="1" outlineLevel="1" x14ac:dyDescent="0.25">
      <c r="A612" s="20" t="s">
        <v>67</v>
      </c>
      <c r="B612" s="20" t="s">
        <v>20</v>
      </c>
      <c r="C612" s="20" t="s">
        <v>1460</v>
      </c>
      <c r="D612" s="20" t="s">
        <v>329</v>
      </c>
      <c r="E612" s="16">
        <f t="shared" si="28"/>
        <v>4764000</v>
      </c>
      <c r="F612" s="22">
        <v>5000000</v>
      </c>
      <c r="G612" s="22"/>
      <c r="H612" s="22"/>
      <c r="I612" s="22">
        <v>620000</v>
      </c>
      <c r="J612" s="22"/>
      <c r="K612" s="2">
        <f t="shared" si="27"/>
        <v>10384000</v>
      </c>
      <c r="L612" s="22">
        <v>10384000</v>
      </c>
      <c r="M612" s="42" t="s">
        <v>250</v>
      </c>
      <c r="N612" s="22"/>
      <c r="O612" s="19"/>
      <c r="P612" s="22"/>
      <c r="Q612" s="22"/>
    </row>
    <row r="613" spans="1:17" s="20" customFormat="1" outlineLevel="1" x14ac:dyDescent="0.25">
      <c r="A613" s="20" t="s">
        <v>67</v>
      </c>
      <c r="B613" s="20" t="s">
        <v>20</v>
      </c>
      <c r="C613" s="16" t="s">
        <v>1462</v>
      </c>
      <c r="D613" s="16" t="s">
        <v>904</v>
      </c>
      <c r="E613" s="16">
        <f t="shared" si="28"/>
        <v>5000000</v>
      </c>
      <c r="F613" s="16">
        <v>5000000</v>
      </c>
      <c r="G613" s="22"/>
      <c r="H613" s="16"/>
      <c r="I613" s="16">
        <v>2134000</v>
      </c>
      <c r="J613" s="16"/>
      <c r="K613" s="2">
        <f t="shared" si="27"/>
        <v>12134000</v>
      </c>
      <c r="L613" s="16">
        <v>12134000</v>
      </c>
      <c r="M613" s="44" t="s">
        <v>288</v>
      </c>
      <c r="N613" s="16"/>
      <c r="O613" s="19"/>
      <c r="P613" s="22"/>
      <c r="Q613" s="22"/>
    </row>
    <row r="614" spans="1:17" s="20" customFormat="1" outlineLevel="1" x14ac:dyDescent="0.25">
      <c r="A614" s="20" t="s">
        <v>67</v>
      </c>
      <c r="B614" s="20" t="s">
        <v>20</v>
      </c>
      <c r="C614" s="20" t="s">
        <v>1463</v>
      </c>
      <c r="D614" s="20" t="s">
        <v>1464</v>
      </c>
      <c r="E614" s="16">
        <f t="shared" si="28"/>
        <v>3584000</v>
      </c>
      <c r="F614" s="22">
        <v>5000000</v>
      </c>
      <c r="G614" s="22">
        <v>222000</v>
      </c>
      <c r="H614" s="22"/>
      <c r="I614" s="22">
        <v>3110000</v>
      </c>
      <c r="J614" s="22"/>
      <c r="K614" s="2">
        <f t="shared" si="27"/>
        <v>11916000</v>
      </c>
      <c r="L614" s="22">
        <v>11694000</v>
      </c>
      <c r="M614" s="42" t="s">
        <v>253</v>
      </c>
      <c r="N614" s="22"/>
      <c r="O614" s="19"/>
      <c r="P614" s="22"/>
      <c r="Q614" s="22"/>
    </row>
    <row r="615" spans="1:17" s="20" customFormat="1" outlineLevel="1" x14ac:dyDescent="0.25">
      <c r="A615" s="20" t="s">
        <v>67</v>
      </c>
      <c r="B615" s="20" t="s">
        <v>20</v>
      </c>
      <c r="C615" s="20" t="s">
        <v>1964</v>
      </c>
      <c r="D615" s="20" t="s">
        <v>1965</v>
      </c>
      <c r="E615" s="16">
        <f t="shared" si="28"/>
        <v>1010000</v>
      </c>
      <c r="F615" s="22">
        <v>0</v>
      </c>
      <c r="G615" s="22">
        <v>1000000</v>
      </c>
      <c r="H615" s="22"/>
      <c r="I615" s="22">
        <v>0</v>
      </c>
      <c r="J615" s="22"/>
      <c r="K615" s="2">
        <f t="shared" si="27"/>
        <v>2010000</v>
      </c>
      <c r="L615" s="22">
        <v>1010000</v>
      </c>
      <c r="M615" s="42" t="s">
        <v>253</v>
      </c>
      <c r="N615" s="22"/>
      <c r="O615" s="22"/>
      <c r="P615" s="22"/>
      <c r="Q615" s="22"/>
    </row>
    <row r="616" spans="1:17" s="20" customFormat="1" outlineLevel="1" x14ac:dyDescent="0.25">
      <c r="A616" s="20" t="s">
        <v>67</v>
      </c>
      <c r="B616" s="20" t="s">
        <v>20</v>
      </c>
      <c r="C616" s="20" t="s">
        <v>2161</v>
      </c>
      <c r="D616" s="20" t="s">
        <v>2162</v>
      </c>
      <c r="E616" s="16">
        <f t="shared" si="28"/>
        <v>689000</v>
      </c>
      <c r="F616" s="22">
        <v>0</v>
      </c>
      <c r="G616" s="22">
        <v>1000000</v>
      </c>
      <c r="H616" s="22"/>
      <c r="I616" s="22">
        <v>0</v>
      </c>
      <c r="J616" s="22"/>
      <c r="K616" s="2">
        <f t="shared" si="27"/>
        <v>1689000</v>
      </c>
      <c r="L616" s="22">
        <v>689000</v>
      </c>
      <c r="M616" s="42" t="s">
        <v>288</v>
      </c>
      <c r="N616" s="22"/>
      <c r="O616" s="22"/>
      <c r="P616" s="22"/>
      <c r="Q616" s="22"/>
    </row>
    <row r="617" spans="1:17" s="20" customFormat="1" outlineLevel="1" x14ac:dyDescent="0.25">
      <c r="A617" s="20" t="s">
        <v>128</v>
      </c>
      <c r="B617" s="20" t="s">
        <v>20</v>
      </c>
      <c r="C617" s="20" t="s">
        <v>1966</v>
      </c>
      <c r="D617" s="20" t="s">
        <v>1967</v>
      </c>
      <c r="E617" s="16">
        <f t="shared" si="28"/>
        <v>2324000</v>
      </c>
      <c r="F617" s="22">
        <v>5000000</v>
      </c>
      <c r="G617" s="22">
        <v>962000</v>
      </c>
      <c r="H617" s="22"/>
      <c r="I617" s="22">
        <v>0</v>
      </c>
      <c r="J617" s="22"/>
      <c r="K617" s="2">
        <f t="shared" si="27"/>
        <v>8286000</v>
      </c>
      <c r="L617" s="22">
        <v>7324000</v>
      </c>
      <c r="M617" s="42" t="s">
        <v>288</v>
      </c>
      <c r="N617" s="22"/>
      <c r="O617" s="22"/>
      <c r="P617" s="22"/>
      <c r="Q617" s="22"/>
    </row>
    <row r="618" spans="1:17" s="20" customFormat="1" outlineLevel="1" x14ac:dyDescent="0.25">
      <c r="A618" s="20" t="s">
        <v>128</v>
      </c>
      <c r="B618" s="20" t="s">
        <v>20</v>
      </c>
      <c r="C618" s="20" t="s">
        <v>1468</v>
      </c>
      <c r="D618" s="20" t="s">
        <v>1968</v>
      </c>
      <c r="E618" s="16">
        <f t="shared" si="28"/>
        <v>2000000</v>
      </c>
      <c r="F618" s="22">
        <v>5000000</v>
      </c>
      <c r="G618" s="22"/>
      <c r="H618" s="22"/>
      <c r="I618" s="22">
        <v>0</v>
      </c>
      <c r="J618" s="22"/>
      <c r="K618" s="2">
        <f t="shared" si="27"/>
        <v>7000000</v>
      </c>
      <c r="L618" s="22">
        <v>7000000</v>
      </c>
      <c r="M618" s="42" t="s">
        <v>250</v>
      </c>
      <c r="N618" s="22"/>
      <c r="O618" s="19"/>
      <c r="P618" s="22"/>
      <c r="Q618" s="22"/>
    </row>
    <row r="619" spans="1:17" s="20" customFormat="1" outlineLevel="1" x14ac:dyDescent="0.25">
      <c r="A619" s="20" t="s">
        <v>128</v>
      </c>
      <c r="B619" s="20" t="s">
        <v>20</v>
      </c>
      <c r="C619" s="20" t="s">
        <v>1969</v>
      </c>
      <c r="D619" s="20" t="s">
        <v>1970</v>
      </c>
      <c r="E619" s="16">
        <f t="shared" si="28"/>
        <v>2440000</v>
      </c>
      <c r="F619" s="22">
        <v>5000000</v>
      </c>
      <c r="G619" s="22">
        <v>962000</v>
      </c>
      <c r="H619" s="22"/>
      <c r="I619" s="22">
        <v>0</v>
      </c>
      <c r="J619" s="22"/>
      <c r="K619" s="2">
        <f t="shared" si="27"/>
        <v>8402000</v>
      </c>
      <c r="L619" s="22">
        <v>7440000</v>
      </c>
      <c r="M619" s="42" t="s">
        <v>250</v>
      </c>
      <c r="N619" s="22"/>
      <c r="O619" s="19"/>
      <c r="P619" s="22"/>
      <c r="Q619" s="22"/>
    </row>
    <row r="620" spans="1:17" s="20" customFormat="1" outlineLevel="1" x14ac:dyDescent="0.25">
      <c r="A620" s="20" t="s">
        <v>128</v>
      </c>
      <c r="B620" s="20" t="s">
        <v>20</v>
      </c>
      <c r="C620" s="20" t="s">
        <v>2163</v>
      </c>
      <c r="D620" s="20" t="s">
        <v>2164</v>
      </c>
      <c r="E620" s="16">
        <f t="shared" si="28"/>
        <v>2440000</v>
      </c>
      <c r="F620" s="22">
        <v>5000000</v>
      </c>
      <c r="G620" s="22">
        <v>1000000</v>
      </c>
      <c r="H620" s="22"/>
      <c r="I620" s="22">
        <v>0</v>
      </c>
      <c r="J620" s="22"/>
      <c r="K620" s="2">
        <f t="shared" si="27"/>
        <v>8440000</v>
      </c>
      <c r="L620" s="22">
        <v>7440000</v>
      </c>
      <c r="M620" s="42" t="s">
        <v>250</v>
      </c>
      <c r="N620" s="22"/>
      <c r="O620" s="19"/>
      <c r="P620" s="22"/>
      <c r="Q620" s="22"/>
    </row>
    <row r="621" spans="1:17" s="20" customFormat="1" outlineLevel="1" x14ac:dyDescent="0.25">
      <c r="A621" s="20" t="s">
        <v>128</v>
      </c>
      <c r="B621" s="20" t="s">
        <v>20</v>
      </c>
      <c r="C621" s="20" t="s">
        <v>1474</v>
      </c>
      <c r="D621" s="20" t="s">
        <v>963</v>
      </c>
      <c r="E621" s="16">
        <f t="shared" si="28"/>
        <v>2494000</v>
      </c>
      <c r="F621" s="22">
        <v>5000000</v>
      </c>
      <c r="G621" s="22"/>
      <c r="H621" s="22"/>
      <c r="I621" s="22">
        <v>0</v>
      </c>
      <c r="J621" s="22"/>
      <c r="K621" s="2">
        <f t="shared" si="27"/>
        <v>7494000</v>
      </c>
      <c r="L621" s="22">
        <v>7494000</v>
      </c>
      <c r="M621" s="42" t="s">
        <v>250</v>
      </c>
      <c r="N621" s="22"/>
      <c r="O621" s="19"/>
      <c r="P621" s="22"/>
      <c r="Q621" s="22"/>
    </row>
    <row r="622" spans="1:17" s="20" customFormat="1" outlineLevel="1" x14ac:dyDescent="0.25">
      <c r="A622" s="20" t="s">
        <v>128</v>
      </c>
      <c r="B622" s="20" t="s">
        <v>20</v>
      </c>
      <c r="C622" s="20" t="s">
        <v>1971</v>
      </c>
      <c r="D622" s="20" t="s">
        <v>1972</v>
      </c>
      <c r="E622" s="16">
        <f t="shared" si="28"/>
        <v>3306000</v>
      </c>
      <c r="F622" s="22">
        <v>5000000</v>
      </c>
      <c r="G622" s="22">
        <v>962000</v>
      </c>
      <c r="H622" s="22"/>
      <c r="I622" s="22">
        <v>3546000</v>
      </c>
      <c r="J622" s="22"/>
      <c r="K622" s="2">
        <f t="shared" si="27"/>
        <v>12814000</v>
      </c>
      <c r="L622" s="22">
        <v>11852000</v>
      </c>
      <c r="M622" s="42" t="s">
        <v>251</v>
      </c>
      <c r="N622" s="22"/>
      <c r="O622" s="19"/>
      <c r="P622" s="22"/>
      <c r="Q622" s="22"/>
    </row>
    <row r="623" spans="1:17" s="20" customFormat="1" outlineLevel="1" x14ac:dyDescent="0.25">
      <c r="A623" s="20" t="s">
        <v>128</v>
      </c>
      <c r="B623" s="20" t="s">
        <v>20</v>
      </c>
      <c r="C623" s="20" t="s">
        <v>1973</v>
      </c>
      <c r="D623" s="20" t="s">
        <v>1974</v>
      </c>
      <c r="E623" s="16">
        <f t="shared" si="28"/>
        <v>2560000</v>
      </c>
      <c r="F623" s="22">
        <v>5000000</v>
      </c>
      <c r="G623" s="22">
        <v>629000</v>
      </c>
      <c r="H623" s="22"/>
      <c r="I623" s="22">
        <v>0</v>
      </c>
      <c r="J623" s="22"/>
      <c r="K623" s="2">
        <f t="shared" si="27"/>
        <v>8189000</v>
      </c>
      <c r="L623" s="22">
        <v>7560000</v>
      </c>
      <c r="M623" s="42" t="s">
        <v>252</v>
      </c>
      <c r="N623" s="22"/>
      <c r="O623" s="19"/>
      <c r="P623" s="22"/>
      <c r="Q623" s="22"/>
    </row>
    <row r="624" spans="1:17" s="20" customFormat="1" outlineLevel="1" x14ac:dyDescent="0.25">
      <c r="A624" s="20" t="s">
        <v>128</v>
      </c>
      <c r="B624" s="20" t="s">
        <v>20</v>
      </c>
      <c r="C624" s="20" t="s">
        <v>1975</v>
      </c>
      <c r="D624" s="20" t="s">
        <v>1976</v>
      </c>
      <c r="E624" s="16">
        <f t="shared" si="28"/>
        <v>3302000</v>
      </c>
      <c r="F624" s="22">
        <v>5000000</v>
      </c>
      <c r="G624" s="22">
        <v>962000</v>
      </c>
      <c r="H624" s="22"/>
      <c r="I624" s="22">
        <v>0</v>
      </c>
      <c r="J624" s="22"/>
      <c r="K624" s="2">
        <f t="shared" si="27"/>
        <v>9264000</v>
      </c>
      <c r="L624" s="22">
        <v>8302000</v>
      </c>
      <c r="M624" s="42" t="s">
        <v>288</v>
      </c>
      <c r="N624" s="22"/>
      <c r="O624" s="19"/>
      <c r="P624" s="22"/>
      <c r="Q624" s="22"/>
    </row>
    <row r="625" spans="1:17" s="20" customFormat="1" outlineLevel="1" x14ac:dyDescent="0.25">
      <c r="A625" s="20" t="s">
        <v>128</v>
      </c>
      <c r="B625" s="20" t="s">
        <v>20</v>
      </c>
      <c r="C625" s="20" t="s">
        <v>2165</v>
      </c>
      <c r="D625" s="20" t="s">
        <v>2166</v>
      </c>
      <c r="E625" s="16">
        <f t="shared" si="28"/>
        <v>0</v>
      </c>
      <c r="F625" s="22">
        <v>0</v>
      </c>
      <c r="G625" s="22">
        <v>1000000</v>
      </c>
      <c r="H625" s="22"/>
      <c r="I625" s="22">
        <v>0</v>
      </c>
      <c r="J625" s="22"/>
      <c r="K625" s="2">
        <f t="shared" si="27"/>
        <v>1000000</v>
      </c>
      <c r="L625" s="22">
        <v>0</v>
      </c>
      <c r="M625" s="42" t="s">
        <v>2190</v>
      </c>
      <c r="N625" s="22"/>
      <c r="O625" s="19"/>
      <c r="P625" s="22"/>
      <c r="Q625" s="22"/>
    </row>
    <row r="626" spans="1:17" s="20" customFormat="1" outlineLevel="1" x14ac:dyDescent="0.25">
      <c r="A626" s="20" t="s">
        <v>128</v>
      </c>
      <c r="B626" s="20" t="s">
        <v>20</v>
      </c>
      <c r="C626" s="20" t="s">
        <v>2167</v>
      </c>
      <c r="D626" s="20" t="s">
        <v>2168</v>
      </c>
      <c r="E626" s="16">
        <f t="shared" si="28"/>
        <v>0</v>
      </c>
      <c r="F626" s="22">
        <v>0</v>
      </c>
      <c r="G626" s="22">
        <v>592000</v>
      </c>
      <c r="H626" s="22"/>
      <c r="I626" s="22">
        <v>0</v>
      </c>
      <c r="J626" s="22"/>
      <c r="K626" s="2">
        <f t="shared" si="27"/>
        <v>592000</v>
      </c>
      <c r="L626" s="22">
        <v>0</v>
      </c>
      <c r="M626" s="42" t="s">
        <v>2190</v>
      </c>
      <c r="N626" s="22"/>
      <c r="O626" s="19"/>
      <c r="P626" s="22"/>
      <c r="Q626" s="22"/>
    </row>
    <row r="627" spans="1:17" s="20" customFormat="1" outlineLevel="1" x14ac:dyDescent="0.25">
      <c r="A627" s="20" t="s">
        <v>128</v>
      </c>
      <c r="B627" s="20" t="s">
        <v>20</v>
      </c>
      <c r="C627" s="20" t="s">
        <v>2169</v>
      </c>
      <c r="D627" s="20" t="s">
        <v>2170</v>
      </c>
      <c r="E627" s="16">
        <f t="shared" si="28"/>
        <v>950000</v>
      </c>
      <c r="F627" s="22">
        <v>0</v>
      </c>
      <c r="G627" s="22">
        <v>370000</v>
      </c>
      <c r="H627" s="22"/>
      <c r="I627" s="22">
        <v>0</v>
      </c>
      <c r="J627" s="22"/>
      <c r="K627" s="2">
        <f t="shared" si="27"/>
        <v>1320000</v>
      </c>
      <c r="L627" s="22">
        <v>950000</v>
      </c>
      <c r="M627" s="42" t="s">
        <v>250</v>
      </c>
      <c r="N627" s="22"/>
      <c r="O627" s="19"/>
      <c r="P627" s="22"/>
      <c r="Q627" s="22"/>
    </row>
    <row r="628" spans="1:17" s="20" customFormat="1" outlineLevel="1" x14ac:dyDescent="0.25">
      <c r="A628" s="20" t="s">
        <v>128</v>
      </c>
      <c r="B628" s="20" t="s">
        <v>20</v>
      </c>
      <c r="C628" s="20" t="s">
        <v>2171</v>
      </c>
      <c r="D628" s="20" t="s">
        <v>2172</v>
      </c>
      <c r="E628" s="16">
        <f t="shared" si="28"/>
        <v>57600</v>
      </c>
      <c r="F628" s="22">
        <v>0</v>
      </c>
      <c r="G628" s="22">
        <v>222000</v>
      </c>
      <c r="H628" s="22"/>
      <c r="I628" s="22">
        <v>0</v>
      </c>
      <c r="J628" s="22"/>
      <c r="K628" s="2">
        <f t="shared" si="27"/>
        <v>279600</v>
      </c>
      <c r="L628" s="22">
        <v>57600</v>
      </c>
      <c r="M628" s="42" t="s">
        <v>250</v>
      </c>
      <c r="N628" s="22"/>
      <c r="O628" s="19"/>
      <c r="P628" s="22"/>
      <c r="Q628" s="22"/>
    </row>
    <row r="629" spans="1:17" s="20" customFormat="1" outlineLevel="1" x14ac:dyDescent="0.25">
      <c r="A629" s="20" t="s">
        <v>128</v>
      </c>
      <c r="B629" s="20" t="s">
        <v>20</v>
      </c>
      <c r="C629" s="20" t="s">
        <v>2173</v>
      </c>
      <c r="D629" s="20" t="s">
        <v>2174</v>
      </c>
      <c r="E629" s="16">
        <f t="shared" si="28"/>
        <v>0</v>
      </c>
      <c r="F629" s="22">
        <v>0</v>
      </c>
      <c r="G629" s="22">
        <v>222000</v>
      </c>
      <c r="H629" s="22"/>
      <c r="I629" s="22">
        <v>0</v>
      </c>
      <c r="J629" s="22"/>
      <c r="K629" s="2">
        <f t="shared" si="27"/>
        <v>222000</v>
      </c>
      <c r="L629" s="22">
        <v>0</v>
      </c>
      <c r="M629" s="42" t="s">
        <v>288</v>
      </c>
      <c r="N629" s="22"/>
      <c r="O629" s="19"/>
      <c r="P629" s="22"/>
      <c r="Q629" s="22"/>
    </row>
    <row r="630" spans="1:17" s="20" customFormat="1" outlineLevel="1" x14ac:dyDescent="0.25">
      <c r="A630" s="20" t="s">
        <v>128</v>
      </c>
      <c r="B630" s="20" t="s">
        <v>20</v>
      </c>
      <c r="D630" s="20" t="s">
        <v>806</v>
      </c>
      <c r="E630" s="16">
        <f t="shared" si="28"/>
        <v>0</v>
      </c>
      <c r="F630" s="22">
        <v>0</v>
      </c>
      <c r="G630" s="22"/>
      <c r="H630" s="22"/>
      <c r="I630" s="22">
        <v>0</v>
      </c>
      <c r="J630" s="22"/>
      <c r="K630" s="2">
        <f t="shared" si="27"/>
        <v>0</v>
      </c>
      <c r="L630" s="22">
        <v>0</v>
      </c>
      <c r="M630" s="42" t="s">
        <v>251</v>
      </c>
      <c r="N630" s="22"/>
      <c r="O630" s="19"/>
      <c r="P630" s="22"/>
      <c r="Q630" s="22"/>
    </row>
    <row r="631" spans="1:17" s="20" customFormat="1" outlineLevel="1" x14ac:dyDescent="0.25">
      <c r="A631" s="20" t="s">
        <v>128</v>
      </c>
      <c r="B631" s="20" t="s">
        <v>20</v>
      </c>
      <c r="C631" s="20" t="s">
        <v>2175</v>
      </c>
      <c r="D631" s="20" t="s">
        <v>2176</v>
      </c>
      <c r="E631" s="16">
        <f t="shared" si="28"/>
        <v>351000</v>
      </c>
      <c r="F631" s="22">
        <v>0</v>
      </c>
      <c r="G631" s="22">
        <v>222000</v>
      </c>
      <c r="H631" s="22"/>
      <c r="I631" s="22">
        <v>0</v>
      </c>
      <c r="J631" s="22"/>
      <c r="K631" s="2">
        <f t="shared" si="27"/>
        <v>573000</v>
      </c>
      <c r="L631" s="22">
        <v>351000</v>
      </c>
      <c r="M631" s="42" t="s">
        <v>250</v>
      </c>
      <c r="N631" s="22"/>
      <c r="O631" s="19"/>
      <c r="P631" s="22"/>
      <c r="Q631" s="22"/>
    </row>
    <row r="632" spans="1:17" s="20" customFormat="1" outlineLevel="1" x14ac:dyDescent="0.25">
      <c r="A632" s="20" t="s">
        <v>128</v>
      </c>
      <c r="B632" s="20" t="s">
        <v>20</v>
      </c>
      <c r="C632" s="20" t="s">
        <v>1488</v>
      </c>
      <c r="D632" s="20" t="s">
        <v>1977</v>
      </c>
      <c r="E632" s="16">
        <f t="shared" si="28"/>
        <v>0</v>
      </c>
      <c r="F632" s="22">
        <v>0</v>
      </c>
      <c r="G632" s="22"/>
      <c r="H632" s="22"/>
      <c r="I632" s="22">
        <v>0</v>
      </c>
      <c r="J632" s="22"/>
      <c r="K632" s="2">
        <f t="shared" si="27"/>
        <v>0</v>
      </c>
      <c r="L632" s="22">
        <v>0</v>
      </c>
      <c r="M632" s="42" t="s">
        <v>288</v>
      </c>
      <c r="N632" s="22"/>
      <c r="O632" s="19"/>
      <c r="P632" s="22"/>
      <c r="Q632" s="22"/>
    </row>
    <row r="633" spans="1:17" s="20" customFormat="1" outlineLevel="1" x14ac:dyDescent="0.25">
      <c r="A633" s="20" t="s">
        <v>128</v>
      </c>
      <c r="B633" s="20" t="s">
        <v>20</v>
      </c>
      <c r="C633" s="20" t="s">
        <v>1487</v>
      </c>
      <c r="D633" s="20" t="s">
        <v>543</v>
      </c>
      <c r="E633" s="16">
        <f t="shared" si="28"/>
        <v>0</v>
      </c>
      <c r="F633" s="22">
        <v>0</v>
      </c>
      <c r="G633" s="22"/>
      <c r="H633" s="22"/>
      <c r="I633" s="22">
        <v>0</v>
      </c>
      <c r="J633" s="22"/>
      <c r="K633" s="2">
        <f t="shared" si="27"/>
        <v>0</v>
      </c>
      <c r="L633" s="22">
        <v>0</v>
      </c>
      <c r="M633" s="42" t="s">
        <v>250</v>
      </c>
      <c r="N633" s="22"/>
      <c r="O633" s="19"/>
      <c r="P633" s="22"/>
      <c r="Q633" s="22"/>
    </row>
    <row r="634" spans="1:17" s="20" customFormat="1" outlineLevel="1" x14ac:dyDescent="0.25">
      <c r="A634" s="20" t="s">
        <v>128</v>
      </c>
      <c r="B634" s="20" t="s">
        <v>20</v>
      </c>
      <c r="D634" s="20" t="s">
        <v>1978</v>
      </c>
      <c r="E634" s="16">
        <f t="shared" si="28"/>
        <v>0</v>
      </c>
      <c r="F634" s="22">
        <v>0</v>
      </c>
      <c r="G634" s="22"/>
      <c r="H634" s="22"/>
      <c r="I634" s="22">
        <v>0</v>
      </c>
      <c r="J634" s="22"/>
      <c r="K634" s="2">
        <f t="shared" si="27"/>
        <v>0</v>
      </c>
      <c r="L634" s="22">
        <v>0</v>
      </c>
      <c r="M634" s="42" t="s">
        <v>250</v>
      </c>
      <c r="N634" s="22"/>
      <c r="O634" s="19"/>
      <c r="P634" s="22"/>
      <c r="Q634" s="22"/>
    </row>
    <row r="635" spans="1:17" s="20" customFormat="1" outlineLevel="1" x14ac:dyDescent="0.25">
      <c r="A635" s="20" t="s">
        <v>128</v>
      </c>
      <c r="B635" s="20" t="s">
        <v>20</v>
      </c>
      <c r="C635" s="20" t="s">
        <v>1489</v>
      </c>
      <c r="D635" s="20" t="s">
        <v>1490</v>
      </c>
      <c r="E635" s="16">
        <f t="shared" si="28"/>
        <v>0</v>
      </c>
      <c r="F635" s="22">
        <v>0</v>
      </c>
      <c r="G635" s="22">
        <v>407000</v>
      </c>
      <c r="H635" s="22"/>
      <c r="I635" s="22">
        <v>0</v>
      </c>
      <c r="J635" s="22"/>
      <c r="K635" s="2">
        <f t="shared" si="27"/>
        <v>407000</v>
      </c>
      <c r="L635" s="22">
        <v>0</v>
      </c>
      <c r="M635" s="42" t="s">
        <v>250</v>
      </c>
      <c r="N635" s="22"/>
      <c r="O635" s="19"/>
      <c r="P635" s="22"/>
      <c r="Q635" s="22"/>
    </row>
    <row r="636" spans="1:17" s="20" customFormat="1" outlineLevel="1" x14ac:dyDescent="0.25">
      <c r="A636" s="20" t="s">
        <v>128</v>
      </c>
      <c r="B636" s="20" t="s">
        <v>20</v>
      </c>
      <c r="C636" s="20" t="s">
        <v>1491</v>
      </c>
      <c r="D636" s="20" t="s">
        <v>1492</v>
      </c>
      <c r="E636" s="16">
        <f t="shared" si="28"/>
        <v>3344000</v>
      </c>
      <c r="F636" s="22">
        <v>3600000</v>
      </c>
      <c r="G636" s="22">
        <v>407000</v>
      </c>
      <c r="H636" s="22"/>
      <c r="I636" s="22">
        <v>0</v>
      </c>
      <c r="J636" s="22"/>
      <c r="K636" s="2">
        <f t="shared" si="27"/>
        <v>7351000</v>
      </c>
      <c r="L636" s="22">
        <v>6944000</v>
      </c>
      <c r="M636" s="42" t="s">
        <v>253</v>
      </c>
      <c r="N636" s="22"/>
      <c r="O636" s="19"/>
      <c r="P636" s="22"/>
      <c r="Q636" s="22"/>
    </row>
    <row r="637" spans="1:17" s="20" customFormat="1" outlineLevel="1" x14ac:dyDescent="0.25">
      <c r="A637" s="20" t="s">
        <v>128</v>
      </c>
      <c r="B637" s="20" t="s">
        <v>20</v>
      </c>
      <c r="C637" s="20" t="s">
        <v>1493</v>
      </c>
      <c r="D637" s="20" t="s">
        <v>1494</v>
      </c>
      <c r="E637" s="16">
        <f t="shared" si="28"/>
        <v>2000000</v>
      </c>
      <c r="F637" s="22">
        <v>5000000</v>
      </c>
      <c r="G637" s="22">
        <v>407000</v>
      </c>
      <c r="H637" s="22"/>
      <c r="I637" s="22">
        <v>0</v>
      </c>
      <c r="J637" s="22"/>
      <c r="K637" s="2">
        <f t="shared" si="27"/>
        <v>7407000</v>
      </c>
      <c r="L637" s="22">
        <v>7000000</v>
      </c>
      <c r="M637" s="42" t="s">
        <v>288</v>
      </c>
      <c r="N637" s="22"/>
      <c r="O637" s="19"/>
      <c r="P637" s="22"/>
      <c r="Q637" s="22"/>
    </row>
    <row r="638" spans="1:17" s="20" customFormat="1" outlineLevel="1" x14ac:dyDescent="0.25">
      <c r="A638" s="20" t="s">
        <v>128</v>
      </c>
      <c r="B638" s="20" t="s">
        <v>20</v>
      </c>
      <c r="C638" s="20" t="s">
        <v>1979</v>
      </c>
      <c r="D638" s="20" t="s">
        <v>2177</v>
      </c>
      <c r="E638" s="16">
        <f t="shared" si="28"/>
        <v>2440000</v>
      </c>
      <c r="F638" s="22">
        <v>5000000</v>
      </c>
      <c r="G638" s="22">
        <v>962000</v>
      </c>
      <c r="H638" s="22"/>
      <c r="I638" s="22">
        <v>0</v>
      </c>
      <c r="J638" s="22"/>
      <c r="K638" s="2">
        <f t="shared" si="27"/>
        <v>8402000</v>
      </c>
      <c r="L638" s="22">
        <v>7440000</v>
      </c>
      <c r="M638" s="42" t="s">
        <v>253</v>
      </c>
      <c r="N638" s="22"/>
      <c r="O638" s="19"/>
      <c r="P638" s="22"/>
      <c r="Q638" s="22"/>
    </row>
    <row r="639" spans="1:17" s="20" customFormat="1" outlineLevel="1" x14ac:dyDescent="0.25">
      <c r="A639" s="20" t="s">
        <v>128</v>
      </c>
      <c r="B639" s="20" t="s">
        <v>20</v>
      </c>
      <c r="C639" s="20" t="s">
        <v>1981</v>
      </c>
      <c r="D639" s="20" t="s">
        <v>1982</v>
      </c>
      <c r="E639" s="16">
        <f t="shared" si="28"/>
        <v>1596000</v>
      </c>
      <c r="F639" s="22">
        <v>5000000</v>
      </c>
      <c r="G639" s="22">
        <v>962000</v>
      </c>
      <c r="H639" s="22"/>
      <c r="I639" s="22">
        <v>0</v>
      </c>
      <c r="J639" s="22"/>
      <c r="K639" s="2">
        <f t="shared" si="27"/>
        <v>7558000</v>
      </c>
      <c r="L639" s="22">
        <v>6596000</v>
      </c>
      <c r="M639" s="42" t="s">
        <v>288</v>
      </c>
      <c r="N639" s="22"/>
      <c r="O639" s="19"/>
      <c r="P639" s="22"/>
      <c r="Q639" s="22"/>
    </row>
    <row r="640" spans="1:17" s="20" customFormat="1" outlineLevel="1" x14ac:dyDescent="0.25">
      <c r="A640" s="20" t="s">
        <v>128</v>
      </c>
      <c r="B640" s="20" t="s">
        <v>20</v>
      </c>
      <c r="C640" s="20" t="s">
        <v>1495</v>
      </c>
      <c r="D640" s="20" t="s">
        <v>890</v>
      </c>
      <c r="E640" s="16">
        <f t="shared" si="28"/>
        <v>0</v>
      </c>
      <c r="F640" s="22">
        <v>0</v>
      </c>
      <c r="G640" s="22"/>
      <c r="H640" s="22"/>
      <c r="I640" s="22">
        <v>0</v>
      </c>
      <c r="J640" s="22"/>
      <c r="K640" s="2">
        <f t="shared" si="27"/>
        <v>0</v>
      </c>
      <c r="L640" s="22">
        <v>0</v>
      </c>
      <c r="M640" s="42" t="s">
        <v>288</v>
      </c>
      <c r="N640" s="22"/>
      <c r="O640" s="19"/>
      <c r="P640" s="22"/>
      <c r="Q640" s="22"/>
    </row>
    <row r="641" spans="1:17" s="20" customFormat="1" outlineLevel="1" x14ac:dyDescent="0.25">
      <c r="A641" s="20" t="s">
        <v>128</v>
      </c>
      <c r="B641" s="20" t="s">
        <v>20</v>
      </c>
      <c r="C641" s="20" t="s">
        <v>1496</v>
      </c>
      <c r="D641" s="20" t="s">
        <v>687</v>
      </c>
      <c r="E641" s="16">
        <f t="shared" si="28"/>
        <v>0</v>
      </c>
      <c r="F641" s="22">
        <v>0</v>
      </c>
      <c r="G641" s="22"/>
      <c r="H641" s="22"/>
      <c r="I641" s="22">
        <v>0</v>
      </c>
      <c r="J641" s="22"/>
      <c r="K641" s="2">
        <f t="shared" si="27"/>
        <v>0</v>
      </c>
      <c r="L641" s="22">
        <v>0</v>
      </c>
      <c r="M641" s="42" t="s">
        <v>253</v>
      </c>
      <c r="N641" s="22"/>
      <c r="O641" s="19"/>
      <c r="P641" s="22"/>
      <c r="Q641" s="22"/>
    </row>
    <row r="642" spans="1:17" s="20" customFormat="1" outlineLevel="1" x14ac:dyDescent="0.25">
      <c r="A642" s="20" t="s">
        <v>128</v>
      </c>
      <c r="B642" s="20" t="s">
        <v>20</v>
      </c>
      <c r="C642" s="20" t="s">
        <v>1497</v>
      </c>
      <c r="D642" s="20" t="s">
        <v>891</v>
      </c>
      <c r="E642" s="16">
        <f t="shared" si="28"/>
        <v>3344000</v>
      </c>
      <c r="F642" s="22">
        <v>5000000</v>
      </c>
      <c r="G642" s="22"/>
      <c r="H642" s="22"/>
      <c r="I642" s="22">
        <v>0</v>
      </c>
      <c r="J642" s="22"/>
      <c r="K642" s="2">
        <f t="shared" si="27"/>
        <v>8344000</v>
      </c>
      <c r="L642" s="22">
        <v>8344000</v>
      </c>
      <c r="M642" s="42" t="s">
        <v>253</v>
      </c>
      <c r="N642" s="22"/>
      <c r="O642" s="19"/>
      <c r="P642" s="22"/>
      <c r="Q642" s="22"/>
    </row>
    <row r="643" spans="1:17" s="20" customFormat="1" outlineLevel="1" x14ac:dyDescent="0.25">
      <c r="A643" s="20" t="s">
        <v>128</v>
      </c>
      <c r="B643" s="20" t="s">
        <v>20</v>
      </c>
      <c r="C643" s="20" t="s">
        <v>1498</v>
      </c>
      <c r="D643" s="20" t="s">
        <v>794</v>
      </c>
      <c r="E643" s="16">
        <f t="shared" si="28"/>
        <v>3960000</v>
      </c>
      <c r="F643" s="22">
        <v>5000000</v>
      </c>
      <c r="G643" s="22"/>
      <c r="H643" s="22"/>
      <c r="I643" s="22">
        <v>0</v>
      </c>
      <c r="J643" s="22"/>
      <c r="K643" s="2">
        <f t="shared" si="27"/>
        <v>8960000</v>
      </c>
      <c r="L643" s="22">
        <v>8960000</v>
      </c>
      <c r="M643" s="42" t="s">
        <v>288</v>
      </c>
      <c r="N643" s="22"/>
      <c r="O643" s="19"/>
      <c r="P643" s="22"/>
      <c r="Q643" s="22"/>
    </row>
    <row r="644" spans="1:17" s="20" customFormat="1" outlineLevel="1" x14ac:dyDescent="0.25">
      <c r="A644" s="20" t="s">
        <v>128</v>
      </c>
      <c r="B644" s="20" t="s">
        <v>20</v>
      </c>
      <c r="C644" s="20" t="s">
        <v>1499</v>
      </c>
      <c r="D644" s="20" t="s">
        <v>723</v>
      </c>
      <c r="E644" s="16">
        <f t="shared" si="28"/>
        <v>3344000</v>
      </c>
      <c r="F644" s="22">
        <v>5000000</v>
      </c>
      <c r="G644" s="22"/>
      <c r="H644" s="22"/>
      <c r="I644" s="22">
        <v>0</v>
      </c>
      <c r="J644" s="22"/>
      <c r="K644" s="2">
        <f t="shared" si="27"/>
        <v>8344000</v>
      </c>
      <c r="L644" s="22">
        <v>8344000</v>
      </c>
      <c r="M644" s="42" t="s">
        <v>253</v>
      </c>
      <c r="N644" s="22"/>
      <c r="O644" s="19"/>
      <c r="P644" s="22"/>
      <c r="Q644" s="22"/>
    </row>
    <row r="645" spans="1:17" s="20" customFormat="1" outlineLevel="1" x14ac:dyDescent="0.25">
      <c r="A645" s="20" t="s">
        <v>128</v>
      </c>
      <c r="B645" s="20" t="s">
        <v>20</v>
      </c>
      <c r="C645" s="20" t="s">
        <v>1983</v>
      </c>
      <c r="D645" s="20" t="s">
        <v>1984</v>
      </c>
      <c r="E645" s="16">
        <f t="shared" si="28"/>
        <v>2440000</v>
      </c>
      <c r="F645" s="22">
        <v>5000000</v>
      </c>
      <c r="G645" s="22">
        <v>1000000</v>
      </c>
      <c r="H645" s="22"/>
      <c r="I645" s="22">
        <v>0</v>
      </c>
      <c r="J645" s="22"/>
      <c r="K645" s="2">
        <f t="shared" ref="K645:K706" si="29">SUM(E645:G645)-H645+I645+J645</f>
        <v>8440000</v>
      </c>
      <c r="L645" s="22">
        <v>7440000</v>
      </c>
      <c r="M645" s="42" t="s">
        <v>253</v>
      </c>
      <c r="N645" s="22"/>
      <c r="O645" s="19"/>
      <c r="P645" s="22"/>
      <c r="Q645" s="22"/>
    </row>
    <row r="646" spans="1:17" s="20" customFormat="1" outlineLevel="1" x14ac:dyDescent="0.25">
      <c r="A646" s="20" t="s">
        <v>128</v>
      </c>
      <c r="B646" s="20" t="s">
        <v>20</v>
      </c>
      <c r="C646" s="20" t="s">
        <v>1985</v>
      </c>
      <c r="D646" s="20" t="s">
        <v>1986</v>
      </c>
      <c r="E646" s="16">
        <f t="shared" si="28"/>
        <v>2440000</v>
      </c>
      <c r="F646" s="22">
        <v>5000000</v>
      </c>
      <c r="G646" s="22">
        <v>1000000</v>
      </c>
      <c r="H646" s="22"/>
      <c r="I646" s="22">
        <v>0</v>
      </c>
      <c r="J646" s="22"/>
      <c r="K646" s="2">
        <f t="shared" si="29"/>
        <v>8440000</v>
      </c>
      <c r="L646" s="22">
        <v>7440000</v>
      </c>
      <c r="M646" s="42" t="s">
        <v>253</v>
      </c>
      <c r="N646" s="22"/>
      <c r="O646" s="19"/>
      <c r="P646" s="22"/>
      <c r="Q646" s="22"/>
    </row>
    <row r="647" spans="1:17" s="20" customFormat="1" outlineLevel="1" x14ac:dyDescent="0.25">
      <c r="A647" s="20" t="s">
        <v>128</v>
      </c>
      <c r="B647" s="20" t="s">
        <v>20</v>
      </c>
      <c r="C647" s="20" t="s">
        <v>1500</v>
      </c>
      <c r="D647" s="20" t="s">
        <v>724</v>
      </c>
      <c r="E647" s="16">
        <f t="shared" si="28"/>
        <v>3960000</v>
      </c>
      <c r="F647" s="22">
        <v>5000000</v>
      </c>
      <c r="G647" s="22"/>
      <c r="H647" s="22"/>
      <c r="I647" s="22">
        <v>0</v>
      </c>
      <c r="J647" s="22"/>
      <c r="K647" s="2">
        <f t="shared" si="29"/>
        <v>8960000</v>
      </c>
      <c r="L647" s="22">
        <v>8960000</v>
      </c>
      <c r="M647" s="42" t="s">
        <v>288</v>
      </c>
      <c r="N647" s="22"/>
      <c r="O647" s="19"/>
      <c r="P647" s="22"/>
      <c r="Q647" s="22"/>
    </row>
    <row r="648" spans="1:17" s="20" customFormat="1" outlineLevel="1" x14ac:dyDescent="0.25">
      <c r="A648" s="20" t="s">
        <v>128</v>
      </c>
      <c r="B648" s="20" t="s">
        <v>20</v>
      </c>
      <c r="C648" s="20" t="s">
        <v>1987</v>
      </c>
      <c r="D648" s="20" t="s">
        <v>1988</v>
      </c>
      <c r="E648" s="16">
        <f t="shared" si="28"/>
        <v>2440000</v>
      </c>
      <c r="F648" s="22">
        <v>5000000</v>
      </c>
      <c r="G648" s="22">
        <v>1000000</v>
      </c>
      <c r="H648" s="22"/>
      <c r="I648" s="22">
        <v>0</v>
      </c>
      <c r="J648" s="22"/>
      <c r="K648" s="2">
        <f t="shared" si="29"/>
        <v>8440000</v>
      </c>
      <c r="L648" s="22">
        <v>7440000</v>
      </c>
      <c r="M648" s="42" t="s">
        <v>288</v>
      </c>
      <c r="N648" s="22"/>
      <c r="O648" s="19"/>
      <c r="P648" s="22"/>
      <c r="Q648" s="22"/>
    </row>
    <row r="649" spans="1:17" s="20" customFormat="1" outlineLevel="1" x14ac:dyDescent="0.25">
      <c r="A649" s="20" t="s">
        <v>128</v>
      </c>
      <c r="B649" s="20" t="s">
        <v>20</v>
      </c>
      <c r="D649" s="20" t="s">
        <v>479</v>
      </c>
      <c r="E649" s="16">
        <f t="shared" si="28"/>
        <v>0</v>
      </c>
      <c r="F649" s="22">
        <v>0</v>
      </c>
      <c r="G649" s="22"/>
      <c r="H649" s="22"/>
      <c r="I649" s="22">
        <v>0</v>
      </c>
      <c r="J649" s="22"/>
      <c r="K649" s="2">
        <f t="shared" si="29"/>
        <v>0</v>
      </c>
      <c r="L649" s="22">
        <v>0</v>
      </c>
      <c r="M649" s="42" t="s">
        <v>253</v>
      </c>
      <c r="N649" s="22"/>
      <c r="O649" s="19"/>
      <c r="P649" s="22"/>
      <c r="Q649" s="22"/>
    </row>
    <row r="650" spans="1:17" s="20" customFormat="1" outlineLevel="1" x14ac:dyDescent="0.25">
      <c r="A650" s="20" t="s">
        <v>128</v>
      </c>
      <c r="B650" s="20" t="s">
        <v>20</v>
      </c>
      <c r="C650" s="20" t="s">
        <v>2178</v>
      </c>
      <c r="D650" s="20" t="s">
        <v>2179</v>
      </c>
      <c r="E650" s="16">
        <f t="shared" si="28"/>
        <v>473000</v>
      </c>
      <c r="F650" s="22">
        <v>0</v>
      </c>
      <c r="G650" s="22">
        <v>1000000</v>
      </c>
      <c r="H650" s="22"/>
      <c r="I650" s="22">
        <v>0</v>
      </c>
      <c r="J650" s="22"/>
      <c r="K650" s="2">
        <f t="shared" si="29"/>
        <v>1473000</v>
      </c>
      <c r="L650" s="22">
        <v>473000</v>
      </c>
      <c r="M650" s="42" t="s">
        <v>288</v>
      </c>
      <c r="N650" s="22"/>
      <c r="O650" s="19"/>
      <c r="P650" s="22"/>
      <c r="Q650" s="22"/>
    </row>
    <row r="651" spans="1:17" s="20" customFormat="1" outlineLevel="1" x14ac:dyDescent="0.25">
      <c r="A651" s="20" t="s">
        <v>128</v>
      </c>
      <c r="B651" s="20" t="s">
        <v>20</v>
      </c>
      <c r="D651" s="20" t="s">
        <v>964</v>
      </c>
      <c r="E651" s="16">
        <f t="shared" si="28"/>
        <v>0</v>
      </c>
      <c r="F651" s="22">
        <v>0</v>
      </c>
      <c r="G651" s="22"/>
      <c r="H651" s="22"/>
      <c r="I651" s="22">
        <v>0</v>
      </c>
      <c r="J651" s="22"/>
      <c r="K651" s="2">
        <f t="shared" si="29"/>
        <v>0</v>
      </c>
      <c r="L651" s="22">
        <v>0</v>
      </c>
      <c r="M651" s="42" t="s">
        <v>253</v>
      </c>
      <c r="N651" s="22"/>
      <c r="O651" s="19"/>
      <c r="P651" s="22"/>
      <c r="Q651" s="22"/>
    </row>
    <row r="652" spans="1:17" s="20" customFormat="1" outlineLevel="1" x14ac:dyDescent="0.25">
      <c r="A652" s="20" t="s">
        <v>128</v>
      </c>
      <c r="B652" s="20" t="s">
        <v>20</v>
      </c>
      <c r="C652" s="20" t="s">
        <v>1989</v>
      </c>
      <c r="D652" s="20" t="s">
        <v>1990</v>
      </c>
      <c r="E652" s="16">
        <f t="shared" si="28"/>
        <v>1040000</v>
      </c>
      <c r="F652" s="22">
        <v>0</v>
      </c>
      <c r="G652" s="22">
        <v>962000</v>
      </c>
      <c r="H652" s="22"/>
      <c r="I652" s="22">
        <v>0</v>
      </c>
      <c r="J652" s="22"/>
      <c r="K652" s="2">
        <f t="shared" si="29"/>
        <v>2002000</v>
      </c>
      <c r="L652" s="22">
        <v>1040000</v>
      </c>
      <c r="M652" s="42" t="s">
        <v>253</v>
      </c>
      <c r="N652" s="22"/>
      <c r="O652" s="19"/>
      <c r="P652" s="22"/>
      <c r="Q652" s="22"/>
    </row>
    <row r="653" spans="1:17" s="20" customFormat="1" outlineLevel="1" x14ac:dyDescent="0.25">
      <c r="A653" s="20" t="s">
        <v>128</v>
      </c>
      <c r="B653" s="20" t="s">
        <v>20</v>
      </c>
      <c r="C653" s="20" t="s">
        <v>2180</v>
      </c>
      <c r="D653" s="20" t="s">
        <v>2181</v>
      </c>
      <c r="E653" s="16">
        <f t="shared" si="28"/>
        <v>696000</v>
      </c>
      <c r="F653" s="22">
        <v>0</v>
      </c>
      <c r="G653" s="22">
        <v>1000000</v>
      </c>
      <c r="H653" s="22"/>
      <c r="I653" s="22">
        <v>0</v>
      </c>
      <c r="J653" s="22"/>
      <c r="K653" s="2">
        <f t="shared" si="29"/>
        <v>1696000</v>
      </c>
      <c r="L653" s="22">
        <v>696000</v>
      </c>
      <c r="M653" s="42" t="s">
        <v>288</v>
      </c>
      <c r="N653" s="22"/>
      <c r="O653" s="19"/>
      <c r="P653" s="22"/>
      <c r="Q653" s="22"/>
    </row>
    <row r="654" spans="1:17" s="20" customFormat="1" outlineLevel="1" x14ac:dyDescent="0.25">
      <c r="A654" s="20" t="s">
        <v>66</v>
      </c>
      <c r="B654" s="20" t="s">
        <v>37</v>
      </c>
      <c r="C654" s="20" t="s">
        <v>1502</v>
      </c>
      <c r="D654" s="20" t="s">
        <v>289</v>
      </c>
      <c r="E654" s="16">
        <f t="shared" si="28"/>
        <v>3300000</v>
      </c>
      <c r="F654" s="22">
        <v>5700000</v>
      </c>
      <c r="G654" s="22"/>
      <c r="H654" s="22"/>
      <c r="I654" s="22"/>
      <c r="J654" s="22"/>
      <c r="K654" s="2">
        <f t="shared" si="29"/>
        <v>9000000</v>
      </c>
      <c r="L654" s="22">
        <v>9000000</v>
      </c>
      <c r="M654" s="42"/>
      <c r="N654" s="22"/>
      <c r="O654" s="19"/>
      <c r="P654" s="22"/>
      <c r="Q654" s="22"/>
    </row>
    <row r="655" spans="1:17" s="20" customFormat="1" outlineLevel="1" x14ac:dyDescent="0.25">
      <c r="A655" s="20" t="s">
        <v>66</v>
      </c>
      <c r="B655" s="20" t="s">
        <v>37</v>
      </c>
      <c r="C655" s="20" t="s">
        <v>1503</v>
      </c>
      <c r="D655" s="20" t="s">
        <v>657</v>
      </c>
      <c r="E655" s="16">
        <f t="shared" si="28"/>
        <v>2300000</v>
      </c>
      <c r="F655" s="22">
        <v>5700000</v>
      </c>
      <c r="G655" s="22"/>
      <c r="H655" s="22"/>
      <c r="I655" s="22"/>
      <c r="J655" s="22"/>
      <c r="K655" s="2">
        <f t="shared" si="29"/>
        <v>8000000</v>
      </c>
      <c r="L655" s="22">
        <v>8000000</v>
      </c>
      <c r="M655" s="42"/>
      <c r="N655" s="22"/>
      <c r="O655" s="19"/>
      <c r="P655" s="22"/>
      <c r="Q655" s="22"/>
    </row>
    <row r="656" spans="1:17" s="20" customFormat="1" outlineLevel="1" x14ac:dyDescent="0.25">
      <c r="A656" s="20" t="s">
        <v>66</v>
      </c>
      <c r="B656" s="20" t="s">
        <v>37</v>
      </c>
      <c r="C656" s="20" t="s">
        <v>1504</v>
      </c>
      <c r="D656" s="20" t="s">
        <v>1505</v>
      </c>
      <c r="E656" s="16">
        <f t="shared" si="28"/>
        <v>3900000</v>
      </c>
      <c r="F656" s="22">
        <v>5700000</v>
      </c>
      <c r="G656" s="22"/>
      <c r="H656" s="22"/>
      <c r="I656" s="22"/>
      <c r="J656" s="22"/>
      <c r="K656" s="2">
        <f t="shared" si="29"/>
        <v>9600000</v>
      </c>
      <c r="L656" s="22">
        <v>9600000</v>
      </c>
      <c r="M656" s="42"/>
      <c r="N656" s="22"/>
      <c r="O656" s="19"/>
      <c r="P656" s="22"/>
      <c r="Q656" s="22"/>
    </row>
    <row r="657" spans="1:17" s="20" customFormat="1" outlineLevel="1" x14ac:dyDescent="0.25">
      <c r="A657" s="20" t="s">
        <v>66</v>
      </c>
      <c r="B657" s="20" t="s">
        <v>37</v>
      </c>
      <c r="C657" s="20" t="s">
        <v>1506</v>
      </c>
      <c r="D657" s="20" t="s">
        <v>287</v>
      </c>
      <c r="E657" s="16">
        <f t="shared" si="28"/>
        <v>2800000</v>
      </c>
      <c r="F657" s="22">
        <v>5700000</v>
      </c>
      <c r="G657" s="22"/>
      <c r="H657" s="22"/>
      <c r="I657" s="22"/>
      <c r="J657" s="22"/>
      <c r="K657" s="2">
        <f t="shared" si="29"/>
        <v>8500000</v>
      </c>
      <c r="L657" s="22">
        <v>8500000</v>
      </c>
      <c r="M657" s="42"/>
      <c r="N657" s="22"/>
      <c r="O657" s="19"/>
      <c r="P657" s="22"/>
      <c r="Q657" s="22"/>
    </row>
    <row r="658" spans="1:17" s="20" customFormat="1" outlineLevel="1" x14ac:dyDescent="0.25">
      <c r="A658" s="20" t="s">
        <v>66</v>
      </c>
      <c r="B658" s="20" t="s">
        <v>37</v>
      </c>
      <c r="C658" s="20" t="s">
        <v>1507</v>
      </c>
      <c r="D658" s="20" t="s">
        <v>277</v>
      </c>
      <c r="E658" s="16">
        <f t="shared" si="28"/>
        <v>3900000</v>
      </c>
      <c r="F658" s="22">
        <v>5700000</v>
      </c>
      <c r="G658" s="22"/>
      <c r="H658" s="22"/>
      <c r="I658" s="22"/>
      <c r="J658" s="22"/>
      <c r="K658" s="2">
        <f t="shared" si="29"/>
        <v>9600000</v>
      </c>
      <c r="L658" s="22">
        <v>9600000</v>
      </c>
      <c r="M658" s="42"/>
      <c r="N658" s="22"/>
      <c r="O658" s="19"/>
      <c r="P658" s="22"/>
      <c r="Q658" s="22"/>
    </row>
    <row r="659" spans="1:17" s="20" customFormat="1" outlineLevel="1" x14ac:dyDescent="0.25">
      <c r="A659" s="20" t="s">
        <v>66</v>
      </c>
      <c r="B659" s="20" t="s">
        <v>37</v>
      </c>
      <c r="C659" s="20" t="s">
        <v>2182</v>
      </c>
      <c r="D659" s="20" t="s">
        <v>2183</v>
      </c>
      <c r="E659" s="16">
        <f t="shared" ref="E659:E673" si="30">+L659-F659-J659-I659</f>
        <v>3700000</v>
      </c>
      <c r="F659" s="22">
        <v>5700000</v>
      </c>
      <c r="G659" s="22"/>
      <c r="H659" s="22"/>
      <c r="I659" s="22"/>
      <c r="J659" s="22"/>
      <c r="K659" s="2">
        <f t="shared" si="29"/>
        <v>9400000</v>
      </c>
      <c r="L659" s="22">
        <v>9400000</v>
      </c>
      <c r="M659" s="42"/>
      <c r="N659" s="22"/>
      <c r="O659" s="19"/>
      <c r="P659" s="22"/>
      <c r="Q659" s="22"/>
    </row>
    <row r="660" spans="1:17" s="20" customFormat="1" outlineLevel="1" x14ac:dyDescent="0.25">
      <c r="A660" s="20" t="s">
        <v>67</v>
      </c>
      <c r="B660" s="20" t="s">
        <v>37</v>
      </c>
      <c r="C660" s="20" t="s">
        <v>1509</v>
      </c>
      <c r="D660" s="20" t="s">
        <v>308</v>
      </c>
      <c r="E660" s="16">
        <f t="shared" si="30"/>
        <v>0</v>
      </c>
      <c r="F660" s="22">
        <v>0</v>
      </c>
      <c r="G660" s="22"/>
      <c r="H660" s="22"/>
      <c r="I660" s="22"/>
      <c r="J660" s="22"/>
      <c r="K660" s="2">
        <f t="shared" si="29"/>
        <v>0</v>
      </c>
      <c r="L660" s="22">
        <v>0</v>
      </c>
      <c r="M660" s="42"/>
      <c r="N660" s="22"/>
      <c r="O660" s="19"/>
      <c r="P660" s="22"/>
      <c r="Q660" s="22"/>
    </row>
    <row r="661" spans="1:17" s="20" customFormat="1" outlineLevel="1" x14ac:dyDescent="0.25">
      <c r="A661" s="20" t="s">
        <v>67</v>
      </c>
      <c r="B661" s="20" t="s">
        <v>37</v>
      </c>
      <c r="C661" s="20" t="s">
        <v>1510</v>
      </c>
      <c r="D661" s="20" t="s">
        <v>313</v>
      </c>
      <c r="E661" s="16">
        <f t="shared" si="30"/>
        <v>4100000</v>
      </c>
      <c r="F661" s="22">
        <v>5700000</v>
      </c>
      <c r="G661" s="22"/>
      <c r="H661" s="22"/>
      <c r="I661" s="22"/>
      <c r="J661" s="22"/>
      <c r="K661" s="2">
        <f t="shared" si="29"/>
        <v>9800000</v>
      </c>
      <c r="L661" s="22">
        <v>9800000</v>
      </c>
      <c r="M661" s="42"/>
      <c r="N661" s="22"/>
      <c r="O661" s="19"/>
      <c r="P661" s="22"/>
      <c r="Q661" s="22"/>
    </row>
    <row r="662" spans="1:17" s="20" customFormat="1" outlineLevel="1" x14ac:dyDescent="0.25">
      <c r="A662" s="20" t="s">
        <v>67</v>
      </c>
      <c r="B662" s="20" t="s">
        <v>37</v>
      </c>
      <c r="C662" s="20" t="s">
        <v>1511</v>
      </c>
      <c r="D662" s="20" t="s">
        <v>290</v>
      </c>
      <c r="E662" s="16">
        <f t="shared" si="30"/>
        <v>3700000</v>
      </c>
      <c r="F662" s="22">
        <v>5700000</v>
      </c>
      <c r="G662" s="22"/>
      <c r="H662" s="22"/>
      <c r="I662" s="22"/>
      <c r="J662" s="22"/>
      <c r="K662" s="2">
        <f t="shared" si="29"/>
        <v>9400000</v>
      </c>
      <c r="L662" s="22">
        <v>9400000</v>
      </c>
      <c r="M662" s="42"/>
      <c r="N662" s="22"/>
      <c r="O662" s="22"/>
      <c r="P662" s="22"/>
      <c r="Q662" s="22"/>
    </row>
    <row r="663" spans="1:17" s="20" customFormat="1" outlineLevel="1" x14ac:dyDescent="0.25">
      <c r="A663" s="20" t="s">
        <v>67</v>
      </c>
      <c r="B663" s="20" t="s">
        <v>37</v>
      </c>
      <c r="C663" s="20" t="s">
        <v>1512</v>
      </c>
      <c r="D663" s="20" t="s">
        <v>577</v>
      </c>
      <c r="E663" s="16">
        <f t="shared" si="30"/>
        <v>3900000</v>
      </c>
      <c r="F663" s="22">
        <v>5700000</v>
      </c>
      <c r="G663" s="22"/>
      <c r="H663" s="22"/>
      <c r="I663" s="22"/>
      <c r="J663" s="22"/>
      <c r="K663" s="2">
        <f t="shared" si="29"/>
        <v>9600000</v>
      </c>
      <c r="L663" s="22">
        <v>9600000</v>
      </c>
      <c r="M663" s="42"/>
      <c r="N663" s="22"/>
      <c r="O663" s="19"/>
      <c r="P663" s="22"/>
      <c r="Q663" s="22"/>
    </row>
    <row r="664" spans="1:17" s="20" customFormat="1" outlineLevel="1" x14ac:dyDescent="0.25">
      <c r="A664" s="20" t="s">
        <v>67</v>
      </c>
      <c r="B664" s="20" t="s">
        <v>37</v>
      </c>
      <c r="C664" s="20" t="s">
        <v>1513</v>
      </c>
      <c r="D664" s="20" t="s">
        <v>1514</v>
      </c>
      <c r="E664" s="16">
        <f t="shared" si="30"/>
        <v>3200000</v>
      </c>
      <c r="F664" s="22">
        <v>5700000</v>
      </c>
      <c r="G664" s="22"/>
      <c r="H664" s="22"/>
      <c r="I664" s="22"/>
      <c r="J664" s="22"/>
      <c r="K664" s="2">
        <f t="shared" si="29"/>
        <v>8900000</v>
      </c>
      <c r="L664" s="22">
        <v>8900000</v>
      </c>
      <c r="M664" s="42"/>
      <c r="N664" s="22"/>
      <c r="O664" s="19"/>
      <c r="P664" s="22"/>
      <c r="Q664" s="22"/>
    </row>
    <row r="665" spans="1:17" s="20" customFormat="1" outlineLevel="1" x14ac:dyDescent="0.25">
      <c r="A665" s="20" t="s">
        <v>67</v>
      </c>
      <c r="B665" s="20" t="s">
        <v>37</v>
      </c>
      <c r="C665" s="20" t="s">
        <v>1993</v>
      </c>
      <c r="D665" s="20" t="s">
        <v>1994</v>
      </c>
      <c r="E665" s="16">
        <f t="shared" si="30"/>
        <v>400000</v>
      </c>
      <c r="F665" s="22">
        <v>0</v>
      </c>
      <c r="G665" s="22"/>
      <c r="H665" s="22"/>
      <c r="I665" s="22"/>
      <c r="J665" s="22"/>
      <c r="K665" s="2">
        <f t="shared" si="29"/>
        <v>400000</v>
      </c>
      <c r="L665" s="22">
        <v>400000</v>
      </c>
      <c r="M665" s="42"/>
      <c r="N665" s="22"/>
      <c r="O665" s="19"/>
      <c r="P665" s="22"/>
      <c r="Q665" s="22"/>
    </row>
    <row r="666" spans="1:17" s="20" customFormat="1" outlineLevel="1" x14ac:dyDescent="0.25">
      <c r="A666" s="20" t="s">
        <v>128</v>
      </c>
      <c r="B666" s="20" t="s">
        <v>37</v>
      </c>
      <c r="C666" s="20" t="s">
        <v>2184</v>
      </c>
      <c r="D666" s="20" t="s">
        <v>2185</v>
      </c>
      <c r="E666" s="16">
        <f t="shared" si="30"/>
        <v>1500000</v>
      </c>
      <c r="F666" s="22">
        <v>0</v>
      </c>
      <c r="G666" s="22"/>
      <c r="H666" s="22"/>
      <c r="I666" s="22"/>
      <c r="J666" s="22"/>
      <c r="K666" s="2">
        <f t="shared" si="29"/>
        <v>1500000</v>
      </c>
      <c r="L666" s="22">
        <v>1500000</v>
      </c>
      <c r="M666" s="42"/>
      <c r="N666" s="22"/>
      <c r="O666" s="19"/>
      <c r="P666" s="22"/>
      <c r="Q666" s="22"/>
    </row>
    <row r="667" spans="1:17" s="20" customFormat="1" outlineLevel="1" x14ac:dyDescent="0.25">
      <c r="A667" s="20" t="s">
        <v>128</v>
      </c>
      <c r="B667" s="20" t="s">
        <v>37</v>
      </c>
      <c r="C667" s="20" t="s">
        <v>1518</v>
      </c>
      <c r="D667" s="20" t="s">
        <v>1519</v>
      </c>
      <c r="E667" s="16">
        <f t="shared" si="30"/>
        <v>3100000</v>
      </c>
      <c r="F667" s="22">
        <v>5700000</v>
      </c>
      <c r="G667" s="22"/>
      <c r="H667" s="22"/>
      <c r="I667" s="22"/>
      <c r="J667" s="22"/>
      <c r="K667" s="2">
        <f t="shared" si="29"/>
        <v>8800000</v>
      </c>
      <c r="L667" s="22">
        <v>8800000</v>
      </c>
      <c r="M667" s="42"/>
      <c r="N667" s="22"/>
      <c r="O667" s="19"/>
      <c r="P667" s="22"/>
      <c r="Q667" s="22"/>
    </row>
    <row r="668" spans="1:17" s="20" customFormat="1" outlineLevel="1" x14ac:dyDescent="0.25">
      <c r="A668" s="20" t="s">
        <v>128</v>
      </c>
      <c r="B668" s="20" t="s">
        <v>37</v>
      </c>
      <c r="C668" s="20" t="s">
        <v>2186</v>
      </c>
      <c r="D668" s="20" t="s">
        <v>2187</v>
      </c>
      <c r="E668" s="16">
        <f t="shared" si="30"/>
        <v>0</v>
      </c>
      <c r="F668" s="22">
        <v>0</v>
      </c>
      <c r="G668" s="22"/>
      <c r="H668" s="22"/>
      <c r="I668" s="22"/>
      <c r="J668" s="22"/>
      <c r="K668" s="2">
        <f t="shared" si="29"/>
        <v>0</v>
      </c>
      <c r="L668" s="22">
        <v>0</v>
      </c>
      <c r="M668" s="42"/>
      <c r="N668" s="22"/>
      <c r="O668" s="19"/>
      <c r="P668" s="22"/>
      <c r="Q668" s="22"/>
    </row>
    <row r="669" spans="1:17" s="20" customFormat="1" outlineLevel="1" x14ac:dyDescent="0.25">
      <c r="A669" s="20" t="s">
        <v>128</v>
      </c>
      <c r="B669" s="20" t="s">
        <v>37</v>
      </c>
      <c r="C669" s="20" t="s">
        <v>1522</v>
      </c>
      <c r="D669" s="20" t="s">
        <v>1523</v>
      </c>
      <c r="E669" s="16">
        <f t="shared" si="30"/>
        <v>0</v>
      </c>
      <c r="F669" s="22">
        <v>0</v>
      </c>
      <c r="G669" s="22"/>
      <c r="H669" s="22"/>
      <c r="I669" s="22"/>
      <c r="J669" s="22"/>
      <c r="K669" s="2">
        <f t="shared" si="29"/>
        <v>0</v>
      </c>
      <c r="L669" s="22">
        <v>0</v>
      </c>
      <c r="M669" s="42"/>
      <c r="N669" s="22"/>
      <c r="O669" s="19"/>
      <c r="P669" s="22"/>
      <c r="Q669" s="22"/>
    </row>
    <row r="670" spans="1:17" s="20" customFormat="1" outlineLevel="1" x14ac:dyDescent="0.25">
      <c r="A670" s="20" t="s">
        <v>128</v>
      </c>
      <c r="B670" s="20" t="s">
        <v>37</v>
      </c>
      <c r="C670" s="20" t="s">
        <v>1524</v>
      </c>
      <c r="D670" s="20" t="s">
        <v>570</v>
      </c>
      <c r="E670" s="16">
        <f t="shared" si="30"/>
        <v>3200000</v>
      </c>
      <c r="F670" s="22">
        <v>5700000</v>
      </c>
      <c r="G670" s="22"/>
      <c r="H670" s="22"/>
      <c r="I670" s="22"/>
      <c r="J670" s="22"/>
      <c r="K670" s="2">
        <f t="shared" si="29"/>
        <v>8900000</v>
      </c>
      <c r="L670" s="22">
        <v>8900000</v>
      </c>
      <c r="M670" s="42"/>
      <c r="N670" s="22"/>
      <c r="O670" s="19"/>
      <c r="P670" s="22"/>
      <c r="Q670" s="22"/>
    </row>
    <row r="671" spans="1:17" s="20" customFormat="1" outlineLevel="1" x14ac:dyDescent="0.25">
      <c r="A671" s="20" t="s">
        <v>66</v>
      </c>
      <c r="B671" s="20" t="s">
        <v>39</v>
      </c>
      <c r="C671" s="20" t="s">
        <v>1525</v>
      </c>
      <c r="D671" s="20" t="s">
        <v>1526</v>
      </c>
      <c r="E671" s="16">
        <f t="shared" si="30"/>
        <v>5600000</v>
      </c>
      <c r="F671" s="22">
        <v>7700000</v>
      </c>
      <c r="G671" s="22"/>
      <c r="H671" s="22"/>
      <c r="I671" s="22"/>
      <c r="J671" s="22">
        <v>10000000</v>
      </c>
      <c r="K671" s="2">
        <f t="shared" si="29"/>
        <v>23300000</v>
      </c>
      <c r="L671" s="22">
        <v>23300000</v>
      </c>
      <c r="M671" s="42"/>
      <c r="N671" s="22"/>
      <c r="O671" s="19"/>
      <c r="P671" s="22"/>
      <c r="Q671" s="22"/>
    </row>
    <row r="672" spans="1:17" s="20" customFormat="1" outlineLevel="1" x14ac:dyDescent="0.25">
      <c r="A672" s="20" t="s">
        <v>67</v>
      </c>
      <c r="B672" s="20" t="s">
        <v>39</v>
      </c>
      <c r="C672" s="20" t="s">
        <v>1527</v>
      </c>
      <c r="D672" s="20" t="s">
        <v>341</v>
      </c>
      <c r="E672" s="16">
        <f t="shared" si="30"/>
        <v>4900000</v>
      </c>
      <c r="F672" s="22">
        <v>6500000</v>
      </c>
      <c r="G672" s="22"/>
      <c r="H672" s="22"/>
      <c r="I672" s="22"/>
      <c r="J672" s="22">
        <v>10000000</v>
      </c>
      <c r="K672" s="2">
        <f t="shared" si="29"/>
        <v>21400000</v>
      </c>
      <c r="L672" s="22">
        <v>21400000</v>
      </c>
      <c r="M672" s="42"/>
      <c r="N672" s="22"/>
      <c r="O672" s="19"/>
      <c r="P672" s="22"/>
      <c r="Q672" s="22"/>
    </row>
    <row r="673" spans="1:18" s="20" customFormat="1" outlineLevel="1" x14ac:dyDescent="0.25">
      <c r="A673" s="20" t="s">
        <v>128</v>
      </c>
      <c r="B673" s="20" t="s">
        <v>39</v>
      </c>
      <c r="C673" s="20" t="s">
        <v>2188</v>
      </c>
      <c r="D673" s="20" t="s">
        <v>2189</v>
      </c>
      <c r="E673" s="16">
        <f t="shared" si="30"/>
        <v>3000000</v>
      </c>
      <c r="F673" s="22">
        <v>0</v>
      </c>
      <c r="G673" s="22"/>
      <c r="H673" s="22">
        <v>290000</v>
      </c>
      <c r="I673" s="22"/>
      <c r="J673" s="22">
        <v>0</v>
      </c>
      <c r="K673" s="2">
        <f t="shared" si="29"/>
        <v>2710000</v>
      </c>
      <c r="L673" s="22">
        <v>3000000</v>
      </c>
      <c r="M673" s="42" t="s">
        <v>843</v>
      </c>
      <c r="N673" s="22"/>
      <c r="O673" s="19"/>
      <c r="P673" s="22"/>
      <c r="Q673" s="22"/>
    </row>
    <row r="674" spans="1:18" s="20" customFormat="1" outlineLevel="1" x14ac:dyDescent="0.25">
      <c r="E674" s="16"/>
      <c r="F674" s="22"/>
      <c r="G674" s="22"/>
      <c r="H674" s="22"/>
      <c r="I674" s="22"/>
      <c r="J674" s="22"/>
      <c r="K674" s="2">
        <f t="shared" si="29"/>
        <v>0</v>
      </c>
      <c r="L674" s="22"/>
      <c r="M674" s="42"/>
      <c r="N674" s="22"/>
      <c r="O674" s="19"/>
      <c r="P674" s="22"/>
      <c r="Q674" s="22"/>
    </row>
    <row r="675" spans="1:18" s="20" customFormat="1" outlineLevel="1" x14ac:dyDescent="0.25">
      <c r="E675" s="16"/>
      <c r="F675" s="22"/>
      <c r="G675" s="22"/>
      <c r="H675" s="22"/>
      <c r="I675" s="22"/>
      <c r="J675" s="22"/>
      <c r="K675" s="2">
        <f t="shared" si="29"/>
        <v>0</v>
      </c>
      <c r="L675" s="22"/>
      <c r="M675" s="42"/>
      <c r="N675" s="22"/>
      <c r="O675" s="19"/>
      <c r="P675" s="22"/>
      <c r="Q675" s="22"/>
    </row>
    <row r="676" spans="1:18" s="20" customFormat="1" outlineLevel="1" x14ac:dyDescent="0.25">
      <c r="E676" s="16"/>
      <c r="F676" s="22"/>
      <c r="G676" s="22"/>
      <c r="H676" s="22"/>
      <c r="I676" s="22"/>
      <c r="J676" s="22"/>
      <c r="K676" s="2">
        <f t="shared" si="29"/>
        <v>0</v>
      </c>
      <c r="L676" s="22"/>
      <c r="M676" s="42"/>
      <c r="N676" s="22"/>
      <c r="O676" s="19"/>
      <c r="P676" s="22"/>
      <c r="Q676" s="22"/>
    </row>
    <row r="677" spans="1:18" s="1" customFormat="1" x14ac:dyDescent="0.25">
      <c r="A677" s="3"/>
      <c r="B677" s="3"/>
      <c r="C677" s="3"/>
      <c r="D677" s="3" t="s">
        <v>275</v>
      </c>
      <c r="E677" s="4">
        <f t="shared" ref="E677:J677" si="31">SUM(E531:E676)</f>
        <v>357983400</v>
      </c>
      <c r="F677" s="4">
        <f t="shared" si="31"/>
        <v>494800000</v>
      </c>
      <c r="G677" s="4">
        <f t="shared" si="31"/>
        <v>41683000</v>
      </c>
      <c r="H677" s="4">
        <f t="shared" si="31"/>
        <v>290000</v>
      </c>
      <c r="I677" s="4">
        <f t="shared" si="31"/>
        <v>95590000</v>
      </c>
      <c r="J677" s="4">
        <f t="shared" si="31"/>
        <v>20000000</v>
      </c>
      <c r="K677" s="4">
        <f t="shared" si="29"/>
        <v>1009766400</v>
      </c>
      <c r="L677" s="4">
        <f>SUM(L531:L676)</f>
        <v>968373400</v>
      </c>
      <c r="M677" s="41"/>
      <c r="N677" s="35">
        <v>809273400</v>
      </c>
      <c r="O677" s="19">
        <v>111400000</v>
      </c>
      <c r="P677" s="35">
        <v>47410000</v>
      </c>
      <c r="Q677" s="35">
        <v>41683000</v>
      </c>
      <c r="R677" s="30">
        <f>+SUM(N677:Q677)-K677</f>
        <v>0</v>
      </c>
    </row>
    <row r="678" spans="1:18" outlineLevel="1" x14ac:dyDescent="0.25">
      <c r="A678" t="s">
        <v>71</v>
      </c>
      <c r="B678" t="s">
        <v>70</v>
      </c>
      <c r="C678" s="2" t="s">
        <v>1354</v>
      </c>
      <c r="D678" s="2" t="s">
        <v>143</v>
      </c>
      <c r="E678" s="16">
        <f t="shared" ref="E678:E706" si="32">+L678-F678-J678-I678</f>
        <v>3000000</v>
      </c>
      <c r="F678" s="2">
        <v>0</v>
      </c>
      <c r="K678" s="2">
        <f t="shared" si="29"/>
        <v>3000000</v>
      </c>
      <c r="L678" s="2">
        <v>3000000</v>
      </c>
    </row>
    <row r="679" spans="1:18" outlineLevel="1" x14ac:dyDescent="0.25">
      <c r="A679" t="s">
        <v>71</v>
      </c>
      <c r="B679" t="s">
        <v>70</v>
      </c>
      <c r="C679" s="2" t="s">
        <v>1355</v>
      </c>
      <c r="D679" s="2" t="s">
        <v>573</v>
      </c>
      <c r="E679" s="16">
        <f t="shared" si="32"/>
        <v>3000000</v>
      </c>
      <c r="F679" s="2">
        <v>0</v>
      </c>
      <c r="K679" s="2">
        <f t="shared" si="29"/>
        <v>3000000</v>
      </c>
      <c r="L679" s="2">
        <v>3000000</v>
      </c>
    </row>
    <row r="680" spans="1:18" outlineLevel="1" x14ac:dyDescent="0.25">
      <c r="A680" t="s">
        <v>71</v>
      </c>
      <c r="B680" t="s">
        <v>70</v>
      </c>
      <c r="C680" s="2" t="s">
        <v>1356</v>
      </c>
      <c r="D680" s="2" t="s">
        <v>144</v>
      </c>
      <c r="E680" s="16">
        <f t="shared" si="32"/>
        <v>3000000</v>
      </c>
      <c r="F680" s="2">
        <v>0</v>
      </c>
      <c r="K680" s="2">
        <f t="shared" si="29"/>
        <v>3000000</v>
      </c>
      <c r="L680" s="2">
        <v>3000000</v>
      </c>
    </row>
    <row r="681" spans="1:18" outlineLevel="1" x14ac:dyDescent="0.25">
      <c r="A681" t="s">
        <v>71</v>
      </c>
      <c r="B681" t="s">
        <v>70</v>
      </c>
      <c r="C681" s="2" t="s">
        <v>1995</v>
      </c>
      <c r="D681" s="2" t="s">
        <v>1996</v>
      </c>
      <c r="E681" s="16">
        <f t="shared" si="32"/>
        <v>3000000</v>
      </c>
      <c r="F681" s="2">
        <v>0</v>
      </c>
      <c r="G681" s="2">
        <v>2000000</v>
      </c>
      <c r="K681" s="2">
        <f t="shared" si="29"/>
        <v>5000000</v>
      </c>
      <c r="L681" s="2">
        <v>3000000</v>
      </c>
    </row>
    <row r="682" spans="1:18" outlineLevel="1" x14ac:dyDescent="0.25">
      <c r="A682" t="s">
        <v>71</v>
      </c>
      <c r="B682" t="s">
        <v>70</v>
      </c>
      <c r="C682" t="s">
        <v>1358</v>
      </c>
      <c r="D682" t="s">
        <v>146</v>
      </c>
      <c r="E682" s="16">
        <f t="shared" si="32"/>
        <v>3000000</v>
      </c>
      <c r="F682" s="19">
        <v>0</v>
      </c>
      <c r="H682" s="19"/>
      <c r="I682" s="19"/>
      <c r="J682" s="19"/>
      <c r="K682" s="2">
        <f t="shared" si="29"/>
        <v>3000000</v>
      </c>
      <c r="L682" s="19">
        <v>3000000</v>
      </c>
      <c r="M682" s="40"/>
    </row>
    <row r="683" spans="1:18" outlineLevel="1" x14ac:dyDescent="0.25">
      <c r="A683" t="s">
        <v>71</v>
      </c>
      <c r="B683" t="s">
        <v>70</v>
      </c>
      <c r="C683" t="s">
        <v>1359</v>
      </c>
      <c r="D683" t="s">
        <v>147</v>
      </c>
      <c r="E683" s="16">
        <f t="shared" si="32"/>
        <v>3000000</v>
      </c>
      <c r="F683" s="19">
        <v>0</v>
      </c>
      <c r="H683" s="19"/>
      <c r="I683" s="19"/>
      <c r="J683" s="19"/>
      <c r="K683" s="2">
        <f t="shared" si="29"/>
        <v>3000000</v>
      </c>
      <c r="L683" s="19">
        <v>3000000</v>
      </c>
      <c r="M683" s="40"/>
    </row>
    <row r="684" spans="1:18" s="19" customFormat="1" outlineLevel="1" x14ac:dyDescent="0.25">
      <c r="A684" t="s">
        <v>71</v>
      </c>
      <c r="B684" t="s">
        <v>70</v>
      </c>
      <c r="C684" t="s">
        <v>1360</v>
      </c>
      <c r="D684" t="s">
        <v>574</v>
      </c>
      <c r="E684" s="16">
        <f t="shared" si="32"/>
        <v>3000000</v>
      </c>
      <c r="F684" s="19">
        <v>0</v>
      </c>
      <c r="G684" s="2"/>
      <c r="K684" s="2">
        <f t="shared" si="29"/>
        <v>3000000</v>
      </c>
      <c r="L684" s="19">
        <v>3000000</v>
      </c>
      <c r="M684" s="40"/>
      <c r="R684"/>
    </row>
    <row r="685" spans="1:18" s="19" customFormat="1" outlineLevel="1" x14ac:dyDescent="0.25">
      <c r="A685" t="s">
        <v>71</v>
      </c>
      <c r="B685" t="s">
        <v>70</v>
      </c>
      <c r="C685" t="s">
        <v>1361</v>
      </c>
      <c r="D685" t="s">
        <v>391</v>
      </c>
      <c r="E685" s="16">
        <f t="shared" si="32"/>
        <v>3000000</v>
      </c>
      <c r="F685" s="19">
        <v>0</v>
      </c>
      <c r="G685" s="2"/>
      <c r="K685" s="2">
        <f t="shared" si="29"/>
        <v>3000000</v>
      </c>
      <c r="L685" s="19">
        <v>3000000</v>
      </c>
      <c r="M685" s="40"/>
      <c r="R685"/>
    </row>
    <row r="686" spans="1:18" s="19" customFormat="1" outlineLevel="1" x14ac:dyDescent="0.25">
      <c r="A686" t="s">
        <v>71</v>
      </c>
      <c r="B686" t="s">
        <v>70</v>
      </c>
      <c r="C686" t="s">
        <v>1362</v>
      </c>
      <c r="D686" t="s">
        <v>481</v>
      </c>
      <c r="E686" s="16">
        <f t="shared" si="32"/>
        <v>3000000</v>
      </c>
      <c r="F686" s="19">
        <v>0</v>
      </c>
      <c r="G686" s="2"/>
      <c r="K686" s="2">
        <f t="shared" si="29"/>
        <v>3000000</v>
      </c>
      <c r="L686" s="19">
        <v>3000000</v>
      </c>
      <c r="M686" s="40"/>
      <c r="R686"/>
    </row>
    <row r="687" spans="1:18" s="19" customFormat="1" outlineLevel="1" x14ac:dyDescent="0.25">
      <c r="A687" t="s">
        <v>71</v>
      </c>
      <c r="B687" t="s">
        <v>70</v>
      </c>
      <c r="C687" t="s">
        <v>1363</v>
      </c>
      <c r="D687" t="s">
        <v>939</v>
      </c>
      <c r="E687" s="16">
        <f t="shared" si="32"/>
        <v>3000000</v>
      </c>
      <c r="F687" s="19">
        <v>0</v>
      </c>
      <c r="G687" s="2"/>
      <c r="K687" s="2">
        <f t="shared" si="29"/>
        <v>3000000</v>
      </c>
      <c r="L687" s="19">
        <v>3000000</v>
      </c>
      <c r="M687" s="40"/>
      <c r="R687"/>
    </row>
    <row r="688" spans="1:18" s="19" customFormat="1" outlineLevel="1" x14ac:dyDescent="0.25">
      <c r="A688" t="s">
        <v>71</v>
      </c>
      <c r="B688" t="s">
        <v>70</v>
      </c>
      <c r="C688" t="s">
        <v>1364</v>
      </c>
      <c r="D688" t="s">
        <v>148</v>
      </c>
      <c r="E688" s="16">
        <f t="shared" si="32"/>
        <v>5000000</v>
      </c>
      <c r="F688" s="19">
        <v>5000000</v>
      </c>
      <c r="G688" s="2"/>
      <c r="K688" s="2">
        <f t="shared" si="29"/>
        <v>10000000</v>
      </c>
      <c r="L688" s="19">
        <v>10000000</v>
      </c>
      <c r="M688" s="40"/>
      <c r="R688"/>
    </row>
    <row r="689" spans="1:18" s="19" customFormat="1" outlineLevel="1" x14ac:dyDescent="0.25">
      <c r="A689" t="s">
        <v>71</v>
      </c>
      <c r="B689" t="s">
        <v>70</v>
      </c>
      <c r="C689" t="s">
        <v>1365</v>
      </c>
      <c r="D689" t="s">
        <v>149</v>
      </c>
      <c r="E689" s="16">
        <f t="shared" si="32"/>
        <v>5000000</v>
      </c>
      <c r="F689" s="19">
        <v>5000000</v>
      </c>
      <c r="G689" s="2"/>
      <c r="K689" s="2">
        <f t="shared" si="29"/>
        <v>10000000</v>
      </c>
      <c r="L689" s="19">
        <v>10000000</v>
      </c>
      <c r="M689" s="40"/>
      <c r="R689"/>
    </row>
    <row r="690" spans="1:18" s="19" customFormat="1" outlineLevel="1" x14ac:dyDescent="0.25">
      <c r="A690" t="s">
        <v>71</v>
      </c>
      <c r="B690" t="s">
        <v>70</v>
      </c>
      <c r="C690" t="s">
        <v>1366</v>
      </c>
      <c r="D690" t="s">
        <v>150</v>
      </c>
      <c r="E690" s="16">
        <f t="shared" si="32"/>
        <v>5000000</v>
      </c>
      <c r="F690" s="19">
        <v>5000000</v>
      </c>
      <c r="G690" s="2"/>
      <c r="K690" s="2">
        <f t="shared" si="29"/>
        <v>10000000</v>
      </c>
      <c r="L690" s="19">
        <v>10000000</v>
      </c>
      <c r="M690" s="40"/>
      <c r="R690"/>
    </row>
    <row r="691" spans="1:18" s="19" customFormat="1" outlineLevel="1" x14ac:dyDescent="0.25">
      <c r="A691" t="s">
        <v>71</v>
      </c>
      <c r="B691" t="s">
        <v>70</v>
      </c>
      <c r="C691" t="s">
        <v>1367</v>
      </c>
      <c r="D691" t="s">
        <v>151</v>
      </c>
      <c r="E691" s="16">
        <f t="shared" si="32"/>
        <v>5000000</v>
      </c>
      <c r="F691" s="19">
        <v>5000000</v>
      </c>
      <c r="G691" s="2"/>
      <c r="K691" s="2">
        <f t="shared" si="29"/>
        <v>10000000</v>
      </c>
      <c r="L691" s="19">
        <v>10000000</v>
      </c>
      <c r="M691" s="40"/>
      <c r="R691"/>
    </row>
    <row r="692" spans="1:18" s="19" customFormat="1" outlineLevel="1" x14ac:dyDescent="0.25">
      <c r="A692" t="s">
        <v>71</v>
      </c>
      <c r="B692" t="s">
        <v>70</v>
      </c>
      <c r="C692" t="s">
        <v>1368</v>
      </c>
      <c r="D692" t="s">
        <v>69</v>
      </c>
      <c r="E692" s="16">
        <f t="shared" si="32"/>
        <v>5000000</v>
      </c>
      <c r="F692" s="19">
        <v>5000000</v>
      </c>
      <c r="G692" s="2"/>
      <c r="K692" s="2">
        <f t="shared" si="29"/>
        <v>10000000</v>
      </c>
      <c r="L692" s="19">
        <v>10000000</v>
      </c>
      <c r="M692" s="40"/>
      <c r="R692"/>
    </row>
    <row r="693" spans="1:18" s="19" customFormat="1" outlineLevel="1" x14ac:dyDescent="0.25">
      <c r="A693" t="s">
        <v>71</v>
      </c>
      <c r="B693" t="s">
        <v>70</v>
      </c>
      <c r="C693" t="s">
        <v>1997</v>
      </c>
      <c r="D693" t="s">
        <v>1998</v>
      </c>
      <c r="E693" s="16">
        <f t="shared" si="32"/>
        <v>5000000</v>
      </c>
      <c r="F693" s="19">
        <v>5000000</v>
      </c>
      <c r="G693" s="2">
        <v>2000000</v>
      </c>
      <c r="K693" s="2">
        <f t="shared" si="29"/>
        <v>12000000</v>
      </c>
      <c r="L693" s="19">
        <v>10000000</v>
      </c>
      <c r="M693" s="40"/>
      <c r="R693"/>
    </row>
    <row r="694" spans="1:18" s="19" customFormat="1" outlineLevel="1" x14ac:dyDescent="0.25">
      <c r="A694" t="s">
        <v>71</v>
      </c>
      <c r="B694" t="s">
        <v>70</v>
      </c>
      <c r="C694" t="s">
        <v>1370</v>
      </c>
      <c r="D694" t="s">
        <v>575</v>
      </c>
      <c r="E694" s="16">
        <f t="shared" si="32"/>
        <v>5000000</v>
      </c>
      <c r="F694" s="19">
        <v>5000000</v>
      </c>
      <c r="G694" s="2"/>
      <c r="K694" s="2">
        <f t="shared" si="29"/>
        <v>10000000</v>
      </c>
      <c r="L694" s="19">
        <v>10000000</v>
      </c>
      <c r="M694" s="40"/>
      <c r="R694"/>
    </row>
    <row r="695" spans="1:18" s="19" customFormat="1" outlineLevel="1" x14ac:dyDescent="0.25">
      <c r="A695" t="s">
        <v>71</v>
      </c>
      <c r="B695" t="s">
        <v>70</v>
      </c>
      <c r="C695" t="s">
        <v>2191</v>
      </c>
      <c r="D695" t="s">
        <v>2192</v>
      </c>
      <c r="E695" s="16">
        <f t="shared" si="32"/>
        <v>185000</v>
      </c>
      <c r="F695" s="19">
        <v>5000000</v>
      </c>
      <c r="G695" s="2">
        <v>518518.51851851854</v>
      </c>
      <c r="K695" s="2">
        <f t="shared" si="29"/>
        <v>5703518.5185185187</v>
      </c>
      <c r="L695" s="19">
        <v>5185000</v>
      </c>
      <c r="M695" s="40"/>
      <c r="R695"/>
    </row>
    <row r="696" spans="1:18" s="19" customFormat="1" outlineLevel="1" x14ac:dyDescent="0.25">
      <c r="A696" t="s">
        <v>71</v>
      </c>
      <c r="B696" t="s">
        <v>70</v>
      </c>
      <c r="C696" t="s">
        <v>1372</v>
      </c>
      <c r="D696" t="s">
        <v>153</v>
      </c>
      <c r="E696" s="16">
        <f t="shared" si="32"/>
        <v>5000000</v>
      </c>
      <c r="F696" s="19">
        <v>5000000</v>
      </c>
      <c r="G696" s="2"/>
      <c r="K696" s="2">
        <f t="shared" si="29"/>
        <v>10000000</v>
      </c>
      <c r="L696" s="19">
        <v>10000000</v>
      </c>
      <c r="M696" s="40"/>
      <c r="R696"/>
    </row>
    <row r="697" spans="1:18" s="19" customFormat="1" outlineLevel="1" x14ac:dyDescent="0.25">
      <c r="A697" t="s">
        <v>71</v>
      </c>
      <c r="B697" t="s">
        <v>70</v>
      </c>
      <c r="C697" t="s">
        <v>1999</v>
      </c>
      <c r="D697" t="s">
        <v>2000</v>
      </c>
      <c r="E697" s="16">
        <f t="shared" si="32"/>
        <v>5000000</v>
      </c>
      <c r="F697" s="19">
        <v>5000000</v>
      </c>
      <c r="G697" s="2">
        <v>1000000</v>
      </c>
      <c r="K697" s="2">
        <f t="shared" si="29"/>
        <v>11000000</v>
      </c>
      <c r="L697" s="19">
        <v>10000000</v>
      </c>
      <c r="M697" s="40"/>
      <c r="R697"/>
    </row>
    <row r="698" spans="1:18" s="19" customFormat="1" outlineLevel="1" x14ac:dyDescent="0.25">
      <c r="A698" t="s">
        <v>71</v>
      </c>
      <c r="B698" t="s">
        <v>70</v>
      </c>
      <c r="C698" s="2" t="s">
        <v>1374</v>
      </c>
      <c r="D698" s="2" t="s">
        <v>1375</v>
      </c>
      <c r="E698" s="16">
        <f t="shared" si="32"/>
        <v>5000000</v>
      </c>
      <c r="F698" s="2">
        <v>5000000</v>
      </c>
      <c r="G698" s="2">
        <v>148148.14814814815</v>
      </c>
      <c r="H698" s="2"/>
      <c r="I698" s="2"/>
      <c r="J698" s="2"/>
      <c r="K698" s="2">
        <f t="shared" si="29"/>
        <v>10148148.148148147</v>
      </c>
      <c r="L698" s="2">
        <v>10000000</v>
      </c>
      <c r="M698" s="37"/>
      <c r="R698"/>
    </row>
    <row r="699" spans="1:18" s="19" customFormat="1" outlineLevel="1" x14ac:dyDescent="0.25">
      <c r="A699" t="s">
        <v>71</v>
      </c>
      <c r="B699" t="s">
        <v>70</v>
      </c>
      <c r="C699" s="2" t="s">
        <v>1376</v>
      </c>
      <c r="D699" s="2" t="s">
        <v>610</v>
      </c>
      <c r="E699" s="16">
        <f t="shared" si="32"/>
        <v>5000000</v>
      </c>
      <c r="F699" s="2">
        <v>5000000</v>
      </c>
      <c r="G699" s="2"/>
      <c r="H699" s="2"/>
      <c r="I699" s="2"/>
      <c r="J699" s="2"/>
      <c r="K699" s="2">
        <f t="shared" si="29"/>
        <v>10000000</v>
      </c>
      <c r="L699" s="2">
        <v>10000000</v>
      </c>
      <c r="M699" s="37"/>
      <c r="R699"/>
    </row>
    <row r="700" spans="1:18" outlineLevel="1" x14ac:dyDescent="0.25">
      <c r="A700" t="s">
        <v>71</v>
      </c>
      <c r="B700" t="s">
        <v>70</v>
      </c>
      <c r="C700" s="2" t="s">
        <v>1377</v>
      </c>
      <c r="D700" s="2" t="s">
        <v>394</v>
      </c>
      <c r="E700" s="16">
        <f t="shared" si="32"/>
        <v>3000000</v>
      </c>
      <c r="F700" s="2">
        <v>0</v>
      </c>
      <c r="K700" s="2">
        <f t="shared" si="29"/>
        <v>3000000</v>
      </c>
      <c r="L700" s="2">
        <v>3000000</v>
      </c>
    </row>
    <row r="701" spans="1:18" outlineLevel="1" x14ac:dyDescent="0.25">
      <c r="A701" t="s">
        <v>71</v>
      </c>
      <c r="B701" t="s">
        <v>74</v>
      </c>
      <c r="C701" s="2" t="s">
        <v>1378</v>
      </c>
      <c r="D701" s="2" t="s">
        <v>154</v>
      </c>
      <c r="E701" s="16">
        <f t="shared" si="32"/>
        <v>3500000</v>
      </c>
      <c r="F701" s="2">
        <v>0</v>
      </c>
      <c r="K701" s="2">
        <f t="shared" si="29"/>
        <v>3500000</v>
      </c>
      <c r="L701" s="2">
        <v>3500000</v>
      </c>
    </row>
    <row r="702" spans="1:18" outlineLevel="1" x14ac:dyDescent="0.25">
      <c r="A702" t="s">
        <v>71</v>
      </c>
      <c r="B702" t="s">
        <v>74</v>
      </c>
      <c r="C702" s="2" t="s">
        <v>1379</v>
      </c>
      <c r="D702" s="2" t="s">
        <v>913</v>
      </c>
      <c r="E702" s="16">
        <f t="shared" si="32"/>
        <v>3500000</v>
      </c>
      <c r="F702" s="2">
        <v>0</v>
      </c>
      <c r="K702" s="2">
        <f t="shared" si="29"/>
        <v>3500000</v>
      </c>
      <c r="L702" s="2">
        <v>3500000</v>
      </c>
    </row>
    <row r="703" spans="1:18" outlineLevel="1" x14ac:dyDescent="0.25">
      <c r="A703" t="s">
        <v>71</v>
      </c>
      <c r="B703" t="s">
        <v>74</v>
      </c>
      <c r="C703" s="2" t="s">
        <v>1380</v>
      </c>
      <c r="D703" s="2" t="s">
        <v>81</v>
      </c>
      <c r="E703" s="16">
        <f t="shared" si="32"/>
        <v>5700000</v>
      </c>
      <c r="F703" s="2">
        <v>5700000</v>
      </c>
      <c r="K703" s="2">
        <f t="shared" si="29"/>
        <v>11400000</v>
      </c>
      <c r="L703" s="2">
        <v>11400000</v>
      </c>
    </row>
    <row r="704" spans="1:18" outlineLevel="1" x14ac:dyDescent="0.25">
      <c r="A704" t="s">
        <v>71</v>
      </c>
      <c r="B704" t="s">
        <v>74</v>
      </c>
      <c r="C704" s="19" t="s">
        <v>1381</v>
      </c>
      <c r="D704" s="19" t="s">
        <v>152</v>
      </c>
      <c r="E704" s="16">
        <f t="shared" si="32"/>
        <v>5700000</v>
      </c>
      <c r="F704" s="19">
        <v>5700000</v>
      </c>
      <c r="H704" s="19"/>
      <c r="I704" s="19"/>
      <c r="J704" s="19"/>
      <c r="K704" s="2">
        <f t="shared" si="29"/>
        <v>11400000</v>
      </c>
      <c r="L704" s="2">
        <v>11400000</v>
      </c>
      <c r="M704" s="39"/>
    </row>
    <row r="705" spans="1:18" outlineLevel="1" x14ac:dyDescent="0.25">
      <c r="A705" t="s">
        <v>71</v>
      </c>
      <c r="B705" t="s">
        <v>75</v>
      </c>
      <c r="C705" s="19" t="s">
        <v>1382</v>
      </c>
      <c r="D705" s="19" t="s">
        <v>72</v>
      </c>
      <c r="E705" s="16">
        <f t="shared" si="32"/>
        <v>7700000</v>
      </c>
      <c r="F705" s="19">
        <v>7700000</v>
      </c>
      <c r="H705" s="19">
        <v>1450000</v>
      </c>
      <c r="I705" s="19"/>
      <c r="J705" s="19">
        <v>10000000</v>
      </c>
      <c r="K705" s="2">
        <f t="shared" si="29"/>
        <v>23950000</v>
      </c>
      <c r="L705" s="19">
        <v>25400000</v>
      </c>
      <c r="M705" s="39" t="s">
        <v>843</v>
      </c>
    </row>
    <row r="706" spans="1:18" outlineLevel="1" x14ac:dyDescent="0.25">
      <c r="A706" t="s">
        <v>71</v>
      </c>
      <c r="B706" t="s">
        <v>75</v>
      </c>
      <c r="C706" s="19" t="s">
        <v>1383</v>
      </c>
      <c r="D706" s="19" t="s">
        <v>914</v>
      </c>
      <c r="E706" s="16">
        <f t="shared" si="32"/>
        <v>4700000</v>
      </c>
      <c r="F706" s="19">
        <v>0</v>
      </c>
      <c r="H706" s="19"/>
      <c r="I706" s="19"/>
      <c r="J706" s="19">
        <v>0</v>
      </c>
      <c r="K706" s="2">
        <f t="shared" si="29"/>
        <v>4700000</v>
      </c>
      <c r="L706" s="22">
        <v>4700000</v>
      </c>
      <c r="M706" s="39"/>
    </row>
    <row r="707" spans="1:18" s="1" customFormat="1" x14ac:dyDescent="0.25">
      <c r="A707" s="3"/>
      <c r="B707" s="3"/>
      <c r="C707" s="3"/>
      <c r="D707" s="3" t="s">
        <v>87</v>
      </c>
      <c r="E707" s="4">
        <f t="shared" ref="E707:J707" si="33">SUM(E678:E706)</f>
        <v>118985000</v>
      </c>
      <c r="F707" s="4">
        <f t="shared" si="33"/>
        <v>79100000</v>
      </c>
      <c r="G707" s="4">
        <f t="shared" si="33"/>
        <v>5666666.666666667</v>
      </c>
      <c r="H707" s="4">
        <f t="shared" si="33"/>
        <v>1450000</v>
      </c>
      <c r="I707" s="4">
        <f t="shared" si="33"/>
        <v>0</v>
      </c>
      <c r="J707" s="4">
        <f t="shared" si="33"/>
        <v>10000000</v>
      </c>
      <c r="K707" s="4">
        <f t="shared" ref="K707:K708" si="34">SUM(E707:G707)-H707+I707+J707</f>
        <v>212301666.66666666</v>
      </c>
      <c r="L707" s="4">
        <f>SUM(L678:L706)</f>
        <v>208085000</v>
      </c>
      <c r="M707" s="41"/>
      <c r="N707" s="35">
        <v>148185000</v>
      </c>
      <c r="O707" s="19">
        <v>29800000</v>
      </c>
      <c r="P707" s="35">
        <v>28650000</v>
      </c>
      <c r="Q707" s="35">
        <v>5666666.666666667</v>
      </c>
      <c r="R707" s="30">
        <f>+SUM(N707:Q707)-K707</f>
        <v>0</v>
      </c>
    </row>
    <row r="708" spans="1:18" x14ac:dyDescent="0.25">
      <c r="E708" s="2">
        <f t="shared" ref="E708:J708" si="35">SUM(E125,E256,E373,E530,E677,E707)</f>
        <v>1743370075.1322751</v>
      </c>
      <c r="F708" s="2">
        <f t="shared" si="35"/>
        <v>1930600000</v>
      </c>
      <c r="G708" s="2">
        <f t="shared" si="35"/>
        <v>144164481.48148146</v>
      </c>
      <c r="H708" s="2">
        <f t="shared" si="35"/>
        <v>4640000</v>
      </c>
      <c r="I708" s="2">
        <f t="shared" si="35"/>
        <v>228540000</v>
      </c>
      <c r="J708" s="2">
        <f t="shared" si="35"/>
        <v>50000000</v>
      </c>
      <c r="K708" s="2">
        <f t="shared" si="34"/>
        <v>4092034556.6137567</v>
      </c>
      <c r="L708" s="2">
        <f>SUM(L125,L256,L373,L530,L677,L707)</f>
        <v>3872854075.1322751</v>
      </c>
      <c r="N708" s="2">
        <f>SUM(N125,N256,N373,N530,N677,N707)</f>
        <v>3316309998.209198</v>
      </c>
      <c r="O708" s="2">
        <f>SUM(O125,O256,O373,O530,O677,O707)</f>
        <v>473400000</v>
      </c>
      <c r="P708" s="2">
        <f>SUM(P125,P256,P373,P530,P677,P707)</f>
        <v>148860000</v>
      </c>
      <c r="Q708" s="2">
        <f>SUM(Q125,Q256,Q373,Q530,Q677,Q707)</f>
        <v>144164480.18518516</v>
      </c>
      <c r="R708" s="30">
        <f>+SUM(N708:Q708)-K708</f>
        <v>-9300078.219373703</v>
      </c>
    </row>
    <row r="709" spans="1:18" x14ac:dyDescent="0.25">
      <c r="D709" s="2"/>
      <c r="K709" s="2">
        <f>+SUM(E709:G709)-H709</f>
        <v>0</v>
      </c>
      <c r="M709" s="40"/>
    </row>
    <row r="710" spans="1:18" x14ac:dyDescent="0.25">
      <c r="D710" s="2"/>
      <c r="K710" s="2">
        <f>+SUM(E710:G710)-H710</f>
        <v>0</v>
      </c>
      <c r="M710" s="40"/>
    </row>
    <row r="711" spans="1:18" x14ac:dyDescent="0.25">
      <c r="K711" s="2">
        <f>SUM(K708:K710)</f>
        <v>4092034556.6137567</v>
      </c>
      <c r="M711" s="40"/>
    </row>
    <row r="712" spans="1:18" x14ac:dyDescent="0.25">
      <c r="I712" s="19">
        <f>+IFERROR(VLOOKUP($C712,[2]SM!$B$6:$N$744,13,0),0)</f>
        <v>0</v>
      </c>
    </row>
    <row r="713" spans="1:18" s="2" customFormat="1" x14ac:dyDescent="0.25">
      <c r="A713"/>
      <c r="B713" t="s">
        <v>20</v>
      </c>
      <c r="C713"/>
      <c r="D713"/>
      <c r="E713" s="2">
        <f t="shared" ref="E713:H719" si="36">SUMIF($B$4:$B$706,$B713,E$4:E$706)</f>
        <v>1365685075.1322753</v>
      </c>
      <c r="F713" s="2">
        <f t="shared" si="36"/>
        <v>1583200000</v>
      </c>
      <c r="G713" s="2">
        <f t="shared" si="36"/>
        <v>138497814.81481484</v>
      </c>
      <c r="H713" s="2">
        <f t="shared" si="36"/>
        <v>0</v>
      </c>
      <c r="K713" s="2">
        <f t="shared" ref="K713:L719" si="37">SUMIF($B$4:$B$706,$B713,K$4:K$706)</f>
        <v>3315922889.9470897</v>
      </c>
      <c r="L713" s="2">
        <f t="shared" si="37"/>
        <v>3177425075.1322751</v>
      </c>
      <c r="M713" s="37"/>
    </row>
    <row r="714" spans="1:18" s="2" customFormat="1" x14ac:dyDescent="0.25">
      <c r="A714"/>
      <c r="B714" t="s">
        <v>37</v>
      </c>
      <c r="C714"/>
      <c r="D714"/>
      <c r="E714" s="2">
        <f t="shared" si="36"/>
        <v>212000000</v>
      </c>
      <c r="F714" s="2">
        <f t="shared" si="36"/>
        <v>231600000</v>
      </c>
      <c r="G714" s="2">
        <f t="shared" si="36"/>
        <v>0</v>
      </c>
      <c r="H714" s="2">
        <f t="shared" si="36"/>
        <v>0</v>
      </c>
      <c r="K714" s="2">
        <f t="shared" si="37"/>
        <v>443600000</v>
      </c>
      <c r="L714" s="2">
        <f t="shared" si="37"/>
        <v>443600000</v>
      </c>
      <c r="M714" s="37"/>
    </row>
    <row r="715" spans="1:18" s="2" customFormat="1" x14ac:dyDescent="0.25">
      <c r="A715"/>
      <c r="B715" t="s">
        <v>38</v>
      </c>
      <c r="C715"/>
      <c r="D715"/>
      <c r="E715" s="2">
        <f t="shared" si="36"/>
        <v>0</v>
      </c>
      <c r="F715" s="2">
        <f t="shared" si="36"/>
        <v>0</v>
      </c>
      <c r="G715" s="2">
        <f t="shared" si="36"/>
        <v>0</v>
      </c>
      <c r="H715" s="2">
        <f t="shared" si="36"/>
        <v>0</v>
      </c>
      <c r="K715" s="2">
        <f t="shared" si="37"/>
        <v>0</v>
      </c>
      <c r="L715" s="2">
        <f t="shared" si="37"/>
        <v>0</v>
      </c>
      <c r="M715" s="37"/>
    </row>
    <row r="716" spans="1:18" s="2" customFormat="1" x14ac:dyDescent="0.25">
      <c r="A716"/>
      <c r="B716" t="s">
        <v>39</v>
      </c>
      <c r="C716"/>
      <c r="D716"/>
      <c r="E716" s="2">
        <f t="shared" si="36"/>
        <v>46700000</v>
      </c>
      <c r="F716" s="2">
        <f t="shared" si="36"/>
        <v>36700000</v>
      </c>
      <c r="G716" s="2">
        <f t="shared" si="36"/>
        <v>0</v>
      </c>
      <c r="H716" s="2">
        <f t="shared" si="36"/>
        <v>3190000</v>
      </c>
      <c r="K716" s="2">
        <f t="shared" si="37"/>
        <v>120210000</v>
      </c>
      <c r="L716" s="2">
        <f t="shared" si="37"/>
        <v>123400000</v>
      </c>
      <c r="M716" s="37"/>
    </row>
    <row r="717" spans="1:18" s="2" customFormat="1" x14ac:dyDescent="0.25">
      <c r="A717"/>
      <c r="B717" t="s">
        <v>75</v>
      </c>
      <c r="C717"/>
      <c r="D717"/>
      <c r="E717" s="2">
        <f t="shared" si="36"/>
        <v>12400000</v>
      </c>
      <c r="F717" s="2">
        <f t="shared" si="36"/>
        <v>7700000</v>
      </c>
      <c r="G717" s="2">
        <f t="shared" si="36"/>
        <v>0</v>
      </c>
      <c r="H717" s="2">
        <f t="shared" si="36"/>
        <v>1450000</v>
      </c>
      <c r="K717" s="2">
        <f t="shared" si="37"/>
        <v>28650000</v>
      </c>
      <c r="L717" s="2">
        <f t="shared" si="37"/>
        <v>30100000</v>
      </c>
      <c r="M717" s="37"/>
    </row>
    <row r="718" spans="1:18" s="2" customFormat="1" x14ac:dyDescent="0.25">
      <c r="A718"/>
      <c r="B718" t="s">
        <v>70</v>
      </c>
      <c r="C718"/>
      <c r="D718"/>
      <c r="E718" s="2">
        <f t="shared" si="36"/>
        <v>88185000</v>
      </c>
      <c r="F718" s="2">
        <f t="shared" si="36"/>
        <v>60000000</v>
      </c>
      <c r="G718" s="2">
        <f t="shared" si="36"/>
        <v>5666666.666666667</v>
      </c>
      <c r="H718" s="2">
        <f t="shared" si="36"/>
        <v>0</v>
      </c>
      <c r="K718" s="2">
        <f t="shared" si="37"/>
        <v>153851666.66666666</v>
      </c>
      <c r="L718" s="2">
        <f t="shared" si="37"/>
        <v>148185000</v>
      </c>
      <c r="M718" s="37"/>
    </row>
    <row r="719" spans="1:18" s="2" customFormat="1" x14ac:dyDescent="0.25">
      <c r="A719"/>
      <c r="B719" t="s">
        <v>74</v>
      </c>
      <c r="C719"/>
      <c r="D719"/>
      <c r="E719" s="2">
        <f t="shared" si="36"/>
        <v>18400000</v>
      </c>
      <c r="F719" s="2">
        <f t="shared" si="36"/>
        <v>11400000</v>
      </c>
      <c r="G719" s="2">
        <f t="shared" si="36"/>
        <v>0</v>
      </c>
      <c r="H719" s="2">
        <f t="shared" si="36"/>
        <v>0</v>
      </c>
      <c r="K719" s="2">
        <f t="shared" si="37"/>
        <v>29800000</v>
      </c>
      <c r="L719" s="2">
        <f t="shared" si="37"/>
        <v>29800000</v>
      </c>
      <c r="M719" s="37"/>
    </row>
    <row r="720" spans="1:18" s="2" customFormat="1" x14ac:dyDescent="0.25">
      <c r="A720"/>
      <c r="B720"/>
      <c r="C720"/>
      <c r="D720"/>
      <c r="M720" s="37"/>
    </row>
    <row r="721" spans="1:13" s="2" customFormat="1" x14ac:dyDescent="0.25">
      <c r="A721"/>
      <c r="B721" t="s">
        <v>20</v>
      </c>
      <c r="C721"/>
      <c r="D721"/>
      <c r="E721" s="2">
        <f>+E718+E713</f>
        <v>1453870075.1322753</v>
      </c>
      <c r="F721" s="2">
        <f t="shared" ref="F721:L722" si="38">+F718+F713</f>
        <v>1643200000</v>
      </c>
      <c r="G721" s="2">
        <f t="shared" si="38"/>
        <v>144164481.48148149</v>
      </c>
      <c r="H721" s="2">
        <f t="shared" si="38"/>
        <v>0</v>
      </c>
      <c r="K721" s="2">
        <f t="shared" si="38"/>
        <v>3469774556.6137562</v>
      </c>
      <c r="L721" s="2">
        <f t="shared" si="38"/>
        <v>3325610075.1322751</v>
      </c>
      <c r="M721" s="37"/>
    </row>
    <row r="722" spans="1:13" s="2" customFormat="1" x14ac:dyDescent="0.25">
      <c r="A722"/>
      <c r="B722" t="s">
        <v>37</v>
      </c>
      <c r="C722"/>
      <c r="D722"/>
      <c r="E722" s="2">
        <f>+E719+E714</f>
        <v>230400000</v>
      </c>
      <c r="F722" s="2">
        <f t="shared" si="38"/>
        <v>243000000</v>
      </c>
      <c r="G722" s="2">
        <f t="shared" si="38"/>
        <v>0</v>
      </c>
      <c r="H722" s="2">
        <f t="shared" si="38"/>
        <v>0</v>
      </c>
      <c r="K722" s="2">
        <f t="shared" si="38"/>
        <v>473400000</v>
      </c>
      <c r="L722" s="2">
        <f t="shared" si="38"/>
        <v>473400000</v>
      </c>
      <c r="M722" s="37"/>
    </row>
    <row r="723" spans="1:13" s="2" customFormat="1" x14ac:dyDescent="0.25">
      <c r="A723"/>
      <c r="B723" t="s">
        <v>38</v>
      </c>
      <c r="C723"/>
      <c r="D723"/>
      <c r="E723" s="2">
        <f t="shared" ref="E723:L723" si="39">+E715</f>
        <v>0</v>
      </c>
      <c r="F723" s="2">
        <f t="shared" si="39"/>
        <v>0</v>
      </c>
      <c r="G723" s="2">
        <f t="shared" si="39"/>
        <v>0</v>
      </c>
      <c r="H723" s="2">
        <f t="shared" si="39"/>
        <v>0</v>
      </c>
      <c r="K723" s="2">
        <f t="shared" si="39"/>
        <v>0</v>
      </c>
      <c r="L723" s="2">
        <f t="shared" si="39"/>
        <v>0</v>
      </c>
      <c r="M723" s="37"/>
    </row>
    <row r="724" spans="1:13" s="2" customFormat="1" x14ac:dyDescent="0.25">
      <c r="A724"/>
      <c r="B724" t="s">
        <v>39</v>
      </c>
      <c r="C724"/>
      <c r="D724"/>
      <c r="E724" s="2">
        <f t="shared" ref="E724:L724" si="40">+E717+E716</f>
        <v>59100000</v>
      </c>
      <c r="F724" s="2">
        <f t="shared" si="40"/>
        <v>44400000</v>
      </c>
      <c r="G724" s="2">
        <f t="shared" si="40"/>
        <v>0</v>
      </c>
      <c r="H724" s="2">
        <f t="shared" si="40"/>
        <v>4640000</v>
      </c>
      <c r="K724" s="2">
        <f t="shared" si="40"/>
        <v>148860000</v>
      </c>
      <c r="L724" s="2">
        <f t="shared" si="40"/>
        <v>153500000</v>
      </c>
      <c r="M724" s="37"/>
    </row>
    <row r="725" spans="1:13" s="2" customFormat="1" x14ac:dyDescent="0.25">
      <c r="A725"/>
      <c r="B725"/>
      <c r="C725"/>
      <c r="D725"/>
      <c r="E725" s="15">
        <f t="shared" ref="E725:L725" si="41">SUM(E721:E724)</f>
        <v>1743370075.1322753</v>
      </c>
      <c r="F725" s="15">
        <f t="shared" si="41"/>
        <v>1930600000</v>
      </c>
      <c r="G725" s="15">
        <f t="shared" si="41"/>
        <v>144164481.48148149</v>
      </c>
      <c r="H725" s="15">
        <f t="shared" si="41"/>
        <v>4640000</v>
      </c>
      <c r="I725" s="15"/>
      <c r="J725" s="15"/>
      <c r="K725" s="15">
        <f t="shared" si="41"/>
        <v>4092034556.6137562</v>
      </c>
      <c r="L725" s="15">
        <f t="shared" si="41"/>
        <v>3952510075.1322751</v>
      </c>
      <c r="M725" s="37"/>
    </row>
    <row r="726" spans="1:13" s="2" customFormat="1" x14ac:dyDescent="0.25">
      <c r="A726"/>
      <c r="B726"/>
      <c r="C726"/>
      <c r="D726"/>
      <c r="M726" s="37"/>
    </row>
    <row r="727" spans="1:13" s="2" customFormat="1" x14ac:dyDescent="0.25">
      <c r="A727"/>
      <c r="B727" t="s">
        <v>20</v>
      </c>
      <c r="C727" t="s">
        <v>28</v>
      </c>
      <c r="D727"/>
      <c r="E727" s="2">
        <f t="shared" ref="E727:H753" si="42">SUMPRODUCT(($A$4:$A$707=$C727)*($B$4:$B$707=$B727)*(E$4:E$707))</f>
        <v>0</v>
      </c>
      <c r="F727" s="2">
        <f t="shared" si="42"/>
        <v>0</v>
      </c>
      <c r="G727" s="2">
        <f t="shared" si="42"/>
        <v>0</v>
      </c>
      <c r="H727" s="2">
        <f t="shared" si="42"/>
        <v>0</v>
      </c>
      <c r="K727" s="2">
        <f t="shared" ref="K727:K753" si="43">SUMPRODUCT(($A$4:$A$707=$C727)*($B$4:$B$707=$B727)*(K$4:K$707))</f>
        <v>0</v>
      </c>
      <c r="L727" s="2">
        <f t="shared" ref="L727:L753" si="44">SUMPRODUCT(($A$4:$A$707=$C727)*($B$4:$B$707=$B727)*($L$4:$L$707))</f>
        <v>0</v>
      </c>
      <c r="M727" s="37"/>
    </row>
    <row r="728" spans="1:13" s="2" customFormat="1" x14ac:dyDescent="0.25">
      <c r="A728"/>
      <c r="B728" t="s">
        <v>37</v>
      </c>
      <c r="C728" t="s">
        <v>28</v>
      </c>
      <c r="D728"/>
      <c r="E728" s="2">
        <f t="shared" si="42"/>
        <v>0</v>
      </c>
      <c r="F728" s="2">
        <f t="shared" si="42"/>
        <v>0</v>
      </c>
      <c r="G728" s="2">
        <f t="shared" si="42"/>
        <v>0</v>
      </c>
      <c r="H728" s="2">
        <f t="shared" si="42"/>
        <v>0</v>
      </c>
      <c r="K728" s="2">
        <f t="shared" si="43"/>
        <v>0</v>
      </c>
      <c r="L728" s="2">
        <f t="shared" si="44"/>
        <v>0</v>
      </c>
      <c r="M728" s="37"/>
    </row>
    <row r="729" spans="1:13" s="2" customFormat="1" x14ac:dyDescent="0.25">
      <c r="A729"/>
      <c r="B729" t="s">
        <v>38</v>
      </c>
      <c r="C729" t="s">
        <v>28</v>
      </c>
      <c r="D729"/>
      <c r="E729" s="2">
        <f t="shared" si="42"/>
        <v>0</v>
      </c>
      <c r="F729" s="2">
        <f t="shared" si="42"/>
        <v>0</v>
      </c>
      <c r="G729" s="2">
        <f t="shared" si="42"/>
        <v>0</v>
      </c>
      <c r="H729" s="2">
        <f t="shared" si="42"/>
        <v>0</v>
      </c>
      <c r="K729" s="2">
        <f t="shared" si="43"/>
        <v>0</v>
      </c>
      <c r="L729" s="2">
        <f t="shared" si="44"/>
        <v>0</v>
      </c>
      <c r="M729" s="37">
        <f>+SUM(E727:G730)</f>
        <v>0</v>
      </c>
    </row>
    <row r="730" spans="1:13" s="2" customFormat="1" x14ac:dyDescent="0.25">
      <c r="A730"/>
      <c r="B730" t="s">
        <v>39</v>
      </c>
      <c r="C730" t="s">
        <v>28</v>
      </c>
      <c r="D730"/>
      <c r="E730" s="2">
        <f t="shared" si="42"/>
        <v>0</v>
      </c>
      <c r="F730" s="2">
        <f t="shared" si="42"/>
        <v>0</v>
      </c>
      <c r="G730" s="2">
        <f t="shared" si="42"/>
        <v>0</v>
      </c>
      <c r="H730" s="2">
        <f t="shared" si="42"/>
        <v>0</v>
      </c>
      <c r="K730" s="2">
        <f t="shared" si="43"/>
        <v>0</v>
      </c>
      <c r="L730" s="2">
        <f t="shared" si="44"/>
        <v>0</v>
      </c>
      <c r="M730" s="37"/>
    </row>
    <row r="731" spans="1:13" s="2" customFormat="1" x14ac:dyDescent="0.25">
      <c r="A731"/>
      <c r="B731" t="s">
        <v>20</v>
      </c>
      <c r="C731" t="s">
        <v>64</v>
      </c>
      <c r="D731"/>
      <c r="E731" s="2">
        <f t="shared" si="42"/>
        <v>0</v>
      </c>
      <c r="F731" s="2">
        <f t="shared" si="42"/>
        <v>0</v>
      </c>
      <c r="G731" s="2">
        <f t="shared" si="42"/>
        <v>0</v>
      </c>
      <c r="H731" s="2">
        <f t="shared" si="42"/>
        <v>0</v>
      </c>
      <c r="K731" s="2">
        <f t="shared" si="43"/>
        <v>0</v>
      </c>
      <c r="L731" s="2">
        <f t="shared" si="44"/>
        <v>0</v>
      </c>
      <c r="M731" s="37"/>
    </row>
    <row r="732" spans="1:13" s="2" customFormat="1" x14ac:dyDescent="0.25">
      <c r="A732"/>
      <c r="B732" t="s">
        <v>37</v>
      </c>
      <c r="C732" t="s">
        <v>64</v>
      </c>
      <c r="D732"/>
      <c r="E732" s="2">
        <f t="shared" si="42"/>
        <v>0</v>
      </c>
      <c r="F732" s="2">
        <f t="shared" si="42"/>
        <v>0</v>
      </c>
      <c r="G732" s="2">
        <f t="shared" si="42"/>
        <v>0</v>
      </c>
      <c r="H732" s="2">
        <f t="shared" si="42"/>
        <v>0</v>
      </c>
      <c r="K732" s="2">
        <f t="shared" si="43"/>
        <v>0</v>
      </c>
      <c r="L732" s="2">
        <f t="shared" si="44"/>
        <v>0</v>
      </c>
      <c r="M732" s="37"/>
    </row>
    <row r="733" spans="1:13" s="2" customFormat="1" x14ac:dyDescent="0.25">
      <c r="A733"/>
      <c r="B733" t="s">
        <v>38</v>
      </c>
      <c r="C733" t="s">
        <v>64</v>
      </c>
      <c r="D733"/>
      <c r="E733" s="2">
        <f t="shared" si="42"/>
        <v>0</v>
      </c>
      <c r="F733" s="2">
        <f t="shared" si="42"/>
        <v>0</v>
      </c>
      <c r="G733" s="2">
        <f t="shared" si="42"/>
        <v>0</v>
      </c>
      <c r="H733" s="2">
        <f t="shared" si="42"/>
        <v>0</v>
      </c>
      <c r="K733" s="2">
        <f t="shared" si="43"/>
        <v>0</v>
      </c>
      <c r="L733" s="2">
        <f t="shared" si="44"/>
        <v>0</v>
      </c>
      <c r="M733" s="37"/>
    </row>
    <row r="734" spans="1:13" s="2" customFormat="1" x14ac:dyDescent="0.25">
      <c r="A734"/>
      <c r="B734" t="s">
        <v>39</v>
      </c>
      <c r="C734" t="s">
        <v>64</v>
      </c>
      <c r="D734"/>
      <c r="E734" s="2">
        <f t="shared" si="42"/>
        <v>0</v>
      </c>
      <c r="F734" s="2">
        <f t="shared" si="42"/>
        <v>0</v>
      </c>
      <c r="G734" s="2">
        <f t="shared" si="42"/>
        <v>0</v>
      </c>
      <c r="H734" s="2">
        <f t="shared" si="42"/>
        <v>0</v>
      </c>
      <c r="K734" s="2">
        <f t="shared" si="43"/>
        <v>0</v>
      </c>
      <c r="L734" s="2">
        <f t="shared" si="44"/>
        <v>0</v>
      </c>
      <c r="M734" s="37"/>
    </row>
    <row r="735" spans="1:13" s="2" customFormat="1" x14ac:dyDescent="0.25">
      <c r="A735"/>
      <c r="B735" t="s">
        <v>20</v>
      </c>
      <c r="C735" t="s">
        <v>40</v>
      </c>
      <c r="D735"/>
      <c r="E735" s="2">
        <f t="shared" si="42"/>
        <v>0</v>
      </c>
      <c r="F735" s="2">
        <f t="shared" si="42"/>
        <v>0</v>
      </c>
      <c r="G735" s="2">
        <f t="shared" si="42"/>
        <v>0</v>
      </c>
      <c r="H735" s="2">
        <f t="shared" si="42"/>
        <v>0</v>
      </c>
      <c r="K735" s="2">
        <f t="shared" si="43"/>
        <v>0</v>
      </c>
      <c r="L735" s="2">
        <f t="shared" si="44"/>
        <v>0</v>
      </c>
      <c r="M735" s="37"/>
    </row>
    <row r="736" spans="1:13" s="2" customFormat="1" x14ac:dyDescent="0.25">
      <c r="A736"/>
      <c r="B736" t="s">
        <v>37</v>
      </c>
      <c r="C736" t="s">
        <v>40</v>
      </c>
      <c r="D736"/>
      <c r="E736" s="2">
        <f t="shared" si="42"/>
        <v>0</v>
      </c>
      <c r="F736" s="2">
        <f t="shared" si="42"/>
        <v>0</v>
      </c>
      <c r="G736" s="2">
        <f t="shared" si="42"/>
        <v>0</v>
      </c>
      <c r="H736" s="2">
        <f t="shared" si="42"/>
        <v>0</v>
      </c>
      <c r="K736" s="2">
        <f t="shared" si="43"/>
        <v>0</v>
      </c>
      <c r="L736" s="2">
        <f t="shared" si="44"/>
        <v>0</v>
      </c>
      <c r="M736" s="37"/>
    </row>
    <row r="737" spans="1:13" s="2" customFormat="1" x14ac:dyDescent="0.25">
      <c r="A737"/>
      <c r="B737" t="s">
        <v>38</v>
      </c>
      <c r="C737" t="s">
        <v>40</v>
      </c>
      <c r="D737"/>
      <c r="E737" s="2">
        <f t="shared" si="42"/>
        <v>0</v>
      </c>
      <c r="F737" s="2">
        <f t="shared" si="42"/>
        <v>0</v>
      </c>
      <c r="G737" s="2">
        <f t="shared" si="42"/>
        <v>0</v>
      </c>
      <c r="H737" s="2">
        <f t="shared" si="42"/>
        <v>0</v>
      </c>
      <c r="K737" s="2">
        <f t="shared" si="43"/>
        <v>0</v>
      </c>
      <c r="L737" s="2">
        <f t="shared" si="44"/>
        <v>0</v>
      </c>
      <c r="M737" s="37"/>
    </row>
    <row r="738" spans="1:13" s="2" customFormat="1" x14ac:dyDescent="0.25">
      <c r="A738"/>
      <c r="B738" t="s">
        <v>39</v>
      </c>
      <c r="C738" t="s">
        <v>40</v>
      </c>
      <c r="D738"/>
      <c r="E738" s="2">
        <f t="shared" si="42"/>
        <v>0</v>
      </c>
      <c r="F738" s="2">
        <f t="shared" si="42"/>
        <v>0</v>
      </c>
      <c r="G738" s="2">
        <f t="shared" si="42"/>
        <v>0</v>
      </c>
      <c r="H738" s="2">
        <f t="shared" si="42"/>
        <v>0</v>
      </c>
      <c r="K738" s="2">
        <f t="shared" si="43"/>
        <v>0</v>
      </c>
      <c r="L738" s="2">
        <f t="shared" si="44"/>
        <v>0</v>
      </c>
      <c r="M738" s="37"/>
    </row>
    <row r="739" spans="1:13" s="2" customFormat="1" x14ac:dyDescent="0.25">
      <c r="A739"/>
      <c r="B739" t="s">
        <v>20</v>
      </c>
      <c r="C739" t="s">
        <v>61</v>
      </c>
      <c r="D739"/>
      <c r="E739" s="2">
        <f t="shared" si="42"/>
        <v>0</v>
      </c>
      <c r="F739" s="2">
        <f t="shared" si="42"/>
        <v>0</v>
      </c>
      <c r="G739" s="2">
        <f t="shared" si="42"/>
        <v>0</v>
      </c>
      <c r="H739" s="2">
        <f t="shared" si="42"/>
        <v>0</v>
      </c>
      <c r="K739" s="2">
        <f t="shared" si="43"/>
        <v>0</v>
      </c>
      <c r="L739" s="2">
        <f t="shared" si="44"/>
        <v>0</v>
      </c>
      <c r="M739" s="37"/>
    </row>
    <row r="740" spans="1:13" s="2" customFormat="1" x14ac:dyDescent="0.25">
      <c r="A740"/>
      <c r="B740" t="s">
        <v>37</v>
      </c>
      <c r="C740" t="s">
        <v>61</v>
      </c>
      <c r="D740"/>
      <c r="E740" s="2">
        <f t="shared" si="42"/>
        <v>0</v>
      </c>
      <c r="F740" s="2">
        <f t="shared" si="42"/>
        <v>0</v>
      </c>
      <c r="G740" s="2">
        <f t="shared" si="42"/>
        <v>0</v>
      </c>
      <c r="H740" s="2">
        <f t="shared" si="42"/>
        <v>0</v>
      </c>
      <c r="K740" s="2">
        <f t="shared" si="43"/>
        <v>0</v>
      </c>
      <c r="L740" s="2">
        <f t="shared" si="44"/>
        <v>0</v>
      </c>
      <c r="M740" s="37"/>
    </row>
    <row r="741" spans="1:13" s="2" customFormat="1" x14ac:dyDescent="0.25">
      <c r="A741"/>
      <c r="B741" t="s">
        <v>38</v>
      </c>
      <c r="C741" t="s">
        <v>61</v>
      </c>
      <c r="D741"/>
      <c r="E741" s="2">
        <f t="shared" si="42"/>
        <v>0</v>
      </c>
      <c r="F741" s="2">
        <f t="shared" si="42"/>
        <v>0</v>
      </c>
      <c r="G741" s="2">
        <f t="shared" si="42"/>
        <v>0</v>
      </c>
      <c r="H741" s="2">
        <f t="shared" si="42"/>
        <v>0</v>
      </c>
      <c r="K741" s="2">
        <f t="shared" si="43"/>
        <v>0</v>
      </c>
      <c r="L741" s="2">
        <f t="shared" si="44"/>
        <v>0</v>
      </c>
      <c r="M741" s="37"/>
    </row>
    <row r="742" spans="1:13" s="2" customFormat="1" x14ac:dyDescent="0.25">
      <c r="A742"/>
      <c r="B742" t="s">
        <v>39</v>
      </c>
      <c r="C742" t="s">
        <v>61</v>
      </c>
      <c r="D742"/>
      <c r="E742" s="2">
        <f t="shared" si="42"/>
        <v>0</v>
      </c>
      <c r="F742" s="2">
        <f t="shared" si="42"/>
        <v>0</v>
      </c>
      <c r="G742" s="2">
        <f t="shared" si="42"/>
        <v>0</v>
      </c>
      <c r="H742" s="2">
        <f t="shared" si="42"/>
        <v>0</v>
      </c>
      <c r="K742" s="2">
        <f t="shared" si="43"/>
        <v>0</v>
      </c>
      <c r="L742" s="2">
        <f t="shared" si="44"/>
        <v>0</v>
      </c>
      <c r="M742" s="37"/>
    </row>
    <row r="743" spans="1:13" s="2" customFormat="1" x14ac:dyDescent="0.25">
      <c r="A743"/>
      <c r="B743" t="s">
        <v>20</v>
      </c>
      <c r="C743" t="s">
        <v>67</v>
      </c>
      <c r="D743"/>
      <c r="E743" s="2">
        <f t="shared" si="42"/>
        <v>118187800</v>
      </c>
      <c r="F743" s="2">
        <f t="shared" si="42"/>
        <v>140000000</v>
      </c>
      <c r="G743" s="2">
        <f t="shared" si="42"/>
        <v>16029000</v>
      </c>
      <c r="H743" s="2">
        <f t="shared" si="42"/>
        <v>0</v>
      </c>
      <c r="K743" s="2">
        <f t="shared" si="43"/>
        <v>325003800</v>
      </c>
      <c r="L743" s="2">
        <f t="shared" si="44"/>
        <v>308974800</v>
      </c>
      <c r="M743" s="37"/>
    </row>
    <row r="744" spans="1:13" s="2" customFormat="1" x14ac:dyDescent="0.25">
      <c r="A744"/>
      <c r="B744" t="s">
        <v>37</v>
      </c>
      <c r="C744" t="s">
        <v>67</v>
      </c>
      <c r="D744"/>
      <c r="E744" s="2">
        <f t="shared" si="42"/>
        <v>15300000</v>
      </c>
      <c r="F744" s="2">
        <f t="shared" si="42"/>
        <v>22800000</v>
      </c>
      <c r="G744" s="2">
        <f t="shared" si="42"/>
        <v>0</v>
      </c>
      <c r="H744" s="2">
        <f t="shared" si="42"/>
        <v>0</v>
      </c>
      <c r="K744" s="2">
        <f t="shared" si="43"/>
        <v>38100000</v>
      </c>
      <c r="L744" s="2">
        <f t="shared" si="44"/>
        <v>38100000</v>
      </c>
      <c r="M744" s="37"/>
    </row>
    <row r="745" spans="1:13" s="2" customFormat="1" x14ac:dyDescent="0.25">
      <c r="A745"/>
      <c r="B745" t="s">
        <v>38</v>
      </c>
      <c r="C745" t="s">
        <v>67</v>
      </c>
      <c r="D745"/>
      <c r="E745" s="2">
        <f t="shared" si="42"/>
        <v>0</v>
      </c>
      <c r="F745" s="2">
        <f t="shared" si="42"/>
        <v>0</v>
      </c>
      <c r="G745" s="2">
        <f t="shared" si="42"/>
        <v>0</v>
      </c>
      <c r="H745" s="2">
        <f t="shared" si="42"/>
        <v>0</v>
      </c>
      <c r="K745" s="2">
        <f t="shared" si="43"/>
        <v>0</v>
      </c>
      <c r="L745" s="2">
        <f t="shared" si="44"/>
        <v>0</v>
      </c>
      <c r="M745" s="37"/>
    </row>
    <row r="746" spans="1:13" s="2" customFormat="1" x14ac:dyDescent="0.25">
      <c r="A746"/>
      <c r="B746" t="s">
        <v>39</v>
      </c>
      <c r="C746" t="s">
        <v>67</v>
      </c>
      <c r="D746"/>
      <c r="E746" s="2">
        <f t="shared" si="42"/>
        <v>4900000</v>
      </c>
      <c r="F746" s="2">
        <f t="shared" si="42"/>
        <v>6500000</v>
      </c>
      <c r="G746" s="2">
        <f t="shared" si="42"/>
        <v>0</v>
      </c>
      <c r="H746" s="2">
        <f t="shared" si="42"/>
        <v>0</v>
      </c>
      <c r="K746" s="2">
        <f t="shared" si="43"/>
        <v>21400000</v>
      </c>
      <c r="L746" s="2">
        <f t="shared" si="44"/>
        <v>21400000</v>
      </c>
      <c r="M746" s="37"/>
    </row>
    <row r="747" spans="1:13" s="2" customFormat="1" x14ac:dyDescent="0.25">
      <c r="A747"/>
      <c r="B747" t="s">
        <v>20</v>
      </c>
      <c r="C747" t="s">
        <v>66</v>
      </c>
      <c r="D747"/>
      <c r="E747" s="2">
        <f t="shared" si="42"/>
        <v>127554000</v>
      </c>
      <c r="F747" s="2">
        <f t="shared" si="42"/>
        <v>178600000</v>
      </c>
      <c r="G747" s="2">
        <f t="shared" si="42"/>
        <v>8442000</v>
      </c>
      <c r="H747" s="2">
        <f t="shared" si="42"/>
        <v>0</v>
      </c>
      <c r="K747" s="2">
        <f t="shared" si="43"/>
        <v>355853000</v>
      </c>
      <c r="L747" s="2">
        <f t="shared" si="44"/>
        <v>347411000</v>
      </c>
      <c r="M747" s="37"/>
    </row>
    <row r="748" spans="1:13" s="2" customFormat="1" x14ac:dyDescent="0.25">
      <c r="A748"/>
      <c r="B748" t="s">
        <v>37</v>
      </c>
      <c r="C748" t="s">
        <v>66</v>
      </c>
      <c r="D748"/>
      <c r="E748" s="2">
        <f t="shared" si="42"/>
        <v>19900000</v>
      </c>
      <c r="F748" s="2">
        <f t="shared" si="42"/>
        <v>34200000</v>
      </c>
      <c r="G748" s="2">
        <f t="shared" si="42"/>
        <v>0</v>
      </c>
      <c r="H748" s="2">
        <f t="shared" si="42"/>
        <v>0</v>
      </c>
      <c r="K748" s="2">
        <f t="shared" si="43"/>
        <v>54100000</v>
      </c>
      <c r="L748" s="2">
        <f t="shared" si="44"/>
        <v>54100000</v>
      </c>
      <c r="M748" s="37"/>
    </row>
    <row r="749" spans="1:13" s="2" customFormat="1" x14ac:dyDescent="0.25">
      <c r="A749"/>
      <c r="B749" t="s">
        <v>38</v>
      </c>
      <c r="C749" t="s">
        <v>66</v>
      </c>
      <c r="D749"/>
      <c r="E749" s="2">
        <f t="shared" si="42"/>
        <v>0</v>
      </c>
      <c r="F749" s="2">
        <f t="shared" si="42"/>
        <v>0</v>
      </c>
      <c r="G749" s="2">
        <f t="shared" si="42"/>
        <v>0</v>
      </c>
      <c r="H749" s="2">
        <f t="shared" si="42"/>
        <v>0</v>
      </c>
      <c r="K749" s="2">
        <f t="shared" si="43"/>
        <v>0</v>
      </c>
      <c r="L749" s="2">
        <f t="shared" si="44"/>
        <v>0</v>
      </c>
      <c r="M749" s="37"/>
    </row>
    <row r="750" spans="1:13" s="2" customFormat="1" x14ac:dyDescent="0.25">
      <c r="A750"/>
      <c r="B750" t="s">
        <v>39</v>
      </c>
      <c r="C750" t="s">
        <v>66</v>
      </c>
      <c r="D750"/>
      <c r="E750" s="2">
        <f t="shared" si="42"/>
        <v>5600000</v>
      </c>
      <c r="F750" s="2">
        <f t="shared" si="42"/>
        <v>7700000</v>
      </c>
      <c r="G750" s="2">
        <f t="shared" si="42"/>
        <v>0</v>
      </c>
      <c r="H750" s="2">
        <f t="shared" si="42"/>
        <v>0</v>
      </c>
      <c r="K750" s="2">
        <f t="shared" si="43"/>
        <v>23300000</v>
      </c>
      <c r="L750" s="2">
        <f t="shared" si="44"/>
        <v>23300000</v>
      </c>
      <c r="M750" s="37"/>
    </row>
    <row r="751" spans="1:13" s="2" customFormat="1" x14ac:dyDescent="0.25">
      <c r="A751"/>
      <c r="B751" t="s">
        <v>70</v>
      </c>
      <c r="C751" t="s">
        <v>71</v>
      </c>
      <c r="D751"/>
      <c r="E751" s="2">
        <f t="shared" si="42"/>
        <v>88185000</v>
      </c>
      <c r="F751" s="2">
        <f t="shared" si="42"/>
        <v>60000000</v>
      </c>
      <c r="G751" s="2">
        <f t="shared" si="42"/>
        <v>5666666.666666667</v>
      </c>
      <c r="H751" s="2">
        <f t="shared" si="42"/>
        <v>0</v>
      </c>
      <c r="K751" s="2">
        <f t="shared" si="43"/>
        <v>153851666.66666666</v>
      </c>
      <c r="L751" s="2">
        <f t="shared" si="44"/>
        <v>148185000</v>
      </c>
      <c r="M751" s="37"/>
    </row>
    <row r="752" spans="1:13" s="2" customFormat="1" x14ac:dyDescent="0.25">
      <c r="A752"/>
      <c r="B752" t="s">
        <v>74</v>
      </c>
      <c r="C752" t="s">
        <v>71</v>
      </c>
      <c r="D752"/>
      <c r="E752" s="2">
        <f t="shared" si="42"/>
        <v>18400000</v>
      </c>
      <c r="F752" s="2">
        <f t="shared" si="42"/>
        <v>11400000</v>
      </c>
      <c r="G752" s="2">
        <f t="shared" si="42"/>
        <v>0</v>
      </c>
      <c r="H752" s="2">
        <f t="shared" si="42"/>
        <v>0</v>
      </c>
      <c r="K752" s="2">
        <f t="shared" si="43"/>
        <v>29800000</v>
      </c>
      <c r="L752" s="2">
        <f t="shared" si="44"/>
        <v>29800000</v>
      </c>
      <c r="M752" s="37"/>
    </row>
    <row r="753" spans="1:18" s="2" customFormat="1" x14ac:dyDescent="0.25">
      <c r="A753"/>
      <c r="B753" t="s">
        <v>75</v>
      </c>
      <c r="C753" t="s">
        <v>71</v>
      </c>
      <c r="D753"/>
      <c r="E753" s="2">
        <f t="shared" si="42"/>
        <v>12400000</v>
      </c>
      <c r="F753" s="2">
        <f t="shared" si="42"/>
        <v>7700000</v>
      </c>
      <c r="G753" s="2">
        <f t="shared" si="42"/>
        <v>0</v>
      </c>
      <c r="H753" s="2">
        <f t="shared" si="42"/>
        <v>1450000</v>
      </c>
      <c r="K753" s="2">
        <f t="shared" si="43"/>
        <v>28650000</v>
      </c>
      <c r="L753" s="2">
        <f t="shared" si="44"/>
        <v>30100000</v>
      </c>
      <c r="M753" s="37"/>
    </row>
    <row r="755" spans="1:18" s="19" customFormat="1" x14ac:dyDescent="0.25">
      <c r="A755"/>
      <c r="B755" t="s">
        <v>20</v>
      </c>
      <c r="C755" t="s">
        <v>110</v>
      </c>
      <c r="D755" t="s">
        <v>111</v>
      </c>
      <c r="E755" s="2" t="s">
        <v>115</v>
      </c>
      <c r="G755" s="2"/>
      <c r="H755" s="2"/>
      <c r="I755" s="2"/>
      <c r="J755" s="2"/>
      <c r="K755" s="2"/>
      <c r="L755" s="2"/>
      <c r="M755" s="40"/>
      <c r="R755"/>
    </row>
    <row r="756" spans="1:18" s="19" customFormat="1" x14ac:dyDescent="0.25">
      <c r="A756"/>
      <c r="B756"/>
      <c r="C756"/>
      <c r="D756" t="s">
        <v>112</v>
      </c>
      <c r="E756" s="2" t="s">
        <v>124</v>
      </c>
      <c r="G756" s="2"/>
      <c r="H756" s="2"/>
      <c r="I756" s="2"/>
      <c r="J756" s="2"/>
      <c r="K756" s="2"/>
      <c r="L756" s="2"/>
      <c r="M756" s="40"/>
      <c r="R756"/>
    </row>
    <row r="757" spans="1:18" s="2" customFormat="1" x14ac:dyDescent="0.25">
      <c r="A757"/>
      <c r="B757"/>
      <c r="C757"/>
      <c r="D757" t="s">
        <v>113</v>
      </c>
      <c r="E757" s="2" t="s">
        <v>114</v>
      </c>
      <c r="F757" s="19"/>
      <c r="M757" s="37"/>
      <c r="N757" s="19"/>
    </row>
    <row r="758" spans="1:18" s="19" customFormat="1" x14ac:dyDescent="0.25">
      <c r="A758"/>
      <c r="B758"/>
      <c r="C758"/>
      <c r="D758"/>
      <c r="E758" s="2"/>
      <c r="G758" s="2"/>
      <c r="H758" s="2"/>
      <c r="I758" s="2"/>
      <c r="J758" s="2"/>
      <c r="K758" s="2"/>
      <c r="L758" s="2"/>
      <c r="M758" s="37"/>
      <c r="R758"/>
    </row>
    <row r="759" spans="1:18" s="2" customFormat="1" x14ac:dyDescent="0.25">
      <c r="A759"/>
      <c r="B759" t="s">
        <v>37</v>
      </c>
      <c r="C759"/>
      <c r="D759" t="s">
        <v>111</v>
      </c>
      <c r="E759" s="2" t="s">
        <v>116</v>
      </c>
      <c r="F759" s="19"/>
      <c r="M759" s="37"/>
      <c r="N759" s="19"/>
    </row>
    <row r="760" spans="1:18" s="2" customFormat="1" x14ac:dyDescent="0.25">
      <c r="A760"/>
      <c r="B760"/>
      <c r="C760"/>
      <c r="D760" t="s">
        <v>112</v>
      </c>
      <c r="E760" s="2" t="s">
        <v>123</v>
      </c>
      <c r="F760" s="19"/>
      <c r="M760" s="37"/>
      <c r="N760" s="19"/>
    </row>
    <row r="761" spans="1:18" s="2" customFormat="1" x14ac:dyDescent="0.25">
      <c r="A761"/>
      <c r="B761"/>
      <c r="C761"/>
      <c r="D761" t="s">
        <v>113</v>
      </c>
      <c r="E761" s="2" t="s">
        <v>117</v>
      </c>
      <c r="F761" s="19"/>
      <c r="M761" s="37"/>
      <c r="N761" s="19"/>
    </row>
    <row r="762" spans="1:18" s="19" customFormat="1" x14ac:dyDescent="0.25">
      <c r="A762"/>
      <c r="B762"/>
      <c r="C762"/>
      <c r="D762"/>
      <c r="E762" s="2"/>
      <c r="G762" s="2"/>
      <c r="H762" s="2"/>
      <c r="I762" s="2"/>
      <c r="J762" s="2"/>
      <c r="K762" s="2"/>
      <c r="L762" s="2"/>
      <c r="M762" s="37"/>
      <c r="R762"/>
    </row>
    <row r="763" spans="1:18" s="2" customFormat="1" x14ac:dyDescent="0.25">
      <c r="A763"/>
      <c r="B763" t="s">
        <v>38</v>
      </c>
      <c r="C763"/>
      <c r="D763" t="s">
        <v>111</v>
      </c>
      <c r="E763" s="2" t="s">
        <v>120</v>
      </c>
      <c r="F763" s="19"/>
      <c r="M763" s="37"/>
      <c r="N763" s="19"/>
    </row>
    <row r="764" spans="1:18" s="2" customFormat="1" x14ac:dyDescent="0.25">
      <c r="A764"/>
      <c r="B764"/>
      <c r="C764"/>
      <c r="D764" t="s">
        <v>112</v>
      </c>
      <c r="E764" s="2" t="s">
        <v>122</v>
      </c>
      <c r="F764" s="19"/>
      <c r="M764" s="37"/>
      <c r="N764" s="19"/>
    </row>
    <row r="765" spans="1:18" s="2" customFormat="1" x14ac:dyDescent="0.25">
      <c r="A765"/>
      <c r="B765"/>
      <c r="C765"/>
      <c r="D765" t="s">
        <v>113</v>
      </c>
      <c r="E765" s="2" t="s">
        <v>121</v>
      </c>
      <c r="F765" s="19"/>
      <c r="M765" s="37"/>
      <c r="N765" s="19"/>
    </row>
    <row r="766" spans="1:18" s="19" customFormat="1" x14ac:dyDescent="0.25">
      <c r="A766"/>
      <c r="B766"/>
      <c r="C766"/>
      <c r="D766"/>
      <c r="E766" s="2"/>
      <c r="G766" s="2"/>
      <c r="H766" s="2"/>
      <c r="I766" s="2"/>
      <c r="J766" s="2"/>
      <c r="K766" s="2"/>
      <c r="L766" s="2"/>
      <c r="M766" s="37"/>
      <c r="R766"/>
    </row>
    <row r="767" spans="1:18" s="2" customFormat="1" x14ac:dyDescent="0.25">
      <c r="A767"/>
      <c r="B767" t="s">
        <v>39</v>
      </c>
      <c r="C767"/>
      <c r="D767" t="s">
        <v>111</v>
      </c>
      <c r="F767" s="19"/>
      <c r="M767" s="37"/>
      <c r="N767" s="19"/>
    </row>
    <row r="768" spans="1:18" s="2" customFormat="1" x14ac:dyDescent="0.25">
      <c r="A768"/>
      <c r="B768"/>
      <c r="C768"/>
      <c r="D768" t="s">
        <v>112</v>
      </c>
      <c r="E768" s="2" t="s">
        <v>119</v>
      </c>
      <c r="F768" s="19"/>
      <c r="M768" s="37"/>
      <c r="N768" s="19"/>
    </row>
    <row r="769" spans="1:14" s="2" customFormat="1" x14ac:dyDescent="0.25">
      <c r="A769"/>
      <c r="B769"/>
      <c r="C769"/>
      <c r="D769" t="s">
        <v>113</v>
      </c>
      <c r="E769" s="2" t="s">
        <v>118</v>
      </c>
      <c r="F769" s="19"/>
      <c r="M769" s="37"/>
      <c r="N769" s="19"/>
    </row>
  </sheetData>
  <autoFilter ref="A3:N711"/>
  <conditionalFormatting sqref="D707:D1048576 D677 D530 D256 D1:D3 D373 D125">
    <cfRule type="duplicateValues" dxfId="60" priority="17"/>
  </conditionalFormatting>
  <conditionalFormatting sqref="D256">
    <cfRule type="duplicateValues" dxfId="59" priority="16"/>
  </conditionalFormatting>
  <conditionalFormatting sqref="L678:L706">
    <cfRule type="duplicateValues" dxfId="58" priority="28"/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4"/>
  <sheetViews>
    <sheetView zoomScale="72" zoomScaleNormal="72" workbookViewId="0">
      <pane xSplit="4" ySplit="5" topLeftCell="E511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9.140625" defaultRowHeight="15" outlineLevelRow="1" outlineLevelCol="1" x14ac:dyDescent="0.25"/>
  <cols>
    <col min="1" max="1" width="12.140625" style="19" customWidth="1"/>
    <col min="2" max="2" width="7.5703125" style="19" customWidth="1"/>
    <col min="3" max="3" width="15.85546875" style="47" customWidth="1"/>
    <col min="4" max="4" width="26.42578125" style="19" customWidth="1"/>
    <col min="5" max="5" width="17.5703125" style="2" customWidth="1"/>
    <col min="6" max="6" width="18.28515625" style="2" customWidth="1"/>
    <col min="7" max="10" width="18.140625" style="2" customWidth="1"/>
    <col min="11" max="11" width="20.7109375" style="2" customWidth="1"/>
    <col min="12" max="12" width="23.85546875" style="2" hidden="1" customWidth="1" outlineLevel="1"/>
    <col min="13" max="13" width="15.28515625" style="37" customWidth="1" collapsed="1"/>
    <col min="14" max="14" width="18.42578125" style="19" customWidth="1"/>
    <col min="15" max="15" width="15.85546875" style="19" customWidth="1"/>
    <col min="16" max="16" width="18.42578125" style="19" customWidth="1"/>
    <col min="17" max="17" width="15.85546875" style="19" customWidth="1"/>
    <col min="18" max="18" width="21.7109375" style="19" customWidth="1"/>
    <col min="19" max="19" width="13.7109375" style="19" bestFit="1" customWidth="1"/>
    <col min="20" max="16384" width="9.140625" style="19"/>
  </cols>
  <sheetData>
    <row r="1" spans="1:17" x14ac:dyDescent="0.25">
      <c r="H1" s="2">
        <f>+SUM(H4:H105)</f>
        <v>33087093.406855144</v>
      </c>
    </row>
    <row r="2" spans="1:17" ht="9" customHeight="1" x14ac:dyDescent="0.25">
      <c r="G2" s="19" t="s">
        <v>671</v>
      </c>
    </row>
    <row r="3" spans="1:17" s="34" customFormat="1" ht="30.75" customHeight="1" x14ac:dyDescent="0.25">
      <c r="A3" s="7" t="s">
        <v>21</v>
      </c>
      <c r="B3" s="7" t="s">
        <v>23</v>
      </c>
      <c r="C3" s="7" t="s">
        <v>22</v>
      </c>
      <c r="D3" s="7" t="s">
        <v>24</v>
      </c>
      <c r="E3" s="7" t="s">
        <v>25</v>
      </c>
      <c r="F3" s="7" t="s">
        <v>132</v>
      </c>
      <c r="G3" s="7" t="s">
        <v>26</v>
      </c>
      <c r="H3" s="7" t="s">
        <v>2250</v>
      </c>
      <c r="I3" s="7" t="s">
        <v>2340</v>
      </c>
      <c r="J3" s="7" t="s">
        <v>2007</v>
      </c>
      <c r="K3" s="7" t="s">
        <v>27</v>
      </c>
      <c r="L3" s="7" t="s">
        <v>672</v>
      </c>
      <c r="M3" s="38" t="s">
        <v>1334</v>
      </c>
      <c r="N3" s="34" t="s">
        <v>20</v>
      </c>
      <c r="O3" s="34" t="s">
        <v>37</v>
      </c>
      <c r="P3" s="34" t="s">
        <v>39</v>
      </c>
      <c r="Q3" s="34" t="s">
        <v>1230</v>
      </c>
    </row>
    <row r="4" spans="1:17" hidden="1" outlineLevel="1" x14ac:dyDescent="0.25">
      <c r="A4" s="19" t="s">
        <v>130</v>
      </c>
      <c r="B4" s="19" t="s">
        <v>20</v>
      </c>
      <c r="C4" s="46" t="s">
        <v>1231</v>
      </c>
      <c r="D4" s="2" t="s">
        <v>349</v>
      </c>
      <c r="E4" s="2">
        <f>+L4-F4-J4-I4</f>
        <v>0</v>
      </c>
      <c r="F4" s="2">
        <v>0</v>
      </c>
      <c r="K4" s="2">
        <f>SUM(E4:G4)-H4+I4+J4</f>
        <v>0</v>
      </c>
      <c r="L4" s="2">
        <v>0</v>
      </c>
      <c r="M4" s="2" t="s">
        <v>371</v>
      </c>
    </row>
    <row r="5" spans="1:17" hidden="1" outlineLevel="1" x14ac:dyDescent="0.25">
      <c r="A5" s="19" t="s">
        <v>130</v>
      </c>
      <c r="B5" s="19" t="s">
        <v>20</v>
      </c>
      <c r="C5" s="46" t="s">
        <v>1232</v>
      </c>
      <c r="D5" s="2" t="s">
        <v>929</v>
      </c>
      <c r="E5" s="2">
        <f t="shared" ref="E5:E68" si="0">+L5-F5-J5-I5</f>
        <v>0</v>
      </c>
      <c r="F5" s="2">
        <v>0</v>
      </c>
      <c r="K5" s="2">
        <f t="shared" ref="K5:K68" si="1">SUM(E5:G5)-H5+I5+J5</f>
        <v>0</v>
      </c>
      <c r="L5" s="2">
        <v>0</v>
      </c>
      <c r="M5" s="2" t="s">
        <v>371</v>
      </c>
    </row>
    <row r="6" spans="1:17" hidden="1" outlineLevel="1" x14ac:dyDescent="0.25">
      <c r="A6" s="19" t="s">
        <v>130</v>
      </c>
      <c r="B6" s="19" t="s">
        <v>20</v>
      </c>
      <c r="C6" s="47" t="s">
        <v>1335</v>
      </c>
      <c r="D6" s="19" t="s">
        <v>133</v>
      </c>
      <c r="E6" s="2">
        <f t="shared" si="0"/>
        <v>0</v>
      </c>
      <c r="F6" s="19">
        <v>0</v>
      </c>
      <c r="H6" s="19">
        <v>4525268.034357476</v>
      </c>
      <c r="I6" s="19"/>
      <c r="J6" s="19"/>
      <c r="K6" s="2">
        <f t="shared" si="1"/>
        <v>-4525268.034357476</v>
      </c>
      <c r="L6" s="19">
        <v>0</v>
      </c>
      <c r="M6" s="19" t="s">
        <v>371</v>
      </c>
    </row>
    <row r="7" spans="1:17" hidden="1" outlineLevel="1" x14ac:dyDescent="0.25">
      <c r="A7" s="19" t="s">
        <v>130</v>
      </c>
      <c r="B7" s="19" t="s">
        <v>20</v>
      </c>
      <c r="C7" s="46"/>
      <c r="D7" s="2" t="s">
        <v>2201</v>
      </c>
      <c r="E7" s="2">
        <f t="shared" si="0"/>
        <v>0</v>
      </c>
      <c r="F7" s="2">
        <v>0</v>
      </c>
      <c r="K7" s="2">
        <f t="shared" si="1"/>
        <v>0</v>
      </c>
      <c r="L7" s="2">
        <v>0</v>
      </c>
      <c r="M7" s="2" t="s">
        <v>371</v>
      </c>
    </row>
    <row r="8" spans="1:17" hidden="1" outlineLevel="1" x14ac:dyDescent="0.25">
      <c r="A8" s="19" t="s">
        <v>130</v>
      </c>
      <c r="B8" s="19" t="s">
        <v>20</v>
      </c>
      <c r="C8" s="46" t="s">
        <v>1233</v>
      </c>
      <c r="D8" s="2" t="s">
        <v>0</v>
      </c>
      <c r="E8" s="2">
        <f t="shared" si="0"/>
        <v>0</v>
      </c>
      <c r="F8" s="2">
        <v>0</v>
      </c>
      <c r="K8" s="2">
        <f t="shared" si="1"/>
        <v>0</v>
      </c>
      <c r="L8" s="2">
        <v>0</v>
      </c>
      <c r="M8" s="2" t="s">
        <v>371</v>
      </c>
    </row>
    <row r="9" spans="1:17" hidden="1" outlineLevel="1" x14ac:dyDescent="0.25">
      <c r="A9" s="19" t="s">
        <v>130</v>
      </c>
      <c r="B9" s="19" t="s">
        <v>20</v>
      </c>
      <c r="C9" s="46"/>
      <c r="D9" s="2" t="s">
        <v>2202</v>
      </c>
      <c r="E9" s="2">
        <f t="shared" si="0"/>
        <v>-500000</v>
      </c>
      <c r="F9" s="2">
        <v>500000</v>
      </c>
      <c r="K9" s="2">
        <f t="shared" si="1"/>
        <v>0</v>
      </c>
      <c r="L9" s="2">
        <v>0</v>
      </c>
      <c r="M9" s="2" t="s">
        <v>371</v>
      </c>
    </row>
    <row r="10" spans="1:17" hidden="1" outlineLevel="1" x14ac:dyDescent="0.25">
      <c r="A10" s="19" t="s">
        <v>130</v>
      </c>
      <c r="B10" s="19" t="s">
        <v>20</v>
      </c>
      <c r="C10" s="46"/>
      <c r="D10" s="2" t="s">
        <v>2203</v>
      </c>
      <c r="E10" s="2">
        <f t="shared" si="0"/>
        <v>0</v>
      </c>
      <c r="F10" s="2">
        <v>0</v>
      </c>
      <c r="K10" s="2">
        <f t="shared" si="1"/>
        <v>0</v>
      </c>
      <c r="L10" s="2">
        <v>0</v>
      </c>
      <c r="M10" s="2" t="s">
        <v>371</v>
      </c>
    </row>
    <row r="11" spans="1:17" hidden="1" outlineLevel="1" x14ac:dyDescent="0.25">
      <c r="A11" s="19" t="s">
        <v>130</v>
      </c>
      <c r="B11" s="19" t="s">
        <v>20</v>
      </c>
      <c r="C11" s="46"/>
      <c r="D11" s="2" t="s">
        <v>2204</v>
      </c>
      <c r="E11" s="2">
        <f t="shared" si="0"/>
        <v>0</v>
      </c>
      <c r="F11" s="2">
        <v>0</v>
      </c>
      <c r="K11" s="2">
        <f t="shared" si="1"/>
        <v>0</v>
      </c>
      <c r="L11" s="2">
        <v>0</v>
      </c>
      <c r="M11" s="2" t="s">
        <v>371</v>
      </c>
    </row>
    <row r="12" spans="1:17" hidden="1" outlineLevel="1" x14ac:dyDescent="0.25">
      <c r="A12" s="19" t="s">
        <v>130</v>
      </c>
      <c r="B12" s="19" t="s">
        <v>20</v>
      </c>
      <c r="C12" s="46" t="s">
        <v>1236</v>
      </c>
      <c r="D12" s="2" t="s">
        <v>828</v>
      </c>
      <c r="E12" s="2">
        <f t="shared" si="0"/>
        <v>2000000</v>
      </c>
      <c r="F12" s="2">
        <v>500000</v>
      </c>
      <c r="K12" s="2">
        <f t="shared" si="1"/>
        <v>2500000</v>
      </c>
      <c r="L12" s="2">
        <v>2500000</v>
      </c>
      <c r="M12" s="2" t="s">
        <v>371</v>
      </c>
    </row>
    <row r="13" spans="1:17" hidden="1" outlineLevel="1" x14ac:dyDescent="0.25">
      <c r="A13" s="19" t="s">
        <v>130</v>
      </c>
      <c r="B13" s="19" t="s">
        <v>20</v>
      </c>
      <c r="C13" s="46" t="s">
        <v>1237</v>
      </c>
      <c r="D13" s="2" t="s">
        <v>3</v>
      </c>
      <c r="E13" s="2">
        <f t="shared" si="0"/>
        <v>2000000</v>
      </c>
      <c r="F13" s="2">
        <v>1500000</v>
      </c>
      <c r="K13" s="2">
        <f t="shared" si="1"/>
        <v>3500000</v>
      </c>
      <c r="L13" s="2">
        <v>3500000</v>
      </c>
      <c r="M13" s="2" t="s">
        <v>371</v>
      </c>
    </row>
    <row r="14" spans="1:17" hidden="1" outlineLevel="1" x14ac:dyDescent="0.25">
      <c r="A14" s="19" t="s">
        <v>130</v>
      </c>
      <c r="B14" s="19" t="s">
        <v>20</v>
      </c>
      <c r="C14" s="46" t="s">
        <v>1336</v>
      </c>
      <c r="D14" s="2" t="s">
        <v>135</v>
      </c>
      <c r="E14" s="2">
        <f t="shared" si="0"/>
        <v>0</v>
      </c>
      <c r="F14" s="2">
        <v>0</v>
      </c>
      <c r="H14" s="2">
        <v>4942356.0331969252</v>
      </c>
      <c r="K14" s="2">
        <f t="shared" si="1"/>
        <v>-4942356.0331969252</v>
      </c>
      <c r="L14" s="19">
        <v>0</v>
      </c>
      <c r="M14" s="2" t="s">
        <v>371</v>
      </c>
    </row>
    <row r="15" spans="1:17" hidden="1" outlineLevel="1" x14ac:dyDescent="0.25">
      <c r="A15" s="19" t="s">
        <v>130</v>
      </c>
      <c r="B15" s="19" t="s">
        <v>20</v>
      </c>
      <c r="C15" s="46" t="s">
        <v>1238</v>
      </c>
      <c r="D15" s="2" t="s">
        <v>108</v>
      </c>
      <c r="E15" s="2">
        <f t="shared" si="0"/>
        <v>0</v>
      </c>
      <c r="F15" s="2">
        <v>0</v>
      </c>
      <c r="K15" s="2">
        <f t="shared" si="1"/>
        <v>0</v>
      </c>
      <c r="L15" s="2">
        <v>0</v>
      </c>
      <c r="M15" s="2" t="s">
        <v>371</v>
      </c>
    </row>
    <row r="16" spans="1:17" hidden="1" outlineLevel="1" x14ac:dyDescent="0.25">
      <c r="A16" s="19" t="s">
        <v>130</v>
      </c>
      <c r="B16" s="19" t="s">
        <v>20</v>
      </c>
      <c r="C16" s="46" t="s">
        <v>1239</v>
      </c>
      <c r="D16" s="2" t="s">
        <v>4</v>
      </c>
      <c r="E16" s="2">
        <f t="shared" si="0"/>
        <v>0</v>
      </c>
      <c r="F16" s="2">
        <v>0</v>
      </c>
      <c r="K16" s="2">
        <f t="shared" si="1"/>
        <v>0</v>
      </c>
      <c r="L16" s="2">
        <v>0</v>
      </c>
      <c r="M16" s="2" t="s">
        <v>371</v>
      </c>
    </row>
    <row r="17" spans="1:13" hidden="1" outlineLevel="1" x14ac:dyDescent="0.25">
      <c r="A17" s="19" t="s">
        <v>130</v>
      </c>
      <c r="B17" s="19" t="s">
        <v>20</v>
      </c>
      <c r="C17" s="46"/>
      <c r="D17" s="2" t="s">
        <v>2205</v>
      </c>
      <c r="E17" s="2">
        <f t="shared" si="0"/>
        <v>0</v>
      </c>
      <c r="F17" s="2">
        <v>0</v>
      </c>
      <c r="K17" s="2">
        <f t="shared" si="1"/>
        <v>0</v>
      </c>
      <c r="L17" s="2">
        <v>0</v>
      </c>
      <c r="M17" s="2" t="s">
        <v>371</v>
      </c>
    </row>
    <row r="18" spans="1:13" hidden="1" outlineLevel="1" x14ac:dyDescent="0.25">
      <c r="A18" s="19" t="s">
        <v>130</v>
      </c>
      <c r="B18" s="19" t="s">
        <v>20</v>
      </c>
      <c r="C18" s="46" t="s">
        <v>1241</v>
      </c>
      <c r="D18" s="2" t="s">
        <v>5</v>
      </c>
      <c r="E18" s="2">
        <f t="shared" si="0"/>
        <v>2000000</v>
      </c>
      <c r="F18" s="2">
        <v>2500000</v>
      </c>
      <c r="K18" s="2">
        <f t="shared" si="1"/>
        <v>4500000</v>
      </c>
      <c r="L18" s="2">
        <v>4500000</v>
      </c>
      <c r="M18" s="2" t="s">
        <v>371</v>
      </c>
    </row>
    <row r="19" spans="1:13" hidden="1" outlineLevel="1" x14ac:dyDescent="0.25">
      <c r="A19" s="19" t="s">
        <v>130</v>
      </c>
      <c r="B19" s="19" t="s">
        <v>20</v>
      </c>
      <c r="C19" s="46" t="s">
        <v>1348</v>
      </c>
      <c r="D19" s="2" t="s">
        <v>408</v>
      </c>
      <c r="E19" s="2">
        <f t="shared" si="0"/>
        <v>0</v>
      </c>
      <c r="F19" s="2">
        <v>0</v>
      </c>
      <c r="H19" s="2">
        <v>2559099.6562664118</v>
      </c>
      <c r="K19" s="2">
        <f t="shared" si="1"/>
        <v>-2559099.6562664118</v>
      </c>
      <c r="L19" s="19">
        <v>0</v>
      </c>
      <c r="M19" s="2" t="s">
        <v>371</v>
      </c>
    </row>
    <row r="20" spans="1:13" hidden="1" outlineLevel="1" x14ac:dyDescent="0.25">
      <c r="A20" s="19" t="s">
        <v>130</v>
      </c>
      <c r="B20" s="19" t="s">
        <v>20</v>
      </c>
      <c r="C20" s="46"/>
      <c r="D20" s="2" t="s">
        <v>2206</v>
      </c>
      <c r="E20" s="2">
        <f t="shared" si="0"/>
        <v>0</v>
      </c>
      <c r="F20" s="2">
        <v>0</v>
      </c>
      <c r="K20" s="2">
        <f t="shared" si="1"/>
        <v>0</v>
      </c>
      <c r="L20" s="2">
        <v>0</v>
      </c>
      <c r="M20" s="2" t="s">
        <v>371</v>
      </c>
    </row>
    <row r="21" spans="1:13" hidden="1" outlineLevel="1" x14ac:dyDescent="0.25">
      <c r="A21" s="19" t="s">
        <v>130</v>
      </c>
      <c r="B21" s="19" t="s">
        <v>20</v>
      </c>
      <c r="C21" s="46"/>
      <c r="D21" s="2" t="s">
        <v>2207</v>
      </c>
      <c r="E21" s="2">
        <f t="shared" si="0"/>
        <v>0</v>
      </c>
      <c r="F21" s="2">
        <v>0</v>
      </c>
      <c r="K21" s="2">
        <f t="shared" si="1"/>
        <v>0</v>
      </c>
      <c r="L21" s="2">
        <v>0</v>
      </c>
      <c r="M21" s="2" t="s">
        <v>371</v>
      </c>
    </row>
    <row r="22" spans="1:13" hidden="1" outlineLevel="1" x14ac:dyDescent="0.25">
      <c r="A22" s="19" t="s">
        <v>130</v>
      </c>
      <c r="B22" s="19" t="s">
        <v>20</v>
      </c>
      <c r="C22" s="46"/>
      <c r="D22" s="2" t="s">
        <v>2016</v>
      </c>
      <c r="E22" s="2">
        <f t="shared" si="0"/>
        <v>-2500000</v>
      </c>
      <c r="F22" s="2">
        <v>2500000</v>
      </c>
      <c r="K22" s="2">
        <f t="shared" si="1"/>
        <v>0</v>
      </c>
      <c r="L22" s="2">
        <v>0</v>
      </c>
      <c r="M22" s="2" t="s">
        <v>371</v>
      </c>
    </row>
    <row r="23" spans="1:13" hidden="1" outlineLevel="1" x14ac:dyDescent="0.25">
      <c r="A23" s="19" t="s">
        <v>130</v>
      </c>
      <c r="B23" s="19" t="s">
        <v>20</v>
      </c>
      <c r="C23" s="46" t="s">
        <v>1337</v>
      </c>
      <c r="D23" s="2" t="s">
        <v>136</v>
      </c>
      <c r="E23" s="2">
        <f t="shared" si="0"/>
        <v>0</v>
      </c>
      <c r="F23" s="2">
        <v>0</v>
      </c>
      <c r="H23" s="2">
        <v>4654078.5745987948</v>
      </c>
      <c r="K23" s="2">
        <f t="shared" si="1"/>
        <v>-4654078.5745987948</v>
      </c>
      <c r="L23" s="2">
        <v>0</v>
      </c>
      <c r="M23" s="2" t="s">
        <v>371</v>
      </c>
    </row>
    <row r="24" spans="1:13" hidden="1" outlineLevel="1" x14ac:dyDescent="0.25">
      <c r="A24" s="19" t="s">
        <v>130</v>
      </c>
      <c r="B24" s="19" t="s">
        <v>20</v>
      </c>
      <c r="C24" s="46"/>
      <c r="D24" s="2" t="s">
        <v>2208</v>
      </c>
      <c r="E24" s="2">
        <f t="shared" si="0"/>
        <v>0</v>
      </c>
      <c r="F24" s="2">
        <v>0</v>
      </c>
      <c r="K24" s="2">
        <f t="shared" si="1"/>
        <v>0</v>
      </c>
      <c r="L24" s="2">
        <v>0</v>
      </c>
      <c r="M24" s="2" t="s">
        <v>371</v>
      </c>
    </row>
    <row r="25" spans="1:13" hidden="1" outlineLevel="1" x14ac:dyDescent="0.25">
      <c r="A25" s="19" t="s">
        <v>130</v>
      </c>
      <c r="B25" s="19" t="s">
        <v>20</v>
      </c>
      <c r="C25" s="46"/>
      <c r="D25" s="2" t="s">
        <v>2209</v>
      </c>
      <c r="E25" s="2">
        <f t="shared" si="0"/>
        <v>0</v>
      </c>
      <c r="F25" s="2">
        <v>0</v>
      </c>
      <c r="K25" s="2">
        <f t="shared" si="1"/>
        <v>0</v>
      </c>
      <c r="L25" s="2">
        <v>0</v>
      </c>
      <c r="M25" s="2" t="s">
        <v>371</v>
      </c>
    </row>
    <row r="26" spans="1:13" hidden="1" outlineLevel="1" x14ac:dyDescent="0.25">
      <c r="A26" s="19" t="s">
        <v>130</v>
      </c>
      <c r="B26" s="19" t="s">
        <v>20</v>
      </c>
      <c r="C26" s="46"/>
      <c r="D26" s="2" t="s">
        <v>2210</v>
      </c>
      <c r="E26" s="2">
        <f t="shared" si="0"/>
        <v>0</v>
      </c>
      <c r="F26" s="2">
        <v>0</v>
      </c>
      <c r="K26" s="2">
        <f t="shared" si="1"/>
        <v>0</v>
      </c>
      <c r="L26" s="2">
        <v>0</v>
      </c>
      <c r="M26" s="2" t="s">
        <v>371</v>
      </c>
    </row>
    <row r="27" spans="1:13" hidden="1" outlineLevel="1" x14ac:dyDescent="0.25">
      <c r="A27" s="19" t="s">
        <v>130</v>
      </c>
      <c r="B27" s="19" t="s">
        <v>20</v>
      </c>
      <c r="C27" s="46"/>
      <c r="D27" s="2" t="s">
        <v>2211</v>
      </c>
      <c r="E27" s="2">
        <f t="shared" si="0"/>
        <v>-2500000</v>
      </c>
      <c r="F27" s="2">
        <v>2500000</v>
      </c>
      <c r="K27" s="2">
        <f t="shared" si="1"/>
        <v>0</v>
      </c>
      <c r="L27" s="2">
        <v>0</v>
      </c>
      <c r="M27" s="2" t="s">
        <v>371</v>
      </c>
    </row>
    <row r="28" spans="1:13" hidden="1" outlineLevel="1" x14ac:dyDescent="0.25">
      <c r="A28" s="19" t="s">
        <v>130</v>
      </c>
      <c r="B28" s="19" t="s">
        <v>20</v>
      </c>
      <c r="C28" s="46" t="s">
        <v>1251</v>
      </c>
      <c r="D28" s="2" t="s">
        <v>106</v>
      </c>
      <c r="E28" s="2">
        <f t="shared" si="0"/>
        <v>2000000</v>
      </c>
      <c r="F28" s="2">
        <v>2500000</v>
      </c>
      <c r="K28" s="2">
        <f t="shared" si="1"/>
        <v>4500000</v>
      </c>
      <c r="L28" s="2">
        <v>4500000</v>
      </c>
      <c r="M28" s="2" t="s">
        <v>371</v>
      </c>
    </row>
    <row r="29" spans="1:13" hidden="1" outlineLevel="1" x14ac:dyDescent="0.25">
      <c r="A29" s="19" t="s">
        <v>130</v>
      </c>
      <c r="B29" s="19" t="s">
        <v>20</v>
      </c>
      <c r="C29" s="46" t="s">
        <v>1252</v>
      </c>
      <c r="D29" s="2" t="s">
        <v>104</v>
      </c>
      <c r="E29" s="2">
        <f t="shared" si="0"/>
        <v>2000000</v>
      </c>
      <c r="F29" s="2">
        <v>2500000</v>
      </c>
      <c r="K29" s="2">
        <f t="shared" si="1"/>
        <v>4500000</v>
      </c>
      <c r="L29" s="2">
        <v>4500000</v>
      </c>
      <c r="M29" s="2" t="s">
        <v>371</v>
      </c>
    </row>
    <row r="30" spans="1:13" hidden="1" outlineLevel="1" x14ac:dyDescent="0.25">
      <c r="A30" s="19" t="s">
        <v>130</v>
      </c>
      <c r="B30" s="19" t="s">
        <v>20</v>
      </c>
      <c r="C30" s="46" t="s">
        <v>2010</v>
      </c>
      <c r="D30" s="2" t="s">
        <v>2018</v>
      </c>
      <c r="E30" s="2">
        <f t="shared" si="0"/>
        <v>3344000</v>
      </c>
      <c r="F30" s="2">
        <v>2500000</v>
      </c>
      <c r="K30" s="2">
        <f t="shared" si="1"/>
        <v>5844000</v>
      </c>
      <c r="L30" s="2">
        <v>5844000</v>
      </c>
      <c r="M30" s="2" t="s">
        <v>371</v>
      </c>
    </row>
    <row r="31" spans="1:13" hidden="1" outlineLevel="1" x14ac:dyDescent="0.25">
      <c r="A31" s="19" t="s">
        <v>130</v>
      </c>
      <c r="B31" s="19" t="s">
        <v>20</v>
      </c>
      <c r="C31" s="46"/>
      <c r="D31" s="2" t="s">
        <v>2212</v>
      </c>
      <c r="E31" s="2">
        <f t="shared" si="0"/>
        <v>0</v>
      </c>
      <c r="F31" s="2">
        <v>0</v>
      </c>
      <c r="K31" s="2">
        <f t="shared" si="1"/>
        <v>0</v>
      </c>
      <c r="L31" s="2">
        <v>0</v>
      </c>
      <c r="M31" s="2" t="s">
        <v>371</v>
      </c>
    </row>
    <row r="32" spans="1:13" hidden="1" outlineLevel="1" x14ac:dyDescent="0.25">
      <c r="A32" s="19" t="s">
        <v>130</v>
      </c>
      <c r="B32" s="19" t="s">
        <v>20</v>
      </c>
      <c r="C32" s="46" t="s">
        <v>1339</v>
      </c>
      <c r="D32" s="2" t="s">
        <v>405</v>
      </c>
      <c r="E32" s="2">
        <f t="shared" si="0"/>
        <v>0</v>
      </c>
      <c r="F32" s="2">
        <v>0</v>
      </c>
      <c r="H32" s="2">
        <v>1091449.5204203087</v>
      </c>
      <c r="K32" s="2">
        <f t="shared" si="1"/>
        <v>-1091449.5204203087</v>
      </c>
      <c r="L32" s="2">
        <v>0</v>
      </c>
      <c r="M32" s="2" t="s">
        <v>371</v>
      </c>
    </row>
    <row r="33" spans="1:13" hidden="1" outlineLevel="1" x14ac:dyDescent="0.25">
      <c r="A33" s="19" t="s">
        <v>130</v>
      </c>
      <c r="B33" s="19" t="s">
        <v>20</v>
      </c>
      <c r="C33" s="46" t="s">
        <v>1260</v>
      </c>
      <c r="D33" s="2" t="s">
        <v>90</v>
      </c>
      <c r="E33" s="2">
        <f t="shared" si="0"/>
        <v>0</v>
      </c>
      <c r="F33" s="2">
        <v>0</v>
      </c>
      <c r="K33" s="2">
        <f t="shared" si="1"/>
        <v>0</v>
      </c>
      <c r="L33" s="2">
        <v>0</v>
      </c>
      <c r="M33" s="2" t="s">
        <v>371</v>
      </c>
    </row>
    <row r="34" spans="1:13" hidden="1" outlineLevel="1" x14ac:dyDescent="0.25">
      <c r="A34" s="19" t="s">
        <v>130</v>
      </c>
      <c r="B34" s="19" t="s">
        <v>20</v>
      </c>
      <c r="C34" s="46" t="s">
        <v>1256</v>
      </c>
      <c r="D34" s="2" t="s">
        <v>29</v>
      </c>
      <c r="E34" s="2">
        <f t="shared" si="0"/>
        <v>0</v>
      </c>
      <c r="F34" s="2">
        <v>0</v>
      </c>
      <c r="K34" s="2">
        <f t="shared" si="1"/>
        <v>0</v>
      </c>
      <c r="L34" s="2">
        <v>0</v>
      </c>
      <c r="M34" s="2" t="s">
        <v>371</v>
      </c>
    </row>
    <row r="35" spans="1:13" hidden="1" outlineLevel="1" x14ac:dyDescent="0.25">
      <c r="A35" s="19" t="s">
        <v>130</v>
      </c>
      <c r="B35" s="19" t="s">
        <v>20</v>
      </c>
      <c r="C35" s="46"/>
      <c r="D35" s="2" t="s">
        <v>2213</v>
      </c>
      <c r="E35" s="2">
        <f t="shared" si="0"/>
        <v>0</v>
      </c>
      <c r="F35" s="2">
        <v>0</v>
      </c>
      <c r="K35" s="2">
        <f t="shared" si="1"/>
        <v>0</v>
      </c>
      <c r="L35" s="2">
        <v>0</v>
      </c>
      <c r="M35" s="2" t="s">
        <v>371</v>
      </c>
    </row>
    <row r="36" spans="1:13" hidden="1" outlineLevel="1" x14ac:dyDescent="0.25">
      <c r="A36" s="19" t="s">
        <v>130</v>
      </c>
      <c r="B36" s="19" t="s">
        <v>20</v>
      </c>
      <c r="C36" s="46"/>
      <c r="D36" s="2" t="s">
        <v>2214</v>
      </c>
      <c r="E36" s="2">
        <f t="shared" si="0"/>
        <v>0</v>
      </c>
      <c r="F36" s="2">
        <v>0</v>
      </c>
      <c r="K36" s="2">
        <f t="shared" si="1"/>
        <v>0</v>
      </c>
      <c r="L36" s="2">
        <v>0</v>
      </c>
      <c r="M36" s="2" t="s">
        <v>371</v>
      </c>
    </row>
    <row r="37" spans="1:13" hidden="1" outlineLevel="1" x14ac:dyDescent="0.25">
      <c r="A37" s="19" t="s">
        <v>130</v>
      </c>
      <c r="B37" s="19" t="s">
        <v>20</v>
      </c>
      <c r="C37" s="46"/>
      <c r="D37" s="2" t="s">
        <v>2215</v>
      </c>
      <c r="E37" s="2">
        <f t="shared" si="0"/>
        <v>0</v>
      </c>
      <c r="F37" s="2">
        <v>0</v>
      </c>
      <c r="K37" s="2">
        <f t="shared" si="1"/>
        <v>0</v>
      </c>
      <c r="L37" s="2">
        <v>0</v>
      </c>
      <c r="M37" s="2" t="s">
        <v>371</v>
      </c>
    </row>
    <row r="38" spans="1:13" hidden="1" outlineLevel="1" x14ac:dyDescent="0.25">
      <c r="A38" s="19" t="s">
        <v>130</v>
      </c>
      <c r="B38" s="19" t="s">
        <v>20</v>
      </c>
      <c r="C38" s="46"/>
      <c r="D38" s="2" t="s">
        <v>2216</v>
      </c>
      <c r="E38" s="2">
        <f t="shared" si="0"/>
        <v>0</v>
      </c>
      <c r="F38" s="2">
        <v>0</v>
      </c>
      <c r="K38" s="2">
        <f t="shared" si="1"/>
        <v>0</v>
      </c>
      <c r="L38" s="2">
        <v>0</v>
      </c>
      <c r="M38" s="2" t="s">
        <v>371</v>
      </c>
    </row>
    <row r="39" spans="1:13" hidden="1" outlineLevel="1" x14ac:dyDescent="0.25">
      <c r="A39" s="19" t="s">
        <v>130</v>
      </c>
      <c r="B39" s="19" t="s">
        <v>20</v>
      </c>
      <c r="C39" s="46" t="s">
        <v>1263</v>
      </c>
      <c r="D39" s="2" t="s">
        <v>832</v>
      </c>
      <c r="E39" s="2">
        <f t="shared" si="0"/>
        <v>1460000</v>
      </c>
      <c r="F39" s="2">
        <v>0</v>
      </c>
      <c r="K39" s="2">
        <f t="shared" si="1"/>
        <v>1460000</v>
      </c>
      <c r="L39" s="2">
        <v>1460000</v>
      </c>
      <c r="M39" s="2" t="s">
        <v>251</v>
      </c>
    </row>
    <row r="40" spans="1:13" hidden="1" outlineLevel="1" x14ac:dyDescent="0.25">
      <c r="A40" s="19" t="s">
        <v>130</v>
      </c>
      <c r="B40" s="19" t="s">
        <v>20</v>
      </c>
      <c r="C40" s="46" t="s">
        <v>1264</v>
      </c>
      <c r="D40" s="2" t="s">
        <v>107</v>
      </c>
      <c r="E40" s="2">
        <f t="shared" si="0"/>
        <v>1460000</v>
      </c>
      <c r="F40" s="2">
        <v>0</v>
      </c>
      <c r="K40" s="2">
        <f t="shared" si="1"/>
        <v>1460000</v>
      </c>
      <c r="L40" s="2">
        <v>1460000</v>
      </c>
      <c r="M40" s="2" t="s">
        <v>251</v>
      </c>
    </row>
    <row r="41" spans="1:13" hidden="1" outlineLevel="1" x14ac:dyDescent="0.25">
      <c r="A41" s="19" t="s">
        <v>130</v>
      </c>
      <c r="B41" s="19" t="s">
        <v>20</v>
      </c>
      <c r="C41" s="46" t="s">
        <v>1265</v>
      </c>
      <c r="D41" s="2" t="s">
        <v>548</v>
      </c>
      <c r="E41" s="2">
        <f t="shared" si="0"/>
        <v>5460000</v>
      </c>
      <c r="F41" s="2">
        <v>2500000</v>
      </c>
      <c r="K41" s="2">
        <f t="shared" si="1"/>
        <v>7960000</v>
      </c>
      <c r="L41" s="2">
        <v>7960000</v>
      </c>
      <c r="M41" s="2" t="s">
        <v>251</v>
      </c>
    </row>
    <row r="42" spans="1:13" hidden="1" outlineLevel="1" x14ac:dyDescent="0.25">
      <c r="A42" s="19" t="s">
        <v>130</v>
      </c>
      <c r="B42" s="19" t="s">
        <v>20</v>
      </c>
      <c r="C42" s="46" t="s">
        <v>1266</v>
      </c>
      <c r="D42" s="2" t="s">
        <v>484</v>
      </c>
      <c r="E42" s="2">
        <f t="shared" si="0"/>
        <v>1460000</v>
      </c>
      <c r="F42" s="2">
        <v>0</v>
      </c>
      <c r="K42" s="2">
        <f t="shared" si="1"/>
        <v>1460000</v>
      </c>
      <c r="L42" s="2">
        <v>1460000</v>
      </c>
      <c r="M42" s="2" t="s">
        <v>251</v>
      </c>
    </row>
    <row r="43" spans="1:13" hidden="1" outlineLevel="1" x14ac:dyDescent="0.25">
      <c r="A43" s="19" t="s">
        <v>130</v>
      </c>
      <c r="B43" s="19" t="s">
        <v>20</v>
      </c>
      <c r="C43" s="46" t="s">
        <v>1267</v>
      </c>
      <c r="D43" s="2" t="s">
        <v>547</v>
      </c>
      <c r="E43" s="2">
        <f t="shared" si="0"/>
        <v>5472000</v>
      </c>
      <c r="F43" s="2">
        <v>2500000</v>
      </c>
      <c r="K43" s="2">
        <f t="shared" si="1"/>
        <v>7972000</v>
      </c>
      <c r="L43" s="2">
        <v>7972000</v>
      </c>
      <c r="M43" s="2" t="s">
        <v>251</v>
      </c>
    </row>
    <row r="44" spans="1:13" hidden="1" outlineLevel="1" x14ac:dyDescent="0.25">
      <c r="A44" s="19" t="s">
        <v>130</v>
      </c>
      <c r="B44" s="19" t="s">
        <v>20</v>
      </c>
      <c r="C44" s="46" t="s">
        <v>1268</v>
      </c>
      <c r="D44" s="2" t="s">
        <v>485</v>
      </c>
      <c r="E44" s="2">
        <f t="shared" si="0"/>
        <v>1460000</v>
      </c>
      <c r="F44" s="2">
        <v>0</v>
      </c>
      <c r="K44" s="2">
        <f t="shared" si="1"/>
        <v>1460000</v>
      </c>
      <c r="L44" s="2">
        <v>1460000</v>
      </c>
      <c r="M44" s="2" t="s">
        <v>251</v>
      </c>
    </row>
    <row r="45" spans="1:13" hidden="1" outlineLevel="1" x14ac:dyDescent="0.25">
      <c r="A45" s="19" t="s">
        <v>130</v>
      </c>
      <c r="B45" s="19" t="s">
        <v>20</v>
      </c>
      <c r="C45" s="46" t="s">
        <v>1274</v>
      </c>
      <c r="D45" s="2" t="s">
        <v>1275</v>
      </c>
      <c r="E45" s="2">
        <f t="shared" si="0"/>
        <v>1040000</v>
      </c>
      <c r="F45" s="2">
        <v>0</v>
      </c>
      <c r="G45" s="2">
        <v>440000</v>
      </c>
      <c r="K45" s="2">
        <f t="shared" si="1"/>
        <v>1480000</v>
      </c>
      <c r="L45" s="2">
        <v>1040000</v>
      </c>
      <c r="M45" s="2" t="s">
        <v>251</v>
      </c>
    </row>
    <row r="46" spans="1:13" hidden="1" outlineLevel="1" x14ac:dyDescent="0.25">
      <c r="A46" s="19" t="s">
        <v>130</v>
      </c>
      <c r="B46" s="19" t="s">
        <v>20</v>
      </c>
      <c r="C46" s="46" t="s">
        <v>1270</v>
      </c>
      <c r="D46" s="2" t="s">
        <v>1271</v>
      </c>
      <c r="E46" s="2">
        <f t="shared" si="0"/>
        <v>5460000</v>
      </c>
      <c r="F46" s="2">
        <v>2500000</v>
      </c>
      <c r="K46" s="2">
        <f t="shared" si="1"/>
        <v>7960000</v>
      </c>
      <c r="L46" s="2">
        <v>7960000</v>
      </c>
      <c r="M46" s="2" t="s">
        <v>251</v>
      </c>
    </row>
    <row r="47" spans="1:13" hidden="1" outlineLevel="1" x14ac:dyDescent="0.25">
      <c r="A47" s="19" t="s">
        <v>130</v>
      </c>
      <c r="B47" s="19" t="s">
        <v>20</v>
      </c>
      <c r="C47" s="46"/>
      <c r="D47" s="2" t="s">
        <v>2217</v>
      </c>
      <c r="E47" s="2">
        <f t="shared" si="0"/>
        <v>0</v>
      </c>
      <c r="F47" s="2">
        <v>0</v>
      </c>
      <c r="K47" s="2">
        <f t="shared" si="1"/>
        <v>0</v>
      </c>
      <c r="L47" s="2">
        <v>0</v>
      </c>
      <c r="M47" s="2" t="s">
        <v>252</v>
      </c>
    </row>
    <row r="48" spans="1:13" hidden="1" outlineLevel="1" x14ac:dyDescent="0.25">
      <c r="A48" s="19" t="s">
        <v>130</v>
      </c>
      <c r="B48" s="19" t="s">
        <v>20</v>
      </c>
      <c r="C48" s="47" t="s">
        <v>2194</v>
      </c>
      <c r="D48" s="19" t="s">
        <v>2218</v>
      </c>
      <c r="E48" s="2">
        <f t="shared" si="0"/>
        <v>244800</v>
      </c>
      <c r="F48" s="19">
        <v>0</v>
      </c>
      <c r="G48" s="2">
        <v>480000</v>
      </c>
      <c r="H48" s="19"/>
      <c r="I48" s="19"/>
      <c r="J48" s="19"/>
      <c r="K48" s="2">
        <f t="shared" si="1"/>
        <v>724800</v>
      </c>
      <c r="L48" s="19">
        <v>244800</v>
      </c>
      <c r="M48" s="19" t="s">
        <v>252</v>
      </c>
    </row>
    <row r="49" spans="1:13" hidden="1" outlineLevel="1" x14ac:dyDescent="0.25">
      <c r="A49" s="19" t="s">
        <v>130</v>
      </c>
      <c r="B49" s="19" t="s">
        <v>20</v>
      </c>
      <c r="C49" s="46" t="s">
        <v>2012</v>
      </c>
      <c r="D49" s="2" t="s">
        <v>2022</v>
      </c>
      <c r="E49" s="2">
        <f t="shared" si="0"/>
        <v>2720000</v>
      </c>
      <c r="F49" s="2">
        <v>2500000</v>
      </c>
      <c r="G49" s="2">
        <v>640000</v>
      </c>
      <c r="K49" s="2">
        <f t="shared" si="1"/>
        <v>5860000</v>
      </c>
      <c r="L49" s="2">
        <v>5220000</v>
      </c>
      <c r="M49" s="2" t="s">
        <v>252</v>
      </c>
    </row>
    <row r="50" spans="1:13" hidden="1" outlineLevel="1" x14ac:dyDescent="0.25">
      <c r="A50" s="19" t="s">
        <v>130</v>
      </c>
      <c r="B50" s="19" t="s">
        <v>20</v>
      </c>
      <c r="C50" s="46" t="s">
        <v>1276</v>
      </c>
      <c r="D50" s="2" t="s">
        <v>30</v>
      </c>
      <c r="E50" s="2">
        <f t="shared" si="0"/>
        <v>1728000</v>
      </c>
      <c r="F50" s="2">
        <v>2500000</v>
      </c>
      <c r="K50" s="2">
        <f t="shared" si="1"/>
        <v>4228000</v>
      </c>
      <c r="L50" s="2">
        <v>4228000</v>
      </c>
      <c r="M50" s="2" t="s">
        <v>252</v>
      </c>
    </row>
    <row r="51" spans="1:13" hidden="1" outlineLevel="1" x14ac:dyDescent="0.25">
      <c r="A51" s="19" t="s">
        <v>126</v>
      </c>
      <c r="B51" s="19" t="s">
        <v>20</v>
      </c>
      <c r="C51" s="46" t="s">
        <v>1277</v>
      </c>
      <c r="D51" s="2" t="s">
        <v>6</v>
      </c>
      <c r="E51" s="2">
        <f t="shared" si="0"/>
        <v>0</v>
      </c>
      <c r="F51" s="2">
        <v>0</v>
      </c>
      <c r="K51" s="2">
        <f t="shared" si="1"/>
        <v>0</v>
      </c>
      <c r="L51" s="2">
        <v>0</v>
      </c>
      <c r="M51" s="2" t="s">
        <v>371</v>
      </c>
    </row>
    <row r="52" spans="1:13" hidden="1" outlineLevel="1" x14ac:dyDescent="0.25">
      <c r="A52" s="19" t="s">
        <v>126</v>
      </c>
      <c r="B52" s="19" t="s">
        <v>20</v>
      </c>
      <c r="C52" s="46" t="s">
        <v>1278</v>
      </c>
      <c r="D52" s="2" t="s">
        <v>100</v>
      </c>
      <c r="E52" s="2">
        <f t="shared" si="0"/>
        <v>0</v>
      </c>
      <c r="F52" s="2">
        <v>0</v>
      </c>
      <c r="K52" s="2">
        <f t="shared" si="1"/>
        <v>0</v>
      </c>
      <c r="L52" s="2">
        <v>0</v>
      </c>
      <c r="M52" s="2" t="s">
        <v>371</v>
      </c>
    </row>
    <row r="53" spans="1:13" hidden="1" outlineLevel="1" x14ac:dyDescent="0.25">
      <c r="A53" s="19" t="s">
        <v>126</v>
      </c>
      <c r="B53" s="19" t="s">
        <v>20</v>
      </c>
      <c r="C53" s="46" t="s">
        <v>1279</v>
      </c>
      <c r="D53" s="2" t="s">
        <v>7</v>
      </c>
      <c r="E53" s="2">
        <f t="shared" si="0"/>
        <v>0</v>
      </c>
      <c r="F53" s="2">
        <v>0</v>
      </c>
      <c r="K53" s="2">
        <f t="shared" si="1"/>
        <v>0</v>
      </c>
      <c r="L53" s="2">
        <v>0</v>
      </c>
      <c r="M53" s="2" t="s">
        <v>371</v>
      </c>
    </row>
    <row r="54" spans="1:13" hidden="1" outlineLevel="1" x14ac:dyDescent="0.25">
      <c r="A54" s="19" t="s">
        <v>126</v>
      </c>
      <c r="B54" s="19" t="s">
        <v>20</v>
      </c>
      <c r="C54" s="46" t="s">
        <v>1342</v>
      </c>
      <c r="D54" s="2" t="s">
        <v>140</v>
      </c>
      <c r="E54" s="2">
        <f t="shared" si="0"/>
        <v>0</v>
      </c>
      <c r="F54" s="2">
        <v>0</v>
      </c>
      <c r="H54" s="2">
        <v>3330613.2172135077</v>
      </c>
      <c r="K54" s="2">
        <f t="shared" si="1"/>
        <v>-3330613.2172135077</v>
      </c>
      <c r="L54" s="2">
        <v>0</v>
      </c>
      <c r="M54" s="2" t="s">
        <v>371</v>
      </c>
    </row>
    <row r="55" spans="1:13" hidden="1" outlineLevel="1" x14ac:dyDescent="0.25">
      <c r="A55" s="19" t="s">
        <v>126</v>
      </c>
      <c r="B55" s="19" t="s">
        <v>20</v>
      </c>
      <c r="C55" s="46" t="s">
        <v>1282</v>
      </c>
      <c r="D55" s="2" t="s">
        <v>105</v>
      </c>
      <c r="E55" s="2">
        <f t="shared" si="0"/>
        <v>1500000</v>
      </c>
      <c r="F55" s="2">
        <v>2500000</v>
      </c>
      <c r="K55" s="2">
        <f t="shared" si="1"/>
        <v>4000000</v>
      </c>
      <c r="L55" s="2">
        <v>4000000</v>
      </c>
      <c r="M55" s="2" t="s">
        <v>371</v>
      </c>
    </row>
    <row r="56" spans="1:13" hidden="1" outlineLevel="1" x14ac:dyDescent="0.25">
      <c r="A56" s="19" t="s">
        <v>126</v>
      </c>
      <c r="B56" s="19" t="s">
        <v>20</v>
      </c>
      <c r="C56" s="46" t="s">
        <v>1283</v>
      </c>
      <c r="D56" s="2" t="s">
        <v>830</v>
      </c>
      <c r="E56" s="2">
        <f t="shared" si="0"/>
        <v>1500000</v>
      </c>
      <c r="F56" s="2">
        <v>2500000</v>
      </c>
      <c r="K56" s="2">
        <f t="shared" si="1"/>
        <v>4000000</v>
      </c>
      <c r="L56" s="2">
        <v>4000000</v>
      </c>
      <c r="M56" s="2" t="s">
        <v>371</v>
      </c>
    </row>
    <row r="57" spans="1:13" hidden="1" outlineLevel="1" x14ac:dyDescent="0.25">
      <c r="A57" s="19" t="s">
        <v>126</v>
      </c>
      <c r="B57" s="19" t="s">
        <v>20</v>
      </c>
      <c r="C57" s="46" t="s">
        <v>1284</v>
      </c>
      <c r="D57" s="2" t="s">
        <v>699</v>
      </c>
      <c r="E57" s="2">
        <f t="shared" si="0"/>
        <v>1500000</v>
      </c>
      <c r="F57" s="2">
        <v>2500000</v>
      </c>
      <c r="K57" s="2">
        <f t="shared" si="1"/>
        <v>4000000</v>
      </c>
      <c r="L57" s="2">
        <v>4000000</v>
      </c>
      <c r="M57" s="2" t="s">
        <v>371</v>
      </c>
    </row>
    <row r="58" spans="1:13" hidden="1" outlineLevel="1" x14ac:dyDescent="0.25">
      <c r="A58" s="19" t="s">
        <v>126</v>
      </c>
      <c r="B58" s="19" t="s">
        <v>20</v>
      </c>
      <c r="C58" s="46" t="s">
        <v>1285</v>
      </c>
      <c r="D58" s="2" t="s">
        <v>835</v>
      </c>
      <c r="E58" s="2">
        <f t="shared" si="0"/>
        <v>1500000</v>
      </c>
      <c r="F58" s="2">
        <v>2500000</v>
      </c>
      <c r="K58" s="2">
        <f t="shared" si="1"/>
        <v>4000000</v>
      </c>
      <c r="L58" s="2">
        <v>4000000</v>
      </c>
      <c r="M58" s="2" t="s">
        <v>371</v>
      </c>
    </row>
    <row r="59" spans="1:13" hidden="1" outlineLevel="1" x14ac:dyDescent="0.25">
      <c r="A59" s="19" t="s">
        <v>126</v>
      </c>
      <c r="B59" s="19" t="s">
        <v>20</v>
      </c>
      <c r="C59" s="46" t="s">
        <v>1822</v>
      </c>
      <c r="D59" s="2" t="s">
        <v>1823</v>
      </c>
      <c r="E59" s="2">
        <f t="shared" si="0"/>
        <v>2440000</v>
      </c>
      <c r="F59" s="2">
        <v>2500000</v>
      </c>
      <c r="G59" s="2">
        <v>640000</v>
      </c>
      <c r="K59" s="2">
        <f t="shared" si="1"/>
        <v>5580000</v>
      </c>
      <c r="L59" s="2">
        <v>4940000</v>
      </c>
      <c r="M59" s="2" t="s">
        <v>371</v>
      </c>
    </row>
    <row r="60" spans="1:13" hidden="1" outlineLevel="1" x14ac:dyDescent="0.25">
      <c r="A60" s="19" t="s">
        <v>126</v>
      </c>
      <c r="B60" s="19" t="s">
        <v>20</v>
      </c>
      <c r="C60" s="46" t="s">
        <v>2195</v>
      </c>
      <c r="D60" s="2" t="s">
        <v>2219</v>
      </c>
      <c r="E60" s="2">
        <f t="shared" si="0"/>
        <v>0</v>
      </c>
      <c r="F60" s="2">
        <v>0</v>
      </c>
      <c r="K60" s="2">
        <f t="shared" si="1"/>
        <v>0</v>
      </c>
      <c r="L60" s="2">
        <v>0</v>
      </c>
      <c r="M60" s="2" t="s">
        <v>371</v>
      </c>
    </row>
    <row r="61" spans="1:13" hidden="1" outlineLevel="1" x14ac:dyDescent="0.25">
      <c r="A61" s="19" t="s">
        <v>126</v>
      </c>
      <c r="B61" s="19" t="s">
        <v>20</v>
      </c>
      <c r="C61" s="46" t="s">
        <v>1343</v>
      </c>
      <c r="D61" s="2" t="s">
        <v>137</v>
      </c>
      <c r="E61" s="2">
        <f t="shared" si="0"/>
        <v>0</v>
      </c>
      <c r="F61" s="2">
        <v>0</v>
      </c>
      <c r="H61" s="2">
        <v>3554677.0944530917</v>
      </c>
      <c r="K61" s="2">
        <f t="shared" si="1"/>
        <v>-3554677.0944530917</v>
      </c>
      <c r="L61" s="2">
        <v>0</v>
      </c>
      <c r="M61" s="2" t="s">
        <v>371</v>
      </c>
    </row>
    <row r="62" spans="1:13" hidden="1" outlineLevel="1" x14ac:dyDescent="0.25">
      <c r="A62" s="19" t="s">
        <v>126</v>
      </c>
      <c r="B62" s="19" t="s">
        <v>20</v>
      </c>
      <c r="C62" s="46" t="s">
        <v>2196</v>
      </c>
      <c r="D62" s="2" t="s">
        <v>2220</v>
      </c>
      <c r="E62" s="2">
        <f t="shared" si="0"/>
        <v>0</v>
      </c>
      <c r="F62" s="2">
        <v>0</v>
      </c>
      <c r="K62" s="2">
        <f t="shared" si="1"/>
        <v>0</v>
      </c>
      <c r="L62" s="2">
        <v>0</v>
      </c>
      <c r="M62" s="2" t="s">
        <v>371</v>
      </c>
    </row>
    <row r="63" spans="1:13" hidden="1" outlineLevel="1" x14ac:dyDescent="0.25">
      <c r="A63" s="19" t="s">
        <v>126</v>
      </c>
      <c r="B63" s="19" t="s">
        <v>20</v>
      </c>
      <c r="C63" s="46"/>
      <c r="D63" s="2" t="s">
        <v>2221</v>
      </c>
      <c r="E63" s="2">
        <f t="shared" si="0"/>
        <v>-500000</v>
      </c>
      <c r="F63" s="2">
        <v>500000</v>
      </c>
      <c r="K63" s="2">
        <f t="shared" si="1"/>
        <v>0</v>
      </c>
      <c r="L63" s="2">
        <v>0</v>
      </c>
      <c r="M63" s="2" t="s">
        <v>371</v>
      </c>
    </row>
    <row r="64" spans="1:13" hidden="1" outlineLevel="1" x14ac:dyDescent="0.25">
      <c r="A64" s="19" t="s">
        <v>126</v>
      </c>
      <c r="B64" s="19" t="s">
        <v>20</v>
      </c>
      <c r="C64" s="46"/>
      <c r="D64" s="2" t="s">
        <v>2222</v>
      </c>
      <c r="E64" s="2">
        <f t="shared" si="0"/>
        <v>0</v>
      </c>
      <c r="F64" s="2">
        <v>0</v>
      </c>
      <c r="K64" s="2">
        <f t="shared" si="1"/>
        <v>0</v>
      </c>
      <c r="L64" s="2">
        <v>0</v>
      </c>
      <c r="M64" s="2" t="s">
        <v>371</v>
      </c>
    </row>
    <row r="65" spans="1:13" hidden="1" outlineLevel="1" x14ac:dyDescent="0.25">
      <c r="A65" s="19" t="s">
        <v>126</v>
      </c>
      <c r="B65" s="19" t="s">
        <v>20</v>
      </c>
      <c r="C65" s="46"/>
      <c r="D65" s="2" t="s">
        <v>2223</v>
      </c>
      <c r="E65" s="2">
        <f t="shared" si="0"/>
        <v>0</v>
      </c>
      <c r="F65" s="2">
        <v>0</v>
      </c>
      <c r="K65" s="2">
        <f t="shared" si="1"/>
        <v>0</v>
      </c>
      <c r="L65" s="2">
        <v>0</v>
      </c>
      <c r="M65" s="2" t="s">
        <v>371</v>
      </c>
    </row>
    <row r="66" spans="1:13" hidden="1" outlineLevel="1" x14ac:dyDescent="0.25">
      <c r="A66" s="19" t="s">
        <v>126</v>
      </c>
      <c r="B66" s="19" t="s">
        <v>20</v>
      </c>
      <c r="C66" s="46"/>
      <c r="D66" s="2" t="s">
        <v>2027</v>
      </c>
      <c r="E66" s="2">
        <f t="shared" si="0"/>
        <v>0</v>
      </c>
      <c r="F66" s="2">
        <v>0</v>
      </c>
      <c r="K66" s="2">
        <f t="shared" si="1"/>
        <v>0</v>
      </c>
      <c r="L66" s="2">
        <v>0</v>
      </c>
      <c r="M66" s="2" t="s">
        <v>371</v>
      </c>
    </row>
    <row r="67" spans="1:13" hidden="1" outlineLevel="1" x14ac:dyDescent="0.25">
      <c r="A67" s="19" t="s">
        <v>126</v>
      </c>
      <c r="B67" s="19" t="s">
        <v>20</v>
      </c>
      <c r="C67" s="46" t="s">
        <v>2197</v>
      </c>
      <c r="D67" s="2" t="s">
        <v>2224</v>
      </c>
      <c r="E67" s="2">
        <f t="shared" si="0"/>
        <v>1971200</v>
      </c>
      <c r="F67" s="2">
        <v>2500000</v>
      </c>
      <c r="G67" s="2">
        <v>920000</v>
      </c>
      <c r="K67" s="2">
        <f t="shared" si="1"/>
        <v>5391200</v>
      </c>
      <c r="L67" s="2">
        <v>4471200</v>
      </c>
      <c r="M67" s="2" t="s">
        <v>371</v>
      </c>
    </row>
    <row r="68" spans="1:13" hidden="1" outlineLevel="1" x14ac:dyDescent="0.25">
      <c r="A68" s="19" t="s">
        <v>126</v>
      </c>
      <c r="B68" s="19" t="s">
        <v>20</v>
      </c>
      <c r="C68" s="46" t="s">
        <v>2198</v>
      </c>
      <c r="D68" s="2" t="s">
        <v>2225</v>
      </c>
      <c r="E68" s="2">
        <f t="shared" si="0"/>
        <v>2165600</v>
      </c>
      <c r="F68" s="2">
        <v>2500000</v>
      </c>
      <c r="G68" s="2">
        <v>960000</v>
      </c>
      <c r="K68" s="2">
        <f t="shared" si="1"/>
        <v>5625600</v>
      </c>
      <c r="L68" s="2">
        <v>4665600</v>
      </c>
      <c r="M68" s="2" t="s">
        <v>371</v>
      </c>
    </row>
    <row r="69" spans="1:13" hidden="1" outlineLevel="1" x14ac:dyDescent="0.25">
      <c r="A69" s="19" t="s">
        <v>126</v>
      </c>
      <c r="B69" s="19" t="s">
        <v>20</v>
      </c>
      <c r="C69" s="46" t="s">
        <v>2014</v>
      </c>
      <c r="D69" s="2" t="s">
        <v>2026</v>
      </c>
      <c r="E69" s="2">
        <f t="shared" ref="E69:E124" si="2">+L69-F69-J69-I69</f>
        <v>1540000</v>
      </c>
      <c r="F69" s="2">
        <v>0</v>
      </c>
      <c r="G69" s="2">
        <v>1000000</v>
      </c>
      <c r="K69" s="2">
        <f t="shared" ref="K69:K132" si="3">SUM(E69:G69)-H69+I69+J69</f>
        <v>2540000</v>
      </c>
      <c r="L69" s="2">
        <v>1540000</v>
      </c>
      <c r="M69" s="2" t="s">
        <v>371</v>
      </c>
    </row>
    <row r="70" spans="1:13" hidden="1" outlineLevel="1" x14ac:dyDescent="0.25">
      <c r="A70" s="19" t="s">
        <v>126</v>
      </c>
      <c r="B70" s="19" t="s">
        <v>20</v>
      </c>
      <c r="C70" s="46" t="s">
        <v>1297</v>
      </c>
      <c r="D70" s="2" t="s">
        <v>17</v>
      </c>
      <c r="E70" s="2">
        <f t="shared" si="2"/>
        <v>0</v>
      </c>
      <c r="F70" s="2">
        <v>0</v>
      </c>
      <c r="K70" s="2">
        <f t="shared" si="3"/>
        <v>0</v>
      </c>
      <c r="L70" s="2">
        <v>0</v>
      </c>
      <c r="M70" s="2" t="s">
        <v>371</v>
      </c>
    </row>
    <row r="71" spans="1:13" hidden="1" outlineLevel="1" x14ac:dyDescent="0.25">
      <c r="A71" s="19" t="s">
        <v>126</v>
      </c>
      <c r="B71" s="19" t="s">
        <v>20</v>
      </c>
      <c r="C71" s="46" t="s">
        <v>2199</v>
      </c>
      <c r="D71" s="2" t="s">
        <v>2226</v>
      </c>
      <c r="E71" s="2">
        <f t="shared" si="2"/>
        <v>201600</v>
      </c>
      <c r="F71" s="2">
        <v>0</v>
      </c>
      <c r="G71" s="2">
        <v>240000</v>
      </c>
      <c r="K71" s="2">
        <f t="shared" si="3"/>
        <v>441600</v>
      </c>
      <c r="L71" s="2">
        <v>201600</v>
      </c>
      <c r="M71" s="2" t="s">
        <v>371</v>
      </c>
    </row>
    <row r="72" spans="1:13" hidden="1" outlineLevel="1" x14ac:dyDescent="0.25">
      <c r="A72" s="19" t="s">
        <v>126</v>
      </c>
      <c r="B72" s="19" t="s">
        <v>20</v>
      </c>
      <c r="C72" s="46"/>
      <c r="D72" s="2" t="s">
        <v>2227</v>
      </c>
      <c r="E72" s="2">
        <f t="shared" si="2"/>
        <v>0</v>
      </c>
      <c r="F72" s="2">
        <v>0</v>
      </c>
      <c r="K72" s="2">
        <f t="shared" si="3"/>
        <v>0</v>
      </c>
      <c r="L72" s="2">
        <v>0</v>
      </c>
      <c r="M72" s="2" t="s">
        <v>371</v>
      </c>
    </row>
    <row r="73" spans="1:13" hidden="1" outlineLevel="1" x14ac:dyDescent="0.25">
      <c r="A73" s="19" t="s">
        <v>126</v>
      </c>
      <c r="B73" s="19" t="s">
        <v>20</v>
      </c>
      <c r="C73" s="46" t="s">
        <v>1298</v>
      </c>
      <c r="D73" s="2" t="s">
        <v>487</v>
      </c>
      <c r="E73" s="2">
        <f t="shared" si="2"/>
        <v>0</v>
      </c>
      <c r="F73" s="2">
        <v>0</v>
      </c>
      <c r="K73" s="2">
        <f t="shared" si="3"/>
        <v>0</v>
      </c>
      <c r="L73" s="2">
        <v>0</v>
      </c>
      <c r="M73" s="2" t="s">
        <v>371</v>
      </c>
    </row>
    <row r="74" spans="1:13" hidden="1" outlineLevel="1" x14ac:dyDescent="0.25">
      <c r="A74" s="19" t="s">
        <v>126</v>
      </c>
      <c r="B74" s="19" t="s">
        <v>20</v>
      </c>
      <c r="C74" s="46" t="s">
        <v>1299</v>
      </c>
      <c r="D74" s="2" t="s">
        <v>13</v>
      </c>
      <c r="E74" s="2">
        <f t="shared" si="2"/>
        <v>0</v>
      </c>
      <c r="F74" s="2">
        <v>0</v>
      </c>
      <c r="K74" s="2">
        <f t="shared" si="3"/>
        <v>0</v>
      </c>
      <c r="L74" s="2">
        <v>0</v>
      </c>
      <c r="M74" s="2" t="s">
        <v>371</v>
      </c>
    </row>
    <row r="75" spans="1:13" hidden="1" outlineLevel="1" x14ac:dyDescent="0.25">
      <c r="A75" s="19" t="s">
        <v>126</v>
      </c>
      <c r="B75" s="19" t="s">
        <v>20</v>
      </c>
      <c r="C75" s="46" t="s">
        <v>1346</v>
      </c>
      <c r="D75" s="2" t="s">
        <v>10</v>
      </c>
      <c r="E75" s="2">
        <f t="shared" si="2"/>
        <v>0</v>
      </c>
      <c r="F75" s="2">
        <v>0</v>
      </c>
      <c r="H75" s="2">
        <v>3158148.4671666319</v>
      </c>
      <c r="K75" s="2">
        <f t="shared" si="3"/>
        <v>-3158148.4671666319</v>
      </c>
      <c r="L75" s="2">
        <v>0</v>
      </c>
      <c r="M75" s="2" t="s">
        <v>371</v>
      </c>
    </row>
    <row r="76" spans="1:13" hidden="1" outlineLevel="1" x14ac:dyDescent="0.25">
      <c r="A76" s="19" t="s">
        <v>126</v>
      </c>
      <c r="B76" s="19" t="s">
        <v>20</v>
      </c>
      <c r="C76" s="46"/>
      <c r="D76" s="2" t="s">
        <v>2228</v>
      </c>
      <c r="E76" s="2">
        <f t="shared" si="2"/>
        <v>0</v>
      </c>
      <c r="F76" s="2">
        <v>0</v>
      </c>
      <c r="K76" s="2">
        <f t="shared" si="3"/>
        <v>0</v>
      </c>
      <c r="L76" s="2">
        <v>0</v>
      </c>
      <c r="M76" s="2" t="s">
        <v>371</v>
      </c>
    </row>
    <row r="77" spans="1:13" hidden="1" outlineLevel="1" x14ac:dyDescent="0.25">
      <c r="A77" s="19" t="s">
        <v>126</v>
      </c>
      <c r="B77" s="19" t="s">
        <v>20</v>
      </c>
      <c r="C77" s="46"/>
      <c r="D77" s="2" t="s">
        <v>2229</v>
      </c>
      <c r="E77" s="2">
        <f t="shared" si="2"/>
        <v>0</v>
      </c>
      <c r="F77" s="2">
        <v>0</v>
      </c>
      <c r="K77" s="2">
        <f t="shared" si="3"/>
        <v>0</v>
      </c>
      <c r="L77" s="2">
        <v>0</v>
      </c>
      <c r="M77" s="2" t="s">
        <v>371</v>
      </c>
    </row>
    <row r="78" spans="1:13" hidden="1" outlineLevel="1" x14ac:dyDescent="0.25">
      <c r="A78" s="19" t="s">
        <v>126</v>
      </c>
      <c r="B78" s="19" t="s">
        <v>20</v>
      </c>
      <c r="C78" s="46" t="s">
        <v>1304</v>
      </c>
      <c r="D78" s="2" t="s">
        <v>837</v>
      </c>
      <c r="E78" s="2">
        <f t="shared" si="2"/>
        <v>0</v>
      </c>
      <c r="F78" s="2">
        <v>0</v>
      </c>
      <c r="K78" s="2">
        <f t="shared" si="3"/>
        <v>0</v>
      </c>
      <c r="L78" s="2">
        <v>0</v>
      </c>
      <c r="M78" s="2" t="s">
        <v>371</v>
      </c>
    </row>
    <row r="79" spans="1:13" hidden="1" outlineLevel="1" x14ac:dyDescent="0.25">
      <c r="A79" s="19" t="s">
        <v>126</v>
      </c>
      <c r="B79" s="19" t="s">
        <v>20</v>
      </c>
      <c r="C79" s="46" t="s">
        <v>1305</v>
      </c>
      <c r="D79" s="2" t="s">
        <v>11</v>
      </c>
      <c r="E79" s="2">
        <f t="shared" si="2"/>
        <v>0</v>
      </c>
      <c r="F79" s="2">
        <v>0</v>
      </c>
      <c r="K79" s="2">
        <f t="shared" si="3"/>
        <v>0</v>
      </c>
      <c r="L79" s="2">
        <v>0</v>
      </c>
      <c r="M79" s="2" t="s">
        <v>371</v>
      </c>
    </row>
    <row r="80" spans="1:13" hidden="1" outlineLevel="1" x14ac:dyDescent="0.25">
      <c r="A80" s="19" t="s">
        <v>126</v>
      </c>
      <c r="B80" s="19" t="s">
        <v>20</v>
      </c>
      <c r="C80" s="46" t="s">
        <v>1306</v>
      </c>
      <c r="D80" s="2" t="s">
        <v>488</v>
      </c>
      <c r="E80" s="2">
        <f t="shared" si="2"/>
        <v>0</v>
      </c>
      <c r="F80" s="2">
        <v>0</v>
      </c>
      <c r="K80" s="2">
        <f t="shared" si="3"/>
        <v>0</v>
      </c>
      <c r="L80" s="2">
        <v>0</v>
      </c>
      <c r="M80" s="2" t="s">
        <v>371</v>
      </c>
    </row>
    <row r="81" spans="1:13" hidden="1" outlineLevel="1" x14ac:dyDescent="0.25">
      <c r="A81" s="19" t="s">
        <v>126</v>
      </c>
      <c r="B81" s="19" t="s">
        <v>20</v>
      </c>
      <c r="C81" s="46" t="s">
        <v>1347</v>
      </c>
      <c r="D81" s="2" t="s">
        <v>407</v>
      </c>
      <c r="E81" s="2">
        <f t="shared" si="2"/>
        <v>0</v>
      </c>
      <c r="F81" s="2">
        <v>0</v>
      </c>
      <c r="H81" s="2">
        <v>2143378.5385483503</v>
      </c>
      <c r="K81" s="2">
        <f t="shared" si="3"/>
        <v>-2143378.5385483503</v>
      </c>
      <c r="L81" s="2">
        <v>0</v>
      </c>
      <c r="M81" s="2" t="s">
        <v>371</v>
      </c>
    </row>
    <row r="82" spans="1:13" hidden="1" outlineLevel="1" x14ac:dyDescent="0.25">
      <c r="A82" s="19" t="s">
        <v>126</v>
      </c>
      <c r="B82" s="19" t="s">
        <v>20</v>
      </c>
      <c r="C82" s="46"/>
      <c r="D82" s="2" t="s">
        <v>2230</v>
      </c>
      <c r="E82" s="2">
        <f t="shared" si="2"/>
        <v>0</v>
      </c>
      <c r="F82" s="2">
        <v>0</v>
      </c>
      <c r="K82" s="2">
        <f t="shared" si="3"/>
        <v>0</v>
      </c>
      <c r="L82" s="2">
        <v>0</v>
      </c>
      <c r="M82" s="2" t="s">
        <v>371</v>
      </c>
    </row>
    <row r="83" spans="1:13" hidden="1" outlineLevel="1" x14ac:dyDescent="0.25">
      <c r="A83" s="19" t="s">
        <v>126</v>
      </c>
      <c r="B83" s="19" t="s">
        <v>20</v>
      </c>
      <c r="C83" s="46"/>
      <c r="D83" s="2" t="s">
        <v>2231</v>
      </c>
      <c r="E83" s="2">
        <f t="shared" si="2"/>
        <v>0</v>
      </c>
      <c r="F83" s="2">
        <v>0</v>
      </c>
      <c r="K83" s="2">
        <f t="shared" si="3"/>
        <v>0</v>
      </c>
      <c r="L83" s="2">
        <v>0</v>
      </c>
      <c r="M83" s="2" t="s">
        <v>371</v>
      </c>
    </row>
    <row r="84" spans="1:13" hidden="1" outlineLevel="1" x14ac:dyDescent="0.25">
      <c r="A84" s="19" t="s">
        <v>126</v>
      </c>
      <c r="B84" s="19" t="s">
        <v>20</v>
      </c>
      <c r="C84" s="46" t="s">
        <v>2200</v>
      </c>
      <c r="D84" s="2" t="s">
        <v>2232</v>
      </c>
      <c r="E84" s="2">
        <f t="shared" si="2"/>
        <v>896800</v>
      </c>
      <c r="F84" s="2">
        <v>0</v>
      </c>
      <c r="G84" s="2">
        <v>760000</v>
      </c>
      <c r="K84" s="2">
        <f t="shared" si="3"/>
        <v>1656800</v>
      </c>
      <c r="L84" s="2">
        <v>896800</v>
      </c>
      <c r="M84" s="2" t="s">
        <v>371</v>
      </c>
    </row>
    <row r="85" spans="1:13" hidden="1" outlineLevel="1" x14ac:dyDescent="0.25">
      <c r="A85" s="19" t="s">
        <v>126</v>
      </c>
      <c r="B85" s="19" t="s">
        <v>20</v>
      </c>
      <c r="C85" s="46" t="s">
        <v>1311</v>
      </c>
      <c r="D85" s="2" t="s">
        <v>435</v>
      </c>
      <c r="E85" s="2">
        <f t="shared" si="2"/>
        <v>0</v>
      </c>
      <c r="F85" s="2">
        <v>0</v>
      </c>
      <c r="K85" s="2">
        <f t="shared" si="3"/>
        <v>0</v>
      </c>
      <c r="L85" s="2">
        <v>0</v>
      </c>
      <c r="M85" s="2" t="s">
        <v>371</v>
      </c>
    </row>
    <row r="86" spans="1:13" hidden="1" outlineLevel="1" x14ac:dyDescent="0.25">
      <c r="A86" s="19" t="s">
        <v>126</v>
      </c>
      <c r="B86" s="19" t="s">
        <v>20</v>
      </c>
      <c r="C86" s="46" t="s">
        <v>1312</v>
      </c>
      <c r="D86" s="2" t="s">
        <v>131</v>
      </c>
      <c r="E86" s="2">
        <f t="shared" si="2"/>
        <v>0</v>
      </c>
      <c r="F86" s="2">
        <v>0</v>
      </c>
      <c r="K86" s="2">
        <f t="shared" si="3"/>
        <v>0</v>
      </c>
      <c r="L86" s="2">
        <v>0</v>
      </c>
      <c r="M86" s="2" t="s">
        <v>371</v>
      </c>
    </row>
    <row r="87" spans="1:13" hidden="1" outlineLevel="1" x14ac:dyDescent="0.25">
      <c r="A87" s="19" t="s">
        <v>126</v>
      </c>
      <c r="B87" s="19" t="s">
        <v>20</v>
      </c>
      <c r="C87" s="46" t="s">
        <v>1313</v>
      </c>
      <c r="D87" s="2" t="s">
        <v>103</v>
      </c>
      <c r="E87" s="2">
        <f t="shared" si="2"/>
        <v>0</v>
      </c>
      <c r="F87" s="2">
        <v>0</v>
      </c>
      <c r="K87" s="2">
        <f t="shared" si="3"/>
        <v>0</v>
      </c>
      <c r="L87" s="2">
        <v>0</v>
      </c>
      <c r="M87" s="2" t="s">
        <v>371</v>
      </c>
    </row>
    <row r="88" spans="1:13" hidden="1" outlineLevel="1" x14ac:dyDescent="0.25">
      <c r="A88" s="19" t="s">
        <v>126</v>
      </c>
      <c r="B88" s="19" t="s">
        <v>20</v>
      </c>
      <c r="C88" s="46"/>
      <c r="D88" s="2" t="s">
        <v>2024</v>
      </c>
      <c r="E88" s="2">
        <f t="shared" si="2"/>
        <v>0</v>
      </c>
      <c r="F88" s="2">
        <v>0</v>
      </c>
      <c r="K88" s="2">
        <f t="shared" si="3"/>
        <v>0</v>
      </c>
      <c r="M88" s="2" t="s">
        <v>371</v>
      </c>
    </row>
    <row r="89" spans="1:13" hidden="1" outlineLevel="1" x14ac:dyDescent="0.25">
      <c r="A89" s="19" t="s">
        <v>126</v>
      </c>
      <c r="B89" s="19" t="s">
        <v>20</v>
      </c>
      <c r="C89" s="46" t="s">
        <v>1316</v>
      </c>
      <c r="D89" s="2" t="s">
        <v>18</v>
      </c>
      <c r="E89" s="2">
        <f t="shared" si="2"/>
        <v>0</v>
      </c>
      <c r="F89" s="2">
        <v>0</v>
      </c>
      <c r="K89" s="2">
        <f t="shared" si="3"/>
        <v>0</v>
      </c>
      <c r="L89" s="2">
        <v>0</v>
      </c>
      <c r="M89" s="2" t="s">
        <v>371</v>
      </c>
    </row>
    <row r="90" spans="1:13" hidden="1" outlineLevel="1" x14ac:dyDescent="0.25">
      <c r="A90" s="19" t="s">
        <v>126</v>
      </c>
      <c r="B90" s="19" t="s">
        <v>20</v>
      </c>
      <c r="C90" s="46" t="s">
        <v>1349</v>
      </c>
      <c r="D90" s="2" t="s">
        <v>139</v>
      </c>
      <c r="E90" s="2">
        <f t="shared" si="2"/>
        <v>0</v>
      </c>
      <c r="F90" s="2">
        <v>0</v>
      </c>
      <c r="H90" s="2">
        <v>3128024.2706336463</v>
      </c>
      <c r="K90" s="2">
        <f t="shared" si="3"/>
        <v>-3128024.2706336463</v>
      </c>
      <c r="L90" s="2">
        <v>0</v>
      </c>
      <c r="M90" s="2" t="s">
        <v>371</v>
      </c>
    </row>
    <row r="91" spans="1:13" hidden="1" outlineLevel="1" x14ac:dyDescent="0.25">
      <c r="A91" s="19" t="s">
        <v>126</v>
      </c>
      <c r="B91" s="19" t="s">
        <v>20</v>
      </c>
      <c r="C91" s="46" t="s">
        <v>1318</v>
      </c>
      <c r="D91" s="2" t="s">
        <v>838</v>
      </c>
      <c r="E91" s="2">
        <f t="shared" si="2"/>
        <v>0</v>
      </c>
      <c r="F91" s="2">
        <v>0</v>
      </c>
      <c r="K91" s="2">
        <f t="shared" si="3"/>
        <v>0</v>
      </c>
      <c r="L91" s="2">
        <v>0</v>
      </c>
      <c r="M91" s="2" t="s">
        <v>371</v>
      </c>
    </row>
    <row r="92" spans="1:13" hidden="1" outlineLevel="1" x14ac:dyDescent="0.25">
      <c r="A92" s="19" t="s">
        <v>126</v>
      </c>
      <c r="B92" s="19" t="s">
        <v>20</v>
      </c>
      <c r="C92" s="46"/>
      <c r="D92" s="2" t="s">
        <v>2029</v>
      </c>
      <c r="E92" s="2">
        <f t="shared" si="2"/>
        <v>0</v>
      </c>
      <c r="F92" s="2">
        <v>0</v>
      </c>
      <c r="K92" s="2">
        <f t="shared" si="3"/>
        <v>0</v>
      </c>
      <c r="L92" s="2">
        <v>0</v>
      </c>
      <c r="M92" s="2" t="s">
        <v>371</v>
      </c>
    </row>
    <row r="93" spans="1:13" hidden="1" outlineLevel="1" x14ac:dyDescent="0.25">
      <c r="A93" s="19" t="s">
        <v>126</v>
      </c>
      <c r="B93" s="19" t="s">
        <v>20</v>
      </c>
      <c r="C93" s="46"/>
      <c r="D93" s="2" t="s">
        <v>2233</v>
      </c>
      <c r="E93" s="2">
        <f t="shared" si="2"/>
        <v>0</v>
      </c>
      <c r="F93" s="2">
        <v>0</v>
      </c>
      <c r="K93" s="2">
        <f t="shared" si="3"/>
        <v>0</v>
      </c>
      <c r="L93" s="2">
        <v>0</v>
      </c>
      <c r="M93" s="2" t="s">
        <v>371</v>
      </c>
    </row>
    <row r="94" spans="1:13" hidden="1" outlineLevel="1" x14ac:dyDescent="0.25">
      <c r="A94" s="19" t="s">
        <v>126</v>
      </c>
      <c r="B94" s="19" t="s">
        <v>20</v>
      </c>
      <c r="C94" s="46" t="s">
        <v>1321</v>
      </c>
      <c r="D94" s="2" t="s">
        <v>374</v>
      </c>
      <c r="E94" s="2">
        <f t="shared" si="2"/>
        <v>5694000</v>
      </c>
      <c r="F94" s="2">
        <v>2500000</v>
      </c>
      <c r="K94" s="2">
        <f t="shared" si="3"/>
        <v>8194000</v>
      </c>
      <c r="L94" s="2">
        <v>8194000</v>
      </c>
      <c r="M94" s="2" t="s">
        <v>251</v>
      </c>
    </row>
    <row r="95" spans="1:13" hidden="1" outlineLevel="1" x14ac:dyDescent="0.25">
      <c r="A95" s="19" t="s">
        <v>126</v>
      </c>
      <c r="B95" s="19" t="s">
        <v>20</v>
      </c>
      <c r="C95" s="46" t="s">
        <v>1322</v>
      </c>
      <c r="D95" s="2" t="s">
        <v>33</v>
      </c>
      <c r="E95" s="2">
        <f t="shared" si="2"/>
        <v>1570000</v>
      </c>
      <c r="F95" s="2">
        <v>0</v>
      </c>
      <c r="K95" s="2">
        <f t="shared" si="3"/>
        <v>1570000</v>
      </c>
      <c r="L95" s="2">
        <v>1570000</v>
      </c>
      <c r="M95" s="19" t="s">
        <v>251</v>
      </c>
    </row>
    <row r="96" spans="1:13" hidden="1" outlineLevel="1" x14ac:dyDescent="0.25">
      <c r="A96" s="19" t="s">
        <v>126</v>
      </c>
      <c r="B96" s="19" t="s">
        <v>20</v>
      </c>
      <c r="C96" s="47" t="s">
        <v>1323</v>
      </c>
      <c r="D96" s="19" t="s">
        <v>404</v>
      </c>
      <c r="E96" s="16">
        <f t="shared" si="2"/>
        <v>88000</v>
      </c>
      <c r="F96" s="19">
        <v>0</v>
      </c>
      <c r="H96" s="19"/>
      <c r="I96" s="19"/>
      <c r="J96" s="19"/>
      <c r="K96" s="2">
        <f t="shared" si="3"/>
        <v>88000</v>
      </c>
      <c r="L96" s="19">
        <v>88000</v>
      </c>
      <c r="M96" s="19" t="s">
        <v>251</v>
      </c>
    </row>
    <row r="97" spans="1:13" hidden="1" outlineLevel="1" x14ac:dyDescent="0.25">
      <c r="A97" s="19" t="s">
        <v>126</v>
      </c>
      <c r="B97" s="19" t="s">
        <v>20</v>
      </c>
      <c r="C97" s="47" t="s">
        <v>1324</v>
      </c>
      <c r="D97" s="19" t="s">
        <v>582</v>
      </c>
      <c r="E97" s="16">
        <f t="shared" si="2"/>
        <v>4796000</v>
      </c>
      <c r="F97" s="19">
        <v>2500000</v>
      </c>
      <c r="H97" s="19"/>
      <c r="I97" s="19"/>
      <c r="J97" s="19"/>
      <c r="K97" s="2">
        <f t="shared" si="3"/>
        <v>7296000</v>
      </c>
      <c r="L97" s="19">
        <v>7296000</v>
      </c>
      <c r="M97" s="19" t="s">
        <v>251</v>
      </c>
    </row>
    <row r="98" spans="1:13" hidden="1" outlineLevel="1" x14ac:dyDescent="0.25">
      <c r="A98" s="19" t="s">
        <v>126</v>
      </c>
      <c r="B98" s="19" t="s">
        <v>20</v>
      </c>
      <c r="C98" s="47" t="s">
        <v>1325</v>
      </c>
      <c r="D98" s="19" t="s">
        <v>32</v>
      </c>
      <c r="E98" s="16">
        <f t="shared" si="2"/>
        <v>1478000</v>
      </c>
      <c r="F98" s="19">
        <v>0</v>
      </c>
      <c r="H98" s="19"/>
      <c r="I98" s="19"/>
      <c r="J98" s="19"/>
      <c r="K98" s="2">
        <f t="shared" si="3"/>
        <v>1478000</v>
      </c>
      <c r="L98" s="19">
        <v>1478000</v>
      </c>
      <c r="M98" s="19" t="s">
        <v>251</v>
      </c>
    </row>
    <row r="99" spans="1:13" hidden="1" outlineLevel="1" x14ac:dyDescent="0.25">
      <c r="A99" s="19" t="s">
        <v>126</v>
      </c>
      <c r="B99" s="19" t="s">
        <v>20</v>
      </c>
      <c r="C99" s="47" t="s">
        <v>1326</v>
      </c>
      <c r="D99" s="19" t="s">
        <v>36</v>
      </c>
      <c r="E99" s="16">
        <f t="shared" si="2"/>
        <v>1662000</v>
      </c>
      <c r="F99" s="19">
        <v>500000</v>
      </c>
      <c r="H99" s="19"/>
      <c r="I99" s="19"/>
      <c r="J99" s="19"/>
      <c r="K99" s="2">
        <f t="shared" si="3"/>
        <v>2162000</v>
      </c>
      <c r="L99" s="19">
        <v>2162000</v>
      </c>
      <c r="M99" s="19" t="s">
        <v>251</v>
      </c>
    </row>
    <row r="100" spans="1:13" hidden="1" outlineLevel="1" x14ac:dyDescent="0.25">
      <c r="A100" s="19" t="s">
        <v>126</v>
      </c>
      <c r="B100" s="19" t="s">
        <v>20</v>
      </c>
      <c r="C100" s="47" t="s">
        <v>1327</v>
      </c>
      <c r="D100" s="19" t="s">
        <v>35</v>
      </c>
      <c r="E100" s="2">
        <f t="shared" si="2"/>
        <v>1468000</v>
      </c>
      <c r="F100" s="19">
        <v>0</v>
      </c>
      <c r="H100" s="19"/>
      <c r="I100" s="19"/>
      <c r="J100" s="19"/>
      <c r="K100" s="2">
        <f t="shared" si="3"/>
        <v>1468000</v>
      </c>
      <c r="L100" s="19">
        <v>1468000</v>
      </c>
      <c r="M100" s="19" t="s">
        <v>251</v>
      </c>
    </row>
    <row r="101" spans="1:13" hidden="1" outlineLevel="1" x14ac:dyDescent="0.25">
      <c r="A101" s="19" t="s">
        <v>126</v>
      </c>
      <c r="B101" s="19" t="s">
        <v>20</v>
      </c>
      <c r="D101" s="19" t="s">
        <v>2030</v>
      </c>
      <c r="E101" s="2">
        <f t="shared" si="2"/>
        <v>0</v>
      </c>
      <c r="F101" s="19">
        <v>0</v>
      </c>
      <c r="H101" s="19"/>
      <c r="I101" s="19"/>
      <c r="J101" s="19"/>
      <c r="K101" s="2">
        <f t="shared" si="3"/>
        <v>0</v>
      </c>
      <c r="L101" s="19">
        <v>0</v>
      </c>
      <c r="M101" s="19" t="s">
        <v>251</v>
      </c>
    </row>
    <row r="102" spans="1:13" hidden="1" outlineLevel="1" x14ac:dyDescent="0.25">
      <c r="A102" s="19" t="s">
        <v>126</v>
      </c>
      <c r="B102" s="19" t="s">
        <v>20</v>
      </c>
      <c r="C102" s="47" t="s">
        <v>1834</v>
      </c>
      <c r="D102" s="19" t="s">
        <v>1835</v>
      </c>
      <c r="E102" s="2">
        <f t="shared" si="2"/>
        <v>2455000</v>
      </c>
      <c r="F102" s="19">
        <v>2500000</v>
      </c>
      <c r="G102" s="2">
        <v>320000</v>
      </c>
      <c r="H102" s="19"/>
      <c r="I102" s="19"/>
      <c r="J102" s="19"/>
      <c r="K102" s="2">
        <f t="shared" si="3"/>
        <v>5275000</v>
      </c>
      <c r="L102" s="19">
        <v>4955000</v>
      </c>
      <c r="M102" s="19" t="s">
        <v>252</v>
      </c>
    </row>
    <row r="103" spans="1:13" hidden="1" outlineLevel="1" x14ac:dyDescent="0.25">
      <c r="A103" s="19" t="s">
        <v>126</v>
      </c>
      <c r="B103" s="19" t="s">
        <v>20</v>
      </c>
      <c r="C103" s="47" t="s">
        <v>2011</v>
      </c>
      <c r="D103" s="19" t="s">
        <v>2020</v>
      </c>
      <c r="E103" s="2">
        <f t="shared" si="2"/>
        <v>2845000</v>
      </c>
      <c r="F103" s="19">
        <v>2500000</v>
      </c>
      <c r="G103" s="2">
        <v>760000</v>
      </c>
      <c r="H103" s="19"/>
      <c r="I103" s="19"/>
      <c r="J103" s="19"/>
      <c r="K103" s="2">
        <f t="shared" si="3"/>
        <v>6105000</v>
      </c>
      <c r="L103" s="19">
        <v>5345000</v>
      </c>
      <c r="M103" s="19" t="s">
        <v>252</v>
      </c>
    </row>
    <row r="104" spans="1:13" hidden="1" outlineLevel="1" x14ac:dyDescent="0.25">
      <c r="A104" s="19" t="s">
        <v>126</v>
      </c>
      <c r="B104" s="19" t="s">
        <v>20</v>
      </c>
      <c r="C104" s="47" t="s">
        <v>1331</v>
      </c>
      <c r="D104" s="19" t="s">
        <v>1332</v>
      </c>
      <c r="E104" s="2">
        <f t="shared" si="2"/>
        <v>3192000</v>
      </c>
      <c r="F104" s="19">
        <v>2500000</v>
      </c>
      <c r="G104" s="2">
        <v>680000</v>
      </c>
      <c r="H104" s="19"/>
      <c r="I104" s="19"/>
      <c r="J104" s="19"/>
      <c r="K104" s="2">
        <f t="shared" si="3"/>
        <v>6372000</v>
      </c>
      <c r="L104" s="19">
        <v>5692000</v>
      </c>
      <c r="M104" s="19" t="s">
        <v>252</v>
      </c>
    </row>
    <row r="105" spans="1:13" hidden="1" outlineLevel="1" x14ac:dyDescent="0.25">
      <c r="A105" s="19" t="s">
        <v>126</v>
      </c>
      <c r="B105" s="19" t="s">
        <v>20</v>
      </c>
      <c r="C105" s="47" t="s">
        <v>1836</v>
      </c>
      <c r="D105" s="19" t="s">
        <v>1837</v>
      </c>
      <c r="E105" s="2">
        <f t="shared" si="2"/>
        <v>2925000</v>
      </c>
      <c r="F105" s="19">
        <v>2500000</v>
      </c>
      <c r="H105" s="19"/>
      <c r="I105" s="19"/>
      <c r="J105" s="19"/>
      <c r="K105" s="2">
        <f t="shared" si="3"/>
        <v>5425000</v>
      </c>
      <c r="L105" s="19">
        <v>5425000</v>
      </c>
      <c r="M105" s="19" t="s">
        <v>252</v>
      </c>
    </row>
    <row r="106" spans="1:13" hidden="1" outlineLevel="1" x14ac:dyDescent="0.25">
      <c r="A106" s="19" t="s">
        <v>130</v>
      </c>
      <c r="B106" s="19" t="s">
        <v>37</v>
      </c>
      <c r="D106" s="19" t="s">
        <v>2234</v>
      </c>
      <c r="E106" s="2">
        <f t="shared" si="2"/>
        <v>0</v>
      </c>
      <c r="F106" s="19">
        <v>0</v>
      </c>
      <c r="H106" s="19"/>
      <c r="I106" s="19"/>
      <c r="J106" s="19"/>
      <c r="K106" s="2">
        <f t="shared" si="3"/>
        <v>0</v>
      </c>
      <c r="L106" s="19">
        <v>0</v>
      </c>
      <c r="M106" s="19"/>
    </row>
    <row r="107" spans="1:13" hidden="1" outlineLevel="1" x14ac:dyDescent="0.25">
      <c r="A107" s="19" t="s">
        <v>130</v>
      </c>
      <c r="B107" s="19" t="s">
        <v>37</v>
      </c>
      <c r="D107" s="19" t="s">
        <v>2235</v>
      </c>
      <c r="E107" s="2">
        <f t="shared" si="2"/>
        <v>0</v>
      </c>
      <c r="F107" s="19">
        <v>0</v>
      </c>
      <c r="H107" s="19"/>
      <c r="I107" s="19"/>
      <c r="J107" s="19"/>
      <c r="K107" s="2">
        <f t="shared" si="3"/>
        <v>0</v>
      </c>
      <c r="L107" s="19">
        <v>0</v>
      </c>
      <c r="M107" s="19"/>
    </row>
    <row r="108" spans="1:13" hidden="1" outlineLevel="1" x14ac:dyDescent="0.25">
      <c r="A108" s="19" t="s">
        <v>130</v>
      </c>
      <c r="B108" s="19" t="s">
        <v>37</v>
      </c>
      <c r="D108" s="19" t="s">
        <v>2236</v>
      </c>
      <c r="E108" s="2">
        <f t="shared" si="2"/>
        <v>0</v>
      </c>
      <c r="F108" s="19">
        <v>0</v>
      </c>
      <c r="H108" s="19"/>
      <c r="I108" s="19"/>
      <c r="J108" s="19"/>
      <c r="K108" s="2">
        <f t="shared" si="3"/>
        <v>0</v>
      </c>
      <c r="L108" s="19">
        <v>0</v>
      </c>
      <c r="M108" s="19"/>
    </row>
    <row r="109" spans="1:13" hidden="1" outlineLevel="1" x14ac:dyDescent="0.25">
      <c r="A109" s="19" t="s">
        <v>130</v>
      </c>
      <c r="B109" s="19" t="s">
        <v>37</v>
      </c>
      <c r="D109" s="19" t="s">
        <v>2237</v>
      </c>
      <c r="E109" s="2">
        <f t="shared" si="2"/>
        <v>0</v>
      </c>
      <c r="F109" s="19">
        <v>0</v>
      </c>
      <c r="H109" s="19"/>
      <c r="I109" s="19"/>
      <c r="J109" s="19"/>
      <c r="K109" s="2">
        <f t="shared" si="3"/>
        <v>0</v>
      </c>
      <c r="L109" s="19">
        <v>0</v>
      </c>
      <c r="M109" s="19"/>
    </row>
    <row r="110" spans="1:13" hidden="1" outlineLevel="1" x14ac:dyDescent="0.25">
      <c r="A110" s="19" t="s">
        <v>130</v>
      </c>
      <c r="B110" s="19" t="s">
        <v>37</v>
      </c>
      <c r="C110" s="47" t="s">
        <v>1338</v>
      </c>
      <c r="D110" s="19" t="s">
        <v>8</v>
      </c>
      <c r="E110" s="2">
        <f t="shared" si="2"/>
        <v>2600000</v>
      </c>
      <c r="F110" s="19">
        <v>1000000</v>
      </c>
      <c r="H110" s="19">
        <v>949239</v>
      </c>
      <c r="I110" s="19"/>
      <c r="J110" s="19"/>
      <c r="K110" s="2">
        <f t="shared" si="3"/>
        <v>2650761</v>
      </c>
      <c r="L110" s="19">
        <v>3600000</v>
      </c>
      <c r="M110" s="19"/>
    </row>
    <row r="111" spans="1:13" hidden="1" outlineLevel="1" x14ac:dyDescent="0.25">
      <c r="A111" s="19" t="s">
        <v>130</v>
      </c>
      <c r="B111" s="19" t="s">
        <v>37</v>
      </c>
      <c r="D111" s="19" t="s">
        <v>2238</v>
      </c>
      <c r="E111" s="2">
        <f t="shared" si="2"/>
        <v>0</v>
      </c>
      <c r="F111" s="19">
        <v>0</v>
      </c>
      <c r="H111" s="19"/>
      <c r="I111" s="19"/>
      <c r="J111" s="19"/>
      <c r="K111" s="2">
        <f t="shared" si="3"/>
        <v>0</v>
      </c>
      <c r="L111" s="19">
        <v>0</v>
      </c>
      <c r="M111" s="19"/>
    </row>
    <row r="112" spans="1:13" hidden="1" outlineLevel="1" x14ac:dyDescent="0.25">
      <c r="A112" s="19" t="s">
        <v>130</v>
      </c>
      <c r="B112" s="19" t="s">
        <v>37</v>
      </c>
      <c r="C112" s="47" t="s">
        <v>1340</v>
      </c>
      <c r="D112" s="19" t="s">
        <v>138</v>
      </c>
      <c r="E112" s="2">
        <f t="shared" si="2"/>
        <v>500000</v>
      </c>
      <c r="F112" s="19">
        <v>0</v>
      </c>
      <c r="H112" s="19"/>
      <c r="I112" s="19"/>
      <c r="J112" s="19"/>
      <c r="K112" s="2">
        <f t="shared" si="3"/>
        <v>500000</v>
      </c>
      <c r="L112" s="19">
        <v>500000</v>
      </c>
      <c r="M112" s="19"/>
    </row>
    <row r="113" spans="1:18" hidden="1" outlineLevel="1" x14ac:dyDescent="0.25">
      <c r="A113" s="19" t="s">
        <v>130</v>
      </c>
      <c r="B113" s="19" t="s">
        <v>37</v>
      </c>
      <c r="C113" s="47" t="s">
        <v>2245</v>
      </c>
      <c r="D113" s="19" t="s">
        <v>2239</v>
      </c>
      <c r="E113" s="2">
        <f t="shared" si="2"/>
        <v>1500000</v>
      </c>
      <c r="F113" s="19">
        <v>2000000</v>
      </c>
      <c r="H113" s="19"/>
      <c r="I113" s="19"/>
      <c r="J113" s="19"/>
      <c r="K113" s="2">
        <f t="shared" si="3"/>
        <v>3500000</v>
      </c>
      <c r="L113" s="19">
        <v>3500000</v>
      </c>
      <c r="M113" s="19"/>
    </row>
    <row r="114" spans="1:18" hidden="1" outlineLevel="1" x14ac:dyDescent="0.25">
      <c r="A114" s="19" t="s">
        <v>126</v>
      </c>
      <c r="B114" s="19" t="s">
        <v>37</v>
      </c>
      <c r="C114" s="47" t="s">
        <v>2246</v>
      </c>
      <c r="D114" s="19" t="s">
        <v>2240</v>
      </c>
      <c r="E114" s="2">
        <f t="shared" si="2"/>
        <v>0</v>
      </c>
      <c r="F114" s="19">
        <v>0</v>
      </c>
      <c r="H114" s="19"/>
      <c r="I114" s="19"/>
      <c r="J114" s="19"/>
      <c r="K114" s="2">
        <f t="shared" si="3"/>
        <v>0</v>
      </c>
      <c r="L114" s="19">
        <v>0</v>
      </c>
      <c r="M114" s="19"/>
    </row>
    <row r="115" spans="1:18" hidden="1" outlineLevel="1" x14ac:dyDescent="0.25">
      <c r="A115" s="19" t="s">
        <v>126</v>
      </c>
      <c r="B115" s="19" t="s">
        <v>37</v>
      </c>
      <c r="C115" s="47" t="s">
        <v>2247</v>
      </c>
      <c r="D115" s="19" t="s">
        <v>2241</v>
      </c>
      <c r="E115" s="2">
        <f t="shared" si="2"/>
        <v>0</v>
      </c>
      <c r="F115" s="19">
        <v>0</v>
      </c>
      <c r="H115" s="19"/>
      <c r="I115" s="19"/>
      <c r="J115" s="19"/>
      <c r="K115" s="2">
        <f t="shared" si="3"/>
        <v>0</v>
      </c>
      <c r="L115" s="19">
        <v>0</v>
      </c>
      <c r="M115" s="19"/>
    </row>
    <row r="116" spans="1:18" hidden="1" outlineLevel="1" x14ac:dyDescent="0.25">
      <c r="A116" s="19" t="s">
        <v>126</v>
      </c>
      <c r="B116" s="19" t="s">
        <v>37</v>
      </c>
      <c r="C116" s="46" t="s">
        <v>1296</v>
      </c>
      <c r="D116" s="2" t="s">
        <v>9</v>
      </c>
      <c r="E116" s="2">
        <f t="shared" si="2"/>
        <v>0</v>
      </c>
      <c r="F116" s="2">
        <v>0</v>
      </c>
      <c r="H116" s="2">
        <v>3295007</v>
      </c>
      <c r="K116" s="2">
        <f t="shared" si="3"/>
        <v>-3295007</v>
      </c>
      <c r="L116" s="2">
        <v>0</v>
      </c>
      <c r="M116" s="2"/>
    </row>
    <row r="117" spans="1:18" hidden="1" outlineLevel="1" x14ac:dyDescent="0.25">
      <c r="A117" s="19" t="s">
        <v>126</v>
      </c>
      <c r="B117" s="19" t="s">
        <v>37</v>
      </c>
      <c r="C117" s="46"/>
      <c r="D117" s="2" t="s">
        <v>2242</v>
      </c>
      <c r="E117" s="2">
        <f t="shared" si="2"/>
        <v>0</v>
      </c>
      <c r="F117" s="2">
        <v>0</v>
      </c>
      <c r="K117" s="2">
        <f t="shared" si="3"/>
        <v>0</v>
      </c>
      <c r="L117" s="2">
        <v>0</v>
      </c>
      <c r="M117" s="2"/>
    </row>
    <row r="118" spans="1:18" hidden="1" outlineLevel="1" x14ac:dyDescent="0.25">
      <c r="A118" s="19" t="s">
        <v>126</v>
      </c>
      <c r="B118" s="19" t="s">
        <v>37</v>
      </c>
      <c r="C118" s="46"/>
      <c r="D118" s="2" t="s">
        <v>339</v>
      </c>
      <c r="E118" s="2">
        <f t="shared" si="2"/>
        <v>0</v>
      </c>
      <c r="F118" s="2">
        <v>0</v>
      </c>
      <c r="K118" s="2">
        <f t="shared" si="3"/>
        <v>0</v>
      </c>
      <c r="L118" s="2">
        <v>0</v>
      </c>
      <c r="M118" s="2"/>
    </row>
    <row r="119" spans="1:18" hidden="1" outlineLevel="1" x14ac:dyDescent="0.25">
      <c r="A119" s="19" t="s">
        <v>126</v>
      </c>
      <c r="B119" s="19" t="s">
        <v>37</v>
      </c>
      <c r="C119" s="46" t="s">
        <v>2248</v>
      </c>
      <c r="D119" s="2" t="s">
        <v>2243</v>
      </c>
      <c r="E119" s="2">
        <f t="shared" si="2"/>
        <v>0</v>
      </c>
      <c r="F119" s="2">
        <v>0</v>
      </c>
      <c r="H119" s="2">
        <v>3181451</v>
      </c>
      <c r="K119" s="2">
        <f t="shared" si="3"/>
        <v>-3181451</v>
      </c>
      <c r="L119" s="2">
        <v>0</v>
      </c>
      <c r="M119" s="2"/>
    </row>
    <row r="120" spans="1:18" hidden="1" outlineLevel="1" x14ac:dyDescent="0.25">
      <c r="A120" s="19" t="s">
        <v>126</v>
      </c>
      <c r="B120" s="19" t="s">
        <v>37</v>
      </c>
      <c r="C120" s="46" t="s">
        <v>2249</v>
      </c>
      <c r="D120" s="2" t="s">
        <v>2244</v>
      </c>
      <c r="E120" s="2">
        <f t="shared" si="2"/>
        <v>0</v>
      </c>
      <c r="F120" s="2">
        <v>0</v>
      </c>
      <c r="K120" s="2">
        <f t="shared" si="3"/>
        <v>0</v>
      </c>
      <c r="L120" s="2">
        <v>0</v>
      </c>
      <c r="M120" s="2"/>
    </row>
    <row r="121" spans="1:18" hidden="1" outlineLevel="1" x14ac:dyDescent="0.25">
      <c r="A121" s="19" t="s">
        <v>126</v>
      </c>
      <c r="B121" s="19" t="s">
        <v>37</v>
      </c>
      <c r="C121" s="47" t="s">
        <v>1350</v>
      </c>
      <c r="D121" s="19" t="s">
        <v>141</v>
      </c>
      <c r="E121" s="2">
        <f t="shared" si="2"/>
        <v>500000</v>
      </c>
      <c r="F121" s="19">
        <v>0</v>
      </c>
      <c r="H121" s="19"/>
      <c r="I121" s="19"/>
      <c r="J121" s="19"/>
      <c r="K121" s="2">
        <f t="shared" si="3"/>
        <v>500000</v>
      </c>
      <c r="L121" s="19">
        <v>500000</v>
      </c>
      <c r="M121" s="19"/>
    </row>
    <row r="122" spans="1:18" hidden="1" outlineLevel="1" x14ac:dyDescent="0.25">
      <c r="A122" s="19" t="s">
        <v>126</v>
      </c>
      <c r="B122" s="19" t="s">
        <v>37</v>
      </c>
      <c r="C122" s="46" t="s">
        <v>1351</v>
      </c>
      <c r="D122" s="2" t="s">
        <v>1352</v>
      </c>
      <c r="E122" s="16">
        <f t="shared" si="2"/>
        <v>2700000</v>
      </c>
      <c r="F122" s="2">
        <v>0</v>
      </c>
      <c r="K122" s="2">
        <f t="shared" si="3"/>
        <v>2700000</v>
      </c>
      <c r="L122" s="2">
        <v>2700000</v>
      </c>
      <c r="M122" s="2"/>
    </row>
    <row r="123" spans="1:18" hidden="1" outlineLevel="1" x14ac:dyDescent="0.25">
      <c r="A123" s="19" t="s">
        <v>130</v>
      </c>
      <c r="B123" s="19" t="s">
        <v>39</v>
      </c>
      <c r="C123" s="46" t="s">
        <v>1353</v>
      </c>
      <c r="D123" s="2" t="s">
        <v>142</v>
      </c>
      <c r="E123" s="16">
        <f t="shared" si="2"/>
        <v>0</v>
      </c>
      <c r="H123" s="2">
        <v>10090639.84269256</v>
      </c>
      <c r="K123" s="2">
        <f t="shared" si="3"/>
        <v>-10090639.84269256</v>
      </c>
      <c r="M123" s="2"/>
    </row>
    <row r="124" spans="1:18" hidden="1" outlineLevel="1" x14ac:dyDescent="0.25">
      <c r="A124" s="19" t="s">
        <v>126</v>
      </c>
      <c r="B124" s="19" t="s">
        <v>39</v>
      </c>
      <c r="C124" s="46" t="s">
        <v>1803</v>
      </c>
      <c r="D124" s="2" t="s">
        <v>344</v>
      </c>
      <c r="E124" s="16">
        <f t="shared" si="2"/>
        <v>0</v>
      </c>
      <c r="H124" s="2">
        <v>12007245.346655123</v>
      </c>
      <c r="K124" s="2">
        <f t="shared" si="3"/>
        <v>-12007245.346655123</v>
      </c>
      <c r="M124" s="2"/>
    </row>
    <row r="125" spans="1:18" s="35" customFormat="1" collapsed="1" x14ac:dyDescent="0.25">
      <c r="A125" s="4"/>
      <c r="B125" s="4"/>
      <c r="C125" s="50"/>
      <c r="D125" s="4" t="s">
        <v>83</v>
      </c>
      <c r="E125" s="4">
        <f t="shared" ref="E125:J125" si="4">+SUM(E4:E124)</f>
        <v>86497000</v>
      </c>
      <c r="F125" s="4">
        <f t="shared" si="4"/>
        <v>66500000</v>
      </c>
      <c r="G125" s="4">
        <f t="shared" si="4"/>
        <v>7840000</v>
      </c>
      <c r="H125" s="4">
        <f t="shared" si="4"/>
        <v>62610675.596202828</v>
      </c>
      <c r="I125" s="4">
        <f t="shared" si="4"/>
        <v>0</v>
      </c>
      <c r="J125" s="4">
        <f t="shared" si="4"/>
        <v>0</v>
      </c>
      <c r="K125" s="4">
        <f t="shared" si="3"/>
        <v>98226324.403797179</v>
      </c>
      <c r="L125" s="4">
        <f>+SUM(L4:L124)</f>
        <v>152997000</v>
      </c>
      <c r="M125" s="41"/>
      <c r="N125" s="35">
        <v>109109906.59314486</v>
      </c>
      <c r="O125" s="19">
        <v>3374303</v>
      </c>
      <c r="P125" s="35">
        <v>-22097885.189347684</v>
      </c>
      <c r="Q125" s="35">
        <v>7840000</v>
      </c>
      <c r="R125" s="35">
        <f>+SUM(N125:Q125)-K125</f>
        <v>0</v>
      </c>
    </row>
    <row r="126" spans="1:18" hidden="1" outlineLevel="1" x14ac:dyDescent="0.25">
      <c r="A126" s="19" t="s">
        <v>179</v>
      </c>
      <c r="B126" s="19" t="s">
        <v>20</v>
      </c>
      <c r="C126" s="47" t="s">
        <v>1530</v>
      </c>
      <c r="D126" s="19" t="s">
        <v>41</v>
      </c>
      <c r="E126" s="16">
        <f t="shared" ref="E126:E189" si="5">+L126-F126-J126-I126</f>
        <v>1344000</v>
      </c>
      <c r="F126" s="19">
        <v>0</v>
      </c>
      <c r="G126" s="19"/>
      <c r="H126" s="19"/>
      <c r="I126" s="19"/>
      <c r="J126" s="19"/>
      <c r="K126" s="2">
        <f t="shared" si="3"/>
        <v>1344000</v>
      </c>
      <c r="L126" s="19">
        <v>1344000</v>
      </c>
      <c r="M126" s="19" t="s">
        <v>250</v>
      </c>
    </row>
    <row r="127" spans="1:18" hidden="1" outlineLevel="1" x14ac:dyDescent="0.25">
      <c r="A127" s="19" t="s">
        <v>179</v>
      </c>
      <c r="B127" s="19" t="s">
        <v>20</v>
      </c>
      <c r="C127" s="47" t="s">
        <v>1531</v>
      </c>
      <c r="D127" s="19" t="s">
        <v>375</v>
      </c>
      <c r="E127" s="16">
        <f t="shared" si="5"/>
        <v>1344000</v>
      </c>
      <c r="F127" s="19">
        <v>0</v>
      </c>
      <c r="G127" s="19"/>
      <c r="H127" s="19"/>
      <c r="I127" s="19"/>
      <c r="J127" s="19"/>
      <c r="K127" s="2">
        <f t="shared" si="3"/>
        <v>1344000</v>
      </c>
      <c r="L127" s="19">
        <v>1344000</v>
      </c>
      <c r="M127" s="19" t="s">
        <v>250</v>
      </c>
    </row>
    <row r="128" spans="1:18" hidden="1" outlineLevel="1" x14ac:dyDescent="0.25">
      <c r="A128" s="19" t="s">
        <v>179</v>
      </c>
      <c r="B128" s="19" t="s">
        <v>20</v>
      </c>
      <c r="C128" s="47" t="s">
        <v>1532</v>
      </c>
      <c r="D128" s="19" t="s">
        <v>156</v>
      </c>
      <c r="E128" s="16">
        <f t="shared" si="5"/>
        <v>1960000</v>
      </c>
      <c r="F128" s="19">
        <v>0</v>
      </c>
      <c r="G128" s="19"/>
      <c r="H128" s="19"/>
      <c r="I128" s="19"/>
      <c r="J128" s="19"/>
      <c r="K128" s="2">
        <f t="shared" si="3"/>
        <v>1960000</v>
      </c>
      <c r="L128" s="19">
        <v>1960000</v>
      </c>
      <c r="M128" s="19" t="s">
        <v>288</v>
      </c>
    </row>
    <row r="129" spans="1:13" hidden="1" outlineLevel="1" x14ac:dyDescent="0.25">
      <c r="A129" s="19" t="s">
        <v>179</v>
      </c>
      <c r="B129" s="19" t="s">
        <v>20</v>
      </c>
      <c r="C129" s="47" t="s">
        <v>1533</v>
      </c>
      <c r="D129" s="19" t="s">
        <v>42</v>
      </c>
      <c r="E129" s="16">
        <f t="shared" si="5"/>
        <v>2844000</v>
      </c>
      <c r="F129" s="19">
        <v>2500000</v>
      </c>
      <c r="G129" s="19"/>
      <c r="H129" s="19"/>
      <c r="I129" s="19"/>
      <c r="J129" s="19"/>
      <c r="K129" s="2">
        <f t="shared" si="3"/>
        <v>5344000</v>
      </c>
      <c r="L129" s="19">
        <v>5344000</v>
      </c>
      <c r="M129" s="19" t="s">
        <v>250</v>
      </c>
    </row>
    <row r="130" spans="1:13" hidden="1" outlineLevel="1" x14ac:dyDescent="0.25">
      <c r="A130" s="19" t="s">
        <v>179</v>
      </c>
      <c r="B130" s="19" t="s">
        <v>20</v>
      </c>
      <c r="C130" s="47" t="s">
        <v>2251</v>
      </c>
      <c r="D130" s="19" t="s">
        <v>2252</v>
      </c>
      <c r="E130" s="16">
        <f t="shared" si="5"/>
        <v>859200</v>
      </c>
      <c r="F130" s="19">
        <v>2500000</v>
      </c>
      <c r="G130" s="19">
        <v>680000</v>
      </c>
      <c r="H130" s="19"/>
      <c r="I130" s="19"/>
      <c r="J130" s="19"/>
      <c r="K130" s="2">
        <f t="shared" si="3"/>
        <v>4039200</v>
      </c>
      <c r="L130" s="19">
        <v>3359200</v>
      </c>
      <c r="M130" s="19" t="s">
        <v>250</v>
      </c>
    </row>
    <row r="131" spans="1:13" hidden="1" outlineLevel="1" x14ac:dyDescent="0.25">
      <c r="A131" s="19" t="s">
        <v>179</v>
      </c>
      <c r="B131" s="19" t="s">
        <v>20</v>
      </c>
      <c r="C131" s="47" t="s">
        <v>2031</v>
      </c>
      <c r="D131" s="19" t="s">
        <v>2032</v>
      </c>
      <c r="E131" s="16">
        <f t="shared" si="5"/>
        <v>2440000</v>
      </c>
      <c r="F131" s="19">
        <v>2500000</v>
      </c>
      <c r="G131" s="19">
        <v>1000000</v>
      </c>
      <c r="H131" s="19"/>
      <c r="I131" s="19"/>
      <c r="J131" s="19"/>
      <c r="K131" s="2">
        <f t="shared" si="3"/>
        <v>5940000</v>
      </c>
      <c r="L131" s="19">
        <v>4940000</v>
      </c>
      <c r="M131" s="19" t="s">
        <v>250</v>
      </c>
    </row>
    <row r="132" spans="1:13" hidden="1" outlineLevel="1" x14ac:dyDescent="0.25">
      <c r="A132" s="19" t="s">
        <v>179</v>
      </c>
      <c r="B132" s="19" t="s">
        <v>20</v>
      </c>
      <c r="C132" s="47" t="s">
        <v>1535</v>
      </c>
      <c r="D132" s="19" t="s">
        <v>989</v>
      </c>
      <c r="E132" s="16">
        <f t="shared" si="5"/>
        <v>4660000</v>
      </c>
      <c r="F132" s="19">
        <v>2500000</v>
      </c>
      <c r="G132" s="19"/>
      <c r="H132" s="19"/>
      <c r="I132" s="19"/>
      <c r="J132" s="19"/>
      <c r="K132" s="2">
        <f t="shared" si="3"/>
        <v>7160000</v>
      </c>
      <c r="L132" s="19">
        <v>7160000</v>
      </c>
      <c r="M132" s="19" t="s">
        <v>251</v>
      </c>
    </row>
    <row r="133" spans="1:13" hidden="1" outlineLevel="1" x14ac:dyDescent="0.25">
      <c r="A133" s="19" t="s">
        <v>179</v>
      </c>
      <c r="B133" s="19" t="s">
        <v>20</v>
      </c>
      <c r="C133" s="47" t="s">
        <v>2033</v>
      </c>
      <c r="D133" s="19" t="s">
        <v>2034</v>
      </c>
      <c r="E133" s="16">
        <f t="shared" si="5"/>
        <v>5460000</v>
      </c>
      <c r="F133" s="19">
        <v>2500000</v>
      </c>
      <c r="G133" s="19"/>
      <c r="H133" s="19"/>
      <c r="I133" s="19"/>
      <c r="J133" s="19"/>
      <c r="K133" s="2">
        <f t="shared" ref="K133:K196" si="6">SUM(E133:G133)-H133+I133+J133</f>
        <v>7960000</v>
      </c>
      <c r="L133" s="19">
        <v>7960000</v>
      </c>
      <c r="M133" s="19" t="s">
        <v>251</v>
      </c>
    </row>
    <row r="134" spans="1:13" hidden="1" outlineLevel="1" x14ac:dyDescent="0.25">
      <c r="A134" s="19" t="s">
        <v>179</v>
      </c>
      <c r="B134" s="19" t="s">
        <v>20</v>
      </c>
      <c r="C134" s="47" t="s">
        <v>1536</v>
      </c>
      <c r="D134" s="19" t="s">
        <v>992</v>
      </c>
      <c r="E134" s="16">
        <f t="shared" si="5"/>
        <v>3960000</v>
      </c>
      <c r="F134" s="19">
        <v>2500000</v>
      </c>
      <c r="G134" s="19"/>
      <c r="H134" s="19"/>
      <c r="I134" s="19"/>
      <c r="J134" s="19"/>
      <c r="K134" s="2">
        <f t="shared" si="6"/>
        <v>6460000</v>
      </c>
      <c r="L134" s="19">
        <v>6460000</v>
      </c>
      <c r="M134" s="19" t="s">
        <v>288</v>
      </c>
    </row>
    <row r="135" spans="1:13" hidden="1" outlineLevel="1" x14ac:dyDescent="0.25">
      <c r="A135" s="19" t="s">
        <v>179</v>
      </c>
      <c r="B135" s="19" t="s">
        <v>20</v>
      </c>
      <c r="C135" s="47" t="s">
        <v>2035</v>
      </c>
      <c r="D135" s="19" t="s">
        <v>2036</v>
      </c>
      <c r="E135" s="16">
        <f t="shared" si="5"/>
        <v>2440000</v>
      </c>
      <c r="F135" s="19">
        <v>2500000</v>
      </c>
      <c r="G135" s="19">
        <v>1000000</v>
      </c>
      <c r="H135" s="19"/>
      <c r="I135" s="19"/>
      <c r="J135" s="19"/>
      <c r="K135" s="2">
        <f t="shared" si="6"/>
        <v>5940000</v>
      </c>
      <c r="L135" s="19">
        <v>4940000</v>
      </c>
      <c r="M135" s="19" t="s">
        <v>250</v>
      </c>
    </row>
    <row r="136" spans="1:13" hidden="1" outlineLevel="1" x14ac:dyDescent="0.25">
      <c r="A136" s="19" t="s">
        <v>179</v>
      </c>
      <c r="B136" s="19" t="s">
        <v>20</v>
      </c>
      <c r="C136" s="47" t="s">
        <v>2037</v>
      </c>
      <c r="D136" s="19" t="s">
        <v>2038</v>
      </c>
      <c r="E136" s="16">
        <f t="shared" si="5"/>
        <v>2440000</v>
      </c>
      <c r="F136" s="19">
        <v>2500000</v>
      </c>
      <c r="G136" s="19">
        <v>1000000</v>
      </c>
      <c r="H136" s="19"/>
      <c r="I136" s="19"/>
      <c r="J136" s="19"/>
      <c r="K136" s="2">
        <f t="shared" si="6"/>
        <v>5940000</v>
      </c>
      <c r="L136" s="19">
        <v>4940000</v>
      </c>
      <c r="M136" s="19" t="s">
        <v>250</v>
      </c>
    </row>
    <row r="137" spans="1:13" hidden="1" outlineLevel="1" x14ac:dyDescent="0.25">
      <c r="A137" s="19" t="s">
        <v>179</v>
      </c>
      <c r="B137" s="19" t="s">
        <v>20</v>
      </c>
      <c r="C137" s="47" t="s">
        <v>2039</v>
      </c>
      <c r="D137" s="19" t="s">
        <v>2040</v>
      </c>
      <c r="E137" s="16">
        <f t="shared" si="5"/>
        <v>2440000</v>
      </c>
      <c r="F137" s="19">
        <v>2500000</v>
      </c>
      <c r="G137" s="19">
        <v>1000000</v>
      </c>
      <c r="H137" s="19"/>
      <c r="I137" s="19"/>
      <c r="J137" s="19"/>
      <c r="K137" s="2">
        <f t="shared" si="6"/>
        <v>5940000</v>
      </c>
      <c r="L137" s="19">
        <v>4940000</v>
      </c>
      <c r="M137" s="19" t="s">
        <v>288</v>
      </c>
    </row>
    <row r="138" spans="1:13" hidden="1" outlineLevel="1" x14ac:dyDescent="0.25">
      <c r="A138" s="19" t="s">
        <v>179</v>
      </c>
      <c r="B138" s="19" t="s">
        <v>20</v>
      </c>
      <c r="C138" s="47" t="s">
        <v>1543</v>
      </c>
      <c r="D138" s="19" t="s">
        <v>1544</v>
      </c>
      <c r="E138" s="16">
        <f t="shared" si="5"/>
        <v>2844000</v>
      </c>
      <c r="F138" s="19">
        <v>2500000</v>
      </c>
      <c r="G138" s="19"/>
      <c r="H138" s="19"/>
      <c r="I138" s="19"/>
      <c r="J138" s="19"/>
      <c r="K138" s="2">
        <f t="shared" si="6"/>
        <v>5344000</v>
      </c>
      <c r="L138" s="19">
        <v>5344000</v>
      </c>
      <c r="M138" s="19" t="s">
        <v>250</v>
      </c>
    </row>
    <row r="139" spans="1:13" hidden="1" outlineLevel="1" x14ac:dyDescent="0.25">
      <c r="A139" s="19" t="s">
        <v>179</v>
      </c>
      <c r="B139" s="19" t="s">
        <v>20</v>
      </c>
      <c r="D139" s="19" t="s">
        <v>1</v>
      </c>
      <c r="E139" s="16">
        <f t="shared" si="5"/>
        <v>0</v>
      </c>
      <c r="F139" s="19">
        <v>0</v>
      </c>
      <c r="G139" s="19"/>
      <c r="H139" s="19"/>
      <c r="I139" s="19"/>
      <c r="J139" s="19"/>
      <c r="K139" s="2">
        <f t="shared" si="6"/>
        <v>0</v>
      </c>
      <c r="L139" s="19">
        <v>0</v>
      </c>
      <c r="M139" s="19" t="s">
        <v>251</v>
      </c>
    </row>
    <row r="140" spans="1:13" hidden="1" outlineLevel="1" x14ac:dyDescent="0.25">
      <c r="A140" s="19" t="s">
        <v>179</v>
      </c>
      <c r="B140" s="19" t="s">
        <v>20</v>
      </c>
      <c r="C140" s="47" t="s">
        <v>1547</v>
      </c>
      <c r="D140" s="19" t="s">
        <v>446</v>
      </c>
      <c r="E140" s="16">
        <f t="shared" si="5"/>
        <v>1896000</v>
      </c>
      <c r="F140" s="19">
        <v>2500000</v>
      </c>
      <c r="G140" s="19"/>
      <c r="H140" s="19"/>
      <c r="I140" s="19"/>
      <c r="J140" s="19"/>
      <c r="K140" s="2">
        <f t="shared" si="6"/>
        <v>4396000</v>
      </c>
      <c r="L140" s="19">
        <v>4396000</v>
      </c>
      <c r="M140" s="19" t="s">
        <v>252</v>
      </c>
    </row>
    <row r="141" spans="1:13" hidden="1" outlineLevel="1" x14ac:dyDescent="0.25">
      <c r="A141" s="19" t="s">
        <v>179</v>
      </c>
      <c r="B141" s="19" t="s">
        <v>20</v>
      </c>
      <c r="C141" s="47" t="s">
        <v>1546</v>
      </c>
      <c r="D141" s="19" t="s">
        <v>158</v>
      </c>
      <c r="E141" s="16">
        <f t="shared" si="5"/>
        <v>3960000</v>
      </c>
      <c r="F141" s="19">
        <v>2500000</v>
      </c>
      <c r="G141" s="19"/>
      <c r="H141" s="19"/>
      <c r="I141" s="19"/>
      <c r="J141" s="19"/>
      <c r="K141" s="2">
        <f t="shared" si="6"/>
        <v>6460000</v>
      </c>
      <c r="L141" s="19">
        <v>6460000</v>
      </c>
      <c r="M141" s="19" t="s">
        <v>288</v>
      </c>
    </row>
    <row r="142" spans="1:13" hidden="1" outlineLevel="1" x14ac:dyDescent="0.25">
      <c r="A142" s="19" t="s">
        <v>179</v>
      </c>
      <c r="B142" s="19" t="s">
        <v>20</v>
      </c>
      <c r="C142" s="47" t="s">
        <v>2253</v>
      </c>
      <c r="D142" s="19" t="s">
        <v>2254</v>
      </c>
      <c r="E142" s="16">
        <f t="shared" si="5"/>
        <v>307200</v>
      </c>
      <c r="F142" s="19">
        <v>0</v>
      </c>
      <c r="G142" s="19">
        <v>480000</v>
      </c>
      <c r="H142" s="19"/>
      <c r="I142" s="19"/>
      <c r="J142" s="19"/>
      <c r="K142" s="2">
        <f t="shared" si="6"/>
        <v>787200</v>
      </c>
      <c r="L142" s="19">
        <v>307200</v>
      </c>
      <c r="M142" s="19" t="s">
        <v>250</v>
      </c>
    </row>
    <row r="143" spans="1:13" hidden="1" outlineLevel="1" x14ac:dyDescent="0.25">
      <c r="A143" s="19" t="s">
        <v>179</v>
      </c>
      <c r="B143" s="19" t="s">
        <v>20</v>
      </c>
      <c r="C143" s="47" t="s">
        <v>1551</v>
      </c>
      <c r="D143" s="19" t="s">
        <v>45</v>
      </c>
      <c r="E143" s="16">
        <f t="shared" si="5"/>
        <v>1344000</v>
      </c>
      <c r="F143" s="19">
        <v>0</v>
      </c>
      <c r="G143" s="19"/>
      <c r="H143" s="19"/>
      <c r="I143" s="19"/>
      <c r="J143" s="19"/>
      <c r="K143" s="2">
        <f t="shared" si="6"/>
        <v>1344000</v>
      </c>
      <c r="L143" s="19">
        <v>1344000</v>
      </c>
      <c r="M143" s="19" t="s">
        <v>250</v>
      </c>
    </row>
    <row r="144" spans="1:13" hidden="1" outlineLevel="1" x14ac:dyDescent="0.25">
      <c r="A144" s="19" t="s">
        <v>179</v>
      </c>
      <c r="B144" s="19" t="s">
        <v>20</v>
      </c>
      <c r="C144" s="47" t="s">
        <v>1548</v>
      </c>
      <c r="D144" s="19" t="s">
        <v>1549</v>
      </c>
      <c r="E144" s="16">
        <f t="shared" si="5"/>
        <v>3960000</v>
      </c>
      <c r="F144" s="19">
        <v>500000</v>
      </c>
      <c r="G144" s="19"/>
      <c r="H144" s="19"/>
      <c r="I144" s="19"/>
      <c r="J144" s="19"/>
      <c r="K144" s="2">
        <f t="shared" si="6"/>
        <v>4460000</v>
      </c>
      <c r="L144" s="19">
        <v>4460000</v>
      </c>
      <c r="M144" s="19" t="s">
        <v>288</v>
      </c>
    </row>
    <row r="145" spans="1:13" hidden="1" outlineLevel="1" x14ac:dyDescent="0.25">
      <c r="A145" s="19" t="s">
        <v>179</v>
      </c>
      <c r="B145" s="19" t="s">
        <v>20</v>
      </c>
      <c r="C145" s="47" t="s">
        <v>1552</v>
      </c>
      <c r="D145" s="19" t="s">
        <v>411</v>
      </c>
      <c r="E145" s="16">
        <f t="shared" si="5"/>
        <v>0</v>
      </c>
      <c r="F145" s="19">
        <v>0</v>
      </c>
      <c r="G145" s="19"/>
      <c r="H145" s="19"/>
      <c r="I145" s="19"/>
      <c r="J145" s="19"/>
      <c r="K145" s="2">
        <f t="shared" si="6"/>
        <v>0</v>
      </c>
      <c r="L145" s="19">
        <v>0</v>
      </c>
      <c r="M145" s="19" t="s">
        <v>250</v>
      </c>
    </row>
    <row r="146" spans="1:13" hidden="1" outlineLevel="1" x14ac:dyDescent="0.25">
      <c r="A146" s="19" t="s">
        <v>179</v>
      </c>
      <c r="B146" s="19" t="s">
        <v>20</v>
      </c>
      <c r="C146" s="47" t="s">
        <v>2255</v>
      </c>
      <c r="D146" s="19" t="s">
        <v>2256</v>
      </c>
      <c r="E146" s="16">
        <f t="shared" si="5"/>
        <v>425600</v>
      </c>
      <c r="F146" s="19">
        <v>0</v>
      </c>
      <c r="G146" s="19">
        <v>760000</v>
      </c>
      <c r="H146" s="19"/>
      <c r="I146" s="19"/>
      <c r="J146" s="19"/>
      <c r="K146" s="2">
        <f t="shared" si="6"/>
        <v>1185600</v>
      </c>
      <c r="L146" s="19">
        <v>425600</v>
      </c>
      <c r="M146" s="19" t="s">
        <v>250</v>
      </c>
    </row>
    <row r="147" spans="1:13" hidden="1" outlineLevel="1" x14ac:dyDescent="0.25">
      <c r="A147" s="19" t="s">
        <v>179</v>
      </c>
      <c r="B147" s="19" t="s">
        <v>20</v>
      </c>
      <c r="C147" s="47" t="s">
        <v>1553</v>
      </c>
      <c r="D147" s="19" t="s">
        <v>79</v>
      </c>
      <c r="E147" s="16">
        <f t="shared" si="5"/>
        <v>1460000</v>
      </c>
      <c r="F147" s="19">
        <v>0</v>
      </c>
      <c r="G147" s="19"/>
      <c r="H147" s="19"/>
      <c r="I147" s="19"/>
      <c r="J147" s="19"/>
      <c r="K147" s="2">
        <f t="shared" si="6"/>
        <v>1460000</v>
      </c>
      <c r="L147" s="19">
        <v>1460000</v>
      </c>
      <c r="M147" s="19" t="s">
        <v>251</v>
      </c>
    </row>
    <row r="148" spans="1:13" hidden="1" outlineLevel="1" x14ac:dyDescent="0.25">
      <c r="A148" s="19" t="s">
        <v>179</v>
      </c>
      <c r="B148" s="19" t="s">
        <v>20</v>
      </c>
      <c r="D148" s="19" t="s">
        <v>1</v>
      </c>
      <c r="E148" s="16">
        <f t="shared" si="5"/>
        <v>0</v>
      </c>
      <c r="F148" s="19">
        <v>0</v>
      </c>
      <c r="G148" s="19"/>
      <c r="H148" s="19"/>
      <c r="I148" s="19"/>
      <c r="J148" s="19"/>
      <c r="K148" s="2">
        <f t="shared" si="6"/>
        <v>0</v>
      </c>
      <c r="L148" s="19">
        <v>0</v>
      </c>
      <c r="M148" s="19" t="s">
        <v>250</v>
      </c>
    </row>
    <row r="149" spans="1:13" hidden="1" outlineLevel="1" x14ac:dyDescent="0.25">
      <c r="A149" s="19" t="s">
        <v>179</v>
      </c>
      <c r="B149" s="19" t="s">
        <v>20</v>
      </c>
      <c r="C149" s="47" t="s">
        <v>1556</v>
      </c>
      <c r="D149" s="19" t="s">
        <v>758</v>
      </c>
      <c r="E149" s="16">
        <f t="shared" si="5"/>
        <v>1344000</v>
      </c>
      <c r="F149" s="19">
        <v>0</v>
      </c>
      <c r="G149" s="19"/>
      <c r="H149" s="19"/>
      <c r="I149" s="19"/>
      <c r="J149" s="19"/>
      <c r="K149" s="2">
        <f t="shared" si="6"/>
        <v>1344000</v>
      </c>
      <c r="L149" s="19">
        <v>1344000</v>
      </c>
      <c r="M149" s="19" t="s">
        <v>250</v>
      </c>
    </row>
    <row r="150" spans="1:13" hidden="1" outlineLevel="1" x14ac:dyDescent="0.25">
      <c r="A150" s="19" t="s">
        <v>179</v>
      </c>
      <c r="B150" s="19" t="s">
        <v>20</v>
      </c>
      <c r="D150" s="19" t="s">
        <v>1</v>
      </c>
      <c r="E150" s="16">
        <f t="shared" si="5"/>
        <v>0</v>
      </c>
      <c r="F150" s="19">
        <v>0</v>
      </c>
      <c r="G150" s="19"/>
      <c r="H150" s="19"/>
      <c r="I150" s="19"/>
      <c r="J150" s="19"/>
      <c r="K150" s="2">
        <f t="shared" si="6"/>
        <v>0</v>
      </c>
      <c r="L150" s="19">
        <v>0</v>
      </c>
      <c r="M150" s="19" t="s">
        <v>251</v>
      </c>
    </row>
    <row r="151" spans="1:13" hidden="1" outlineLevel="1" x14ac:dyDescent="0.25">
      <c r="A151" s="19" t="s">
        <v>179</v>
      </c>
      <c r="B151" s="19" t="s">
        <v>20</v>
      </c>
      <c r="C151" s="47" t="s">
        <v>1554</v>
      </c>
      <c r="D151" s="19" t="s">
        <v>593</v>
      </c>
      <c r="E151" s="16">
        <f t="shared" si="5"/>
        <v>396000</v>
      </c>
      <c r="F151" s="19">
        <v>0</v>
      </c>
      <c r="G151" s="19"/>
      <c r="H151" s="19"/>
      <c r="I151" s="19"/>
      <c r="J151" s="19"/>
      <c r="K151" s="2">
        <f t="shared" si="6"/>
        <v>396000</v>
      </c>
      <c r="L151" s="19">
        <v>396000</v>
      </c>
      <c r="M151" s="19" t="s">
        <v>2265</v>
      </c>
    </row>
    <row r="152" spans="1:13" hidden="1" outlineLevel="1" x14ac:dyDescent="0.25">
      <c r="A152" s="19" t="s">
        <v>179</v>
      </c>
      <c r="B152" s="19" t="s">
        <v>20</v>
      </c>
      <c r="E152" s="16">
        <f t="shared" si="5"/>
        <v>0</v>
      </c>
      <c r="F152" s="19">
        <v>0</v>
      </c>
      <c r="G152" s="19"/>
      <c r="H152" s="19"/>
      <c r="I152" s="19"/>
      <c r="J152" s="19"/>
      <c r="K152" s="2">
        <f t="shared" si="6"/>
        <v>0</v>
      </c>
      <c r="L152" s="19">
        <v>0</v>
      </c>
      <c r="M152" s="19" t="s">
        <v>288</v>
      </c>
    </row>
    <row r="153" spans="1:13" hidden="1" outlineLevel="1" x14ac:dyDescent="0.25">
      <c r="A153" s="19" t="s">
        <v>179</v>
      </c>
      <c r="B153" s="19" t="s">
        <v>20</v>
      </c>
      <c r="C153" s="47" t="s">
        <v>2043</v>
      </c>
      <c r="D153" s="19" t="s">
        <v>337</v>
      </c>
      <c r="E153" s="16">
        <f t="shared" si="5"/>
        <v>1040000</v>
      </c>
      <c r="F153" s="19">
        <v>0</v>
      </c>
      <c r="G153" s="19">
        <v>1000000</v>
      </c>
      <c r="H153" s="19"/>
      <c r="I153" s="19"/>
      <c r="J153" s="19"/>
      <c r="K153" s="2">
        <f t="shared" si="6"/>
        <v>2040000</v>
      </c>
      <c r="L153" s="19">
        <v>1040000</v>
      </c>
      <c r="M153" s="19" t="s">
        <v>250</v>
      </c>
    </row>
    <row r="154" spans="1:13" hidden="1" outlineLevel="1" x14ac:dyDescent="0.25">
      <c r="A154" s="19" t="s">
        <v>179</v>
      </c>
      <c r="B154" s="19" t="s">
        <v>20</v>
      </c>
      <c r="C154" s="47" t="s">
        <v>1562</v>
      </c>
      <c r="D154" s="19" t="s">
        <v>496</v>
      </c>
      <c r="E154" s="16">
        <f t="shared" si="5"/>
        <v>1344000</v>
      </c>
      <c r="F154" s="19">
        <v>0</v>
      </c>
      <c r="G154" s="19"/>
      <c r="H154" s="19"/>
      <c r="I154" s="19"/>
      <c r="J154" s="19"/>
      <c r="K154" s="2">
        <f t="shared" si="6"/>
        <v>1344000</v>
      </c>
      <c r="L154" s="19">
        <v>1344000</v>
      </c>
      <c r="M154" s="19" t="s">
        <v>250</v>
      </c>
    </row>
    <row r="155" spans="1:13" hidden="1" outlineLevel="1" x14ac:dyDescent="0.25">
      <c r="A155" s="19" t="s">
        <v>179</v>
      </c>
      <c r="B155" s="19" t="s">
        <v>20</v>
      </c>
      <c r="C155" s="47" t="s">
        <v>2047</v>
      </c>
      <c r="D155" s="19" t="s">
        <v>2048</v>
      </c>
      <c r="E155" s="16">
        <f t="shared" si="5"/>
        <v>1040000</v>
      </c>
      <c r="F155" s="19">
        <v>0</v>
      </c>
      <c r="G155" s="19">
        <v>1000000</v>
      </c>
      <c r="H155" s="19"/>
      <c r="I155" s="19"/>
      <c r="J155" s="19"/>
      <c r="K155" s="2">
        <f t="shared" si="6"/>
        <v>2040000</v>
      </c>
      <c r="L155" s="19">
        <v>1040000</v>
      </c>
      <c r="M155" s="19" t="s">
        <v>251</v>
      </c>
    </row>
    <row r="156" spans="1:13" hidden="1" outlineLevel="1" x14ac:dyDescent="0.25">
      <c r="A156" s="19" t="s">
        <v>179</v>
      </c>
      <c r="B156" s="19" t="s">
        <v>20</v>
      </c>
      <c r="C156" s="47" t="s">
        <v>2045</v>
      </c>
      <c r="D156" s="19" t="s">
        <v>2046</v>
      </c>
      <c r="E156" s="16">
        <f t="shared" si="5"/>
        <v>1040000</v>
      </c>
      <c r="F156" s="19">
        <v>0</v>
      </c>
      <c r="G156" s="19">
        <v>1000000</v>
      </c>
      <c r="H156" s="19"/>
      <c r="I156" s="19"/>
      <c r="J156" s="19"/>
      <c r="K156" s="2">
        <f t="shared" si="6"/>
        <v>2040000</v>
      </c>
      <c r="L156" s="19">
        <v>1040000</v>
      </c>
      <c r="M156" s="19" t="s">
        <v>288</v>
      </c>
    </row>
    <row r="157" spans="1:13" hidden="1" outlineLevel="1" x14ac:dyDescent="0.25">
      <c r="A157" s="19" t="s">
        <v>179</v>
      </c>
      <c r="B157" s="19" t="s">
        <v>20</v>
      </c>
      <c r="C157" s="47" t="s">
        <v>1567</v>
      </c>
      <c r="D157" s="19" t="s">
        <v>52</v>
      </c>
      <c r="E157" s="16">
        <f t="shared" si="5"/>
        <v>1344000</v>
      </c>
      <c r="F157" s="19">
        <v>0</v>
      </c>
      <c r="G157" s="19"/>
      <c r="H157" s="19"/>
      <c r="I157" s="19"/>
      <c r="J157" s="19"/>
      <c r="K157" s="2">
        <f t="shared" si="6"/>
        <v>1344000</v>
      </c>
      <c r="L157" s="19">
        <v>1344000</v>
      </c>
      <c r="M157" s="19" t="s">
        <v>250</v>
      </c>
    </row>
    <row r="158" spans="1:13" hidden="1" outlineLevel="1" x14ac:dyDescent="0.25">
      <c r="A158" s="19" t="s">
        <v>179</v>
      </c>
      <c r="B158" s="19" t="s">
        <v>20</v>
      </c>
      <c r="C158" s="47" t="s">
        <v>1568</v>
      </c>
      <c r="D158" s="19" t="s">
        <v>754</v>
      </c>
      <c r="E158" s="16">
        <f t="shared" si="5"/>
        <v>1460000</v>
      </c>
      <c r="F158" s="19">
        <v>0</v>
      </c>
      <c r="G158" s="19"/>
      <c r="H158" s="19"/>
      <c r="I158" s="19"/>
      <c r="J158" s="19"/>
      <c r="K158" s="2">
        <f t="shared" si="6"/>
        <v>1460000</v>
      </c>
      <c r="L158" s="19">
        <v>1460000</v>
      </c>
      <c r="M158" s="19" t="s">
        <v>251</v>
      </c>
    </row>
    <row r="159" spans="1:13" hidden="1" outlineLevel="1" x14ac:dyDescent="0.25">
      <c r="A159" s="19" t="s">
        <v>179</v>
      </c>
      <c r="B159" s="19" t="s">
        <v>20</v>
      </c>
      <c r="C159" s="47" t="s">
        <v>1537</v>
      </c>
      <c r="D159" s="19" t="s">
        <v>490</v>
      </c>
      <c r="E159" s="16">
        <f t="shared" si="5"/>
        <v>42000</v>
      </c>
      <c r="F159" s="19">
        <v>0</v>
      </c>
      <c r="G159" s="19"/>
      <c r="H159" s="19"/>
      <c r="I159" s="19"/>
      <c r="J159" s="19"/>
      <c r="K159" s="2">
        <f t="shared" si="6"/>
        <v>42000</v>
      </c>
      <c r="L159" s="19">
        <v>42000</v>
      </c>
      <c r="M159" s="19" t="s">
        <v>252</v>
      </c>
    </row>
    <row r="160" spans="1:13" hidden="1" outlineLevel="1" x14ac:dyDescent="0.25">
      <c r="A160" s="19" t="s">
        <v>179</v>
      </c>
      <c r="B160" s="19" t="s">
        <v>20</v>
      </c>
      <c r="C160" s="47" t="s">
        <v>1571</v>
      </c>
      <c r="D160" s="19" t="s">
        <v>1572</v>
      </c>
      <c r="E160" s="16">
        <f t="shared" si="5"/>
        <v>2344000</v>
      </c>
      <c r="F160" s="19">
        <v>2500000</v>
      </c>
      <c r="G160" s="19"/>
      <c r="H160" s="19"/>
      <c r="I160" s="19"/>
      <c r="J160" s="19"/>
      <c r="K160" s="2">
        <f t="shared" si="6"/>
        <v>4844000</v>
      </c>
      <c r="L160" s="19">
        <v>4844000</v>
      </c>
      <c r="M160" s="19" t="s">
        <v>250</v>
      </c>
    </row>
    <row r="161" spans="1:13" hidden="1" outlineLevel="1" x14ac:dyDescent="0.25">
      <c r="A161" s="19" t="s">
        <v>179</v>
      </c>
      <c r="B161" s="19" t="s">
        <v>20</v>
      </c>
      <c r="C161" s="47" t="s">
        <v>1574</v>
      </c>
      <c r="D161" s="19" t="s">
        <v>1575</v>
      </c>
      <c r="E161" s="16">
        <f t="shared" si="5"/>
        <v>1344000</v>
      </c>
      <c r="F161" s="19">
        <v>2500000</v>
      </c>
      <c r="G161" s="19"/>
      <c r="H161" s="19"/>
      <c r="I161" s="19"/>
      <c r="J161" s="19"/>
      <c r="K161" s="2">
        <f t="shared" si="6"/>
        <v>3844000</v>
      </c>
      <c r="L161" s="19">
        <v>3844000</v>
      </c>
      <c r="M161" s="19" t="s">
        <v>250</v>
      </c>
    </row>
    <row r="162" spans="1:13" hidden="1" outlineLevel="1" x14ac:dyDescent="0.25">
      <c r="A162" s="19" t="s">
        <v>179</v>
      </c>
      <c r="B162" s="19" t="s">
        <v>20</v>
      </c>
      <c r="C162" s="47" t="s">
        <v>1573</v>
      </c>
      <c r="D162" s="19" t="s">
        <v>160</v>
      </c>
      <c r="E162" s="16">
        <f t="shared" si="5"/>
        <v>3960000</v>
      </c>
      <c r="F162" s="19">
        <v>2500000</v>
      </c>
      <c r="G162" s="19"/>
      <c r="H162" s="19"/>
      <c r="I162" s="19"/>
      <c r="J162" s="19"/>
      <c r="K162" s="2">
        <f t="shared" si="6"/>
        <v>6460000</v>
      </c>
      <c r="L162" s="19">
        <v>6460000</v>
      </c>
      <c r="M162" s="19" t="s">
        <v>288</v>
      </c>
    </row>
    <row r="163" spans="1:13" hidden="1" outlineLevel="1" x14ac:dyDescent="0.25">
      <c r="A163" s="19" t="s">
        <v>179</v>
      </c>
      <c r="B163" s="19" t="s">
        <v>20</v>
      </c>
      <c r="D163" s="19" t="s">
        <v>1</v>
      </c>
      <c r="E163" s="16">
        <f t="shared" si="5"/>
        <v>0</v>
      </c>
      <c r="F163" s="19">
        <v>0</v>
      </c>
      <c r="G163" s="19"/>
      <c r="H163" s="19"/>
      <c r="I163" s="19"/>
      <c r="J163" s="19"/>
      <c r="K163" s="2">
        <f t="shared" si="6"/>
        <v>0</v>
      </c>
      <c r="L163" s="19">
        <v>0</v>
      </c>
      <c r="M163" s="19" t="s">
        <v>250</v>
      </c>
    </row>
    <row r="164" spans="1:13" hidden="1" outlineLevel="1" x14ac:dyDescent="0.25">
      <c r="A164" s="19" t="s">
        <v>179</v>
      </c>
      <c r="B164" s="19" t="s">
        <v>20</v>
      </c>
      <c r="D164" s="19" t="s">
        <v>1</v>
      </c>
      <c r="E164" s="16">
        <f t="shared" si="5"/>
        <v>0</v>
      </c>
      <c r="F164" s="19">
        <v>0</v>
      </c>
      <c r="G164" s="19"/>
      <c r="H164" s="19"/>
      <c r="I164" s="19"/>
      <c r="J164" s="19"/>
      <c r="K164" s="2">
        <f t="shared" si="6"/>
        <v>0</v>
      </c>
      <c r="L164" s="19">
        <v>0</v>
      </c>
      <c r="M164" s="19" t="s">
        <v>288</v>
      </c>
    </row>
    <row r="165" spans="1:13" hidden="1" outlineLevel="1" x14ac:dyDescent="0.25">
      <c r="A165" s="19" t="s">
        <v>179</v>
      </c>
      <c r="B165" s="19" t="s">
        <v>20</v>
      </c>
      <c r="C165" s="47" t="s">
        <v>1581</v>
      </c>
      <c r="D165" s="19" t="s">
        <v>161</v>
      </c>
      <c r="E165" s="16">
        <f t="shared" si="5"/>
        <v>1000000</v>
      </c>
      <c r="F165" s="19">
        <v>2500000</v>
      </c>
      <c r="G165" s="19"/>
      <c r="H165" s="19"/>
      <c r="I165" s="19"/>
      <c r="J165" s="19"/>
      <c r="K165" s="2">
        <f t="shared" si="6"/>
        <v>3500000</v>
      </c>
      <c r="L165" s="19">
        <v>3500000</v>
      </c>
      <c r="M165" s="19" t="s">
        <v>253</v>
      </c>
    </row>
    <row r="166" spans="1:13" hidden="1" outlineLevel="1" x14ac:dyDescent="0.25">
      <c r="A166" s="19" t="s">
        <v>179</v>
      </c>
      <c r="B166" s="19" t="s">
        <v>20</v>
      </c>
      <c r="C166" s="47" t="s">
        <v>1582</v>
      </c>
      <c r="D166" s="19" t="s">
        <v>376</v>
      </c>
      <c r="E166" s="16">
        <f t="shared" si="5"/>
        <v>3960000</v>
      </c>
      <c r="F166" s="19">
        <v>2500000</v>
      </c>
      <c r="G166" s="19"/>
      <c r="H166" s="19"/>
      <c r="I166" s="19"/>
      <c r="J166" s="19"/>
      <c r="K166" s="2">
        <f t="shared" si="6"/>
        <v>6460000</v>
      </c>
      <c r="L166" s="19">
        <v>6460000</v>
      </c>
      <c r="M166" s="19" t="s">
        <v>288</v>
      </c>
    </row>
    <row r="167" spans="1:13" hidden="1" outlineLevel="1" x14ac:dyDescent="0.25">
      <c r="A167" s="19" t="s">
        <v>179</v>
      </c>
      <c r="B167" s="19" t="s">
        <v>20</v>
      </c>
      <c r="C167" s="47" t="s">
        <v>1584</v>
      </c>
      <c r="D167" s="19" t="s">
        <v>993</v>
      </c>
      <c r="E167" s="16">
        <f t="shared" si="5"/>
        <v>0</v>
      </c>
      <c r="F167" s="19">
        <v>2500000</v>
      </c>
      <c r="G167" s="19"/>
      <c r="H167" s="19"/>
      <c r="I167" s="19"/>
      <c r="J167" s="19"/>
      <c r="K167" s="2">
        <f t="shared" si="6"/>
        <v>2500000</v>
      </c>
      <c r="L167" s="19">
        <v>2500000</v>
      </c>
      <c r="M167" s="19" t="s">
        <v>250</v>
      </c>
    </row>
    <row r="168" spans="1:13" hidden="1" outlineLevel="1" x14ac:dyDescent="0.25">
      <c r="A168" s="19" t="s">
        <v>179</v>
      </c>
      <c r="B168" s="19" t="s">
        <v>20</v>
      </c>
      <c r="C168" s="47" t="s">
        <v>2257</v>
      </c>
      <c r="D168" s="19" t="s">
        <v>2258</v>
      </c>
      <c r="E168" s="16">
        <f t="shared" si="5"/>
        <v>1715000</v>
      </c>
      <c r="F168" s="19">
        <v>2500000</v>
      </c>
      <c r="G168" s="19">
        <v>1000000</v>
      </c>
      <c r="H168" s="19"/>
      <c r="I168" s="19"/>
      <c r="J168" s="19"/>
      <c r="K168" s="2">
        <f t="shared" si="6"/>
        <v>5215000</v>
      </c>
      <c r="L168" s="19">
        <v>4215000</v>
      </c>
      <c r="M168" s="19" t="s">
        <v>253</v>
      </c>
    </row>
    <row r="169" spans="1:13" hidden="1" outlineLevel="1" x14ac:dyDescent="0.25">
      <c r="A169" s="19" t="s">
        <v>179</v>
      </c>
      <c r="B169" s="19" t="s">
        <v>20</v>
      </c>
      <c r="C169" s="47" t="s">
        <v>1583</v>
      </c>
      <c r="D169" s="19" t="s">
        <v>987</v>
      </c>
      <c r="E169" s="16">
        <f t="shared" si="5"/>
        <v>3560000</v>
      </c>
      <c r="F169" s="19">
        <v>2500000</v>
      </c>
      <c r="G169" s="19"/>
      <c r="H169" s="19"/>
      <c r="I169" s="19"/>
      <c r="J169" s="19"/>
      <c r="K169" s="2">
        <f t="shared" si="6"/>
        <v>6060000</v>
      </c>
      <c r="L169" s="19">
        <v>6060000</v>
      </c>
      <c r="M169" s="19" t="s">
        <v>288</v>
      </c>
    </row>
    <row r="170" spans="1:13" hidden="1" outlineLevel="1" x14ac:dyDescent="0.25">
      <c r="A170" s="19" t="s">
        <v>179</v>
      </c>
      <c r="B170" s="19" t="s">
        <v>20</v>
      </c>
      <c r="C170" s="47" t="s">
        <v>1585</v>
      </c>
      <c r="D170" s="19" t="s">
        <v>413</v>
      </c>
      <c r="E170" s="16">
        <f t="shared" si="5"/>
        <v>0</v>
      </c>
      <c r="F170" s="19">
        <v>0</v>
      </c>
      <c r="G170" s="19"/>
      <c r="H170" s="19"/>
      <c r="I170" s="19"/>
      <c r="J170" s="19"/>
      <c r="K170" s="2">
        <f t="shared" si="6"/>
        <v>0</v>
      </c>
      <c r="L170" s="19">
        <v>0</v>
      </c>
      <c r="M170" s="19" t="s">
        <v>253</v>
      </c>
    </row>
    <row r="171" spans="1:13" hidden="1" outlineLevel="1" x14ac:dyDescent="0.25">
      <c r="A171" s="19" t="s">
        <v>179</v>
      </c>
      <c r="B171" s="19" t="s">
        <v>20</v>
      </c>
      <c r="C171" s="47" t="s">
        <v>1559</v>
      </c>
      <c r="D171" s="19" t="s">
        <v>590</v>
      </c>
      <c r="E171" s="16">
        <f t="shared" si="5"/>
        <v>1344000</v>
      </c>
      <c r="F171" s="19">
        <v>0</v>
      </c>
      <c r="G171" s="19"/>
      <c r="H171" s="19"/>
      <c r="I171" s="19"/>
      <c r="J171" s="19"/>
      <c r="K171" s="2">
        <f t="shared" si="6"/>
        <v>1344000</v>
      </c>
      <c r="L171" s="19">
        <v>1344000</v>
      </c>
      <c r="M171" s="19" t="s">
        <v>250</v>
      </c>
    </row>
    <row r="172" spans="1:13" hidden="1" outlineLevel="1" x14ac:dyDescent="0.25">
      <c r="A172" s="19" t="s">
        <v>179</v>
      </c>
      <c r="B172" s="19" t="s">
        <v>20</v>
      </c>
      <c r="C172" s="47" t="s">
        <v>1560</v>
      </c>
      <c r="D172" s="19" t="s">
        <v>1561</v>
      </c>
      <c r="E172" s="16">
        <f t="shared" si="5"/>
        <v>3344000</v>
      </c>
      <c r="F172" s="19">
        <v>2500000</v>
      </c>
      <c r="G172" s="19"/>
      <c r="H172" s="19"/>
      <c r="I172" s="19"/>
      <c r="J172" s="19"/>
      <c r="K172" s="2">
        <f t="shared" si="6"/>
        <v>5844000</v>
      </c>
      <c r="L172" s="19">
        <v>5844000</v>
      </c>
      <c r="M172" s="19" t="s">
        <v>250</v>
      </c>
    </row>
    <row r="173" spans="1:13" hidden="1" outlineLevel="1" x14ac:dyDescent="0.25">
      <c r="A173" s="19" t="s">
        <v>179</v>
      </c>
      <c r="B173" s="19" t="s">
        <v>20</v>
      </c>
      <c r="C173" s="47" t="s">
        <v>2259</v>
      </c>
      <c r="D173" s="19" t="s">
        <v>2260</v>
      </c>
      <c r="E173" s="16">
        <f t="shared" si="5"/>
        <v>338400</v>
      </c>
      <c r="F173" s="19">
        <v>0</v>
      </c>
      <c r="G173" s="19">
        <v>480000</v>
      </c>
      <c r="H173" s="19"/>
      <c r="I173" s="19"/>
      <c r="J173" s="19"/>
      <c r="K173" s="2">
        <f t="shared" si="6"/>
        <v>818400</v>
      </c>
      <c r="L173" s="19">
        <v>338400</v>
      </c>
      <c r="M173" s="19" t="s">
        <v>250</v>
      </c>
    </row>
    <row r="174" spans="1:13" hidden="1" outlineLevel="1" x14ac:dyDescent="0.25">
      <c r="A174" s="19" t="s">
        <v>179</v>
      </c>
      <c r="B174" s="19" t="s">
        <v>20</v>
      </c>
      <c r="C174" s="47" t="s">
        <v>2053</v>
      </c>
      <c r="D174" s="19" t="s">
        <v>2054</v>
      </c>
      <c r="E174" s="16">
        <f t="shared" si="5"/>
        <v>2440000</v>
      </c>
      <c r="F174" s="19">
        <v>2500000</v>
      </c>
      <c r="G174" s="19">
        <v>1000000</v>
      </c>
      <c r="H174" s="19"/>
      <c r="I174" s="19"/>
      <c r="J174" s="19"/>
      <c r="K174" s="2">
        <f t="shared" si="6"/>
        <v>5940000</v>
      </c>
      <c r="L174" s="19">
        <v>4940000</v>
      </c>
      <c r="M174" s="19" t="s">
        <v>253</v>
      </c>
    </row>
    <row r="175" spans="1:13" hidden="1" outlineLevel="1" x14ac:dyDescent="0.25">
      <c r="A175" s="19" t="s">
        <v>179</v>
      </c>
      <c r="B175" s="19" t="s">
        <v>20</v>
      </c>
      <c r="C175" s="47" t="s">
        <v>2055</v>
      </c>
      <c r="D175" s="19" t="s">
        <v>2056</v>
      </c>
      <c r="E175" s="16">
        <f t="shared" si="5"/>
        <v>2440000</v>
      </c>
      <c r="F175" s="19">
        <v>2500000</v>
      </c>
      <c r="G175" s="19">
        <v>1000000</v>
      </c>
      <c r="H175" s="19"/>
      <c r="I175" s="19"/>
      <c r="J175" s="19"/>
      <c r="K175" s="2">
        <f t="shared" si="6"/>
        <v>5940000</v>
      </c>
      <c r="L175" s="19">
        <v>4940000</v>
      </c>
      <c r="M175" s="19" t="s">
        <v>250</v>
      </c>
    </row>
    <row r="176" spans="1:13" hidden="1" outlineLevel="1" x14ac:dyDescent="0.25">
      <c r="A176" s="19" t="s">
        <v>179</v>
      </c>
      <c r="B176" s="19" t="s">
        <v>20</v>
      </c>
      <c r="C176" s="47" t="s">
        <v>2057</v>
      </c>
      <c r="D176" s="19" t="s">
        <v>2058</v>
      </c>
      <c r="E176" s="16">
        <f t="shared" si="5"/>
        <v>2440000</v>
      </c>
      <c r="F176" s="19">
        <v>2500000</v>
      </c>
      <c r="G176" s="19">
        <v>1000000</v>
      </c>
      <c r="H176" s="19"/>
      <c r="I176" s="19"/>
      <c r="J176" s="19"/>
      <c r="K176" s="2">
        <f t="shared" si="6"/>
        <v>5940000</v>
      </c>
      <c r="L176" s="19">
        <v>4940000</v>
      </c>
      <c r="M176" s="19" t="s">
        <v>250</v>
      </c>
    </row>
    <row r="177" spans="1:13" hidden="1" outlineLevel="1" x14ac:dyDescent="0.25">
      <c r="A177" s="19" t="s">
        <v>179</v>
      </c>
      <c r="B177" s="19" t="s">
        <v>20</v>
      </c>
      <c r="C177" s="47" t="s">
        <v>1587</v>
      </c>
      <c r="D177" s="19" t="s">
        <v>1001</v>
      </c>
      <c r="E177" s="16">
        <f t="shared" si="5"/>
        <v>3344000</v>
      </c>
      <c r="F177" s="19">
        <v>2500000</v>
      </c>
      <c r="G177" s="19"/>
      <c r="H177" s="19"/>
      <c r="I177" s="19"/>
      <c r="J177" s="19"/>
      <c r="K177" s="2">
        <f t="shared" si="6"/>
        <v>5844000</v>
      </c>
      <c r="L177" s="19">
        <v>5844000</v>
      </c>
      <c r="M177" s="19" t="s">
        <v>250</v>
      </c>
    </row>
    <row r="178" spans="1:13" hidden="1" outlineLevel="1" x14ac:dyDescent="0.25">
      <c r="A178" s="19" t="s">
        <v>179</v>
      </c>
      <c r="B178" s="19" t="s">
        <v>20</v>
      </c>
      <c r="C178" s="47" t="s">
        <v>2001</v>
      </c>
      <c r="D178" s="19" t="s">
        <v>2002</v>
      </c>
      <c r="E178" s="16">
        <f t="shared" si="5"/>
        <v>5460000</v>
      </c>
      <c r="F178" s="19">
        <v>2500000</v>
      </c>
      <c r="G178" s="19"/>
      <c r="H178" s="19"/>
      <c r="I178" s="19"/>
      <c r="J178" s="19"/>
      <c r="K178" s="2">
        <f t="shared" si="6"/>
        <v>7960000</v>
      </c>
      <c r="L178" s="19">
        <v>7960000</v>
      </c>
      <c r="M178" s="19" t="s">
        <v>251</v>
      </c>
    </row>
    <row r="179" spans="1:13" hidden="1" outlineLevel="1" x14ac:dyDescent="0.25">
      <c r="A179" s="19" t="s">
        <v>179</v>
      </c>
      <c r="B179" s="19" t="s">
        <v>20</v>
      </c>
      <c r="C179" s="47" t="s">
        <v>1589</v>
      </c>
      <c r="D179" s="19" t="s">
        <v>1000</v>
      </c>
      <c r="E179" s="16">
        <f t="shared" si="5"/>
        <v>3960000</v>
      </c>
      <c r="F179" s="19">
        <v>2500000</v>
      </c>
      <c r="G179" s="19"/>
      <c r="H179" s="19"/>
      <c r="I179" s="19"/>
      <c r="J179" s="19"/>
      <c r="K179" s="2">
        <f t="shared" si="6"/>
        <v>6460000</v>
      </c>
      <c r="L179" s="19">
        <v>6460000</v>
      </c>
      <c r="M179" s="19" t="s">
        <v>288</v>
      </c>
    </row>
    <row r="180" spans="1:13" hidden="1" outlineLevel="1" x14ac:dyDescent="0.25">
      <c r="A180" s="19" t="s">
        <v>180</v>
      </c>
      <c r="B180" s="19" t="s">
        <v>20</v>
      </c>
      <c r="C180" s="47" t="s">
        <v>1664</v>
      </c>
      <c r="D180" s="19" t="s">
        <v>1665</v>
      </c>
      <c r="E180" s="16">
        <f t="shared" si="5"/>
        <v>3344000</v>
      </c>
      <c r="F180" s="19">
        <v>2500000</v>
      </c>
      <c r="G180" s="19"/>
      <c r="H180" s="19"/>
      <c r="I180" s="19"/>
      <c r="J180" s="19"/>
      <c r="K180" s="2">
        <f t="shared" si="6"/>
        <v>5844000</v>
      </c>
      <c r="L180" s="19">
        <v>5844000</v>
      </c>
      <c r="M180" s="19" t="s">
        <v>250</v>
      </c>
    </row>
    <row r="181" spans="1:13" hidden="1" outlineLevel="1" x14ac:dyDescent="0.25">
      <c r="A181" s="19" t="s">
        <v>180</v>
      </c>
      <c r="B181" s="19" t="s">
        <v>20</v>
      </c>
      <c r="C181" s="47" t="s">
        <v>1600</v>
      </c>
      <c r="D181" s="19" t="s">
        <v>442</v>
      </c>
      <c r="E181" s="16">
        <f t="shared" si="5"/>
        <v>0</v>
      </c>
      <c r="F181" s="19">
        <v>0</v>
      </c>
      <c r="G181" s="19"/>
      <c r="H181" s="19"/>
      <c r="I181" s="19"/>
      <c r="J181" s="19"/>
      <c r="K181" s="2">
        <f t="shared" si="6"/>
        <v>0</v>
      </c>
      <c r="L181" s="19">
        <v>0</v>
      </c>
      <c r="M181" s="19" t="s">
        <v>250</v>
      </c>
    </row>
    <row r="182" spans="1:13" hidden="1" outlineLevel="1" x14ac:dyDescent="0.25">
      <c r="A182" s="19" t="s">
        <v>180</v>
      </c>
      <c r="B182" s="19" t="s">
        <v>20</v>
      </c>
      <c r="D182" s="19" t="s">
        <v>1</v>
      </c>
      <c r="E182" s="16">
        <f t="shared" si="5"/>
        <v>0</v>
      </c>
      <c r="F182" s="19">
        <v>0</v>
      </c>
      <c r="G182" s="19"/>
      <c r="H182" s="19"/>
      <c r="I182" s="19"/>
      <c r="J182" s="19"/>
      <c r="K182" s="2">
        <f t="shared" si="6"/>
        <v>0</v>
      </c>
      <c r="L182" s="19">
        <v>0</v>
      </c>
      <c r="M182" s="19" t="s">
        <v>251</v>
      </c>
    </row>
    <row r="183" spans="1:13" hidden="1" outlineLevel="1" x14ac:dyDescent="0.25">
      <c r="A183" s="19" t="s">
        <v>180</v>
      </c>
      <c r="B183" s="19" t="s">
        <v>20</v>
      </c>
      <c r="C183" s="47" t="s">
        <v>2061</v>
      </c>
      <c r="D183" s="19" t="s">
        <v>2062</v>
      </c>
      <c r="E183" s="16">
        <f t="shared" si="5"/>
        <v>2860000</v>
      </c>
      <c r="F183" s="19">
        <v>2500000</v>
      </c>
      <c r="G183" s="19">
        <v>720000</v>
      </c>
      <c r="H183" s="19"/>
      <c r="I183" s="19"/>
      <c r="J183" s="19"/>
      <c r="K183" s="2">
        <f t="shared" si="6"/>
        <v>6080000</v>
      </c>
      <c r="L183" s="19">
        <v>5360000</v>
      </c>
      <c r="M183" s="19" t="s">
        <v>252</v>
      </c>
    </row>
    <row r="184" spans="1:13" hidden="1" outlineLevel="1" x14ac:dyDescent="0.25">
      <c r="A184" s="19" t="s">
        <v>180</v>
      </c>
      <c r="B184" s="19" t="s">
        <v>20</v>
      </c>
      <c r="C184" s="47" t="s">
        <v>1602</v>
      </c>
      <c r="D184" s="19" t="s">
        <v>502</v>
      </c>
      <c r="E184" s="16">
        <f t="shared" si="5"/>
        <v>1960000</v>
      </c>
      <c r="F184" s="19">
        <v>0</v>
      </c>
      <c r="G184" s="19"/>
      <c r="H184" s="19"/>
      <c r="I184" s="19"/>
      <c r="J184" s="19"/>
      <c r="K184" s="2">
        <f t="shared" si="6"/>
        <v>1960000</v>
      </c>
      <c r="L184" s="19">
        <v>1960000</v>
      </c>
      <c r="M184" s="19" t="s">
        <v>288</v>
      </c>
    </row>
    <row r="185" spans="1:13" hidden="1" outlineLevel="1" x14ac:dyDescent="0.25">
      <c r="A185" s="19" t="s">
        <v>180</v>
      </c>
      <c r="B185" s="19" t="s">
        <v>20</v>
      </c>
      <c r="C185" s="47" t="s">
        <v>2063</v>
      </c>
      <c r="D185" s="19" t="s">
        <v>2064</v>
      </c>
      <c r="E185" s="16">
        <f t="shared" si="5"/>
        <v>2385000</v>
      </c>
      <c r="F185" s="19">
        <v>2500000</v>
      </c>
      <c r="G185" s="19">
        <v>1000000</v>
      </c>
      <c r="H185" s="19"/>
      <c r="I185" s="19"/>
      <c r="J185" s="19"/>
      <c r="K185" s="2">
        <f t="shared" si="6"/>
        <v>5885000</v>
      </c>
      <c r="L185" s="19">
        <v>4885000</v>
      </c>
      <c r="M185" s="19" t="s">
        <v>250</v>
      </c>
    </row>
    <row r="186" spans="1:13" hidden="1" outlineLevel="1" x14ac:dyDescent="0.25">
      <c r="A186" s="19" t="s">
        <v>180</v>
      </c>
      <c r="B186" s="19" t="s">
        <v>20</v>
      </c>
      <c r="C186" s="47" t="s">
        <v>1605</v>
      </c>
      <c r="D186" s="19" t="s">
        <v>50</v>
      </c>
      <c r="E186" s="16">
        <f t="shared" si="5"/>
        <v>1344000</v>
      </c>
      <c r="F186" s="19">
        <v>0</v>
      </c>
      <c r="G186" s="19"/>
      <c r="H186" s="19"/>
      <c r="I186" s="19"/>
      <c r="J186" s="19"/>
      <c r="K186" s="2">
        <f t="shared" si="6"/>
        <v>1344000</v>
      </c>
      <c r="L186" s="19">
        <v>1344000</v>
      </c>
      <c r="M186" s="19" t="s">
        <v>250</v>
      </c>
    </row>
    <row r="187" spans="1:13" hidden="1" outlineLevel="1" x14ac:dyDescent="0.25">
      <c r="A187" s="19" t="s">
        <v>180</v>
      </c>
      <c r="B187" s="19" t="s">
        <v>20</v>
      </c>
      <c r="D187" s="19" t="s">
        <v>1</v>
      </c>
      <c r="E187" s="16">
        <f t="shared" si="5"/>
        <v>0</v>
      </c>
      <c r="F187" s="19">
        <v>0</v>
      </c>
      <c r="G187" s="19"/>
      <c r="H187" s="19"/>
      <c r="I187" s="19"/>
      <c r="J187" s="19"/>
      <c r="K187" s="2">
        <f t="shared" si="6"/>
        <v>0</v>
      </c>
      <c r="L187" s="19">
        <v>0</v>
      </c>
      <c r="M187" s="19" t="s">
        <v>250</v>
      </c>
    </row>
    <row r="188" spans="1:13" hidden="1" outlineLevel="1" x14ac:dyDescent="0.25">
      <c r="A188" s="19" t="s">
        <v>180</v>
      </c>
      <c r="B188" s="19" t="s">
        <v>20</v>
      </c>
      <c r="C188" s="47" t="s">
        <v>1607</v>
      </c>
      <c r="D188" s="19" t="s">
        <v>395</v>
      </c>
      <c r="E188" s="16">
        <f t="shared" si="5"/>
        <v>3344000</v>
      </c>
      <c r="F188" s="19">
        <v>2500000</v>
      </c>
      <c r="G188" s="19"/>
      <c r="H188" s="19"/>
      <c r="I188" s="19"/>
      <c r="J188" s="19"/>
      <c r="K188" s="2">
        <f t="shared" si="6"/>
        <v>5844000</v>
      </c>
      <c r="L188" s="19">
        <v>5844000</v>
      </c>
      <c r="M188" s="19" t="s">
        <v>250</v>
      </c>
    </row>
    <row r="189" spans="1:13" hidden="1" outlineLevel="1" x14ac:dyDescent="0.25">
      <c r="A189" s="19" t="s">
        <v>180</v>
      </c>
      <c r="B189" s="19" t="s">
        <v>20</v>
      </c>
      <c r="C189" s="47" t="s">
        <v>1608</v>
      </c>
      <c r="D189" s="19" t="s">
        <v>503</v>
      </c>
      <c r="E189" s="16">
        <f t="shared" si="5"/>
        <v>1344000</v>
      </c>
      <c r="F189" s="19">
        <v>0</v>
      </c>
      <c r="G189" s="19"/>
      <c r="H189" s="19"/>
      <c r="I189" s="19"/>
      <c r="J189" s="19"/>
      <c r="K189" s="2">
        <f t="shared" si="6"/>
        <v>1344000</v>
      </c>
      <c r="L189" s="19">
        <v>1344000</v>
      </c>
      <c r="M189" s="19" t="s">
        <v>250</v>
      </c>
    </row>
    <row r="190" spans="1:13" hidden="1" outlineLevel="1" x14ac:dyDescent="0.25">
      <c r="A190" s="19" t="s">
        <v>180</v>
      </c>
      <c r="B190" s="19" t="s">
        <v>20</v>
      </c>
      <c r="C190" s="47" t="s">
        <v>1609</v>
      </c>
      <c r="D190" s="19" t="s">
        <v>166</v>
      </c>
      <c r="E190" s="16">
        <f t="shared" ref="E190:E247" si="7">+L190-F190-J190-I190</f>
        <v>3960000</v>
      </c>
      <c r="F190" s="19">
        <v>2500000</v>
      </c>
      <c r="G190" s="19"/>
      <c r="H190" s="19"/>
      <c r="I190" s="19"/>
      <c r="J190" s="19"/>
      <c r="K190" s="2">
        <f t="shared" si="6"/>
        <v>6460000</v>
      </c>
      <c r="L190" s="19">
        <v>6460000</v>
      </c>
      <c r="M190" s="19" t="s">
        <v>288</v>
      </c>
    </row>
    <row r="191" spans="1:13" hidden="1" outlineLevel="1" x14ac:dyDescent="0.25">
      <c r="A191" s="19" t="s">
        <v>180</v>
      </c>
      <c r="B191" s="19" t="s">
        <v>20</v>
      </c>
      <c r="C191" s="47" t="s">
        <v>1610</v>
      </c>
      <c r="D191" s="19" t="s">
        <v>167</v>
      </c>
      <c r="E191" s="16">
        <f t="shared" si="7"/>
        <v>1344000</v>
      </c>
      <c r="F191" s="19">
        <v>0</v>
      </c>
      <c r="G191" s="19"/>
      <c r="H191" s="19"/>
      <c r="I191" s="19"/>
      <c r="J191" s="19"/>
      <c r="K191" s="2">
        <f t="shared" si="6"/>
        <v>1344000</v>
      </c>
      <c r="L191" s="19">
        <v>1344000</v>
      </c>
      <c r="M191" s="19" t="s">
        <v>250</v>
      </c>
    </row>
    <row r="192" spans="1:13" hidden="1" outlineLevel="1" x14ac:dyDescent="0.25">
      <c r="A192" s="19" t="s">
        <v>180</v>
      </c>
      <c r="B192" s="19" t="s">
        <v>20</v>
      </c>
      <c r="C192" s="47" t="s">
        <v>1611</v>
      </c>
      <c r="D192" s="19" t="s">
        <v>397</v>
      </c>
      <c r="E192" s="16">
        <f t="shared" si="7"/>
        <v>1344000</v>
      </c>
      <c r="F192" s="19">
        <v>0</v>
      </c>
      <c r="G192" s="19"/>
      <c r="H192" s="19"/>
      <c r="I192" s="19"/>
      <c r="J192" s="19"/>
      <c r="K192" s="2">
        <f t="shared" si="6"/>
        <v>1344000</v>
      </c>
      <c r="L192" s="19">
        <v>1344000</v>
      </c>
      <c r="M192" s="19" t="s">
        <v>250</v>
      </c>
    </row>
    <row r="193" spans="1:13" hidden="1" outlineLevel="1" x14ac:dyDescent="0.25">
      <c r="A193" s="19" t="s">
        <v>180</v>
      </c>
      <c r="B193" s="19" t="s">
        <v>20</v>
      </c>
      <c r="C193" s="47" t="s">
        <v>1612</v>
      </c>
      <c r="D193" s="19" t="s">
        <v>595</v>
      </c>
      <c r="E193" s="16">
        <f t="shared" si="7"/>
        <v>1344000</v>
      </c>
      <c r="F193" s="19">
        <v>0</v>
      </c>
      <c r="G193" s="19"/>
      <c r="H193" s="19"/>
      <c r="I193" s="19"/>
      <c r="J193" s="19"/>
      <c r="K193" s="2">
        <f t="shared" si="6"/>
        <v>1344000</v>
      </c>
      <c r="L193" s="19">
        <v>1344000</v>
      </c>
      <c r="M193" s="19" t="s">
        <v>250</v>
      </c>
    </row>
    <row r="194" spans="1:13" hidden="1" outlineLevel="1" x14ac:dyDescent="0.25">
      <c r="A194" s="19" t="s">
        <v>180</v>
      </c>
      <c r="B194" s="19" t="s">
        <v>20</v>
      </c>
      <c r="C194" s="47" t="s">
        <v>1613</v>
      </c>
      <c r="D194" s="19" t="s">
        <v>47</v>
      </c>
      <c r="E194" s="16">
        <f t="shared" si="7"/>
        <v>1344000</v>
      </c>
      <c r="F194" s="19">
        <v>0</v>
      </c>
      <c r="G194" s="19"/>
      <c r="H194" s="19"/>
      <c r="I194" s="19"/>
      <c r="J194" s="19"/>
      <c r="K194" s="2">
        <f t="shared" si="6"/>
        <v>1344000</v>
      </c>
      <c r="L194" s="19">
        <v>1344000</v>
      </c>
      <c r="M194" s="19" t="s">
        <v>250</v>
      </c>
    </row>
    <row r="195" spans="1:13" hidden="1" outlineLevel="1" x14ac:dyDescent="0.25">
      <c r="A195" s="19" t="s">
        <v>180</v>
      </c>
      <c r="B195" s="19" t="s">
        <v>20</v>
      </c>
      <c r="C195" s="47" t="s">
        <v>1614</v>
      </c>
      <c r="D195" s="19" t="s">
        <v>396</v>
      </c>
      <c r="E195" s="16">
        <f t="shared" si="7"/>
        <v>1960000</v>
      </c>
      <c r="F195" s="19">
        <v>0</v>
      </c>
      <c r="G195" s="19"/>
      <c r="H195" s="19"/>
      <c r="I195" s="19"/>
      <c r="J195" s="19"/>
      <c r="K195" s="2">
        <f t="shared" si="6"/>
        <v>1960000</v>
      </c>
      <c r="L195" s="19">
        <v>1960000</v>
      </c>
      <c r="M195" s="19" t="s">
        <v>288</v>
      </c>
    </row>
    <row r="196" spans="1:13" hidden="1" outlineLevel="1" x14ac:dyDescent="0.25">
      <c r="A196" s="19" t="s">
        <v>180</v>
      </c>
      <c r="B196" s="19" t="s">
        <v>20</v>
      </c>
      <c r="C196" s="47" t="s">
        <v>1842</v>
      </c>
      <c r="D196" s="19" t="s">
        <v>1843</v>
      </c>
      <c r="E196" s="16">
        <f t="shared" si="7"/>
        <v>3344000</v>
      </c>
      <c r="F196" s="19">
        <v>2500000</v>
      </c>
      <c r="G196" s="19"/>
      <c r="H196" s="19"/>
      <c r="I196" s="19"/>
      <c r="J196" s="19"/>
      <c r="K196" s="2">
        <f t="shared" si="6"/>
        <v>5844000</v>
      </c>
      <c r="L196" s="19">
        <v>5844000</v>
      </c>
      <c r="M196" s="19" t="s">
        <v>250</v>
      </c>
    </row>
    <row r="197" spans="1:13" hidden="1" outlineLevel="1" x14ac:dyDescent="0.25">
      <c r="A197" s="19" t="s">
        <v>180</v>
      </c>
      <c r="B197" s="19" t="s">
        <v>20</v>
      </c>
      <c r="C197" s="47" t="s">
        <v>1844</v>
      </c>
      <c r="D197" s="19" t="s">
        <v>1845</v>
      </c>
      <c r="E197" s="16">
        <f t="shared" si="7"/>
        <v>2440000</v>
      </c>
      <c r="F197" s="19">
        <v>2500000</v>
      </c>
      <c r="G197" s="19"/>
      <c r="H197" s="19"/>
      <c r="I197" s="19"/>
      <c r="J197" s="19"/>
      <c r="K197" s="2">
        <f t="shared" ref="K197:K257" si="8">SUM(E197:G197)-H197+I197+J197</f>
        <v>4940000</v>
      </c>
      <c r="L197" s="19">
        <v>4940000</v>
      </c>
      <c r="M197" s="19" t="s">
        <v>288</v>
      </c>
    </row>
    <row r="198" spans="1:13" hidden="1" outlineLevel="1" x14ac:dyDescent="0.25">
      <c r="A198" s="19" t="s">
        <v>180</v>
      </c>
      <c r="B198" s="19" t="s">
        <v>20</v>
      </c>
      <c r="C198" s="47" t="s">
        <v>2261</v>
      </c>
      <c r="D198" s="19" t="s">
        <v>2262</v>
      </c>
      <c r="E198" s="16">
        <f t="shared" si="7"/>
        <v>3344000</v>
      </c>
      <c r="F198" s="19">
        <v>2500000</v>
      </c>
      <c r="G198" s="19">
        <v>1000000</v>
      </c>
      <c r="H198" s="19"/>
      <c r="I198" s="19"/>
      <c r="J198" s="19"/>
      <c r="K198" s="2">
        <f t="shared" si="8"/>
        <v>6844000</v>
      </c>
      <c r="L198" s="19">
        <v>5844000</v>
      </c>
      <c r="M198" s="19" t="s">
        <v>250</v>
      </c>
    </row>
    <row r="199" spans="1:13" hidden="1" outlineLevel="1" x14ac:dyDescent="0.25">
      <c r="A199" s="19" t="s">
        <v>180</v>
      </c>
      <c r="B199" s="19" t="s">
        <v>20</v>
      </c>
      <c r="C199" s="47" t="s">
        <v>1617</v>
      </c>
      <c r="D199" s="19" t="s">
        <v>1473</v>
      </c>
      <c r="E199" s="16">
        <f t="shared" si="7"/>
        <v>3344000</v>
      </c>
      <c r="F199" s="19">
        <v>2500000</v>
      </c>
      <c r="G199" s="19"/>
      <c r="H199" s="19"/>
      <c r="I199" s="19"/>
      <c r="J199" s="19"/>
      <c r="K199" s="2">
        <f t="shared" si="8"/>
        <v>5844000</v>
      </c>
      <c r="L199" s="19">
        <v>5844000</v>
      </c>
      <c r="M199" s="19" t="s">
        <v>250</v>
      </c>
    </row>
    <row r="200" spans="1:13" hidden="1" outlineLevel="1" x14ac:dyDescent="0.25">
      <c r="A200" s="19" t="s">
        <v>180</v>
      </c>
      <c r="B200" s="19" t="s">
        <v>20</v>
      </c>
      <c r="C200" s="47" t="s">
        <v>1618</v>
      </c>
      <c r="D200" s="19" t="s">
        <v>448</v>
      </c>
      <c r="E200" s="16">
        <f t="shared" si="7"/>
        <v>486000</v>
      </c>
      <c r="F200" s="19">
        <v>0</v>
      </c>
      <c r="G200" s="19"/>
      <c r="H200" s="19"/>
      <c r="I200" s="19"/>
      <c r="J200" s="19"/>
      <c r="K200" s="2">
        <f t="shared" si="8"/>
        <v>486000</v>
      </c>
      <c r="L200" s="19">
        <v>486000</v>
      </c>
      <c r="M200" s="19" t="s">
        <v>252</v>
      </c>
    </row>
    <row r="201" spans="1:13" hidden="1" outlineLevel="1" x14ac:dyDescent="0.25">
      <c r="A201" s="19" t="s">
        <v>180</v>
      </c>
      <c r="B201" s="19" t="s">
        <v>20</v>
      </c>
      <c r="C201" s="47" t="s">
        <v>1846</v>
      </c>
      <c r="D201" s="19" t="s">
        <v>1847</v>
      </c>
      <c r="E201" s="16">
        <f t="shared" si="7"/>
        <v>3960000</v>
      </c>
      <c r="F201" s="19">
        <v>2500000</v>
      </c>
      <c r="G201" s="19">
        <v>120000</v>
      </c>
      <c r="H201" s="19"/>
      <c r="I201" s="19"/>
      <c r="J201" s="19"/>
      <c r="K201" s="2">
        <f t="shared" si="8"/>
        <v>6580000</v>
      </c>
      <c r="L201" s="19">
        <v>6460000</v>
      </c>
      <c r="M201" s="19" t="s">
        <v>288</v>
      </c>
    </row>
    <row r="202" spans="1:13" hidden="1" outlineLevel="1" x14ac:dyDescent="0.25">
      <c r="A202" s="19" t="s">
        <v>180</v>
      </c>
      <c r="B202" s="19" t="s">
        <v>20</v>
      </c>
      <c r="C202" s="47" t="s">
        <v>2263</v>
      </c>
      <c r="D202" s="19" t="s">
        <v>2264</v>
      </c>
      <c r="E202" s="16">
        <f t="shared" si="7"/>
        <v>945600</v>
      </c>
      <c r="F202" s="19">
        <v>0</v>
      </c>
      <c r="G202" s="19">
        <v>960000</v>
      </c>
      <c r="H202" s="19"/>
      <c r="I202" s="19"/>
      <c r="J202" s="19"/>
      <c r="K202" s="2">
        <f t="shared" si="8"/>
        <v>1905600</v>
      </c>
      <c r="L202" s="19">
        <v>945600</v>
      </c>
      <c r="M202" s="19" t="s">
        <v>250</v>
      </c>
    </row>
    <row r="203" spans="1:13" hidden="1" outlineLevel="1" x14ac:dyDescent="0.25">
      <c r="A203" s="19" t="s">
        <v>180</v>
      </c>
      <c r="B203" s="19" t="s">
        <v>20</v>
      </c>
      <c r="C203" s="47" t="s">
        <v>1622</v>
      </c>
      <c r="D203" s="19" t="s">
        <v>1623</v>
      </c>
      <c r="E203" s="16">
        <f t="shared" si="7"/>
        <v>2844000</v>
      </c>
      <c r="F203" s="19">
        <v>1500000</v>
      </c>
      <c r="G203" s="19"/>
      <c r="H203" s="19"/>
      <c r="I203" s="19"/>
      <c r="J203" s="19"/>
      <c r="K203" s="2">
        <f t="shared" si="8"/>
        <v>4344000</v>
      </c>
      <c r="L203" s="19">
        <v>4344000</v>
      </c>
      <c r="M203" s="19" t="s">
        <v>250</v>
      </c>
    </row>
    <row r="204" spans="1:13" hidden="1" outlineLevel="1" x14ac:dyDescent="0.25">
      <c r="A204" s="19" t="s">
        <v>180</v>
      </c>
      <c r="B204" s="19" t="s">
        <v>20</v>
      </c>
      <c r="C204" s="47" t="s">
        <v>1624</v>
      </c>
      <c r="D204" s="19" t="s">
        <v>443</v>
      </c>
      <c r="E204" s="16">
        <f t="shared" si="7"/>
        <v>1960000</v>
      </c>
      <c r="F204" s="19">
        <v>0</v>
      </c>
      <c r="G204" s="19"/>
      <c r="H204" s="19"/>
      <c r="I204" s="19"/>
      <c r="J204" s="19"/>
      <c r="K204" s="2">
        <f t="shared" si="8"/>
        <v>1960000</v>
      </c>
      <c r="L204" s="19">
        <v>1960000</v>
      </c>
      <c r="M204" s="19" t="s">
        <v>288</v>
      </c>
    </row>
    <row r="205" spans="1:13" hidden="1" outlineLevel="1" x14ac:dyDescent="0.25">
      <c r="A205" s="19" t="s">
        <v>180</v>
      </c>
      <c r="B205" s="19" t="s">
        <v>20</v>
      </c>
      <c r="C205" s="47" t="s">
        <v>1625</v>
      </c>
      <c r="D205" s="19" t="s">
        <v>168</v>
      </c>
      <c r="E205" s="16">
        <f t="shared" si="7"/>
        <v>3344000</v>
      </c>
      <c r="F205" s="19">
        <v>0</v>
      </c>
      <c r="G205" s="19"/>
      <c r="H205" s="19"/>
      <c r="I205" s="19"/>
      <c r="J205" s="19"/>
      <c r="K205" s="2">
        <f t="shared" si="8"/>
        <v>3344000</v>
      </c>
      <c r="L205" s="19">
        <v>3344000</v>
      </c>
      <c r="M205" s="19" t="s">
        <v>250</v>
      </c>
    </row>
    <row r="206" spans="1:13" hidden="1" outlineLevel="1" x14ac:dyDescent="0.25">
      <c r="A206" s="19" t="s">
        <v>180</v>
      </c>
      <c r="B206" s="19" t="s">
        <v>20</v>
      </c>
      <c r="C206" s="47" t="s">
        <v>2065</v>
      </c>
      <c r="D206" s="19" t="s">
        <v>2066</v>
      </c>
      <c r="E206" s="16">
        <f t="shared" si="7"/>
        <v>1040000</v>
      </c>
      <c r="F206" s="19">
        <v>0</v>
      </c>
      <c r="G206" s="19">
        <v>1000000</v>
      </c>
      <c r="H206" s="19"/>
      <c r="I206" s="19"/>
      <c r="J206" s="19"/>
      <c r="K206" s="2">
        <f t="shared" si="8"/>
        <v>2040000</v>
      </c>
      <c r="L206" s="19">
        <v>1040000</v>
      </c>
      <c r="M206" s="19" t="s">
        <v>250</v>
      </c>
    </row>
    <row r="207" spans="1:13" hidden="1" outlineLevel="1" x14ac:dyDescent="0.25">
      <c r="A207" s="19" t="s">
        <v>180</v>
      </c>
      <c r="B207" s="19" t="s">
        <v>20</v>
      </c>
      <c r="C207" s="47" t="s">
        <v>1642</v>
      </c>
      <c r="D207" s="19" t="s">
        <v>444</v>
      </c>
      <c r="E207" s="16">
        <f t="shared" si="7"/>
        <v>1344000</v>
      </c>
      <c r="F207" s="19">
        <v>0</v>
      </c>
      <c r="G207" s="19"/>
      <c r="H207" s="19"/>
      <c r="I207" s="19"/>
      <c r="J207" s="19"/>
      <c r="K207" s="2">
        <f t="shared" si="8"/>
        <v>1344000</v>
      </c>
      <c r="L207" s="19">
        <v>1344000</v>
      </c>
      <c r="M207" s="19" t="s">
        <v>250</v>
      </c>
    </row>
    <row r="208" spans="1:13" hidden="1" outlineLevel="1" x14ac:dyDescent="0.25">
      <c r="A208" s="19" t="s">
        <v>180</v>
      </c>
      <c r="B208" s="19" t="s">
        <v>20</v>
      </c>
      <c r="C208" s="47" t="s">
        <v>1628</v>
      </c>
      <c r="D208" s="19" t="s">
        <v>1629</v>
      </c>
      <c r="E208" s="16">
        <f t="shared" si="7"/>
        <v>1344000</v>
      </c>
      <c r="F208" s="19">
        <v>0</v>
      </c>
      <c r="G208" s="19"/>
      <c r="H208" s="19"/>
      <c r="I208" s="19"/>
      <c r="J208" s="19"/>
      <c r="K208" s="2">
        <f t="shared" si="8"/>
        <v>1344000</v>
      </c>
      <c r="L208" s="19">
        <v>1344000</v>
      </c>
      <c r="M208" s="19" t="s">
        <v>250</v>
      </c>
    </row>
    <row r="209" spans="1:13" hidden="1" outlineLevel="1" x14ac:dyDescent="0.25">
      <c r="A209" s="19" t="s">
        <v>180</v>
      </c>
      <c r="B209" s="19" t="s">
        <v>20</v>
      </c>
      <c r="C209" s="47" t="s">
        <v>1848</v>
      </c>
      <c r="D209" s="19" t="s">
        <v>1849</v>
      </c>
      <c r="E209" s="16">
        <f t="shared" si="7"/>
        <v>3344000</v>
      </c>
      <c r="F209" s="19">
        <v>2500000</v>
      </c>
      <c r="G209" s="19"/>
      <c r="H209" s="19"/>
      <c r="I209" s="19"/>
      <c r="J209" s="19"/>
      <c r="K209" s="2">
        <f t="shared" si="8"/>
        <v>5844000</v>
      </c>
      <c r="L209" s="19">
        <v>5844000</v>
      </c>
      <c r="M209" s="19" t="s">
        <v>250</v>
      </c>
    </row>
    <row r="210" spans="1:13" hidden="1" outlineLevel="1" x14ac:dyDescent="0.25">
      <c r="A210" s="19" t="s">
        <v>180</v>
      </c>
      <c r="B210" s="19" t="s">
        <v>20</v>
      </c>
      <c r="C210" s="47" t="s">
        <v>1631</v>
      </c>
      <c r="D210" s="19" t="s">
        <v>986</v>
      </c>
      <c r="E210" s="16">
        <f t="shared" si="7"/>
        <v>1344000</v>
      </c>
      <c r="F210" s="19">
        <v>0</v>
      </c>
      <c r="G210" s="19"/>
      <c r="H210" s="19"/>
      <c r="I210" s="19"/>
      <c r="J210" s="19"/>
      <c r="K210" s="2">
        <f t="shared" si="8"/>
        <v>1344000</v>
      </c>
      <c r="L210" s="19">
        <v>1344000</v>
      </c>
      <c r="M210" s="19" t="s">
        <v>250</v>
      </c>
    </row>
    <row r="211" spans="1:13" hidden="1" outlineLevel="1" x14ac:dyDescent="0.25">
      <c r="A211" s="19" t="s">
        <v>180</v>
      </c>
      <c r="B211" s="19" t="s">
        <v>20</v>
      </c>
      <c r="C211" s="47" t="s">
        <v>1632</v>
      </c>
      <c r="D211" s="19" t="s">
        <v>762</v>
      </c>
      <c r="E211" s="16">
        <f t="shared" si="7"/>
        <v>1344000</v>
      </c>
      <c r="F211" s="19">
        <v>0</v>
      </c>
      <c r="G211" s="19"/>
      <c r="H211" s="19"/>
      <c r="I211" s="19"/>
      <c r="J211" s="19"/>
      <c r="K211" s="2">
        <f t="shared" si="8"/>
        <v>1344000</v>
      </c>
      <c r="L211" s="19">
        <v>1344000</v>
      </c>
      <c r="M211" s="19" t="s">
        <v>250</v>
      </c>
    </row>
    <row r="212" spans="1:13" hidden="1" outlineLevel="1" x14ac:dyDescent="0.25">
      <c r="A212" s="19" t="s">
        <v>180</v>
      </c>
      <c r="B212" s="19" t="s">
        <v>20</v>
      </c>
      <c r="C212" s="47" t="s">
        <v>1633</v>
      </c>
      <c r="D212" s="19" t="s">
        <v>171</v>
      </c>
      <c r="E212" s="16">
        <f t="shared" si="7"/>
        <v>1960000</v>
      </c>
      <c r="F212" s="19">
        <v>0</v>
      </c>
      <c r="G212" s="19"/>
      <c r="H212" s="19"/>
      <c r="I212" s="19"/>
      <c r="J212" s="19"/>
      <c r="K212" s="2">
        <f t="shared" si="8"/>
        <v>1960000</v>
      </c>
      <c r="L212" s="19">
        <v>1960000</v>
      </c>
      <c r="M212" s="19" t="s">
        <v>288</v>
      </c>
    </row>
    <row r="213" spans="1:13" hidden="1" outlineLevel="1" x14ac:dyDescent="0.25">
      <c r="A213" s="19" t="s">
        <v>180</v>
      </c>
      <c r="B213" s="19" t="s">
        <v>20</v>
      </c>
      <c r="C213" s="47" t="s">
        <v>1590</v>
      </c>
      <c r="D213" s="19" t="s">
        <v>983</v>
      </c>
      <c r="E213" s="16">
        <f t="shared" si="7"/>
        <v>1344000</v>
      </c>
      <c r="F213" s="19">
        <v>0</v>
      </c>
      <c r="G213" s="19"/>
      <c r="H213" s="19"/>
      <c r="I213" s="19"/>
      <c r="J213" s="19"/>
      <c r="K213" s="2">
        <f t="shared" si="8"/>
        <v>1344000</v>
      </c>
      <c r="L213" s="19">
        <v>1344000</v>
      </c>
      <c r="M213" s="19" t="s">
        <v>250</v>
      </c>
    </row>
    <row r="214" spans="1:13" hidden="1" outlineLevel="1" x14ac:dyDescent="0.25">
      <c r="A214" s="19" t="s">
        <v>180</v>
      </c>
      <c r="B214" s="19" t="s">
        <v>20</v>
      </c>
      <c r="C214" s="47" t="s">
        <v>1850</v>
      </c>
      <c r="D214" s="19" t="s">
        <v>1851</v>
      </c>
      <c r="E214" s="16">
        <f t="shared" si="7"/>
        <v>1344000</v>
      </c>
      <c r="F214" s="19">
        <v>0</v>
      </c>
      <c r="G214" s="19"/>
      <c r="H214" s="19"/>
      <c r="I214" s="19"/>
      <c r="J214" s="19"/>
      <c r="K214" s="2">
        <f t="shared" si="8"/>
        <v>1344000</v>
      </c>
      <c r="L214" s="19">
        <v>1344000</v>
      </c>
      <c r="M214" s="19" t="s">
        <v>250</v>
      </c>
    </row>
    <row r="215" spans="1:13" hidden="1" outlineLevel="1" x14ac:dyDescent="0.25">
      <c r="A215" s="19" t="s">
        <v>180</v>
      </c>
      <c r="B215" s="19" t="s">
        <v>20</v>
      </c>
      <c r="C215" s="47" t="s">
        <v>2003</v>
      </c>
      <c r="D215" s="19" t="s">
        <v>2004</v>
      </c>
      <c r="E215" s="16">
        <f t="shared" si="7"/>
        <v>675000</v>
      </c>
      <c r="F215" s="19">
        <v>0</v>
      </c>
      <c r="G215" s="19">
        <v>720000</v>
      </c>
      <c r="H215" s="19"/>
      <c r="I215" s="19"/>
      <c r="J215" s="19"/>
      <c r="K215" s="2">
        <f t="shared" si="8"/>
        <v>1395000</v>
      </c>
      <c r="L215" s="19">
        <v>675000</v>
      </c>
      <c r="M215" s="19" t="s">
        <v>250</v>
      </c>
    </row>
    <row r="216" spans="1:13" hidden="1" outlineLevel="1" x14ac:dyDescent="0.25">
      <c r="A216" s="19" t="s">
        <v>180</v>
      </c>
      <c r="B216" s="19" t="s">
        <v>20</v>
      </c>
      <c r="C216" s="47" t="s">
        <v>1854</v>
      </c>
      <c r="D216" s="19" t="s">
        <v>1855</v>
      </c>
      <c r="E216" s="16">
        <f t="shared" si="7"/>
        <v>0</v>
      </c>
      <c r="F216" s="19">
        <v>0</v>
      </c>
      <c r="G216" s="19"/>
      <c r="H216" s="19"/>
      <c r="I216" s="19"/>
      <c r="J216" s="19"/>
      <c r="K216" s="2">
        <f t="shared" si="8"/>
        <v>0</v>
      </c>
      <c r="L216" s="19">
        <v>0</v>
      </c>
      <c r="M216" s="19" t="s">
        <v>250</v>
      </c>
    </row>
    <row r="217" spans="1:13" hidden="1" outlineLevel="1" x14ac:dyDescent="0.25">
      <c r="A217" s="19" t="s">
        <v>180</v>
      </c>
      <c r="B217" s="19" t="s">
        <v>20</v>
      </c>
      <c r="C217" s="47" t="s">
        <v>1852</v>
      </c>
      <c r="D217" s="19" t="s">
        <v>1853</v>
      </c>
      <c r="E217" s="16">
        <f t="shared" si="7"/>
        <v>1344000</v>
      </c>
      <c r="F217" s="19">
        <v>0</v>
      </c>
      <c r="G217" s="19"/>
      <c r="H217" s="19"/>
      <c r="I217" s="19"/>
      <c r="J217" s="19"/>
      <c r="K217" s="2">
        <f t="shared" si="8"/>
        <v>1344000</v>
      </c>
      <c r="L217" s="19">
        <v>1344000</v>
      </c>
      <c r="M217" s="19" t="s">
        <v>250</v>
      </c>
    </row>
    <row r="218" spans="1:13" hidden="1" outlineLevel="1" x14ac:dyDescent="0.25">
      <c r="A218" s="19" t="s">
        <v>180</v>
      </c>
      <c r="B218" s="19" t="s">
        <v>20</v>
      </c>
      <c r="C218" s="47" t="s">
        <v>1597</v>
      </c>
      <c r="D218" s="19" t="s">
        <v>46</v>
      </c>
      <c r="E218" s="16">
        <f t="shared" si="7"/>
        <v>0</v>
      </c>
      <c r="F218" s="19">
        <v>0</v>
      </c>
      <c r="G218" s="19"/>
      <c r="H218" s="19"/>
      <c r="I218" s="19"/>
      <c r="J218" s="19"/>
      <c r="K218" s="2">
        <f t="shared" si="8"/>
        <v>0</v>
      </c>
      <c r="L218" s="19">
        <v>0</v>
      </c>
      <c r="M218" s="19" t="s">
        <v>251</v>
      </c>
    </row>
    <row r="219" spans="1:13" hidden="1" outlineLevel="1" x14ac:dyDescent="0.25">
      <c r="A219" s="19" t="s">
        <v>180</v>
      </c>
      <c r="B219" s="19" t="s">
        <v>20</v>
      </c>
      <c r="D219" s="19" t="s">
        <v>1</v>
      </c>
      <c r="E219" s="16">
        <f t="shared" si="7"/>
        <v>0</v>
      </c>
      <c r="F219" s="19">
        <v>0</v>
      </c>
      <c r="G219" s="19"/>
      <c r="H219" s="19"/>
      <c r="I219" s="19"/>
      <c r="J219" s="19"/>
      <c r="K219" s="2">
        <f t="shared" si="8"/>
        <v>0</v>
      </c>
      <c r="L219" s="19">
        <v>0</v>
      </c>
      <c r="M219" s="19" t="s">
        <v>288</v>
      </c>
    </row>
    <row r="220" spans="1:13" hidden="1" outlineLevel="1" x14ac:dyDescent="0.25">
      <c r="A220" s="19" t="s">
        <v>180</v>
      </c>
      <c r="B220" s="19" t="s">
        <v>20</v>
      </c>
      <c r="C220" s="47" t="s">
        <v>1595</v>
      </c>
      <c r="D220" s="19" t="s">
        <v>500</v>
      </c>
      <c r="E220" s="16">
        <f t="shared" si="7"/>
        <v>1960000</v>
      </c>
      <c r="F220" s="19">
        <v>0</v>
      </c>
      <c r="G220" s="19"/>
      <c r="H220" s="19"/>
      <c r="I220" s="19"/>
      <c r="J220" s="19"/>
      <c r="K220" s="2">
        <f t="shared" si="8"/>
        <v>1960000</v>
      </c>
      <c r="L220" s="19">
        <v>1960000</v>
      </c>
      <c r="M220" s="19" t="s">
        <v>288</v>
      </c>
    </row>
    <row r="221" spans="1:13" hidden="1" outlineLevel="1" x14ac:dyDescent="0.25">
      <c r="A221" s="19" t="s">
        <v>180</v>
      </c>
      <c r="B221" s="19" t="s">
        <v>20</v>
      </c>
      <c r="C221" s="47" t="s">
        <v>1634</v>
      </c>
      <c r="D221" s="19" t="s">
        <v>51</v>
      </c>
      <c r="E221" s="16">
        <f t="shared" si="7"/>
        <v>1344000</v>
      </c>
      <c r="F221" s="19">
        <v>0</v>
      </c>
      <c r="G221" s="19"/>
      <c r="H221" s="19"/>
      <c r="I221" s="19"/>
      <c r="J221" s="19"/>
      <c r="K221" s="2">
        <f t="shared" si="8"/>
        <v>1344000</v>
      </c>
      <c r="L221" s="19">
        <v>1344000</v>
      </c>
      <c r="M221" s="19" t="s">
        <v>250</v>
      </c>
    </row>
    <row r="222" spans="1:13" hidden="1" outlineLevel="1" x14ac:dyDescent="0.25">
      <c r="A222" s="19" t="s">
        <v>180</v>
      </c>
      <c r="B222" s="19" t="s">
        <v>20</v>
      </c>
      <c r="C222" s="47" t="s">
        <v>1635</v>
      </c>
      <c r="D222" s="19" t="s">
        <v>173</v>
      </c>
      <c r="E222" s="16">
        <f t="shared" si="7"/>
        <v>1344000</v>
      </c>
      <c r="F222" s="19">
        <v>0</v>
      </c>
      <c r="G222" s="19"/>
      <c r="H222" s="19"/>
      <c r="I222" s="19"/>
      <c r="J222" s="19"/>
      <c r="K222" s="2">
        <f t="shared" si="8"/>
        <v>1344000</v>
      </c>
      <c r="L222" s="19">
        <v>1344000</v>
      </c>
      <c r="M222" s="19" t="s">
        <v>250</v>
      </c>
    </row>
    <row r="223" spans="1:13" hidden="1" outlineLevel="1" x14ac:dyDescent="0.25">
      <c r="A223" s="19" t="s">
        <v>180</v>
      </c>
      <c r="B223" s="19" t="s">
        <v>20</v>
      </c>
      <c r="C223" s="47" t="s">
        <v>1636</v>
      </c>
      <c r="D223" s="19" t="s">
        <v>415</v>
      </c>
      <c r="E223" s="16">
        <f t="shared" si="7"/>
        <v>1960000</v>
      </c>
      <c r="F223" s="19">
        <v>0</v>
      </c>
      <c r="G223" s="19"/>
      <c r="H223" s="19"/>
      <c r="I223" s="19"/>
      <c r="J223" s="19"/>
      <c r="K223" s="2">
        <f t="shared" si="8"/>
        <v>1960000</v>
      </c>
      <c r="L223" s="19">
        <v>1960000</v>
      </c>
      <c r="M223" s="19" t="s">
        <v>288</v>
      </c>
    </row>
    <row r="224" spans="1:13" hidden="1" outlineLevel="1" x14ac:dyDescent="0.25">
      <c r="A224" s="19" t="s">
        <v>180</v>
      </c>
      <c r="B224" s="19" t="s">
        <v>20</v>
      </c>
      <c r="C224" s="47" t="s">
        <v>1637</v>
      </c>
      <c r="D224" s="19" t="s">
        <v>596</v>
      </c>
      <c r="E224" s="16">
        <f t="shared" si="7"/>
        <v>1344000</v>
      </c>
      <c r="F224" s="19">
        <v>0</v>
      </c>
      <c r="G224" s="19"/>
      <c r="H224" s="19"/>
      <c r="I224" s="19"/>
      <c r="J224" s="19"/>
      <c r="K224" s="2">
        <f t="shared" si="8"/>
        <v>1344000</v>
      </c>
      <c r="L224" s="19">
        <v>1344000</v>
      </c>
      <c r="M224" s="19" t="s">
        <v>250</v>
      </c>
    </row>
    <row r="225" spans="1:13" hidden="1" outlineLevel="1" x14ac:dyDescent="0.25">
      <c r="A225" s="19" t="s">
        <v>180</v>
      </c>
      <c r="B225" s="19" t="s">
        <v>20</v>
      </c>
      <c r="C225" s="47" t="s">
        <v>1856</v>
      </c>
      <c r="D225" s="19" t="s">
        <v>1857</v>
      </c>
      <c r="E225" s="16">
        <f t="shared" si="7"/>
        <v>2395000</v>
      </c>
      <c r="F225" s="19">
        <v>2500000</v>
      </c>
      <c r="G225" s="19">
        <v>520000</v>
      </c>
      <c r="H225" s="19"/>
      <c r="I225" s="19"/>
      <c r="J225" s="19"/>
      <c r="K225" s="2">
        <f t="shared" si="8"/>
        <v>5415000</v>
      </c>
      <c r="L225" s="19">
        <v>4895000</v>
      </c>
      <c r="M225" s="19" t="s">
        <v>253</v>
      </c>
    </row>
    <row r="226" spans="1:13" hidden="1" outlineLevel="1" x14ac:dyDescent="0.25">
      <c r="A226" s="19" t="s">
        <v>180</v>
      </c>
      <c r="B226" s="19" t="s">
        <v>20</v>
      </c>
      <c r="C226" s="47" t="s">
        <v>1639</v>
      </c>
      <c r="D226" s="19" t="s">
        <v>447</v>
      </c>
      <c r="E226" s="16">
        <f t="shared" si="7"/>
        <v>1344000</v>
      </c>
      <c r="F226" s="19">
        <v>0</v>
      </c>
      <c r="G226" s="19"/>
      <c r="H226" s="19"/>
      <c r="I226" s="19"/>
      <c r="J226" s="19"/>
      <c r="K226" s="2">
        <f t="shared" si="8"/>
        <v>1344000</v>
      </c>
      <c r="L226" s="19">
        <v>1344000</v>
      </c>
      <c r="M226" s="19" t="s">
        <v>253</v>
      </c>
    </row>
    <row r="227" spans="1:13" hidden="1" outlineLevel="1" x14ac:dyDescent="0.25">
      <c r="A227" s="19" t="s">
        <v>180</v>
      </c>
      <c r="B227" s="19" t="s">
        <v>20</v>
      </c>
      <c r="C227" s="47" t="s">
        <v>1640</v>
      </c>
      <c r="D227" s="19" t="s">
        <v>400</v>
      </c>
      <c r="E227" s="16">
        <f t="shared" si="7"/>
        <v>1960000</v>
      </c>
      <c r="F227" s="19">
        <v>0</v>
      </c>
      <c r="G227" s="19"/>
      <c r="H227" s="19"/>
      <c r="I227" s="19"/>
      <c r="J227" s="19"/>
      <c r="K227" s="2">
        <f t="shared" si="8"/>
        <v>1960000</v>
      </c>
      <c r="L227" s="19">
        <v>1960000</v>
      </c>
      <c r="M227" s="19" t="s">
        <v>288</v>
      </c>
    </row>
    <row r="228" spans="1:13" hidden="1" outlineLevel="1" x14ac:dyDescent="0.25">
      <c r="A228" s="19" t="s">
        <v>180</v>
      </c>
      <c r="B228" s="19" t="s">
        <v>20</v>
      </c>
      <c r="C228" s="47" t="s">
        <v>1643</v>
      </c>
      <c r="D228" s="19" t="s">
        <v>504</v>
      </c>
      <c r="E228" s="16">
        <f t="shared" si="7"/>
        <v>1344000</v>
      </c>
      <c r="F228" s="19">
        <v>0</v>
      </c>
      <c r="G228" s="19"/>
      <c r="H228" s="19"/>
      <c r="I228" s="19"/>
      <c r="J228" s="19"/>
      <c r="K228" s="2">
        <f t="shared" si="8"/>
        <v>1344000</v>
      </c>
      <c r="L228" s="19">
        <v>1344000</v>
      </c>
      <c r="M228" s="19" t="s">
        <v>253</v>
      </c>
    </row>
    <row r="229" spans="1:13" hidden="1" outlineLevel="1" x14ac:dyDescent="0.25">
      <c r="A229" s="19" t="s">
        <v>180</v>
      </c>
      <c r="B229" s="19" t="s">
        <v>20</v>
      </c>
      <c r="C229" s="47" t="s">
        <v>1644</v>
      </c>
      <c r="D229" s="19" t="s">
        <v>711</v>
      </c>
      <c r="E229" s="16">
        <f t="shared" si="7"/>
        <v>0</v>
      </c>
      <c r="F229" s="19">
        <v>0</v>
      </c>
      <c r="G229" s="19"/>
      <c r="H229" s="19"/>
      <c r="I229" s="19"/>
      <c r="J229" s="19"/>
      <c r="K229" s="2">
        <f t="shared" si="8"/>
        <v>0</v>
      </c>
      <c r="L229" s="19">
        <v>0</v>
      </c>
      <c r="M229" s="19" t="s">
        <v>253</v>
      </c>
    </row>
    <row r="230" spans="1:13" hidden="1" outlineLevel="1" x14ac:dyDescent="0.25">
      <c r="A230" s="19" t="s">
        <v>179</v>
      </c>
      <c r="B230" s="19" t="s">
        <v>37</v>
      </c>
      <c r="C230" s="47" t="s">
        <v>1647</v>
      </c>
      <c r="D230" s="19" t="s">
        <v>505</v>
      </c>
      <c r="E230" s="16">
        <f t="shared" si="7"/>
        <v>2800000</v>
      </c>
      <c r="F230" s="19">
        <v>3000000</v>
      </c>
      <c r="G230" s="19"/>
      <c r="H230" s="19">
        <v>2059867.1330258695</v>
      </c>
      <c r="I230" s="19"/>
      <c r="J230" s="19"/>
      <c r="K230" s="2">
        <f t="shared" si="8"/>
        <v>3740132.8669741303</v>
      </c>
      <c r="L230" s="19">
        <v>5800000</v>
      </c>
      <c r="M230" s="19"/>
    </row>
    <row r="231" spans="1:13" hidden="1" outlineLevel="1" x14ac:dyDescent="0.25">
      <c r="A231" s="19" t="s">
        <v>179</v>
      </c>
      <c r="B231" s="19" t="s">
        <v>37</v>
      </c>
      <c r="C231" s="47" t="s">
        <v>1648</v>
      </c>
      <c r="D231" s="19" t="s">
        <v>175</v>
      </c>
      <c r="E231" s="16">
        <f t="shared" si="7"/>
        <v>0</v>
      </c>
      <c r="F231" s="19">
        <v>0</v>
      </c>
      <c r="G231" s="19"/>
      <c r="H231" s="19">
        <v>3334427.0525393132</v>
      </c>
      <c r="I231" s="19"/>
      <c r="J231" s="19"/>
      <c r="K231" s="2">
        <f t="shared" si="8"/>
        <v>-3334427.0525393132</v>
      </c>
      <c r="L231" s="19">
        <v>0</v>
      </c>
      <c r="M231" s="19"/>
    </row>
    <row r="232" spans="1:13" hidden="1" outlineLevel="1" x14ac:dyDescent="0.25">
      <c r="A232" s="19" t="s">
        <v>179</v>
      </c>
      <c r="B232" s="19" t="s">
        <v>37</v>
      </c>
      <c r="C232" s="47" t="s">
        <v>1649</v>
      </c>
      <c r="D232" s="19" t="s">
        <v>43</v>
      </c>
      <c r="E232" s="16">
        <f t="shared" si="7"/>
        <v>0</v>
      </c>
      <c r="F232" s="19">
        <v>0</v>
      </c>
      <c r="G232" s="19"/>
      <c r="H232" s="19">
        <v>1814060.3277049873</v>
      </c>
      <c r="I232" s="19"/>
      <c r="J232" s="19"/>
      <c r="K232" s="2">
        <f t="shared" si="8"/>
        <v>-1814060.3277049873</v>
      </c>
      <c r="L232" s="19">
        <v>0</v>
      </c>
      <c r="M232" s="19"/>
    </row>
    <row r="233" spans="1:13" hidden="1" outlineLevel="1" x14ac:dyDescent="0.25">
      <c r="A233" s="19" t="s">
        <v>179</v>
      </c>
      <c r="B233" s="19" t="s">
        <v>37</v>
      </c>
      <c r="C233" s="47" t="s">
        <v>1650</v>
      </c>
      <c r="D233" s="19" t="s">
        <v>445</v>
      </c>
      <c r="E233" s="16">
        <f t="shared" si="7"/>
        <v>0</v>
      </c>
      <c r="F233" s="19">
        <v>0</v>
      </c>
      <c r="G233" s="19"/>
      <c r="H233" s="19">
        <v>1974708.5480765149</v>
      </c>
      <c r="I233" s="19"/>
      <c r="J233" s="19"/>
      <c r="K233" s="2">
        <f t="shared" si="8"/>
        <v>-1974708.5480765149</v>
      </c>
      <c r="L233" s="19">
        <v>0</v>
      </c>
      <c r="M233" s="19"/>
    </row>
    <row r="234" spans="1:13" hidden="1" outlineLevel="1" x14ac:dyDescent="0.25">
      <c r="A234" s="19" t="s">
        <v>179</v>
      </c>
      <c r="B234" s="19" t="s">
        <v>37</v>
      </c>
      <c r="C234" s="47" t="s">
        <v>1651</v>
      </c>
      <c r="D234" s="19" t="s">
        <v>1645</v>
      </c>
      <c r="E234" s="16">
        <f t="shared" si="7"/>
        <v>500000</v>
      </c>
      <c r="F234" s="19">
        <v>0</v>
      </c>
      <c r="G234" s="19"/>
      <c r="H234" s="19">
        <v>2463521.3182457862</v>
      </c>
      <c r="I234" s="19"/>
      <c r="J234" s="19"/>
      <c r="K234" s="2">
        <f t="shared" si="8"/>
        <v>-1963521.3182457862</v>
      </c>
      <c r="L234" s="19">
        <v>500000</v>
      </c>
      <c r="M234" s="19"/>
    </row>
    <row r="235" spans="1:13" hidden="1" outlineLevel="1" x14ac:dyDescent="0.25">
      <c r="A235" s="19" t="s">
        <v>179</v>
      </c>
      <c r="B235" s="19" t="s">
        <v>37</v>
      </c>
      <c r="C235" s="47" t="s">
        <v>2069</v>
      </c>
      <c r="D235" s="19" t="s">
        <v>2067</v>
      </c>
      <c r="E235" s="16">
        <f t="shared" si="7"/>
        <v>2800000</v>
      </c>
      <c r="F235" s="19">
        <v>2000000</v>
      </c>
      <c r="G235" s="19"/>
      <c r="H235" s="19">
        <v>2257080.7644818984</v>
      </c>
      <c r="I235" s="19"/>
      <c r="J235" s="19"/>
      <c r="K235" s="2">
        <f t="shared" si="8"/>
        <v>2542919.2355181016</v>
      </c>
      <c r="L235" s="19">
        <v>4800000</v>
      </c>
      <c r="M235" s="19"/>
    </row>
    <row r="236" spans="1:13" hidden="1" outlineLevel="1" x14ac:dyDescent="0.25">
      <c r="A236" s="19" t="s">
        <v>179</v>
      </c>
      <c r="B236" s="19" t="s">
        <v>37</v>
      </c>
      <c r="D236" s="19" t="s">
        <v>2266</v>
      </c>
      <c r="E236" s="16">
        <f t="shared" si="7"/>
        <v>0</v>
      </c>
      <c r="F236" s="19">
        <v>0</v>
      </c>
      <c r="G236" s="19"/>
      <c r="H236" s="19"/>
      <c r="I236" s="19"/>
      <c r="J236" s="19"/>
      <c r="K236" s="2">
        <f t="shared" si="8"/>
        <v>0</v>
      </c>
      <c r="L236" s="19">
        <v>0</v>
      </c>
      <c r="M236" s="19"/>
    </row>
    <row r="237" spans="1:13" hidden="1" outlineLevel="1" x14ac:dyDescent="0.25">
      <c r="A237" s="19" t="s">
        <v>179</v>
      </c>
      <c r="B237" s="19" t="s">
        <v>37</v>
      </c>
      <c r="C237" s="47" t="s">
        <v>1653</v>
      </c>
      <c r="D237" s="19" t="s">
        <v>997</v>
      </c>
      <c r="E237" s="16">
        <f t="shared" si="7"/>
        <v>3500000</v>
      </c>
      <c r="F237" s="19">
        <v>2000000</v>
      </c>
      <c r="G237" s="19"/>
      <c r="H237" s="19">
        <v>405040.91533593868</v>
      </c>
      <c r="I237" s="19"/>
      <c r="J237" s="19"/>
      <c r="K237" s="2">
        <f t="shared" si="8"/>
        <v>5094959.0846640617</v>
      </c>
      <c r="L237" s="19">
        <v>5500000</v>
      </c>
      <c r="M237" s="19"/>
    </row>
    <row r="238" spans="1:13" hidden="1" outlineLevel="1" x14ac:dyDescent="0.25">
      <c r="A238" s="19" t="s">
        <v>180</v>
      </c>
      <c r="B238" s="19" t="s">
        <v>37</v>
      </c>
      <c r="C238" s="47" t="s">
        <v>1654</v>
      </c>
      <c r="D238" s="19" t="s">
        <v>998</v>
      </c>
      <c r="E238" s="16">
        <f t="shared" si="7"/>
        <v>0</v>
      </c>
      <c r="F238" s="19">
        <v>0</v>
      </c>
      <c r="G238" s="19"/>
      <c r="H238" s="19">
        <v>2325895.2770408713</v>
      </c>
      <c r="I238" s="19"/>
      <c r="J238" s="19"/>
      <c r="K238" s="2">
        <f t="shared" si="8"/>
        <v>-2325895.2770408713</v>
      </c>
      <c r="L238" s="19">
        <v>0</v>
      </c>
      <c r="M238" s="19"/>
    </row>
    <row r="239" spans="1:13" s="22" customFormat="1" hidden="1" outlineLevel="1" x14ac:dyDescent="0.25">
      <c r="A239" s="22" t="s">
        <v>180</v>
      </c>
      <c r="B239" s="22" t="s">
        <v>37</v>
      </c>
      <c r="C239" s="49" t="s">
        <v>1655</v>
      </c>
      <c r="D239" s="22" t="s">
        <v>164</v>
      </c>
      <c r="E239" s="16">
        <f t="shared" si="7"/>
        <v>0</v>
      </c>
      <c r="F239" s="22">
        <v>0</v>
      </c>
      <c r="G239" s="19"/>
      <c r="H239" s="22">
        <v>603890.68916120054</v>
      </c>
      <c r="K239" s="2">
        <f t="shared" si="8"/>
        <v>-603890.68916120054</v>
      </c>
      <c r="L239" s="22">
        <v>0</v>
      </c>
    </row>
    <row r="240" spans="1:13" hidden="1" outlineLevel="1" x14ac:dyDescent="0.25">
      <c r="A240" s="19" t="s">
        <v>180</v>
      </c>
      <c r="B240" s="19" t="s">
        <v>37</v>
      </c>
      <c r="C240" s="47" t="s">
        <v>1656</v>
      </c>
      <c r="D240" s="19" t="s">
        <v>507</v>
      </c>
      <c r="E240" s="16">
        <f t="shared" si="7"/>
        <v>1300000</v>
      </c>
      <c r="F240" s="19">
        <v>2000000</v>
      </c>
      <c r="G240" s="19"/>
      <c r="H240" s="19">
        <v>307412.87800715113</v>
      </c>
      <c r="I240" s="19"/>
      <c r="J240" s="19"/>
      <c r="K240" s="2">
        <f t="shared" si="8"/>
        <v>2992587.1219928488</v>
      </c>
      <c r="L240" s="19">
        <v>3300000</v>
      </c>
      <c r="M240" s="19"/>
    </row>
    <row r="241" spans="1:18" hidden="1" outlineLevel="1" x14ac:dyDescent="0.25">
      <c r="A241" s="19" t="s">
        <v>180</v>
      </c>
      <c r="B241" s="19" t="s">
        <v>37</v>
      </c>
      <c r="C241" s="47" t="s">
        <v>1657</v>
      </c>
      <c r="D241" s="19" t="s">
        <v>177</v>
      </c>
      <c r="E241" s="16">
        <f t="shared" si="7"/>
        <v>1100000</v>
      </c>
      <c r="F241" s="19">
        <v>0</v>
      </c>
      <c r="G241" s="19"/>
      <c r="H241" s="19">
        <v>1662140.7894455448</v>
      </c>
      <c r="I241" s="19"/>
      <c r="J241" s="19"/>
      <c r="K241" s="2">
        <f t="shared" si="8"/>
        <v>-562140.78944554483</v>
      </c>
      <c r="L241" s="19">
        <v>1100000</v>
      </c>
      <c r="M241" s="19"/>
    </row>
    <row r="242" spans="1:18" hidden="1" outlineLevel="1" x14ac:dyDescent="0.25">
      <c r="A242" s="19" t="s">
        <v>180</v>
      </c>
      <c r="B242" s="19" t="s">
        <v>37</v>
      </c>
      <c r="C242" s="47" t="s">
        <v>1658</v>
      </c>
      <c r="D242" s="19" t="s">
        <v>369</v>
      </c>
      <c r="E242" s="16">
        <f t="shared" si="7"/>
        <v>700000</v>
      </c>
      <c r="F242" s="19">
        <v>0</v>
      </c>
      <c r="G242" s="19"/>
      <c r="H242" s="19">
        <v>2005775.6487690478</v>
      </c>
      <c r="I242" s="19"/>
      <c r="J242" s="19"/>
      <c r="K242" s="2">
        <f t="shared" si="8"/>
        <v>-1305775.6487690478</v>
      </c>
      <c r="L242" s="19">
        <v>700000</v>
      </c>
      <c r="M242" s="19"/>
    </row>
    <row r="243" spans="1:18" hidden="1" outlineLevel="1" x14ac:dyDescent="0.25">
      <c r="A243" s="19" t="s">
        <v>180</v>
      </c>
      <c r="B243" s="19" t="s">
        <v>37</v>
      </c>
      <c r="C243" s="47" t="s">
        <v>1619</v>
      </c>
      <c r="D243" s="19" t="s">
        <v>827</v>
      </c>
      <c r="E243" s="16">
        <f t="shared" si="7"/>
        <v>1100000</v>
      </c>
      <c r="F243" s="19">
        <v>0</v>
      </c>
      <c r="G243" s="19"/>
      <c r="H243" s="19">
        <v>4868076.9824997475</v>
      </c>
      <c r="I243" s="19"/>
      <c r="J243" s="19"/>
      <c r="K243" s="2">
        <f t="shared" si="8"/>
        <v>-3768076.9824997475</v>
      </c>
      <c r="L243" s="19">
        <v>1100000</v>
      </c>
      <c r="M243" s="19"/>
    </row>
    <row r="244" spans="1:18" hidden="1" outlineLevel="1" x14ac:dyDescent="0.25">
      <c r="A244" s="19" t="s">
        <v>180</v>
      </c>
      <c r="B244" s="19" t="s">
        <v>37</v>
      </c>
      <c r="C244" s="47" t="s">
        <v>1660</v>
      </c>
      <c r="D244" s="19" t="s">
        <v>172</v>
      </c>
      <c r="E244" s="16">
        <f t="shared" si="7"/>
        <v>500000</v>
      </c>
      <c r="F244" s="19">
        <v>0</v>
      </c>
      <c r="G244" s="19"/>
      <c r="H244" s="19">
        <v>3243402.716841049</v>
      </c>
      <c r="I244" s="19"/>
      <c r="J244" s="19"/>
      <c r="K244" s="2">
        <f t="shared" si="8"/>
        <v>-2743402.716841049</v>
      </c>
      <c r="L244" s="19">
        <v>500000</v>
      </c>
      <c r="M244" s="19"/>
    </row>
    <row r="245" spans="1:18" s="22" customFormat="1" hidden="1" outlineLevel="1" x14ac:dyDescent="0.25">
      <c r="A245" s="22" t="s">
        <v>180</v>
      </c>
      <c r="B245" s="22" t="s">
        <v>37</v>
      </c>
      <c r="C245" s="49" t="s">
        <v>1861</v>
      </c>
      <c r="D245" s="22" t="s">
        <v>1860</v>
      </c>
      <c r="E245" s="16">
        <f t="shared" si="7"/>
        <v>500000</v>
      </c>
      <c r="F245" s="22">
        <v>0</v>
      </c>
      <c r="G245" s="19"/>
      <c r="H245" s="22">
        <v>0</v>
      </c>
      <c r="K245" s="2">
        <f t="shared" si="8"/>
        <v>500000</v>
      </c>
      <c r="L245" s="22">
        <v>500000</v>
      </c>
    </row>
    <row r="246" spans="1:18" hidden="1" outlineLevel="1" x14ac:dyDescent="0.25">
      <c r="A246" s="19" t="s">
        <v>180</v>
      </c>
      <c r="B246" s="19" t="s">
        <v>37</v>
      </c>
      <c r="C246" s="47" t="s">
        <v>1659</v>
      </c>
      <c r="D246" s="19" t="s">
        <v>178</v>
      </c>
      <c r="E246" s="16">
        <f t="shared" si="7"/>
        <v>0</v>
      </c>
      <c r="F246" s="19">
        <v>0</v>
      </c>
      <c r="G246" s="19"/>
      <c r="H246" s="19"/>
      <c r="I246" s="19"/>
      <c r="J246" s="19"/>
      <c r="K246" s="2">
        <f t="shared" si="8"/>
        <v>0</v>
      </c>
      <c r="L246" s="19">
        <v>0</v>
      </c>
      <c r="M246" s="19"/>
    </row>
    <row r="247" spans="1:18" hidden="1" outlineLevel="1" x14ac:dyDescent="0.25">
      <c r="A247" s="19" t="s">
        <v>179</v>
      </c>
      <c r="B247" s="19" t="s">
        <v>39</v>
      </c>
      <c r="C247" s="47" t="s">
        <v>1662</v>
      </c>
      <c r="D247" s="19" t="s">
        <v>859</v>
      </c>
      <c r="E247" s="16">
        <f t="shared" si="7"/>
        <v>1000000</v>
      </c>
      <c r="F247" s="19"/>
      <c r="G247" s="19"/>
      <c r="H247" s="19">
        <v>8026508.8766059056</v>
      </c>
      <c r="I247" s="19"/>
      <c r="J247" s="19"/>
      <c r="K247" s="2">
        <f t="shared" si="8"/>
        <v>-7026508.8766059056</v>
      </c>
      <c r="L247" s="19">
        <v>1000000</v>
      </c>
      <c r="M247" s="19"/>
      <c r="N247" s="35"/>
      <c r="P247" s="35"/>
    </row>
    <row r="248" spans="1:18" hidden="1" outlineLevel="1" x14ac:dyDescent="0.25">
      <c r="A248" s="19" t="s">
        <v>180</v>
      </c>
      <c r="B248" s="19" t="s">
        <v>39</v>
      </c>
      <c r="C248" s="47" t="s">
        <v>2267</v>
      </c>
      <c r="D248" s="19" t="s">
        <v>223</v>
      </c>
      <c r="E248" s="16">
        <f t="shared" ref="E248" si="9">+L248-F248-J248-I248</f>
        <v>0</v>
      </c>
      <c r="F248" s="19"/>
      <c r="G248" s="19"/>
      <c r="H248" s="19">
        <v>8143420.9217200903</v>
      </c>
      <c r="I248" s="19"/>
      <c r="J248" s="19"/>
      <c r="K248" s="2">
        <f t="shared" si="8"/>
        <v>-8143420.9217200903</v>
      </c>
      <c r="L248" s="19">
        <v>0</v>
      </c>
      <c r="M248" s="19"/>
    </row>
    <row r="249" spans="1:18" hidden="1" outlineLevel="1" x14ac:dyDescent="0.25">
      <c r="E249" s="16">
        <f t="shared" ref="E249" si="10">+L249-F249</f>
        <v>0</v>
      </c>
      <c r="F249" s="19"/>
      <c r="G249" s="19"/>
      <c r="H249" s="19"/>
      <c r="I249" s="19"/>
      <c r="J249" s="19"/>
      <c r="K249" s="2">
        <f t="shared" si="8"/>
        <v>0</v>
      </c>
      <c r="L249" s="19"/>
      <c r="M249" s="19"/>
      <c r="N249" s="35"/>
      <c r="P249" s="35"/>
    </row>
    <row r="250" spans="1:18" s="35" customFormat="1" collapsed="1" x14ac:dyDescent="0.25">
      <c r="A250" s="4"/>
      <c r="B250" s="4"/>
      <c r="C250" s="50"/>
      <c r="D250" s="4" t="s">
        <v>84</v>
      </c>
      <c r="E250" s="4">
        <f t="shared" ref="E250:J250" si="11">SUM(E126:E249)</f>
        <v>201542000</v>
      </c>
      <c r="F250" s="4">
        <f t="shared" si="11"/>
        <v>108500000</v>
      </c>
      <c r="G250" s="4">
        <f t="shared" si="11"/>
        <v>19440000</v>
      </c>
      <c r="H250" s="4">
        <f t="shared" si="11"/>
        <v>45495230.839500919</v>
      </c>
      <c r="I250" s="4">
        <f t="shared" si="11"/>
        <v>0</v>
      </c>
      <c r="J250" s="4">
        <f t="shared" si="11"/>
        <v>0</v>
      </c>
      <c r="K250" s="4">
        <f t="shared" si="8"/>
        <v>283986769.1604991</v>
      </c>
      <c r="L250" s="4">
        <f>SUM(L137:L249)</f>
        <v>260290800</v>
      </c>
      <c r="M250" s="41"/>
      <c r="N250" s="35">
        <v>285242000</v>
      </c>
      <c r="O250" s="19">
        <v>-5525301.0411749203</v>
      </c>
      <c r="P250" s="35">
        <v>-15169929.798325997</v>
      </c>
      <c r="Q250" s="35">
        <v>19440000</v>
      </c>
      <c r="R250" s="35">
        <f>+SUM(N250:Q250)-K250</f>
        <v>0</v>
      </c>
    </row>
    <row r="251" spans="1:18" hidden="1" outlineLevel="1" x14ac:dyDescent="0.25">
      <c r="A251" s="19" t="s">
        <v>229</v>
      </c>
      <c r="B251" s="19" t="s">
        <v>20</v>
      </c>
      <c r="C251" s="47" t="s">
        <v>1667</v>
      </c>
      <c r="D251" s="19" t="s">
        <v>1668</v>
      </c>
      <c r="E251" s="2">
        <f t="shared" ref="E251:E314" si="12">+L251-F251-J251-I251</f>
        <v>1344000</v>
      </c>
      <c r="F251" s="19">
        <v>0</v>
      </c>
      <c r="G251" s="19"/>
      <c r="H251" s="19"/>
      <c r="I251" s="19"/>
      <c r="J251" s="19"/>
      <c r="K251" s="2">
        <f t="shared" si="8"/>
        <v>1344000</v>
      </c>
      <c r="L251" s="19">
        <v>1344000</v>
      </c>
      <c r="M251" s="19" t="s">
        <v>250</v>
      </c>
    </row>
    <row r="252" spans="1:18" hidden="1" outlineLevel="1" x14ac:dyDescent="0.25">
      <c r="A252" s="19" t="s">
        <v>229</v>
      </c>
      <c r="B252" s="19" t="s">
        <v>20</v>
      </c>
      <c r="C252" s="47" t="s">
        <v>1671</v>
      </c>
      <c r="D252" s="19" t="s">
        <v>1672</v>
      </c>
      <c r="E252" s="2">
        <f t="shared" si="12"/>
        <v>3344000</v>
      </c>
      <c r="F252" s="19">
        <v>2500000</v>
      </c>
      <c r="G252" s="19"/>
      <c r="H252" s="19"/>
      <c r="I252" s="19"/>
      <c r="J252" s="19"/>
      <c r="K252" s="2">
        <f t="shared" si="8"/>
        <v>5844000</v>
      </c>
      <c r="L252" s="19">
        <v>5844000</v>
      </c>
      <c r="M252" s="19" t="s">
        <v>250</v>
      </c>
    </row>
    <row r="253" spans="1:18" hidden="1" outlineLevel="1" x14ac:dyDescent="0.25">
      <c r="A253" s="19" t="s">
        <v>229</v>
      </c>
      <c r="B253" s="19" t="s">
        <v>20</v>
      </c>
      <c r="C253" s="47" t="s">
        <v>1862</v>
      </c>
      <c r="D253" s="19" t="s">
        <v>1863</v>
      </c>
      <c r="E253" s="2">
        <f t="shared" si="12"/>
        <v>3344000</v>
      </c>
      <c r="F253" s="19">
        <v>2500000</v>
      </c>
      <c r="G253" s="19"/>
      <c r="H253" s="19"/>
      <c r="I253" s="19"/>
      <c r="J253" s="19"/>
      <c r="K253" s="2">
        <f t="shared" si="8"/>
        <v>5844000</v>
      </c>
      <c r="L253" s="19">
        <v>5844000</v>
      </c>
      <c r="M253" s="19" t="s">
        <v>250</v>
      </c>
    </row>
    <row r="254" spans="1:18" hidden="1" outlineLevel="1" x14ac:dyDescent="0.25">
      <c r="A254" s="19" t="s">
        <v>229</v>
      </c>
      <c r="B254" s="19" t="s">
        <v>20</v>
      </c>
      <c r="C254" s="47" t="s">
        <v>1669</v>
      </c>
      <c r="D254" s="19" t="s">
        <v>181</v>
      </c>
      <c r="E254" s="2">
        <f t="shared" si="12"/>
        <v>0</v>
      </c>
      <c r="F254" s="19">
        <v>0</v>
      </c>
      <c r="G254" s="19"/>
      <c r="H254" s="19"/>
      <c r="I254" s="19"/>
      <c r="J254" s="19"/>
      <c r="K254" s="2">
        <f t="shared" si="8"/>
        <v>0</v>
      </c>
      <c r="L254" s="19">
        <v>0</v>
      </c>
      <c r="M254" s="19" t="s">
        <v>251</v>
      </c>
    </row>
    <row r="255" spans="1:18" hidden="1" outlineLevel="1" x14ac:dyDescent="0.25">
      <c r="A255" s="19" t="s">
        <v>229</v>
      </c>
      <c r="B255" s="19" t="s">
        <v>20</v>
      </c>
      <c r="C255" s="47" t="s">
        <v>2268</v>
      </c>
      <c r="D255" s="19" t="s">
        <v>2269</v>
      </c>
      <c r="E255" s="2">
        <f t="shared" si="12"/>
        <v>100800</v>
      </c>
      <c r="F255" s="19">
        <v>0</v>
      </c>
      <c r="G255" s="19">
        <v>360000</v>
      </c>
      <c r="H255" s="19"/>
      <c r="I255" s="19"/>
      <c r="J255" s="19"/>
      <c r="K255" s="2">
        <f t="shared" si="8"/>
        <v>460800</v>
      </c>
      <c r="L255" s="19">
        <v>100800</v>
      </c>
      <c r="M255" s="19" t="s">
        <v>288</v>
      </c>
    </row>
    <row r="256" spans="1:18" hidden="1" outlineLevel="1" x14ac:dyDescent="0.25">
      <c r="A256" s="19" t="s">
        <v>229</v>
      </c>
      <c r="B256" s="19" t="s">
        <v>20</v>
      </c>
      <c r="C256" s="47" t="s">
        <v>1866</v>
      </c>
      <c r="D256" s="19" t="s">
        <v>1867</v>
      </c>
      <c r="E256" s="2">
        <f t="shared" si="12"/>
        <v>1344000</v>
      </c>
      <c r="F256" s="19">
        <v>0</v>
      </c>
      <c r="G256" s="19"/>
      <c r="H256" s="19"/>
      <c r="I256" s="19"/>
      <c r="J256" s="19"/>
      <c r="K256" s="2">
        <f t="shared" si="8"/>
        <v>1344000</v>
      </c>
      <c r="L256" s="19">
        <v>1344000</v>
      </c>
      <c r="M256" s="19" t="s">
        <v>250</v>
      </c>
    </row>
    <row r="257" spans="1:13" hidden="1" outlineLevel="1" x14ac:dyDescent="0.25">
      <c r="A257" s="19" t="s">
        <v>229</v>
      </c>
      <c r="B257" s="19" t="s">
        <v>20</v>
      </c>
      <c r="C257" s="47" t="s">
        <v>1868</v>
      </c>
      <c r="D257" s="19" t="s">
        <v>1869</v>
      </c>
      <c r="E257" s="2">
        <f t="shared" si="12"/>
        <v>1344000</v>
      </c>
      <c r="F257" s="19">
        <v>0</v>
      </c>
      <c r="G257" s="19"/>
      <c r="H257" s="19"/>
      <c r="I257" s="19"/>
      <c r="J257" s="19"/>
      <c r="K257" s="2">
        <f t="shared" si="8"/>
        <v>1344000</v>
      </c>
      <c r="L257" s="19">
        <v>1344000</v>
      </c>
      <c r="M257" s="19" t="s">
        <v>250</v>
      </c>
    </row>
    <row r="258" spans="1:13" hidden="1" outlineLevel="1" x14ac:dyDescent="0.25">
      <c r="A258" s="19" t="s">
        <v>229</v>
      </c>
      <c r="B258" s="19" t="s">
        <v>20</v>
      </c>
      <c r="C258" s="47" t="s">
        <v>1870</v>
      </c>
      <c r="D258" s="19" t="s">
        <v>13</v>
      </c>
      <c r="E258" s="2">
        <f t="shared" si="12"/>
        <v>3344000</v>
      </c>
      <c r="F258" s="19">
        <v>2500000</v>
      </c>
      <c r="G258" s="19"/>
      <c r="H258" s="19"/>
      <c r="I258" s="19"/>
      <c r="J258" s="19"/>
      <c r="K258" s="2">
        <f t="shared" ref="K258:K321" si="13">SUM(E258:G258)-H258+I258+J258</f>
        <v>5844000</v>
      </c>
      <c r="L258" s="19">
        <v>5844000</v>
      </c>
      <c r="M258" s="19" t="s">
        <v>250</v>
      </c>
    </row>
    <row r="259" spans="1:13" hidden="1" outlineLevel="1" x14ac:dyDescent="0.25">
      <c r="A259" s="19" t="s">
        <v>229</v>
      </c>
      <c r="B259" s="19" t="s">
        <v>20</v>
      </c>
      <c r="C259" s="47" t="s">
        <v>1673</v>
      </c>
      <c r="D259" s="19" t="s">
        <v>189</v>
      </c>
      <c r="E259" s="2">
        <f t="shared" si="12"/>
        <v>1960000</v>
      </c>
      <c r="F259" s="19">
        <v>0</v>
      </c>
      <c r="G259" s="19"/>
      <c r="H259" s="19"/>
      <c r="I259" s="19"/>
      <c r="J259" s="19"/>
      <c r="K259" s="2">
        <f t="shared" si="13"/>
        <v>1960000</v>
      </c>
      <c r="L259" s="19">
        <v>1960000</v>
      </c>
      <c r="M259" s="19" t="s">
        <v>288</v>
      </c>
    </row>
    <row r="260" spans="1:13" hidden="1" outlineLevel="1" x14ac:dyDescent="0.25">
      <c r="A260" s="19" t="s">
        <v>229</v>
      </c>
      <c r="B260" s="19" t="s">
        <v>20</v>
      </c>
      <c r="C260" s="47" t="s">
        <v>1679</v>
      </c>
      <c r="D260" s="19" t="s">
        <v>450</v>
      </c>
      <c r="E260" s="2">
        <f t="shared" si="12"/>
        <v>3344000</v>
      </c>
      <c r="F260" s="19">
        <v>2500000</v>
      </c>
      <c r="G260" s="19"/>
      <c r="H260" s="19"/>
      <c r="I260" s="19"/>
      <c r="J260" s="19"/>
      <c r="K260" s="2">
        <f t="shared" si="13"/>
        <v>5844000</v>
      </c>
      <c r="L260" s="19">
        <v>5844000</v>
      </c>
      <c r="M260" s="19" t="s">
        <v>250</v>
      </c>
    </row>
    <row r="261" spans="1:13" hidden="1" outlineLevel="1" x14ac:dyDescent="0.25">
      <c r="A261" s="19" t="s">
        <v>229</v>
      </c>
      <c r="B261" s="19" t="s">
        <v>20</v>
      </c>
      <c r="C261" s="47" t="s">
        <v>1678</v>
      </c>
      <c r="D261" s="19" t="s">
        <v>185</v>
      </c>
      <c r="E261" s="2">
        <f t="shared" si="12"/>
        <v>5460000</v>
      </c>
      <c r="F261" s="19">
        <v>2500000</v>
      </c>
      <c r="G261" s="19"/>
      <c r="H261" s="19"/>
      <c r="I261" s="19"/>
      <c r="J261" s="19"/>
      <c r="K261" s="2">
        <f t="shared" si="13"/>
        <v>7960000</v>
      </c>
      <c r="L261" s="19">
        <v>7960000</v>
      </c>
      <c r="M261" s="19" t="s">
        <v>251</v>
      </c>
    </row>
    <row r="262" spans="1:13" hidden="1" outlineLevel="1" x14ac:dyDescent="0.25">
      <c r="A262" s="19" t="s">
        <v>229</v>
      </c>
      <c r="B262" s="19" t="s">
        <v>20</v>
      </c>
      <c r="C262" s="47" t="s">
        <v>1681</v>
      </c>
      <c r="D262" s="19" t="s">
        <v>508</v>
      </c>
      <c r="E262" s="2">
        <f t="shared" si="12"/>
        <v>3814000</v>
      </c>
      <c r="F262" s="19">
        <v>2500000</v>
      </c>
      <c r="G262" s="19"/>
      <c r="H262" s="19"/>
      <c r="I262" s="19"/>
      <c r="J262" s="19"/>
      <c r="K262" s="2">
        <f t="shared" si="13"/>
        <v>6314000</v>
      </c>
      <c r="L262" s="19">
        <v>6314000</v>
      </c>
      <c r="M262" s="19" t="s">
        <v>252</v>
      </c>
    </row>
    <row r="263" spans="1:13" hidden="1" outlineLevel="1" x14ac:dyDescent="0.25">
      <c r="A263" s="19" t="s">
        <v>229</v>
      </c>
      <c r="B263" s="19" t="s">
        <v>20</v>
      </c>
      <c r="C263" s="47" t="s">
        <v>1680</v>
      </c>
      <c r="D263" s="19" t="s">
        <v>521</v>
      </c>
      <c r="E263" s="2">
        <f t="shared" si="12"/>
        <v>3960000</v>
      </c>
      <c r="F263" s="19">
        <v>2500000</v>
      </c>
      <c r="G263" s="19"/>
      <c r="H263" s="19"/>
      <c r="I263" s="19"/>
      <c r="J263" s="19"/>
      <c r="K263" s="2">
        <f t="shared" si="13"/>
        <v>6460000</v>
      </c>
      <c r="L263" s="19">
        <v>6460000</v>
      </c>
      <c r="M263" s="19" t="s">
        <v>288</v>
      </c>
    </row>
    <row r="264" spans="1:13" hidden="1" outlineLevel="1" x14ac:dyDescent="0.25">
      <c r="A264" s="19" t="s">
        <v>229</v>
      </c>
      <c r="B264" s="19" t="s">
        <v>20</v>
      </c>
      <c r="C264" s="47" t="s">
        <v>1682</v>
      </c>
      <c r="D264" s="19" t="s">
        <v>187</v>
      </c>
      <c r="E264" s="2">
        <f t="shared" si="12"/>
        <v>0</v>
      </c>
      <c r="F264" s="19">
        <v>0</v>
      </c>
      <c r="G264" s="19"/>
      <c r="H264" s="19"/>
      <c r="I264" s="19"/>
      <c r="J264" s="19"/>
      <c r="K264" s="2">
        <f t="shared" si="13"/>
        <v>0</v>
      </c>
      <c r="L264" s="19">
        <v>0</v>
      </c>
      <c r="M264" s="19" t="s">
        <v>250</v>
      </c>
    </row>
    <row r="265" spans="1:13" hidden="1" outlineLevel="1" x14ac:dyDescent="0.25">
      <c r="A265" s="19" t="s">
        <v>229</v>
      </c>
      <c r="B265" s="19" t="s">
        <v>20</v>
      </c>
      <c r="C265" s="47" t="s">
        <v>1683</v>
      </c>
      <c r="D265" s="19" t="s">
        <v>451</v>
      </c>
      <c r="E265" s="2">
        <f t="shared" si="12"/>
        <v>0</v>
      </c>
      <c r="F265" s="19">
        <v>0</v>
      </c>
      <c r="G265" s="19"/>
      <c r="H265" s="19"/>
      <c r="I265" s="19"/>
      <c r="J265" s="19"/>
      <c r="K265" s="2">
        <f t="shared" si="13"/>
        <v>0</v>
      </c>
      <c r="L265" s="19">
        <v>0</v>
      </c>
      <c r="M265" s="19" t="s">
        <v>250</v>
      </c>
    </row>
    <row r="266" spans="1:13" hidden="1" outlineLevel="1" x14ac:dyDescent="0.25">
      <c r="A266" s="19" t="s">
        <v>229</v>
      </c>
      <c r="B266" s="19" t="s">
        <v>20</v>
      </c>
      <c r="C266" s="47" t="s">
        <v>1871</v>
      </c>
      <c r="D266" s="19" t="s">
        <v>1872</v>
      </c>
      <c r="E266" s="2">
        <f t="shared" si="12"/>
        <v>2440000</v>
      </c>
      <c r="F266" s="19">
        <v>2500000</v>
      </c>
      <c r="G266" s="19">
        <v>320000</v>
      </c>
      <c r="H266" s="19"/>
      <c r="I266" s="19"/>
      <c r="J266" s="19"/>
      <c r="K266" s="2">
        <f t="shared" si="13"/>
        <v>5260000</v>
      </c>
      <c r="L266" s="19">
        <v>4940000</v>
      </c>
      <c r="M266" s="19" t="s">
        <v>288</v>
      </c>
    </row>
    <row r="267" spans="1:13" hidden="1" outlineLevel="1" x14ac:dyDescent="0.25">
      <c r="A267" s="19" t="s">
        <v>229</v>
      </c>
      <c r="B267" s="19" t="s">
        <v>20</v>
      </c>
      <c r="C267" s="47" t="s">
        <v>1684</v>
      </c>
      <c r="D267" s="19" t="s">
        <v>1685</v>
      </c>
      <c r="E267" s="2">
        <f t="shared" si="12"/>
        <v>3344000</v>
      </c>
      <c r="F267" s="19">
        <v>2500000</v>
      </c>
      <c r="G267" s="19"/>
      <c r="H267" s="19"/>
      <c r="I267" s="19"/>
      <c r="J267" s="19"/>
      <c r="K267" s="2">
        <f t="shared" si="13"/>
        <v>5844000</v>
      </c>
      <c r="L267" s="19">
        <v>5844000</v>
      </c>
      <c r="M267" s="19" t="s">
        <v>250</v>
      </c>
    </row>
    <row r="268" spans="1:13" hidden="1" outlineLevel="1" x14ac:dyDescent="0.25">
      <c r="A268" s="19" t="s">
        <v>229</v>
      </c>
      <c r="B268" s="19" t="s">
        <v>20</v>
      </c>
      <c r="C268" s="47" t="s">
        <v>2270</v>
      </c>
      <c r="D268" s="19" t="s">
        <v>2271</v>
      </c>
      <c r="E268" s="2">
        <f t="shared" si="12"/>
        <v>457600</v>
      </c>
      <c r="F268" s="19">
        <v>0</v>
      </c>
      <c r="G268" s="19">
        <v>440000</v>
      </c>
      <c r="H268" s="19"/>
      <c r="I268" s="19"/>
      <c r="J268" s="19"/>
      <c r="K268" s="2">
        <f t="shared" si="13"/>
        <v>897600</v>
      </c>
      <c r="L268" s="19">
        <v>457600</v>
      </c>
      <c r="M268" s="19" t="s">
        <v>250</v>
      </c>
    </row>
    <row r="269" spans="1:13" hidden="1" outlineLevel="1" x14ac:dyDescent="0.25">
      <c r="A269" s="19" t="s">
        <v>229</v>
      </c>
      <c r="B269" s="19" t="s">
        <v>20</v>
      </c>
      <c r="C269" s="47" t="s">
        <v>1687</v>
      </c>
      <c r="D269" s="19" t="s">
        <v>57</v>
      </c>
      <c r="E269" s="2">
        <f t="shared" si="12"/>
        <v>0</v>
      </c>
      <c r="F269" s="19">
        <v>0</v>
      </c>
      <c r="G269" s="19"/>
      <c r="H269" s="19"/>
      <c r="I269" s="19"/>
      <c r="J269" s="19"/>
      <c r="K269" s="2">
        <f t="shared" si="13"/>
        <v>0</v>
      </c>
      <c r="L269" s="19">
        <v>0</v>
      </c>
      <c r="M269" s="19" t="s">
        <v>251</v>
      </c>
    </row>
    <row r="270" spans="1:13" hidden="1" outlineLevel="1" x14ac:dyDescent="0.25">
      <c r="A270" s="19" t="s">
        <v>229</v>
      </c>
      <c r="B270" s="19" t="s">
        <v>20</v>
      </c>
      <c r="C270" s="47" t="s">
        <v>1688</v>
      </c>
      <c r="D270" s="19" t="s">
        <v>190</v>
      </c>
      <c r="E270" s="2">
        <f t="shared" si="12"/>
        <v>1960000</v>
      </c>
      <c r="F270" s="19">
        <v>0</v>
      </c>
      <c r="G270" s="19"/>
      <c r="H270" s="19"/>
      <c r="I270" s="19"/>
      <c r="J270" s="19"/>
      <c r="K270" s="2">
        <f t="shared" si="13"/>
        <v>1960000</v>
      </c>
      <c r="L270" s="19">
        <v>1960000</v>
      </c>
      <c r="M270" s="19" t="s">
        <v>288</v>
      </c>
    </row>
    <row r="271" spans="1:13" hidden="1" outlineLevel="1" x14ac:dyDescent="0.25">
      <c r="A271" s="19" t="s">
        <v>229</v>
      </c>
      <c r="B271" s="19" t="s">
        <v>20</v>
      </c>
      <c r="D271" s="19" t="s">
        <v>1</v>
      </c>
      <c r="E271" s="2">
        <f t="shared" si="12"/>
        <v>0</v>
      </c>
      <c r="F271" s="19">
        <v>0</v>
      </c>
      <c r="G271" s="19"/>
      <c r="H271" s="19"/>
      <c r="I271" s="19"/>
      <c r="J271" s="19"/>
      <c r="K271" s="2">
        <f t="shared" si="13"/>
        <v>0</v>
      </c>
      <c r="L271" s="19">
        <v>0</v>
      </c>
      <c r="M271" s="19" t="s">
        <v>250</v>
      </c>
    </row>
    <row r="272" spans="1:13" hidden="1" outlineLevel="1" x14ac:dyDescent="0.25">
      <c r="A272" s="19" t="s">
        <v>229</v>
      </c>
      <c r="B272" s="19" t="s">
        <v>20</v>
      </c>
      <c r="C272" s="47" t="s">
        <v>1690</v>
      </c>
      <c r="D272" s="19" t="s">
        <v>862</v>
      </c>
      <c r="E272" s="2">
        <f t="shared" si="12"/>
        <v>0</v>
      </c>
      <c r="F272" s="19">
        <v>0</v>
      </c>
      <c r="G272" s="19"/>
      <c r="H272" s="19"/>
      <c r="I272" s="19"/>
      <c r="J272" s="19"/>
      <c r="K272" s="2">
        <f t="shared" si="13"/>
        <v>0</v>
      </c>
      <c r="L272" s="19">
        <v>0</v>
      </c>
      <c r="M272" s="19" t="s">
        <v>250</v>
      </c>
    </row>
    <row r="273" spans="1:13" hidden="1" outlineLevel="1" x14ac:dyDescent="0.25">
      <c r="A273" s="19" t="s">
        <v>229</v>
      </c>
      <c r="B273" s="19" t="s">
        <v>20</v>
      </c>
      <c r="C273" s="47" t="s">
        <v>1691</v>
      </c>
      <c r="D273" s="19" t="s">
        <v>353</v>
      </c>
      <c r="E273" s="2">
        <f t="shared" si="12"/>
        <v>0</v>
      </c>
      <c r="F273" s="19">
        <v>0</v>
      </c>
      <c r="G273" s="19"/>
      <c r="H273" s="19"/>
      <c r="I273" s="19"/>
      <c r="J273" s="19"/>
      <c r="K273" s="2">
        <f t="shared" si="13"/>
        <v>0</v>
      </c>
      <c r="L273" s="19">
        <v>0</v>
      </c>
      <c r="M273" s="19" t="s">
        <v>251</v>
      </c>
    </row>
    <row r="274" spans="1:13" hidden="1" outlineLevel="1" x14ac:dyDescent="0.25">
      <c r="A274" s="19" t="s">
        <v>229</v>
      </c>
      <c r="B274" s="19" t="s">
        <v>20</v>
      </c>
      <c r="C274" s="47" t="s">
        <v>1693</v>
      </c>
      <c r="D274" s="19" t="s">
        <v>863</v>
      </c>
      <c r="E274" s="2">
        <f t="shared" si="12"/>
        <v>3160000</v>
      </c>
      <c r="F274" s="19">
        <v>0</v>
      </c>
      <c r="G274" s="19"/>
      <c r="H274" s="19"/>
      <c r="I274" s="19"/>
      <c r="J274" s="19"/>
      <c r="K274" s="2">
        <f t="shared" si="13"/>
        <v>3160000</v>
      </c>
      <c r="L274" s="19">
        <v>3160000</v>
      </c>
      <c r="M274" s="19" t="s">
        <v>288</v>
      </c>
    </row>
    <row r="275" spans="1:13" hidden="1" outlineLevel="1" x14ac:dyDescent="0.25">
      <c r="A275" s="19" t="s">
        <v>229</v>
      </c>
      <c r="B275" s="19" t="s">
        <v>20</v>
      </c>
      <c r="C275" s="47" t="s">
        <v>1694</v>
      </c>
      <c r="D275" s="19" t="s">
        <v>509</v>
      </c>
      <c r="E275" s="2">
        <f t="shared" si="12"/>
        <v>0</v>
      </c>
      <c r="F275" s="19">
        <v>0</v>
      </c>
      <c r="G275" s="19"/>
      <c r="H275" s="19"/>
      <c r="I275" s="19"/>
      <c r="J275" s="19"/>
      <c r="K275" s="2">
        <f t="shared" si="13"/>
        <v>0</v>
      </c>
      <c r="L275" s="19">
        <v>0</v>
      </c>
      <c r="M275" s="19" t="s">
        <v>250</v>
      </c>
    </row>
    <row r="276" spans="1:13" hidden="1" outlineLevel="1" x14ac:dyDescent="0.25">
      <c r="A276" s="19" t="s">
        <v>229</v>
      </c>
      <c r="B276" s="19" t="s">
        <v>20</v>
      </c>
      <c r="C276" s="47" t="s">
        <v>2272</v>
      </c>
      <c r="D276" s="19" t="s">
        <v>2273</v>
      </c>
      <c r="E276" s="2">
        <f t="shared" si="12"/>
        <v>199800</v>
      </c>
      <c r="F276" s="19">
        <v>0</v>
      </c>
      <c r="G276" s="19">
        <v>360000</v>
      </c>
      <c r="H276" s="19"/>
      <c r="I276" s="19"/>
      <c r="J276" s="19"/>
      <c r="K276" s="2">
        <f t="shared" si="13"/>
        <v>559800</v>
      </c>
      <c r="L276" s="19">
        <v>199800</v>
      </c>
      <c r="M276" s="19" t="s">
        <v>250</v>
      </c>
    </row>
    <row r="277" spans="1:13" hidden="1" outlineLevel="1" x14ac:dyDescent="0.25">
      <c r="A277" s="19" t="s">
        <v>229</v>
      </c>
      <c r="B277" s="19" t="s">
        <v>20</v>
      </c>
      <c r="C277" s="47" t="s">
        <v>1698</v>
      </c>
      <c r="D277" s="19" t="s">
        <v>312</v>
      </c>
      <c r="E277" s="2">
        <f t="shared" si="12"/>
        <v>1960000</v>
      </c>
      <c r="F277" s="19">
        <v>0</v>
      </c>
      <c r="G277" s="19"/>
      <c r="H277" s="19"/>
      <c r="I277" s="19"/>
      <c r="J277" s="19"/>
      <c r="K277" s="2">
        <f t="shared" si="13"/>
        <v>1960000</v>
      </c>
      <c r="L277" s="19">
        <v>1960000</v>
      </c>
      <c r="M277" s="19" t="s">
        <v>288</v>
      </c>
    </row>
    <row r="278" spans="1:13" hidden="1" outlineLevel="1" x14ac:dyDescent="0.25">
      <c r="A278" s="19" t="s">
        <v>229</v>
      </c>
      <c r="B278" s="19" t="s">
        <v>20</v>
      </c>
      <c r="C278" s="47" t="s">
        <v>1696</v>
      </c>
      <c r="D278" s="19" t="s">
        <v>1697</v>
      </c>
      <c r="E278" s="2">
        <f t="shared" si="12"/>
        <v>2344000</v>
      </c>
      <c r="F278" s="19">
        <v>2500000</v>
      </c>
      <c r="G278" s="19"/>
      <c r="H278" s="19"/>
      <c r="I278" s="19"/>
      <c r="J278" s="19"/>
      <c r="K278" s="2">
        <f t="shared" si="13"/>
        <v>4844000</v>
      </c>
      <c r="L278" s="19">
        <v>4844000</v>
      </c>
      <c r="M278" s="19" t="s">
        <v>250</v>
      </c>
    </row>
    <row r="279" spans="1:13" hidden="1" outlineLevel="1" x14ac:dyDescent="0.25">
      <c r="A279" s="19" t="s">
        <v>229</v>
      </c>
      <c r="B279" s="19" t="s">
        <v>20</v>
      </c>
      <c r="C279" s="47" t="s">
        <v>1699</v>
      </c>
      <c r="D279" s="19" t="s">
        <v>59</v>
      </c>
      <c r="E279" s="2">
        <f t="shared" si="12"/>
        <v>1344000</v>
      </c>
      <c r="F279" s="19">
        <v>0</v>
      </c>
      <c r="G279" s="19"/>
      <c r="H279" s="19"/>
      <c r="I279" s="19"/>
      <c r="J279" s="19"/>
      <c r="K279" s="2">
        <f t="shared" si="13"/>
        <v>1344000</v>
      </c>
      <c r="L279" s="19">
        <v>1344000</v>
      </c>
      <c r="M279" s="19" t="s">
        <v>250</v>
      </c>
    </row>
    <row r="280" spans="1:13" hidden="1" outlineLevel="1" x14ac:dyDescent="0.25">
      <c r="A280" s="19" t="s">
        <v>229</v>
      </c>
      <c r="B280" s="19" t="s">
        <v>20</v>
      </c>
      <c r="C280" s="47" t="s">
        <v>1700</v>
      </c>
      <c r="D280" s="19" t="s">
        <v>1007</v>
      </c>
      <c r="E280" s="2">
        <f t="shared" si="12"/>
        <v>1344000</v>
      </c>
      <c r="F280" s="19">
        <v>0</v>
      </c>
      <c r="G280" s="19"/>
      <c r="H280" s="19"/>
      <c r="I280" s="19"/>
      <c r="J280" s="19"/>
      <c r="K280" s="2">
        <f t="shared" si="13"/>
        <v>1344000</v>
      </c>
      <c r="L280" s="19">
        <v>1344000</v>
      </c>
      <c r="M280" s="19" t="s">
        <v>250</v>
      </c>
    </row>
    <row r="281" spans="1:13" hidden="1" outlineLevel="1" x14ac:dyDescent="0.25">
      <c r="A281" s="19" t="s">
        <v>229</v>
      </c>
      <c r="B281" s="19" t="s">
        <v>20</v>
      </c>
      <c r="C281" s="47" t="s">
        <v>1701</v>
      </c>
      <c r="D281" s="19" t="s">
        <v>510</v>
      </c>
      <c r="E281" s="2">
        <f t="shared" si="12"/>
        <v>1344000</v>
      </c>
      <c r="F281" s="19">
        <v>0</v>
      </c>
      <c r="G281" s="19"/>
      <c r="H281" s="19"/>
      <c r="I281" s="19"/>
      <c r="J281" s="19"/>
      <c r="K281" s="2">
        <f t="shared" si="13"/>
        <v>1344000</v>
      </c>
      <c r="L281" s="19">
        <v>1344000</v>
      </c>
      <c r="M281" s="19" t="s">
        <v>250</v>
      </c>
    </row>
    <row r="282" spans="1:13" hidden="1" outlineLevel="1" x14ac:dyDescent="0.25">
      <c r="A282" s="19" t="s">
        <v>229</v>
      </c>
      <c r="B282" s="19" t="s">
        <v>20</v>
      </c>
      <c r="C282" s="47" t="s">
        <v>1702</v>
      </c>
      <c r="D282" s="19" t="s">
        <v>195</v>
      </c>
      <c r="E282" s="2">
        <f t="shared" si="12"/>
        <v>1344000</v>
      </c>
      <c r="F282" s="19">
        <v>0</v>
      </c>
      <c r="G282" s="19"/>
      <c r="H282" s="19"/>
      <c r="I282" s="19"/>
      <c r="J282" s="19"/>
      <c r="K282" s="2">
        <f t="shared" si="13"/>
        <v>1344000</v>
      </c>
      <c r="L282" s="19">
        <v>1344000</v>
      </c>
      <c r="M282" s="19" t="s">
        <v>250</v>
      </c>
    </row>
    <row r="283" spans="1:13" hidden="1" outlineLevel="1" x14ac:dyDescent="0.25">
      <c r="A283" s="19" t="s">
        <v>229</v>
      </c>
      <c r="B283" s="19" t="s">
        <v>20</v>
      </c>
      <c r="C283" s="47" t="s">
        <v>1703</v>
      </c>
      <c r="D283" s="19" t="s">
        <v>1008</v>
      </c>
      <c r="E283" s="2">
        <f t="shared" si="12"/>
        <v>3344000</v>
      </c>
      <c r="F283" s="19">
        <v>2500000</v>
      </c>
      <c r="G283" s="19"/>
      <c r="H283" s="19"/>
      <c r="I283" s="19"/>
      <c r="J283" s="19"/>
      <c r="K283" s="2">
        <f t="shared" si="13"/>
        <v>5844000</v>
      </c>
      <c r="L283" s="19">
        <v>5844000</v>
      </c>
      <c r="M283" s="19" t="s">
        <v>250</v>
      </c>
    </row>
    <row r="284" spans="1:13" hidden="1" outlineLevel="1" x14ac:dyDescent="0.25">
      <c r="A284" s="19" t="s">
        <v>229</v>
      </c>
      <c r="B284" s="19" t="s">
        <v>20</v>
      </c>
      <c r="C284" s="47" t="s">
        <v>1704</v>
      </c>
      <c r="D284" s="19" t="s">
        <v>769</v>
      </c>
      <c r="E284" s="2">
        <f t="shared" si="12"/>
        <v>3960000</v>
      </c>
      <c r="F284" s="19">
        <v>500000</v>
      </c>
      <c r="G284" s="19"/>
      <c r="H284" s="19"/>
      <c r="I284" s="19"/>
      <c r="J284" s="19"/>
      <c r="K284" s="2">
        <f t="shared" si="13"/>
        <v>4460000</v>
      </c>
      <c r="L284" s="19">
        <v>4460000</v>
      </c>
      <c r="M284" s="19" t="s">
        <v>288</v>
      </c>
    </row>
    <row r="285" spans="1:13" hidden="1" outlineLevel="1" x14ac:dyDescent="0.25">
      <c r="A285" s="19" t="s">
        <v>229</v>
      </c>
      <c r="B285" s="19" t="s">
        <v>20</v>
      </c>
      <c r="C285" s="47" t="s">
        <v>1705</v>
      </c>
      <c r="D285" s="19" t="s">
        <v>197</v>
      </c>
      <c r="E285" s="2">
        <f t="shared" si="12"/>
        <v>3960000</v>
      </c>
      <c r="F285" s="19">
        <v>500000</v>
      </c>
      <c r="G285" s="19"/>
      <c r="H285" s="19"/>
      <c r="I285" s="19"/>
      <c r="J285" s="19"/>
      <c r="K285" s="2">
        <f t="shared" si="13"/>
        <v>4460000</v>
      </c>
      <c r="L285" s="19">
        <v>4460000</v>
      </c>
      <c r="M285" s="19" t="s">
        <v>288</v>
      </c>
    </row>
    <row r="286" spans="1:13" hidden="1" outlineLevel="1" x14ac:dyDescent="0.25">
      <c r="A286" s="19" t="s">
        <v>229</v>
      </c>
      <c r="B286" s="19" t="s">
        <v>20</v>
      </c>
      <c r="C286" s="47" t="s">
        <v>1706</v>
      </c>
      <c r="D286" s="19" t="s">
        <v>770</v>
      </c>
      <c r="E286" s="2">
        <f t="shared" si="12"/>
        <v>1344000</v>
      </c>
      <c r="F286" s="19">
        <v>0</v>
      </c>
      <c r="G286" s="19"/>
      <c r="H286" s="19"/>
      <c r="I286" s="19"/>
      <c r="J286" s="19"/>
      <c r="K286" s="2">
        <f t="shared" si="13"/>
        <v>1344000</v>
      </c>
      <c r="L286" s="19">
        <v>1344000</v>
      </c>
      <c r="M286" s="19" t="s">
        <v>253</v>
      </c>
    </row>
    <row r="287" spans="1:13" hidden="1" outlineLevel="1" x14ac:dyDescent="0.25">
      <c r="A287" s="19" t="s">
        <v>229</v>
      </c>
      <c r="B287" s="19" t="s">
        <v>20</v>
      </c>
      <c r="C287" s="47" t="s">
        <v>1707</v>
      </c>
      <c r="D287" s="19" t="s">
        <v>370</v>
      </c>
      <c r="E287" s="2">
        <f t="shared" si="12"/>
        <v>3960000</v>
      </c>
      <c r="F287" s="19">
        <v>2500000</v>
      </c>
      <c r="G287" s="19"/>
      <c r="H287" s="19"/>
      <c r="I287" s="19"/>
      <c r="J287" s="19"/>
      <c r="K287" s="2">
        <f t="shared" si="13"/>
        <v>6460000</v>
      </c>
      <c r="L287" s="19">
        <v>6460000</v>
      </c>
      <c r="M287" s="19" t="s">
        <v>288</v>
      </c>
    </row>
    <row r="288" spans="1:13" hidden="1" outlineLevel="1" x14ac:dyDescent="0.25">
      <c r="A288" s="19" t="s">
        <v>229</v>
      </c>
      <c r="B288" s="19" t="s">
        <v>20</v>
      </c>
      <c r="C288" s="47" t="s">
        <v>1873</v>
      </c>
      <c r="D288" s="19" t="s">
        <v>1874</v>
      </c>
      <c r="E288" s="2">
        <f t="shared" si="12"/>
        <v>3344000</v>
      </c>
      <c r="F288" s="19">
        <v>2500000</v>
      </c>
      <c r="G288" s="19"/>
      <c r="H288" s="19"/>
      <c r="I288" s="19"/>
      <c r="J288" s="19"/>
      <c r="K288" s="2">
        <f t="shared" si="13"/>
        <v>5844000</v>
      </c>
      <c r="L288" s="19">
        <v>5844000</v>
      </c>
      <c r="M288" s="19" t="s">
        <v>253</v>
      </c>
    </row>
    <row r="289" spans="1:13" hidden="1" outlineLevel="1" x14ac:dyDescent="0.25">
      <c r="A289" s="19" t="s">
        <v>229</v>
      </c>
      <c r="B289" s="19" t="s">
        <v>20</v>
      </c>
      <c r="C289" s="47" t="s">
        <v>2274</v>
      </c>
      <c r="D289" s="19" t="s">
        <v>2275</v>
      </c>
      <c r="E289" s="2">
        <f t="shared" si="12"/>
        <v>374400</v>
      </c>
      <c r="F289" s="19">
        <v>0</v>
      </c>
      <c r="G289" s="19">
        <v>360000</v>
      </c>
      <c r="H289" s="19"/>
      <c r="I289" s="19"/>
      <c r="J289" s="19"/>
      <c r="K289" s="2">
        <f t="shared" si="13"/>
        <v>734400</v>
      </c>
      <c r="L289" s="19">
        <v>374400</v>
      </c>
      <c r="M289" s="19" t="s">
        <v>288</v>
      </c>
    </row>
    <row r="290" spans="1:13" hidden="1" outlineLevel="1" x14ac:dyDescent="0.25">
      <c r="A290" s="19" t="s">
        <v>229</v>
      </c>
      <c r="B290" s="19" t="s">
        <v>20</v>
      </c>
      <c r="C290" s="47" t="s">
        <v>2072</v>
      </c>
      <c r="D290" s="19" t="s">
        <v>2084</v>
      </c>
      <c r="E290" s="2">
        <f t="shared" si="12"/>
        <v>2440000</v>
      </c>
      <c r="F290" s="19">
        <v>2500000</v>
      </c>
      <c r="G290" s="19">
        <v>1000000</v>
      </c>
      <c r="H290" s="19"/>
      <c r="I290" s="19"/>
      <c r="J290" s="19"/>
      <c r="K290" s="2">
        <f t="shared" si="13"/>
        <v>5940000</v>
      </c>
      <c r="L290" s="19">
        <v>4940000</v>
      </c>
      <c r="M290" s="19" t="s">
        <v>253</v>
      </c>
    </row>
    <row r="291" spans="1:13" hidden="1" outlineLevel="1" x14ac:dyDescent="0.25">
      <c r="A291" s="19" t="s">
        <v>229</v>
      </c>
      <c r="B291" s="19" t="s">
        <v>20</v>
      </c>
      <c r="C291" s="47" t="s">
        <v>1712</v>
      </c>
      <c r="D291" s="19" t="s">
        <v>200</v>
      </c>
      <c r="E291" s="2">
        <f t="shared" si="12"/>
        <v>1960000</v>
      </c>
      <c r="F291" s="19">
        <v>0</v>
      </c>
      <c r="G291" s="19"/>
      <c r="H291" s="19"/>
      <c r="I291" s="19"/>
      <c r="J291" s="19"/>
      <c r="K291" s="2">
        <f t="shared" si="13"/>
        <v>1960000</v>
      </c>
      <c r="L291" s="19">
        <v>1960000</v>
      </c>
      <c r="M291" s="19" t="s">
        <v>288</v>
      </c>
    </row>
    <row r="292" spans="1:13" hidden="1" outlineLevel="1" x14ac:dyDescent="0.25">
      <c r="A292" s="19" t="s">
        <v>229</v>
      </c>
      <c r="B292" s="19" t="s">
        <v>20</v>
      </c>
      <c r="C292" s="47" t="s">
        <v>1714</v>
      </c>
      <c r="D292" s="19" t="s">
        <v>455</v>
      </c>
      <c r="E292" s="2">
        <f t="shared" si="12"/>
        <v>1344000</v>
      </c>
      <c r="F292" s="19">
        <v>0</v>
      </c>
      <c r="G292" s="19"/>
      <c r="H292" s="19"/>
      <c r="I292" s="19"/>
      <c r="J292" s="19"/>
      <c r="K292" s="2">
        <f t="shared" si="13"/>
        <v>1344000</v>
      </c>
      <c r="L292" s="19">
        <v>1344000</v>
      </c>
      <c r="M292" s="19" t="s">
        <v>250</v>
      </c>
    </row>
    <row r="293" spans="1:13" hidden="1" outlineLevel="1" x14ac:dyDescent="0.25">
      <c r="A293" s="19" t="s">
        <v>229</v>
      </c>
      <c r="B293" s="19" t="s">
        <v>20</v>
      </c>
      <c r="C293" s="47" t="s">
        <v>1715</v>
      </c>
      <c r="D293" s="19" t="s">
        <v>556</v>
      </c>
      <c r="E293" s="2">
        <f t="shared" si="12"/>
        <v>1344000</v>
      </c>
      <c r="F293" s="19">
        <v>0</v>
      </c>
      <c r="G293" s="19"/>
      <c r="H293" s="19"/>
      <c r="I293" s="19"/>
      <c r="J293" s="19"/>
      <c r="K293" s="2">
        <f t="shared" si="13"/>
        <v>1344000</v>
      </c>
      <c r="L293" s="19">
        <v>1344000</v>
      </c>
      <c r="M293" s="19" t="s">
        <v>253</v>
      </c>
    </row>
    <row r="294" spans="1:13" hidden="1" outlineLevel="1" x14ac:dyDescent="0.25">
      <c r="A294" s="19" t="s">
        <v>229</v>
      </c>
      <c r="B294" s="19" t="s">
        <v>20</v>
      </c>
      <c r="C294" s="47" t="s">
        <v>1875</v>
      </c>
      <c r="D294" s="19" t="s">
        <v>1876</v>
      </c>
      <c r="E294" s="2">
        <f t="shared" si="12"/>
        <v>2440000</v>
      </c>
      <c r="F294" s="19">
        <v>2500000</v>
      </c>
      <c r="G294" s="19">
        <v>760000</v>
      </c>
      <c r="H294" s="19"/>
      <c r="I294" s="19"/>
      <c r="J294" s="19"/>
      <c r="K294" s="2">
        <f t="shared" si="13"/>
        <v>5700000</v>
      </c>
      <c r="L294" s="19">
        <v>4940000</v>
      </c>
      <c r="M294" s="19" t="s">
        <v>253</v>
      </c>
    </row>
    <row r="295" spans="1:13" hidden="1" outlineLevel="1" x14ac:dyDescent="0.25">
      <c r="A295" s="19" t="s">
        <v>229</v>
      </c>
      <c r="B295" s="19" t="s">
        <v>20</v>
      </c>
      <c r="C295" s="47" t="s">
        <v>1717</v>
      </c>
      <c r="D295" s="19" t="s">
        <v>771</v>
      </c>
      <c r="E295" s="2">
        <f t="shared" si="12"/>
        <v>3344000</v>
      </c>
      <c r="F295" s="19">
        <v>2500000</v>
      </c>
      <c r="G295" s="19"/>
      <c r="H295" s="19"/>
      <c r="I295" s="19"/>
      <c r="J295" s="19"/>
      <c r="K295" s="2">
        <f t="shared" si="13"/>
        <v>5844000</v>
      </c>
      <c r="L295" s="19">
        <v>5844000</v>
      </c>
      <c r="M295" s="19" t="s">
        <v>253</v>
      </c>
    </row>
    <row r="296" spans="1:13" hidden="1" outlineLevel="1" x14ac:dyDescent="0.25">
      <c r="A296" s="19" t="s">
        <v>229</v>
      </c>
      <c r="B296" s="19" t="s">
        <v>20</v>
      </c>
      <c r="C296" s="47" t="s">
        <v>1718</v>
      </c>
      <c r="D296" s="19" t="s">
        <v>196</v>
      </c>
      <c r="E296" s="2">
        <f t="shared" si="12"/>
        <v>1344000</v>
      </c>
      <c r="F296" s="19">
        <v>0</v>
      </c>
      <c r="G296" s="19"/>
      <c r="H296" s="19"/>
      <c r="I296" s="19"/>
      <c r="J296" s="19"/>
      <c r="K296" s="2">
        <f t="shared" si="13"/>
        <v>1344000</v>
      </c>
      <c r="L296" s="19">
        <v>1344000</v>
      </c>
      <c r="M296" s="19" t="s">
        <v>253</v>
      </c>
    </row>
    <row r="297" spans="1:13" hidden="1" outlineLevel="1" x14ac:dyDescent="0.25">
      <c r="A297" s="19" t="s">
        <v>230</v>
      </c>
      <c r="B297" s="19" t="s">
        <v>20</v>
      </c>
      <c r="C297" s="51" t="s">
        <v>1719</v>
      </c>
      <c r="D297" s="19" t="s">
        <v>866</v>
      </c>
      <c r="E297" s="2">
        <f t="shared" si="12"/>
        <v>3344000</v>
      </c>
      <c r="F297" s="19">
        <v>2500000</v>
      </c>
      <c r="G297" s="19"/>
      <c r="H297" s="19"/>
      <c r="I297" s="19"/>
      <c r="J297" s="19"/>
      <c r="K297" s="2">
        <f t="shared" si="13"/>
        <v>5844000</v>
      </c>
      <c r="L297" s="19">
        <v>5844000</v>
      </c>
      <c r="M297" s="19" t="s">
        <v>250</v>
      </c>
    </row>
    <row r="298" spans="1:13" hidden="1" outlineLevel="1" x14ac:dyDescent="0.25">
      <c r="A298" s="19" t="s">
        <v>230</v>
      </c>
      <c r="B298" s="19" t="s">
        <v>20</v>
      </c>
      <c r="C298" s="51" t="s">
        <v>2073</v>
      </c>
      <c r="D298" s="19" t="s">
        <v>2085</v>
      </c>
      <c r="E298" s="2">
        <f t="shared" si="12"/>
        <v>2440000</v>
      </c>
      <c r="F298" s="19">
        <v>2500000</v>
      </c>
      <c r="G298" s="19">
        <v>1000000</v>
      </c>
      <c r="H298" s="19"/>
      <c r="I298" s="19"/>
      <c r="J298" s="19"/>
      <c r="K298" s="2">
        <f t="shared" si="13"/>
        <v>5940000</v>
      </c>
      <c r="L298" s="19">
        <v>4940000</v>
      </c>
      <c r="M298" s="19" t="s">
        <v>250</v>
      </c>
    </row>
    <row r="299" spans="1:13" hidden="1" outlineLevel="1" x14ac:dyDescent="0.25">
      <c r="A299" s="19" t="s">
        <v>230</v>
      </c>
      <c r="B299" s="19" t="s">
        <v>20</v>
      </c>
      <c r="C299" s="47" t="s">
        <v>1723</v>
      </c>
      <c r="D299" s="19" t="s">
        <v>201</v>
      </c>
      <c r="E299" s="2">
        <f t="shared" si="12"/>
        <v>2640000</v>
      </c>
      <c r="F299" s="19">
        <v>2500000</v>
      </c>
      <c r="G299" s="19"/>
      <c r="H299" s="19"/>
      <c r="I299" s="19"/>
      <c r="J299" s="19"/>
      <c r="K299" s="2">
        <f t="shared" si="13"/>
        <v>5140000</v>
      </c>
      <c r="L299" s="19">
        <v>5140000</v>
      </c>
      <c r="M299" s="19" t="s">
        <v>252</v>
      </c>
    </row>
    <row r="300" spans="1:13" hidden="1" outlineLevel="1" x14ac:dyDescent="0.25">
      <c r="A300" s="19" t="s">
        <v>230</v>
      </c>
      <c r="B300" s="19" t="s">
        <v>20</v>
      </c>
      <c r="C300" s="47" t="s">
        <v>1721</v>
      </c>
      <c r="D300" s="19" t="s">
        <v>1722</v>
      </c>
      <c r="E300" s="2">
        <f t="shared" si="12"/>
        <v>3960000</v>
      </c>
      <c r="F300" s="19">
        <v>2500000</v>
      </c>
      <c r="G300" s="19"/>
      <c r="H300" s="19"/>
      <c r="I300" s="19"/>
      <c r="J300" s="19"/>
      <c r="K300" s="2">
        <f t="shared" si="13"/>
        <v>6460000</v>
      </c>
      <c r="L300" s="19">
        <v>6460000</v>
      </c>
      <c r="M300" s="19" t="s">
        <v>288</v>
      </c>
    </row>
    <row r="301" spans="1:13" hidden="1" outlineLevel="1" x14ac:dyDescent="0.25">
      <c r="A301" s="19" t="s">
        <v>230</v>
      </c>
      <c r="B301" s="19" t="s">
        <v>20</v>
      </c>
      <c r="C301" s="47" t="s">
        <v>1724</v>
      </c>
      <c r="D301" s="19" t="s">
        <v>418</v>
      </c>
      <c r="E301" s="2">
        <f t="shared" si="12"/>
        <v>0</v>
      </c>
      <c r="F301" s="19">
        <v>0</v>
      </c>
      <c r="G301" s="19"/>
      <c r="H301" s="19"/>
      <c r="I301" s="19"/>
      <c r="J301" s="19"/>
      <c r="K301" s="2">
        <f t="shared" si="13"/>
        <v>0</v>
      </c>
      <c r="L301" s="19">
        <v>0</v>
      </c>
      <c r="M301" s="19" t="s">
        <v>250</v>
      </c>
    </row>
    <row r="302" spans="1:13" hidden="1" outlineLevel="1" x14ac:dyDescent="0.25">
      <c r="A302" s="19" t="s">
        <v>230</v>
      </c>
      <c r="B302" s="19" t="s">
        <v>20</v>
      </c>
      <c r="C302" s="47" t="s">
        <v>2074</v>
      </c>
      <c r="D302" s="19" t="s">
        <v>36</v>
      </c>
      <c r="E302" s="2">
        <f t="shared" si="12"/>
        <v>2385000</v>
      </c>
      <c r="F302" s="19">
        <v>2500000</v>
      </c>
      <c r="G302" s="19">
        <v>1000000</v>
      </c>
      <c r="H302" s="19"/>
      <c r="I302" s="19"/>
      <c r="J302" s="19"/>
      <c r="K302" s="2">
        <f t="shared" si="13"/>
        <v>5885000</v>
      </c>
      <c r="L302" s="19">
        <v>4885000</v>
      </c>
      <c r="M302" s="19" t="s">
        <v>250</v>
      </c>
    </row>
    <row r="303" spans="1:13" hidden="1" outlineLevel="1" x14ac:dyDescent="0.25">
      <c r="A303" s="19" t="s">
        <v>230</v>
      </c>
      <c r="B303" s="19" t="s">
        <v>20</v>
      </c>
      <c r="C303" s="47" t="s">
        <v>1725</v>
      </c>
      <c r="D303" s="19" t="s">
        <v>203</v>
      </c>
      <c r="E303" s="2">
        <f t="shared" si="12"/>
        <v>1960000</v>
      </c>
      <c r="F303" s="19">
        <v>0</v>
      </c>
      <c r="G303" s="19"/>
      <c r="H303" s="19"/>
      <c r="I303" s="19"/>
      <c r="J303" s="19"/>
      <c r="K303" s="2">
        <f t="shared" si="13"/>
        <v>1960000</v>
      </c>
      <c r="L303" s="19">
        <v>1960000</v>
      </c>
      <c r="M303" s="19" t="s">
        <v>288</v>
      </c>
    </row>
    <row r="304" spans="1:13" hidden="1" outlineLevel="1" x14ac:dyDescent="0.25">
      <c r="A304" s="19" t="s">
        <v>230</v>
      </c>
      <c r="B304" s="19" t="s">
        <v>20</v>
      </c>
      <c r="C304" s="47" t="s">
        <v>2075</v>
      </c>
      <c r="D304" s="19" t="s">
        <v>2086</v>
      </c>
      <c r="E304" s="2">
        <f t="shared" si="12"/>
        <v>2440000</v>
      </c>
      <c r="F304" s="19">
        <v>2500000</v>
      </c>
      <c r="G304" s="19">
        <v>1000000</v>
      </c>
      <c r="H304" s="19"/>
      <c r="I304" s="19"/>
      <c r="J304" s="19"/>
      <c r="K304" s="2">
        <f t="shared" si="13"/>
        <v>5940000</v>
      </c>
      <c r="L304" s="19">
        <v>4940000</v>
      </c>
      <c r="M304" s="19" t="s">
        <v>288</v>
      </c>
    </row>
    <row r="305" spans="1:13" hidden="1" outlineLevel="1" x14ac:dyDescent="0.25">
      <c r="A305" s="19" t="s">
        <v>230</v>
      </c>
      <c r="B305" s="19" t="s">
        <v>20</v>
      </c>
      <c r="C305" s="47" t="s">
        <v>1729</v>
      </c>
      <c r="D305" s="19" t="s">
        <v>1730</v>
      </c>
      <c r="E305" s="2">
        <f t="shared" si="12"/>
        <v>1460000</v>
      </c>
      <c r="F305" s="19">
        <v>0</v>
      </c>
      <c r="G305" s="19"/>
      <c r="H305" s="19"/>
      <c r="I305" s="19"/>
      <c r="J305" s="19"/>
      <c r="K305" s="2">
        <f t="shared" si="13"/>
        <v>1460000</v>
      </c>
      <c r="L305" s="19">
        <v>1460000</v>
      </c>
      <c r="M305" s="19" t="s">
        <v>251</v>
      </c>
    </row>
    <row r="306" spans="1:13" hidden="1" outlineLevel="1" x14ac:dyDescent="0.25">
      <c r="A306" s="19" t="s">
        <v>230</v>
      </c>
      <c r="B306" s="19" t="s">
        <v>20</v>
      </c>
      <c r="C306" s="47" t="s">
        <v>2076</v>
      </c>
      <c r="D306" s="19" t="s">
        <v>2087</v>
      </c>
      <c r="E306" s="2">
        <f t="shared" si="12"/>
        <v>3370000</v>
      </c>
      <c r="F306" s="19">
        <v>2500000</v>
      </c>
      <c r="G306" s="19">
        <v>1000000</v>
      </c>
      <c r="H306" s="19"/>
      <c r="I306" s="19"/>
      <c r="J306" s="19"/>
      <c r="K306" s="2">
        <f t="shared" si="13"/>
        <v>6870000</v>
      </c>
      <c r="L306" s="19">
        <v>5870000</v>
      </c>
      <c r="M306" s="19" t="s">
        <v>252</v>
      </c>
    </row>
    <row r="307" spans="1:13" hidden="1" outlineLevel="1" x14ac:dyDescent="0.25">
      <c r="A307" s="19" t="s">
        <v>230</v>
      </c>
      <c r="B307" s="19" t="s">
        <v>20</v>
      </c>
      <c r="C307" s="47" t="s">
        <v>1731</v>
      </c>
      <c r="D307" s="19" t="s">
        <v>867</v>
      </c>
      <c r="E307" s="2">
        <f t="shared" si="12"/>
        <v>1344000</v>
      </c>
      <c r="F307" s="19">
        <v>0</v>
      </c>
      <c r="G307" s="19"/>
      <c r="H307" s="19"/>
      <c r="I307" s="19"/>
      <c r="J307" s="19"/>
      <c r="K307" s="2">
        <f t="shared" si="13"/>
        <v>1344000</v>
      </c>
      <c r="L307" s="19">
        <v>1344000</v>
      </c>
      <c r="M307" s="19" t="s">
        <v>250</v>
      </c>
    </row>
    <row r="308" spans="1:13" hidden="1" outlineLevel="1" x14ac:dyDescent="0.25">
      <c r="A308" s="19" t="s">
        <v>230</v>
      </c>
      <c r="B308" s="19" t="s">
        <v>20</v>
      </c>
      <c r="C308" s="47" t="s">
        <v>1732</v>
      </c>
      <c r="D308" s="19" t="s">
        <v>1733</v>
      </c>
      <c r="E308" s="2">
        <f t="shared" si="12"/>
        <v>3960000</v>
      </c>
      <c r="F308" s="19">
        <v>2500000</v>
      </c>
      <c r="G308" s="19"/>
      <c r="H308" s="19"/>
      <c r="I308" s="19"/>
      <c r="J308" s="19"/>
      <c r="K308" s="2">
        <f t="shared" si="13"/>
        <v>6460000</v>
      </c>
      <c r="L308" s="19">
        <v>6460000</v>
      </c>
      <c r="M308" s="19" t="s">
        <v>288</v>
      </c>
    </row>
    <row r="309" spans="1:13" hidden="1" outlineLevel="1" x14ac:dyDescent="0.25">
      <c r="A309" s="19" t="s">
        <v>230</v>
      </c>
      <c r="B309" s="19" t="s">
        <v>20</v>
      </c>
      <c r="C309" s="47" t="s">
        <v>2077</v>
      </c>
      <c r="D309" s="19" t="s">
        <v>204</v>
      </c>
      <c r="E309" s="2">
        <f t="shared" si="12"/>
        <v>2395000</v>
      </c>
      <c r="F309" s="19">
        <v>2500000</v>
      </c>
      <c r="G309" s="19">
        <v>1000000</v>
      </c>
      <c r="H309" s="19"/>
      <c r="I309" s="19"/>
      <c r="J309" s="19"/>
      <c r="K309" s="2">
        <f t="shared" si="13"/>
        <v>5895000</v>
      </c>
      <c r="L309" s="19">
        <v>4895000</v>
      </c>
      <c r="M309" s="19" t="s">
        <v>250</v>
      </c>
    </row>
    <row r="310" spans="1:13" hidden="1" outlineLevel="1" x14ac:dyDescent="0.25">
      <c r="A310" s="19" t="s">
        <v>230</v>
      </c>
      <c r="B310" s="19" t="s">
        <v>20</v>
      </c>
      <c r="C310" s="47" t="s">
        <v>1736</v>
      </c>
      <c r="D310" s="19" t="s">
        <v>56</v>
      </c>
      <c r="E310" s="2">
        <f t="shared" si="12"/>
        <v>3344000</v>
      </c>
      <c r="F310" s="19">
        <v>2500000</v>
      </c>
      <c r="G310" s="19"/>
      <c r="H310" s="19"/>
      <c r="I310" s="19"/>
      <c r="J310" s="19"/>
      <c r="K310" s="2">
        <f t="shared" si="13"/>
        <v>5844000</v>
      </c>
      <c r="L310" s="19">
        <v>5844000</v>
      </c>
      <c r="M310" s="19" t="s">
        <v>250</v>
      </c>
    </row>
    <row r="311" spans="1:13" hidden="1" outlineLevel="1" x14ac:dyDescent="0.25">
      <c r="A311" s="19" t="s">
        <v>230</v>
      </c>
      <c r="B311" s="19" t="s">
        <v>20</v>
      </c>
      <c r="C311" s="47" t="s">
        <v>1737</v>
      </c>
      <c r="D311" s="19" t="s">
        <v>1009</v>
      </c>
      <c r="E311" s="2">
        <f t="shared" si="12"/>
        <v>1344000</v>
      </c>
      <c r="F311" s="19">
        <v>0</v>
      </c>
      <c r="G311" s="19"/>
      <c r="H311" s="19"/>
      <c r="I311" s="19"/>
      <c r="J311" s="19"/>
      <c r="K311" s="2">
        <f t="shared" si="13"/>
        <v>1344000</v>
      </c>
      <c r="L311" s="19">
        <v>1344000</v>
      </c>
      <c r="M311" s="19" t="s">
        <v>250</v>
      </c>
    </row>
    <row r="312" spans="1:13" hidden="1" outlineLevel="1" x14ac:dyDescent="0.25">
      <c r="A312" s="19" t="s">
        <v>230</v>
      </c>
      <c r="B312" s="19" t="s">
        <v>20</v>
      </c>
      <c r="C312" s="47" t="s">
        <v>1734</v>
      </c>
      <c r="D312" s="19" t="s">
        <v>2276</v>
      </c>
      <c r="E312" s="2">
        <f t="shared" si="12"/>
        <v>5460000</v>
      </c>
      <c r="F312" s="19">
        <v>2500000</v>
      </c>
      <c r="G312" s="19"/>
      <c r="H312" s="19"/>
      <c r="I312" s="19"/>
      <c r="J312" s="19"/>
      <c r="K312" s="2">
        <f t="shared" si="13"/>
        <v>7960000</v>
      </c>
      <c r="L312" s="19">
        <v>7960000</v>
      </c>
      <c r="M312" s="19" t="s">
        <v>251</v>
      </c>
    </row>
    <row r="313" spans="1:13" hidden="1" outlineLevel="1" x14ac:dyDescent="0.25">
      <c r="A313" s="19" t="s">
        <v>230</v>
      </c>
      <c r="B313" s="19" t="s">
        <v>20</v>
      </c>
      <c r="C313" s="47" t="s">
        <v>1738</v>
      </c>
      <c r="D313" s="19" t="s">
        <v>1739</v>
      </c>
      <c r="E313" s="2">
        <f t="shared" si="12"/>
        <v>3344000</v>
      </c>
      <c r="F313" s="19">
        <v>2500000</v>
      </c>
      <c r="G313" s="19"/>
      <c r="H313" s="19"/>
      <c r="I313" s="19"/>
      <c r="J313" s="19"/>
      <c r="K313" s="2">
        <f t="shared" si="13"/>
        <v>5844000</v>
      </c>
      <c r="L313" s="19">
        <v>5844000</v>
      </c>
      <c r="M313" s="19" t="s">
        <v>250</v>
      </c>
    </row>
    <row r="314" spans="1:13" hidden="1" outlineLevel="1" x14ac:dyDescent="0.25">
      <c r="A314" s="19" t="s">
        <v>230</v>
      </c>
      <c r="B314" s="19" t="s">
        <v>20</v>
      </c>
      <c r="C314" s="47" t="s">
        <v>1740</v>
      </c>
      <c r="D314" s="19" t="s">
        <v>868</v>
      </c>
      <c r="E314" s="2">
        <f t="shared" si="12"/>
        <v>1344000</v>
      </c>
      <c r="F314" s="19">
        <v>0</v>
      </c>
      <c r="G314" s="19"/>
      <c r="H314" s="19"/>
      <c r="I314" s="19"/>
      <c r="J314" s="19"/>
      <c r="K314" s="2">
        <f t="shared" si="13"/>
        <v>1344000</v>
      </c>
      <c r="L314" s="19">
        <v>1344000</v>
      </c>
      <c r="M314" s="19" t="s">
        <v>250</v>
      </c>
    </row>
    <row r="315" spans="1:13" hidden="1" outlineLevel="1" x14ac:dyDescent="0.25">
      <c r="A315" s="19" t="s">
        <v>230</v>
      </c>
      <c r="B315" s="19" t="s">
        <v>20</v>
      </c>
      <c r="C315" s="47" t="s">
        <v>1878</v>
      </c>
      <c r="D315" s="19" t="s">
        <v>1879</v>
      </c>
      <c r="E315" s="2">
        <f t="shared" ref="E315:E365" si="14">+L315-F315-J315-I315</f>
        <v>1344000</v>
      </c>
      <c r="F315" s="19">
        <v>0</v>
      </c>
      <c r="G315" s="19"/>
      <c r="H315" s="19"/>
      <c r="I315" s="19"/>
      <c r="J315" s="19"/>
      <c r="K315" s="2">
        <f t="shared" si="13"/>
        <v>1344000</v>
      </c>
      <c r="L315" s="19">
        <v>1344000</v>
      </c>
      <c r="M315" s="19" t="s">
        <v>250</v>
      </c>
    </row>
    <row r="316" spans="1:13" hidden="1" outlineLevel="1" x14ac:dyDescent="0.25">
      <c r="A316" s="19" t="s">
        <v>230</v>
      </c>
      <c r="B316" s="19" t="s">
        <v>20</v>
      </c>
      <c r="C316" s="47" t="s">
        <v>1880</v>
      </c>
      <c r="D316" s="19" t="s">
        <v>2088</v>
      </c>
      <c r="E316" s="2">
        <f t="shared" si="14"/>
        <v>1344000</v>
      </c>
      <c r="F316" s="19">
        <v>0</v>
      </c>
      <c r="G316" s="19"/>
      <c r="H316" s="19"/>
      <c r="I316" s="19"/>
      <c r="J316" s="19"/>
      <c r="K316" s="2">
        <f t="shared" si="13"/>
        <v>1344000</v>
      </c>
      <c r="L316" s="19">
        <v>1344000</v>
      </c>
      <c r="M316" s="19" t="s">
        <v>250</v>
      </c>
    </row>
    <row r="317" spans="1:13" hidden="1" outlineLevel="1" x14ac:dyDescent="0.25">
      <c r="A317" s="19" t="s">
        <v>230</v>
      </c>
      <c r="B317" s="19" t="s">
        <v>20</v>
      </c>
      <c r="C317" s="47" t="s">
        <v>1884</v>
      </c>
      <c r="D317" s="19" t="s">
        <v>1885</v>
      </c>
      <c r="E317" s="2">
        <f t="shared" si="14"/>
        <v>1344000</v>
      </c>
      <c r="F317" s="19">
        <v>0</v>
      </c>
      <c r="G317" s="19"/>
      <c r="H317" s="19"/>
      <c r="I317" s="19"/>
      <c r="J317" s="19"/>
      <c r="K317" s="2">
        <f t="shared" si="13"/>
        <v>1344000</v>
      </c>
      <c r="L317" s="19">
        <v>1344000</v>
      </c>
      <c r="M317" s="19" t="s">
        <v>250</v>
      </c>
    </row>
    <row r="318" spans="1:13" hidden="1" outlineLevel="1" x14ac:dyDescent="0.25">
      <c r="A318" s="19" t="s">
        <v>230</v>
      </c>
      <c r="B318" s="19" t="s">
        <v>20</v>
      </c>
      <c r="C318" s="47" t="s">
        <v>2078</v>
      </c>
      <c r="D318" s="19" t="s">
        <v>2089</v>
      </c>
      <c r="E318" s="2">
        <f t="shared" si="14"/>
        <v>985000</v>
      </c>
      <c r="F318" s="19">
        <v>0</v>
      </c>
      <c r="G318" s="19">
        <v>1000000</v>
      </c>
      <c r="H318" s="19"/>
      <c r="I318" s="19"/>
      <c r="J318" s="19"/>
      <c r="K318" s="2">
        <f t="shared" si="13"/>
        <v>1985000</v>
      </c>
      <c r="L318" s="19">
        <v>985000</v>
      </c>
      <c r="M318" s="19" t="s">
        <v>250</v>
      </c>
    </row>
    <row r="319" spans="1:13" hidden="1" outlineLevel="1" x14ac:dyDescent="0.25">
      <c r="A319" s="19" t="s">
        <v>230</v>
      </c>
      <c r="B319" s="19" t="s">
        <v>20</v>
      </c>
      <c r="C319" s="47" t="s">
        <v>2079</v>
      </c>
      <c r="D319" s="19" t="s">
        <v>2090</v>
      </c>
      <c r="E319" s="2">
        <f t="shared" si="14"/>
        <v>995000</v>
      </c>
      <c r="F319" s="19">
        <v>0</v>
      </c>
      <c r="G319" s="19">
        <v>1000000</v>
      </c>
      <c r="H319" s="19"/>
      <c r="I319" s="19"/>
      <c r="J319" s="19"/>
      <c r="K319" s="2">
        <f t="shared" si="13"/>
        <v>1995000</v>
      </c>
      <c r="L319" s="19">
        <v>995000</v>
      </c>
      <c r="M319" s="19" t="s">
        <v>250</v>
      </c>
    </row>
    <row r="320" spans="1:13" hidden="1" outlineLevel="1" x14ac:dyDescent="0.25">
      <c r="A320" s="19" t="s">
        <v>230</v>
      </c>
      <c r="B320" s="19" t="s">
        <v>20</v>
      </c>
      <c r="C320" s="47" t="s">
        <v>1882</v>
      </c>
      <c r="D320" s="19" t="s">
        <v>1883</v>
      </c>
      <c r="E320" s="2">
        <f t="shared" si="14"/>
        <v>1460000</v>
      </c>
      <c r="F320" s="19">
        <v>0</v>
      </c>
      <c r="G320" s="19"/>
      <c r="H320" s="19"/>
      <c r="I320" s="19"/>
      <c r="J320" s="19"/>
      <c r="K320" s="2">
        <f t="shared" si="13"/>
        <v>1460000</v>
      </c>
      <c r="L320" s="19">
        <v>1460000</v>
      </c>
      <c r="M320" s="19" t="s">
        <v>251</v>
      </c>
    </row>
    <row r="321" spans="1:13" hidden="1" outlineLevel="1" x14ac:dyDescent="0.25">
      <c r="A321" s="19" t="s">
        <v>230</v>
      </c>
      <c r="B321" s="19" t="s">
        <v>20</v>
      </c>
      <c r="C321" s="47" t="s">
        <v>1886</v>
      </c>
      <c r="D321" s="19" t="s">
        <v>1887</v>
      </c>
      <c r="E321" s="2">
        <f t="shared" si="14"/>
        <v>3960000</v>
      </c>
      <c r="F321" s="19">
        <v>2500000</v>
      </c>
      <c r="G321" s="19"/>
      <c r="H321" s="19"/>
      <c r="I321" s="19"/>
      <c r="J321" s="19"/>
      <c r="K321" s="2">
        <f t="shared" si="13"/>
        <v>6460000</v>
      </c>
      <c r="L321" s="19">
        <v>6460000</v>
      </c>
      <c r="M321" s="19" t="s">
        <v>288</v>
      </c>
    </row>
    <row r="322" spans="1:13" hidden="1" outlineLevel="1" x14ac:dyDescent="0.25">
      <c r="A322" s="19" t="s">
        <v>230</v>
      </c>
      <c r="B322" s="19" t="s">
        <v>20</v>
      </c>
      <c r="C322" s="47" t="s">
        <v>1747</v>
      </c>
      <c r="D322" s="19" t="s">
        <v>1021</v>
      </c>
      <c r="E322" s="2">
        <f t="shared" si="14"/>
        <v>1344000</v>
      </c>
      <c r="F322" s="19">
        <v>0</v>
      </c>
      <c r="G322" s="19"/>
      <c r="H322" s="19"/>
      <c r="I322" s="19"/>
      <c r="J322" s="19"/>
      <c r="K322" s="2">
        <f t="shared" ref="K322:K367" si="15">SUM(E322:G322)-H322+I322+J322</f>
        <v>1344000</v>
      </c>
      <c r="L322" s="19">
        <v>1344000</v>
      </c>
      <c r="M322" s="19" t="s">
        <v>250</v>
      </c>
    </row>
    <row r="323" spans="1:13" hidden="1" outlineLevel="1" x14ac:dyDescent="0.25">
      <c r="A323" s="19" t="s">
        <v>230</v>
      </c>
      <c r="B323" s="19" t="s">
        <v>20</v>
      </c>
      <c r="C323" s="47" t="s">
        <v>1745</v>
      </c>
      <c r="D323" s="19" t="s">
        <v>1010</v>
      </c>
      <c r="E323" s="2">
        <f t="shared" si="14"/>
        <v>3960000</v>
      </c>
      <c r="F323" s="19">
        <v>2500000</v>
      </c>
      <c r="G323" s="19"/>
      <c r="H323" s="19"/>
      <c r="I323" s="19"/>
      <c r="J323" s="19"/>
      <c r="K323" s="2">
        <f t="shared" si="15"/>
        <v>6460000</v>
      </c>
      <c r="L323" s="19">
        <v>6460000</v>
      </c>
      <c r="M323" s="19" t="s">
        <v>288</v>
      </c>
    </row>
    <row r="324" spans="1:13" hidden="1" outlineLevel="1" x14ac:dyDescent="0.25">
      <c r="A324" s="19" t="s">
        <v>230</v>
      </c>
      <c r="B324" s="19" t="s">
        <v>20</v>
      </c>
      <c r="D324" s="19" t="s">
        <v>1</v>
      </c>
      <c r="E324" s="2">
        <f t="shared" si="14"/>
        <v>0</v>
      </c>
      <c r="F324" s="19">
        <v>0</v>
      </c>
      <c r="G324" s="19"/>
      <c r="H324" s="19"/>
      <c r="I324" s="19"/>
      <c r="J324" s="19"/>
      <c r="K324" s="2">
        <f t="shared" si="15"/>
        <v>0</v>
      </c>
      <c r="L324" s="19">
        <v>0</v>
      </c>
      <c r="M324" s="19" t="s">
        <v>250</v>
      </c>
    </row>
    <row r="325" spans="1:13" hidden="1" outlineLevel="1" x14ac:dyDescent="0.25">
      <c r="A325" s="19" t="s">
        <v>230</v>
      </c>
      <c r="B325" s="19" t="s">
        <v>20</v>
      </c>
      <c r="D325" s="19" t="s">
        <v>1</v>
      </c>
      <c r="E325" s="2">
        <f t="shared" si="14"/>
        <v>0</v>
      </c>
      <c r="F325" s="19">
        <v>0</v>
      </c>
      <c r="G325" s="19"/>
      <c r="H325" s="19"/>
      <c r="I325" s="19"/>
      <c r="J325" s="19"/>
      <c r="K325" s="2">
        <f t="shared" si="15"/>
        <v>0</v>
      </c>
      <c r="L325" s="19">
        <v>0</v>
      </c>
      <c r="M325" s="19" t="s">
        <v>250</v>
      </c>
    </row>
    <row r="326" spans="1:13" hidden="1" outlineLevel="1" x14ac:dyDescent="0.25">
      <c r="A326" s="19" t="s">
        <v>230</v>
      </c>
      <c r="B326" s="19" t="s">
        <v>20</v>
      </c>
      <c r="C326" s="47" t="s">
        <v>2080</v>
      </c>
      <c r="D326" s="19" t="s">
        <v>58</v>
      </c>
      <c r="E326" s="2">
        <f t="shared" si="14"/>
        <v>1460000</v>
      </c>
      <c r="F326" s="19">
        <v>0</v>
      </c>
      <c r="G326" s="19"/>
      <c r="H326" s="19"/>
      <c r="I326" s="19"/>
      <c r="J326" s="19"/>
      <c r="K326" s="2">
        <f t="shared" si="15"/>
        <v>1460000</v>
      </c>
      <c r="L326" s="19">
        <v>1460000</v>
      </c>
      <c r="M326" s="19" t="s">
        <v>251</v>
      </c>
    </row>
    <row r="327" spans="1:13" hidden="1" outlineLevel="1" x14ac:dyDescent="0.25">
      <c r="A327" s="19" t="s">
        <v>230</v>
      </c>
      <c r="B327" s="19" t="s">
        <v>20</v>
      </c>
      <c r="C327" s="47" t="s">
        <v>1753</v>
      </c>
      <c r="D327" s="19" t="s">
        <v>458</v>
      </c>
      <c r="E327" s="2">
        <f t="shared" si="14"/>
        <v>3960000</v>
      </c>
      <c r="F327" s="19">
        <v>2500000</v>
      </c>
      <c r="G327" s="19"/>
      <c r="H327" s="19"/>
      <c r="I327" s="19"/>
      <c r="J327" s="19"/>
      <c r="K327" s="2">
        <f t="shared" si="15"/>
        <v>6460000</v>
      </c>
      <c r="L327" s="19">
        <v>6460000</v>
      </c>
      <c r="M327" s="19" t="s">
        <v>288</v>
      </c>
    </row>
    <row r="328" spans="1:13" hidden="1" outlineLevel="1" x14ac:dyDescent="0.25">
      <c r="A328" s="19" t="s">
        <v>230</v>
      </c>
      <c r="B328" s="19" t="s">
        <v>20</v>
      </c>
      <c r="C328" s="47" t="s">
        <v>1890</v>
      </c>
      <c r="D328" s="19" t="s">
        <v>1891</v>
      </c>
      <c r="E328" s="2">
        <f t="shared" si="14"/>
        <v>3781000</v>
      </c>
      <c r="F328" s="19">
        <v>2500000</v>
      </c>
      <c r="G328" s="19"/>
      <c r="H328" s="19"/>
      <c r="I328" s="19"/>
      <c r="J328" s="19"/>
      <c r="K328" s="2">
        <f t="shared" si="15"/>
        <v>6281000</v>
      </c>
      <c r="L328" s="19">
        <v>6281000</v>
      </c>
      <c r="M328" s="19" t="s">
        <v>252</v>
      </c>
    </row>
    <row r="329" spans="1:13" hidden="1" outlineLevel="1" x14ac:dyDescent="0.25">
      <c r="A329" s="19" t="s">
        <v>230</v>
      </c>
      <c r="B329" s="19" t="s">
        <v>20</v>
      </c>
      <c r="C329" s="47" t="s">
        <v>1758</v>
      </c>
      <c r="D329" s="19" t="s">
        <v>1759</v>
      </c>
      <c r="E329" s="2">
        <f t="shared" si="14"/>
        <v>0</v>
      </c>
      <c r="F329" s="19">
        <v>0</v>
      </c>
      <c r="G329" s="19"/>
      <c r="H329" s="19"/>
      <c r="I329" s="19"/>
      <c r="J329" s="19"/>
      <c r="K329" s="2">
        <f t="shared" si="15"/>
        <v>0</v>
      </c>
      <c r="L329" s="19">
        <v>0</v>
      </c>
      <c r="M329" s="19" t="s">
        <v>250</v>
      </c>
    </row>
    <row r="330" spans="1:13" hidden="1" outlineLevel="1" x14ac:dyDescent="0.25">
      <c r="A330" s="19" t="s">
        <v>230</v>
      </c>
      <c r="B330" s="19" t="s">
        <v>20</v>
      </c>
      <c r="C330" s="47" t="s">
        <v>2277</v>
      </c>
      <c r="D330" s="19" t="s">
        <v>2278</v>
      </c>
      <c r="E330" s="2">
        <f t="shared" si="14"/>
        <v>230400</v>
      </c>
      <c r="F330" s="19">
        <v>0</v>
      </c>
      <c r="G330" s="19">
        <v>360000</v>
      </c>
      <c r="H330" s="19"/>
      <c r="I330" s="19"/>
      <c r="J330" s="19"/>
      <c r="K330" s="2">
        <f t="shared" si="15"/>
        <v>590400</v>
      </c>
      <c r="L330" s="19">
        <v>230400</v>
      </c>
      <c r="M330" s="19" t="s">
        <v>250</v>
      </c>
    </row>
    <row r="331" spans="1:13" hidden="1" outlineLevel="1" x14ac:dyDescent="0.25">
      <c r="A331" s="19" t="s">
        <v>230</v>
      </c>
      <c r="B331" s="19" t="s">
        <v>20</v>
      </c>
      <c r="C331" s="47" t="s">
        <v>2081</v>
      </c>
      <c r="D331" s="19" t="s">
        <v>2091</v>
      </c>
      <c r="E331" s="2">
        <f t="shared" si="14"/>
        <v>2320000</v>
      </c>
      <c r="F331" s="19">
        <v>2500000</v>
      </c>
      <c r="G331" s="19">
        <v>1000000</v>
      </c>
      <c r="H331" s="19"/>
      <c r="I331" s="19"/>
      <c r="J331" s="19"/>
      <c r="K331" s="2">
        <f t="shared" si="15"/>
        <v>5820000</v>
      </c>
      <c r="L331" s="19">
        <v>4820000</v>
      </c>
      <c r="M331" s="19" t="s">
        <v>251</v>
      </c>
    </row>
    <row r="332" spans="1:13" hidden="1" outlineLevel="1" x14ac:dyDescent="0.25">
      <c r="A332" s="19" t="s">
        <v>230</v>
      </c>
      <c r="B332" s="19" t="s">
        <v>20</v>
      </c>
      <c r="C332" s="47" t="s">
        <v>1892</v>
      </c>
      <c r="D332" s="19" t="s">
        <v>1893</v>
      </c>
      <c r="E332" s="2">
        <f t="shared" si="14"/>
        <v>3406000</v>
      </c>
      <c r="F332" s="19">
        <v>2500000</v>
      </c>
      <c r="G332" s="19">
        <v>240000</v>
      </c>
      <c r="H332" s="19"/>
      <c r="I332" s="19"/>
      <c r="J332" s="19"/>
      <c r="K332" s="2">
        <f t="shared" si="15"/>
        <v>6146000</v>
      </c>
      <c r="L332" s="19">
        <v>5906000</v>
      </c>
      <c r="M332" s="19" t="s">
        <v>252</v>
      </c>
    </row>
    <row r="333" spans="1:13" hidden="1" outlineLevel="1" x14ac:dyDescent="0.25">
      <c r="A333" s="19" t="s">
        <v>230</v>
      </c>
      <c r="B333" s="19" t="s">
        <v>20</v>
      </c>
      <c r="C333" s="47" t="s">
        <v>1763</v>
      </c>
      <c r="D333" s="19" t="s">
        <v>215</v>
      </c>
      <c r="E333" s="2">
        <f t="shared" si="14"/>
        <v>1960000</v>
      </c>
      <c r="F333" s="19">
        <v>0</v>
      </c>
      <c r="G333" s="19"/>
      <c r="H333" s="19"/>
      <c r="I333" s="19"/>
      <c r="J333" s="19"/>
      <c r="K333" s="2">
        <f t="shared" si="15"/>
        <v>1960000</v>
      </c>
      <c r="L333" s="19">
        <v>1960000</v>
      </c>
      <c r="M333" s="19" t="s">
        <v>288</v>
      </c>
    </row>
    <row r="334" spans="1:13" hidden="1" outlineLevel="1" x14ac:dyDescent="0.25">
      <c r="A334" s="19" t="s">
        <v>230</v>
      </c>
      <c r="B334" s="19" t="s">
        <v>20</v>
      </c>
      <c r="D334" s="19" t="s">
        <v>1</v>
      </c>
      <c r="E334" s="2">
        <f t="shared" si="14"/>
        <v>0</v>
      </c>
      <c r="F334" s="19">
        <v>0</v>
      </c>
      <c r="G334" s="19"/>
      <c r="H334" s="19"/>
      <c r="I334" s="19"/>
      <c r="J334" s="19"/>
      <c r="K334" s="2">
        <f t="shared" si="15"/>
        <v>0</v>
      </c>
      <c r="L334" s="19">
        <v>0</v>
      </c>
      <c r="M334" s="19" t="s">
        <v>250</v>
      </c>
    </row>
    <row r="335" spans="1:13" hidden="1" outlineLevel="1" x14ac:dyDescent="0.25">
      <c r="A335" s="19" t="s">
        <v>230</v>
      </c>
      <c r="B335" s="19" t="s">
        <v>20</v>
      </c>
      <c r="C335" s="47" t="s">
        <v>2083</v>
      </c>
      <c r="D335" s="19" t="s">
        <v>2093</v>
      </c>
      <c r="E335" s="2">
        <f t="shared" si="14"/>
        <v>1040000</v>
      </c>
      <c r="F335" s="19">
        <v>0</v>
      </c>
      <c r="G335" s="19">
        <v>1000000</v>
      </c>
      <c r="H335" s="19"/>
      <c r="I335" s="19"/>
      <c r="J335" s="19"/>
      <c r="K335" s="2">
        <f t="shared" si="15"/>
        <v>2040000</v>
      </c>
      <c r="L335" s="19">
        <v>1040000</v>
      </c>
      <c r="M335" s="19" t="s">
        <v>250</v>
      </c>
    </row>
    <row r="336" spans="1:13" hidden="1" outlineLevel="1" x14ac:dyDescent="0.25">
      <c r="A336" s="19" t="s">
        <v>230</v>
      </c>
      <c r="B336" s="19" t="s">
        <v>20</v>
      </c>
      <c r="C336" s="47" t="s">
        <v>1768</v>
      </c>
      <c r="D336" s="19" t="s">
        <v>870</v>
      </c>
      <c r="E336" s="2">
        <f t="shared" si="14"/>
        <v>0</v>
      </c>
      <c r="F336" s="19">
        <v>0</v>
      </c>
      <c r="G336" s="19"/>
      <c r="H336" s="19"/>
      <c r="I336" s="19"/>
      <c r="J336" s="19"/>
      <c r="K336" s="2">
        <f t="shared" si="15"/>
        <v>0</v>
      </c>
      <c r="L336" s="19">
        <v>0</v>
      </c>
      <c r="M336" s="19" t="s">
        <v>288</v>
      </c>
    </row>
    <row r="337" spans="1:13" hidden="1" outlineLevel="1" x14ac:dyDescent="0.25">
      <c r="A337" s="19" t="s">
        <v>230</v>
      </c>
      <c r="B337" s="19" t="s">
        <v>20</v>
      </c>
      <c r="C337" s="47" t="s">
        <v>1769</v>
      </c>
      <c r="D337" s="19" t="s">
        <v>1013</v>
      </c>
      <c r="E337" s="2">
        <f t="shared" si="14"/>
        <v>1344000</v>
      </c>
      <c r="F337" s="19">
        <v>0</v>
      </c>
      <c r="G337" s="19"/>
      <c r="H337" s="19"/>
      <c r="I337" s="19"/>
      <c r="J337" s="19"/>
      <c r="K337" s="2">
        <f t="shared" si="15"/>
        <v>1344000</v>
      </c>
      <c r="L337" s="19">
        <v>1344000</v>
      </c>
      <c r="M337" s="19" t="s">
        <v>250</v>
      </c>
    </row>
    <row r="338" spans="1:13" hidden="1" outlineLevel="1" x14ac:dyDescent="0.25">
      <c r="A338" s="19" t="s">
        <v>230</v>
      </c>
      <c r="B338" s="19" t="s">
        <v>20</v>
      </c>
      <c r="C338" s="47" t="s">
        <v>1770</v>
      </c>
      <c r="D338" s="19" t="s">
        <v>1771</v>
      </c>
      <c r="E338" s="2">
        <f t="shared" si="14"/>
        <v>1344000</v>
      </c>
      <c r="F338" s="19">
        <v>0</v>
      </c>
      <c r="G338" s="19"/>
      <c r="H338" s="19"/>
      <c r="I338" s="19"/>
      <c r="J338" s="19"/>
      <c r="K338" s="2">
        <f t="shared" si="15"/>
        <v>1344000</v>
      </c>
      <c r="L338" s="19">
        <v>1344000</v>
      </c>
      <c r="M338" s="19" t="s">
        <v>250</v>
      </c>
    </row>
    <row r="339" spans="1:13" hidden="1" outlineLevel="1" x14ac:dyDescent="0.25">
      <c r="A339" s="19" t="s">
        <v>230</v>
      </c>
      <c r="B339" s="19" t="s">
        <v>20</v>
      </c>
      <c r="C339" s="47" t="s">
        <v>1772</v>
      </c>
      <c r="D339" s="19" t="s">
        <v>1014</v>
      </c>
      <c r="E339" s="2">
        <f t="shared" si="14"/>
        <v>3560000</v>
      </c>
      <c r="F339" s="19">
        <v>500000</v>
      </c>
      <c r="G339" s="19"/>
      <c r="H339" s="19"/>
      <c r="I339" s="19"/>
      <c r="J339" s="19"/>
      <c r="K339" s="2">
        <f t="shared" si="15"/>
        <v>4060000</v>
      </c>
      <c r="L339" s="19">
        <v>4060000</v>
      </c>
      <c r="M339" s="19" t="s">
        <v>288</v>
      </c>
    </row>
    <row r="340" spans="1:13" hidden="1" outlineLevel="1" x14ac:dyDescent="0.25">
      <c r="A340" s="19" t="s">
        <v>230</v>
      </c>
      <c r="B340" s="19" t="s">
        <v>20</v>
      </c>
      <c r="C340" s="47" t="s">
        <v>2279</v>
      </c>
      <c r="D340" s="19" t="s">
        <v>2280</v>
      </c>
      <c r="E340" s="2">
        <f t="shared" si="14"/>
        <v>1040000</v>
      </c>
      <c r="F340" s="19">
        <v>0</v>
      </c>
      <c r="G340" s="19">
        <v>1000000</v>
      </c>
      <c r="H340" s="19"/>
      <c r="I340" s="19"/>
      <c r="J340" s="19"/>
      <c r="K340" s="2">
        <f t="shared" si="15"/>
        <v>2040000</v>
      </c>
      <c r="L340" s="19">
        <v>1040000</v>
      </c>
      <c r="M340" s="19" t="s">
        <v>253</v>
      </c>
    </row>
    <row r="341" spans="1:13" hidden="1" outlineLevel="1" x14ac:dyDescent="0.25">
      <c r="A341" s="19" t="s">
        <v>230</v>
      </c>
      <c r="B341" s="19" t="s">
        <v>20</v>
      </c>
      <c r="C341" s="47" t="s">
        <v>1774</v>
      </c>
      <c r="D341" s="19" t="s">
        <v>871</v>
      </c>
      <c r="E341" s="2">
        <f t="shared" si="14"/>
        <v>1344000</v>
      </c>
      <c r="F341" s="19">
        <v>0</v>
      </c>
      <c r="G341" s="19"/>
      <c r="H341" s="19"/>
      <c r="I341" s="19"/>
      <c r="J341" s="19"/>
      <c r="K341" s="2">
        <f t="shared" si="15"/>
        <v>1344000</v>
      </c>
      <c r="L341" s="19">
        <v>1344000</v>
      </c>
      <c r="M341" s="19" t="s">
        <v>253</v>
      </c>
    </row>
    <row r="342" spans="1:13" hidden="1" outlineLevel="1" x14ac:dyDescent="0.25">
      <c r="A342" s="19" t="s">
        <v>230</v>
      </c>
      <c r="B342" s="19" t="s">
        <v>20</v>
      </c>
      <c r="C342" s="47" t="s">
        <v>1775</v>
      </c>
      <c r="D342" s="19" t="s">
        <v>219</v>
      </c>
      <c r="E342" s="2">
        <f t="shared" si="14"/>
        <v>1344000</v>
      </c>
      <c r="F342" s="19">
        <v>0</v>
      </c>
      <c r="G342" s="19"/>
      <c r="H342" s="19"/>
      <c r="I342" s="19"/>
      <c r="J342" s="19"/>
      <c r="K342" s="2">
        <f t="shared" si="15"/>
        <v>1344000</v>
      </c>
      <c r="L342" s="19">
        <v>1344000</v>
      </c>
      <c r="M342" s="19" t="s">
        <v>253</v>
      </c>
    </row>
    <row r="343" spans="1:13" hidden="1" outlineLevel="1" x14ac:dyDescent="0.25">
      <c r="A343" s="19" t="s">
        <v>230</v>
      </c>
      <c r="B343" s="19" t="s">
        <v>20</v>
      </c>
      <c r="C343" s="47" t="s">
        <v>1894</v>
      </c>
      <c r="D343" s="19" t="s">
        <v>1895</v>
      </c>
      <c r="E343" s="2">
        <f t="shared" si="14"/>
        <v>3344000</v>
      </c>
      <c r="F343" s="19">
        <v>2500000</v>
      </c>
      <c r="G343" s="19"/>
      <c r="H343" s="19"/>
      <c r="I343" s="19"/>
      <c r="J343" s="19"/>
      <c r="K343" s="2">
        <f t="shared" si="15"/>
        <v>5844000</v>
      </c>
      <c r="L343" s="19">
        <v>5844000</v>
      </c>
      <c r="M343" s="19" t="s">
        <v>253</v>
      </c>
    </row>
    <row r="344" spans="1:13" hidden="1" outlineLevel="1" x14ac:dyDescent="0.25">
      <c r="A344" s="19" t="s">
        <v>230</v>
      </c>
      <c r="B344" s="19" t="s">
        <v>20</v>
      </c>
      <c r="C344" s="47" t="s">
        <v>1777</v>
      </c>
      <c r="D344" s="19" t="s">
        <v>519</v>
      </c>
      <c r="E344" s="2">
        <f t="shared" si="14"/>
        <v>1344000</v>
      </c>
      <c r="F344" s="19">
        <v>0</v>
      </c>
      <c r="G344" s="19"/>
      <c r="H344" s="19"/>
      <c r="I344" s="19"/>
      <c r="J344" s="19"/>
      <c r="K344" s="2">
        <f t="shared" si="15"/>
        <v>1344000</v>
      </c>
      <c r="L344" s="19">
        <v>1344000</v>
      </c>
      <c r="M344" s="19" t="s">
        <v>253</v>
      </c>
    </row>
    <row r="345" spans="1:13" hidden="1" outlineLevel="1" x14ac:dyDescent="0.25">
      <c r="A345" s="19" t="s">
        <v>230</v>
      </c>
      <c r="B345" s="19" t="s">
        <v>20</v>
      </c>
      <c r="C345" s="47" t="s">
        <v>1778</v>
      </c>
      <c r="D345" s="19" t="s">
        <v>600</v>
      </c>
      <c r="E345" s="2">
        <f t="shared" si="14"/>
        <v>1344000</v>
      </c>
      <c r="F345" s="19">
        <v>0</v>
      </c>
      <c r="G345" s="19"/>
      <c r="H345" s="19"/>
      <c r="I345" s="19"/>
      <c r="J345" s="19"/>
      <c r="K345" s="2">
        <f t="shared" si="15"/>
        <v>1344000</v>
      </c>
      <c r="L345" s="19">
        <v>1344000</v>
      </c>
      <c r="M345" s="19" t="s">
        <v>253</v>
      </c>
    </row>
    <row r="346" spans="1:13" hidden="1" outlineLevel="1" x14ac:dyDescent="0.25">
      <c r="A346" s="19" t="s">
        <v>230</v>
      </c>
      <c r="B346" s="19" t="s">
        <v>20</v>
      </c>
      <c r="C346" s="47" t="s">
        <v>1779</v>
      </c>
      <c r="D346" s="19" t="s">
        <v>1780</v>
      </c>
      <c r="E346" s="2">
        <f t="shared" si="14"/>
        <v>3960000</v>
      </c>
      <c r="F346" s="19">
        <v>2500000</v>
      </c>
      <c r="G346" s="19"/>
      <c r="H346" s="19"/>
      <c r="I346" s="19"/>
      <c r="J346" s="19"/>
      <c r="K346" s="2">
        <f t="shared" si="15"/>
        <v>6460000</v>
      </c>
      <c r="L346" s="19">
        <v>6460000</v>
      </c>
      <c r="M346" s="19" t="s">
        <v>288</v>
      </c>
    </row>
    <row r="347" spans="1:13" hidden="1" outlineLevel="1" x14ac:dyDescent="0.25">
      <c r="A347" s="19" t="s">
        <v>230</v>
      </c>
      <c r="B347" s="19" t="s">
        <v>20</v>
      </c>
      <c r="C347" s="47" t="s">
        <v>1781</v>
      </c>
      <c r="D347" s="19" t="s">
        <v>661</v>
      </c>
      <c r="E347" s="2">
        <f t="shared" si="14"/>
        <v>1344000</v>
      </c>
      <c r="F347" s="19">
        <v>0</v>
      </c>
      <c r="G347" s="19"/>
      <c r="H347" s="19"/>
      <c r="I347" s="19"/>
      <c r="J347" s="19"/>
      <c r="K347" s="2">
        <f t="shared" si="15"/>
        <v>1344000</v>
      </c>
      <c r="L347" s="19">
        <v>1344000</v>
      </c>
      <c r="M347" s="19" t="s">
        <v>253</v>
      </c>
    </row>
    <row r="348" spans="1:13" hidden="1" outlineLevel="1" x14ac:dyDescent="0.25">
      <c r="A348" s="19" t="s">
        <v>229</v>
      </c>
      <c r="B348" s="19" t="s">
        <v>37</v>
      </c>
      <c r="C348" s="51" t="s">
        <v>1782</v>
      </c>
      <c r="D348" s="19" t="s">
        <v>220</v>
      </c>
      <c r="E348" s="2">
        <f t="shared" si="14"/>
        <v>1700000</v>
      </c>
      <c r="F348" s="19">
        <v>1000000</v>
      </c>
      <c r="G348" s="19"/>
      <c r="H348" s="19">
        <v>1505274.2998305892</v>
      </c>
      <c r="I348" s="19"/>
      <c r="J348" s="19"/>
      <c r="K348" s="2">
        <f t="shared" si="15"/>
        <v>1194725.7001694108</v>
      </c>
      <c r="L348" s="19">
        <v>2700000</v>
      </c>
      <c r="M348" s="19"/>
    </row>
    <row r="349" spans="1:13" hidden="1" outlineLevel="1" x14ac:dyDescent="0.25">
      <c r="A349" s="19" t="s">
        <v>229</v>
      </c>
      <c r="B349" s="19" t="s">
        <v>37</v>
      </c>
      <c r="C349" s="51" t="s">
        <v>1896</v>
      </c>
      <c r="D349" s="19" t="s">
        <v>1897</v>
      </c>
      <c r="E349" s="2">
        <f t="shared" si="14"/>
        <v>0</v>
      </c>
      <c r="F349" s="19">
        <v>0</v>
      </c>
      <c r="G349" s="19"/>
      <c r="H349" s="19">
        <v>2658122.1972860657</v>
      </c>
      <c r="I349" s="19"/>
      <c r="J349" s="19"/>
      <c r="K349" s="2">
        <f t="shared" si="15"/>
        <v>-2658122.1972860657</v>
      </c>
      <c r="L349" s="19">
        <v>0</v>
      </c>
      <c r="M349" s="19"/>
    </row>
    <row r="350" spans="1:13" hidden="1" outlineLevel="1" x14ac:dyDescent="0.25">
      <c r="A350" s="19" t="s">
        <v>229</v>
      </c>
      <c r="B350" s="19" t="s">
        <v>37</v>
      </c>
      <c r="C350" s="47" t="s">
        <v>1784</v>
      </c>
      <c r="D350" s="19" t="s">
        <v>222</v>
      </c>
      <c r="E350" s="2">
        <f t="shared" si="14"/>
        <v>800000</v>
      </c>
      <c r="F350" s="19">
        <v>0</v>
      </c>
      <c r="G350" s="19"/>
      <c r="H350" s="19">
        <v>1655416.2750244206</v>
      </c>
      <c r="I350" s="19"/>
      <c r="J350" s="19"/>
      <c r="K350" s="2">
        <f t="shared" si="15"/>
        <v>-855416.27502442058</v>
      </c>
      <c r="L350" s="19">
        <v>800000</v>
      </c>
      <c r="M350" s="19"/>
    </row>
    <row r="351" spans="1:13" hidden="1" outlineLevel="1" x14ac:dyDescent="0.25">
      <c r="A351" s="19" t="s">
        <v>229</v>
      </c>
      <c r="B351" s="19" t="s">
        <v>37</v>
      </c>
      <c r="C351" s="47" t="s">
        <v>1785</v>
      </c>
      <c r="D351" s="19" t="s">
        <v>454</v>
      </c>
      <c r="E351" s="2">
        <f t="shared" si="14"/>
        <v>700000</v>
      </c>
      <c r="F351" s="19">
        <v>0</v>
      </c>
      <c r="G351" s="19"/>
      <c r="H351" s="19">
        <v>1593029.6984642695</v>
      </c>
      <c r="I351" s="19"/>
      <c r="J351" s="19"/>
      <c r="K351" s="2">
        <f t="shared" si="15"/>
        <v>-893029.69846426952</v>
      </c>
      <c r="L351" s="19">
        <v>700000</v>
      </c>
      <c r="M351" s="19"/>
    </row>
    <row r="352" spans="1:13" hidden="1" outlineLevel="1" x14ac:dyDescent="0.25">
      <c r="A352" s="19" t="s">
        <v>229</v>
      </c>
      <c r="B352" s="19" t="s">
        <v>37</v>
      </c>
      <c r="C352" s="47" t="s">
        <v>2281</v>
      </c>
      <c r="D352" s="19" t="s">
        <v>2282</v>
      </c>
      <c r="E352" s="2">
        <f t="shared" si="14"/>
        <v>0</v>
      </c>
      <c r="F352" s="19">
        <v>0</v>
      </c>
      <c r="G352" s="19"/>
      <c r="H352" s="19">
        <v>1235701.0335246969</v>
      </c>
      <c r="I352" s="19"/>
      <c r="J352" s="19"/>
      <c r="K352" s="2">
        <f t="shared" si="15"/>
        <v>-1235701.0335246969</v>
      </c>
      <c r="L352" s="19">
        <v>0</v>
      </c>
      <c r="M352" s="19"/>
    </row>
    <row r="353" spans="1:18" hidden="1" outlineLevel="1" x14ac:dyDescent="0.25">
      <c r="A353" s="19" t="s">
        <v>229</v>
      </c>
      <c r="B353" s="19" t="s">
        <v>37</v>
      </c>
      <c r="C353" s="47" t="s">
        <v>1787</v>
      </c>
      <c r="D353" s="19" t="s">
        <v>872</v>
      </c>
      <c r="E353" s="2">
        <f t="shared" si="14"/>
        <v>0</v>
      </c>
      <c r="F353" s="19">
        <v>0</v>
      </c>
      <c r="G353" s="19"/>
      <c r="H353" s="19">
        <v>1760978.8110080643</v>
      </c>
      <c r="I353" s="19"/>
      <c r="J353" s="19"/>
      <c r="K353" s="2">
        <f t="shared" si="15"/>
        <v>-1760978.8110080643</v>
      </c>
      <c r="L353" s="19">
        <v>0</v>
      </c>
      <c r="M353" s="19"/>
    </row>
    <row r="354" spans="1:18" hidden="1" outlineLevel="1" x14ac:dyDescent="0.25">
      <c r="A354" s="19" t="s">
        <v>229</v>
      </c>
      <c r="B354" s="19" t="s">
        <v>37</v>
      </c>
      <c r="C354" s="47" t="s">
        <v>1788</v>
      </c>
      <c r="D354" s="19" t="s">
        <v>1798</v>
      </c>
      <c r="E354" s="2">
        <f t="shared" si="14"/>
        <v>0</v>
      </c>
      <c r="F354" s="19">
        <v>0</v>
      </c>
      <c r="G354" s="19"/>
      <c r="H354" s="19">
        <v>2429873.1958316518</v>
      </c>
      <c r="I354" s="19"/>
      <c r="J354" s="19"/>
      <c r="K354" s="2">
        <f t="shared" si="15"/>
        <v>-2429873.1958316518</v>
      </c>
      <c r="L354" s="19">
        <v>0</v>
      </c>
      <c r="M354" s="19"/>
    </row>
    <row r="355" spans="1:18" hidden="1" outlineLevel="1" x14ac:dyDescent="0.25">
      <c r="A355" s="19" t="s">
        <v>230</v>
      </c>
      <c r="B355" s="19" t="s">
        <v>37</v>
      </c>
      <c r="C355" s="47" t="s">
        <v>1789</v>
      </c>
      <c r="D355" s="19" t="s">
        <v>778</v>
      </c>
      <c r="E355" s="2">
        <f t="shared" si="14"/>
        <v>0</v>
      </c>
      <c r="F355" s="19">
        <v>0</v>
      </c>
      <c r="G355" s="19"/>
      <c r="H355" s="19">
        <v>2913715.5508631323</v>
      </c>
      <c r="I355" s="19"/>
      <c r="J355" s="19"/>
      <c r="K355" s="2">
        <f t="shared" si="15"/>
        <v>-2913715.5508631323</v>
      </c>
      <c r="L355" s="19">
        <v>0</v>
      </c>
      <c r="M355" s="19"/>
    </row>
    <row r="356" spans="1:18" hidden="1" outlineLevel="1" x14ac:dyDescent="0.25">
      <c r="A356" s="19" t="s">
        <v>230</v>
      </c>
      <c r="B356" s="19" t="s">
        <v>37</v>
      </c>
      <c r="C356" s="47" t="s">
        <v>1790</v>
      </c>
      <c r="D356" s="19" t="s">
        <v>55</v>
      </c>
      <c r="E356" s="2">
        <f t="shared" si="14"/>
        <v>1300000</v>
      </c>
      <c r="F356" s="19">
        <v>2000000</v>
      </c>
      <c r="G356" s="19"/>
      <c r="H356" s="19">
        <v>753980.2433802532</v>
      </c>
      <c r="I356" s="19"/>
      <c r="J356" s="19"/>
      <c r="K356" s="2">
        <f t="shared" si="15"/>
        <v>2546019.7566197468</v>
      </c>
      <c r="L356" s="19">
        <v>3300000</v>
      </c>
      <c r="M356" s="19"/>
    </row>
    <row r="357" spans="1:18" hidden="1" outlineLevel="1" x14ac:dyDescent="0.25">
      <c r="A357" s="19" t="s">
        <v>230</v>
      </c>
      <c r="B357" s="19" t="s">
        <v>37</v>
      </c>
      <c r="C357" s="47" t="s">
        <v>1791</v>
      </c>
      <c r="D357" s="19" t="s">
        <v>419</v>
      </c>
      <c r="E357" s="2">
        <f t="shared" si="14"/>
        <v>1900000</v>
      </c>
      <c r="F357" s="19">
        <v>2000000</v>
      </c>
      <c r="G357" s="19"/>
      <c r="H357" s="19">
        <v>358193.27320197067</v>
      </c>
      <c r="I357" s="19"/>
      <c r="J357" s="19"/>
      <c r="K357" s="2">
        <f t="shared" si="15"/>
        <v>3541806.7267980292</v>
      </c>
      <c r="L357" s="19">
        <v>3900000</v>
      </c>
      <c r="M357" s="19"/>
    </row>
    <row r="358" spans="1:18" hidden="1" outlineLevel="1" x14ac:dyDescent="0.25">
      <c r="A358" s="19" t="s">
        <v>230</v>
      </c>
      <c r="B358" s="19" t="s">
        <v>37</v>
      </c>
      <c r="C358" s="47" t="s">
        <v>1792</v>
      </c>
      <c r="D358" s="19" t="s">
        <v>224</v>
      </c>
      <c r="E358" s="2">
        <f t="shared" si="14"/>
        <v>500000</v>
      </c>
      <c r="F358" s="19">
        <v>0</v>
      </c>
      <c r="G358" s="19"/>
      <c r="H358" s="19">
        <v>839339.46261325176</v>
      </c>
      <c r="I358" s="19"/>
      <c r="J358" s="19"/>
      <c r="K358" s="2">
        <f t="shared" si="15"/>
        <v>-339339.46261325176</v>
      </c>
      <c r="L358" s="19">
        <v>500000</v>
      </c>
      <c r="M358" s="19"/>
    </row>
    <row r="359" spans="1:18" hidden="1" outlineLevel="1" x14ac:dyDescent="0.25">
      <c r="A359" s="19" t="s">
        <v>230</v>
      </c>
      <c r="B359" s="19" t="s">
        <v>37</v>
      </c>
      <c r="C359" s="47" t="s">
        <v>1793</v>
      </c>
      <c r="D359" s="19" t="s">
        <v>460</v>
      </c>
      <c r="E359" s="2">
        <f t="shared" si="14"/>
        <v>700000</v>
      </c>
      <c r="F359" s="19">
        <v>0</v>
      </c>
      <c r="G359" s="19"/>
      <c r="H359" s="19">
        <v>5228184.6937677218</v>
      </c>
      <c r="I359" s="19"/>
      <c r="J359" s="19"/>
      <c r="K359" s="2">
        <f t="shared" si="15"/>
        <v>-4528184.6937677218</v>
      </c>
      <c r="L359" s="19">
        <v>700000</v>
      </c>
      <c r="M359" s="19"/>
    </row>
    <row r="360" spans="1:18" hidden="1" outlineLevel="1" x14ac:dyDescent="0.25">
      <c r="A360" s="19" t="s">
        <v>230</v>
      </c>
      <c r="B360" s="19" t="s">
        <v>37</v>
      </c>
      <c r="C360" s="47" t="s">
        <v>1728</v>
      </c>
      <c r="D360" s="19" t="s">
        <v>1898</v>
      </c>
      <c r="E360" s="2">
        <f t="shared" si="14"/>
        <v>1200000</v>
      </c>
      <c r="F360" s="19">
        <v>1000000</v>
      </c>
      <c r="G360" s="19"/>
      <c r="H360" s="19">
        <v>453696.46512972488</v>
      </c>
      <c r="I360" s="19"/>
      <c r="J360" s="19"/>
      <c r="K360" s="2">
        <f t="shared" si="15"/>
        <v>1746303.5348702751</v>
      </c>
      <c r="L360" s="19">
        <v>2200000</v>
      </c>
      <c r="M360" s="19"/>
    </row>
    <row r="361" spans="1:18" hidden="1" outlineLevel="1" x14ac:dyDescent="0.25">
      <c r="A361" s="19" t="s">
        <v>230</v>
      </c>
      <c r="B361" s="19" t="s">
        <v>37</v>
      </c>
      <c r="C361" s="47" t="s">
        <v>1795</v>
      </c>
      <c r="D361" s="19" t="s">
        <v>58</v>
      </c>
      <c r="E361" s="2">
        <f t="shared" si="14"/>
        <v>1800000</v>
      </c>
      <c r="F361" s="19">
        <v>2000000</v>
      </c>
      <c r="G361" s="19"/>
      <c r="H361" s="19"/>
      <c r="I361" s="19"/>
      <c r="J361" s="19"/>
      <c r="K361" s="2">
        <f t="shared" si="15"/>
        <v>3800000</v>
      </c>
      <c r="L361" s="19">
        <v>3800000</v>
      </c>
      <c r="M361" s="19"/>
    </row>
    <row r="362" spans="1:18" hidden="1" outlineLevel="1" x14ac:dyDescent="0.25">
      <c r="A362" s="19" t="s">
        <v>230</v>
      </c>
      <c r="B362" s="19" t="s">
        <v>37</v>
      </c>
      <c r="C362" s="47" t="s">
        <v>1796</v>
      </c>
      <c r="D362" s="19" t="s">
        <v>202</v>
      </c>
      <c r="E362" s="2">
        <f t="shared" si="14"/>
        <v>1500000</v>
      </c>
      <c r="F362" s="19">
        <v>0</v>
      </c>
      <c r="G362" s="19"/>
      <c r="H362" s="19">
        <v>2432188.0502597466</v>
      </c>
      <c r="I362" s="19"/>
      <c r="J362" s="19"/>
      <c r="K362" s="2">
        <f t="shared" si="15"/>
        <v>-932188.05025974661</v>
      </c>
      <c r="L362" s="19">
        <v>1500000</v>
      </c>
      <c r="M362" s="19"/>
    </row>
    <row r="363" spans="1:18" hidden="1" outlineLevel="1" x14ac:dyDescent="0.25">
      <c r="A363" s="19" t="s">
        <v>230</v>
      </c>
      <c r="B363" s="19" t="s">
        <v>37</v>
      </c>
      <c r="C363" s="47" t="s">
        <v>1794</v>
      </c>
      <c r="D363" s="19" t="s">
        <v>226</v>
      </c>
      <c r="E363" s="2">
        <f t="shared" si="14"/>
        <v>5300000</v>
      </c>
      <c r="F363" s="19">
        <v>3000000</v>
      </c>
      <c r="G363" s="19"/>
      <c r="H363" s="19"/>
      <c r="I363" s="19"/>
      <c r="J363" s="19"/>
      <c r="K363" s="2">
        <f t="shared" si="15"/>
        <v>8300000</v>
      </c>
      <c r="L363" s="19">
        <v>8300000</v>
      </c>
      <c r="M363" s="19"/>
    </row>
    <row r="364" spans="1:18" hidden="1" outlineLevel="1" x14ac:dyDescent="0.25">
      <c r="A364" s="19" t="s">
        <v>229</v>
      </c>
      <c r="B364" s="19" t="s">
        <v>39</v>
      </c>
      <c r="C364" s="47" t="s">
        <v>1801</v>
      </c>
      <c r="D364" s="19" t="s">
        <v>1026</v>
      </c>
      <c r="E364" s="2">
        <f t="shared" si="14"/>
        <v>1300000</v>
      </c>
      <c r="F364" s="19"/>
      <c r="G364" s="19"/>
      <c r="H364" s="19">
        <v>7002761.1878016861</v>
      </c>
      <c r="I364" s="19"/>
      <c r="J364" s="19"/>
      <c r="K364" s="2">
        <f t="shared" si="15"/>
        <v>-5702761.1878016861</v>
      </c>
      <c r="L364" s="19">
        <v>1300000</v>
      </c>
      <c r="M364" s="19"/>
    </row>
    <row r="365" spans="1:18" hidden="1" outlineLevel="1" x14ac:dyDescent="0.25">
      <c r="A365" s="19" t="s">
        <v>230</v>
      </c>
      <c r="B365" s="19" t="s">
        <v>39</v>
      </c>
      <c r="C365" s="47" t="s">
        <v>1802</v>
      </c>
      <c r="D365" s="19" t="s">
        <v>274</v>
      </c>
      <c r="E365" s="2">
        <f t="shared" si="14"/>
        <v>1300000</v>
      </c>
      <c r="F365" s="19"/>
      <c r="G365" s="19"/>
      <c r="H365" s="19">
        <v>7056104.6552206203</v>
      </c>
      <c r="I365" s="19"/>
      <c r="J365" s="19"/>
      <c r="K365" s="2">
        <f t="shared" si="15"/>
        <v>-5756104.6552206203</v>
      </c>
      <c r="L365" s="19">
        <v>1300000</v>
      </c>
      <c r="M365" s="19"/>
    </row>
    <row r="366" spans="1:18" hidden="1" outlineLevel="1" x14ac:dyDescent="0.25">
      <c r="A366" s="19" t="s">
        <v>61</v>
      </c>
      <c r="B366" s="19" t="s">
        <v>39</v>
      </c>
      <c r="E366" s="2">
        <f t="shared" ref="E366" si="16">+L366-F366</f>
        <v>0</v>
      </c>
      <c r="F366" s="19"/>
      <c r="G366" s="19"/>
      <c r="H366" s="19"/>
      <c r="I366" s="19"/>
      <c r="J366" s="19"/>
      <c r="K366" s="2">
        <f t="shared" si="15"/>
        <v>0</v>
      </c>
      <c r="L366" s="19"/>
      <c r="M366" s="19"/>
    </row>
    <row r="367" spans="1:18" s="35" customFormat="1" collapsed="1" x14ac:dyDescent="0.25">
      <c r="A367" s="4"/>
      <c r="B367" s="4"/>
      <c r="C367" s="50"/>
      <c r="D367" s="4" t="s">
        <v>85</v>
      </c>
      <c r="E367" s="4">
        <f t="shared" ref="E367:J367" si="17">SUM(E251:E366)</f>
        <v>211186000</v>
      </c>
      <c r="F367" s="4">
        <f t="shared" si="17"/>
        <v>102500000</v>
      </c>
      <c r="G367" s="4">
        <f t="shared" si="17"/>
        <v>14200000</v>
      </c>
      <c r="H367" s="4">
        <f t="shared" si="17"/>
        <v>39876559.093207866</v>
      </c>
      <c r="I367" s="4">
        <f t="shared" si="17"/>
        <v>0</v>
      </c>
      <c r="J367" s="4">
        <f t="shared" si="17"/>
        <v>0</v>
      </c>
      <c r="K367" s="4">
        <f t="shared" si="15"/>
        <v>288009440.90679216</v>
      </c>
      <c r="L367" s="4">
        <f>SUM(L251:L366)</f>
        <v>313686000</v>
      </c>
      <c r="M367" s="41"/>
      <c r="N367" s="35">
        <v>282686000</v>
      </c>
      <c r="O367" s="19">
        <v>2582306.7498144396</v>
      </c>
      <c r="P367" s="35">
        <v>-11458865.843022306</v>
      </c>
      <c r="Q367" s="35">
        <v>14200000</v>
      </c>
      <c r="R367" s="35">
        <f>+SUM(N367:Q367)-K367</f>
        <v>0</v>
      </c>
    </row>
    <row r="368" spans="1:18" outlineLevel="1" x14ac:dyDescent="0.25">
      <c r="A368" s="19" t="s">
        <v>249</v>
      </c>
      <c r="B368" s="19" t="s">
        <v>20</v>
      </c>
      <c r="C368" s="47" t="s">
        <v>1082</v>
      </c>
      <c r="D368" s="31" t="s">
        <v>234</v>
      </c>
      <c r="E368" s="16">
        <f t="shared" ref="E368:E431" si="18">+L368-F368-J368-I368</f>
        <v>4426000</v>
      </c>
      <c r="F368" s="19">
        <v>2500000</v>
      </c>
      <c r="G368" s="19"/>
      <c r="H368" s="19"/>
      <c r="I368" s="31">
        <v>146000</v>
      </c>
      <c r="J368" s="19"/>
      <c r="K368" s="2">
        <f>SUM(E368:G368)-H368-I368+J368</f>
        <v>6780000</v>
      </c>
      <c r="L368" s="19">
        <v>7072000</v>
      </c>
      <c r="M368" s="19" t="s">
        <v>371</v>
      </c>
    </row>
    <row r="369" spans="1:13" outlineLevel="1" x14ac:dyDescent="0.25">
      <c r="A369" s="19" t="s">
        <v>249</v>
      </c>
      <c r="B369" s="19" t="s">
        <v>20</v>
      </c>
      <c r="C369" s="47" t="s">
        <v>1083</v>
      </c>
      <c r="D369" s="19" t="s">
        <v>423</v>
      </c>
      <c r="E369" s="16">
        <f t="shared" si="18"/>
        <v>4572000</v>
      </c>
      <c r="F369" s="19">
        <v>2500000</v>
      </c>
      <c r="G369" s="19"/>
      <c r="H369" s="19"/>
      <c r="I369" s="19">
        <v>0</v>
      </c>
      <c r="J369" s="19"/>
      <c r="K369" s="2">
        <f t="shared" ref="K369:K432" si="19">SUM(E369:G369)-H369-I369+J369</f>
        <v>7072000</v>
      </c>
      <c r="L369" s="19">
        <v>7072000</v>
      </c>
      <c r="M369" s="19" t="s">
        <v>371</v>
      </c>
    </row>
    <row r="370" spans="1:13" outlineLevel="1" x14ac:dyDescent="0.25">
      <c r="A370" s="19" t="s">
        <v>249</v>
      </c>
      <c r="B370" s="19" t="s">
        <v>20</v>
      </c>
      <c r="C370" s="47" t="s">
        <v>1084</v>
      </c>
      <c r="D370" s="19" t="s">
        <v>919</v>
      </c>
      <c r="E370" s="16">
        <f t="shared" si="18"/>
        <v>2572000</v>
      </c>
      <c r="F370" s="19">
        <v>0</v>
      </c>
      <c r="G370" s="19"/>
      <c r="H370" s="19"/>
      <c r="I370" s="19">
        <v>0</v>
      </c>
      <c r="J370" s="19"/>
      <c r="K370" s="2">
        <f t="shared" si="19"/>
        <v>2572000</v>
      </c>
      <c r="L370" s="19">
        <v>2572000</v>
      </c>
      <c r="M370" s="19" t="s">
        <v>371</v>
      </c>
    </row>
    <row r="371" spans="1:13" outlineLevel="1" x14ac:dyDescent="0.25">
      <c r="A371" s="19" t="s">
        <v>249</v>
      </c>
      <c r="B371" s="19" t="s">
        <v>20</v>
      </c>
      <c r="C371" s="47" t="s">
        <v>1085</v>
      </c>
      <c r="D371" s="19" t="s">
        <v>236</v>
      </c>
      <c r="E371" s="16">
        <f t="shared" si="18"/>
        <v>2572000</v>
      </c>
      <c r="F371" s="19">
        <v>0</v>
      </c>
      <c r="G371" s="19"/>
      <c r="H371" s="19"/>
      <c r="I371" s="19">
        <v>0</v>
      </c>
      <c r="J371" s="19"/>
      <c r="K371" s="2">
        <f t="shared" si="19"/>
        <v>2572000</v>
      </c>
      <c r="L371" s="19">
        <v>2572000</v>
      </c>
      <c r="M371" s="19" t="s">
        <v>371</v>
      </c>
    </row>
    <row r="372" spans="1:13" outlineLevel="1" x14ac:dyDescent="0.25">
      <c r="A372" s="19" t="s">
        <v>249</v>
      </c>
      <c r="B372" s="19" t="s">
        <v>20</v>
      </c>
      <c r="C372" s="47" t="s">
        <v>1086</v>
      </c>
      <c r="D372" s="19" t="s">
        <v>522</v>
      </c>
      <c r="E372" s="16">
        <f t="shared" si="18"/>
        <v>4572000</v>
      </c>
      <c r="F372" s="19">
        <v>2500000</v>
      </c>
      <c r="G372" s="19"/>
      <c r="H372" s="19"/>
      <c r="I372" s="19">
        <v>0</v>
      </c>
      <c r="J372" s="19"/>
      <c r="K372" s="2">
        <f t="shared" si="19"/>
        <v>7072000</v>
      </c>
      <c r="L372" s="19">
        <v>7072000</v>
      </c>
      <c r="M372" s="19" t="s">
        <v>371</v>
      </c>
    </row>
    <row r="373" spans="1:13" outlineLevel="1" x14ac:dyDescent="0.25">
      <c r="A373" s="19" t="s">
        <v>249</v>
      </c>
      <c r="B373" s="19" t="s">
        <v>20</v>
      </c>
      <c r="C373" s="47" t="s">
        <v>1087</v>
      </c>
      <c r="D373" s="31" t="s">
        <v>1030</v>
      </c>
      <c r="E373" s="16">
        <f t="shared" si="18"/>
        <v>4416000</v>
      </c>
      <c r="F373" s="19">
        <v>2500000</v>
      </c>
      <c r="G373" s="19"/>
      <c r="H373" s="19"/>
      <c r="I373" s="31">
        <v>156000</v>
      </c>
      <c r="J373" s="19"/>
      <c r="K373" s="2">
        <f t="shared" si="19"/>
        <v>6760000</v>
      </c>
      <c r="L373" s="19">
        <v>7072000</v>
      </c>
      <c r="M373" s="19" t="s">
        <v>371</v>
      </c>
    </row>
    <row r="374" spans="1:13" outlineLevel="1" x14ac:dyDescent="0.25">
      <c r="A374" s="19" t="s">
        <v>249</v>
      </c>
      <c r="B374" s="19" t="s">
        <v>20</v>
      </c>
      <c r="C374" s="47" t="s">
        <v>1088</v>
      </c>
      <c r="D374" s="19" t="s">
        <v>461</v>
      </c>
      <c r="E374" s="16">
        <f t="shared" si="18"/>
        <v>4000000</v>
      </c>
      <c r="F374" s="19">
        <v>2500000</v>
      </c>
      <c r="G374" s="19"/>
      <c r="H374" s="19"/>
      <c r="I374" s="19">
        <v>0</v>
      </c>
      <c r="J374" s="19"/>
      <c r="K374" s="2">
        <f t="shared" si="19"/>
        <v>6500000</v>
      </c>
      <c r="L374" s="19">
        <v>6500000</v>
      </c>
      <c r="M374" s="19" t="s">
        <v>252</v>
      </c>
    </row>
    <row r="375" spans="1:13" outlineLevel="1" x14ac:dyDescent="0.25">
      <c r="A375" s="19" t="s">
        <v>249</v>
      </c>
      <c r="B375" s="19" t="s">
        <v>20</v>
      </c>
      <c r="C375" s="47" t="s">
        <v>2095</v>
      </c>
      <c r="D375" s="31" t="s">
        <v>2096</v>
      </c>
      <c r="E375" s="16">
        <f t="shared" si="18"/>
        <v>3265000</v>
      </c>
      <c r="F375" s="19">
        <v>2500000</v>
      </c>
      <c r="G375" s="19">
        <v>1000000</v>
      </c>
      <c r="H375" s="19"/>
      <c r="I375" s="31">
        <v>345000</v>
      </c>
      <c r="J375" s="19"/>
      <c r="K375" s="2">
        <f t="shared" si="19"/>
        <v>6420000</v>
      </c>
      <c r="L375" s="19">
        <v>6110000</v>
      </c>
      <c r="M375" s="19" t="s">
        <v>252</v>
      </c>
    </row>
    <row r="376" spans="1:13" outlineLevel="1" x14ac:dyDescent="0.25">
      <c r="A376" s="19" t="s">
        <v>249</v>
      </c>
      <c r="B376" s="19" t="s">
        <v>20</v>
      </c>
      <c r="C376" s="47" t="s">
        <v>1090</v>
      </c>
      <c r="D376" s="19" t="s">
        <v>1899</v>
      </c>
      <c r="E376" s="16">
        <f t="shared" si="18"/>
        <v>6500000</v>
      </c>
      <c r="F376" s="19">
        <v>2500000</v>
      </c>
      <c r="G376" s="19"/>
      <c r="H376" s="19"/>
      <c r="I376" s="19">
        <v>0</v>
      </c>
      <c r="J376" s="19"/>
      <c r="K376" s="2">
        <f t="shared" si="19"/>
        <v>9000000</v>
      </c>
      <c r="L376" s="19">
        <v>9000000</v>
      </c>
      <c r="M376" s="19" t="s">
        <v>251</v>
      </c>
    </row>
    <row r="377" spans="1:13" outlineLevel="1" x14ac:dyDescent="0.25">
      <c r="A377" s="19" t="s">
        <v>249</v>
      </c>
      <c r="B377" s="19" t="s">
        <v>20</v>
      </c>
      <c r="C377" s="47" t="s">
        <v>1091</v>
      </c>
      <c r="D377" s="19" t="s">
        <v>232</v>
      </c>
      <c r="E377" s="16">
        <f t="shared" si="18"/>
        <v>2500000</v>
      </c>
      <c r="F377" s="19">
        <v>0</v>
      </c>
      <c r="G377" s="19"/>
      <c r="H377" s="19"/>
      <c r="I377" s="19">
        <v>0</v>
      </c>
      <c r="J377" s="19"/>
      <c r="K377" s="2">
        <f t="shared" si="19"/>
        <v>2500000</v>
      </c>
      <c r="L377" s="19">
        <v>2500000</v>
      </c>
      <c r="M377" s="19" t="s">
        <v>251</v>
      </c>
    </row>
    <row r="378" spans="1:13" outlineLevel="1" x14ac:dyDescent="0.25">
      <c r="A378" s="19" t="s">
        <v>249</v>
      </c>
      <c r="B378" s="19" t="s">
        <v>20</v>
      </c>
      <c r="C378" s="47" t="s">
        <v>1092</v>
      </c>
      <c r="D378" s="31" t="s">
        <v>1031</v>
      </c>
      <c r="E378" s="16">
        <f t="shared" si="18"/>
        <v>6112000</v>
      </c>
      <c r="F378" s="19">
        <v>2500000</v>
      </c>
      <c r="G378" s="19"/>
      <c r="H378" s="19"/>
      <c r="I378" s="31">
        <v>388000</v>
      </c>
      <c r="J378" s="19"/>
      <c r="K378" s="2">
        <f t="shared" si="19"/>
        <v>8224000</v>
      </c>
      <c r="L378" s="19">
        <v>9000000</v>
      </c>
      <c r="M378" s="19" t="s">
        <v>251</v>
      </c>
    </row>
    <row r="379" spans="1:13" outlineLevel="1" x14ac:dyDescent="0.25">
      <c r="A379" s="19" t="s">
        <v>249</v>
      </c>
      <c r="B379" s="19" t="s">
        <v>20</v>
      </c>
      <c r="C379" s="47" t="s">
        <v>1093</v>
      </c>
      <c r="D379" s="19" t="s">
        <v>235</v>
      </c>
      <c r="E379" s="16">
        <f t="shared" si="18"/>
        <v>5000000</v>
      </c>
      <c r="F379" s="19">
        <v>2500000</v>
      </c>
      <c r="G379" s="19"/>
      <c r="H379" s="19"/>
      <c r="I379" s="19">
        <v>0</v>
      </c>
      <c r="J379" s="19"/>
      <c r="K379" s="2">
        <f t="shared" si="19"/>
        <v>7500000</v>
      </c>
      <c r="L379" s="19">
        <v>7500000</v>
      </c>
      <c r="M379" s="19" t="s">
        <v>366</v>
      </c>
    </row>
    <row r="380" spans="1:13" outlineLevel="1" x14ac:dyDescent="0.25">
      <c r="A380" s="19" t="s">
        <v>249</v>
      </c>
      <c r="B380" s="19" t="s">
        <v>20</v>
      </c>
      <c r="C380" s="47" t="s">
        <v>1094</v>
      </c>
      <c r="D380" s="19" t="s">
        <v>233</v>
      </c>
      <c r="E380" s="16">
        <f t="shared" si="18"/>
        <v>5000000</v>
      </c>
      <c r="F380" s="19">
        <v>2500000</v>
      </c>
      <c r="G380" s="19"/>
      <c r="H380" s="19"/>
      <c r="I380" s="19">
        <v>0</v>
      </c>
      <c r="J380" s="19"/>
      <c r="K380" s="2">
        <f t="shared" si="19"/>
        <v>7500000</v>
      </c>
      <c r="L380" s="19">
        <v>7500000</v>
      </c>
      <c r="M380" s="19" t="s">
        <v>366</v>
      </c>
    </row>
    <row r="381" spans="1:13" outlineLevel="1" x14ac:dyDescent="0.25">
      <c r="A381" s="19" t="s">
        <v>249</v>
      </c>
      <c r="B381" s="19" t="s">
        <v>20</v>
      </c>
      <c r="C381" s="47" t="s">
        <v>1095</v>
      </c>
      <c r="D381" s="19" t="s">
        <v>402</v>
      </c>
      <c r="E381" s="16">
        <f t="shared" si="18"/>
        <v>3000000</v>
      </c>
      <c r="F381" s="19">
        <v>0</v>
      </c>
      <c r="G381" s="19"/>
      <c r="H381" s="19"/>
      <c r="I381" s="19">
        <v>0</v>
      </c>
      <c r="J381" s="19"/>
      <c r="K381" s="2">
        <f t="shared" si="19"/>
        <v>3000000</v>
      </c>
      <c r="L381" s="19">
        <v>3000000</v>
      </c>
      <c r="M381" s="19" t="s">
        <v>366</v>
      </c>
    </row>
    <row r="382" spans="1:13" outlineLevel="1" x14ac:dyDescent="0.25">
      <c r="A382" s="19" t="s">
        <v>249</v>
      </c>
      <c r="B382" s="19" t="s">
        <v>20</v>
      </c>
      <c r="C382" s="47" t="s">
        <v>2283</v>
      </c>
      <c r="D382" s="19" t="s">
        <v>2284</v>
      </c>
      <c r="E382" s="16">
        <f t="shared" si="18"/>
        <v>104000</v>
      </c>
      <c r="F382" s="19">
        <v>2500000</v>
      </c>
      <c r="G382" s="19">
        <v>600000</v>
      </c>
      <c r="H382" s="19"/>
      <c r="I382" s="19">
        <v>0</v>
      </c>
      <c r="J382" s="19"/>
      <c r="K382" s="2">
        <f t="shared" si="19"/>
        <v>3204000</v>
      </c>
      <c r="L382" s="19">
        <v>2604000</v>
      </c>
      <c r="M382" s="19" t="s">
        <v>371</v>
      </c>
    </row>
    <row r="383" spans="1:13" outlineLevel="1" x14ac:dyDescent="0.25">
      <c r="A383" s="19" t="s">
        <v>249</v>
      </c>
      <c r="B383" s="19" t="s">
        <v>20</v>
      </c>
      <c r="C383" s="47" t="s">
        <v>1097</v>
      </c>
      <c r="D383" s="19" t="s">
        <v>920</v>
      </c>
      <c r="E383" s="16">
        <f t="shared" si="18"/>
        <v>2344000</v>
      </c>
      <c r="F383" s="19">
        <v>2500000</v>
      </c>
      <c r="G383" s="19"/>
      <c r="H383" s="19"/>
      <c r="I383" s="19">
        <v>0</v>
      </c>
      <c r="J383" s="19"/>
      <c r="K383" s="2">
        <f t="shared" si="19"/>
        <v>4844000</v>
      </c>
      <c r="L383" s="19">
        <v>4844000</v>
      </c>
      <c r="M383" s="19" t="s">
        <v>371</v>
      </c>
    </row>
    <row r="384" spans="1:13" outlineLevel="1" x14ac:dyDescent="0.25">
      <c r="A384" s="19" t="s">
        <v>249</v>
      </c>
      <c r="B384" s="19" t="s">
        <v>20</v>
      </c>
      <c r="C384" s="47" t="s">
        <v>2285</v>
      </c>
      <c r="D384" s="19" t="s">
        <v>2286</v>
      </c>
      <c r="E384" s="16">
        <f t="shared" si="18"/>
        <v>832000</v>
      </c>
      <c r="F384" s="19">
        <v>0</v>
      </c>
      <c r="G384" s="19">
        <v>800000</v>
      </c>
      <c r="H384" s="19"/>
      <c r="I384" s="19">
        <v>0</v>
      </c>
      <c r="J384" s="19"/>
      <c r="K384" s="2">
        <f t="shared" si="19"/>
        <v>1632000</v>
      </c>
      <c r="L384" s="19">
        <v>832000</v>
      </c>
      <c r="M384" s="19" t="s">
        <v>371</v>
      </c>
    </row>
    <row r="385" spans="1:13" outlineLevel="1" x14ac:dyDescent="0.25">
      <c r="A385" s="19" t="s">
        <v>249</v>
      </c>
      <c r="B385" s="19" t="s">
        <v>20</v>
      </c>
      <c r="C385" s="47" t="s">
        <v>2287</v>
      </c>
      <c r="D385" s="19" t="s">
        <v>2288</v>
      </c>
      <c r="E385" s="16">
        <f t="shared" si="18"/>
        <v>1858400</v>
      </c>
      <c r="F385" s="19">
        <v>2500000</v>
      </c>
      <c r="G385" s="19">
        <v>960000</v>
      </c>
      <c r="H385" s="19"/>
      <c r="I385" s="19">
        <v>0</v>
      </c>
      <c r="J385" s="19"/>
      <c r="K385" s="2">
        <f t="shared" si="19"/>
        <v>5318400</v>
      </c>
      <c r="L385" s="19">
        <v>4358400</v>
      </c>
      <c r="M385" s="19" t="s">
        <v>252</v>
      </c>
    </row>
    <row r="386" spans="1:13" outlineLevel="1" x14ac:dyDescent="0.25">
      <c r="A386" s="19" t="s">
        <v>249</v>
      </c>
      <c r="B386" s="19" t="s">
        <v>20</v>
      </c>
      <c r="C386" s="47" t="s">
        <v>1100</v>
      </c>
      <c r="D386" s="19" t="s">
        <v>1034</v>
      </c>
      <c r="E386" s="16">
        <f t="shared" si="18"/>
        <v>0</v>
      </c>
      <c r="F386" s="19">
        <v>0</v>
      </c>
      <c r="G386" s="19"/>
      <c r="H386" s="19"/>
      <c r="I386" s="19">
        <v>0</v>
      </c>
      <c r="J386" s="19"/>
      <c r="K386" s="2">
        <f t="shared" si="19"/>
        <v>0</v>
      </c>
      <c r="L386" s="19">
        <v>0</v>
      </c>
      <c r="M386" s="19" t="s">
        <v>251</v>
      </c>
    </row>
    <row r="387" spans="1:13" outlineLevel="1" x14ac:dyDescent="0.25">
      <c r="A387" s="19" t="s">
        <v>249</v>
      </c>
      <c r="B387" s="19" t="s">
        <v>20</v>
      </c>
      <c r="C387" s="47" t="s">
        <v>1101</v>
      </c>
      <c r="D387" s="19" t="s">
        <v>523</v>
      </c>
      <c r="E387" s="16">
        <f t="shared" si="18"/>
        <v>1960000</v>
      </c>
      <c r="F387" s="19">
        <v>0</v>
      </c>
      <c r="G387" s="19"/>
      <c r="H387" s="19"/>
      <c r="I387" s="19">
        <v>0</v>
      </c>
      <c r="J387" s="19"/>
      <c r="K387" s="2">
        <f t="shared" si="19"/>
        <v>1960000</v>
      </c>
      <c r="L387" s="19">
        <v>1960000</v>
      </c>
      <c r="M387" s="19" t="s">
        <v>366</v>
      </c>
    </row>
    <row r="388" spans="1:13" outlineLevel="1" x14ac:dyDescent="0.25">
      <c r="A388" s="19" t="s">
        <v>249</v>
      </c>
      <c r="B388" s="19" t="s">
        <v>20</v>
      </c>
      <c r="C388" s="47" t="s">
        <v>1902</v>
      </c>
      <c r="D388" s="19" t="s">
        <v>1035</v>
      </c>
      <c r="E388" s="16">
        <f t="shared" si="18"/>
        <v>3960000</v>
      </c>
      <c r="F388" s="19">
        <v>2500000</v>
      </c>
      <c r="G388" s="19"/>
      <c r="H388" s="19"/>
      <c r="I388" s="19">
        <v>0</v>
      </c>
      <c r="J388" s="19"/>
      <c r="K388" s="2">
        <f t="shared" si="19"/>
        <v>6460000</v>
      </c>
      <c r="L388" s="19">
        <v>6460000</v>
      </c>
      <c r="M388" s="19" t="s">
        <v>366</v>
      </c>
    </row>
    <row r="389" spans="1:13" outlineLevel="1" x14ac:dyDescent="0.25">
      <c r="A389" s="19" t="s">
        <v>249</v>
      </c>
      <c r="B389" s="19" t="s">
        <v>20</v>
      </c>
      <c r="C389" s="47" t="s">
        <v>2289</v>
      </c>
      <c r="D389" s="19" t="s">
        <v>2290</v>
      </c>
      <c r="E389" s="16">
        <f t="shared" si="18"/>
        <v>61200</v>
      </c>
      <c r="F389" s="19">
        <v>0</v>
      </c>
      <c r="G389" s="19">
        <v>240000</v>
      </c>
      <c r="H389" s="19"/>
      <c r="I389" s="19">
        <v>0</v>
      </c>
      <c r="J389" s="19"/>
      <c r="K389" s="2">
        <f t="shared" si="19"/>
        <v>301200</v>
      </c>
      <c r="L389" s="19">
        <v>61200</v>
      </c>
      <c r="M389" s="19" t="s">
        <v>372</v>
      </c>
    </row>
    <row r="390" spans="1:13" outlineLevel="1" x14ac:dyDescent="0.25">
      <c r="A390" s="19" t="s">
        <v>249</v>
      </c>
      <c r="B390" s="19" t="s">
        <v>20</v>
      </c>
      <c r="D390" s="19" t="s">
        <v>2190</v>
      </c>
      <c r="E390" s="16">
        <f t="shared" si="18"/>
        <v>0</v>
      </c>
      <c r="F390" s="19">
        <v>0</v>
      </c>
      <c r="G390" s="19"/>
      <c r="H390" s="19"/>
      <c r="I390" s="19">
        <v>0</v>
      </c>
      <c r="J390" s="19"/>
      <c r="K390" s="2">
        <f t="shared" si="19"/>
        <v>0</v>
      </c>
      <c r="L390" s="19">
        <v>0</v>
      </c>
      <c r="M390" s="19" t="s">
        <v>372</v>
      </c>
    </row>
    <row r="391" spans="1:13" outlineLevel="1" x14ac:dyDescent="0.25">
      <c r="A391" s="19" t="s">
        <v>249</v>
      </c>
      <c r="B391" s="19" t="s">
        <v>20</v>
      </c>
      <c r="C391" s="47" t="s">
        <v>1103</v>
      </c>
      <c r="D391" s="19" t="s">
        <v>238</v>
      </c>
      <c r="E391" s="16">
        <f t="shared" si="18"/>
        <v>1344000</v>
      </c>
      <c r="F391" s="19">
        <v>0</v>
      </c>
      <c r="G391" s="19"/>
      <c r="H391" s="19"/>
      <c r="I391" s="19">
        <v>0</v>
      </c>
      <c r="J391" s="19"/>
      <c r="K391" s="2">
        <f t="shared" si="19"/>
        <v>1344000</v>
      </c>
      <c r="L391" s="19">
        <v>1344000</v>
      </c>
      <c r="M391" s="19" t="s">
        <v>371</v>
      </c>
    </row>
    <row r="392" spans="1:13" outlineLevel="1" x14ac:dyDescent="0.25">
      <c r="A392" s="19" t="s">
        <v>249</v>
      </c>
      <c r="B392" s="19" t="s">
        <v>20</v>
      </c>
      <c r="C392" s="47" t="s">
        <v>1104</v>
      </c>
      <c r="D392" s="19" t="s">
        <v>248</v>
      </c>
      <c r="E392" s="16">
        <f t="shared" si="18"/>
        <v>3344000</v>
      </c>
      <c r="F392" s="19">
        <v>2500000</v>
      </c>
      <c r="G392" s="19"/>
      <c r="H392" s="19"/>
      <c r="I392" s="19">
        <v>0</v>
      </c>
      <c r="J392" s="19"/>
      <c r="K392" s="2">
        <f t="shared" si="19"/>
        <v>5844000</v>
      </c>
      <c r="L392" s="19">
        <v>5844000</v>
      </c>
      <c r="M392" s="19" t="s">
        <v>371</v>
      </c>
    </row>
    <row r="393" spans="1:13" outlineLevel="1" x14ac:dyDescent="0.25">
      <c r="A393" s="19" t="s">
        <v>249</v>
      </c>
      <c r="B393" s="19" t="s">
        <v>20</v>
      </c>
      <c r="C393" s="47" t="s">
        <v>1105</v>
      </c>
      <c r="D393" s="19" t="s">
        <v>240</v>
      </c>
      <c r="E393" s="16">
        <f t="shared" si="18"/>
        <v>3960000</v>
      </c>
      <c r="F393" s="19">
        <v>2500000</v>
      </c>
      <c r="G393" s="19"/>
      <c r="H393" s="19"/>
      <c r="I393" s="19">
        <v>0</v>
      </c>
      <c r="J393" s="19"/>
      <c r="K393" s="2">
        <f t="shared" si="19"/>
        <v>6460000</v>
      </c>
      <c r="L393" s="19">
        <v>6460000</v>
      </c>
      <c r="M393" s="19" t="s">
        <v>366</v>
      </c>
    </row>
    <row r="394" spans="1:13" outlineLevel="1" x14ac:dyDescent="0.25">
      <c r="A394" s="19" t="s">
        <v>249</v>
      </c>
      <c r="B394" s="19" t="s">
        <v>20</v>
      </c>
      <c r="C394" s="47" t="s">
        <v>2291</v>
      </c>
      <c r="D394" s="19" t="s">
        <v>2292</v>
      </c>
      <c r="E394" s="16">
        <f t="shared" si="18"/>
        <v>-721600</v>
      </c>
      <c r="F394" s="19">
        <v>2500000</v>
      </c>
      <c r="G394" s="19">
        <v>360000</v>
      </c>
      <c r="H394" s="19"/>
      <c r="I394" s="19">
        <v>0</v>
      </c>
      <c r="J394" s="19"/>
      <c r="K394" s="2">
        <f t="shared" si="19"/>
        <v>2138400</v>
      </c>
      <c r="L394" s="19">
        <v>1778400</v>
      </c>
      <c r="M394" s="19" t="s">
        <v>366</v>
      </c>
    </row>
    <row r="395" spans="1:13" outlineLevel="1" x14ac:dyDescent="0.25">
      <c r="A395" s="19" t="s">
        <v>249</v>
      </c>
      <c r="B395" s="19" t="s">
        <v>20</v>
      </c>
      <c r="C395" s="47" t="s">
        <v>1107</v>
      </c>
      <c r="D395" s="19" t="s">
        <v>365</v>
      </c>
      <c r="E395" s="16">
        <f t="shared" si="18"/>
        <v>2344000</v>
      </c>
      <c r="F395" s="19">
        <v>2500000</v>
      </c>
      <c r="G395" s="19"/>
      <c r="H395" s="19"/>
      <c r="I395" s="19">
        <v>0</v>
      </c>
      <c r="J395" s="19"/>
      <c r="K395" s="2">
        <f t="shared" si="19"/>
        <v>4844000</v>
      </c>
      <c r="L395" s="19">
        <v>4844000</v>
      </c>
      <c r="M395" s="19" t="s">
        <v>371</v>
      </c>
    </row>
    <row r="396" spans="1:13" outlineLevel="1" x14ac:dyDescent="0.25">
      <c r="A396" s="19" t="s">
        <v>249</v>
      </c>
      <c r="B396" s="19" t="s">
        <v>20</v>
      </c>
      <c r="C396" s="47" t="s">
        <v>1108</v>
      </c>
      <c r="D396" s="19" t="s">
        <v>243</v>
      </c>
      <c r="E396" s="16">
        <f t="shared" si="18"/>
        <v>3344000</v>
      </c>
      <c r="F396" s="19">
        <v>2500000</v>
      </c>
      <c r="G396" s="19"/>
      <c r="H396" s="19"/>
      <c r="I396" s="19">
        <v>0</v>
      </c>
      <c r="J396" s="19"/>
      <c r="K396" s="2">
        <f t="shared" si="19"/>
        <v>5844000</v>
      </c>
      <c r="L396" s="19">
        <v>5844000</v>
      </c>
      <c r="M396" s="19" t="s">
        <v>371</v>
      </c>
    </row>
    <row r="397" spans="1:13" outlineLevel="1" x14ac:dyDescent="0.25">
      <c r="A397" s="19" t="s">
        <v>249</v>
      </c>
      <c r="B397" s="19" t="s">
        <v>20</v>
      </c>
      <c r="C397" s="47" t="s">
        <v>1110</v>
      </c>
      <c r="D397" s="19" t="s">
        <v>875</v>
      </c>
      <c r="E397" s="16">
        <f t="shared" si="18"/>
        <v>3344000</v>
      </c>
      <c r="F397" s="19">
        <v>2500000</v>
      </c>
      <c r="G397" s="19"/>
      <c r="H397" s="19"/>
      <c r="I397" s="19">
        <v>0</v>
      </c>
      <c r="J397" s="19"/>
      <c r="K397" s="2">
        <f t="shared" si="19"/>
        <v>5844000</v>
      </c>
      <c r="L397" s="19">
        <v>5844000</v>
      </c>
      <c r="M397" s="19" t="s">
        <v>371</v>
      </c>
    </row>
    <row r="398" spans="1:13" outlineLevel="1" x14ac:dyDescent="0.25">
      <c r="A398" s="19" t="s">
        <v>249</v>
      </c>
      <c r="B398" s="19" t="s">
        <v>20</v>
      </c>
      <c r="C398" s="47" t="s">
        <v>1111</v>
      </c>
      <c r="D398" s="19" t="s">
        <v>463</v>
      </c>
      <c r="E398" s="16">
        <f t="shared" si="18"/>
        <v>3960000</v>
      </c>
      <c r="F398" s="19">
        <v>2500000</v>
      </c>
      <c r="G398" s="19"/>
      <c r="H398" s="19"/>
      <c r="I398" s="19">
        <v>0</v>
      </c>
      <c r="J398" s="19"/>
      <c r="K398" s="2">
        <f t="shared" si="19"/>
        <v>6460000</v>
      </c>
      <c r="L398" s="19">
        <v>6460000</v>
      </c>
      <c r="M398" s="19" t="s">
        <v>366</v>
      </c>
    </row>
    <row r="399" spans="1:13" outlineLevel="1" x14ac:dyDescent="0.25">
      <c r="A399" s="19" t="s">
        <v>249</v>
      </c>
      <c r="B399" s="19" t="s">
        <v>20</v>
      </c>
      <c r="C399" s="47" t="s">
        <v>2097</v>
      </c>
      <c r="D399" s="19" t="s">
        <v>2098</v>
      </c>
      <c r="E399" s="16">
        <f t="shared" si="18"/>
        <v>3344000</v>
      </c>
      <c r="F399" s="19">
        <v>2500000</v>
      </c>
      <c r="G399" s="19"/>
      <c r="H399" s="19"/>
      <c r="I399" s="19">
        <v>0</v>
      </c>
      <c r="J399" s="19"/>
      <c r="K399" s="2">
        <f t="shared" si="19"/>
        <v>5844000</v>
      </c>
      <c r="L399" s="19">
        <v>5844000</v>
      </c>
      <c r="M399" s="19" t="s">
        <v>371</v>
      </c>
    </row>
    <row r="400" spans="1:13" outlineLevel="1" x14ac:dyDescent="0.25">
      <c r="A400" s="19" t="s">
        <v>249</v>
      </c>
      <c r="B400" s="19" t="s">
        <v>20</v>
      </c>
      <c r="C400" s="47" t="s">
        <v>1904</v>
      </c>
      <c r="D400" s="19" t="s">
        <v>1905</v>
      </c>
      <c r="E400" s="16">
        <f t="shared" si="18"/>
        <v>2344000</v>
      </c>
      <c r="F400" s="19">
        <v>500000</v>
      </c>
      <c r="G400" s="19"/>
      <c r="H400" s="19"/>
      <c r="I400" s="19">
        <v>0</v>
      </c>
      <c r="J400" s="19"/>
      <c r="K400" s="2">
        <f t="shared" si="19"/>
        <v>2844000</v>
      </c>
      <c r="L400" s="19">
        <v>2844000</v>
      </c>
      <c r="M400" s="19" t="s">
        <v>371</v>
      </c>
    </row>
    <row r="401" spans="1:13" outlineLevel="1" x14ac:dyDescent="0.25">
      <c r="A401" s="19" t="s">
        <v>249</v>
      </c>
      <c r="B401" s="19" t="s">
        <v>20</v>
      </c>
      <c r="C401" s="47" t="s">
        <v>1113</v>
      </c>
      <c r="D401" s="19" t="s">
        <v>1037</v>
      </c>
      <c r="E401" s="16">
        <f t="shared" si="18"/>
        <v>1344000</v>
      </c>
      <c r="F401" s="19">
        <v>0</v>
      </c>
      <c r="G401" s="19"/>
      <c r="H401" s="19"/>
      <c r="I401" s="19">
        <v>0</v>
      </c>
      <c r="J401" s="19"/>
      <c r="K401" s="2">
        <f t="shared" si="19"/>
        <v>1344000</v>
      </c>
      <c r="L401" s="19">
        <v>1344000</v>
      </c>
      <c r="M401" s="19" t="s">
        <v>371</v>
      </c>
    </row>
    <row r="402" spans="1:13" outlineLevel="1" x14ac:dyDescent="0.25">
      <c r="A402" s="19" t="s">
        <v>249</v>
      </c>
      <c r="B402" s="19" t="s">
        <v>20</v>
      </c>
      <c r="C402" s="47" t="s">
        <v>2099</v>
      </c>
      <c r="D402" s="19" t="s">
        <v>2100</v>
      </c>
      <c r="E402" s="16">
        <f t="shared" si="18"/>
        <v>3960000</v>
      </c>
      <c r="F402" s="19">
        <v>0</v>
      </c>
      <c r="G402" s="19"/>
      <c r="H402" s="19"/>
      <c r="I402" s="19">
        <v>0</v>
      </c>
      <c r="J402" s="19"/>
      <c r="K402" s="2">
        <f t="shared" si="19"/>
        <v>3960000</v>
      </c>
      <c r="L402" s="19">
        <v>3960000</v>
      </c>
      <c r="M402" s="19" t="s">
        <v>366</v>
      </c>
    </row>
    <row r="403" spans="1:13" outlineLevel="1" x14ac:dyDescent="0.25">
      <c r="A403" s="19" t="s">
        <v>249</v>
      </c>
      <c r="B403" s="19" t="s">
        <v>20</v>
      </c>
      <c r="C403" s="47" t="s">
        <v>2101</v>
      </c>
      <c r="D403" s="19" t="s">
        <v>2102</v>
      </c>
      <c r="E403" s="16">
        <f t="shared" si="18"/>
        <v>2040000</v>
      </c>
      <c r="F403" s="19">
        <v>0</v>
      </c>
      <c r="G403" s="19">
        <v>1000000</v>
      </c>
      <c r="H403" s="19"/>
      <c r="I403" s="19">
        <v>0</v>
      </c>
      <c r="J403" s="19"/>
      <c r="K403" s="2">
        <f t="shared" si="19"/>
        <v>3040000</v>
      </c>
      <c r="L403" s="19">
        <v>2040000</v>
      </c>
      <c r="M403" s="19" t="s">
        <v>371</v>
      </c>
    </row>
    <row r="404" spans="1:13" outlineLevel="1" x14ac:dyDescent="0.25">
      <c r="A404" s="19" t="s">
        <v>249</v>
      </c>
      <c r="B404" s="19" t="s">
        <v>20</v>
      </c>
      <c r="C404" s="47" t="s">
        <v>1115</v>
      </c>
      <c r="D404" s="19" t="s">
        <v>242</v>
      </c>
      <c r="E404" s="16">
        <f t="shared" si="18"/>
        <v>3344000</v>
      </c>
      <c r="F404" s="19">
        <v>2500000</v>
      </c>
      <c r="G404" s="19"/>
      <c r="H404" s="19"/>
      <c r="I404" s="19">
        <v>0</v>
      </c>
      <c r="J404" s="19"/>
      <c r="K404" s="2">
        <f t="shared" si="19"/>
        <v>5844000</v>
      </c>
      <c r="L404" s="19">
        <v>5844000</v>
      </c>
      <c r="M404" s="19" t="s">
        <v>371</v>
      </c>
    </row>
    <row r="405" spans="1:13" outlineLevel="1" x14ac:dyDescent="0.25">
      <c r="A405" s="19" t="s">
        <v>249</v>
      </c>
      <c r="B405" s="19" t="s">
        <v>20</v>
      </c>
      <c r="C405" s="47" t="s">
        <v>1116</v>
      </c>
      <c r="D405" s="19" t="s">
        <v>878</v>
      </c>
      <c r="E405" s="16">
        <f t="shared" si="18"/>
        <v>3344000</v>
      </c>
      <c r="F405" s="19">
        <v>2500000</v>
      </c>
      <c r="G405" s="19"/>
      <c r="H405" s="19"/>
      <c r="I405" s="19">
        <v>0</v>
      </c>
      <c r="J405" s="19"/>
      <c r="K405" s="2">
        <f t="shared" si="19"/>
        <v>5844000</v>
      </c>
      <c r="L405" s="19">
        <v>5844000</v>
      </c>
      <c r="M405" s="19" t="s">
        <v>372</v>
      </c>
    </row>
    <row r="406" spans="1:13" outlineLevel="1" x14ac:dyDescent="0.25">
      <c r="A406" s="19" t="s">
        <v>249</v>
      </c>
      <c r="B406" s="19" t="s">
        <v>20</v>
      </c>
      <c r="C406" s="47" t="s">
        <v>1117</v>
      </c>
      <c r="D406" s="19" t="s">
        <v>246</v>
      </c>
      <c r="E406" s="16">
        <f t="shared" si="18"/>
        <v>0</v>
      </c>
      <c r="F406" s="19">
        <v>0</v>
      </c>
      <c r="G406" s="19"/>
      <c r="H406" s="19"/>
      <c r="I406" s="19">
        <v>0</v>
      </c>
      <c r="J406" s="19"/>
      <c r="K406" s="2">
        <f t="shared" si="19"/>
        <v>0</v>
      </c>
      <c r="L406" s="19">
        <v>0</v>
      </c>
      <c r="M406" s="19" t="s">
        <v>372</v>
      </c>
    </row>
    <row r="407" spans="1:13" outlineLevel="1" x14ac:dyDescent="0.25">
      <c r="A407" s="19" t="s">
        <v>249</v>
      </c>
      <c r="B407" s="19" t="s">
        <v>20</v>
      </c>
      <c r="C407" s="47" t="s">
        <v>2103</v>
      </c>
      <c r="D407" s="19" t="s">
        <v>2104</v>
      </c>
      <c r="E407" s="16">
        <f t="shared" si="18"/>
        <v>2344000</v>
      </c>
      <c r="F407" s="19">
        <v>500000</v>
      </c>
      <c r="G407" s="19"/>
      <c r="H407" s="19"/>
      <c r="I407" s="19">
        <v>0</v>
      </c>
      <c r="J407" s="19"/>
      <c r="K407" s="2">
        <f t="shared" si="19"/>
        <v>2844000</v>
      </c>
      <c r="L407" s="19">
        <v>2844000</v>
      </c>
      <c r="M407" s="19" t="s">
        <v>372</v>
      </c>
    </row>
    <row r="408" spans="1:13" outlineLevel="1" x14ac:dyDescent="0.25">
      <c r="A408" s="19" t="s">
        <v>249</v>
      </c>
      <c r="B408" s="19" t="s">
        <v>20</v>
      </c>
      <c r="C408" s="47" t="s">
        <v>1119</v>
      </c>
      <c r="D408" s="19" t="s">
        <v>247</v>
      </c>
      <c r="E408" s="16">
        <f t="shared" si="18"/>
        <v>1344000</v>
      </c>
      <c r="F408" s="19">
        <v>0</v>
      </c>
      <c r="G408" s="19"/>
      <c r="H408" s="19"/>
      <c r="I408" s="19">
        <v>0</v>
      </c>
      <c r="J408" s="19"/>
      <c r="K408" s="2">
        <f t="shared" si="19"/>
        <v>1344000</v>
      </c>
      <c r="L408" s="19">
        <v>1344000</v>
      </c>
      <c r="M408" s="19" t="s">
        <v>372</v>
      </c>
    </row>
    <row r="409" spans="1:13" outlineLevel="1" x14ac:dyDescent="0.25">
      <c r="A409" s="19" t="s">
        <v>249</v>
      </c>
      <c r="B409" s="19" t="s">
        <v>20</v>
      </c>
      <c r="C409" s="47" t="s">
        <v>1120</v>
      </c>
      <c r="D409" s="19" t="s">
        <v>245</v>
      </c>
      <c r="E409" s="16">
        <f t="shared" si="18"/>
        <v>0</v>
      </c>
      <c r="F409" s="19">
        <v>0</v>
      </c>
      <c r="G409" s="19"/>
      <c r="H409" s="19"/>
      <c r="I409" s="19">
        <v>0</v>
      </c>
      <c r="J409" s="19"/>
      <c r="K409" s="2">
        <f t="shared" si="19"/>
        <v>0</v>
      </c>
      <c r="L409" s="19">
        <v>0</v>
      </c>
      <c r="M409" s="19" t="s">
        <v>372</v>
      </c>
    </row>
    <row r="410" spans="1:13" outlineLevel="1" x14ac:dyDescent="0.25">
      <c r="A410" s="19" t="s">
        <v>249</v>
      </c>
      <c r="B410" s="19" t="s">
        <v>20</v>
      </c>
      <c r="C410" s="47" t="s">
        <v>1121</v>
      </c>
      <c r="D410" s="19" t="s">
        <v>241</v>
      </c>
      <c r="E410" s="16">
        <f t="shared" si="18"/>
        <v>3344000</v>
      </c>
      <c r="F410" s="19">
        <v>2500000</v>
      </c>
      <c r="G410" s="19"/>
      <c r="H410" s="19"/>
      <c r="I410" s="19">
        <v>0</v>
      </c>
      <c r="J410" s="19"/>
      <c r="K410" s="2">
        <f t="shared" si="19"/>
        <v>5844000</v>
      </c>
      <c r="L410" s="19">
        <v>5844000</v>
      </c>
      <c r="M410" s="19" t="s">
        <v>372</v>
      </c>
    </row>
    <row r="411" spans="1:13" outlineLevel="1" x14ac:dyDescent="0.25">
      <c r="A411" s="19" t="s">
        <v>249</v>
      </c>
      <c r="B411" s="19" t="s">
        <v>20</v>
      </c>
      <c r="C411" s="47" t="s">
        <v>2293</v>
      </c>
      <c r="D411" s="19" t="s">
        <v>2294</v>
      </c>
      <c r="E411" s="16">
        <f t="shared" si="18"/>
        <v>880000</v>
      </c>
      <c r="F411" s="19">
        <v>0</v>
      </c>
      <c r="G411" s="19">
        <v>1000000</v>
      </c>
      <c r="H411" s="19"/>
      <c r="I411" s="19">
        <v>0</v>
      </c>
      <c r="J411" s="19"/>
      <c r="K411" s="2">
        <f t="shared" si="19"/>
        <v>1880000</v>
      </c>
      <c r="L411" s="19">
        <v>880000</v>
      </c>
      <c r="M411" s="19" t="s">
        <v>372</v>
      </c>
    </row>
    <row r="412" spans="1:13" outlineLevel="1" x14ac:dyDescent="0.25">
      <c r="A412" s="19" t="s">
        <v>249</v>
      </c>
      <c r="B412" s="19" t="s">
        <v>20</v>
      </c>
      <c r="C412" s="47" t="s">
        <v>1123</v>
      </c>
      <c r="D412" s="19" t="s">
        <v>525</v>
      </c>
      <c r="E412" s="16">
        <f t="shared" si="18"/>
        <v>3344000</v>
      </c>
      <c r="F412" s="19">
        <v>2500000</v>
      </c>
      <c r="G412" s="19"/>
      <c r="H412" s="19"/>
      <c r="I412" s="19">
        <v>0</v>
      </c>
      <c r="J412" s="19"/>
      <c r="K412" s="2">
        <f t="shared" si="19"/>
        <v>5844000</v>
      </c>
      <c r="L412" s="19">
        <v>5844000</v>
      </c>
      <c r="M412" s="19" t="s">
        <v>372</v>
      </c>
    </row>
    <row r="413" spans="1:13" outlineLevel="1" x14ac:dyDescent="0.25">
      <c r="A413" s="19" t="s">
        <v>265</v>
      </c>
      <c r="B413" s="19" t="s">
        <v>20</v>
      </c>
      <c r="C413" s="47" t="s">
        <v>1124</v>
      </c>
      <c r="D413" s="19" t="s">
        <v>254</v>
      </c>
      <c r="E413" s="16">
        <f t="shared" si="18"/>
        <v>2344000</v>
      </c>
      <c r="F413" s="19">
        <v>2500000</v>
      </c>
      <c r="G413" s="19"/>
      <c r="H413" s="19"/>
      <c r="I413" s="19"/>
      <c r="J413" s="19"/>
      <c r="K413" s="2">
        <f t="shared" si="19"/>
        <v>4844000</v>
      </c>
      <c r="L413" s="19">
        <v>4844000</v>
      </c>
      <c r="M413" s="19" t="s">
        <v>371</v>
      </c>
    </row>
    <row r="414" spans="1:13" outlineLevel="1" x14ac:dyDescent="0.25">
      <c r="A414" s="19" t="s">
        <v>265</v>
      </c>
      <c r="B414" s="19" t="s">
        <v>20</v>
      </c>
      <c r="C414" s="47" t="s">
        <v>2295</v>
      </c>
      <c r="D414" s="19" t="s">
        <v>2296</v>
      </c>
      <c r="E414" s="16">
        <f t="shared" si="18"/>
        <v>1676800</v>
      </c>
      <c r="F414" s="19">
        <v>2500000</v>
      </c>
      <c r="G414" s="19">
        <v>920000</v>
      </c>
      <c r="H414" s="19"/>
      <c r="I414" s="19"/>
      <c r="J414" s="19"/>
      <c r="K414" s="2">
        <f t="shared" si="19"/>
        <v>5096800</v>
      </c>
      <c r="L414" s="19">
        <v>4176800</v>
      </c>
      <c r="M414" s="19" t="s">
        <v>366</v>
      </c>
    </row>
    <row r="415" spans="1:13" outlineLevel="1" x14ac:dyDescent="0.25">
      <c r="A415" s="19" t="s">
        <v>265</v>
      </c>
      <c r="B415" s="19" t="s">
        <v>20</v>
      </c>
      <c r="C415" s="47" t="s">
        <v>2297</v>
      </c>
      <c r="D415" s="19" t="s">
        <v>2298</v>
      </c>
      <c r="E415" s="16">
        <f t="shared" si="18"/>
        <v>1495200</v>
      </c>
      <c r="F415" s="19">
        <v>2500000</v>
      </c>
      <c r="G415" s="19">
        <v>880000</v>
      </c>
      <c r="H415" s="19"/>
      <c r="I415" s="19"/>
      <c r="J415" s="19"/>
      <c r="K415" s="2">
        <f t="shared" si="19"/>
        <v>4875200</v>
      </c>
      <c r="L415" s="19">
        <v>3995200</v>
      </c>
      <c r="M415" s="19" t="s">
        <v>251</v>
      </c>
    </row>
    <row r="416" spans="1:13" outlineLevel="1" x14ac:dyDescent="0.25">
      <c r="A416" s="19" t="s">
        <v>265</v>
      </c>
      <c r="B416" s="19" t="s">
        <v>20</v>
      </c>
      <c r="C416" s="47" t="s">
        <v>1126</v>
      </c>
      <c r="D416" s="19" t="s">
        <v>559</v>
      </c>
      <c r="E416" s="16">
        <f t="shared" si="18"/>
        <v>2000000</v>
      </c>
      <c r="F416" s="19">
        <v>2500000</v>
      </c>
      <c r="G416" s="19"/>
      <c r="H416" s="19"/>
      <c r="I416" s="19"/>
      <c r="J416" s="19"/>
      <c r="K416" s="2">
        <f t="shared" si="19"/>
        <v>4500000</v>
      </c>
      <c r="L416" s="19">
        <v>4500000</v>
      </c>
      <c r="M416" s="19" t="s">
        <v>366</v>
      </c>
    </row>
    <row r="417" spans="1:13" outlineLevel="1" x14ac:dyDescent="0.25">
      <c r="A417" s="19" t="s">
        <v>265</v>
      </c>
      <c r="B417" s="19" t="s">
        <v>20</v>
      </c>
      <c r="C417" s="47" t="s">
        <v>1162</v>
      </c>
      <c r="D417" s="19" t="s">
        <v>883</v>
      </c>
      <c r="E417" s="16">
        <f t="shared" si="18"/>
        <v>2844000</v>
      </c>
      <c r="F417" s="19">
        <v>2500000</v>
      </c>
      <c r="G417" s="19"/>
      <c r="H417" s="19"/>
      <c r="I417" s="19"/>
      <c r="J417" s="19"/>
      <c r="K417" s="2">
        <f t="shared" si="19"/>
        <v>5344000</v>
      </c>
      <c r="L417" s="19">
        <v>5344000</v>
      </c>
      <c r="M417" s="19" t="s">
        <v>372</v>
      </c>
    </row>
    <row r="418" spans="1:13" outlineLevel="1" x14ac:dyDescent="0.25">
      <c r="A418" s="19" t="s">
        <v>265</v>
      </c>
      <c r="B418" s="19" t="s">
        <v>20</v>
      </c>
      <c r="C418" s="47" t="s">
        <v>1127</v>
      </c>
      <c r="D418" s="19" t="s">
        <v>464</v>
      </c>
      <c r="E418" s="16">
        <f t="shared" si="18"/>
        <v>1344000</v>
      </c>
      <c r="F418" s="19">
        <v>0</v>
      </c>
      <c r="G418" s="19"/>
      <c r="H418" s="19"/>
      <c r="I418" s="19"/>
      <c r="J418" s="19"/>
      <c r="K418" s="2">
        <f t="shared" si="19"/>
        <v>1344000</v>
      </c>
      <c r="L418" s="19">
        <v>1344000</v>
      </c>
      <c r="M418" s="19" t="s">
        <v>371</v>
      </c>
    </row>
    <row r="419" spans="1:13" outlineLevel="1" x14ac:dyDescent="0.25">
      <c r="A419" s="19" t="s">
        <v>265</v>
      </c>
      <c r="B419" s="19" t="s">
        <v>20</v>
      </c>
      <c r="C419" s="47" t="s">
        <v>1128</v>
      </c>
      <c r="D419" s="19" t="s">
        <v>560</v>
      </c>
      <c r="E419" s="16">
        <f t="shared" si="18"/>
        <v>0</v>
      </c>
      <c r="F419" s="19">
        <v>0</v>
      </c>
      <c r="G419" s="19"/>
      <c r="H419" s="19"/>
      <c r="I419" s="19"/>
      <c r="J419" s="19"/>
      <c r="K419" s="2">
        <f t="shared" si="19"/>
        <v>0</v>
      </c>
      <c r="L419" s="19">
        <v>0</v>
      </c>
      <c r="M419" s="19" t="s">
        <v>371</v>
      </c>
    </row>
    <row r="420" spans="1:13" outlineLevel="1" x14ac:dyDescent="0.25">
      <c r="A420" s="19" t="s">
        <v>265</v>
      </c>
      <c r="B420" s="19" t="s">
        <v>20</v>
      </c>
      <c r="C420" s="47" t="s">
        <v>1131</v>
      </c>
      <c r="D420" s="19" t="s">
        <v>1908</v>
      </c>
      <c r="E420" s="16">
        <f t="shared" si="18"/>
        <v>5460000</v>
      </c>
      <c r="F420" s="19">
        <v>2500000</v>
      </c>
      <c r="G420" s="19"/>
      <c r="H420" s="19"/>
      <c r="I420" s="19"/>
      <c r="J420" s="19"/>
      <c r="K420" s="2">
        <f t="shared" si="19"/>
        <v>7960000</v>
      </c>
      <c r="L420" s="19">
        <v>7960000</v>
      </c>
      <c r="M420" s="19" t="s">
        <v>251</v>
      </c>
    </row>
    <row r="421" spans="1:13" outlineLevel="1" x14ac:dyDescent="0.25">
      <c r="A421" s="19" t="s">
        <v>265</v>
      </c>
      <c r="B421" s="19" t="s">
        <v>20</v>
      </c>
      <c r="C421" s="47" t="s">
        <v>1130</v>
      </c>
      <c r="D421" s="19" t="s">
        <v>386</v>
      </c>
      <c r="E421" s="16">
        <f t="shared" si="18"/>
        <v>1330000</v>
      </c>
      <c r="F421" s="19">
        <v>0</v>
      </c>
      <c r="G421" s="19"/>
      <c r="H421" s="19"/>
      <c r="I421" s="19"/>
      <c r="J421" s="19"/>
      <c r="K421" s="2">
        <f t="shared" si="19"/>
        <v>1330000</v>
      </c>
      <c r="L421" s="19">
        <v>1330000</v>
      </c>
      <c r="M421" s="19" t="s">
        <v>252</v>
      </c>
    </row>
    <row r="422" spans="1:13" outlineLevel="1" x14ac:dyDescent="0.25">
      <c r="A422" s="19" t="s">
        <v>265</v>
      </c>
      <c r="B422" s="19" t="s">
        <v>20</v>
      </c>
      <c r="C422" s="47" t="s">
        <v>1132</v>
      </c>
      <c r="D422" s="19" t="s">
        <v>373</v>
      </c>
      <c r="E422" s="16">
        <f t="shared" si="18"/>
        <v>3960000</v>
      </c>
      <c r="F422" s="19">
        <v>2500000</v>
      </c>
      <c r="G422" s="19"/>
      <c r="H422" s="19"/>
      <c r="I422" s="19"/>
      <c r="J422" s="19"/>
      <c r="K422" s="2">
        <f t="shared" si="19"/>
        <v>6460000</v>
      </c>
      <c r="L422" s="19">
        <v>6460000</v>
      </c>
      <c r="M422" s="19" t="s">
        <v>366</v>
      </c>
    </row>
    <row r="423" spans="1:13" outlineLevel="1" x14ac:dyDescent="0.25">
      <c r="A423" s="19" t="s">
        <v>265</v>
      </c>
      <c r="B423" s="19" t="s">
        <v>20</v>
      </c>
      <c r="C423" s="47" t="s">
        <v>1157</v>
      </c>
      <c r="D423" s="19" t="s">
        <v>927</v>
      </c>
      <c r="E423" s="16">
        <f t="shared" si="18"/>
        <v>3344000</v>
      </c>
      <c r="F423" s="19">
        <v>2500000</v>
      </c>
      <c r="G423" s="19"/>
      <c r="H423" s="19"/>
      <c r="I423" s="19"/>
      <c r="J423" s="19"/>
      <c r="K423" s="2">
        <f t="shared" si="19"/>
        <v>5844000</v>
      </c>
      <c r="L423" s="19">
        <v>5844000</v>
      </c>
      <c r="M423" s="19" t="s">
        <v>371</v>
      </c>
    </row>
    <row r="424" spans="1:13" outlineLevel="1" x14ac:dyDescent="0.25">
      <c r="A424" s="19" t="s">
        <v>265</v>
      </c>
      <c r="B424" s="19" t="s">
        <v>20</v>
      </c>
      <c r="C424" s="47" t="s">
        <v>2106</v>
      </c>
      <c r="D424" s="19" t="s">
        <v>2107</v>
      </c>
      <c r="E424" s="16">
        <f t="shared" si="18"/>
        <v>3344000</v>
      </c>
      <c r="F424" s="19">
        <v>2500000</v>
      </c>
      <c r="G424" s="19"/>
      <c r="H424" s="19"/>
      <c r="I424" s="19"/>
      <c r="J424" s="19"/>
      <c r="K424" s="2">
        <f t="shared" si="19"/>
        <v>5844000</v>
      </c>
      <c r="L424" s="19">
        <v>5844000</v>
      </c>
      <c r="M424" s="19" t="s">
        <v>371</v>
      </c>
    </row>
    <row r="425" spans="1:13" outlineLevel="1" x14ac:dyDescent="0.25">
      <c r="A425" s="19" t="s">
        <v>265</v>
      </c>
      <c r="B425" s="19" t="s">
        <v>20</v>
      </c>
      <c r="C425" s="47" t="s">
        <v>1135</v>
      </c>
      <c r="D425" s="19" t="s">
        <v>1045</v>
      </c>
      <c r="E425" s="16">
        <f t="shared" si="18"/>
        <v>3960000</v>
      </c>
      <c r="F425" s="19">
        <v>2500000</v>
      </c>
      <c r="G425" s="19"/>
      <c r="H425" s="19"/>
      <c r="I425" s="19"/>
      <c r="J425" s="19"/>
      <c r="K425" s="2">
        <f t="shared" si="19"/>
        <v>6460000</v>
      </c>
      <c r="L425" s="19">
        <v>6460000</v>
      </c>
      <c r="M425" s="19" t="s">
        <v>366</v>
      </c>
    </row>
    <row r="426" spans="1:13" outlineLevel="1" x14ac:dyDescent="0.25">
      <c r="A426" s="19" t="s">
        <v>265</v>
      </c>
      <c r="B426" s="19" t="s">
        <v>20</v>
      </c>
      <c r="C426" s="47" t="s">
        <v>2108</v>
      </c>
      <c r="D426" s="19" t="s">
        <v>2109</v>
      </c>
      <c r="E426" s="16">
        <f t="shared" si="18"/>
        <v>1040000</v>
      </c>
      <c r="F426" s="19">
        <v>0</v>
      </c>
      <c r="G426" s="19">
        <v>1000000</v>
      </c>
      <c r="H426" s="19"/>
      <c r="I426" s="19"/>
      <c r="J426" s="19"/>
      <c r="K426" s="2">
        <f t="shared" si="19"/>
        <v>2040000</v>
      </c>
      <c r="L426" s="19">
        <v>1040000</v>
      </c>
      <c r="M426" s="19" t="s">
        <v>371</v>
      </c>
    </row>
    <row r="427" spans="1:13" outlineLevel="1" x14ac:dyDescent="0.25">
      <c r="A427" s="19" t="s">
        <v>265</v>
      </c>
      <c r="B427" s="19" t="s">
        <v>20</v>
      </c>
      <c r="C427" s="47" t="s">
        <v>1137</v>
      </c>
      <c r="D427" s="19" t="s">
        <v>531</v>
      </c>
      <c r="E427" s="16">
        <f t="shared" si="18"/>
        <v>1344000</v>
      </c>
      <c r="F427" s="19">
        <v>0</v>
      </c>
      <c r="G427" s="19"/>
      <c r="H427" s="19"/>
      <c r="I427" s="19"/>
      <c r="J427" s="19"/>
      <c r="K427" s="2">
        <f t="shared" si="19"/>
        <v>1344000</v>
      </c>
      <c r="L427" s="19">
        <v>1344000</v>
      </c>
      <c r="M427" s="19" t="s">
        <v>371</v>
      </c>
    </row>
    <row r="428" spans="1:13" outlineLevel="1" x14ac:dyDescent="0.25">
      <c r="A428" s="19" t="s">
        <v>265</v>
      </c>
      <c r="B428" s="19" t="s">
        <v>20</v>
      </c>
      <c r="C428" s="47" t="s">
        <v>1138</v>
      </c>
      <c r="D428" s="19" t="s">
        <v>466</v>
      </c>
      <c r="E428" s="16">
        <f t="shared" si="18"/>
        <v>3344000</v>
      </c>
      <c r="F428" s="19">
        <v>2500000</v>
      </c>
      <c r="G428" s="19"/>
      <c r="H428" s="19"/>
      <c r="I428" s="19"/>
      <c r="J428" s="19"/>
      <c r="K428" s="2">
        <f t="shared" si="19"/>
        <v>5844000</v>
      </c>
      <c r="L428" s="19">
        <v>5844000</v>
      </c>
      <c r="M428" s="19" t="s">
        <v>371</v>
      </c>
    </row>
    <row r="429" spans="1:13" outlineLevel="1" x14ac:dyDescent="0.25">
      <c r="A429" s="19" t="s">
        <v>265</v>
      </c>
      <c r="B429" s="19" t="s">
        <v>20</v>
      </c>
      <c r="C429" s="47" t="s">
        <v>2110</v>
      </c>
      <c r="D429" s="19" t="s">
        <v>2111</v>
      </c>
      <c r="E429" s="16">
        <f t="shared" si="18"/>
        <v>2440000</v>
      </c>
      <c r="F429" s="19">
        <v>2500000</v>
      </c>
      <c r="G429" s="19">
        <v>1000000</v>
      </c>
      <c r="H429" s="19"/>
      <c r="I429" s="19"/>
      <c r="J429" s="19"/>
      <c r="K429" s="2">
        <f t="shared" si="19"/>
        <v>5940000</v>
      </c>
      <c r="L429" s="19">
        <v>4940000</v>
      </c>
      <c r="M429" s="19" t="s">
        <v>252</v>
      </c>
    </row>
    <row r="430" spans="1:13" outlineLevel="1" x14ac:dyDescent="0.25">
      <c r="A430" s="19" t="s">
        <v>265</v>
      </c>
      <c r="B430" s="19" t="s">
        <v>20</v>
      </c>
      <c r="C430" s="47" t="s">
        <v>1140</v>
      </c>
      <c r="D430" s="19" t="s">
        <v>1909</v>
      </c>
      <c r="E430" s="16">
        <f t="shared" si="18"/>
        <v>5460000</v>
      </c>
      <c r="F430" s="19">
        <v>2500000</v>
      </c>
      <c r="G430" s="19"/>
      <c r="H430" s="19"/>
      <c r="I430" s="19"/>
      <c r="J430" s="19"/>
      <c r="K430" s="2">
        <f t="shared" si="19"/>
        <v>7960000</v>
      </c>
      <c r="L430" s="19">
        <v>7960000</v>
      </c>
      <c r="M430" s="19" t="s">
        <v>251</v>
      </c>
    </row>
    <row r="431" spans="1:13" outlineLevel="1" x14ac:dyDescent="0.25">
      <c r="A431" s="19" t="s">
        <v>265</v>
      </c>
      <c r="B431" s="19" t="s">
        <v>20</v>
      </c>
      <c r="C431" s="47" t="s">
        <v>1141</v>
      </c>
      <c r="D431" s="19" t="s">
        <v>1046</v>
      </c>
      <c r="E431" s="16">
        <f t="shared" si="18"/>
        <v>3344000</v>
      </c>
      <c r="F431" s="19">
        <v>1500000</v>
      </c>
      <c r="G431" s="19"/>
      <c r="H431" s="19"/>
      <c r="I431" s="19"/>
      <c r="J431" s="19"/>
      <c r="K431" s="2">
        <f t="shared" si="19"/>
        <v>4844000</v>
      </c>
      <c r="L431" s="19">
        <v>4844000</v>
      </c>
      <c r="M431" s="19" t="s">
        <v>371</v>
      </c>
    </row>
    <row r="432" spans="1:13" outlineLevel="1" x14ac:dyDescent="0.25">
      <c r="A432" s="19" t="s">
        <v>265</v>
      </c>
      <c r="B432" s="19" t="s">
        <v>20</v>
      </c>
      <c r="C432" s="47" t="s">
        <v>1142</v>
      </c>
      <c r="D432" s="19" t="s">
        <v>529</v>
      </c>
      <c r="E432" s="16">
        <f t="shared" ref="E432:E495" si="20">+L432-F432-J432-I432</f>
        <v>0</v>
      </c>
      <c r="F432" s="19">
        <v>0</v>
      </c>
      <c r="G432" s="19"/>
      <c r="H432" s="19"/>
      <c r="I432" s="19"/>
      <c r="J432" s="19"/>
      <c r="K432" s="2">
        <f t="shared" si="19"/>
        <v>0</v>
      </c>
      <c r="L432" s="19">
        <v>0</v>
      </c>
      <c r="M432" s="19" t="s">
        <v>366</v>
      </c>
    </row>
    <row r="433" spans="1:13" outlineLevel="1" x14ac:dyDescent="0.25">
      <c r="A433" s="19" t="s">
        <v>265</v>
      </c>
      <c r="B433" s="19" t="s">
        <v>20</v>
      </c>
      <c r="C433" s="47" t="s">
        <v>1143</v>
      </c>
      <c r="D433" s="19" t="s">
        <v>921</v>
      </c>
      <c r="E433" s="16">
        <f t="shared" si="20"/>
        <v>3344000</v>
      </c>
      <c r="F433" s="19">
        <v>1500000</v>
      </c>
      <c r="G433" s="19"/>
      <c r="H433" s="19"/>
      <c r="I433" s="19"/>
      <c r="J433" s="19"/>
      <c r="K433" s="2">
        <f t="shared" ref="K433:K496" si="21">SUM(E433:G433)-H433-I433+J433</f>
        <v>4844000</v>
      </c>
      <c r="L433" s="19">
        <v>4844000</v>
      </c>
      <c r="M433" s="19" t="s">
        <v>371</v>
      </c>
    </row>
    <row r="434" spans="1:13" outlineLevel="1" x14ac:dyDescent="0.25">
      <c r="A434" s="19" t="s">
        <v>265</v>
      </c>
      <c r="B434" s="19" t="s">
        <v>20</v>
      </c>
      <c r="C434" s="47" t="s">
        <v>2112</v>
      </c>
      <c r="D434" s="19" t="s">
        <v>2113</v>
      </c>
      <c r="E434" s="16">
        <f t="shared" si="20"/>
        <v>1040000</v>
      </c>
      <c r="F434" s="19">
        <v>0</v>
      </c>
      <c r="G434" s="19">
        <v>1000000</v>
      </c>
      <c r="H434" s="19"/>
      <c r="I434" s="19"/>
      <c r="J434" s="19"/>
      <c r="K434" s="2">
        <f t="shared" si="21"/>
        <v>2040000</v>
      </c>
      <c r="L434" s="19">
        <v>1040000</v>
      </c>
      <c r="M434" s="19" t="s">
        <v>371</v>
      </c>
    </row>
    <row r="435" spans="1:13" outlineLevel="1" x14ac:dyDescent="0.25">
      <c r="A435" s="19" t="s">
        <v>265</v>
      </c>
      <c r="B435" s="19" t="s">
        <v>20</v>
      </c>
      <c r="C435" s="47" t="s">
        <v>1145</v>
      </c>
      <c r="D435" s="19" t="s">
        <v>258</v>
      </c>
      <c r="E435" s="16">
        <f t="shared" si="20"/>
        <v>1344000</v>
      </c>
      <c r="F435" s="19">
        <v>0</v>
      </c>
      <c r="G435" s="19"/>
      <c r="H435" s="19"/>
      <c r="I435" s="19"/>
      <c r="J435" s="19"/>
      <c r="K435" s="2">
        <f t="shared" si="21"/>
        <v>1344000</v>
      </c>
      <c r="L435" s="19">
        <v>1344000</v>
      </c>
      <c r="M435" s="19" t="s">
        <v>371</v>
      </c>
    </row>
    <row r="436" spans="1:13" outlineLevel="1" x14ac:dyDescent="0.25">
      <c r="A436" s="19" t="s">
        <v>265</v>
      </c>
      <c r="B436" s="19" t="s">
        <v>20</v>
      </c>
      <c r="C436" s="47" t="s">
        <v>1146</v>
      </c>
      <c r="D436" s="19" t="s">
        <v>465</v>
      </c>
      <c r="E436" s="16">
        <f t="shared" si="20"/>
        <v>3960000</v>
      </c>
      <c r="F436" s="19">
        <v>2500000</v>
      </c>
      <c r="G436" s="19"/>
      <c r="H436" s="19"/>
      <c r="I436" s="19"/>
      <c r="J436" s="19"/>
      <c r="K436" s="2">
        <f t="shared" si="21"/>
        <v>6460000</v>
      </c>
      <c r="L436" s="19">
        <v>6460000</v>
      </c>
      <c r="M436" s="19" t="s">
        <v>366</v>
      </c>
    </row>
    <row r="437" spans="1:13" outlineLevel="1" x14ac:dyDescent="0.25">
      <c r="A437" s="19" t="s">
        <v>265</v>
      </c>
      <c r="B437" s="19" t="s">
        <v>20</v>
      </c>
      <c r="C437" s="47" t="s">
        <v>1147</v>
      </c>
      <c r="D437" s="19" t="s">
        <v>259</v>
      </c>
      <c r="E437" s="16">
        <f t="shared" si="20"/>
        <v>3344000</v>
      </c>
      <c r="F437" s="19">
        <v>2500000</v>
      </c>
      <c r="G437" s="19"/>
      <c r="H437" s="19"/>
      <c r="I437" s="19"/>
      <c r="J437" s="19"/>
      <c r="K437" s="2">
        <f t="shared" si="21"/>
        <v>5844000</v>
      </c>
      <c r="L437" s="19">
        <v>5844000</v>
      </c>
      <c r="M437" s="19" t="s">
        <v>372</v>
      </c>
    </row>
    <row r="438" spans="1:13" outlineLevel="1" x14ac:dyDescent="0.25">
      <c r="A438" s="19" t="s">
        <v>265</v>
      </c>
      <c r="B438" s="19" t="s">
        <v>20</v>
      </c>
      <c r="C438" s="47" t="s">
        <v>1148</v>
      </c>
      <c r="D438" s="19" t="s">
        <v>530</v>
      </c>
      <c r="E438" s="16">
        <f t="shared" si="20"/>
        <v>0</v>
      </c>
      <c r="F438" s="19">
        <v>0</v>
      </c>
      <c r="G438" s="19"/>
      <c r="H438" s="19"/>
      <c r="I438" s="19"/>
      <c r="J438" s="19"/>
      <c r="K438" s="2">
        <f t="shared" si="21"/>
        <v>0</v>
      </c>
      <c r="L438" s="19">
        <v>0</v>
      </c>
      <c r="M438" s="19" t="s">
        <v>366</v>
      </c>
    </row>
    <row r="439" spans="1:13" outlineLevel="1" x14ac:dyDescent="0.25">
      <c r="A439" s="19" t="s">
        <v>265</v>
      </c>
      <c r="B439" s="19" t="s">
        <v>20</v>
      </c>
      <c r="C439" s="47" t="s">
        <v>1149</v>
      </c>
      <c r="D439" s="19" t="s">
        <v>623</v>
      </c>
      <c r="E439" s="16">
        <f t="shared" si="20"/>
        <v>2344000</v>
      </c>
      <c r="F439" s="19">
        <v>2500000</v>
      </c>
      <c r="G439" s="19"/>
      <c r="H439" s="19"/>
      <c r="I439" s="19"/>
      <c r="J439" s="19"/>
      <c r="K439" s="2">
        <f t="shared" si="21"/>
        <v>4844000</v>
      </c>
      <c r="L439" s="19">
        <v>4844000</v>
      </c>
      <c r="M439" s="19" t="s">
        <v>372</v>
      </c>
    </row>
    <row r="440" spans="1:13" outlineLevel="1" x14ac:dyDescent="0.25">
      <c r="A440" s="19" t="s">
        <v>265</v>
      </c>
      <c r="B440" s="19" t="s">
        <v>20</v>
      </c>
      <c r="C440" s="47" t="s">
        <v>1150</v>
      </c>
      <c r="D440" s="19" t="s">
        <v>561</v>
      </c>
      <c r="E440" s="16">
        <f t="shared" si="20"/>
        <v>1960000</v>
      </c>
      <c r="F440" s="19">
        <v>0</v>
      </c>
      <c r="G440" s="19"/>
      <c r="H440" s="19"/>
      <c r="I440" s="19"/>
      <c r="J440" s="19"/>
      <c r="K440" s="2">
        <f t="shared" si="21"/>
        <v>1960000</v>
      </c>
      <c r="L440" s="19">
        <v>1960000</v>
      </c>
      <c r="M440" s="19" t="s">
        <v>366</v>
      </c>
    </row>
    <row r="441" spans="1:13" outlineLevel="1" x14ac:dyDescent="0.25">
      <c r="A441" s="19" t="s">
        <v>265</v>
      </c>
      <c r="B441" s="19" t="s">
        <v>20</v>
      </c>
      <c r="C441" s="47" t="s">
        <v>1151</v>
      </c>
      <c r="D441" s="19" t="s">
        <v>260</v>
      </c>
      <c r="E441" s="16">
        <f t="shared" si="20"/>
        <v>3344000</v>
      </c>
      <c r="F441" s="19">
        <v>2500000</v>
      </c>
      <c r="G441" s="19"/>
      <c r="H441" s="19"/>
      <c r="I441" s="19"/>
      <c r="J441" s="19"/>
      <c r="K441" s="2">
        <f t="shared" si="21"/>
        <v>5844000</v>
      </c>
      <c r="L441" s="19">
        <v>5844000</v>
      </c>
      <c r="M441" s="19" t="s">
        <v>372</v>
      </c>
    </row>
    <row r="442" spans="1:13" outlineLevel="1" x14ac:dyDescent="0.25">
      <c r="A442" s="19" t="s">
        <v>265</v>
      </c>
      <c r="B442" s="19" t="s">
        <v>20</v>
      </c>
      <c r="C442" s="47" t="s">
        <v>2114</v>
      </c>
      <c r="D442" s="19" t="s">
        <v>2115</v>
      </c>
      <c r="E442" s="16">
        <f t="shared" si="20"/>
        <v>2440000</v>
      </c>
      <c r="F442" s="19">
        <v>500000</v>
      </c>
      <c r="G442" s="19">
        <v>1000000</v>
      </c>
      <c r="H442" s="19"/>
      <c r="I442" s="19"/>
      <c r="J442" s="19"/>
      <c r="K442" s="2">
        <f t="shared" si="21"/>
        <v>3940000</v>
      </c>
      <c r="L442" s="19">
        <v>2940000</v>
      </c>
      <c r="M442" s="19" t="s">
        <v>371</v>
      </c>
    </row>
    <row r="443" spans="1:13" outlineLevel="1" x14ac:dyDescent="0.25">
      <c r="A443" s="19" t="s">
        <v>265</v>
      </c>
      <c r="B443" s="19" t="s">
        <v>20</v>
      </c>
      <c r="C443" s="47" t="s">
        <v>2116</v>
      </c>
      <c r="D443" s="19" t="s">
        <v>2117</v>
      </c>
      <c r="E443" s="16">
        <f t="shared" si="20"/>
        <v>2440000</v>
      </c>
      <c r="F443" s="19">
        <v>1500000</v>
      </c>
      <c r="G443" s="19">
        <v>1000000</v>
      </c>
      <c r="H443" s="19"/>
      <c r="I443" s="19"/>
      <c r="J443" s="19"/>
      <c r="K443" s="2">
        <f t="shared" si="21"/>
        <v>4940000</v>
      </c>
      <c r="L443" s="19">
        <v>3940000</v>
      </c>
      <c r="M443" s="19" t="s">
        <v>372</v>
      </c>
    </row>
    <row r="444" spans="1:13" outlineLevel="1" x14ac:dyDescent="0.25">
      <c r="A444" s="19" t="s">
        <v>265</v>
      </c>
      <c r="B444" s="19" t="s">
        <v>20</v>
      </c>
      <c r="C444" s="47" t="s">
        <v>1154</v>
      </c>
      <c r="D444" s="19" t="s">
        <v>682</v>
      </c>
      <c r="E444" s="16">
        <f t="shared" si="20"/>
        <v>1960000</v>
      </c>
      <c r="F444" s="19">
        <v>0</v>
      </c>
      <c r="G444" s="19"/>
      <c r="H444" s="19"/>
      <c r="I444" s="19"/>
      <c r="J444" s="19"/>
      <c r="K444" s="2">
        <f t="shared" si="21"/>
        <v>1960000</v>
      </c>
      <c r="L444" s="19">
        <v>1960000</v>
      </c>
      <c r="M444" s="19" t="s">
        <v>366</v>
      </c>
    </row>
    <row r="445" spans="1:13" outlineLevel="1" x14ac:dyDescent="0.25">
      <c r="A445" s="19" t="s">
        <v>265</v>
      </c>
      <c r="B445" s="19" t="s">
        <v>20</v>
      </c>
      <c r="C445" s="47" t="s">
        <v>1910</v>
      </c>
      <c r="D445" s="19" t="s">
        <v>1911</v>
      </c>
      <c r="E445" s="16">
        <f t="shared" si="20"/>
        <v>3344000</v>
      </c>
      <c r="F445" s="19">
        <v>2500000</v>
      </c>
      <c r="G445" s="19"/>
      <c r="H445" s="19"/>
      <c r="I445" s="19"/>
      <c r="J445" s="19"/>
      <c r="K445" s="2">
        <f t="shared" si="21"/>
        <v>5844000</v>
      </c>
      <c r="L445" s="19">
        <v>5844000</v>
      </c>
      <c r="M445" s="19" t="s">
        <v>372</v>
      </c>
    </row>
    <row r="446" spans="1:13" ht="12" customHeight="1" outlineLevel="1" x14ac:dyDescent="0.25">
      <c r="A446" s="19" t="s">
        <v>265</v>
      </c>
      <c r="B446" s="19" t="s">
        <v>20</v>
      </c>
      <c r="C446" s="47" t="s">
        <v>1156</v>
      </c>
      <c r="D446" s="19" t="s">
        <v>881</v>
      </c>
      <c r="E446" s="16">
        <f t="shared" si="20"/>
        <v>3960000</v>
      </c>
      <c r="F446" s="19">
        <v>1500000</v>
      </c>
      <c r="G446" s="19"/>
      <c r="H446" s="19"/>
      <c r="I446" s="19"/>
      <c r="J446" s="19"/>
      <c r="K446" s="2">
        <f t="shared" si="21"/>
        <v>5460000</v>
      </c>
      <c r="L446" s="19">
        <v>5460000</v>
      </c>
      <c r="M446" s="19" t="s">
        <v>366</v>
      </c>
    </row>
    <row r="447" spans="1:13" outlineLevel="1" x14ac:dyDescent="0.25">
      <c r="A447" s="19" t="s">
        <v>265</v>
      </c>
      <c r="B447" s="19" t="s">
        <v>20</v>
      </c>
      <c r="C447" s="47" t="s">
        <v>1129</v>
      </c>
      <c r="D447" s="19" t="s">
        <v>882</v>
      </c>
      <c r="E447" s="16">
        <f t="shared" si="20"/>
        <v>0</v>
      </c>
      <c r="F447" s="19">
        <v>0</v>
      </c>
      <c r="G447" s="19"/>
      <c r="H447" s="19"/>
      <c r="I447" s="19"/>
      <c r="J447" s="19"/>
      <c r="K447" s="2">
        <f t="shared" si="21"/>
        <v>0</v>
      </c>
      <c r="L447" s="19">
        <v>0</v>
      </c>
      <c r="M447" s="19" t="s">
        <v>371</v>
      </c>
    </row>
    <row r="448" spans="1:13" outlineLevel="1" x14ac:dyDescent="0.25">
      <c r="A448" s="19" t="s">
        <v>265</v>
      </c>
      <c r="B448" s="19" t="s">
        <v>20</v>
      </c>
      <c r="C448" s="47" t="s">
        <v>1912</v>
      </c>
      <c r="D448" s="19" t="s">
        <v>1913</v>
      </c>
      <c r="E448" s="16">
        <f t="shared" si="20"/>
        <v>3344000</v>
      </c>
      <c r="F448" s="19">
        <v>2500000</v>
      </c>
      <c r="G448" s="19"/>
      <c r="H448" s="19"/>
      <c r="I448" s="19"/>
      <c r="J448" s="19"/>
      <c r="K448" s="2">
        <f t="shared" si="21"/>
        <v>5844000</v>
      </c>
      <c r="L448" s="19">
        <v>5844000</v>
      </c>
      <c r="M448" s="19" t="s">
        <v>372</v>
      </c>
    </row>
    <row r="449" spans="1:13" outlineLevel="1" x14ac:dyDescent="0.25">
      <c r="A449" s="19" t="s">
        <v>265</v>
      </c>
      <c r="B449" s="19" t="s">
        <v>20</v>
      </c>
      <c r="C449" s="47" t="s">
        <v>1133</v>
      </c>
      <c r="D449" s="19" t="s">
        <v>926</v>
      </c>
      <c r="E449" s="16">
        <f t="shared" si="20"/>
        <v>3960000</v>
      </c>
      <c r="F449" s="19">
        <v>2500000</v>
      </c>
      <c r="G449" s="19"/>
      <c r="H449" s="19"/>
      <c r="I449" s="19"/>
      <c r="J449" s="19"/>
      <c r="K449" s="2">
        <f t="shared" si="21"/>
        <v>6460000</v>
      </c>
      <c r="L449" s="19">
        <v>6460000</v>
      </c>
      <c r="M449" s="19" t="s">
        <v>366</v>
      </c>
    </row>
    <row r="450" spans="1:13" outlineLevel="1" x14ac:dyDescent="0.25">
      <c r="A450" s="19" t="s">
        <v>265</v>
      </c>
      <c r="B450" s="19" t="s">
        <v>20</v>
      </c>
      <c r="C450" s="47" t="s">
        <v>1159</v>
      </c>
      <c r="D450" s="19" t="s">
        <v>624</v>
      </c>
      <c r="E450" s="16">
        <f t="shared" si="20"/>
        <v>1344000</v>
      </c>
      <c r="F450" s="19">
        <v>0</v>
      </c>
      <c r="G450" s="19"/>
      <c r="H450" s="19"/>
      <c r="I450" s="19"/>
      <c r="J450" s="19"/>
      <c r="K450" s="2">
        <f t="shared" si="21"/>
        <v>1344000</v>
      </c>
      <c r="L450" s="19">
        <v>1344000</v>
      </c>
      <c r="M450" s="19" t="s">
        <v>372</v>
      </c>
    </row>
    <row r="451" spans="1:13" outlineLevel="1" x14ac:dyDescent="0.25">
      <c r="A451" s="19" t="s">
        <v>265</v>
      </c>
      <c r="B451" s="19" t="s">
        <v>20</v>
      </c>
      <c r="C451" s="47" t="s">
        <v>2118</v>
      </c>
      <c r="D451" s="19" t="s">
        <v>2119</v>
      </c>
      <c r="E451" s="16">
        <f t="shared" si="20"/>
        <v>2440000</v>
      </c>
      <c r="F451" s="19">
        <v>2500000</v>
      </c>
      <c r="G451" s="19">
        <v>1000000</v>
      </c>
      <c r="H451" s="19"/>
      <c r="I451" s="19"/>
      <c r="J451" s="19"/>
      <c r="K451" s="2">
        <f t="shared" si="21"/>
        <v>5940000</v>
      </c>
      <c r="L451" s="19">
        <v>4940000</v>
      </c>
      <c r="M451" s="19" t="s">
        <v>372</v>
      </c>
    </row>
    <row r="452" spans="1:13" outlineLevel="1" x14ac:dyDescent="0.25">
      <c r="A452" s="19" t="s">
        <v>265</v>
      </c>
      <c r="B452" s="19" t="s">
        <v>20</v>
      </c>
      <c r="C452" s="47" t="s">
        <v>1161</v>
      </c>
      <c r="D452" s="19" t="s">
        <v>261</v>
      </c>
      <c r="E452" s="16">
        <f t="shared" si="20"/>
        <v>1344000</v>
      </c>
      <c r="F452" s="19">
        <v>0</v>
      </c>
      <c r="G452" s="19"/>
      <c r="H452" s="19"/>
      <c r="I452" s="19"/>
      <c r="J452" s="19"/>
      <c r="K452" s="2">
        <f t="shared" si="21"/>
        <v>1344000</v>
      </c>
      <c r="L452" s="19">
        <v>1344000</v>
      </c>
      <c r="M452" s="19" t="s">
        <v>372</v>
      </c>
    </row>
    <row r="453" spans="1:13" outlineLevel="1" x14ac:dyDescent="0.25">
      <c r="A453" s="19" t="s">
        <v>1204</v>
      </c>
      <c r="B453" s="19" t="s">
        <v>20</v>
      </c>
      <c r="C453" s="47" t="s">
        <v>1163</v>
      </c>
      <c r="D453" s="19" t="s">
        <v>292</v>
      </c>
      <c r="E453" s="16">
        <f t="shared" si="20"/>
        <v>4744000</v>
      </c>
      <c r="F453" s="19">
        <v>2500000</v>
      </c>
      <c r="G453" s="19"/>
      <c r="H453" s="19"/>
      <c r="I453" s="19">
        <v>0</v>
      </c>
      <c r="J453" s="19"/>
      <c r="K453" s="2">
        <f t="shared" si="21"/>
        <v>7244000</v>
      </c>
      <c r="L453" s="19">
        <v>7244000</v>
      </c>
      <c r="M453" s="19" t="s">
        <v>371</v>
      </c>
    </row>
    <row r="454" spans="1:13" outlineLevel="1" x14ac:dyDescent="0.25">
      <c r="A454" s="19" t="s">
        <v>1204</v>
      </c>
      <c r="B454" s="19" t="s">
        <v>20</v>
      </c>
      <c r="C454" s="47" t="s">
        <v>1164</v>
      </c>
      <c r="D454" s="19" t="s">
        <v>630</v>
      </c>
      <c r="E454" s="16">
        <f t="shared" si="20"/>
        <v>4744000</v>
      </c>
      <c r="F454" s="19">
        <v>2500000</v>
      </c>
      <c r="G454" s="19"/>
      <c r="H454" s="19"/>
      <c r="I454" s="19">
        <v>0</v>
      </c>
      <c r="J454" s="19"/>
      <c r="K454" s="2">
        <f t="shared" si="21"/>
        <v>7244000</v>
      </c>
      <c r="L454" s="19">
        <v>7244000</v>
      </c>
      <c r="M454" s="19" t="s">
        <v>371</v>
      </c>
    </row>
    <row r="455" spans="1:13" outlineLevel="1" x14ac:dyDescent="0.25">
      <c r="A455" s="19" t="s">
        <v>1204</v>
      </c>
      <c r="B455" s="19" t="s">
        <v>20</v>
      </c>
      <c r="C455" s="47" t="s">
        <v>1165</v>
      </c>
      <c r="D455" s="19" t="s">
        <v>1914</v>
      </c>
      <c r="E455" s="16">
        <f t="shared" si="20"/>
        <v>6460000</v>
      </c>
      <c r="F455" s="19">
        <v>2500000</v>
      </c>
      <c r="G455" s="19"/>
      <c r="H455" s="19"/>
      <c r="I455" s="19">
        <v>0</v>
      </c>
      <c r="J455" s="19"/>
      <c r="K455" s="2">
        <f t="shared" si="21"/>
        <v>8960000</v>
      </c>
      <c r="L455" s="19">
        <v>8960000</v>
      </c>
      <c r="M455" s="19" t="s">
        <v>251</v>
      </c>
    </row>
    <row r="456" spans="1:13" outlineLevel="1" x14ac:dyDescent="0.25">
      <c r="A456" s="19" t="s">
        <v>1204</v>
      </c>
      <c r="B456" s="19" t="s">
        <v>20</v>
      </c>
      <c r="C456" s="47" t="s">
        <v>1166</v>
      </c>
      <c r="D456" s="19" t="s">
        <v>304</v>
      </c>
      <c r="E456" s="16">
        <f t="shared" si="20"/>
        <v>4960000</v>
      </c>
      <c r="F456" s="19">
        <v>2500000</v>
      </c>
      <c r="G456" s="19"/>
      <c r="H456" s="19"/>
      <c r="I456" s="19">
        <v>0</v>
      </c>
      <c r="J456" s="19"/>
      <c r="K456" s="2">
        <f t="shared" si="21"/>
        <v>7460000</v>
      </c>
      <c r="L456" s="19">
        <v>7460000</v>
      </c>
      <c r="M456" s="19" t="s">
        <v>366</v>
      </c>
    </row>
    <row r="457" spans="1:13" outlineLevel="1" x14ac:dyDescent="0.25">
      <c r="A457" s="19" t="s">
        <v>1204</v>
      </c>
      <c r="B457" s="19" t="s">
        <v>20</v>
      </c>
      <c r="C457" s="47" t="s">
        <v>1167</v>
      </c>
      <c r="D457" s="19" t="s">
        <v>805</v>
      </c>
      <c r="E457" s="16">
        <f t="shared" si="20"/>
        <v>3955000</v>
      </c>
      <c r="F457" s="19">
        <v>2500000</v>
      </c>
      <c r="G457" s="19"/>
      <c r="H457" s="19"/>
      <c r="I457" s="19">
        <v>0</v>
      </c>
      <c r="J457" s="19"/>
      <c r="K457" s="2">
        <f t="shared" si="21"/>
        <v>6455000</v>
      </c>
      <c r="L457" s="19">
        <v>6455000</v>
      </c>
      <c r="M457" s="19" t="s">
        <v>252</v>
      </c>
    </row>
    <row r="458" spans="1:13" outlineLevel="1" x14ac:dyDescent="0.25">
      <c r="A458" s="19" t="s">
        <v>1204</v>
      </c>
      <c r="B458" s="19" t="s">
        <v>20</v>
      </c>
      <c r="C458" s="47" t="s">
        <v>1168</v>
      </c>
      <c r="D458" s="31" t="s">
        <v>631</v>
      </c>
      <c r="E458" s="16">
        <f t="shared" si="20"/>
        <v>3448000</v>
      </c>
      <c r="F458" s="19">
        <v>2500000</v>
      </c>
      <c r="G458" s="19"/>
      <c r="H458" s="19"/>
      <c r="I458" s="31">
        <v>8000</v>
      </c>
      <c r="J458" s="19"/>
      <c r="K458" s="2">
        <f t="shared" si="21"/>
        <v>5940000</v>
      </c>
      <c r="L458" s="19">
        <v>5956000</v>
      </c>
      <c r="M458" s="19" t="s">
        <v>371</v>
      </c>
    </row>
    <row r="459" spans="1:13" outlineLevel="1" x14ac:dyDescent="0.25">
      <c r="A459" s="19" t="s">
        <v>1204</v>
      </c>
      <c r="B459" s="19" t="s">
        <v>20</v>
      </c>
      <c r="C459" s="47" t="s">
        <v>1169</v>
      </c>
      <c r="D459" s="31" t="s">
        <v>948</v>
      </c>
      <c r="E459" s="16">
        <f t="shared" si="20"/>
        <v>4794000</v>
      </c>
      <c r="F459" s="19">
        <v>2500000</v>
      </c>
      <c r="G459" s="19"/>
      <c r="H459" s="19"/>
      <c r="I459" s="31">
        <v>6000</v>
      </c>
      <c r="J459" s="19"/>
      <c r="K459" s="2">
        <f t="shared" si="21"/>
        <v>7288000</v>
      </c>
      <c r="L459" s="19">
        <v>7300000</v>
      </c>
      <c r="M459" s="19" t="s">
        <v>371</v>
      </c>
    </row>
    <row r="460" spans="1:13" outlineLevel="1" x14ac:dyDescent="0.25">
      <c r="A460" s="19" t="s">
        <v>1204</v>
      </c>
      <c r="B460" s="19" t="s">
        <v>20</v>
      </c>
      <c r="C460" s="47" t="s">
        <v>2299</v>
      </c>
      <c r="D460" s="31" t="s">
        <v>2300</v>
      </c>
      <c r="E460" s="16">
        <f t="shared" si="20"/>
        <v>3424000</v>
      </c>
      <c r="F460" s="19">
        <v>2500000</v>
      </c>
      <c r="G460" s="19">
        <v>1000000</v>
      </c>
      <c r="H460" s="19"/>
      <c r="I460" s="31">
        <v>56000</v>
      </c>
      <c r="J460" s="19"/>
      <c r="K460" s="2">
        <f t="shared" si="21"/>
        <v>6868000</v>
      </c>
      <c r="L460" s="19">
        <v>5980000</v>
      </c>
      <c r="M460" s="19" t="s">
        <v>366</v>
      </c>
    </row>
    <row r="461" spans="1:13" outlineLevel="1" x14ac:dyDescent="0.25">
      <c r="A461" s="19" t="s">
        <v>1204</v>
      </c>
      <c r="B461" s="19" t="s">
        <v>20</v>
      </c>
      <c r="C461" s="47" t="s">
        <v>1915</v>
      </c>
      <c r="D461" s="19" t="s">
        <v>1916</v>
      </c>
      <c r="E461" s="16">
        <f t="shared" si="20"/>
        <v>2500000</v>
      </c>
      <c r="F461" s="19">
        <v>0</v>
      </c>
      <c r="G461" s="19"/>
      <c r="H461" s="19"/>
      <c r="I461" s="19">
        <v>0</v>
      </c>
      <c r="J461" s="19"/>
      <c r="K461" s="2">
        <f t="shared" si="21"/>
        <v>2500000</v>
      </c>
      <c r="L461" s="19">
        <v>2500000</v>
      </c>
      <c r="M461" s="19" t="s">
        <v>252</v>
      </c>
    </row>
    <row r="462" spans="1:13" outlineLevel="1" x14ac:dyDescent="0.25">
      <c r="A462" s="19" t="s">
        <v>1204</v>
      </c>
      <c r="B462" s="19" t="s">
        <v>20</v>
      </c>
      <c r="C462" s="47" t="s">
        <v>1172</v>
      </c>
      <c r="D462" s="19" t="s">
        <v>1917</v>
      </c>
      <c r="E462" s="16">
        <f t="shared" si="20"/>
        <v>2500000</v>
      </c>
      <c r="F462" s="19">
        <v>0</v>
      </c>
      <c r="G462" s="19"/>
      <c r="H462" s="19"/>
      <c r="I462" s="19">
        <v>0</v>
      </c>
      <c r="J462" s="19"/>
      <c r="K462" s="2">
        <f t="shared" si="21"/>
        <v>2500000</v>
      </c>
      <c r="L462" s="19">
        <v>2500000</v>
      </c>
      <c r="M462" s="19" t="s">
        <v>251</v>
      </c>
    </row>
    <row r="463" spans="1:13" outlineLevel="1" x14ac:dyDescent="0.25">
      <c r="A463" s="19" t="s">
        <v>1204</v>
      </c>
      <c r="B463" s="19" t="s">
        <v>20</v>
      </c>
      <c r="C463" s="47" t="s">
        <v>1173</v>
      </c>
      <c r="D463" s="19" t="s">
        <v>296</v>
      </c>
      <c r="E463" s="16">
        <f t="shared" si="20"/>
        <v>4800000</v>
      </c>
      <c r="F463" s="19">
        <v>2500000</v>
      </c>
      <c r="G463" s="19"/>
      <c r="H463" s="19"/>
      <c r="I463" s="19">
        <v>0</v>
      </c>
      <c r="J463" s="19"/>
      <c r="K463" s="2">
        <f t="shared" si="21"/>
        <v>7300000</v>
      </c>
      <c r="L463" s="19">
        <v>7300000</v>
      </c>
      <c r="M463" s="19" t="s">
        <v>371</v>
      </c>
    </row>
    <row r="464" spans="1:13" outlineLevel="1" x14ac:dyDescent="0.25">
      <c r="A464" s="19" t="s">
        <v>1204</v>
      </c>
      <c r="B464" s="19" t="s">
        <v>20</v>
      </c>
      <c r="C464" s="47" t="s">
        <v>1174</v>
      </c>
      <c r="D464" s="19" t="s">
        <v>2301</v>
      </c>
      <c r="E464" s="16">
        <f t="shared" si="20"/>
        <v>2800000</v>
      </c>
      <c r="F464" s="19">
        <v>0</v>
      </c>
      <c r="G464" s="19"/>
      <c r="H464" s="19"/>
      <c r="I464" s="19">
        <v>0</v>
      </c>
      <c r="J464" s="19"/>
      <c r="K464" s="2">
        <f t="shared" si="21"/>
        <v>2800000</v>
      </c>
      <c r="L464" s="19">
        <v>2800000</v>
      </c>
      <c r="M464" s="19" t="s">
        <v>371</v>
      </c>
    </row>
    <row r="465" spans="1:13" outlineLevel="1" x14ac:dyDescent="0.25">
      <c r="A465" s="19" t="s">
        <v>1204</v>
      </c>
      <c r="B465" s="19" t="s">
        <v>20</v>
      </c>
      <c r="C465" s="47" t="s">
        <v>1175</v>
      </c>
      <c r="D465" s="19" t="s">
        <v>305</v>
      </c>
      <c r="E465" s="16">
        <f t="shared" si="20"/>
        <v>3000000</v>
      </c>
      <c r="F465" s="19">
        <v>0</v>
      </c>
      <c r="G465" s="19"/>
      <c r="H465" s="19"/>
      <c r="I465" s="19">
        <v>0</v>
      </c>
      <c r="J465" s="19"/>
      <c r="K465" s="2">
        <f t="shared" si="21"/>
        <v>3000000</v>
      </c>
      <c r="L465" s="19">
        <v>3000000</v>
      </c>
      <c r="M465" s="19" t="s">
        <v>366</v>
      </c>
    </row>
    <row r="466" spans="1:13" outlineLevel="1" x14ac:dyDescent="0.25">
      <c r="A466" s="19" t="s">
        <v>1204</v>
      </c>
      <c r="B466" s="19" t="s">
        <v>20</v>
      </c>
      <c r="C466" s="47" t="s">
        <v>1176</v>
      </c>
      <c r="D466" s="19" t="s">
        <v>360</v>
      </c>
      <c r="E466" s="16">
        <f t="shared" si="20"/>
        <v>4800000</v>
      </c>
      <c r="F466" s="19">
        <v>2500000</v>
      </c>
      <c r="G466" s="19"/>
      <c r="H466" s="19"/>
      <c r="I466" s="19">
        <v>0</v>
      </c>
      <c r="J466" s="19"/>
      <c r="K466" s="2">
        <f t="shared" si="21"/>
        <v>7300000</v>
      </c>
      <c r="L466" s="19">
        <v>7300000</v>
      </c>
      <c r="M466" s="19" t="s">
        <v>371</v>
      </c>
    </row>
    <row r="467" spans="1:13" outlineLevel="1" x14ac:dyDescent="0.25">
      <c r="A467" s="19" t="s">
        <v>1204</v>
      </c>
      <c r="B467" s="19" t="s">
        <v>20</v>
      </c>
      <c r="C467" s="47" t="s">
        <v>1177</v>
      </c>
      <c r="D467" s="19" t="s">
        <v>299</v>
      </c>
      <c r="E467" s="16">
        <f t="shared" si="20"/>
        <v>1960000</v>
      </c>
      <c r="F467" s="19">
        <v>0</v>
      </c>
      <c r="G467" s="19"/>
      <c r="H467" s="19"/>
      <c r="I467" s="19">
        <v>0</v>
      </c>
      <c r="J467" s="19"/>
      <c r="K467" s="2">
        <f t="shared" si="21"/>
        <v>1960000</v>
      </c>
      <c r="L467" s="19">
        <v>1960000</v>
      </c>
      <c r="M467" s="19" t="s">
        <v>366</v>
      </c>
    </row>
    <row r="468" spans="1:13" outlineLevel="1" x14ac:dyDescent="0.25">
      <c r="A468" s="19" t="s">
        <v>1204</v>
      </c>
      <c r="B468" s="19" t="s">
        <v>20</v>
      </c>
      <c r="C468" s="47" t="s">
        <v>1918</v>
      </c>
      <c r="D468" s="19" t="s">
        <v>1919</v>
      </c>
      <c r="E468" s="16">
        <f t="shared" si="20"/>
        <v>3344000</v>
      </c>
      <c r="F468" s="19">
        <v>2500000</v>
      </c>
      <c r="G468" s="19"/>
      <c r="H468" s="19"/>
      <c r="I468" s="19">
        <v>0</v>
      </c>
      <c r="J468" s="19"/>
      <c r="K468" s="2">
        <f t="shared" si="21"/>
        <v>5844000</v>
      </c>
      <c r="L468" s="19">
        <v>5844000</v>
      </c>
      <c r="M468" s="19" t="s">
        <v>371</v>
      </c>
    </row>
    <row r="469" spans="1:13" outlineLevel="1" x14ac:dyDescent="0.25">
      <c r="A469" s="19" t="s">
        <v>1204</v>
      </c>
      <c r="B469" s="19" t="s">
        <v>20</v>
      </c>
      <c r="C469" s="47" t="s">
        <v>1179</v>
      </c>
      <c r="D469" s="19" t="s">
        <v>472</v>
      </c>
      <c r="E469" s="16">
        <f t="shared" si="20"/>
        <v>4800000</v>
      </c>
      <c r="F469" s="19">
        <v>2500000</v>
      </c>
      <c r="G469" s="19"/>
      <c r="H469" s="19"/>
      <c r="I469" s="19">
        <v>0</v>
      </c>
      <c r="J469" s="19"/>
      <c r="K469" s="2">
        <f t="shared" si="21"/>
        <v>7300000</v>
      </c>
      <c r="L469" s="19">
        <v>7300000</v>
      </c>
      <c r="M469" s="19" t="s">
        <v>371</v>
      </c>
    </row>
    <row r="470" spans="1:13" outlineLevel="1" x14ac:dyDescent="0.25">
      <c r="A470" s="19" t="s">
        <v>1204</v>
      </c>
      <c r="B470" s="19" t="s">
        <v>20</v>
      </c>
      <c r="C470" s="47" t="s">
        <v>1180</v>
      </c>
      <c r="D470" s="19" t="s">
        <v>633</v>
      </c>
      <c r="E470" s="16">
        <f t="shared" si="20"/>
        <v>4800000</v>
      </c>
      <c r="F470" s="19">
        <v>2500000</v>
      </c>
      <c r="G470" s="19"/>
      <c r="H470" s="19"/>
      <c r="I470" s="19">
        <v>0</v>
      </c>
      <c r="J470" s="19"/>
      <c r="K470" s="2">
        <f t="shared" si="21"/>
        <v>7300000</v>
      </c>
      <c r="L470" s="19">
        <v>7300000</v>
      </c>
      <c r="M470" s="19" t="s">
        <v>371</v>
      </c>
    </row>
    <row r="471" spans="1:13" outlineLevel="1" x14ac:dyDescent="0.25">
      <c r="A471" s="19" t="s">
        <v>1204</v>
      </c>
      <c r="B471" s="19" t="s">
        <v>20</v>
      </c>
      <c r="C471" s="47" t="s">
        <v>1181</v>
      </c>
      <c r="D471" s="19" t="s">
        <v>690</v>
      </c>
      <c r="E471" s="16">
        <f t="shared" si="20"/>
        <v>4800000</v>
      </c>
      <c r="F471" s="19">
        <v>2500000</v>
      </c>
      <c r="G471" s="19"/>
      <c r="H471" s="19"/>
      <c r="I471" s="19">
        <v>0</v>
      </c>
      <c r="J471" s="19"/>
      <c r="K471" s="2">
        <f t="shared" si="21"/>
        <v>7300000</v>
      </c>
      <c r="L471" s="19">
        <v>7300000</v>
      </c>
      <c r="M471" s="19" t="s">
        <v>371</v>
      </c>
    </row>
    <row r="472" spans="1:13" outlineLevel="1" x14ac:dyDescent="0.25">
      <c r="A472" s="19" t="s">
        <v>1204</v>
      </c>
      <c r="B472" s="19" t="s">
        <v>20</v>
      </c>
      <c r="C472" s="47" t="s">
        <v>1182</v>
      </c>
      <c r="D472" s="19" t="s">
        <v>474</v>
      </c>
      <c r="E472" s="16">
        <f t="shared" si="20"/>
        <v>5000000</v>
      </c>
      <c r="F472" s="19">
        <v>2500000</v>
      </c>
      <c r="G472" s="19"/>
      <c r="H472" s="19"/>
      <c r="I472" s="19">
        <v>0</v>
      </c>
      <c r="J472" s="19"/>
      <c r="K472" s="2">
        <f t="shared" si="21"/>
        <v>7500000</v>
      </c>
      <c r="L472" s="19">
        <v>7500000</v>
      </c>
      <c r="M472" s="19" t="s">
        <v>366</v>
      </c>
    </row>
    <row r="473" spans="1:13" outlineLevel="1" x14ac:dyDescent="0.25">
      <c r="A473" s="19" t="s">
        <v>1204</v>
      </c>
      <c r="B473" s="19" t="s">
        <v>20</v>
      </c>
      <c r="C473" s="47" t="s">
        <v>1183</v>
      </c>
      <c r="D473" s="19" t="s">
        <v>573</v>
      </c>
      <c r="E473" s="16">
        <f t="shared" si="20"/>
        <v>2424000</v>
      </c>
      <c r="F473" s="19">
        <v>0</v>
      </c>
      <c r="G473" s="19"/>
      <c r="H473" s="19"/>
      <c r="I473" s="19">
        <v>0</v>
      </c>
      <c r="J473" s="19"/>
      <c r="K473" s="2">
        <f t="shared" si="21"/>
        <v>2424000</v>
      </c>
      <c r="L473" s="19">
        <v>2424000</v>
      </c>
      <c r="M473" s="19" t="s">
        <v>371</v>
      </c>
    </row>
    <row r="474" spans="1:13" outlineLevel="1" x14ac:dyDescent="0.25">
      <c r="A474" s="19" t="s">
        <v>1204</v>
      </c>
      <c r="B474" s="19" t="s">
        <v>20</v>
      </c>
      <c r="C474" s="47" t="s">
        <v>2302</v>
      </c>
      <c r="D474" s="19" t="s">
        <v>2303</v>
      </c>
      <c r="E474" s="16">
        <f t="shared" si="20"/>
        <v>-312640</v>
      </c>
      <c r="F474" s="19">
        <v>2500000</v>
      </c>
      <c r="G474" s="19">
        <v>360000</v>
      </c>
      <c r="H474" s="19"/>
      <c r="I474" s="19">
        <v>0</v>
      </c>
      <c r="J474" s="19"/>
      <c r="K474" s="2">
        <f t="shared" si="21"/>
        <v>2547360</v>
      </c>
      <c r="L474" s="19">
        <v>2187360</v>
      </c>
      <c r="M474" s="19" t="s">
        <v>371</v>
      </c>
    </row>
    <row r="475" spans="1:13" outlineLevel="1" x14ac:dyDescent="0.25">
      <c r="A475" s="19" t="s">
        <v>1204</v>
      </c>
      <c r="B475" s="19" t="s">
        <v>20</v>
      </c>
      <c r="C475" s="47" t="s">
        <v>1185</v>
      </c>
      <c r="D475" s="19" t="s">
        <v>1920</v>
      </c>
      <c r="E475" s="16">
        <f t="shared" si="20"/>
        <v>3000000</v>
      </c>
      <c r="F475" s="19">
        <v>0</v>
      </c>
      <c r="G475" s="19"/>
      <c r="H475" s="19"/>
      <c r="I475" s="19">
        <v>0</v>
      </c>
      <c r="J475" s="19"/>
      <c r="K475" s="2">
        <f t="shared" si="21"/>
        <v>3000000</v>
      </c>
      <c r="L475" s="19">
        <v>3000000</v>
      </c>
      <c r="M475" s="19" t="s">
        <v>366</v>
      </c>
    </row>
    <row r="476" spans="1:13" outlineLevel="1" x14ac:dyDescent="0.25">
      <c r="A476" s="19" t="s">
        <v>1204</v>
      </c>
      <c r="B476" s="19" t="s">
        <v>20</v>
      </c>
      <c r="C476" s="47" t="s">
        <v>1186</v>
      </c>
      <c r="D476" s="19" t="s">
        <v>693</v>
      </c>
      <c r="E476" s="16">
        <f t="shared" si="20"/>
        <v>2542000</v>
      </c>
      <c r="F476" s="19">
        <v>0</v>
      </c>
      <c r="G476" s="19"/>
      <c r="H476" s="19"/>
      <c r="I476" s="19">
        <v>0</v>
      </c>
      <c r="J476" s="19"/>
      <c r="K476" s="2">
        <f t="shared" si="21"/>
        <v>2542000</v>
      </c>
      <c r="L476" s="19">
        <v>2542000</v>
      </c>
      <c r="M476" s="19" t="s">
        <v>372</v>
      </c>
    </row>
    <row r="477" spans="1:13" outlineLevel="1" x14ac:dyDescent="0.25">
      <c r="A477" s="19" t="s">
        <v>1204</v>
      </c>
      <c r="B477" s="19" t="s">
        <v>20</v>
      </c>
      <c r="C477" s="47" t="s">
        <v>1187</v>
      </c>
      <c r="D477" s="19" t="s">
        <v>726</v>
      </c>
      <c r="E477" s="16">
        <f t="shared" si="20"/>
        <v>5000000</v>
      </c>
      <c r="F477" s="19">
        <v>2500000</v>
      </c>
      <c r="G477" s="19"/>
      <c r="H477" s="19"/>
      <c r="I477" s="19">
        <v>0</v>
      </c>
      <c r="J477" s="19"/>
      <c r="K477" s="2">
        <f t="shared" si="21"/>
        <v>7500000</v>
      </c>
      <c r="L477" s="19">
        <v>7500000</v>
      </c>
      <c r="M477" s="19" t="s">
        <v>366</v>
      </c>
    </row>
    <row r="478" spans="1:13" outlineLevel="1" x14ac:dyDescent="0.25">
      <c r="A478" s="19" t="s">
        <v>1204</v>
      </c>
      <c r="B478" s="19" t="s">
        <v>20</v>
      </c>
      <c r="C478" s="47" t="s">
        <v>1189</v>
      </c>
      <c r="D478" s="19" t="s">
        <v>294</v>
      </c>
      <c r="E478" s="16">
        <f t="shared" si="20"/>
        <v>1460000</v>
      </c>
      <c r="F478" s="19">
        <v>0</v>
      </c>
      <c r="G478" s="19"/>
      <c r="H478" s="19"/>
      <c r="I478" s="19">
        <v>0</v>
      </c>
      <c r="J478" s="19"/>
      <c r="K478" s="2">
        <f t="shared" si="21"/>
        <v>1460000</v>
      </c>
      <c r="L478" s="19">
        <v>1460000</v>
      </c>
      <c r="M478" s="19" t="s">
        <v>251</v>
      </c>
    </row>
    <row r="479" spans="1:13" outlineLevel="1" x14ac:dyDescent="0.25">
      <c r="A479" s="19" t="s">
        <v>1204</v>
      </c>
      <c r="B479" s="19" t="s">
        <v>20</v>
      </c>
      <c r="C479" s="47" t="s">
        <v>1188</v>
      </c>
      <c r="D479" s="19" t="s">
        <v>1921</v>
      </c>
      <c r="E479" s="16">
        <f t="shared" si="20"/>
        <v>2500000</v>
      </c>
      <c r="F479" s="19">
        <v>0</v>
      </c>
      <c r="G479" s="19"/>
      <c r="H479" s="19"/>
      <c r="I479" s="19">
        <v>0</v>
      </c>
      <c r="J479" s="19"/>
      <c r="K479" s="2">
        <f t="shared" si="21"/>
        <v>2500000</v>
      </c>
      <c r="L479" s="19">
        <v>2500000</v>
      </c>
      <c r="M479" s="19" t="s">
        <v>252</v>
      </c>
    </row>
    <row r="480" spans="1:13" outlineLevel="1" x14ac:dyDescent="0.25">
      <c r="A480" s="19" t="s">
        <v>1204</v>
      </c>
      <c r="B480" s="19" t="s">
        <v>20</v>
      </c>
      <c r="C480" s="47" t="s">
        <v>1922</v>
      </c>
      <c r="D480" s="19" t="s">
        <v>1923</v>
      </c>
      <c r="E480" s="16">
        <f t="shared" si="20"/>
        <v>3960000</v>
      </c>
      <c r="F480" s="19">
        <v>2500000</v>
      </c>
      <c r="G480" s="19"/>
      <c r="H480" s="19"/>
      <c r="I480" s="19">
        <v>0</v>
      </c>
      <c r="J480" s="19"/>
      <c r="K480" s="2">
        <f t="shared" si="21"/>
        <v>6460000</v>
      </c>
      <c r="L480" s="19">
        <v>6460000</v>
      </c>
      <c r="M480" s="19" t="s">
        <v>366</v>
      </c>
    </row>
    <row r="481" spans="1:13" outlineLevel="1" x14ac:dyDescent="0.25">
      <c r="A481" s="19" t="s">
        <v>1204</v>
      </c>
      <c r="B481" s="19" t="s">
        <v>20</v>
      </c>
      <c r="C481" s="47" t="s">
        <v>2121</v>
      </c>
      <c r="D481" s="19" t="s">
        <v>2122</v>
      </c>
      <c r="E481" s="16">
        <f t="shared" si="20"/>
        <v>3000000</v>
      </c>
      <c r="F481" s="19">
        <v>0</v>
      </c>
      <c r="G481" s="19">
        <v>1000000</v>
      </c>
      <c r="H481" s="19"/>
      <c r="I481" s="19">
        <v>0</v>
      </c>
      <c r="J481" s="19"/>
      <c r="K481" s="2">
        <f t="shared" si="21"/>
        <v>4000000</v>
      </c>
      <c r="L481" s="19">
        <v>3000000</v>
      </c>
      <c r="M481" s="19" t="s">
        <v>366</v>
      </c>
    </row>
    <row r="482" spans="1:13" outlineLevel="1" x14ac:dyDescent="0.25">
      <c r="A482" s="19" t="s">
        <v>1204</v>
      </c>
      <c r="B482" s="19" t="s">
        <v>20</v>
      </c>
      <c r="C482" s="47" t="s">
        <v>1924</v>
      </c>
      <c r="D482" s="19" t="s">
        <v>1925</v>
      </c>
      <c r="E482" s="16">
        <f t="shared" si="20"/>
        <v>4800000</v>
      </c>
      <c r="F482" s="19">
        <v>2500000</v>
      </c>
      <c r="G482" s="19"/>
      <c r="H482" s="19"/>
      <c r="I482" s="19">
        <v>0</v>
      </c>
      <c r="J482" s="19"/>
      <c r="K482" s="2">
        <f t="shared" si="21"/>
        <v>7300000</v>
      </c>
      <c r="L482" s="19">
        <v>7300000</v>
      </c>
      <c r="M482" s="19" t="s">
        <v>372</v>
      </c>
    </row>
    <row r="483" spans="1:13" outlineLevel="1" x14ac:dyDescent="0.25">
      <c r="A483" s="19" t="s">
        <v>1204</v>
      </c>
      <c r="B483" s="19" t="s">
        <v>20</v>
      </c>
      <c r="C483" s="47" t="s">
        <v>1192</v>
      </c>
      <c r="D483" s="19" t="s">
        <v>653</v>
      </c>
      <c r="E483" s="16">
        <f t="shared" si="20"/>
        <v>4800000</v>
      </c>
      <c r="F483" s="19">
        <v>0</v>
      </c>
      <c r="G483" s="19"/>
      <c r="H483" s="19"/>
      <c r="I483" s="19">
        <v>0</v>
      </c>
      <c r="J483" s="19"/>
      <c r="K483" s="2">
        <f t="shared" si="21"/>
        <v>4800000</v>
      </c>
      <c r="L483" s="19">
        <v>4800000</v>
      </c>
      <c r="M483" s="19" t="s">
        <v>371</v>
      </c>
    </row>
    <row r="484" spans="1:13" outlineLevel="1" x14ac:dyDescent="0.25">
      <c r="A484" s="19" t="s">
        <v>1204</v>
      </c>
      <c r="B484" s="19" t="s">
        <v>20</v>
      </c>
      <c r="C484" s="47" t="s">
        <v>1193</v>
      </c>
      <c r="D484" s="19" t="s">
        <v>652</v>
      </c>
      <c r="E484" s="16">
        <f t="shared" si="20"/>
        <v>3000000</v>
      </c>
      <c r="F484" s="19">
        <v>0</v>
      </c>
      <c r="G484" s="19"/>
      <c r="H484" s="19"/>
      <c r="I484" s="19">
        <v>0</v>
      </c>
      <c r="J484" s="19"/>
      <c r="K484" s="2">
        <f t="shared" si="21"/>
        <v>3000000</v>
      </c>
      <c r="L484" s="19">
        <v>3000000</v>
      </c>
      <c r="M484" s="19" t="s">
        <v>366</v>
      </c>
    </row>
    <row r="485" spans="1:13" outlineLevel="1" x14ac:dyDescent="0.25">
      <c r="A485" s="19" t="s">
        <v>1204</v>
      </c>
      <c r="B485" s="19" t="s">
        <v>20</v>
      </c>
      <c r="C485" s="47" t="s">
        <v>1194</v>
      </c>
      <c r="D485" s="19" t="s">
        <v>654</v>
      </c>
      <c r="E485" s="16">
        <f t="shared" si="20"/>
        <v>1960000</v>
      </c>
      <c r="F485" s="19">
        <v>0</v>
      </c>
      <c r="G485" s="19"/>
      <c r="H485" s="19"/>
      <c r="I485" s="19">
        <v>0</v>
      </c>
      <c r="J485" s="19"/>
      <c r="K485" s="2">
        <f t="shared" si="21"/>
        <v>1960000</v>
      </c>
      <c r="L485" s="19">
        <v>1960000</v>
      </c>
      <c r="M485" s="19" t="s">
        <v>366</v>
      </c>
    </row>
    <row r="486" spans="1:13" outlineLevel="1" x14ac:dyDescent="0.25">
      <c r="A486" s="19" t="s">
        <v>1204</v>
      </c>
      <c r="B486" s="19" t="s">
        <v>20</v>
      </c>
      <c r="C486" s="47" t="s">
        <v>2304</v>
      </c>
      <c r="D486" s="19" t="s">
        <v>2305</v>
      </c>
      <c r="E486" s="16">
        <f t="shared" si="20"/>
        <v>2440000</v>
      </c>
      <c r="F486" s="19">
        <v>2500000</v>
      </c>
      <c r="G486" s="19">
        <v>1000000</v>
      </c>
      <c r="H486" s="19"/>
      <c r="I486" s="19">
        <v>0</v>
      </c>
      <c r="J486" s="19"/>
      <c r="K486" s="2">
        <f t="shared" si="21"/>
        <v>5940000</v>
      </c>
      <c r="L486" s="19">
        <v>4940000</v>
      </c>
      <c r="M486" s="19" t="s">
        <v>371</v>
      </c>
    </row>
    <row r="487" spans="1:13" outlineLevel="1" x14ac:dyDescent="0.25">
      <c r="A487" s="19" t="s">
        <v>1204</v>
      </c>
      <c r="B487" s="19" t="s">
        <v>20</v>
      </c>
      <c r="C487" s="47" t="s">
        <v>1196</v>
      </c>
      <c r="D487" s="19" t="s">
        <v>691</v>
      </c>
      <c r="E487" s="16">
        <f t="shared" si="20"/>
        <v>4744000</v>
      </c>
      <c r="F487" s="19">
        <v>2500000</v>
      </c>
      <c r="G487" s="19"/>
      <c r="H487" s="19"/>
      <c r="I487" s="19">
        <v>0</v>
      </c>
      <c r="J487" s="19"/>
      <c r="K487" s="2">
        <f t="shared" si="21"/>
        <v>7244000</v>
      </c>
      <c r="L487" s="19">
        <v>7244000</v>
      </c>
      <c r="M487" s="19" t="s">
        <v>371</v>
      </c>
    </row>
    <row r="488" spans="1:13" outlineLevel="1" x14ac:dyDescent="0.25">
      <c r="A488" s="19" t="s">
        <v>1204</v>
      </c>
      <c r="B488" s="19" t="s">
        <v>20</v>
      </c>
      <c r="C488" s="47" t="s">
        <v>1197</v>
      </c>
      <c r="D488" s="19" t="s">
        <v>692</v>
      </c>
      <c r="E488" s="16">
        <f t="shared" si="20"/>
        <v>4744000</v>
      </c>
      <c r="F488" s="19">
        <v>2500000</v>
      </c>
      <c r="G488" s="19"/>
      <c r="H488" s="19"/>
      <c r="I488" s="19">
        <v>0</v>
      </c>
      <c r="J488" s="19"/>
      <c r="K488" s="2">
        <f t="shared" si="21"/>
        <v>7244000</v>
      </c>
      <c r="L488" s="19">
        <v>7244000</v>
      </c>
      <c r="M488" s="19" t="s">
        <v>372</v>
      </c>
    </row>
    <row r="489" spans="1:13" outlineLevel="1" x14ac:dyDescent="0.25">
      <c r="A489" s="19" t="s">
        <v>1204</v>
      </c>
      <c r="B489" s="19" t="s">
        <v>20</v>
      </c>
      <c r="C489" s="47" t="s">
        <v>1198</v>
      </c>
      <c r="D489" s="19" t="s">
        <v>951</v>
      </c>
      <c r="E489" s="16">
        <f t="shared" si="20"/>
        <v>4960000</v>
      </c>
      <c r="F489" s="19">
        <v>2500000</v>
      </c>
      <c r="G489" s="19"/>
      <c r="H489" s="19"/>
      <c r="I489" s="19">
        <v>0</v>
      </c>
      <c r="J489" s="19"/>
      <c r="K489" s="2">
        <f t="shared" si="21"/>
        <v>7460000</v>
      </c>
      <c r="L489" s="19">
        <v>7460000</v>
      </c>
      <c r="M489" s="19" t="s">
        <v>366</v>
      </c>
    </row>
    <row r="490" spans="1:13" outlineLevel="1" x14ac:dyDescent="0.25">
      <c r="A490" s="19" t="s">
        <v>1204</v>
      </c>
      <c r="B490" s="19" t="s">
        <v>20</v>
      </c>
      <c r="C490" s="47" t="s">
        <v>1199</v>
      </c>
      <c r="D490" s="19" t="s">
        <v>539</v>
      </c>
      <c r="E490" s="16">
        <f t="shared" si="20"/>
        <v>3000000</v>
      </c>
      <c r="F490" s="19">
        <v>0</v>
      </c>
      <c r="G490" s="19"/>
      <c r="H490" s="19"/>
      <c r="I490" s="19">
        <v>0</v>
      </c>
      <c r="J490" s="19"/>
      <c r="K490" s="2">
        <f t="shared" si="21"/>
        <v>3000000</v>
      </c>
      <c r="L490" s="19">
        <v>3000000</v>
      </c>
      <c r="M490" s="19" t="s">
        <v>366</v>
      </c>
    </row>
    <row r="491" spans="1:13" outlineLevel="1" x14ac:dyDescent="0.25">
      <c r="A491" s="19" t="s">
        <v>1204</v>
      </c>
      <c r="B491" s="19" t="s">
        <v>20</v>
      </c>
      <c r="C491" s="47" t="s">
        <v>1200</v>
      </c>
      <c r="D491" s="19" t="s">
        <v>307</v>
      </c>
      <c r="E491" s="16">
        <f t="shared" si="20"/>
        <v>4544000</v>
      </c>
      <c r="F491" s="19">
        <v>2500000</v>
      </c>
      <c r="G491" s="19"/>
      <c r="H491" s="19"/>
      <c r="I491" s="19">
        <v>0</v>
      </c>
      <c r="J491" s="19"/>
      <c r="K491" s="2">
        <f t="shared" si="21"/>
        <v>7044000</v>
      </c>
      <c r="L491" s="19">
        <v>7044000</v>
      </c>
      <c r="M491" s="19" t="s">
        <v>372</v>
      </c>
    </row>
    <row r="492" spans="1:13" outlineLevel="1" x14ac:dyDescent="0.25">
      <c r="A492" s="19" t="s">
        <v>1204</v>
      </c>
      <c r="B492" s="19" t="s">
        <v>20</v>
      </c>
      <c r="C492" s="47" t="s">
        <v>1201</v>
      </c>
      <c r="D492" s="19" t="s">
        <v>1927</v>
      </c>
      <c r="E492" s="16">
        <f t="shared" si="20"/>
        <v>1344000</v>
      </c>
      <c r="F492" s="19">
        <v>0</v>
      </c>
      <c r="G492" s="19"/>
      <c r="H492" s="19"/>
      <c r="I492" s="19">
        <v>0</v>
      </c>
      <c r="J492" s="19"/>
      <c r="K492" s="2">
        <f t="shared" si="21"/>
        <v>1344000</v>
      </c>
      <c r="L492" s="19">
        <v>1344000</v>
      </c>
      <c r="M492" s="19" t="s">
        <v>372</v>
      </c>
    </row>
    <row r="493" spans="1:13" outlineLevel="1" x14ac:dyDescent="0.25">
      <c r="A493" s="19" t="s">
        <v>1204</v>
      </c>
      <c r="B493" s="19" t="s">
        <v>20</v>
      </c>
      <c r="C493" s="47" t="s">
        <v>1202</v>
      </c>
      <c r="D493" s="19" t="s">
        <v>1079</v>
      </c>
      <c r="E493" s="16">
        <f t="shared" si="20"/>
        <v>1960000</v>
      </c>
      <c r="F493" s="19">
        <v>0</v>
      </c>
      <c r="G493" s="19"/>
      <c r="H493" s="19"/>
      <c r="I493" s="19">
        <v>0</v>
      </c>
      <c r="J493" s="19"/>
      <c r="K493" s="2">
        <f t="shared" si="21"/>
        <v>1960000</v>
      </c>
      <c r="L493" s="19">
        <v>1960000</v>
      </c>
      <c r="M493" s="19" t="s">
        <v>366</v>
      </c>
    </row>
    <row r="494" spans="1:13" outlineLevel="1" x14ac:dyDescent="0.25">
      <c r="A494" s="19" t="s">
        <v>265</v>
      </c>
      <c r="B494" s="19" t="s">
        <v>20</v>
      </c>
      <c r="C494" s="47" t="s">
        <v>1203</v>
      </c>
      <c r="D494" s="19" t="s">
        <v>1081</v>
      </c>
      <c r="E494" s="16">
        <f t="shared" si="20"/>
        <v>1344000</v>
      </c>
      <c r="F494" s="19">
        <v>0</v>
      </c>
      <c r="G494" s="19"/>
      <c r="H494" s="19"/>
      <c r="I494" s="19">
        <v>0</v>
      </c>
      <c r="J494" s="19"/>
      <c r="K494" s="2">
        <f t="shared" si="21"/>
        <v>1344000</v>
      </c>
      <c r="L494" s="19">
        <v>1344000</v>
      </c>
      <c r="M494" s="19" t="s">
        <v>372</v>
      </c>
    </row>
    <row r="495" spans="1:13" outlineLevel="1" x14ac:dyDescent="0.25">
      <c r="A495" s="19" t="s">
        <v>1204</v>
      </c>
      <c r="B495" s="19" t="s">
        <v>20</v>
      </c>
      <c r="C495" s="47" t="s">
        <v>1928</v>
      </c>
      <c r="D495" s="19" t="s">
        <v>1929</v>
      </c>
      <c r="E495" s="16">
        <f t="shared" si="20"/>
        <v>1344000</v>
      </c>
      <c r="F495" s="19">
        <v>0</v>
      </c>
      <c r="G495" s="19"/>
      <c r="H495" s="19"/>
      <c r="I495" s="19">
        <v>0</v>
      </c>
      <c r="J495" s="19"/>
      <c r="K495" s="2">
        <f t="shared" si="21"/>
        <v>1344000</v>
      </c>
      <c r="L495" s="19">
        <v>1344000</v>
      </c>
      <c r="M495" s="19" t="s">
        <v>372</v>
      </c>
    </row>
    <row r="496" spans="1:13" outlineLevel="1" x14ac:dyDescent="0.25">
      <c r="A496" s="19" t="s">
        <v>249</v>
      </c>
      <c r="B496" s="19" t="s">
        <v>37</v>
      </c>
      <c r="C496" s="47" t="s">
        <v>1207</v>
      </c>
      <c r="D496" s="19" t="s">
        <v>266</v>
      </c>
      <c r="E496" s="16">
        <f t="shared" ref="E496:E517" si="22">+L496-F496-J496-I496</f>
        <v>4700000</v>
      </c>
      <c r="F496" s="19">
        <v>3000000</v>
      </c>
      <c r="G496" s="19"/>
      <c r="H496" s="19">
        <v>19498.864178851476</v>
      </c>
      <c r="I496" s="19"/>
      <c r="J496" s="19"/>
      <c r="K496" s="2">
        <f t="shared" si="21"/>
        <v>7680501.1358211488</v>
      </c>
      <c r="L496" s="19">
        <v>7700000</v>
      </c>
      <c r="M496" s="19"/>
    </row>
    <row r="497" spans="1:13" outlineLevel="1" x14ac:dyDescent="0.25">
      <c r="A497" s="19" t="s">
        <v>249</v>
      </c>
      <c r="B497" s="19" t="s">
        <v>37</v>
      </c>
      <c r="C497" s="47" t="s">
        <v>1208</v>
      </c>
      <c r="D497" s="19" t="s">
        <v>267</v>
      </c>
      <c r="E497" s="16">
        <f t="shared" si="22"/>
        <v>3200000</v>
      </c>
      <c r="F497" s="19">
        <v>2000000</v>
      </c>
      <c r="G497" s="19"/>
      <c r="H497" s="19">
        <v>187191.60838320671</v>
      </c>
      <c r="I497" s="19"/>
      <c r="J497" s="19"/>
      <c r="K497" s="2">
        <f t="shared" ref="K497:K523" si="23">SUM(E497:G497)-H497-I497+J497</f>
        <v>5012808.3916167933</v>
      </c>
      <c r="L497" s="19">
        <v>5200000</v>
      </c>
      <c r="M497" s="19"/>
    </row>
    <row r="498" spans="1:13" outlineLevel="1" x14ac:dyDescent="0.25">
      <c r="A498" s="19" t="s">
        <v>249</v>
      </c>
      <c r="B498" s="19" t="s">
        <v>37</v>
      </c>
      <c r="C498" s="47" t="s">
        <v>1209</v>
      </c>
      <c r="D498" s="19" t="s">
        <v>268</v>
      </c>
      <c r="E498" s="16">
        <f t="shared" si="22"/>
        <v>500000</v>
      </c>
      <c r="F498" s="19">
        <v>0</v>
      </c>
      <c r="G498" s="19"/>
      <c r="H498" s="19">
        <v>196148.89579222791</v>
      </c>
      <c r="I498" s="19"/>
      <c r="J498" s="19"/>
      <c r="K498" s="2">
        <f t="shared" si="23"/>
        <v>303851.10420777206</v>
      </c>
      <c r="L498" s="19">
        <v>500000</v>
      </c>
      <c r="M498" s="19"/>
    </row>
    <row r="499" spans="1:13" outlineLevel="1" x14ac:dyDescent="0.25">
      <c r="A499" s="19" t="s">
        <v>249</v>
      </c>
      <c r="B499" s="19" t="s">
        <v>37</v>
      </c>
      <c r="C499" s="47" t="s">
        <v>1210</v>
      </c>
      <c r="D499" s="19" t="s">
        <v>269</v>
      </c>
      <c r="E499" s="16">
        <f t="shared" si="22"/>
        <v>3900000</v>
      </c>
      <c r="F499" s="19">
        <v>3000000</v>
      </c>
      <c r="G499" s="19"/>
      <c r="H499" s="19">
        <v>0</v>
      </c>
      <c r="I499" s="19"/>
      <c r="J499" s="19"/>
      <c r="K499" s="2">
        <f t="shared" si="23"/>
        <v>6900000</v>
      </c>
      <c r="L499" s="19">
        <v>6900000</v>
      </c>
      <c r="M499" s="19"/>
    </row>
    <row r="500" spans="1:13" outlineLevel="1" x14ac:dyDescent="0.25">
      <c r="A500" s="19" t="s">
        <v>249</v>
      </c>
      <c r="B500" s="19" t="s">
        <v>37</v>
      </c>
      <c r="C500" s="47" t="s">
        <v>1211</v>
      </c>
      <c r="D500" s="19" t="s">
        <v>526</v>
      </c>
      <c r="E500" s="16">
        <f t="shared" si="22"/>
        <v>1800000</v>
      </c>
      <c r="F500" s="19">
        <v>0</v>
      </c>
      <c r="G500" s="19"/>
      <c r="H500" s="19">
        <v>441618.85405841499</v>
      </c>
      <c r="I500" s="19"/>
      <c r="J500" s="19"/>
      <c r="K500" s="2">
        <f t="shared" si="23"/>
        <v>1358381.1459415851</v>
      </c>
      <c r="L500" s="19">
        <v>1800000</v>
      </c>
      <c r="M500" s="19"/>
    </row>
    <row r="501" spans="1:13" outlineLevel="1" x14ac:dyDescent="0.25">
      <c r="A501" s="19" t="s">
        <v>249</v>
      </c>
      <c r="B501" s="19" t="s">
        <v>37</v>
      </c>
      <c r="C501" s="47" t="s">
        <v>1212</v>
      </c>
      <c r="D501" s="19" t="s">
        <v>237</v>
      </c>
      <c r="E501" s="16">
        <f t="shared" si="22"/>
        <v>0</v>
      </c>
      <c r="F501" s="19">
        <v>0</v>
      </c>
      <c r="G501" s="19"/>
      <c r="H501" s="19">
        <v>404373.17043772957</v>
      </c>
      <c r="I501" s="19"/>
      <c r="J501" s="19"/>
      <c r="K501" s="2">
        <f t="shared" si="23"/>
        <v>-404373.17043772957</v>
      </c>
      <c r="L501" s="19">
        <v>0</v>
      </c>
      <c r="M501" s="19"/>
    </row>
    <row r="502" spans="1:13" outlineLevel="1" x14ac:dyDescent="0.25">
      <c r="A502" s="19" t="s">
        <v>249</v>
      </c>
      <c r="B502" s="19" t="s">
        <v>37</v>
      </c>
      <c r="C502" s="47" t="s">
        <v>1213</v>
      </c>
      <c r="D502" s="19" t="s">
        <v>271</v>
      </c>
      <c r="E502" s="16">
        <f t="shared" si="22"/>
        <v>3400000</v>
      </c>
      <c r="F502" s="19">
        <v>3000000</v>
      </c>
      <c r="G502" s="19"/>
      <c r="H502" s="19">
        <v>0</v>
      </c>
      <c r="I502" s="19"/>
      <c r="J502" s="19"/>
      <c r="K502" s="2">
        <f t="shared" si="23"/>
        <v>6400000</v>
      </c>
      <c r="L502" s="19">
        <v>6400000</v>
      </c>
      <c r="M502" s="19"/>
    </row>
    <row r="503" spans="1:13" outlineLevel="1" x14ac:dyDescent="0.25">
      <c r="A503" s="19" t="s">
        <v>265</v>
      </c>
      <c r="B503" s="19" t="s">
        <v>37</v>
      </c>
      <c r="C503" s="47" t="s">
        <v>1214</v>
      </c>
      <c r="D503" s="19" t="s">
        <v>1215</v>
      </c>
      <c r="E503" s="16">
        <f t="shared" si="22"/>
        <v>500000</v>
      </c>
      <c r="F503" s="19">
        <v>0</v>
      </c>
      <c r="G503" s="19"/>
      <c r="H503" s="19">
        <v>487501.73111557018</v>
      </c>
      <c r="I503" s="19"/>
      <c r="J503" s="19"/>
      <c r="K503" s="2">
        <f t="shared" si="23"/>
        <v>12498.268884429825</v>
      </c>
      <c r="L503" s="19">
        <v>500000</v>
      </c>
      <c r="M503" s="19"/>
    </row>
    <row r="504" spans="1:13" outlineLevel="1" x14ac:dyDescent="0.25">
      <c r="A504" s="19" t="s">
        <v>265</v>
      </c>
      <c r="B504" s="19" t="s">
        <v>37</v>
      </c>
      <c r="C504" s="47" t="s">
        <v>1216</v>
      </c>
      <c r="D504" s="19" t="s">
        <v>272</v>
      </c>
      <c r="E504" s="16">
        <f t="shared" si="22"/>
        <v>700000</v>
      </c>
      <c r="F504" s="19">
        <v>0</v>
      </c>
      <c r="G504" s="19"/>
      <c r="H504" s="19">
        <v>342356.33533445216</v>
      </c>
      <c r="I504" s="19"/>
      <c r="J504" s="19"/>
      <c r="K504" s="2">
        <f t="shared" si="23"/>
        <v>357643.66466554784</v>
      </c>
      <c r="L504" s="19">
        <v>700000</v>
      </c>
      <c r="M504" s="19"/>
    </row>
    <row r="505" spans="1:13" outlineLevel="1" x14ac:dyDescent="0.25">
      <c r="A505" s="19" t="s">
        <v>265</v>
      </c>
      <c r="B505" s="19" t="s">
        <v>37</v>
      </c>
      <c r="C505" s="47" t="s">
        <v>1217</v>
      </c>
      <c r="D505" s="19" t="s">
        <v>273</v>
      </c>
      <c r="E505" s="16">
        <f t="shared" si="22"/>
        <v>2000000</v>
      </c>
      <c r="F505" s="19">
        <v>3000000</v>
      </c>
      <c r="G505" s="19"/>
      <c r="H505" s="19">
        <v>162932.8366079187</v>
      </c>
      <c r="I505" s="19"/>
      <c r="J505" s="19"/>
      <c r="K505" s="2">
        <f t="shared" si="23"/>
        <v>4837067.1633920809</v>
      </c>
      <c r="L505" s="19">
        <v>5000000</v>
      </c>
      <c r="M505" s="19"/>
    </row>
    <row r="506" spans="1:13" outlineLevel="1" x14ac:dyDescent="0.25">
      <c r="A506" s="19" t="s">
        <v>265</v>
      </c>
      <c r="B506" s="19" t="s">
        <v>37</v>
      </c>
      <c r="C506" s="47" t="s">
        <v>1218</v>
      </c>
      <c r="D506" s="19" t="s">
        <v>388</v>
      </c>
      <c r="E506" s="16">
        <f t="shared" si="22"/>
        <v>800000</v>
      </c>
      <c r="F506" s="19">
        <v>0</v>
      </c>
      <c r="G506" s="19"/>
      <c r="H506" s="19">
        <v>391837.30021103146</v>
      </c>
      <c r="I506" s="19"/>
      <c r="J506" s="19"/>
      <c r="K506" s="2">
        <f t="shared" si="23"/>
        <v>408162.69978896854</v>
      </c>
      <c r="L506" s="19">
        <v>800000</v>
      </c>
      <c r="M506" s="19"/>
    </row>
    <row r="507" spans="1:13" outlineLevel="1" x14ac:dyDescent="0.25">
      <c r="A507" s="19" t="s">
        <v>265</v>
      </c>
      <c r="B507" s="19" t="s">
        <v>37</v>
      </c>
      <c r="C507" s="47" t="s">
        <v>1219</v>
      </c>
      <c r="D507" s="19" t="s">
        <v>263</v>
      </c>
      <c r="E507" s="16">
        <f t="shared" si="22"/>
        <v>2200000</v>
      </c>
      <c r="F507" s="19">
        <v>0</v>
      </c>
      <c r="G507" s="19"/>
      <c r="H507" s="19">
        <v>291638.76450629503</v>
      </c>
      <c r="I507" s="19"/>
      <c r="J507" s="19"/>
      <c r="K507" s="2">
        <f t="shared" si="23"/>
        <v>1908361.2354937049</v>
      </c>
      <c r="L507" s="19">
        <v>2200000</v>
      </c>
      <c r="M507" s="19"/>
    </row>
    <row r="508" spans="1:13" outlineLevel="1" x14ac:dyDescent="0.25">
      <c r="A508" s="19" t="s">
        <v>265</v>
      </c>
      <c r="B508" s="19" t="s">
        <v>37</v>
      </c>
      <c r="C508" s="47" t="s">
        <v>1220</v>
      </c>
      <c r="D508" s="19" t="s">
        <v>533</v>
      </c>
      <c r="E508" s="16">
        <f t="shared" si="22"/>
        <v>3700000</v>
      </c>
      <c r="F508" s="19">
        <v>3000000</v>
      </c>
      <c r="G508" s="19"/>
      <c r="H508" s="19">
        <v>0</v>
      </c>
      <c r="I508" s="19"/>
      <c r="J508" s="19"/>
      <c r="K508" s="2">
        <f t="shared" si="23"/>
        <v>6700000</v>
      </c>
      <c r="L508" s="19">
        <v>6700000</v>
      </c>
      <c r="M508" s="19"/>
    </row>
    <row r="509" spans="1:13" outlineLevel="1" x14ac:dyDescent="0.25">
      <c r="A509" s="19" t="s">
        <v>1204</v>
      </c>
      <c r="B509" s="19" t="s">
        <v>37</v>
      </c>
      <c r="C509" s="47" t="s">
        <v>1221</v>
      </c>
      <c r="D509" s="19" t="s">
        <v>608</v>
      </c>
      <c r="E509" s="16">
        <f t="shared" si="22"/>
        <v>5100000</v>
      </c>
      <c r="F509" s="19">
        <v>3000000</v>
      </c>
      <c r="G509" s="19"/>
      <c r="H509" s="19">
        <v>142254.82689043626</v>
      </c>
      <c r="I509" s="19"/>
      <c r="J509" s="19"/>
      <c r="K509" s="2">
        <f t="shared" si="23"/>
        <v>7957745.173109564</v>
      </c>
      <c r="L509" s="19">
        <v>8100000</v>
      </c>
      <c r="M509" s="19"/>
    </row>
    <row r="510" spans="1:13" outlineLevel="1" x14ac:dyDescent="0.25">
      <c r="A510" s="19" t="s">
        <v>1204</v>
      </c>
      <c r="B510" s="19" t="s">
        <v>37</v>
      </c>
      <c r="C510" s="47" t="s">
        <v>1222</v>
      </c>
      <c r="D510" s="19" t="s">
        <v>480</v>
      </c>
      <c r="E510" s="16">
        <f t="shared" si="22"/>
        <v>1300000</v>
      </c>
      <c r="F510" s="19">
        <v>0</v>
      </c>
      <c r="G510" s="19"/>
      <c r="H510" s="19">
        <v>366074.26190587238</v>
      </c>
      <c r="I510" s="19"/>
      <c r="J510" s="19"/>
      <c r="K510" s="2">
        <f t="shared" si="23"/>
        <v>933925.73809412762</v>
      </c>
      <c r="L510" s="19">
        <v>1300000</v>
      </c>
      <c r="M510" s="19"/>
    </row>
    <row r="511" spans="1:13" outlineLevel="1" x14ac:dyDescent="0.25">
      <c r="A511" s="19" t="s">
        <v>1204</v>
      </c>
      <c r="B511" s="19" t="s">
        <v>37</v>
      </c>
      <c r="C511" s="47" t="s">
        <v>1223</v>
      </c>
      <c r="D511" s="19" t="s">
        <v>310</v>
      </c>
      <c r="E511" s="16">
        <f t="shared" si="22"/>
        <v>2000000</v>
      </c>
      <c r="F511" s="19">
        <v>3000000</v>
      </c>
      <c r="G511" s="19"/>
      <c r="H511" s="19">
        <v>183679.08447579495</v>
      </c>
      <c r="I511" s="19"/>
      <c r="J511" s="19"/>
      <c r="K511" s="2">
        <f t="shared" si="23"/>
        <v>4816320.9155242052</v>
      </c>
      <c r="L511" s="19">
        <v>5000000</v>
      </c>
      <c r="M511" s="19"/>
    </row>
    <row r="512" spans="1:13" outlineLevel="1" x14ac:dyDescent="0.25">
      <c r="A512" s="19" t="s">
        <v>1204</v>
      </c>
      <c r="B512" s="19" t="s">
        <v>37</v>
      </c>
      <c r="C512" s="47" t="s">
        <v>1224</v>
      </c>
      <c r="D512" s="19" t="s">
        <v>309</v>
      </c>
      <c r="E512" s="16">
        <f t="shared" si="22"/>
        <v>700000</v>
      </c>
      <c r="F512" s="19">
        <v>0</v>
      </c>
      <c r="G512" s="19"/>
      <c r="H512" s="19">
        <v>339241.4843795856</v>
      </c>
      <c r="I512" s="19"/>
      <c r="J512" s="19"/>
      <c r="K512" s="2">
        <f t="shared" si="23"/>
        <v>360758.5156204144</v>
      </c>
      <c r="L512" s="19">
        <v>700000</v>
      </c>
      <c r="M512" s="19"/>
    </row>
    <row r="513" spans="1:18" outlineLevel="1" x14ac:dyDescent="0.25">
      <c r="A513" s="19" t="s">
        <v>1204</v>
      </c>
      <c r="B513" s="19" t="s">
        <v>37</v>
      </c>
      <c r="C513" s="47" t="s">
        <v>1225</v>
      </c>
      <c r="D513" s="19" t="s">
        <v>638</v>
      </c>
      <c r="E513" s="16">
        <f t="shared" si="22"/>
        <v>4500000</v>
      </c>
      <c r="F513" s="19">
        <v>3000000</v>
      </c>
      <c r="G513" s="19"/>
      <c r="H513" s="19">
        <v>118406.88746841653</v>
      </c>
      <c r="I513" s="19"/>
      <c r="J513" s="19"/>
      <c r="K513" s="2">
        <f t="shared" si="23"/>
        <v>7381593.1125315838</v>
      </c>
      <c r="L513" s="19">
        <v>7500000</v>
      </c>
      <c r="M513" s="19"/>
    </row>
    <row r="514" spans="1:18" outlineLevel="1" x14ac:dyDescent="0.25">
      <c r="A514" s="19" t="s">
        <v>1204</v>
      </c>
      <c r="B514" s="19" t="s">
        <v>37</v>
      </c>
      <c r="C514" s="47" t="s">
        <v>1226</v>
      </c>
      <c r="D514" s="19" t="s">
        <v>659</v>
      </c>
      <c r="E514" s="16">
        <f t="shared" si="22"/>
        <v>1800000</v>
      </c>
      <c r="F514" s="19">
        <v>2000000</v>
      </c>
      <c r="G514" s="19"/>
      <c r="H514" s="19">
        <v>176479.81267964339</v>
      </c>
      <c r="I514" s="19"/>
      <c r="J514" s="19"/>
      <c r="K514" s="2">
        <f t="shared" si="23"/>
        <v>3623520.1873203567</v>
      </c>
      <c r="L514" s="19">
        <v>3800000</v>
      </c>
      <c r="M514" s="19"/>
    </row>
    <row r="515" spans="1:18" outlineLevel="1" x14ac:dyDescent="0.25">
      <c r="A515" s="19" t="s">
        <v>249</v>
      </c>
      <c r="B515" s="19" t="s">
        <v>39</v>
      </c>
      <c r="C515" s="47" t="s">
        <v>2126</v>
      </c>
      <c r="D515" s="19" t="s">
        <v>2127</v>
      </c>
      <c r="E515" s="16">
        <f t="shared" si="22"/>
        <v>300000</v>
      </c>
      <c r="F515" s="19">
        <v>0</v>
      </c>
      <c r="G515" s="19"/>
      <c r="H515" s="19">
        <v>670530.71064045583</v>
      </c>
      <c r="I515" s="19"/>
      <c r="J515" s="19"/>
      <c r="K515" s="2">
        <f t="shared" si="23"/>
        <v>-370530.71064045583</v>
      </c>
      <c r="L515" s="19">
        <v>300000</v>
      </c>
      <c r="M515" s="19"/>
    </row>
    <row r="516" spans="1:18" outlineLevel="1" x14ac:dyDescent="0.25">
      <c r="A516" s="19" t="s">
        <v>265</v>
      </c>
      <c r="B516" s="19" t="s">
        <v>39</v>
      </c>
      <c r="D516" s="19" t="s">
        <v>1</v>
      </c>
      <c r="E516" s="16">
        <f t="shared" si="22"/>
        <v>0</v>
      </c>
      <c r="F516" s="19">
        <v>0</v>
      </c>
      <c r="G516" s="19"/>
      <c r="H516" s="19"/>
      <c r="I516" s="19"/>
      <c r="J516" s="19"/>
      <c r="K516" s="2">
        <f t="shared" si="23"/>
        <v>0</v>
      </c>
      <c r="L516" s="19">
        <v>0</v>
      </c>
      <c r="M516" s="19"/>
    </row>
    <row r="517" spans="1:18" outlineLevel="1" x14ac:dyDescent="0.25">
      <c r="A517" s="19" t="s">
        <v>1204</v>
      </c>
      <c r="B517" s="19" t="s">
        <v>39</v>
      </c>
      <c r="C517" s="47" t="s">
        <v>2128</v>
      </c>
      <c r="D517" s="19" t="s">
        <v>311</v>
      </c>
      <c r="E517" s="16">
        <f t="shared" si="22"/>
        <v>4100000</v>
      </c>
      <c r="F517" s="19">
        <v>1500000</v>
      </c>
      <c r="G517" s="19"/>
      <c r="H517" s="19">
        <v>723347.10425440851</v>
      </c>
      <c r="I517" s="19"/>
      <c r="J517" s="19"/>
      <c r="K517" s="2">
        <f t="shared" si="23"/>
        <v>4876652.8957455913</v>
      </c>
      <c r="L517" s="19">
        <v>5600000</v>
      </c>
      <c r="M517" s="19"/>
    </row>
    <row r="518" spans="1:18" outlineLevel="1" x14ac:dyDescent="0.25">
      <c r="C518" s="48"/>
      <c r="D518" s="16"/>
      <c r="E518" s="16"/>
      <c r="F518" s="16"/>
      <c r="G518" s="19"/>
      <c r="H518" s="16"/>
      <c r="I518" s="16"/>
      <c r="J518" s="16"/>
      <c r="K518" s="2">
        <f t="shared" si="23"/>
        <v>0</v>
      </c>
      <c r="L518" s="16"/>
      <c r="M518" s="44"/>
    </row>
    <row r="519" spans="1:18" outlineLevel="1" x14ac:dyDescent="0.25">
      <c r="C519" s="48"/>
      <c r="D519" s="16"/>
      <c r="E519" s="16"/>
      <c r="F519" s="16"/>
      <c r="G519" s="19"/>
      <c r="H519" s="16"/>
      <c r="I519" s="16"/>
      <c r="J519" s="16"/>
      <c r="K519" s="2">
        <f t="shared" si="23"/>
        <v>0</v>
      </c>
      <c r="L519" s="16"/>
      <c r="M519" s="44"/>
    </row>
    <row r="520" spans="1:18" outlineLevel="1" x14ac:dyDescent="0.25">
      <c r="C520" s="48"/>
      <c r="D520" s="16"/>
      <c r="E520" s="16"/>
      <c r="F520" s="16"/>
      <c r="G520" s="19"/>
      <c r="H520" s="16"/>
      <c r="I520" s="16"/>
      <c r="J520" s="16"/>
      <c r="K520" s="2">
        <f t="shared" si="23"/>
        <v>0</v>
      </c>
      <c r="L520" s="16"/>
      <c r="M520" s="44"/>
    </row>
    <row r="521" spans="1:18" outlineLevel="1" x14ac:dyDescent="0.25">
      <c r="C521" s="49"/>
      <c r="D521" s="22"/>
      <c r="E521" s="16"/>
      <c r="F521" s="22"/>
      <c r="G521" s="19"/>
      <c r="H521" s="22"/>
      <c r="I521" s="22"/>
      <c r="J521" s="22"/>
      <c r="K521" s="2">
        <f t="shared" si="23"/>
        <v>0</v>
      </c>
      <c r="L521" s="22"/>
      <c r="M521" s="45"/>
    </row>
    <row r="522" spans="1:18" outlineLevel="1" x14ac:dyDescent="0.25">
      <c r="C522" s="49"/>
      <c r="D522" s="22"/>
      <c r="E522" s="16"/>
      <c r="F522" s="22"/>
      <c r="G522" s="19"/>
      <c r="H522" s="22"/>
      <c r="I522" s="22"/>
      <c r="J522" s="22"/>
      <c r="K522" s="2">
        <f t="shared" si="23"/>
        <v>0</v>
      </c>
      <c r="L522" s="22"/>
      <c r="M522" s="45"/>
    </row>
    <row r="523" spans="1:18" s="35" customFormat="1" x14ac:dyDescent="0.25">
      <c r="A523" s="4"/>
      <c r="B523" s="4"/>
      <c r="C523" s="50"/>
      <c r="D523" s="4" t="s">
        <v>86</v>
      </c>
      <c r="E523" s="4">
        <f t="shared" ref="E523:J523" si="24">SUM(E368:E522)</f>
        <v>416241360</v>
      </c>
      <c r="F523" s="4">
        <f t="shared" si="24"/>
        <v>214500000</v>
      </c>
      <c r="G523" s="4">
        <f t="shared" si="24"/>
        <v>17120000</v>
      </c>
      <c r="H523" s="4">
        <f t="shared" si="24"/>
        <v>5645112.5333203115</v>
      </c>
      <c r="I523" s="4">
        <f t="shared" si="24"/>
        <v>1105000</v>
      </c>
      <c r="J523" s="4">
        <f t="shared" si="24"/>
        <v>0</v>
      </c>
      <c r="K523" s="4">
        <f t="shared" si="23"/>
        <v>641111247.46667969</v>
      </c>
      <c r="L523" s="4">
        <f>SUM(L368:L522)</f>
        <v>631846360</v>
      </c>
      <c r="M523" s="41"/>
      <c r="N523" s="35">
        <v>555146360</v>
      </c>
      <c r="O523" s="19">
        <v>66548765.281574547</v>
      </c>
      <c r="P523" s="35">
        <v>4506122.1851051357</v>
      </c>
      <c r="Q523" s="35">
        <v>17120000</v>
      </c>
      <c r="R523" s="35">
        <f>+SUM(N523:Q523)-K523</f>
        <v>2209999.9999998808</v>
      </c>
    </row>
    <row r="524" spans="1:18" s="22" customFormat="1" hidden="1" outlineLevel="1" x14ac:dyDescent="0.25">
      <c r="A524" s="22" t="s">
        <v>66</v>
      </c>
      <c r="B524" s="22" t="s">
        <v>20</v>
      </c>
      <c r="C524" s="49" t="s">
        <v>2306</v>
      </c>
      <c r="D524" s="22" t="s">
        <v>2307</v>
      </c>
      <c r="E524" s="16">
        <f t="shared" ref="E524:E587" si="25">+L524-F524-J524-I524</f>
        <v>1134920</v>
      </c>
      <c r="F524" s="22">
        <v>0</v>
      </c>
      <c r="G524" s="22">
        <v>680000</v>
      </c>
      <c r="K524" s="2">
        <f t="shared" ref="K524:K576" si="26">SUM(E524:G524)-H524+I524+J524</f>
        <v>1814920</v>
      </c>
      <c r="L524" s="22">
        <v>1134920</v>
      </c>
      <c r="M524" s="22" t="s">
        <v>250</v>
      </c>
      <c r="O524" s="19"/>
    </row>
    <row r="525" spans="1:18" s="22" customFormat="1" hidden="1" outlineLevel="1" x14ac:dyDescent="0.25">
      <c r="A525" s="22" t="s">
        <v>66</v>
      </c>
      <c r="B525" s="22" t="s">
        <v>20</v>
      </c>
      <c r="C525" s="49" t="s">
        <v>1385</v>
      </c>
      <c r="D525" s="22" t="s">
        <v>278</v>
      </c>
      <c r="E525" s="16">
        <f t="shared" si="25"/>
        <v>4800000</v>
      </c>
      <c r="F525" s="22">
        <v>2500000</v>
      </c>
      <c r="K525" s="2">
        <f t="shared" si="26"/>
        <v>7300000</v>
      </c>
      <c r="L525" s="22">
        <v>7300000</v>
      </c>
      <c r="M525" s="22" t="s">
        <v>250</v>
      </c>
      <c r="O525" s="19"/>
    </row>
    <row r="526" spans="1:18" s="22" customFormat="1" hidden="1" outlineLevel="1" x14ac:dyDescent="0.25">
      <c r="A526" s="22" t="s">
        <v>66</v>
      </c>
      <c r="B526" s="22" t="s">
        <v>20</v>
      </c>
      <c r="C526" s="49" t="s">
        <v>1386</v>
      </c>
      <c r="D526" s="22" t="s">
        <v>602</v>
      </c>
      <c r="E526" s="16">
        <f t="shared" si="25"/>
        <v>4800000</v>
      </c>
      <c r="F526" s="22">
        <v>2500000</v>
      </c>
      <c r="K526" s="2">
        <f t="shared" si="26"/>
        <v>7300000</v>
      </c>
      <c r="L526" s="22">
        <v>7300000</v>
      </c>
      <c r="M526" s="22" t="s">
        <v>250</v>
      </c>
      <c r="O526" s="19"/>
    </row>
    <row r="527" spans="1:18" s="22" customFormat="1" hidden="1" outlineLevel="1" x14ac:dyDescent="0.25">
      <c r="A527" s="22" t="s">
        <v>66</v>
      </c>
      <c r="B527" s="22" t="s">
        <v>20</v>
      </c>
      <c r="C527" s="49" t="s">
        <v>1387</v>
      </c>
      <c r="D527" s="22" t="s">
        <v>562</v>
      </c>
      <c r="E527" s="16">
        <f t="shared" si="25"/>
        <v>4000000</v>
      </c>
      <c r="F527" s="22">
        <v>2500000</v>
      </c>
      <c r="K527" s="2">
        <f t="shared" si="26"/>
        <v>6500000</v>
      </c>
      <c r="L527" s="22">
        <v>6500000</v>
      </c>
      <c r="M527" s="22" t="s">
        <v>252</v>
      </c>
      <c r="O527" s="19"/>
    </row>
    <row r="528" spans="1:18" s="22" customFormat="1" hidden="1" outlineLevel="1" x14ac:dyDescent="0.25">
      <c r="A528" s="22" t="s">
        <v>66</v>
      </c>
      <c r="B528" s="22" t="s">
        <v>20</v>
      </c>
      <c r="C528" s="49" t="s">
        <v>1388</v>
      </c>
      <c r="D528" s="22" t="s">
        <v>1389</v>
      </c>
      <c r="E528" s="16">
        <f t="shared" si="25"/>
        <v>6500000</v>
      </c>
      <c r="F528" s="22">
        <v>2500000</v>
      </c>
      <c r="K528" s="2">
        <f t="shared" si="26"/>
        <v>9000000</v>
      </c>
      <c r="L528" s="22">
        <v>9000000</v>
      </c>
      <c r="M528" s="22" t="s">
        <v>251</v>
      </c>
      <c r="O528" s="19"/>
    </row>
    <row r="529" spans="1:15" s="22" customFormat="1" hidden="1" outlineLevel="1" x14ac:dyDescent="0.25">
      <c r="A529" s="22" t="s">
        <v>66</v>
      </c>
      <c r="B529" s="22" t="s">
        <v>20</v>
      </c>
      <c r="C529" s="49" t="s">
        <v>1932</v>
      </c>
      <c r="D529" s="22" t="s">
        <v>1933</v>
      </c>
      <c r="E529" s="16">
        <f t="shared" si="25"/>
        <v>4800000</v>
      </c>
      <c r="F529" s="22">
        <v>2500000</v>
      </c>
      <c r="K529" s="2">
        <f t="shared" si="26"/>
        <v>7300000</v>
      </c>
      <c r="L529" s="22">
        <v>7300000</v>
      </c>
      <c r="M529" s="22" t="s">
        <v>250</v>
      </c>
      <c r="O529" s="19"/>
    </row>
    <row r="530" spans="1:15" s="22" customFormat="1" hidden="1" outlineLevel="1" x14ac:dyDescent="0.25">
      <c r="A530" s="22" t="s">
        <v>66</v>
      </c>
      <c r="B530" s="22" t="s">
        <v>20</v>
      </c>
      <c r="C530" s="49" t="s">
        <v>2308</v>
      </c>
      <c r="D530" s="22" t="s">
        <v>2309</v>
      </c>
      <c r="E530" s="16">
        <f t="shared" si="25"/>
        <v>2834560</v>
      </c>
      <c r="F530" s="22">
        <v>2500000</v>
      </c>
      <c r="G530" s="22">
        <v>880000</v>
      </c>
      <c r="K530" s="2">
        <f t="shared" si="26"/>
        <v>6214560</v>
      </c>
      <c r="L530" s="22">
        <v>5334560</v>
      </c>
      <c r="M530" s="22" t="s">
        <v>250</v>
      </c>
      <c r="O530" s="19"/>
    </row>
    <row r="531" spans="1:15" s="22" customFormat="1" hidden="1" outlineLevel="1" x14ac:dyDescent="0.25">
      <c r="A531" s="22" t="s">
        <v>66</v>
      </c>
      <c r="B531" s="22" t="s">
        <v>20</v>
      </c>
      <c r="C531" s="49" t="s">
        <v>1392</v>
      </c>
      <c r="D531" s="22" t="s">
        <v>722</v>
      </c>
      <c r="E531" s="16">
        <f t="shared" si="25"/>
        <v>4800000</v>
      </c>
      <c r="F531" s="22">
        <v>2500000</v>
      </c>
      <c r="K531" s="2">
        <f t="shared" si="26"/>
        <v>7300000</v>
      </c>
      <c r="L531" s="22">
        <v>7300000</v>
      </c>
      <c r="M531" s="22" t="s">
        <v>250</v>
      </c>
      <c r="O531" s="19"/>
    </row>
    <row r="532" spans="1:15" s="22" customFormat="1" hidden="1" outlineLevel="1" x14ac:dyDescent="0.25">
      <c r="A532" s="22" t="s">
        <v>66</v>
      </c>
      <c r="B532" s="22" t="s">
        <v>20</v>
      </c>
      <c r="C532" s="49" t="s">
        <v>1393</v>
      </c>
      <c r="D532" s="22" t="s">
        <v>279</v>
      </c>
      <c r="E532" s="16">
        <f t="shared" si="25"/>
        <v>6500000</v>
      </c>
      <c r="F532" s="22">
        <v>2500000</v>
      </c>
      <c r="K532" s="2">
        <f t="shared" si="26"/>
        <v>9000000</v>
      </c>
      <c r="L532" s="22">
        <v>9000000</v>
      </c>
      <c r="M532" s="22" t="s">
        <v>251</v>
      </c>
      <c r="O532" s="19"/>
    </row>
    <row r="533" spans="1:15" s="22" customFormat="1" hidden="1" outlineLevel="1" x14ac:dyDescent="0.25">
      <c r="A533" s="22" t="s">
        <v>66</v>
      </c>
      <c r="B533" s="22" t="s">
        <v>20</v>
      </c>
      <c r="C533" s="49" t="s">
        <v>1394</v>
      </c>
      <c r="D533" s="22" t="s">
        <v>941</v>
      </c>
      <c r="E533" s="16">
        <f t="shared" si="25"/>
        <v>4514000</v>
      </c>
      <c r="F533" s="22">
        <v>2500000</v>
      </c>
      <c r="K533" s="2">
        <f t="shared" si="26"/>
        <v>7014000</v>
      </c>
      <c r="L533" s="22">
        <v>7014000</v>
      </c>
      <c r="M533" s="22" t="s">
        <v>250</v>
      </c>
      <c r="O533" s="19"/>
    </row>
    <row r="534" spans="1:15" s="22" customFormat="1" hidden="1" outlineLevel="1" x14ac:dyDescent="0.25">
      <c r="A534" s="22" t="s">
        <v>66</v>
      </c>
      <c r="B534" s="22" t="s">
        <v>20</v>
      </c>
      <c r="C534" s="49" t="s">
        <v>1395</v>
      </c>
      <c r="D534" s="22" t="s">
        <v>564</v>
      </c>
      <c r="E534" s="16">
        <f t="shared" si="25"/>
        <v>4660000</v>
      </c>
      <c r="F534" s="22">
        <v>2500000</v>
      </c>
      <c r="K534" s="2">
        <f t="shared" si="26"/>
        <v>7160000</v>
      </c>
      <c r="L534" s="22">
        <v>7160000</v>
      </c>
      <c r="M534" s="22" t="s">
        <v>251</v>
      </c>
      <c r="O534" s="19"/>
    </row>
    <row r="535" spans="1:15" s="22" customFormat="1" hidden="1" outlineLevel="1" x14ac:dyDescent="0.25">
      <c r="A535" s="22" t="s">
        <v>66</v>
      </c>
      <c r="B535" s="22" t="s">
        <v>20</v>
      </c>
      <c r="C535" s="49"/>
      <c r="D535" s="22" t="s">
        <v>945</v>
      </c>
      <c r="E535" s="16">
        <f t="shared" si="25"/>
        <v>0</v>
      </c>
      <c r="F535" s="22">
        <v>0</v>
      </c>
      <c r="K535" s="2">
        <f t="shared" si="26"/>
        <v>0</v>
      </c>
      <c r="L535" s="22">
        <v>0</v>
      </c>
      <c r="M535" s="22" t="s">
        <v>251</v>
      </c>
      <c r="O535" s="19"/>
    </row>
    <row r="536" spans="1:15" s="22" customFormat="1" hidden="1" outlineLevel="1" x14ac:dyDescent="0.25">
      <c r="A536" s="22" t="s">
        <v>66</v>
      </c>
      <c r="B536" s="22" t="s">
        <v>20</v>
      </c>
      <c r="C536" s="49" t="s">
        <v>1396</v>
      </c>
      <c r="D536" s="22" t="s">
        <v>1079</v>
      </c>
      <c r="E536" s="16">
        <f t="shared" si="25"/>
        <v>2994000</v>
      </c>
      <c r="F536" s="22">
        <v>2500000</v>
      </c>
      <c r="K536" s="2">
        <f t="shared" si="26"/>
        <v>5494000</v>
      </c>
      <c r="L536" s="22">
        <v>5494000</v>
      </c>
      <c r="M536" s="22" t="s">
        <v>250</v>
      </c>
      <c r="O536" s="19"/>
    </row>
    <row r="537" spans="1:15" s="22" customFormat="1" hidden="1" outlineLevel="1" x14ac:dyDescent="0.25">
      <c r="A537" s="22" t="s">
        <v>66</v>
      </c>
      <c r="B537" s="22" t="s">
        <v>20</v>
      </c>
      <c r="C537" s="49" t="s">
        <v>1397</v>
      </c>
      <c r="D537" s="22" t="s">
        <v>535</v>
      </c>
      <c r="E537" s="16">
        <f t="shared" si="25"/>
        <v>4064000</v>
      </c>
      <c r="F537" s="22">
        <v>2500000</v>
      </c>
      <c r="K537" s="2">
        <f t="shared" si="26"/>
        <v>6564000</v>
      </c>
      <c r="L537" s="22">
        <v>6564000</v>
      </c>
      <c r="M537" s="22" t="s">
        <v>250</v>
      </c>
      <c r="O537" s="19"/>
    </row>
    <row r="538" spans="1:15" s="22" customFormat="1" hidden="1" outlineLevel="1" x14ac:dyDescent="0.25">
      <c r="A538" s="22" t="s">
        <v>66</v>
      </c>
      <c r="B538" s="22" t="s">
        <v>20</v>
      </c>
      <c r="C538" s="49" t="s">
        <v>1399</v>
      </c>
      <c r="D538" s="22" t="s">
        <v>942</v>
      </c>
      <c r="E538" s="16">
        <f t="shared" si="25"/>
        <v>4440000</v>
      </c>
      <c r="F538" s="22">
        <v>2500000</v>
      </c>
      <c r="K538" s="2">
        <f t="shared" si="26"/>
        <v>6940000</v>
      </c>
      <c r="L538" s="22">
        <v>6940000</v>
      </c>
      <c r="M538" s="22" t="s">
        <v>250</v>
      </c>
      <c r="O538" s="19"/>
    </row>
    <row r="539" spans="1:15" s="22" customFormat="1" hidden="1" outlineLevel="1" x14ac:dyDescent="0.25">
      <c r="A539" s="22" t="s">
        <v>66</v>
      </c>
      <c r="B539" s="22" t="s">
        <v>20</v>
      </c>
      <c r="C539" s="49" t="s">
        <v>1424</v>
      </c>
      <c r="D539" s="22" t="s">
        <v>563</v>
      </c>
      <c r="E539" s="16">
        <f t="shared" si="25"/>
        <v>4564000</v>
      </c>
      <c r="F539" s="22">
        <v>2500000</v>
      </c>
      <c r="K539" s="2">
        <f t="shared" si="26"/>
        <v>7064000</v>
      </c>
      <c r="L539" s="22">
        <v>7064000</v>
      </c>
      <c r="M539" s="22" t="s">
        <v>250</v>
      </c>
      <c r="O539" s="19"/>
    </row>
    <row r="540" spans="1:15" s="22" customFormat="1" hidden="1" outlineLevel="1" x14ac:dyDescent="0.25">
      <c r="A540" s="22" t="s">
        <v>66</v>
      </c>
      <c r="B540" s="22" t="s">
        <v>20</v>
      </c>
      <c r="C540" s="49" t="s">
        <v>1401</v>
      </c>
      <c r="D540" s="22" t="s">
        <v>2131</v>
      </c>
      <c r="E540" s="16">
        <f t="shared" si="25"/>
        <v>4800000</v>
      </c>
      <c r="F540" s="22">
        <v>2500000</v>
      </c>
      <c r="K540" s="2">
        <f t="shared" si="26"/>
        <v>7300000</v>
      </c>
      <c r="L540" s="22">
        <v>7300000</v>
      </c>
      <c r="M540" s="22" t="s">
        <v>250</v>
      </c>
      <c r="O540" s="19"/>
    </row>
    <row r="541" spans="1:15" s="22" customFormat="1" hidden="1" outlineLevel="1" x14ac:dyDescent="0.25">
      <c r="A541" s="22" t="s">
        <v>66</v>
      </c>
      <c r="B541" s="22" t="s">
        <v>20</v>
      </c>
      <c r="C541" s="49" t="s">
        <v>1404</v>
      </c>
      <c r="D541" s="22" t="s">
        <v>2132</v>
      </c>
      <c r="E541" s="16">
        <f t="shared" si="25"/>
        <v>4800000</v>
      </c>
      <c r="F541" s="22">
        <v>2500000</v>
      </c>
      <c r="K541" s="2">
        <f t="shared" si="26"/>
        <v>7300000</v>
      </c>
      <c r="L541" s="22">
        <v>7300000</v>
      </c>
      <c r="M541" s="22" t="s">
        <v>250</v>
      </c>
      <c r="O541" s="19"/>
    </row>
    <row r="542" spans="1:15" s="22" customFormat="1" hidden="1" outlineLevel="1" x14ac:dyDescent="0.25">
      <c r="A542" s="22" t="s">
        <v>66</v>
      </c>
      <c r="B542" s="22" t="s">
        <v>20</v>
      </c>
      <c r="C542" s="49" t="s">
        <v>1406</v>
      </c>
      <c r="D542" s="22" t="s">
        <v>1936</v>
      </c>
      <c r="E542" s="16">
        <f t="shared" si="25"/>
        <v>4800000</v>
      </c>
      <c r="F542" s="22">
        <v>2500000</v>
      </c>
      <c r="K542" s="2">
        <f t="shared" si="26"/>
        <v>7300000</v>
      </c>
      <c r="L542" s="22">
        <v>7300000</v>
      </c>
      <c r="M542" s="22" t="s">
        <v>250</v>
      </c>
      <c r="O542" s="19"/>
    </row>
    <row r="543" spans="1:15" s="22" customFormat="1" hidden="1" outlineLevel="1" x14ac:dyDescent="0.25">
      <c r="A543" s="22" t="s">
        <v>66</v>
      </c>
      <c r="B543" s="22" t="s">
        <v>20</v>
      </c>
      <c r="C543" s="49" t="s">
        <v>1402</v>
      </c>
      <c r="D543" s="22" t="s">
        <v>2133</v>
      </c>
      <c r="E543" s="16">
        <f t="shared" si="25"/>
        <v>6500000</v>
      </c>
      <c r="F543" s="22">
        <v>2500000</v>
      </c>
      <c r="K543" s="2">
        <f t="shared" si="26"/>
        <v>9000000</v>
      </c>
      <c r="L543" s="22">
        <v>9000000</v>
      </c>
      <c r="M543" s="22" t="s">
        <v>251</v>
      </c>
      <c r="O543" s="19"/>
    </row>
    <row r="544" spans="1:15" s="22" customFormat="1" hidden="1" outlineLevel="1" x14ac:dyDescent="0.25">
      <c r="A544" s="22" t="s">
        <v>66</v>
      </c>
      <c r="B544" s="22" t="s">
        <v>20</v>
      </c>
      <c r="C544" s="49" t="s">
        <v>1403</v>
      </c>
      <c r="D544" s="22" t="s">
        <v>2134</v>
      </c>
      <c r="E544" s="16">
        <f t="shared" si="25"/>
        <v>4000000</v>
      </c>
      <c r="F544" s="22">
        <v>2500000</v>
      </c>
      <c r="K544" s="2">
        <f t="shared" si="26"/>
        <v>6500000</v>
      </c>
      <c r="L544" s="22">
        <v>6500000</v>
      </c>
      <c r="M544" s="22" t="s">
        <v>252</v>
      </c>
      <c r="O544" s="19"/>
    </row>
    <row r="545" spans="1:15" s="22" customFormat="1" hidden="1" outlineLevel="1" x14ac:dyDescent="0.25">
      <c r="A545" s="22" t="s">
        <v>66</v>
      </c>
      <c r="B545" s="22" t="s">
        <v>20</v>
      </c>
      <c r="C545" s="49" t="s">
        <v>2135</v>
      </c>
      <c r="D545" s="22" t="s">
        <v>2136</v>
      </c>
      <c r="E545" s="16">
        <f t="shared" si="25"/>
        <v>4000000</v>
      </c>
      <c r="F545" s="22">
        <v>2500000</v>
      </c>
      <c r="G545" s="22">
        <v>800000</v>
      </c>
      <c r="K545" s="2">
        <f t="shared" si="26"/>
        <v>7300000</v>
      </c>
      <c r="L545" s="22">
        <v>6500000</v>
      </c>
      <c r="M545" s="22" t="s">
        <v>2190</v>
      </c>
      <c r="O545" s="19"/>
    </row>
    <row r="546" spans="1:15" s="22" customFormat="1" hidden="1" outlineLevel="1" x14ac:dyDescent="0.25">
      <c r="A546" s="22" t="s">
        <v>66</v>
      </c>
      <c r="B546" s="22" t="s">
        <v>20</v>
      </c>
      <c r="C546" s="49" t="s">
        <v>1408</v>
      </c>
      <c r="D546" s="22" t="s">
        <v>281</v>
      </c>
      <c r="E546" s="16">
        <f t="shared" si="25"/>
        <v>4380000</v>
      </c>
      <c r="F546" s="22">
        <v>2500000</v>
      </c>
      <c r="K546" s="2">
        <f t="shared" si="26"/>
        <v>6880000</v>
      </c>
      <c r="L546" s="22">
        <v>6880000</v>
      </c>
      <c r="M546" s="22" t="s">
        <v>250</v>
      </c>
      <c r="O546" s="19"/>
    </row>
    <row r="547" spans="1:15" s="22" customFormat="1" hidden="1" outlineLevel="1" x14ac:dyDescent="0.25">
      <c r="A547" s="22" t="s">
        <v>66</v>
      </c>
      <c r="B547" s="22" t="s">
        <v>20</v>
      </c>
      <c r="C547" s="49"/>
      <c r="D547" s="22" t="s">
        <v>1934</v>
      </c>
      <c r="E547" s="16">
        <f t="shared" si="25"/>
        <v>0</v>
      </c>
      <c r="F547" s="22">
        <v>0</v>
      </c>
      <c r="K547" s="2">
        <f t="shared" si="26"/>
        <v>0</v>
      </c>
      <c r="L547" s="22">
        <v>0</v>
      </c>
      <c r="M547" s="22" t="s">
        <v>250</v>
      </c>
      <c r="O547" s="19"/>
    </row>
    <row r="548" spans="1:15" s="22" customFormat="1" hidden="1" outlineLevel="1" x14ac:dyDescent="0.25">
      <c r="A548" s="22" t="s">
        <v>66</v>
      </c>
      <c r="B548" s="22" t="s">
        <v>20</v>
      </c>
      <c r="C548" s="49" t="s">
        <v>1410</v>
      </c>
      <c r="D548" s="22" t="s">
        <v>1411</v>
      </c>
      <c r="E548" s="16">
        <f t="shared" si="25"/>
        <v>4094000</v>
      </c>
      <c r="F548" s="22">
        <v>2500000</v>
      </c>
      <c r="K548" s="2">
        <f t="shared" si="26"/>
        <v>6594000</v>
      </c>
      <c r="L548" s="22">
        <v>6594000</v>
      </c>
      <c r="M548" s="22" t="s">
        <v>250</v>
      </c>
      <c r="O548" s="19"/>
    </row>
    <row r="549" spans="1:15" s="22" customFormat="1" hidden="1" outlineLevel="1" x14ac:dyDescent="0.25">
      <c r="A549" s="22" t="s">
        <v>66</v>
      </c>
      <c r="B549" s="22" t="s">
        <v>20</v>
      </c>
      <c r="C549" s="49"/>
      <c r="D549" s="22" t="s">
        <v>1412</v>
      </c>
      <c r="E549" s="16">
        <f t="shared" si="25"/>
        <v>0</v>
      </c>
      <c r="F549" s="22">
        <v>0</v>
      </c>
      <c r="K549" s="2">
        <f t="shared" si="26"/>
        <v>0</v>
      </c>
      <c r="L549" s="22">
        <v>0</v>
      </c>
      <c r="M549" s="22" t="s">
        <v>250</v>
      </c>
      <c r="O549" s="19"/>
    </row>
    <row r="550" spans="1:15" s="22" customFormat="1" hidden="1" outlineLevel="1" x14ac:dyDescent="0.25">
      <c r="A550" s="22" t="s">
        <v>66</v>
      </c>
      <c r="B550" s="22" t="s">
        <v>20</v>
      </c>
      <c r="C550" s="49" t="s">
        <v>1413</v>
      </c>
      <c r="D550" s="22" t="s">
        <v>389</v>
      </c>
      <c r="E550" s="16">
        <f t="shared" si="25"/>
        <v>1536000</v>
      </c>
      <c r="F550" s="22">
        <v>0</v>
      </c>
      <c r="K550" s="2">
        <f t="shared" si="26"/>
        <v>1536000</v>
      </c>
      <c r="L550" s="22">
        <v>1536000</v>
      </c>
      <c r="M550" s="22" t="s">
        <v>250</v>
      </c>
      <c r="O550" s="19"/>
    </row>
    <row r="551" spans="1:15" s="22" customFormat="1" ht="15.75" hidden="1" customHeight="1" outlineLevel="1" x14ac:dyDescent="0.25">
      <c r="A551" s="22" t="s">
        <v>66</v>
      </c>
      <c r="B551" s="22" t="s">
        <v>20</v>
      </c>
      <c r="C551" s="49" t="s">
        <v>1414</v>
      </c>
      <c r="D551" s="22" t="s">
        <v>284</v>
      </c>
      <c r="E551" s="16">
        <f t="shared" si="25"/>
        <v>1532000</v>
      </c>
      <c r="F551" s="22">
        <v>0</v>
      </c>
      <c r="K551" s="2">
        <f t="shared" si="26"/>
        <v>1532000</v>
      </c>
      <c r="L551" s="22">
        <v>1532000</v>
      </c>
      <c r="M551" s="22" t="s">
        <v>250</v>
      </c>
      <c r="O551" s="19"/>
    </row>
    <row r="552" spans="1:15" s="22" customFormat="1" hidden="1" outlineLevel="1" x14ac:dyDescent="0.25">
      <c r="A552" s="22" t="s">
        <v>66</v>
      </c>
      <c r="B552" s="22" t="s">
        <v>20</v>
      </c>
      <c r="C552" s="48" t="s">
        <v>1415</v>
      </c>
      <c r="D552" s="16" t="s">
        <v>283</v>
      </c>
      <c r="E552" s="16">
        <f t="shared" si="25"/>
        <v>1536000</v>
      </c>
      <c r="F552" s="16">
        <v>0</v>
      </c>
      <c r="H552" s="16"/>
      <c r="I552" s="16"/>
      <c r="J552" s="16"/>
      <c r="K552" s="2">
        <f t="shared" si="26"/>
        <v>1536000</v>
      </c>
      <c r="L552" s="16">
        <v>1536000</v>
      </c>
      <c r="M552" s="16" t="s">
        <v>250</v>
      </c>
      <c r="N552" s="16"/>
      <c r="O552" s="19"/>
    </row>
    <row r="553" spans="1:15" s="22" customFormat="1" hidden="1" outlineLevel="1" x14ac:dyDescent="0.25">
      <c r="A553" s="22" t="s">
        <v>66</v>
      </c>
      <c r="B553" s="22" t="s">
        <v>20</v>
      </c>
      <c r="C553" s="48"/>
      <c r="D553" s="16" t="s">
        <v>1400</v>
      </c>
      <c r="E553" s="16">
        <f t="shared" si="25"/>
        <v>0</v>
      </c>
      <c r="F553" s="16">
        <v>0</v>
      </c>
      <c r="H553" s="16"/>
      <c r="I553" s="16"/>
      <c r="J553" s="16"/>
      <c r="K553" s="2">
        <f t="shared" si="26"/>
        <v>0</v>
      </c>
      <c r="L553" s="16">
        <v>0</v>
      </c>
      <c r="M553" s="16" t="s">
        <v>250</v>
      </c>
      <c r="N553" s="16"/>
      <c r="O553" s="19"/>
    </row>
    <row r="554" spans="1:15" s="22" customFormat="1" hidden="1" outlineLevel="1" x14ac:dyDescent="0.25">
      <c r="A554" s="22" t="s">
        <v>66</v>
      </c>
      <c r="B554" s="22" t="s">
        <v>20</v>
      </c>
      <c r="C554" s="49" t="s">
        <v>1416</v>
      </c>
      <c r="D554" s="22" t="s">
        <v>626</v>
      </c>
      <c r="E554" s="16">
        <f t="shared" si="25"/>
        <v>4386000</v>
      </c>
      <c r="F554" s="22">
        <v>2500000</v>
      </c>
      <c r="K554" s="2">
        <f t="shared" si="26"/>
        <v>6886000</v>
      </c>
      <c r="L554" s="22">
        <v>6886000</v>
      </c>
      <c r="M554" s="22" t="s">
        <v>250</v>
      </c>
      <c r="O554" s="19"/>
    </row>
    <row r="555" spans="1:15" s="22" customFormat="1" hidden="1" outlineLevel="1" x14ac:dyDescent="0.25">
      <c r="A555" s="22" t="s">
        <v>66</v>
      </c>
      <c r="B555" s="22" t="s">
        <v>20</v>
      </c>
      <c r="C555" s="49" t="s">
        <v>1942</v>
      </c>
      <c r="D555" s="22" t="s">
        <v>1943</v>
      </c>
      <c r="E555" s="16">
        <f t="shared" si="25"/>
        <v>3328000</v>
      </c>
      <c r="F555" s="22">
        <v>2500000</v>
      </c>
      <c r="G555" s="22">
        <v>120000</v>
      </c>
      <c r="K555" s="2">
        <f t="shared" si="26"/>
        <v>5948000</v>
      </c>
      <c r="L555" s="22">
        <v>5828000</v>
      </c>
      <c r="M555" s="22" t="s">
        <v>250</v>
      </c>
      <c r="O555" s="19"/>
    </row>
    <row r="556" spans="1:15" s="22" customFormat="1" hidden="1" outlineLevel="1" x14ac:dyDescent="0.25">
      <c r="A556" s="22" t="s">
        <v>66</v>
      </c>
      <c r="B556" s="22" t="s">
        <v>20</v>
      </c>
      <c r="C556" s="49" t="s">
        <v>1418</v>
      </c>
      <c r="D556" s="22" t="s">
        <v>1944</v>
      </c>
      <c r="E556" s="16">
        <f t="shared" si="25"/>
        <v>286000</v>
      </c>
      <c r="F556" s="22">
        <v>0</v>
      </c>
      <c r="K556" s="2">
        <f t="shared" si="26"/>
        <v>286000</v>
      </c>
      <c r="L556" s="22">
        <v>286000</v>
      </c>
      <c r="M556" s="22" t="s">
        <v>250</v>
      </c>
      <c r="O556" s="19"/>
    </row>
    <row r="557" spans="1:15" s="22" customFormat="1" hidden="1" outlineLevel="1" x14ac:dyDescent="0.25">
      <c r="A557" s="22" t="s">
        <v>66</v>
      </c>
      <c r="B557" s="22" t="s">
        <v>20</v>
      </c>
      <c r="C557" s="49" t="s">
        <v>1419</v>
      </c>
      <c r="D557" s="22" t="s">
        <v>431</v>
      </c>
      <c r="E557" s="16">
        <f t="shared" si="25"/>
        <v>4438000</v>
      </c>
      <c r="F557" s="22">
        <v>2500000</v>
      </c>
      <c r="K557" s="2">
        <f t="shared" si="26"/>
        <v>6938000</v>
      </c>
      <c r="L557" s="22">
        <v>6938000</v>
      </c>
      <c r="M557" s="22" t="s">
        <v>250</v>
      </c>
      <c r="O557" s="19"/>
    </row>
    <row r="558" spans="1:15" s="22" customFormat="1" hidden="1" outlineLevel="1" x14ac:dyDescent="0.25">
      <c r="A558" s="22" t="s">
        <v>66</v>
      </c>
      <c r="B558" s="22" t="s">
        <v>20</v>
      </c>
      <c r="C558" s="49" t="s">
        <v>1420</v>
      </c>
      <c r="D558" s="22" t="s">
        <v>285</v>
      </c>
      <c r="E558" s="16">
        <f t="shared" si="25"/>
        <v>4300000</v>
      </c>
      <c r="F558" s="22">
        <v>2500000</v>
      </c>
      <c r="K558" s="2">
        <f t="shared" si="26"/>
        <v>6800000</v>
      </c>
      <c r="L558" s="22">
        <v>6800000</v>
      </c>
      <c r="M558" s="22" t="s">
        <v>250</v>
      </c>
      <c r="O558" s="19"/>
    </row>
    <row r="559" spans="1:15" s="22" customFormat="1" hidden="1" outlineLevel="1" x14ac:dyDescent="0.25">
      <c r="A559" s="22" t="s">
        <v>66</v>
      </c>
      <c r="B559" s="22" t="s">
        <v>20</v>
      </c>
      <c r="C559" s="49" t="s">
        <v>1421</v>
      </c>
      <c r="D559" s="22" t="s">
        <v>686</v>
      </c>
      <c r="E559" s="16">
        <f t="shared" si="25"/>
        <v>4300000</v>
      </c>
      <c r="F559" s="22">
        <v>2500000</v>
      </c>
      <c r="K559" s="2">
        <f t="shared" si="26"/>
        <v>6800000</v>
      </c>
      <c r="L559" s="22">
        <v>6800000</v>
      </c>
      <c r="M559" s="22" t="s">
        <v>250</v>
      </c>
      <c r="O559" s="19"/>
    </row>
    <row r="560" spans="1:15" s="22" customFormat="1" hidden="1" outlineLevel="1" x14ac:dyDescent="0.25">
      <c r="A560" s="22" t="s">
        <v>66</v>
      </c>
      <c r="B560" s="22" t="s">
        <v>20</v>
      </c>
      <c r="C560" s="49" t="s">
        <v>1422</v>
      </c>
      <c r="D560" s="22" t="s">
        <v>470</v>
      </c>
      <c r="E560" s="16">
        <f t="shared" si="25"/>
        <v>4800000</v>
      </c>
      <c r="F560" s="22">
        <v>2500000</v>
      </c>
      <c r="K560" s="2">
        <f t="shared" si="26"/>
        <v>7300000</v>
      </c>
      <c r="L560" s="22">
        <v>7300000</v>
      </c>
      <c r="M560" s="22" t="s">
        <v>250</v>
      </c>
    </row>
    <row r="561" spans="1:15" s="22" customFormat="1" hidden="1" outlineLevel="1" x14ac:dyDescent="0.25">
      <c r="A561" s="22" t="s">
        <v>66</v>
      </c>
      <c r="B561" s="22" t="s">
        <v>20</v>
      </c>
      <c r="C561" s="49" t="s">
        <v>1423</v>
      </c>
      <c r="D561" s="22" t="s">
        <v>688</v>
      </c>
      <c r="E561" s="16">
        <f t="shared" si="25"/>
        <v>2704000</v>
      </c>
      <c r="F561" s="22">
        <v>0</v>
      </c>
      <c r="K561" s="2">
        <f t="shared" si="26"/>
        <v>2704000</v>
      </c>
      <c r="L561" s="22">
        <v>2704000</v>
      </c>
      <c r="M561" s="22" t="s">
        <v>250</v>
      </c>
    </row>
    <row r="562" spans="1:15" s="22" customFormat="1" hidden="1" outlineLevel="1" x14ac:dyDescent="0.25">
      <c r="A562" s="22" t="s">
        <v>66</v>
      </c>
      <c r="B562" s="22" t="s">
        <v>20</v>
      </c>
      <c r="C562" s="49" t="s">
        <v>2137</v>
      </c>
      <c r="D562" s="22" t="s">
        <v>2138</v>
      </c>
      <c r="E562" s="16">
        <f t="shared" si="25"/>
        <v>3048000</v>
      </c>
      <c r="F562" s="22">
        <v>2500000</v>
      </c>
      <c r="G562" s="22">
        <v>1000000</v>
      </c>
      <c r="K562" s="2">
        <f t="shared" si="26"/>
        <v>6548000</v>
      </c>
      <c r="L562" s="22">
        <v>5548000</v>
      </c>
      <c r="M562" s="22" t="s">
        <v>250</v>
      </c>
    </row>
    <row r="563" spans="1:15" s="22" customFormat="1" hidden="1" outlineLevel="1" x14ac:dyDescent="0.25">
      <c r="A563" s="22" t="s">
        <v>66</v>
      </c>
      <c r="B563" s="22" t="s">
        <v>20</v>
      </c>
      <c r="C563" s="49"/>
      <c r="D563" s="22" t="s">
        <v>468</v>
      </c>
      <c r="E563" s="16">
        <f t="shared" si="25"/>
        <v>0</v>
      </c>
      <c r="F563" s="22">
        <v>0</v>
      </c>
      <c r="K563" s="2">
        <f t="shared" si="26"/>
        <v>0</v>
      </c>
      <c r="L563" s="22">
        <v>0</v>
      </c>
      <c r="M563" s="22" t="s">
        <v>250</v>
      </c>
    </row>
    <row r="564" spans="1:15" s="22" customFormat="1" hidden="1" outlineLevel="1" x14ac:dyDescent="0.25">
      <c r="A564" s="22" t="s">
        <v>66</v>
      </c>
      <c r="B564" s="22" t="s">
        <v>20</v>
      </c>
      <c r="C564" s="49" t="s">
        <v>1945</v>
      </c>
      <c r="D564" s="22" t="s">
        <v>1946</v>
      </c>
      <c r="E564" s="16">
        <f t="shared" si="25"/>
        <v>2728000</v>
      </c>
      <c r="F564" s="22">
        <v>2500000</v>
      </c>
      <c r="G564" s="22">
        <v>600000</v>
      </c>
      <c r="K564" s="2">
        <f t="shared" si="26"/>
        <v>5828000</v>
      </c>
      <c r="L564" s="22">
        <v>5228000</v>
      </c>
      <c r="M564" s="22" t="s">
        <v>250</v>
      </c>
    </row>
    <row r="565" spans="1:15" s="22" customFormat="1" hidden="1" outlineLevel="1" x14ac:dyDescent="0.25">
      <c r="A565" s="22" t="s">
        <v>66</v>
      </c>
      <c r="B565" s="22" t="s">
        <v>20</v>
      </c>
      <c r="C565" s="49" t="s">
        <v>2310</v>
      </c>
      <c r="D565" s="22" t="s">
        <v>2311</v>
      </c>
      <c r="E565" s="16">
        <f t="shared" si="25"/>
        <v>2440000</v>
      </c>
      <c r="F565" s="22">
        <v>2500000</v>
      </c>
      <c r="G565" s="22">
        <v>1000000</v>
      </c>
      <c r="K565" s="2">
        <f t="shared" si="26"/>
        <v>5940000</v>
      </c>
      <c r="L565" s="22">
        <v>4940000</v>
      </c>
      <c r="M565" s="22" t="s">
        <v>250</v>
      </c>
    </row>
    <row r="566" spans="1:15" s="22" customFormat="1" hidden="1" outlineLevel="1" x14ac:dyDescent="0.25">
      <c r="A566" s="22" t="s">
        <v>67</v>
      </c>
      <c r="B566" s="22" t="s">
        <v>20</v>
      </c>
      <c r="C566" s="49"/>
      <c r="D566" s="22" t="s">
        <v>955</v>
      </c>
      <c r="E566" s="16">
        <f t="shared" si="25"/>
        <v>0</v>
      </c>
      <c r="F566" s="22">
        <v>0</v>
      </c>
      <c r="K566" s="2">
        <f t="shared" si="26"/>
        <v>0</v>
      </c>
      <c r="L566" s="22">
        <v>0</v>
      </c>
      <c r="M566" s="22" t="s">
        <v>250</v>
      </c>
    </row>
    <row r="567" spans="1:15" s="22" customFormat="1" hidden="1" outlineLevel="1" x14ac:dyDescent="0.25">
      <c r="A567" s="22" t="s">
        <v>67</v>
      </c>
      <c r="B567" s="22" t="s">
        <v>20</v>
      </c>
      <c r="C567" s="49"/>
      <c r="D567" s="22" t="s">
        <v>892</v>
      </c>
      <c r="E567" s="16">
        <f t="shared" si="25"/>
        <v>0</v>
      </c>
      <c r="F567" s="22">
        <v>0</v>
      </c>
      <c r="K567" s="2">
        <f t="shared" si="26"/>
        <v>0</v>
      </c>
      <c r="L567" s="22">
        <v>0</v>
      </c>
      <c r="M567" s="22" t="s">
        <v>251</v>
      </c>
    </row>
    <row r="568" spans="1:15" s="22" customFormat="1" hidden="1" outlineLevel="1" x14ac:dyDescent="0.25">
      <c r="A568" s="22" t="s">
        <v>67</v>
      </c>
      <c r="B568" s="22" t="s">
        <v>20</v>
      </c>
      <c r="C568" s="49"/>
      <c r="D568" s="22" t="s">
        <v>1467</v>
      </c>
      <c r="E568" s="16">
        <f t="shared" si="25"/>
        <v>0</v>
      </c>
      <c r="F568" s="22">
        <v>0</v>
      </c>
      <c r="K568" s="2">
        <f t="shared" si="26"/>
        <v>0</v>
      </c>
      <c r="L568" s="22">
        <v>0</v>
      </c>
      <c r="M568" s="22" t="s">
        <v>288</v>
      </c>
    </row>
    <row r="569" spans="1:15" s="22" customFormat="1" hidden="1" outlineLevel="1" x14ac:dyDescent="0.25">
      <c r="A569" s="22" t="s">
        <v>67</v>
      </c>
      <c r="B569" s="22" t="s">
        <v>20</v>
      </c>
      <c r="C569" s="49"/>
      <c r="D569" s="22" t="s">
        <v>1427</v>
      </c>
      <c r="E569" s="16">
        <f t="shared" si="25"/>
        <v>0</v>
      </c>
      <c r="F569" s="22">
        <v>0</v>
      </c>
      <c r="K569" s="2">
        <f t="shared" si="26"/>
        <v>0</v>
      </c>
      <c r="L569" s="22">
        <v>0</v>
      </c>
      <c r="M569" s="22" t="s">
        <v>250</v>
      </c>
    </row>
    <row r="570" spans="1:15" s="22" customFormat="1" hidden="1" outlineLevel="1" x14ac:dyDescent="0.25">
      <c r="A570" s="22" t="s">
        <v>67</v>
      </c>
      <c r="B570" s="22" t="s">
        <v>20</v>
      </c>
      <c r="C570" s="49" t="s">
        <v>2143</v>
      </c>
      <c r="D570" s="22" t="s">
        <v>2144</v>
      </c>
      <c r="E570" s="16">
        <f t="shared" si="25"/>
        <v>1040000</v>
      </c>
      <c r="F570" s="22">
        <v>0</v>
      </c>
      <c r="G570" s="22">
        <v>1000000</v>
      </c>
      <c r="K570" s="2">
        <f t="shared" si="26"/>
        <v>2040000</v>
      </c>
      <c r="L570" s="22">
        <v>1040000</v>
      </c>
      <c r="M570" s="22" t="s">
        <v>250</v>
      </c>
      <c r="O570" s="19"/>
    </row>
    <row r="571" spans="1:15" s="22" customFormat="1" hidden="1" outlineLevel="1" x14ac:dyDescent="0.25">
      <c r="A571" s="22" t="s">
        <v>67</v>
      </c>
      <c r="B571" s="22" t="s">
        <v>20</v>
      </c>
      <c r="C571" s="49" t="s">
        <v>1429</v>
      </c>
      <c r="D571" s="22" t="s">
        <v>303</v>
      </c>
      <c r="E571" s="16">
        <f t="shared" si="25"/>
        <v>1344000</v>
      </c>
      <c r="F571" s="22">
        <v>0</v>
      </c>
      <c r="K571" s="2">
        <f t="shared" si="26"/>
        <v>1344000</v>
      </c>
      <c r="L571" s="22">
        <v>1344000</v>
      </c>
      <c r="M571" s="22" t="s">
        <v>250</v>
      </c>
      <c r="O571" s="19"/>
    </row>
    <row r="572" spans="1:15" s="22" customFormat="1" hidden="1" outlineLevel="1" x14ac:dyDescent="0.25">
      <c r="A572" s="22" t="s">
        <v>67</v>
      </c>
      <c r="B572" s="22" t="s">
        <v>20</v>
      </c>
      <c r="C572" s="49" t="s">
        <v>2149</v>
      </c>
      <c r="D572" s="22" t="s">
        <v>2150</v>
      </c>
      <c r="E572" s="16">
        <f t="shared" si="25"/>
        <v>750000</v>
      </c>
      <c r="F572" s="22">
        <v>0</v>
      </c>
      <c r="G572" s="22">
        <v>1000000</v>
      </c>
      <c r="K572" s="2">
        <f t="shared" si="26"/>
        <v>1750000</v>
      </c>
      <c r="L572" s="22">
        <v>750000</v>
      </c>
      <c r="M572" s="22" t="s">
        <v>250</v>
      </c>
      <c r="O572" s="19"/>
    </row>
    <row r="573" spans="1:15" s="22" customFormat="1" hidden="1" outlineLevel="1" x14ac:dyDescent="0.25">
      <c r="A573" s="22" t="s">
        <v>67</v>
      </c>
      <c r="B573" s="22" t="s">
        <v>20</v>
      </c>
      <c r="C573" s="49" t="s">
        <v>2312</v>
      </c>
      <c r="D573" s="22" t="s">
        <v>2313</v>
      </c>
      <c r="E573" s="16">
        <f t="shared" si="25"/>
        <v>1040000</v>
      </c>
      <c r="F573" s="22">
        <v>0</v>
      </c>
      <c r="G573" s="22">
        <v>1000000</v>
      </c>
      <c r="K573" s="2">
        <f t="shared" si="26"/>
        <v>2040000</v>
      </c>
      <c r="L573" s="22">
        <v>1040000</v>
      </c>
      <c r="M573" s="22" t="s">
        <v>288</v>
      </c>
      <c r="O573" s="19"/>
    </row>
    <row r="574" spans="1:15" s="22" customFormat="1" hidden="1" outlineLevel="1" x14ac:dyDescent="0.25">
      <c r="A574" s="22" t="s">
        <v>67</v>
      </c>
      <c r="B574" s="22" t="s">
        <v>20</v>
      </c>
      <c r="C574" s="49" t="s">
        <v>2147</v>
      </c>
      <c r="D574" s="22" t="s">
        <v>2148</v>
      </c>
      <c r="E574" s="16">
        <f t="shared" si="25"/>
        <v>2440000</v>
      </c>
      <c r="F574" s="22">
        <v>2500000</v>
      </c>
      <c r="G574" s="22">
        <v>1000000</v>
      </c>
      <c r="K574" s="2">
        <f t="shared" si="26"/>
        <v>5940000</v>
      </c>
      <c r="L574" s="22">
        <v>4940000</v>
      </c>
      <c r="M574" s="22" t="s">
        <v>2190</v>
      </c>
      <c r="O574" s="19"/>
    </row>
    <row r="575" spans="1:15" s="22" customFormat="1" hidden="1" outlineLevel="1" x14ac:dyDescent="0.25">
      <c r="A575" s="22" t="s">
        <v>67</v>
      </c>
      <c r="B575" s="22" t="s">
        <v>20</v>
      </c>
      <c r="C575" s="49" t="s">
        <v>1433</v>
      </c>
      <c r="D575" s="22" t="s">
        <v>898</v>
      </c>
      <c r="E575" s="16">
        <f t="shared" si="25"/>
        <v>4800000</v>
      </c>
      <c r="F575" s="22">
        <v>2500000</v>
      </c>
      <c r="K575" s="2">
        <f t="shared" si="26"/>
        <v>7300000</v>
      </c>
      <c r="L575" s="22">
        <v>7300000</v>
      </c>
      <c r="M575" s="22" t="s">
        <v>250</v>
      </c>
      <c r="O575" s="19"/>
    </row>
    <row r="576" spans="1:15" s="22" customFormat="1" hidden="1" outlineLevel="1" x14ac:dyDescent="0.25">
      <c r="A576" s="22" t="s">
        <v>67</v>
      </c>
      <c r="B576" s="22" t="s">
        <v>20</v>
      </c>
      <c r="C576" s="49" t="s">
        <v>1955</v>
      </c>
      <c r="D576" s="22" t="s">
        <v>944</v>
      </c>
      <c r="E576" s="16">
        <f t="shared" si="25"/>
        <v>4800000</v>
      </c>
      <c r="F576" s="22">
        <v>2500000</v>
      </c>
      <c r="K576" s="2">
        <f t="shared" si="26"/>
        <v>7300000</v>
      </c>
      <c r="L576" s="22">
        <v>7300000</v>
      </c>
      <c r="M576" s="22" t="s">
        <v>250</v>
      </c>
      <c r="O576" s="19"/>
    </row>
    <row r="577" spans="1:15" s="22" customFormat="1" hidden="1" outlineLevel="1" x14ac:dyDescent="0.25">
      <c r="A577" s="22" t="s">
        <v>67</v>
      </c>
      <c r="B577" s="22" t="s">
        <v>20</v>
      </c>
      <c r="C577" s="49" t="s">
        <v>2151</v>
      </c>
      <c r="D577" s="22" t="s">
        <v>2152</v>
      </c>
      <c r="E577" s="16">
        <f t="shared" si="25"/>
        <v>4000000</v>
      </c>
      <c r="F577" s="22">
        <v>2500000</v>
      </c>
      <c r="G577" s="22">
        <v>1000000</v>
      </c>
      <c r="K577" s="2">
        <f t="shared" ref="K577:K640" si="27">SUM(E577:G577)-H577+I577+J577</f>
        <v>7500000</v>
      </c>
      <c r="L577" s="22">
        <v>6500000</v>
      </c>
      <c r="M577" s="22" t="s">
        <v>250</v>
      </c>
      <c r="O577" s="19"/>
    </row>
    <row r="578" spans="1:15" s="22" customFormat="1" hidden="1" outlineLevel="1" x14ac:dyDescent="0.25">
      <c r="A578" s="22" t="s">
        <v>67</v>
      </c>
      <c r="B578" s="22" t="s">
        <v>20</v>
      </c>
      <c r="C578" s="49" t="s">
        <v>1436</v>
      </c>
      <c r="D578" s="22" t="s">
        <v>403</v>
      </c>
      <c r="E578" s="16">
        <f t="shared" si="25"/>
        <v>4800000</v>
      </c>
      <c r="F578" s="22">
        <v>2500000</v>
      </c>
      <c r="K578" s="2">
        <f t="shared" si="27"/>
        <v>7300000</v>
      </c>
      <c r="L578" s="22">
        <v>7300000</v>
      </c>
      <c r="M578" s="22" t="s">
        <v>250</v>
      </c>
      <c r="O578" s="19"/>
    </row>
    <row r="579" spans="1:15" s="22" customFormat="1" hidden="1" outlineLevel="1" x14ac:dyDescent="0.25">
      <c r="A579" s="22" t="s">
        <v>67</v>
      </c>
      <c r="B579" s="22" t="s">
        <v>20</v>
      </c>
      <c r="C579" s="49" t="s">
        <v>1437</v>
      </c>
      <c r="D579" s="22" t="s">
        <v>314</v>
      </c>
      <c r="E579" s="16">
        <f t="shared" si="25"/>
        <v>4800000</v>
      </c>
      <c r="F579" s="22">
        <v>2500000</v>
      </c>
      <c r="K579" s="2">
        <f t="shared" si="27"/>
        <v>7300000</v>
      </c>
      <c r="L579" s="22">
        <v>7300000</v>
      </c>
      <c r="M579" s="22" t="s">
        <v>250</v>
      </c>
      <c r="O579" s="19"/>
    </row>
    <row r="580" spans="1:15" s="22" customFormat="1" hidden="1" outlineLevel="1" x14ac:dyDescent="0.25">
      <c r="A580" s="22" t="s">
        <v>67</v>
      </c>
      <c r="B580" s="22" t="s">
        <v>20</v>
      </c>
      <c r="C580" s="49" t="s">
        <v>1438</v>
      </c>
      <c r="D580" s="22" t="s">
        <v>605</v>
      </c>
      <c r="E580" s="16">
        <f t="shared" si="25"/>
        <v>6500000</v>
      </c>
      <c r="F580" s="22">
        <v>2500000</v>
      </c>
      <c r="K580" s="2">
        <f t="shared" si="27"/>
        <v>9000000</v>
      </c>
      <c r="L580" s="22">
        <v>9000000</v>
      </c>
      <c r="M580" s="22" t="s">
        <v>251</v>
      </c>
      <c r="O580" s="19"/>
    </row>
    <row r="581" spans="1:15" s="22" customFormat="1" hidden="1" outlineLevel="1" x14ac:dyDescent="0.25">
      <c r="A581" s="22" t="s">
        <v>67</v>
      </c>
      <c r="B581" s="22" t="s">
        <v>20</v>
      </c>
      <c r="C581" s="49" t="s">
        <v>1439</v>
      </c>
      <c r="D581" s="22" t="s">
        <v>954</v>
      </c>
      <c r="E581" s="16">
        <f t="shared" si="25"/>
        <v>6500000</v>
      </c>
      <c r="F581" s="22">
        <v>2500000</v>
      </c>
      <c r="K581" s="2">
        <f t="shared" si="27"/>
        <v>9000000</v>
      </c>
      <c r="L581" s="22">
        <v>9000000</v>
      </c>
      <c r="M581" s="22" t="s">
        <v>251</v>
      </c>
      <c r="O581" s="19"/>
    </row>
    <row r="582" spans="1:15" s="22" customFormat="1" hidden="1" outlineLevel="1" x14ac:dyDescent="0.25">
      <c r="A582" s="22" t="s">
        <v>67</v>
      </c>
      <c r="B582" s="22" t="s">
        <v>20</v>
      </c>
      <c r="C582" s="49" t="s">
        <v>1956</v>
      </c>
      <c r="D582" s="22" t="s">
        <v>1957</v>
      </c>
      <c r="E582" s="16">
        <f t="shared" si="25"/>
        <v>1702000</v>
      </c>
      <c r="F582" s="22">
        <v>0</v>
      </c>
      <c r="K582" s="2">
        <f t="shared" si="27"/>
        <v>1702000</v>
      </c>
      <c r="L582" s="22">
        <v>1702000</v>
      </c>
      <c r="M582" s="22" t="s">
        <v>250</v>
      </c>
      <c r="O582" s="19"/>
    </row>
    <row r="583" spans="1:15" s="22" customFormat="1" hidden="1" outlineLevel="1" x14ac:dyDescent="0.25">
      <c r="A583" s="22" t="s">
        <v>67</v>
      </c>
      <c r="B583" s="22" t="s">
        <v>20</v>
      </c>
      <c r="C583" s="49" t="s">
        <v>1958</v>
      </c>
      <c r="D583" s="22" t="s">
        <v>1959</v>
      </c>
      <c r="E583" s="16">
        <f t="shared" si="25"/>
        <v>4078000</v>
      </c>
      <c r="F583" s="22">
        <v>2500000</v>
      </c>
      <c r="K583" s="2">
        <f t="shared" si="27"/>
        <v>6578000</v>
      </c>
      <c r="L583" s="22">
        <v>6578000</v>
      </c>
      <c r="M583" s="22" t="s">
        <v>250</v>
      </c>
      <c r="O583" s="19"/>
    </row>
    <row r="584" spans="1:15" s="22" customFormat="1" hidden="1" outlineLevel="1" x14ac:dyDescent="0.25">
      <c r="A584" s="22" t="s">
        <v>67</v>
      </c>
      <c r="B584" s="22" t="s">
        <v>20</v>
      </c>
      <c r="C584" s="49" t="s">
        <v>1960</v>
      </c>
      <c r="D584" s="22" t="s">
        <v>2153</v>
      </c>
      <c r="E584" s="16">
        <f t="shared" si="25"/>
        <v>3490000</v>
      </c>
      <c r="F584" s="22">
        <v>2500000</v>
      </c>
      <c r="K584" s="2">
        <f t="shared" si="27"/>
        <v>5990000</v>
      </c>
      <c r="L584" s="22">
        <v>5990000</v>
      </c>
      <c r="M584" s="22" t="s">
        <v>252</v>
      </c>
      <c r="O584" s="19"/>
    </row>
    <row r="585" spans="1:15" s="22" customFormat="1" hidden="1" outlineLevel="1" x14ac:dyDescent="0.25">
      <c r="A585" s="22" t="s">
        <v>67</v>
      </c>
      <c r="B585" s="22" t="s">
        <v>20</v>
      </c>
      <c r="C585" s="49" t="s">
        <v>2154</v>
      </c>
      <c r="D585" s="22" t="s">
        <v>2155</v>
      </c>
      <c r="E585" s="16">
        <f t="shared" si="25"/>
        <v>3244000</v>
      </c>
      <c r="F585" s="22">
        <v>2500000</v>
      </c>
      <c r="G585" s="22">
        <v>1000000</v>
      </c>
      <c r="K585" s="2">
        <f t="shared" si="27"/>
        <v>6744000</v>
      </c>
      <c r="L585" s="22">
        <v>5744000</v>
      </c>
      <c r="M585" s="22" t="s">
        <v>2190</v>
      </c>
      <c r="O585" s="19"/>
    </row>
    <row r="586" spans="1:15" s="22" customFormat="1" hidden="1" outlineLevel="1" x14ac:dyDescent="0.25">
      <c r="A586" s="22" t="s">
        <v>67</v>
      </c>
      <c r="B586" s="22" t="s">
        <v>20</v>
      </c>
      <c r="C586" s="49" t="s">
        <v>1440</v>
      </c>
      <c r="D586" s="22" t="s">
        <v>958</v>
      </c>
      <c r="E586" s="16">
        <f t="shared" si="25"/>
        <v>1532000</v>
      </c>
      <c r="F586" s="22">
        <v>0</v>
      </c>
      <c r="K586" s="2">
        <f t="shared" si="27"/>
        <v>1532000</v>
      </c>
      <c r="L586" s="22">
        <v>1532000</v>
      </c>
      <c r="M586" s="22" t="s">
        <v>250</v>
      </c>
      <c r="O586" s="19"/>
    </row>
    <row r="587" spans="1:15" s="22" customFormat="1" hidden="1" outlineLevel="1" x14ac:dyDescent="0.25">
      <c r="A587" s="22" t="s">
        <v>67</v>
      </c>
      <c r="B587" s="22" t="s">
        <v>20</v>
      </c>
      <c r="C587" s="49" t="s">
        <v>1441</v>
      </c>
      <c r="D587" s="22" t="s">
        <v>959</v>
      </c>
      <c r="E587" s="16">
        <f t="shared" si="25"/>
        <v>1504000</v>
      </c>
      <c r="F587" s="22">
        <v>0</v>
      </c>
      <c r="K587" s="2">
        <f t="shared" si="27"/>
        <v>1504000</v>
      </c>
      <c r="L587" s="22">
        <v>1504000</v>
      </c>
      <c r="M587" s="22" t="s">
        <v>250</v>
      </c>
      <c r="O587" s="19"/>
    </row>
    <row r="588" spans="1:15" s="22" customFormat="1" hidden="1" outlineLevel="1" x14ac:dyDescent="0.25">
      <c r="A588" s="22" t="s">
        <v>67</v>
      </c>
      <c r="B588" s="22" t="s">
        <v>20</v>
      </c>
      <c r="C588" s="49" t="s">
        <v>1443</v>
      </c>
      <c r="D588" s="22" t="s">
        <v>1444</v>
      </c>
      <c r="E588" s="16">
        <f t="shared" ref="E588:E653" si="28">+L588-F588-J588-I588</f>
        <v>3648000</v>
      </c>
      <c r="F588" s="22">
        <v>2500000</v>
      </c>
      <c r="K588" s="2">
        <f t="shared" si="27"/>
        <v>6148000</v>
      </c>
      <c r="L588" s="22">
        <v>6148000</v>
      </c>
      <c r="M588" s="22" t="s">
        <v>250</v>
      </c>
      <c r="O588" s="19"/>
    </row>
    <row r="589" spans="1:15" s="22" customFormat="1" hidden="1" outlineLevel="1" x14ac:dyDescent="0.25">
      <c r="A589" s="22" t="s">
        <v>67</v>
      </c>
      <c r="B589" s="22" t="s">
        <v>20</v>
      </c>
      <c r="C589" s="49" t="s">
        <v>1445</v>
      </c>
      <c r="D589" s="22" t="s">
        <v>2156</v>
      </c>
      <c r="E589" s="16">
        <f t="shared" si="28"/>
        <v>1460000</v>
      </c>
      <c r="F589" s="22">
        <v>0</v>
      </c>
      <c r="K589" s="2">
        <f t="shared" si="27"/>
        <v>1460000</v>
      </c>
      <c r="L589" s="22">
        <v>1460000</v>
      </c>
      <c r="M589" s="22" t="s">
        <v>251</v>
      </c>
      <c r="O589" s="19"/>
    </row>
    <row r="590" spans="1:15" s="22" customFormat="1" hidden="1" outlineLevel="1" x14ac:dyDescent="0.25">
      <c r="A590" s="22" t="s">
        <v>67</v>
      </c>
      <c r="B590" s="22" t="s">
        <v>20</v>
      </c>
      <c r="C590" s="49" t="s">
        <v>1442</v>
      </c>
      <c r="D590" s="22" t="s">
        <v>960</v>
      </c>
      <c r="E590" s="16">
        <f t="shared" si="28"/>
        <v>4624000</v>
      </c>
      <c r="F590" s="22">
        <v>2500000</v>
      </c>
      <c r="K590" s="2">
        <f t="shared" si="27"/>
        <v>7124000</v>
      </c>
      <c r="L590" s="22">
        <v>7124000</v>
      </c>
      <c r="M590" s="22" t="s">
        <v>288</v>
      </c>
      <c r="O590" s="19"/>
    </row>
    <row r="591" spans="1:15" s="22" customFormat="1" hidden="1" outlineLevel="1" x14ac:dyDescent="0.25">
      <c r="A591" s="22" t="s">
        <v>67</v>
      </c>
      <c r="B591" s="22" t="s">
        <v>20</v>
      </c>
      <c r="C591" s="49" t="s">
        <v>2157</v>
      </c>
      <c r="D591" s="22" t="s">
        <v>2158</v>
      </c>
      <c r="E591" s="16">
        <f t="shared" si="28"/>
        <v>2914000</v>
      </c>
      <c r="F591" s="22">
        <v>2500000</v>
      </c>
      <c r="G591" s="22">
        <v>1000000</v>
      </c>
      <c r="K591" s="2">
        <f t="shared" si="27"/>
        <v>6414000</v>
      </c>
      <c r="L591" s="22">
        <v>5414000</v>
      </c>
      <c r="M591" s="22" t="s">
        <v>2190</v>
      </c>
      <c r="O591" s="19"/>
    </row>
    <row r="592" spans="1:15" s="22" customFormat="1" hidden="1" outlineLevel="1" x14ac:dyDescent="0.25">
      <c r="A592" s="22" t="s">
        <v>67</v>
      </c>
      <c r="B592" s="22" t="s">
        <v>20</v>
      </c>
      <c r="C592" s="49" t="s">
        <v>2314</v>
      </c>
      <c r="D592" s="22" t="s">
        <v>2315</v>
      </c>
      <c r="E592" s="16">
        <f t="shared" si="28"/>
        <v>837200</v>
      </c>
      <c r="F592" s="22">
        <v>0</v>
      </c>
      <c r="G592" s="22">
        <v>920000</v>
      </c>
      <c r="K592" s="2">
        <f t="shared" si="27"/>
        <v>1757200</v>
      </c>
      <c r="L592" s="22">
        <v>837200</v>
      </c>
      <c r="M592" s="22" t="s">
        <v>250</v>
      </c>
      <c r="O592" s="19"/>
    </row>
    <row r="593" spans="1:15" s="22" customFormat="1" hidden="1" outlineLevel="1" x14ac:dyDescent="0.25">
      <c r="A593" s="22" t="s">
        <v>67</v>
      </c>
      <c r="B593" s="22" t="s">
        <v>20</v>
      </c>
      <c r="C593" s="49" t="s">
        <v>2316</v>
      </c>
      <c r="D593" s="22" t="s">
        <v>2317</v>
      </c>
      <c r="E593" s="16">
        <f t="shared" si="28"/>
        <v>154800</v>
      </c>
      <c r="F593" s="22">
        <v>0</v>
      </c>
      <c r="G593" s="22">
        <v>360000</v>
      </c>
      <c r="K593" s="2">
        <f t="shared" si="27"/>
        <v>514800</v>
      </c>
      <c r="L593" s="22">
        <v>154800</v>
      </c>
      <c r="M593" s="22" t="s">
        <v>250</v>
      </c>
      <c r="O593" s="19"/>
    </row>
    <row r="594" spans="1:15" s="22" customFormat="1" hidden="1" outlineLevel="1" x14ac:dyDescent="0.25">
      <c r="A594" s="22" t="s">
        <v>67</v>
      </c>
      <c r="B594" s="22" t="s">
        <v>20</v>
      </c>
      <c r="C594" s="49"/>
      <c r="D594" s="22" t="s">
        <v>956</v>
      </c>
      <c r="E594" s="16">
        <f t="shared" si="28"/>
        <v>0</v>
      </c>
      <c r="F594" s="22">
        <v>0</v>
      </c>
      <c r="K594" s="2">
        <f t="shared" si="27"/>
        <v>0</v>
      </c>
      <c r="L594" s="22">
        <v>0</v>
      </c>
      <c r="M594" s="22" t="s">
        <v>251</v>
      </c>
      <c r="O594" s="19"/>
    </row>
    <row r="595" spans="1:15" s="22" customFormat="1" hidden="1" outlineLevel="1" x14ac:dyDescent="0.25">
      <c r="A595" s="22" t="s">
        <v>67</v>
      </c>
      <c r="B595" s="22" t="s">
        <v>20</v>
      </c>
      <c r="C595" s="49" t="s">
        <v>1450</v>
      </c>
      <c r="D595" s="22" t="s">
        <v>799</v>
      </c>
      <c r="E595" s="16">
        <f t="shared" si="28"/>
        <v>0</v>
      </c>
      <c r="F595" s="22">
        <v>0</v>
      </c>
      <c r="K595" s="2">
        <f t="shared" si="27"/>
        <v>0</v>
      </c>
      <c r="L595" s="22">
        <v>0</v>
      </c>
      <c r="M595" s="22" t="s">
        <v>288</v>
      </c>
      <c r="O595" s="19"/>
    </row>
    <row r="596" spans="1:15" s="22" customFormat="1" hidden="1" outlineLevel="1" x14ac:dyDescent="0.25">
      <c r="A596" s="22" t="s">
        <v>67</v>
      </c>
      <c r="B596" s="22" t="s">
        <v>20</v>
      </c>
      <c r="C596" s="49"/>
      <c r="D596" s="22" t="s">
        <v>1451</v>
      </c>
      <c r="E596" s="16">
        <f t="shared" si="28"/>
        <v>0</v>
      </c>
      <c r="F596" s="22">
        <v>0</v>
      </c>
      <c r="K596" s="2">
        <f t="shared" si="27"/>
        <v>0</v>
      </c>
      <c r="L596" s="22">
        <v>0</v>
      </c>
      <c r="M596" s="22" t="s">
        <v>250</v>
      </c>
      <c r="O596" s="19"/>
    </row>
    <row r="597" spans="1:15" s="22" customFormat="1" hidden="1" outlineLevel="1" x14ac:dyDescent="0.25">
      <c r="A597" s="22" t="s">
        <v>67</v>
      </c>
      <c r="B597" s="22" t="s">
        <v>20</v>
      </c>
      <c r="C597" s="49" t="s">
        <v>1452</v>
      </c>
      <c r="D597" s="22" t="s">
        <v>637</v>
      </c>
      <c r="E597" s="16">
        <f t="shared" si="28"/>
        <v>0</v>
      </c>
      <c r="F597" s="22">
        <v>0</v>
      </c>
      <c r="K597" s="2">
        <f t="shared" si="27"/>
        <v>0</v>
      </c>
      <c r="L597" s="22">
        <v>0</v>
      </c>
      <c r="M597" s="22" t="s">
        <v>253</v>
      </c>
      <c r="O597" s="19"/>
    </row>
    <row r="598" spans="1:15" s="22" customFormat="1" hidden="1" outlineLevel="1" x14ac:dyDescent="0.25">
      <c r="A598" s="22" t="s">
        <v>67</v>
      </c>
      <c r="B598" s="22" t="s">
        <v>20</v>
      </c>
      <c r="C598" s="49" t="s">
        <v>2318</v>
      </c>
      <c r="D598" s="22" t="s">
        <v>2319</v>
      </c>
      <c r="E598" s="16">
        <f t="shared" si="28"/>
        <v>211200</v>
      </c>
      <c r="F598" s="22">
        <v>0</v>
      </c>
      <c r="G598" s="22">
        <v>480000</v>
      </c>
      <c r="K598" s="2">
        <f t="shared" si="27"/>
        <v>691200</v>
      </c>
      <c r="L598" s="22">
        <v>211200</v>
      </c>
      <c r="M598" s="22" t="s">
        <v>2190</v>
      </c>
      <c r="O598" s="19"/>
    </row>
    <row r="599" spans="1:15" s="22" customFormat="1" hidden="1" outlineLevel="1" x14ac:dyDescent="0.25">
      <c r="A599" s="22" t="s">
        <v>67</v>
      </c>
      <c r="B599" s="22" t="s">
        <v>20</v>
      </c>
      <c r="C599" s="49" t="s">
        <v>1453</v>
      </c>
      <c r="D599" s="22" t="s">
        <v>325</v>
      </c>
      <c r="E599" s="16">
        <f t="shared" si="28"/>
        <v>0</v>
      </c>
      <c r="F599" s="22">
        <v>0</v>
      </c>
      <c r="K599" s="2">
        <f t="shared" si="27"/>
        <v>0</v>
      </c>
      <c r="L599" s="22">
        <v>0</v>
      </c>
      <c r="M599" s="22" t="s">
        <v>250</v>
      </c>
      <c r="O599" s="19"/>
    </row>
    <row r="600" spans="1:15" s="22" customFormat="1" hidden="1" outlineLevel="1" x14ac:dyDescent="0.25">
      <c r="A600" s="22" t="s">
        <v>67</v>
      </c>
      <c r="B600" s="22" t="s">
        <v>20</v>
      </c>
      <c r="C600" s="49" t="s">
        <v>1454</v>
      </c>
      <c r="D600" s="22" t="s">
        <v>478</v>
      </c>
      <c r="E600" s="16">
        <f t="shared" si="28"/>
        <v>0</v>
      </c>
      <c r="F600" s="22">
        <v>0</v>
      </c>
      <c r="K600" s="2">
        <f t="shared" si="27"/>
        <v>0</v>
      </c>
      <c r="L600" s="22">
        <v>0</v>
      </c>
      <c r="M600" s="22" t="s">
        <v>250</v>
      </c>
      <c r="O600" s="19"/>
    </row>
    <row r="601" spans="1:15" s="22" customFormat="1" hidden="1" outlineLevel="1" x14ac:dyDescent="0.25">
      <c r="A601" s="22" t="s">
        <v>67</v>
      </c>
      <c r="B601" s="22" t="s">
        <v>20</v>
      </c>
      <c r="C601" s="49" t="s">
        <v>1455</v>
      </c>
      <c r="D601" s="22" t="s">
        <v>545</v>
      </c>
      <c r="E601" s="16">
        <f t="shared" si="28"/>
        <v>0</v>
      </c>
      <c r="F601" s="22">
        <v>0</v>
      </c>
      <c r="K601" s="2">
        <f t="shared" si="27"/>
        <v>0</v>
      </c>
      <c r="L601" s="22">
        <v>0</v>
      </c>
      <c r="M601" s="22" t="s">
        <v>288</v>
      </c>
      <c r="O601" s="19"/>
    </row>
    <row r="602" spans="1:15" s="22" customFormat="1" hidden="1" outlineLevel="1" x14ac:dyDescent="0.25">
      <c r="A602" s="22" t="s">
        <v>67</v>
      </c>
      <c r="B602" s="22" t="s">
        <v>20</v>
      </c>
      <c r="C602" s="49" t="s">
        <v>1456</v>
      </c>
      <c r="D602" s="22" t="s">
        <v>327</v>
      </c>
      <c r="E602" s="16">
        <f t="shared" si="28"/>
        <v>4800000</v>
      </c>
      <c r="F602" s="22">
        <v>2500000</v>
      </c>
      <c r="K602" s="2">
        <f t="shared" si="27"/>
        <v>7300000</v>
      </c>
      <c r="L602" s="22">
        <v>7300000</v>
      </c>
      <c r="M602" s="22" t="s">
        <v>250</v>
      </c>
      <c r="O602" s="19"/>
    </row>
    <row r="603" spans="1:15" s="22" customFormat="1" hidden="1" outlineLevel="1" x14ac:dyDescent="0.25">
      <c r="A603" s="22" t="s">
        <v>67</v>
      </c>
      <c r="B603" s="22" t="s">
        <v>20</v>
      </c>
      <c r="C603" s="49" t="s">
        <v>1457</v>
      </c>
      <c r="D603" s="22" t="s">
        <v>903</v>
      </c>
      <c r="E603" s="16">
        <f t="shared" si="28"/>
        <v>4800000</v>
      </c>
      <c r="F603" s="22">
        <v>2500000</v>
      </c>
      <c r="K603" s="2">
        <f t="shared" si="27"/>
        <v>7300000</v>
      </c>
      <c r="L603" s="22">
        <v>7300000</v>
      </c>
      <c r="M603" s="22" t="s">
        <v>250</v>
      </c>
      <c r="O603" s="19"/>
    </row>
    <row r="604" spans="1:15" s="22" customFormat="1" hidden="1" outlineLevel="1" x14ac:dyDescent="0.25">
      <c r="A604" s="22" t="s">
        <v>67</v>
      </c>
      <c r="B604" s="22" t="s">
        <v>20</v>
      </c>
      <c r="C604" s="49" t="s">
        <v>1458</v>
      </c>
      <c r="D604" s="22" t="s">
        <v>1459</v>
      </c>
      <c r="E604" s="16">
        <f t="shared" si="28"/>
        <v>4800000</v>
      </c>
      <c r="F604" s="22">
        <v>2500000</v>
      </c>
      <c r="K604" s="2">
        <f t="shared" si="27"/>
        <v>7300000</v>
      </c>
      <c r="L604" s="22">
        <v>7300000</v>
      </c>
      <c r="M604" s="22" t="s">
        <v>250</v>
      </c>
      <c r="O604" s="19"/>
    </row>
    <row r="605" spans="1:15" s="22" customFormat="1" ht="15.75" hidden="1" customHeight="1" outlineLevel="1" x14ac:dyDescent="0.25">
      <c r="A605" s="22" t="s">
        <v>67</v>
      </c>
      <c r="B605" s="22" t="s">
        <v>20</v>
      </c>
      <c r="C605" s="49" t="s">
        <v>1962</v>
      </c>
      <c r="D605" s="22" t="s">
        <v>1963</v>
      </c>
      <c r="E605" s="16">
        <f t="shared" si="28"/>
        <v>4390000</v>
      </c>
      <c r="F605" s="22">
        <v>2500000</v>
      </c>
      <c r="G605" s="22">
        <v>560000</v>
      </c>
      <c r="K605" s="2">
        <f t="shared" si="27"/>
        <v>7450000</v>
      </c>
      <c r="L605" s="22">
        <v>6890000</v>
      </c>
      <c r="M605" s="22" t="s">
        <v>250</v>
      </c>
      <c r="O605" s="19"/>
    </row>
    <row r="606" spans="1:15" s="22" customFormat="1" hidden="1" outlineLevel="1" x14ac:dyDescent="0.25">
      <c r="A606" s="22" t="s">
        <v>67</v>
      </c>
      <c r="B606" s="22" t="s">
        <v>20</v>
      </c>
      <c r="C606" s="48" t="s">
        <v>1460</v>
      </c>
      <c r="D606" s="16" t="s">
        <v>1461</v>
      </c>
      <c r="E606" s="16">
        <f t="shared" si="28"/>
        <v>2800000</v>
      </c>
      <c r="F606" s="16">
        <v>0</v>
      </c>
      <c r="H606" s="16"/>
      <c r="I606" s="16"/>
      <c r="J606" s="16"/>
      <c r="K606" s="2">
        <f t="shared" si="27"/>
        <v>2800000</v>
      </c>
      <c r="L606" s="16">
        <v>2800000</v>
      </c>
      <c r="M606" s="16" t="s">
        <v>250</v>
      </c>
      <c r="N606" s="16"/>
      <c r="O606" s="19"/>
    </row>
    <row r="607" spans="1:15" s="22" customFormat="1" hidden="1" outlineLevel="1" x14ac:dyDescent="0.25">
      <c r="A607" s="22" t="s">
        <v>67</v>
      </c>
      <c r="B607" s="22" t="s">
        <v>20</v>
      </c>
      <c r="C607" s="49" t="s">
        <v>1462</v>
      </c>
      <c r="D607" s="22" t="s">
        <v>904</v>
      </c>
      <c r="E607" s="16">
        <f t="shared" si="28"/>
        <v>5000000</v>
      </c>
      <c r="F607" s="22">
        <v>2500000</v>
      </c>
      <c r="K607" s="2">
        <f t="shared" si="27"/>
        <v>7500000</v>
      </c>
      <c r="L607" s="22">
        <v>7500000</v>
      </c>
      <c r="M607" s="22" t="s">
        <v>288</v>
      </c>
      <c r="O607" s="19"/>
    </row>
    <row r="608" spans="1:15" s="22" customFormat="1" hidden="1" outlineLevel="1" x14ac:dyDescent="0.25">
      <c r="A608" s="22" t="s">
        <v>67</v>
      </c>
      <c r="B608" s="22" t="s">
        <v>20</v>
      </c>
      <c r="C608" s="49" t="s">
        <v>1463</v>
      </c>
      <c r="D608" s="22" t="s">
        <v>1464</v>
      </c>
      <c r="E608" s="16">
        <f t="shared" si="28"/>
        <v>4478000</v>
      </c>
      <c r="F608" s="22">
        <v>2500000</v>
      </c>
      <c r="K608" s="2">
        <f t="shared" si="27"/>
        <v>6978000</v>
      </c>
      <c r="L608" s="22">
        <v>6978000</v>
      </c>
      <c r="M608" s="22" t="s">
        <v>253</v>
      </c>
    </row>
    <row r="609" spans="1:15" s="22" customFormat="1" hidden="1" outlineLevel="1" x14ac:dyDescent="0.25">
      <c r="A609" s="22" t="s">
        <v>67</v>
      </c>
      <c r="B609" s="22" t="s">
        <v>20</v>
      </c>
      <c r="C609" s="49" t="s">
        <v>2320</v>
      </c>
      <c r="D609" s="22" t="s">
        <v>2321</v>
      </c>
      <c r="E609" s="16">
        <f t="shared" si="28"/>
        <v>2440000</v>
      </c>
      <c r="F609" s="22">
        <v>2500000</v>
      </c>
      <c r="G609" s="22">
        <v>1000000</v>
      </c>
      <c r="K609" s="2">
        <f t="shared" si="27"/>
        <v>5940000</v>
      </c>
      <c r="L609" s="22">
        <v>4940000</v>
      </c>
      <c r="M609" s="22" t="s">
        <v>253</v>
      </c>
    </row>
    <row r="610" spans="1:15" s="22" customFormat="1" hidden="1" outlineLevel="1" x14ac:dyDescent="0.25">
      <c r="A610" s="22" t="s">
        <v>67</v>
      </c>
      <c r="B610" s="22" t="s">
        <v>20</v>
      </c>
      <c r="C610" s="49" t="s">
        <v>2322</v>
      </c>
      <c r="D610" s="22" t="s">
        <v>2323</v>
      </c>
      <c r="E610" s="16">
        <f t="shared" si="28"/>
        <v>1991000</v>
      </c>
      <c r="F610" s="22">
        <v>2500000</v>
      </c>
      <c r="G610" s="22">
        <v>1000000</v>
      </c>
      <c r="K610" s="2">
        <f t="shared" si="27"/>
        <v>5491000</v>
      </c>
      <c r="L610" s="22">
        <v>4491000</v>
      </c>
      <c r="M610" s="22" t="s">
        <v>288</v>
      </c>
    </row>
    <row r="611" spans="1:15" s="22" customFormat="1" hidden="1" outlineLevel="1" x14ac:dyDescent="0.25">
      <c r="A611" s="22" t="s">
        <v>128</v>
      </c>
      <c r="B611" s="22" t="s">
        <v>20</v>
      </c>
      <c r="C611" s="49" t="s">
        <v>1966</v>
      </c>
      <c r="D611" s="22" t="s">
        <v>1967</v>
      </c>
      <c r="E611" s="16">
        <f t="shared" si="28"/>
        <v>3344000</v>
      </c>
      <c r="F611" s="22">
        <v>2500000</v>
      </c>
      <c r="K611" s="2">
        <f t="shared" si="27"/>
        <v>5844000</v>
      </c>
      <c r="L611" s="22">
        <v>5844000</v>
      </c>
      <c r="M611" s="22" t="s">
        <v>250</v>
      </c>
      <c r="O611" s="19"/>
    </row>
    <row r="612" spans="1:15" s="22" customFormat="1" hidden="1" outlineLevel="1" x14ac:dyDescent="0.25">
      <c r="A612" s="22" t="s">
        <v>128</v>
      </c>
      <c r="B612" s="22" t="s">
        <v>20</v>
      </c>
      <c r="C612" s="49" t="s">
        <v>1468</v>
      </c>
      <c r="D612" s="22" t="s">
        <v>317</v>
      </c>
      <c r="E612" s="16">
        <f t="shared" si="28"/>
        <v>0</v>
      </c>
      <c r="F612" s="22">
        <v>0</v>
      </c>
      <c r="K612" s="2">
        <f t="shared" si="27"/>
        <v>0</v>
      </c>
      <c r="L612" s="22">
        <v>0</v>
      </c>
      <c r="M612" s="22" t="s">
        <v>250</v>
      </c>
      <c r="O612" s="19"/>
    </row>
    <row r="613" spans="1:15" s="22" customFormat="1" hidden="1" outlineLevel="1" x14ac:dyDescent="0.25">
      <c r="A613" s="22" t="s">
        <v>128</v>
      </c>
      <c r="B613" s="22" t="s">
        <v>20</v>
      </c>
      <c r="C613" s="49" t="s">
        <v>1969</v>
      </c>
      <c r="D613" s="22" t="s">
        <v>1970</v>
      </c>
      <c r="E613" s="16">
        <f t="shared" si="28"/>
        <v>3960000</v>
      </c>
      <c r="F613" s="22">
        <v>2500000</v>
      </c>
      <c r="K613" s="2">
        <f t="shared" si="27"/>
        <v>6460000</v>
      </c>
      <c r="L613" s="22">
        <v>6460000</v>
      </c>
      <c r="M613" s="22" t="s">
        <v>288</v>
      </c>
      <c r="O613" s="19"/>
    </row>
    <row r="614" spans="1:15" s="22" customFormat="1" hidden="1" outlineLevel="1" x14ac:dyDescent="0.25">
      <c r="A614" s="22" t="s">
        <v>128</v>
      </c>
      <c r="B614" s="22" t="s">
        <v>20</v>
      </c>
      <c r="C614" s="49"/>
      <c r="D614" s="22" t="s">
        <v>798</v>
      </c>
      <c r="E614" s="16">
        <f t="shared" si="28"/>
        <v>0</v>
      </c>
      <c r="K614" s="2">
        <f t="shared" si="27"/>
        <v>0</v>
      </c>
      <c r="L614" s="22">
        <v>0</v>
      </c>
      <c r="M614" s="22" t="s">
        <v>253</v>
      </c>
      <c r="O614" s="19"/>
    </row>
    <row r="615" spans="1:15" s="22" customFormat="1" hidden="1" outlineLevel="1" x14ac:dyDescent="0.25">
      <c r="A615" s="22" t="s">
        <v>128</v>
      </c>
      <c r="B615" s="22" t="s">
        <v>20</v>
      </c>
      <c r="C615" s="49" t="s">
        <v>2163</v>
      </c>
      <c r="D615" s="22" t="s">
        <v>2164</v>
      </c>
      <c r="E615" s="16">
        <f t="shared" si="28"/>
        <v>3940000</v>
      </c>
      <c r="F615" s="22">
        <v>2500000</v>
      </c>
      <c r="G615" s="22">
        <v>1000000</v>
      </c>
      <c r="K615" s="2">
        <f t="shared" si="27"/>
        <v>7440000</v>
      </c>
      <c r="L615" s="22">
        <v>6440000</v>
      </c>
      <c r="M615" s="22" t="s">
        <v>250</v>
      </c>
      <c r="O615" s="19"/>
    </row>
    <row r="616" spans="1:15" s="22" customFormat="1" hidden="1" outlineLevel="1" x14ac:dyDescent="0.25">
      <c r="A616" s="22" t="s">
        <v>128</v>
      </c>
      <c r="B616" s="22" t="s">
        <v>20</v>
      </c>
      <c r="C616" s="49" t="s">
        <v>1474</v>
      </c>
      <c r="D616" s="22" t="s">
        <v>963</v>
      </c>
      <c r="E616" s="16">
        <f t="shared" si="28"/>
        <v>2240000</v>
      </c>
      <c r="F616" s="22">
        <v>0</v>
      </c>
      <c r="K616" s="2">
        <f t="shared" si="27"/>
        <v>2240000</v>
      </c>
      <c r="L616" s="22">
        <v>2240000</v>
      </c>
      <c r="M616" s="22" t="s">
        <v>250</v>
      </c>
      <c r="O616" s="19"/>
    </row>
    <row r="617" spans="1:15" s="22" customFormat="1" hidden="1" outlineLevel="1" x14ac:dyDescent="0.25">
      <c r="A617" s="22" t="s">
        <v>128</v>
      </c>
      <c r="B617" s="22" t="s">
        <v>20</v>
      </c>
      <c r="C617" s="49" t="s">
        <v>1971</v>
      </c>
      <c r="D617" s="22" t="s">
        <v>1972</v>
      </c>
      <c r="E617" s="16">
        <f t="shared" si="28"/>
        <v>5552000</v>
      </c>
      <c r="F617" s="22">
        <v>2500000</v>
      </c>
      <c r="K617" s="2">
        <f t="shared" si="27"/>
        <v>8052000</v>
      </c>
      <c r="L617" s="22">
        <v>8052000</v>
      </c>
      <c r="M617" s="22" t="s">
        <v>251</v>
      </c>
      <c r="O617" s="19"/>
    </row>
    <row r="618" spans="1:15" s="22" customFormat="1" hidden="1" outlineLevel="1" x14ac:dyDescent="0.25">
      <c r="A618" s="22" t="s">
        <v>128</v>
      </c>
      <c r="B618" s="22" t="s">
        <v>20</v>
      </c>
      <c r="C618" s="49" t="s">
        <v>1973</v>
      </c>
      <c r="D618" s="22" t="s">
        <v>1974</v>
      </c>
      <c r="E618" s="16">
        <f t="shared" si="28"/>
        <v>3700000</v>
      </c>
      <c r="F618" s="22">
        <v>2500000</v>
      </c>
      <c r="K618" s="2">
        <f t="shared" si="27"/>
        <v>6200000</v>
      </c>
      <c r="L618" s="22">
        <v>6200000</v>
      </c>
      <c r="M618" s="22" t="s">
        <v>252</v>
      </c>
      <c r="O618" s="19"/>
    </row>
    <row r="619" spans="1:15" s="22" customFormat="1" hidden="1" outlineLevel="1" x14ac:dyDescent="0.25">
      <c r="A619" s="22" t="s">
        <v>128</v>
      </c>
      <c r="B619" s="22" t="s">
        <v>20</v>
      </c>
      <c r="C619" s="49" t="s">
        <v>1975</v>
      </c>
      <c r="D619" s="22" t="s">
        <v>1976</v>
      </c>
      <c r="E619" s="16">
        <f t="shared" si="28"/>
        <v>4848000</v>
      </c>
      <c r="F619" s="22">
        <v>2500000</v>
      </c>
      <c r="K619" s="2">
        <f t="shared" si="27"/>
        <v>7348000</v>
      </c>
      <c r="L619" s="22">
        <v>7348000</v>
      </c>
      <c r="M619" s="22" t="s">
        <v>288</v>
      </c>
      <c r="O619" s="19"/>
    </row>
    <row r="620" spans="1:15" s="22" customFormat="1" hidden="1" outlineLevel="1" x14ac:dyDescent="0.25">
      <c r="A620" s="22" t="s">
        <v>128</v>
      </c>
      <c r="B620" s="22" t="s">
        <v>20</v>
      </c>
      <c r="C620" s="49" t="s">
        <v>2165</v>
      </c>
      <c r="D620" s="22" t="s">
        <v>2166</v>
      </c>
      <c r="E620" s="16">
        <f t="shared" si="28"/>
        <v>1040000</v>
      </c>
      <c r="F620" s="22">
        <v>0</v>
      </c>
      <c r="G620" s="22">
        <v>1000000</v>
      </c>
      <c r="K620" s="2">
        <f t="shared" si="27"/>
        <v>2040000</v>
      </c>
      <c r="L620" s="22">
        <v>1040000</v>
      </c>
      <c r="M620" s="22" t="s">
        <v>2190</v>
      </c>
      <c r="O620" s="19"/>
    </row>
    <row r="621" spans="1:15" s="22" customFormat="1" hidden="1" outlineLevel="1" x14ac:dyDescent="0.25">
      <c r="A621" s="22" t="s">
        <v>128</v>
      </c>
      <c r="B621" s="22" t="s">
        <v>20</v>
      </c>
      <c r="C621" s="49" t="s">
        <v>2324</v>
      </c>
      <c r="D621" s="22" t="s">
        <v>2325</v>
      </c>
      <c r="E621" s="16">
        <f t="shared" si="28"/>
        <v>1661000</v>
      </c>
      <c r="F621" s="22">
        <v>0</v>
      </c>
      <c r="G621" s="22">
        <v>1000000</v>
      </c>
      <c r="K621" s="2">
        <f t="shared" si="27"/>
        <v>2661000</v>
      </c>
      <c r="L621" s="22">
        <v>1661000</v>
      </c>
      <c r="M621" s="22" t="s">
        <v>2190</v>
      </c>
      <c r="O621" s="19"/>
    </row>
    <row r="622" spans="1:15" s="22" customFormat="1" hidden="1" outlineLevel="1" x14ac:dyDescent="0.25">
      <c r="A622" s="22" t="s">
        <v>128</v>
      </c>
      <c r="B622" s="22" t="s">
        <v>20</v>
      </c>
      <c r="C622" s="49"/>
      <c r="D622" s="22" t="s">
        <v>476</v>
      </c>
      <c r="E622" s="16">
        <f t="shared" si="28"/>
        <v>0</v>
      </c>
      <c r="F622" s="22">
        <v>0</v>
      </c>
      <c r="K622" s="2">
        <f t="shared" si="27"/>
        <v>0</v>
      </c>
      <c r="L622" s="22">
        <v>0</v>
      </c>
      <c r="M622" s="22" t="s">
        <v>250</v>
      </c>
      <c r="O622" s="19"/>
    </row>
    <row r="623" spans="1:15" s="22" customFormat="1" hidden="1" outlineLevel="1" x14ac:dyDescent="0.25">
      <c r="A623" s="22" t="s">
        <v>128</v>
      </c>
      <c r="B623" s="22" t="s">
        <v>20</v>
      </c>
      <c r="C623" s="49" t="s">
        <v>2175</v>
      </c>
      <c r="D623" s="22" t="s">
        <v>2176</v>
      </c>
      <c r="E623" s="16">
        <f t="shared" si="28"/>
        <v>2250000</v>
      </c>
      <c r="F623" s="22">
        <v>2500000</v>
      </c>
      <c r="G623" s="22">
        <v>1000000</v>
      </c>
      <c r="K623" s="2">
        <f t="shared" si="27"/>
        <v>5750000</v>
      </c>
      <c r="L623" s="22">
        <v>4750000</v>
      </c>
      <c r="M623" s="22" t="s">
        <v>288</v>
      </c>
      <c r="O623" s="19"/>
    </row>
    <row r="624" spans="1:15" s="22" customFormat="1" hidden="1" outlineLevel="1" x14ac:dyDescent="0.25">
      <c r="A624" s="22" t="s">
        <v>128</v>
      </c>
      <c r="B624" s="22" t="s">
        <v>20</v>
      </c>
      <c r="C624" s="49" t="s">
        <v>2173</v>
      </c>
      <c r="D624" s="22" t="s">
        <v>2174</v>
      </c>
      <c r="E624" s="16">
        <f t="shared" si="28"/>
        <v>2365000</v>
      </c>
      <c r="F624" s="22">
        <v>2500000</v>
      </c>
      <c r="G624" s="22">
        <v>1000000</v>
      </c>
      <c r="K624" s="2">
        <f t="shared" si="27"/>
        <v>5865000</v>
      </c>
      <c r="L624" s="22">
        <v>4865000</v>
      </c>
      <c r="M624" s="22" t="s">
        <v>250</v>
      </c>
      <c r="O624" s="19"/>
    </row>
    <row r="625" spans="1:15" s="22" customFormat="1" hidden="1" outlineLevel="1" x14ac:dyDescent="0.25">
      <c r="A625" s="22" t="s">
        <v>128</v>
      </c>
      <c r="B625" s="22" t="s">
        <v>20</v>
      </c>
      <c r="C625" s="49" t="s">
        <v>2169</v>
      </c>
      <c r="D625" s="22" t="s">
        <v>2170</v>
      </c>
      <c r="E625" s="16">
        <f t="shared" si="28"/>
        <v>1940000</v>
      </c>
      <c r="F625" s="22">
        <v>2500000</v>
      </c>
      <c r="G625" s="22">
        <v>1000000</v>
      </c>
      <c r="K625" s="2">
        <f t="shared" si="27"/>
        <v>5440000</v>
      </c>
      <c r="L625" s="22">
        <v>4440000</v>
      </c>
      <c r="M625" s="22" t="s">
        <v>288</v>
      </c>
      <c r="O625" s="19"/>
    </row>
    <row r="626" spans="1:15" s="22" customFormat="1" hidden="1" outlineLevel="1" x14ac:dyDescent="0.25">
      <c r="A626" s="22" t="s">
        <v>128</v>
      </c>
      <c r="B626" s="22" t="s">
        <v>20</v>
      </c>
      <c r="C626" s="49" t="s">
        <v>2326</v>
      </c>
      <c r="D626" s="22" t="s">
        <v>2327</v>
      </c>
      <c r="E626" s="16">
        <f t="shared" si="28"/>
        <v>604800</v>
      </c>
      <c r="F626" s="22">
        <v>0</v>
      </c>
      <c r="G626" s="22">
        <v>960000</v>
      </c>
      <c r="K626" s="2">
        <f t="shared" si="27"/>
        <v>1564800</v>
      </c>
      <c r="L626" s="22">
        <v>604800</v>
      </c>
      <c r="M626" s="22" t="s">
        <v>250</v>
      </c>
      <c r="O626" s="19"/>
    </row>
    <row r="627" spans="1:15" s="22" customFormat="1" hidden="1" outlineLevel="1" x14ac:dyDescent="0.25">
      <c r="A627" s="22" t="s">
        <v>128</v>
      </c>
      <c r="B627" s="22" t="s">
        <v>20</v>
      </c>
      <c r="C627" s="49" t="s">
        <v>2328</v>
      </c>
      <c r="D627" s="22" t="s">
        <v>2329</v>
      </c>
      <c r="E627" s="16">
        <f t="shared" si="28"/>
        <v>428400</v>
      </c>
      <c r="F627" s="22">
        <v>0</v>
      </c>
      <c r="G627" s="22">
        <v>720000</v>
      </c>
      <c r="K627" s="2">
        <f t="shared" si="27"/>
        <v>1148400</v>
      </c>
      <c r="L627" s="22">
        <v>428400</v>
      </c>
      <c r="M627" s="22" t="s">
        <v>251</v>
      </c>
      <c r="O627" s="19"/>
    </row>
    <row r="628" spans="1:15" s="22" customFormat="1" hidden="1" outlineLevel="1" x14ac:dyDescent="0.25">
      <c r="A628" s="22" t="s">
        <v>128</v>
      </c>
      <c r="B628" s="22" t="s">
        <v>20</v>
      </c>
      <c r="C628" s="49" t="s">
        <v>2178</v>
      </c>
      <c r="D628" s="22" t="s">
        <v>2179</v>
      </c>
      <c r="E628" s="16">
        <f t="shared" si="28"/>
        <v>0</v>
      </c>
      <c r="F628" s="22">
        <v>0</v>
      </c>
      <c r="K628" s="2">
        <f t="shared" si="27"/>
        <v>0</v>
      </c>
      <c r="L628" s="22">
        <v>0</v>
      </c>
      <c r="M628" s="22" t="s">
        <v>253</v>
      </c>
      <c r="O628" s="19"/>
    </row>
    <row r="629" spans="1:15" s="22" customFormat="1" hidden="1" outlineLevel="1" x14ac:dyDescent="0.25">
      <c r="A629" s="22" t="s">
        <v>128</v>
      </c>
      <c r="B629" s="22" t="s">
        <v>20</v>
      </c>
      <c r="C629" s="49" t="s">
        <v>2330</v>
      </c>
      <c r="D629" s="22" t="s">
        <v>2331</v>
      </c>
      <c r="E629" s="16">
        <f t="shared" si="28"/>
        <v>2440000</v>
      </c>
      <c r="F629" s="22">
        <v>2500000</v>
      </c>
      <c r="G629" s="22">
        <v>1000000</v>
      </c>
      <c r="K629" s="2">
        <f t="shared" si="27"/>
        <v>5940000</v>
      </c>
      <c r="L629" s="22">
        <v>4940000</v>
      </c>
      <c r="M629" s="22" t="s">
        <v>250</v>
      </c>
      <c r="O629" s="19"/>
    </row>
    <row r="630" spans="1:15" s="22" customFormat="1" hidden="1" outlineLevel="1" x14ac:dyDescent="0.25">
      <c r="A630" s="22" t="s">
        <v>128</v>
      </c>
      <c r="B630" s="22" t="s">
        <v>20</v>
      </c>
      <c r="C630" s="49" t="s">
        <v>1487</v>
      </c>
      <c r="D630" s="22" t="s">
        <v>543</v>
      </c>
      <c r="E630" s="16">
        <f t="shared" si="28"/>
        <v>0</v>
      </c>
      <c r="F630" s="22">
        <v>0</v>
      </c>
      <c r="K630" s="2">
        <f t="shared" si="27"/>
        <v>0</v>
      </c>
      <c r="L630" s="22">
        <v>0</v>
      </c>
      <c r="M630" s="22" t="s">
        <v>250</v>
      </c>
      <c r="O630" s="19"/>
    </row>
    <row r="631" spans="1:15" s="22" customFormat="1" hidden="1" outlineLevel="1" x14ac:dyDescent="0.25">
      <c r="A631" s="22" t="s">
        <v>128</v>
      </c>
      <c r="B631" s="22" t="s">
        <v>20</v>
      </c>
      <c r="C631" s="49" t="s">
        <v>1488</v>
      </c>
      <c r="D631" s="22" t="s">
        <v>802</v>
      </c>
      <c r="E631" s="16">
        <f t="shared" si="28"/>
        <v>1960000</v>
      </c>
      <c r="F631" s="22">
        <v>0</v>
      </c>
      <c r="K631" s="2">
        <f t="shared" si="27"/>
        <v>1960000</v>
      </c>
      <c r="L631" s="22">
        <v>1960000</v>
      </c>
      <c r="M631" s="22" t="s">
        <v>288</v>
      </c>
      <c r="O631" s="19"/>
    </row>
    <row r="632" spans="1:15" s="22" customFormat="1" hidden="1" outlineLevel="1" x14ac:dyDescent="0.25">
      <c r="A632" s="22" t="s">
        <v>128</v>
      </c>
      <c r="B632" s="22" t="s">
        <v>20</v>
      </c>
      <c r="C632" s="49" t="s">
        <v>1489</v>
      </c>
      <c r="D632" s="22" t="s">
        <v>1490</v>
      </c>
      <c r="E632" s="16">
        <f t="shared" si="28"/>
        <v>0</v>
      </c>
      <c r="F632" s="22">
        <v>0</v>
      </c>
      <c r="K632" s="2">
        <f t="shared" si="27"/>
        <v>0</v>
      </c>
      <c r="L632" s="22">
        <v>0</v>
      </c>
      <c r="M632" s="22" t="s">
        <v>250</v>
      </c>
      <c r="O632" s="19"/>
    </row>
    <row r="633" spans="1:15" s="22" customFormat="1" hidden="1" outlineLevel="1" x14ac:dyDescent="0.25">
      <c r="A633" s="22" t="s">
        <v>128</v>
      </c>
      <c r="B633" s="22" t="s">
        <v>20</v>
      </c>
      <c r="C633" s="49" t="s">
        <v>2332</v>
      </c>
      <c r="D633" s="22" t="s">
        <v>2333</v>
      </c>
      <c r="E633" s="16">
        <f t="shared" si="28"/>
        <v>894000</v>
      </c>
      <c r="F633" s="22">
        <v>0</v>
      </c>
      <c r="G633" s="22">
        <v>1000000</v>
      </c>
      <c r="K633" s="2">
        <f t="shared" si="27"/>
        <v>1894000</v>
      </c>
      <c r="L633" s="22">
        <v>894000</v>
      </c>
      <c r="M633" s="22" t="s">
        <v>253</v>
      </c>
      <c r="O633" s="19"/>
    </row>
    <row r="634" spans="1:15" s="22" customFormat="1" hidden="1" outlineLevel="1" x14ac:dyDescent="0.25">
      <c r="A634" s="22" t="s">
        <v>128</v>
      </c>
      <c r="B634" s="22" t="s">
        <v>20</v>
      </c>
      <c r="C634" s="49" t="s">
        <v>1493</v>
      </c>
      <c r="D634" s="22" t="s">
        <v>1494</v>
      </c>
      <c r="E634" s="16">
        <f t="shared" si="28"/>
        <v>3960000</v>
      </c>
      <c r="F634" s="22">
        <v>1500000</v>
      </c>
      <c r="K634" s="2">
        <f t="shared" si="27"/>
        <v>5460000</v>
      </c>
      <c r="L634" s="22">
        <v>5460000</v>
      </c>
      <c r="M634" s="22" t="s">
        <v>288</v>
      </c>
      <c r="O634" s="19"/>
    </row>
    <row r="635" spans="1:15" s="22" customFormat="1" hidden="1" outlineLevel="1" x14ac:dyDescent="0.25">
      <c r="A635" s="22" t="s">
        <v>128</v>
      </c>
      <c r="B635" s="22" t="s">
        <v>20</v>
      </c>
      <c r="C635" s="49" t="s">
        <v>2334</v>
      </c>
      <c r="D635" s="22" t="s">
        <v>2335</v>
      </c>
      <c r="E635" s="16">
        <f t="shared" si="28"/>
        <v>960000</v>
      </c>
      <c r="F635" s="22">
        <v>0</v>
      </c>
      <c r="G635" s="22">
        <v>1000000</v>
      </c>
      <c r="K635" s="2">
        <f t="shared" si="27"/>
        <v>1960000</v>
      </c>
      <c r="L635" s="22">
        <v>960000</v>
      </c>
      <c r="M635" s="22" t="s">
        <v>2190</v>
      </c>
      <c r="O635" s="19"/>
    </row>
    <row r="636" spans="1:15" s="22" customFormat="1" hidden="1" outlineLevel="1" x14ac:dyDescent="0.25">
      <c r="A636" s="22" t="s">
        <v>128</v>
      </c>
      <c r="B636" s="22" t="s">
        <v>20</v>
      </c>
      <c r="C636" s="49" t="s">
        <v>1979</v>
      </c>
      <c r="D636" s="22" t="s">
        <v>2177</v>
      </c>
      <c r="E636" s="16">
        <f t="shared" si="28"/>
        <v>2844000</v>
      </c>
      <c r="F636" s="22">
        <v>500000</v>
      </c>
      <c r="K636" s="2">
        <f t="shared" si="27"/>
        <v>3344000</v>
      </c>
      <c r="L636" s="22">
        <v>3344000</v>
      </c>
      <c r="M636" s="22" t="s">
        <v>253</v>
      </c>
      <c r="O636" s="19"/>
    </row>
    <row r="637" spans="1:15" s="22" customFormat="1" hidden="1" outlineLevel="1" x14ac:dyDescent="0.25">
      <c r="A637" s="22" t="s">
        <v>128</v>
      </c>
      <c r="B637" s="22" t="s">
        <v>20</v>
      </c>
      <c r="C637" s="49" t="s">
        <v>2336</v>
      </c>
      <c r="D637" s="22" t="s">
        <v>495</v>
      </c>
      <c r="E637" s="16">
        <f t="shared" si="28"/>
        <v>2440000</v>
      </c>
      <c r="F637" s="22">
        <v>2500000</v>
      </c>
      <c r="G637" s="22">
        <v>1000000</v>
      </c>
      <c r="K637" s="2">
        <f t="shared" si="27"/>
        <v>5940000</v>
      </c>
      <c r="L637" s="22">
        <v>4940000</v>
      </c>
      <c r="M637" s="22" t="s">
        <v>288</v>
      </c>
      <c r="O637" s="19"/>
    </row>
    <row r="638" spans="1:15" s="22" customFormat="1" hidden="1" outlineLevel="1" x14ac:dyDescent="0.25">
      <c r="A638" s="22" t="s">
        <v>128</v>
      </c>
      <c r="B638" s="22" t="s">
        <v>20</v>
      </c>
      <c r="C638" s="49" t="s">
        <v>1495</v>
      </c>
      <c r="D638" s="22" t="s">
        <v>890</v>
      </c>
      <c r="E638" s="16">
        <f t="shared" si="28"/>
        <v>0</v>
      </c>
      <c r="F638" s="22">
        <v>0</v>
      </c>
      <c r="K638" s="2">
        <f t="shared" si="27"/>
        <v>0</v>
      </c>
      <c r="L638" s="22">
        <v>0</v>
      </c>
      <c r="M638" s="22" t="s">
        <v>288</v>
      </c>
      <c r="O638" s="19"/>
    </row>
    <row r="639" spans="1:15" s="22" customFormat="1" hidden="1" outlineLevel="1" x14ac:dyDescent="0.25">
      <c r="A639" s="22" t="s">
        <v>128</v>
      </c>
      <c r="B639" s="22" t="s">
        <v>20</v>
      </c>
      <c r="C639" s="49" t="s">
        <v>1496</v>
      </c>
      <c r="D639" s="22" t="s">
        <v>687</v>
      </c>
      <c r="E639" s="16">
        <f t="shared" si="28"/>
        <v>0</v>
      </c>
      <c r="F639" s="22">
        <v>0</v>
      </c>
      <c r="K639" s="2">
        <f t="shared" si="27"/>
        <v>0</v>
      </c>
      <c r="L639" s="22">
        <v>0</v>
      </c>
      <c r="M639" s="22" t="s">
        <v>253</v>
      </c>
      <c r="O639" s="19"/>
    </row>
    <row r="640" spans="1:15" s="22" customFormat="1" hidden="1" outlineLevel="1" x14ac:dyDescent="0.25">
      <c r="A640" s="22" t="s">
        <v>128</v>
      </c>
      <c r="B640" s="22" t="s">
        <v>20</v>
      </c>
      <c r="C640" s="49" t="s">
        <v>1497</v>
      </c>
      <c r="D640" s="22" t="s">
        <v>891</v>
      </c>
      <c r="E640" s="16">
        <f t="shared" si="28"/>
        <v>0</v>
      </c>
      <c r="F640" s="22">
        <v>0</v>
      </c>
      <c r="K640" s="2">
        <f t="shared" si="27"/>
        <v>0</v>
      </c>
      <c r="L640" s="22">
        <v>0</v>
      </c>
      <c r="M640" s="22" t="s">
        <v>253</v>
      </c>
      <c r="O640" s="19"/>
    </row>
    <row r="641" spans="1:15" s="22" customFormat="1" hidden="1" outlineLevel="1" x14ac:dyDescent="0.25">
      <c r="A641" s="22" t="s">
        <v>128</v>
      </c>
      <c r="B641" s="22" t="s">
        <v>20</v>
      </c>
      <c r="C641" s="49" t="s">
        <v>1498</v>
      </c>
      <c r="D641" s="22" t="s">
        <v>794</v>
      </c>
      <c r="E641" s="16">
        <f t="shared" si="28"/>
        <v>1960000</v>
      </c>
      <c r="F641" s="22">
        <v>0</v>
      </c>
      <c r="K641" s="2">
        <f t="shared" ref="K641:K703" si="29">SUM(E641:G641)-H641+I641+J641</f>
        <v>1960000</v>
      </c>
      <c r="L641" s="22">
        <v>1960000</v>
      </c>
      <c r="M641" s="22" t="s">
        <v>288</v>
      </c>
      <c r="O641" s="19"/>
    </row>
    <row r="642" spans="1:15" s="22" customFormat="1" hidden="1" outlineLevel="1" x14ac:dyDescent="0.25">
      <c r="A642" s="22" t="s">
        <v>128</v>
      </c>
      <c r="B642" s="22" t="s">
        <v>20</v>
      </c>
      <c r="C642" s="49" t="s">
        <v>1499</v>
      </c>
      <c r="D642" s="22" t="s">
        <v>723</v>
      </c>
      <c r="E642" s="16">
        <f t="shared" si="28"/>
        <v>1344000</v>
      </c>
      <c r="F642" s="22">
        <v>0</v>
      </c>
      <c r="K642" s="2">
        <f t="shared" si="29"/>
        <v>1344000</v>
      </c>
      <c r="L642" s="22">
        <v>1344000</v>
      </c>
      <c r="M642" s="22" t="s">
        <v>253</v>
      </c>
      <c r="O642" s="19"/>
    </row>
    <row r="643" spans="1:15" s="22" customFormat="1" hidden="1" outlineLevel="1" x14ac:dyDescent="0.25">
      <c r="A643" s="22" t="s">
        <v>128</v>
      </c>
      <c r="B643" s="22" t="s">
        <v>20</v>
      </c>
      <c r="C643" s="49" t="s">
        <v>1983</v>
      </c>
      <c r="D643" s="22" t="s">
        <v>1984</v>
      </c>
      <c r="E643" s="16">
        <f t="shared" si="28"/>
        <v>2440000</v>
      </c>
      <c r="F643" s="22">
        <v>2500000</v>
      </c>
      <c r="G643" s="22">
        <v>40000</v>
      </c>
      <c r="K643" s="2">
        <f t="shared" si="29"/>
        <v>4980000</v>
      </c>
      <c r="L643" s="22">
        <v>4940000</v>
      </c>
      <c r="M643" s="22" t="s">
        <v>253</v>
      </c>
      <c r="O643" s="19"/>
    </row>
    <row r="644" spans="1:15" s="22" customFormat="1" hidden="1" outlineLevel="1" x14ac:dyDescent="0.25">
      <c r="A644" s="22" t="s">
        <v>128</v>
      </c>
      <c r="B644" s="22" t="s">
        <v>20</v>
      </c>
      <c r="C644" s="49" t="s">
        <v>1985</v>
      </c>
      <c r="D644" s="22" t="s">
        <v>1986</v>
      </c>
      <c r="E644" s="16">
        <f t="shared" si="28"/>
        <v>2440000</v>
      </c>
      <c r="F644" s="22">
        <v>2500000</v>
      </c>
      <c r="G644" s="22">
        <v>80000</v>
      </c>
      <c r="K644" s="2">
        <f t="shared" si="29"/>
        <v>5020000</v>
      </c>
      <c r="L644" s="22">
        <v>4940000</v>
      </c>
      <c r="M644" s="22" t="s">
        <v>253</v>
      </c>
      <c r="O644" s="19"/>
    </row>
    <row r="645" spans="1:15" s="22" customFormat="1" hidden="1" outlineLevel="1" x14ac:dyDescent="0.25">
      <c r="A645" s="22" t="s">
        <v>128</v>
      </c>
      <c r="B645" s="22" t="s">
        <v>20</v>
      </c>
      <c r="C645" s="49" t="s">
        <v>1500</v>
      </c>
      <c r="D645" s="22" t="s">
        <v>724</v>
      </c>
      <c r="E645" s="16">
        <f t="shared" si="28"/>
        <v>3960000</v>
      </c>
      <c r="F645" s="22">
        <v>2500000</v>
      </c>
      <c r="K645" s="2">
        <f t="shared" si="29"/>
        <v>6460000</v>
      </c>
      <c r="L645" s="22">
        <v>6460000</v>
      </c>
      <c r="M645" s="22" t="s">
        <v>288</v>
      </c>
      <c r="O645" s="19"/>
    </row>
    <row r="646" spans="1:15" s="22" customFormat="1" hidden="1" outlineLevel="1" x14ac:dyDescent="0.25">
      <c r="A646" s="22" t="s">
        <v>128</v>
      </c>
      <c r="B646" s="22" t="s">
        <v>20</v>
      </c>
      <c r="C646" s="49" t="s">
        <v>1987</v>
      </c>
      <c r="D646" s="22" t="s">
        <v>1988</v>
      </c>
      <c r="E646" s="16">
        <f t="shared" si="28"/>
        <v>3960000</v>
      </c>
      <c r="F646" s="22">
        <v>2500000</v>
      </c>
      <c r="K646" s="2">
        <f t="shared" si="29"/>
        <v>6460000</v>
      </c>
      <c r="L646" s="22">
        <v>6460000</v>
      </c>
      <c r="M646" s="22" t="s">
        <v>288</v>
      </c>
      <c r="O646" s="19"/>
    </row>
    <row r="647" spans="1:15" s="22" customFormat="1" hidden="1" outlineLevel="1" x14ac:dyDescent="0.25">
      <c r="A647" s="22" t="s">
        <v>128</v>
      </c>
      <c r="B647" s="22" t="s">
        <v>20</v>
      </c>
      <c r="C647" s="49" t="s">
        <v>1989</v>
      </c>
      <c r="D647" s="22" t="s">
        <v>1990</v>
      </c>
      <c r="E647" s="16">
        <f t="shared" si="28"/>
        <v>0</v>
      </c>
      <c r="F647" s="22">
        <v>0</v>
      </c>
      <c r="K647" s="2">
        <f t="shared" si="29"/>
        <v>0</v>
      </c>
      <c r="L647" s="22">
        <v>0</v>
      </c>
      <c r="M647" s="22" t="s">
        <v>253</v>
      </c>
      <c r="O647" s="19"/>
    </row>
    <row r="648" spans="1:15" s="22" customFormat="1" hidden="1" outlineLevel="1" x14ac:dyDescent="0.25">
      <c r="A648" s="22" t="s">
        <v>128</v>
      </c>
      <c r="B648" s="22" t="s">
        <v>20</v>
      </c>
      <c r="C648" s="49" t="s">
        <v>2180</v>
      </c>
      <c r="D648" s="22" t="s">
        <v>2181</v>
      </c>
      <c r="E648" s="16">
        <f t="shared" ref="E648:E649" si="30">+L648-F648-J648-I648</f>
        <v>2135000</v>
      </c>
      <c r="F648" s="22">
        <v>2500000</v>
      </c>
      <c r="G648" s="22">
        <v>1000000</v>
      </c>
      <c r="K648" s="2">
        <f t="shared" ref="K648:K649" si="31">SUM(E648:G648)-H648+I648+J648</f>
        <v>5635000</v>
      </c>
      <c r="L648" s="22">
        <v>4635000</v>
      </c>
      <c r="M648" s="22" t="s">
        <v>288</v>
      </c>
      <c r="O648" s="19"/>
    </row>
    <row r="649" spans="1:15" s="22" customFormat="1" hidden="1" outlineLevel="1" x14ac:dyDescent="0.25">
      <c r="A649" s="22" t="s">
        <v>66</v>
      </c>
      <c r="B649" s="22" t="s">
        <v>37</v>
      </c>
      <c r="C649" s="49" t="s">
        <v>1502</v>
      </c>
      <c r="D649" s="22" t="s">
        <v>289</v>
      </c>
      <c r="E649" s="16">
        <f t="shared" si="30"/>
        <v>1000000</v>
      </c>
      <c r="F649" s="22">
        <v>0</v>
      </c>
      <c r="H649" s="22">
        <v>482591.15284771268</v>
      </c>
      <c r="K649" s="2">
        <f t="shared" si="31"/>
        <v>517408.84715228732</v>
      </c>
      <c r="L649" s="22">
        <v>1000000</v>
      </c>
      <c r="O649" s="19"/>
    </row>
    <row r="650" spans="1:15" s="22" customFormat="1" hidden="1" outlineLevel="1" x14ac:dyDescent="0.25">
      <c r="A650" s="22" t="s">
        <v>66</v>
      </c>
      <c r="B650" s="22" t="s">
        <v>37</v>
      </c>
      <c r="C650" s="49" t="s">
        <v>1503</v>
      </c>
      <c r="D650" s="22" t="s">
        <v>657</v>
      </c>
      <c r="E650" s="16">
        <f t="shared" si="28"/>
        <v>1100000</v>
      </c>
      <c r="F650" s="22">
        <v>2000000</v>
      </c>
      <c r="H650" s="22">
        <v>11950.895536961596</v>
      </c>
      <c r="K650" s="2">
        <f t="shared" si="29"/>
        <v>3088049.1044630385</v>
      </c>
      <c r="L650" s="22">
        <v>3100000</v>
      </c>
      <c r="O650" s="19"/>
    </row>
    <row r="651" spans="1:15" s="22" customFormat="1" hidden="1" outlineLevel="1" x14ac:dyDescent="0.25">
      <c r="A651" s="22" t="s">
        <v>66</v>
      </c>
      <c r="B651" s="22" t="s">
        <v>37</v>
      </c>
      <c r="C651" s="49" t="s">
        <v>1504</v>
      </c>
      <c r="D651" s="22" t="s">
        <v>1505</v>
      </c>
      <c r="E651" s="16">
        <f t="shared" si="28"/>
        <v>3900000</v>
      </c>
      <c r="F651" s="22">
        <v>3000000</v>
      </c>
      <c r="H651" s="22">
        <v>206901.88604682786</v>
      </c>
      <c r="K651" s="2">
        <f t="shared" si="29"/>
        <v>6693098.1139531722</v>
      </c>
      <c r="L651" s="22">
        <v>6900000</v>
      </c>
      <c r="O651" s="19"/>
    </row>
    <row r="652" spans="1:15" s="22" customFormat="1" hidden="1" outlineLevel="1" x14ac:dyDescent="0.25">
      <c r="A652" s="22" t="s">
        <v>66</v>
      </c>
      <c r="B652" s="22" t="s">
        <v>37</v>
      </c>
      <c r="C652" s="49" t="s">
        <v>1506</v>
      </c>
      <c r="D652" s="22" t="s">
        <v>287</v>
      </c>
      <c r="E652" s="16">
        <f t="shared" si="28"/>
        <v>3200000</v>
      </c>
      <c r="F652" s="22">
        <v>3000000</v>
      </c>
      <c r="H652" s="22">
        <v>323682.32247227867</v>
      </c>
      <c r="K652" s="2">
        <f t="shared" si="29"/>
        <v>5876317.677527721</v>
      </c>
      <c r="L652" s="22">
        <v>6200000</v>
      </c>
      <c r="O652" s="19"/>
    </row>
    <row r="653" spans="1:15" s="22" customFormat="1" hidden="1" outlineLevel="1" x14ac:dyDescent="0.25">
      <c r="A653" s="22" t="s">
        <v>66</v>
      </c>
      <c r="B653" s="22" t="s">
        <v>37</v>
      </c>
      <c r="C653" s="49" t="s">
        <v>1507</v>
      </c>
      <c r="D653" s="22" t="s">
        <v>277</v>
      </c>
      <c r="E653" s="16">
        <f t="shared" si="28"/>
        <v>3200000</v>
      </c>
      <c r="F653" s="22">
        <v>3000000</v>
      </c>
      <c r="H653" s="22">
        <v>341161.12278694881</v>
      </c>
      <c r="K653" s="2">
        <f t="shared" si="29"/>
        <v>5858838.8772130515</v>
      </c>
      <c r="L653" s="22">
        <v>6200000</v>
      </c>
      <c r="O653" s="19"/>
    </row>
    <row r="654" spans="1:15" s="22" customFormat="1" hidden="1" outlineLevel="1" x14ac:dyDescent="0.25">
      <c r="A654" s="22" t="s">
        <v>66</v>
      </c>
      <c r="B654" s="22" t="s">
        <v>37</v>
      </c>
      <c r="C654" s="49" t="s">
        <v>2182</v>
      </c>
      <c r="D654" s="22" t="s">
        <v>2183</v>
      </c>
      <c r="E654" s="16">
        <f t="shared" ref="E654:E668" si="32">+L654-F654-J654-I654</f>
        <v>500000</v>
      </c>
      <c r="F654" s="22">
        <v>0</v>
      </c>
      <c r="H654" s="22">
        <v>129488.66051649307</v>
      </c>
      <c r="K654" s="2">
        <f t="shared" si="29"/>
        <v>370511.33948350692</v>
      </c>
      <c r="L654" s="22">
        <v>500000</v>
      </c>
      <c r="O654" s="19"/>
    </row>
    <row r="655" spans="1:15" s="22" customFormat="1" hidden="1" outlineLevel="1" x14ac:dyDescent="0.25">
      <c r="A655" s="22" t="s">
        <v>67</v>
      </c>
      <c r="B655" s="22" t="s">
        <v>37</v>
      </c>
      <c r="C655" s="49" t="s">
        <v>1509</v>
      </c>
      <c r="D655" s="22" t="s">
        <v>308</v>
      </c>
      <c r="E655" s="16">
        <f t="shared" si="32"/>
        <v>0</v>
      </c>
      <c r="F655" s="22">
        <v>0</v>
      </c>
      <c r="H655" s="22">
        <v>206252.51492910885</v>
      </c>
      <c r="K655" s="2">
        <f t="shared" si="29"/>
        <v>-206252.51492910885</v>
      </c>
      <c r="L655" s="22">
        <v>0</v>
      </c>
      <c r="O655" s="19"/>
    </row>
    <row r="656" spans="1:15" s="22" customFormat="1" hidden="1" outlineLevel="1" x14ac:dyDescent="0.25">
      <c r="A656" s="22" t="s">
        <v>67</v>
      </c>
      <c r="B656" s="22" t="s">
        <v>37</v>
      </c>
      <c r="C656" s="49" t="s">
        <v>1510</v>
      </c>
      <c r="D656" s="22" t="s">
        <v>313</v>
      </c>
      <c r="E656" s="16">
        <f t="shared" si="32"/>
        <v>4100000</v>
      </c>
      <c r="F656" s="22">
        <v>3000000</v>
      </c>
      <c r="H656" s="22">
        <v>27711.108627748847</v>
      </c>
      <c r="K656" s="2">
        <f t="shared" si="29"/>
        <v>7072288.8913722513</v>
      </c>
      <c r="L656" s="22">
        <v>7100000</v>
      </c>
      <c r="O656" s="19"/>
    </row>
    <row r="657" spans="1:18" s="22" customFormat="1" hidden="1" outlineLevel="1" x14ac:dyDescent="0.25">
      <c r="A657" s="22" t="s">
        <v>67</v>
      </c>
      <c r="B657" s="22" t="s">
        <v>37</v>
      </c>
      <c r="C657" s="49" t="s">
        <v>1511</v>
      </c>
      <c r="D657" s="22" t="s">
        <v>290</v>
      </c>
      <c r="E657" s="16">
        <f t="shared" si="32"/>
        <v>2200000</v>
      </c>
      <c r="F657" s="22">
        <v>3000000</v>
      </c>
      <c r="H657" s="22">
        <v>23860.507677951391</v>
      </c>
      <c r="K657" s="2">
        <f t="shared" si="29"/>
        <v>5176139.4923220482</v>
      </c>
      <c r="L657" s="22">
        <v>5200000</v>
      </c>
    </row>
    <row r="658" spans="1:18" s="22" customFormat="1" hidden="1" outlineLevel="1" x14ac:dyDescent="0.25">
      <c r="A658" s="22" t="s">
        <v>67</v>
      </c>
      <c r="B658" s="22" t="s">
        <v>37</v>
      </c>
      <c r="C658" s="49" t="s">
        <v>1512</v>
      </c>
      <c r="D658" s="22" t="s">
        <v>577</v>
      </c>
      <c r="E658" s="16">
        <f t="shared" si="32"/>
        <v>3000000</v>
      </c>
      <c r="F658" s="22">
        <v>3000000</v>
      </c>
      <c r="H658" s="22">
        <v>335099.51293553086</v>
      </c>
      <c r="K658" s="2">
        <f t="shared" si="29"/>
        <v>5664900.4870644696</v>
      </c>
      <c r="L658" s="22">
        <v>6000000</v>
      </c>
      <c r="O658" s="19"/>
    </row>
    <row r="659" spans="1:18" s="22" customFormat="1" hidden="1" outlineLevel="1" x14ac:dyDescent="0.25">
      <c r="A659" s="22" t="s">
        <v>67</v>
      </c>
      <c r="B659" s="22" t="s">
        <v>37</v>
      </c>
      <c r="C659" s="49" t="s">
        <v>1513</v>
      </c>
      <c r="D659" s="22" t="s">
        <v>1514</v>
      </c>
      <c r="E659" s="16">
        <f t="shared" si="32"/>
        <v>1100000</v>
      </c>
      <c r="F659" s="22">
        <v>2000000</v>
      </c>
      <c r="H659" s="22">
        <v>154616.94372926722</v>
      </c>
      <c r="K659" s="2">
        <f t="shared" si="29"/>
        <v>2945383.0562707325</v>
      </c>
      <c r="L659" s="22">
        <v>3100000</v>
      </c>
      <c r="O659" s="19"/>
    </row>
    <row r="660" spans="1:18" s="22" customFormat="1" hidden="1" outlineLevel="1" x14ac:dyDescent="0.25">
      <c r="A660" s="22" t="s">
        <v>67</v>
      </c>
      <c r="B660" s="22" t="s">
        <v>37</v>
      </c>
      <c r="C660" s="49" t="s">
        <v>2337</v>
      </c>
      <c r="D660" s="22" t="s">
        <v>2338</v>
      </c>
      <c r="E660" s="16">
        <f t="shared" si="32"/>
        <v>0</v>
      </c>
      <c r="F660" s="22">
        <v>0</v>
      </c>
      <c r="H660" s="22">
        <v>363328.78665748413</v>
      </c>
      <c r="K660" s="2">
        <f t="shared" si="29"/>
        <v>-363328.78665748413</v>
      </c>
      <c r="L660" s="22">
        <v>0</v>
      </c>
      <c r="O660" s="19"/>
    </row>
    <row r="661" spans="1:18" s="22" customFormat="1" hidden="1" outlineLevel="1" x14ac:dyDescent="0.25">
      <c r="A661" s="22" t="s">
        <v>128</v>
      </c>
      <c r="B661" s="22" t="s">
        <v>37</v>
      </c>
      <c r="C661" s="49" t="s">
        <v>2184</v>
      </c>
      <c r="D661" s="22" t="s">
        <v>2185</v>
      </c>
      <c r="E661" s="16">
        <f t="shared" si="32"/>
        <v>0</v>
      </c>
      <c r="F661" s="22">
        <v>0</v>
      </c>
      <c r="H661" s="22">
        <v>232579.15762160358</v>
      </c>
      <c r="K661" s="2">
        <f t="shared" si="29"/>
        <v>-232579.15762160358</v>
      </c>
      <c r="L661" s="22">
        <v>0</v>
      </c>
      <c r="O661" s="19"/>
    </row>
    <row r="662" spans="1:18" s="22" customFormat="1" hidden="1" outlineLevel="1" x14ac:dyDescent="0.25">
      <c r="A662" s="22" t="s">
        <v>128</v>
      </c>
      <c r="B662" s="22" t="s">
        <v>37</v>
      </c>
      <c r="C662" s="49" t="s">
        <v>1518</v>
      </c>
      <c r="D662" s="22" t="s">
        <v>1519</v>
      </c>
      <c r="E662" s="16">
        <f t="shared" si="32"/>
        <v>700000</v>
      </c>
      <c r="F662" s="22">
        <v>0</v>
      </c>
      <c r="H662" s="22">
        <v>71215.872994364458</v>
      </c>
      <c r="K662" s="2">
        <f t="shared" si="29"/>
        <v>628784.12700563553</v>
      </c>
      <c r="L662" s="22">
        <v>700000</v>
      </c>
      <c r="O662" s="19"/>
    </row>
    <row r="663" spans="1:18" s="22" customFormat="1" hidden="1" outlineLevel="1" x14ac:dyDescent="0.25">
      <c r="A663" s="22" t="s">
        <v>128</v>
      </c>
      <c r="B663" s="22" t="s">
        <v>37</v>
      </c>
      <c r="C663" s="49" t="s">
        <v>2186</v>
      </c>
      <c r="D663" s="22" t="s">
        <v>2187</v>
      </c>
      <c r="E663" s="16">
        <f t="shared" si="32"/>
        <v>0</v>
      </c>
      <c r="F663" s="22">
        <v>0</v>
      </c>
      <c r="H663" s="22">
        <v>405837.32356284693</v>
      </c>
      <c r="K663" s="2">
        <f t="shared" si="29"/>
        <v>-405837.32356284693</v>
      </c>
      <c r="L663" s="22">
        <v>0</v>
      </c>
      <c r="O663" s="19"/>
    </row>
    <row r="664" spans="1:18" s="22" customFormat="1" hidden="1" outlineLevel="1" x14ac:dyDescent="0.25">
      <c r="A664" s="22" t="s">
        <v>128</v>
      </c>
      <c r="B664" s="22" t="s">
        <v>37</v>
      </c>
      <c r="C664" s="49" t="s">
        <v>1522</v>
      </c>
      <c r="D664" s="22" t="s">
        <v>1523</v>
      </c>
      <c r="E664" s="16">
        <f t="shared" si="32"/>
        <v>500000</v>
      </c>
      <c r="F664" s="22">
        <v>0</v>
      </c>
      <c r="H664" s="22">
        <v>107983.21877400101</v>
      </c>
      <c r="K664" s="2">
        <f t="shared" si="29"/>
        <v>392016.781225999</v>
      </c>
      <c r="L664" s="22">
        <v>500000</v>
      </c>
      <c r="O664" s="19"/>
    </row>
    <row r="665" spans="1:18" s="22" customFormat="1" hidden="1" outlineLevel="1" x14ac:dyDescent="0.25">
      <c r="A665" s="22" t="s">
        <v>128</v>
      </c>
      <c r="B665" s="22" t="s">
        <v>37</v>
      </c>
      <c r="C665" s="49" t="s">
        <v>1524</v>
      </c>
      <c r="D665" s="22" t="s">
        <v>570</v>
      </c>
      <c r="E665" s="16">
        <f t="shared" si="32"/>
        <v>500000</v>
      </c>
      <c r="F665" s="22">
        <v>0</v>
      </c>
      <c r="H665" s="22">
        <v>84002.78021091409</v>
      </c>
      <c r="K665" s="2">
        <f t="shared" si="29"/>
        <v>415997.21978908591</v>
      </c>
      <c r="L665" s="22">
        <v>500000</v>
      </c>
      <c r="O665" s="19"/>
    </row>
    <row r="666" spans="1:18" s="22" customFormat="1" hidden="1" outlineLevel="1" x14ac:dyDescent="0.25">
      <c r="A666" s="22" t="s">
        <v>66</v>
      </c>
      <c r="B666" s="22" t="s">
        <v>39</v>
      </c>
      <c r="C666" s="49" t="s">
        <v>1525</v>
      </c>
      <c r="D666" s="22" t="s">
        <v>1526</v>
      </c>
      <c r="E666" s="16">
        <f t="shared" si="32"/>
        <v>4500000</v>
      </c>
      <c r="F666" s="22">
        <v>1500000</v>
      </c>
      <c r="H666" s="22">
        <v>815877.84011303051</v>
      </c>
      <c r="K666" s="2">
        <f t="shared" si="29"/>
        <v>5184122.1598869693</v>
      </c>
      <c r="L666" s="22">
        <v>6000000</v>
      </c>
      <c r="O666" s="19"/>
    </row>
    <row r="667" spans="1:18" s="22" customFormat="1" hidden="1" outlineLevel="1" x14ac:dyDescent="0.25">
      <c r="A667" s="22" t="s">
        <v>67</v>
      </c>
      <c r="B667" s="22" t="s">
        <v>39</v>
      </c>
      <c r="C667" s="49" t="s">
        <v>1527</v>
      </c>
      <c r="D667" s="22" t="s">
        <v>341</v>
      </c>
      <c r="E667" s="16">
        <f t="shared" si="32"/>
        <v>1000000</v>
      </c>
      <c r="F667" s="22">
        <v>0</v>
      </c>
      <c r="H667" s="22">
        <v>605928.74975841341</v>
      </c>
      <c r="K667" s="2">
        <f t="shared" si="29"/>
        <v>394071.25024158659</v>
      </c>
      <c r="L667" s="22">
        <v>1000000</v>
      </c>
      <c r="O667" s="19"/>
    </row>
    <row r="668" spans="1:18" s="22" customFormat="1" hidden="1" outlineLevel="1" x14ac:dyDescent="0.25">
      <c r="A668" s="22" t="s">
        <v>128</v>
      </c>
      <c r="B668" s="22" t="s">
        <v>39</v>
      </c>
      <c r="C668" s="49" t="s">
        <v>2188</v>
      </c>
      <c r="D668" s="22" t="s">
        <v>2189</v>
      </c>
      <c r="E668" s="16">
        <f t="shared" si="32"/>
        <v>0</v>
      </c>
      <c r="F668" s="22">
        <v>0</v>
      </c>
      <c r="H668" s="22">
        <v>491791.82899839815</v>
      </c>
      <c r="K668" s="2">
        <f t="shared" si="29"/>
        <v>-491791.82899839815</v>
      </c>
      <c r="L668" s="22">
        <v>0</v>
      </c>
      <c r="O668" s="19"/>
    </row>
    <row r="669" spans="1:18" s="22" customFormat="1" hidden="1" outlineLevel="1" x14ac:dyDescent="0.25">
      <c r="C669" s="49"/>
      <c r="E669" s="16"/>
      <c r="K669" s="2">
        <f t="shared" si="29"/>
        <v>0</v>
      </c>
      <c r="O669" s="19"/>
    </row>
    <row r="670" spans="1:18" s="22" customFormat="1" hidden="1" outlineLevel="1" x14ac:dyDescent="0.25">
      <c r="C670" s="49"/>
      <c r="E670" s="16"/>
      <c r="K670" s="2">
        <f t="shared" si="29"/>
        <v>0</v>
      </c>
      <c r="O670" s="19"/>
    </row>
    <row r="671" spans="1:18" s="22" customFormat="1" hidden="1" outlineLevel="1" x14ac:dyDescent="0.25">
      <c r="C671" s="49"/>
      <c r="E671" s="16"/>
      <c r="K671" s="2">
        <f t="shared" si="29"/>
        <v>0</v>
      </c>
      <c r="O671" s="19"/>
    </row>
    <row r="672" spans="1:18" s="35" customFormat="1" collapsed="1" x14ac:dyDescent="0.25">
      <c r="A672" s="4"/>
      <c r="B672" s="4"/>
      <c r="C672" s="50"/>
      <c r="D672" s="4" t="s">
        <v>275</v>
      </c>
      <c r="E672" s="4">
        <f t="shared" ref="E672:J672" si="33">SUM(E524:E671)</f>
        <v>353963880</v>
      </c>
      <c r="F672" s="4">
        <f t="shared" si="33"/>
        <v>198000000</v>
      </c>
      <c r="G672" s="4">
        <f t="shared" si="33"/>
        <v>29200000</v>
      </c>
      <c r="H672" s="4">
        <f t="shared" si="33"/>
        <v>5421862.1867978852</v>
      </c>
      <c r="I672" s="4">
        <f t="shared" si="33"/>
        <v>0</v>
      </c>
      <c r="J672" s="4">
        <f t="shared" si="33"/>
        <v>0</v>
      </c>
      <c r="K672" s="4">
        <f t="shared" si="29"/>
        <v>575742017.81320214</v>
      </c>
      <c r="L672" s="4">
        <f>SUM(L524:L671)</f>
        <v>551963880</v>
      </c>
      <c r="M672" s="41"/>
      <c r="N672" s="35">
        <v>497963880</v>
      </c>
      <c r="O672" s="19">
        <v>43491736.232071958</v>
      </c>
      <c r="P672" s="35">
        <v>5086401.5811301582</v>
      </c>
      <c r="Q672" s="35">
        <v>29200000</v>
      </c>
      <c r="R672" s="35">
        <f>+SUM(N672:Q672)-K672</f>
        <v>0</v>
      </c>
    </row>
    <row r="673" spans="1:13" hidden="1" outlineLevel="1" x14ac:dyDescent="0.25">
      <c r="A673" s="19" t="s">
        <v>71</v>
      </c>
      <c r="B673" s="19" t="s">
        <v>70</v>
      </c>
      <c r="C673" s="46" t="s">
        <v>1354</v>
      </c>
      <c r="D673" s="2" t="s">
        <v>143</v>
      </c>
      <c r="E673" s="16">
        <f t="shared" ref="E673:E701" si="34">+L673-F673-J673-I673</f>
        <v>3000000</v>
      </c>
      <c r="F673" s="2">
        <v>0</v>
      </c>
      <c r="K673" s="2">
        <f t="shared" si="29"/>
        <v>3000000</v>
      </c>
      <c r="L673" s="2">
        <v>3000000</v>
      </c>
      <c r="M673" s="2"/>
    </row>
    <row r="674" spans="1:13" hidden="1" outlineLevel="1" x14ac:dyDescent="0.25">
      <c r="A674" s="19" t="s">
        <v>71</v>
      </c>
      <c r="B674" s="19" t="s">
        <v>70</v>
      </c>
      <c r="C674" s="46"/>
      <c r="D674" s="2" t="s">
        <v>1</v>
      </c>
      <c r="E674" s="16">
        <f t="shared" si="34"/>
        <v>0</v>
      </c>
      <c r="F674" s="2">
        <v>0</v>
      </c>
      <c r="K674" s="2">
        <f t="shared" si="29"/>
        <v>0</v>
      </c>
      <c r="M674" s="2"/>
    </row>
    <row r="675" spans="1:13" hidden="1" outlineLevel="1" x14ac:dyDescent="0.25">
      <c r="A675" s="19" t="s">
        <v>71</v>
      </c>
      <c r="B675" s="19" t="s">
        <v>70</v>
      </c>
      <c r="C675" s="46" t="s">
        <v>1356</v>
      </c>
      <c r="D675" s="2" t="s">
        <v>144</v>
      </c>
      <c r="E675" s="16">
        <f t="shared" si="34"/>
        <v>3000000</v>
      </c>
      <c r="F675" s="2">
        <v>0</v>
      </c>
      <c r="K675" s="2">
        <f t="shared" si="29"/>
        <v>3000000</v>
      </c>
      <c r="L675" s="2">
        <v>3000000</v>
      </c>
      <c r="M675" s="2"/>
    </row>
    <row r="676" spans="1:13" hidden="1" outlineLevel="1" x14ac:dyDescent="0.25">
      <c r="A676" s="19" t="s">
        <v>71</v>
      </c>
      <c r="B676" s="19" t="s">
        <v>70</v>
      </c>
      <c r="C676" s="46" t="s">
        <v>1995</v>
      </c>
      <c r="D676" s="2" t="s">
        <v>1996</v>
      </c>
      <c r="E676" s="16">
        <f t="shared" si="34"/>
        <v>3000000</v>
      </c>
      <c r="F676" s="2">
        <v>0</v>
      </c>
      <c r="G676" s="2">
        <v>400000</v>
      </c>
      <c r="K676" s="2">
        <f t="shared" si="29"/>
        <v>3400000</v>
      </c>
      <c r="L676" s="2">
        <v>3000000</v>
      </c>
      <c r="M676" s="2"/>
    </row>
    <row r="677" spans="1:13" hidden="1" outlineLevel="1" x14ac:dyDescent="0.25">
      <c r="A677" s="19" t="s">
        <v>71</v>
      </c>
      <c r="B677" s="19" t="s">
        <v>70</v>
      </c>
      <c r="C677" s="47" t="s">
        <v>1358</v>
      </c>
      <c r="D677" s="19" t="s">
        <v>146</v>
      </c>
      <c r="E677" s="16">
        <f t="shared" si="34"/>
        <v>3000000</v>
      </c>
      <c r="F677" s="19">
        <v>0</v>
      </c>
      <c r="G677" s="19"/>
      <c r="H677" s="19"/>
      <c r="I677" s="19"/>
      <c r="J677" s="19"/>
      <c r="K677" s="2">
        <f t="shared" si="29"/>
        <v>3000000</v>
      </c>
      <c r="L677" s="19">
        <v>3000000</v>
      </c>
      <c r="M677" s="19"/>
    </row>
    <row r="678" spans="1:13" hidden="1" outlineLevel="1" x14ac:dyDescent="0.25">
      <c r="A678" s="19" t="s">
        <v>71</v>
      </c>
      <c r="B678" s="19" t="s">
        <v>70</v>
      </c>
      <c r="C678" s="47" t="s">
        <v>1359</v>
      </c>
      <c r="D678" s="19" t="s">
        <v>147</v>
      </c>
      <c r="E678" s="16">
        <f t="shared" si="34"/>
        <v>3000000</v>
      </c>
      <c r="F678" s="19">
        <v>0</v>
      </c>
      <c r="G678" s="19"/>
      <c r="H678" s="19"/>
      <c r="I678" s="19"/>
      <c r="J678" s="19"/>
      <c r="K678" s="2">
        <f t="shared" si="29"/>
        <v>3000000</v>
      </c>
      <c r="L678" s="19">
        <v>3000000</v>
      </c>
      <c r="M678" s="19"/>
    </row>
    <row r="679" spans="1:13" hidden="1" outlineLevel="1" x14ac:dyDescent="0.25">
      <c r="A679" s="19" t="s">
        <v>71</v>
      </c>
      <c r="B679" s="19" t="s">
        <v>70</v>
      </c>
      <c r="C679" s="47" t="s">
        <v>1360</v>
      </c>
      <c r="D679" s="19" t="s">
        <v>574</v>
      </c>
      <c r="E679" s="16">
        <f t="shared" si="34"/>
        <v>3000000</v>
      </c>
      <c r="F679" s="19">
        <v>0</v>
      </c>
      <c r="G679" s="19"/>
      <c r="H679" s="19"/>
      <c r="I679" s="19"/>
      <c r="J679" s="19"/>
      <c r="K679" s="2">
        <f t="shared" si="29"/>
        <v>3000000</v>
      </c>
      <c r="L679" s="19">
        <v>3000000</v>
      </c>
      <c r="M679" s="19"/>
    </row>
    <row r="680" spans="1:13" hidden="1" outlineLevel="1" x14ac:dyDescent="0.25">
      <c r="A680" s="19" t="s">
        <v>71</v>
      </c>
      <c r="B680" s="19" t="s">
        <v>70</v>
      </c>
      <c r="C680" s="47" t="s">
        <v>1361</v>
      </c>
      <c r="D680" s="19" t="s">
        <v>391</v>
      </c>
      <c r="E680" s="16">
        <f t="shared" si="34"/>
        <v>3000000</v>
      </c>
      <c r="F680" s="19">
        <v>0</v>
      </c>
      <c r="G680" s="19"/>
      <c r="H680" s="19"/>
      <c r="I680" s="19"/>
      <c r="J680" s="19"/>
      <c r="K680" s="2">
        <f t="shared" si="29"/>
        <v>3000000</v>
      </c>
      <c r="L680" s="19">
        <v>3000000</v>
      </c>
      <c r="M680" s="19"/>
    </row>
    <row r="681" spans="1:13" hidden="1" outlineLevel="1" x14ac:dyDescent="0.25">
      <c r="A681" s="19" t="s">
        <v>71</v>
      </c>
      <c r="B681" s="19" t="s">
        <v>70</v>
      </c>
      <c r="C681" s="47" t="s">
        <v>1362</v>
      </c>
      <c r="D681" s="19" t="s">
        <v>481</v>
      </c>
      <c r="E681" s="16">
        <f t="shared" si="34"/>
        <v>3000000</v>
      </c>
      <c r="F681" s="19">
        <v>0</v>
      </c>
      <c r="G681" s="19"/>
      <c r="H681" s="19"/>
      <c r="I681" s="19"/>
      <c r="J681" s="19"/>
      <c r="K681" s="2">
        <f t="shared" si="29"/>
        <v>3000000</v>
      </c>
      <c r="L681" s="19">
        <v>3000000</v>
      </c>
      <c r="M681" s="19"/>
    </row>
    <row r="682" spans="1:13" hidden="1" outlineLevel="1" x14ac:dyDescent="0.25">
      <c r="A682" s="19" t="s">
        <v>71</v>
      </c>
      <c r="B682" s="19" t="s">
        <v>70</v>
      </c>
      <c r="C682" s="47" t="s">
        <v>1363</v>
      </c>
      <c r="D682" s="19" t="s">
        <v>939</v>
      </c>
      <c r="E682" s="16">
        <f t="shared" si="34"/>
        <v>2500000</v>
      </c>
      <c r="F682" s="19">
        <v>0</v>
      </c>
      <c r="G682" s="19"/>
      <c r="H682" s="19"/>
      <c r="I682" s="19"/>
      <c r="J682" s="19"/>
      <c r="K682" s="2">
        <f t="shared" si="29"/>
        <v>2500000</v>
      </c>
      <c r="L682" s="19">
        <v>2500000</v>
      </c>
      <c r="M682" s="19"/>
    </row>
    <row r="683" spans="1:13" hidden="1" outlineLevel="1" x14ac:dyDescent="0.25">
      <c r="A683" s="19" t="s">
        <v>71</v>
      </c>
      <c r="B683" s="19" t="s">
        <v>70</v>
      </c>
      <c r="C683" s="47" t="s">
        <v>1364</v>
      </c>
      <c r="D683" s="19" t="s">
        <v>148</v>
      </c>
      <c r="E683" s="16">
        <f t="shared" si="34"/>
        <v>2800000</v>
      </c>
      <c r="F683" s="19">
        <v>2500000</v>
      </c>
      <c r="G683" s="19"/>
      <c r="H683" s="19"/>
      <c r="I683" s="19"/>
      <c r="J683" s="19"/>
      <c r="K683" s="2">
        <f t="shared" si="29"/>
        <v>5300000</v>
      </c>
      <c r="L683" s="19">
        <v>5300000</v>
      </c>
      <c r="M683" s="19"/>
    </row>
    <row r="684" spans="1:13" hidden="1" outlineLevel="1" x14ac:dyDescent="0.25">
      <c r="A684" s="19" t="s">
        <v>71</v>
      </c>
      <c r="B684" s="19" t="s">
        <v>70</v>
      </c>
      <c r="C684" s="47" t="s">
        <v>1365</v>
      </c>
      <c r="D684" s="19" t="s">
        <v>149</v>
      </c>
      <c r="E684" s="16">
        <f t="shared" si="34"/>
        <v>5000000</v>
      </c>
      <c r="F684" s="19">
        <v>2500000</v>
      </c>
      <c r="G684" s="19"/>
      <c r="H684" s="19"/>
      <c r="I684" s="19"/>
      <c r="J684" s="19"/>
      <c r="K684" s="2">
        <f t="shared" si="29"/>
        <v>7500000</v>
      </c>
      <c r="L684" s="19">
        <v>7500000</v>
      </c>
      <c r="M684" s="19"/>
    </row>
    <row r="685" spans="1:13" hidden="1" outlineLevel="1" x14ac:dyDescent="0.25">
      <c r="A685" s="19" t="s">
        <v>71</v>
      </c>
      <c r="B685" s="19" t="s">
        <v>70</v>
      </c>
      <c r="C685" s="47" t="s">
        <v>1366</v>
      </c>
      <c r="D685" s="19" t="s">
        <v>150</v>
      </c>
      <c r="E685" s="16">
        <f t="shared" si="34"/>
        <v>4000000</v>
      </c>
      <c r="F685" s="19">
        <v>2500000</v>
      </c>
      <c r="G685" s="19"/>
      <c r="H685" s="19"/>
      <c r="I685" s="19"/>
      <c r="J685" s="19"/>
      <c r="K685" s="2">
        <f t="shared" si="29"/>
        <v>6500000</v>
      </c>
      <c r="L685" s="19">
        <v>6500000</v>
      </c>
      <c r="M685" s="19"/>
    </row>
    <row r="686" spans="1:13" hidden="1" outlineLevel="1" x14ac:dyDescent="0.25">
      <c r="A686" s="19" t="s">
        <v>71</v>
      </c>
      <c r="B686" s="19" t="s">
        <v>70</v>
      </c>
      <c r="C686" s="47" t="s">
        <v>1367</v>
      </c>
      <c r="D686" s="19" t="s">
        <v>151</v>
      </c>
      <c r="E686" s="16">
        <f t="shared" si="34"/>
        <v>5000000</v>
      </c>
      <c r="F686" s="19">
        <v>2500000</v>
      </c>
      <c r="G686" s="19"/>
      <c r="H686" s="19"/>
      <c r="I686" s="19"/>
      <c r="J686" s="19"/>
      <c r="K686" s="2">
        <f t="shared" si="29"/>
        <v>7500000</v>
      </c>
      <c r="L686" s="19">
        <v>7500000</v>
      </c>
      <c r="M686" s="19"/>
    </row>
    <row r="687" spans="1:13" hidden="1" outlineLevel="1" x14ac:dyDescent="0.25">
      <c r="A687" s="19" t="s">
        <v>71</v>
      </c>
      <c r="B687" s="19" t="s">
        <v>70</v>
      </c>
      <c r="C687" s="47" t="s">
        <v>1368</v>
      </c>
      <c r="D687" s="19" t="s">
        <v>69</v>
      </c>
      <c r="E687" s="16">
        <f t="shared" si="34"/>
        <v>2500000</v>
      </c>
      <c r="F687" s="19">
        <v>2500000</v>
      </c>
      <c r="G687" s="19"/>
      <c r="H687" s="19"/>
      <c r="I687" s="19"/>
      <c r="J687" s="19"/>
      <c r="K687" s="2">
        <f t="shared" si="29"/>
        <v>5000000</v>
      </c>
      <c r="L687" s="19">
        <v>5000000</v>
      </c>
      <c r="M687" s="19"/>
    </row>
    <row r="688" spans="1:13" hidden="1" outlineLevel="1" x14ac:dyDescent="0.25">
      <c r="A688" s="19" t="s">
        <v>71</v>
      </c>
      <c r="B688" s="19" t="s">
        <v>70</v>
      </c>
      <c r="C688" s="47" t="s">
        <v>1997</v>
      </c>
      <c r="D688" s="19" t="s">
        <v>1998</v>
      </c>
      <c r="E688" s="16">
        <f t="shared" si="34"/>
        <v>3500000</v>
      </c>
      <c r="F688" s="19">
        <v>2500000</v>
      </c>
      <c r="G688" s="19">
        <v>80000</v>
      </c>
      <c r="H688" s="19"/>
      <c r="I688" s="19"/>
      <c r="J688" s="19"/>
      <c r="K688" s="2">
        <f t="shared" si="29"/>
        <v>6080000</v>
      </c>
      <c r="L688" s="19">
        <v>6000000</v>
      </c>
      <c r="M688" s="19"/>
    </row>
    <row r="689" spans="1:18" hidden="1" outlineLevel="1" x14ac:dyDescent="0.25">
      <c r="A689" s="19" t="s">
        <v>71</v>
      </c>
      <c r="B689" s="19" t="s">
        <v>70</v>
      </c>
      <c r="C689" s="47" t="s">
        <v>1370</v>
      </c>
      <c r="D689" s="19" t="s">
        <v>575</v>
      </c>
      <c r="E689" s="16">
        <f t="shared" si="34"/>
        <v>5000000</v>
      </c>
      <c r="F689" s="19">
        <v>2500000</v>
      </c>
      <c r="G689" s="19"/>
      <c r="H689" s="19"/>
      <c r="I689" s="19"/>
      <c r="J689" s="19"/>
      <c r="K689" s="2">
        <f t="shared" si="29"/>
        <v>7500000</v>
      </c>
      <c r="L689" s="19">
        <v>7500000</v>
      </c>
      <c r="M689" s="19"/>
    </row>
    <row r="690" spans="1:18" hidden="1" outlineLevel="1" x14ac:dyDescent="0.25">
      <c r="A690" s="19" t="s">
        <v>71</v>
      </c>
      <c r="B690" s="19" t="s">
        <v>70</v>
      </c>
      <c r="C690" s="47" t="s">
        <v>2191</v>
      </c>
      <c r="D690" s="19" t="s">
        <v>2192</v>
      </c>
      <c r="E690" s="16">
        <f t="shared" si="34"/>
        <v>5000000</v>
      </c>
      <c r="F690" s="19">
        <v>2500000</v>
      </c>
      <c r="G690" s="19">
        <v>1000000</v>
      </c>
      <c r="H690" s="19"/>
      <c r="I690" s="19"/>
      <c r="J690" s="19"/>
      <c r="K690" s="2">
        <f t="shared" si="29"/>
        <v>8500000</v>
      </c>
      <c r="L690" s="19">
        <v>7500000</v>
      </c>
      <c r="M690" s="19"/>
    </row>
    <row r="691" spans="1:18" hidden="1" outlineLevel="1" x14ac:dyDescent="0.25">
      <c r="A691" s="19" t="s">
        <v>71</v>
      </c>
      <c r="B691" s="19" t="s">
        <v>70</v>
      </c>
      <c r="C691" s="47" t="s">
        <v>1372</v>
      </c>
      <c r="D691" s="19" t="s">
        <v>153</v>
      </c>
      <c r="E691" s="16">
        <f t="shared" si="34"/>
        <v>5000000</v>
      </c>
      <c r="F691" s="19">
        <v>2500000</v>
      </c>
      <c r="G691" s="19"/>
      <c r="H691" s="19"/>
      <c r="I691" s="19"/>
      <c r="J691" s="19"/>
      <c r="K691" s="2">
        <f t="shared" si="29"/>
        <v>7500000</v>
      </c>
      <c r="L691" s="19">
        <v>7500000</v>
      </c>
      <c r="M691" s="19"/>
    </row>
    <row r="692" spans="1:18" hidden="1" outlineLevel="1" x14ac:dyDescent="0.25">
      <c r="A692" s="19" t="s">
        <v>71</v>
      </c>
      <c r="B692" s="19" t="s">
        <v>70</v>
      </c>
      <c r="C692" s="47" t="s">
        <v>1999</v>
      </c>
      <c r="D692" s="19" t="s">
        <v>2000</v>
      </c>
      <c r="E692" s="16">
        <f t="shared" si="34"/>
        <v>5000000</v>
      </c>
      <c r="F692" s="19">
        <v>2500000</v>
      </c>
      <c r="G692" s="19"/>
      <c r="H692" s="19"/>
      <c r="I692" s="19"/>
      <c r="J692" s="19"/>
      <c r="K692" s="2">
        <f t="shared" si="29"/>
        <v>7500000</v>
      </c>
      <c r="L692" s="19">
        <v>7500000</v>
      </c>
      <c r="M692" s="19"/>
    </row>
    <row r="693" spans="1:18" hidden="1" outlineLevel="1" x14ac:dyDescent="0.25">
      <c r="A693" s="19" t="s">
        <v>71</v>
      </c>
      <c r="B693" s="19" t="s">
        <v>70</v>
      </c>
      <c r="C693" s="46" t="s">
        <v>1374</v>
      </c>
      <c r="D693" s="2" t="s">
        <v>1375</v>
      </c>
      <c r="E693" s="16">
        <f t="shared" si="34"/>
        <v>5000000</v>
      </c>
      <c r="F693" s="2">
        <v>2500000</v>
      </c>
      <c r="K693" s="2">
        <f t="shared" si="29"/>
        <v>7500000</v>
      </c>
      <c r="L693" s="2">
        <v>7500000</v>
      </c>
      <c r="M693" s="2"/>
    </row>
    <row r="694" spans="1:18" hidden="1" outlineLevel="1" x14ac:dyDescent="0.25">
      <c r="A694" s="19" t="s">
        <v>71</v>
      </c>
      <c r="B694" s="19" t="s">
        <v>70</v>
      </c>
      <c r="C694" s="46" t="s">
        <v>1376</v>
      </c>
      <c r="D694" s="2" t="s">
        <v>610</v>
      </c>
      <c r="E694" s="16">
        <f t="shared" si="34"/>
        <v>3000000</v>
      </c>
      <c r="F694" s="2">
        <v>0</v>
      </c>
      <c r="K694" s="2">
        <f t="shared" si="29"/>
        <v>3000000</v>
      </c>
      <c r="L694" s="2">
        <v>3000000</v>
      </c>
      <c r="M694" s="2"/>
    </row>
    <row r="695" spans="1:18" hidden="1" outlineLevel="1" x14ac:dyDescent="0.25">
      <c r="A695" s="19" t="s">
        <v>71</v>
      </c>
      <c r="B695" s="19" t="s">
        <v>70</v>
      </c>
      <c r="C695" s="46" t="s">
        <v>1377</v>
      </c>
      <c r="D695" s="2" t="s">
        <v>394</v>
      </c>
      <c r="E695" s="16">
        <f t="shared" si="34"/>
        <v>3000000</v>
      </c>
      <c r="F695" s="2">
        <v>0</v>
      </c>
      <c r="K695" s="2">
        <f t="shared" si="29"/>
        <v>3000000</v>
      </c>
      <c r="L695" s="2">
        <v>3000000</v>
      </c>
      <c r="M695" s="2"/>
    </row>
    <row r="696" spans="1:18" hidden="1" outlineLevel="1" x14ac:dyDescent="0.25">
      <c r="A696" s="19" t="s">
        <v>71</v>
      </c>
      <c r="B696" s="19" t="s">
        <v>74</v>
      </c>
      <c r="C696" s="46" t="s">
        <v>1378</v>
      </c>
      <c r="D696" s="2" t="s">
        <v>154</v>
      </c>
      <c r="E696" s="16">
        <f t="shared" si="34"/>
        <v>2000000</v>
      </c>
      <c r="F696" s="2">
        <v>0</v>
      </c>
      <c r="K696" s="2">
        <f t="shared" si="29"/>
        <v>2000000</v>
      </c>
      <c r="L696" s="2">
        <v>2000000</v>
      </c>
      <c r="M696" s="2"/>
    </row>
    <row r="697" spans="1:18" hidden="1" outlineLevel="1" x14ac:dyDescent="0.25">
      <c r="A697" s="19" t="s">
        <v>71</v>
      </c>
      <c r="B697" s="19" t="s">
        <v>74</v>
      </c>
      <c r="C697" s="46" t="s">
        <v>1379</v>
      </c>
      <c r="D697" s="2" t="s">
        <v>913</v>
      </c>
      <c r="E697" s="16">
        <f t="shared" si="34"/>
        <v>2000000</v>
      </c>
      <c r="F697" s="2">
        <v>0</v>
      </c>
      <c r="K697" s="2">
        <f t="shared" si="29"/>
        <v>2000000</v>
      </c>
      <c r="L697" s="2">
        <v>2000000</v>
      </c>
      <c r="M697" s="2"/>
    </row>
    <row r="698" spans="1:18" hidden="1" outlineLevel="1" x14ac:dyDescent="0.25">
      <c r="A698" s="19" t="s">
        <v>71</v>
      </c>
      <c r="B698" s="19" t="s">
        <v>74</v>
      </c>
      <c r="C698" s="46" t="s">
        <v>1380</v>
      </c>
      <c r="D698" s="2" t="s">
        <v>81</v>
      </c>
      <c r="E698" s="16">
        <f t="shared" si="34"/>
        <v>4200000</v>
      </c>
      <c r="F698" s="2">
        <v>3000000</v>
      </c>
      <c r="K698" s="2">
        <f t="shared" si="29"/>
        <v>7200000</v>
      </c>
      <c r="L698" s="2">
        <v>7200000</v>
      </c>
      <c r="M698" s="2"/>
    </row>
    <row r="699" spans="1:18" hidden="1" outlineLevel="1" x14ac:dyDescent="0.25">
      <c r="A699" s="19" t="s">
        <v>71</v>
      </c>
      <c r="B699" s="19" t="s">
        <v>74</v>
      </c>
      <c r="C699" s="47" t="s">
        <v>1381</v>
      </c>
      <c r="D699" s="19" t="s">
        <v>152</v>
      </c>
      <c r="E699" s="16">
        <f t="shared" si="34"/>
        <v>5400000</v>
      </c>
      <c r="F699" s="19">
        <v>3000000</v>
      </c>
      <c r="G699" s="19"/>
      <c r="H699" s="19">
        <v>430893.65786267084</v>
      </c>
      <c r="I699" s="19"/>
      <c r="J699" s="19"/>
      <c r="K699" s="2">
        <f t="shared" si="29"/>
        <v>7969106.3421373293</v>
      </c>
      <c r="L699" s="19">
        <v>8400000</v>
      </c>
      <c r="M699" s="19"/>
    </row>
    <row r="700" spans="1:18" hidden="1" outlineLevel="1" x14ac:dyDescent="0.25">
      <c r="A700" s="19" t="s">
        <v>71</v>
      </c>
      <c r="B700" s="19" t="s">
        <v>75</v>
      </c>
      <c r="C700" s="47" t="s">
        <v>1382</v>
      </c>
      <c r="D700" s="19" t="s">
        <v>72</v>
      </c>
      <c r="E700" s="16">
        <f t="shared" si="34"/>
        <v>7700000</v>
      </c>
      <c r="F700" s="19">
        <v>4000000</v>
      </c>
      <c r="G700" s="19"/>
      <c r="H700" s="19">
        <v>235032.90428872954</v>
      </c>
      <c r="I700" s="19"/>
      <c r="J700" s="19">
        <v>10000000</v>
      </c>
      <c r="K700" s="2">
        <f t="shared" si="29"/>
        <v>21464967.095711268</v>
      </c>
      <c r="L700" s="19">
        <v>21700000</v>
      </c>
      <c r="M700" s="19"/>
    </row>
    <row r="701" spans="1:18" hidden="1" outlineLevel="1" x14ac:dyDescent="0.25">
      <c r="A701" s="19" t="s">
        <v>71</v>
      </c>
      <c r="B701" s="19" t="s">
        <v>75</v>
      </c>
      <c r="D701" s="19" t="s">
        <v>1</v>
      </c>
      <c r="E701" s="16">
        <f t="shared" si="34"/>
        <v>0</v>
      </c>
      <c r="F701" s="19">
        <v>0</v>
      </c>
      <c r="G701" s="19"/>
      <c r="H701" s="19"/>
      <c r="I701" s="19"/>
      <c r="J701" s="19"/>
      <c r="K701" s="2">
        <f t="shared" si="29"/>
        <v>0</v>
      </c>
      <c r="L701" s="19">
        <v>0</v>
      </c>
      <c r="M701" s="19"/>
    </row>
    <row r="702" spans="1:18" s="35" customFormat="1" collapsed="1" x14ac:dyDescent="0.25">
      <c r="A702" s="4"/>
      <c r="B702" s="4"/>
      <c r="C702" s="50"/>
      <c r="D702" s="4" t="s">
        <v>87</v>
      </c>
      <c r="E702" s="4">
        <f t="shared" ref="E702:J702" si="35">SUM(E673:E701)</f>
        <v>101600000</v>
      </c>
      <c r="F702" s="4">
        <f t="shared" si="35"/>
        <v>37500000</v>
      </c>
      <c r="G702" s="4">
        <f t="shared" si="35"/>
        <v>1480000</v>
      </c>
      <c r="H702" s="4">
        <f t="shared" si="35"/>
        <v>665926.56215140037</v>
      </c>
      <c r="I702" s="4">
        <f t="shared" si="35"/>
        <v>0</v>
      </c>
      <c r="J702" s="4">
        <f t="shared" si="35"/>
        <v>10000000</v>
      </c>
      <c r="K702" s="4">
        <f t="shared" si="29"/>
        <v>149914073.4378486</v>
      </c>
      <c r="L702" s="4">
        <f>SUM(L673:L701)</f>
        <v>149100000</v>
      </c>
      <c r="M702" s="41"/>
      <c r="N702" s="35">
        <v>107800000</v>
      </c>
      <c r="O702" s="19">
        <v>19169106.342137329</v>
      </c>
      <c r="P702" s="35">
        <v>21464967.095711272</v>
      </c>
      <c r="Q702" s="35">
        <v>1480000</v>
      </c>
      <c r="R702" s="35">
        <f>+SUM(N702:Q702)-K702</f>
        <v>0</v>
      </c>
    </row>
    <row r="703" spans="1:18" x14ac:dyDescent="0.25">
      <c r="E703" s="2">
        <f t="shared" ref="E703:J703" si="36">SUM(E125,E250,E367,E523,E672,E702)</f>
        <v>1371030240</v>
      </c>
      <c r="F703" s="2">
        <f t="shared" si="36"/>
        <v>727500000</v>
      </c>
      <c r="G703" s="2">
        <f t="shared" si="36"/>
        <v>89280000</v>
      </c>
      <c r="H703" s="2">
        <f t="shared" si="36"/>
        <v>159715366.81118122</v>
      </c>
      <c r="I703" s="2">
        <f t="shared" si="36"/>
        <v>1105000</v>
      </c>
      <c r="J703" s="2">
        <f t="shared" si="36"/>
        <v>10000000</v>
      </c>
      <c r="K703" s="2">
        <f t="shared" si="29"/>
        <v>2039199873.1888187</v>
      </c>
      <c r="L703" s="2">
        <f>SUM(L125,L250,L367,L523,L672,L702)</f>
        <v>2059884040</v>
      </c>
      <c r="N703" s="2">
        <f>+SUM(N702,N672,N523,N367,N250,N125)</f>
        <v>1837948146.5931449</v>
      </c>
      <c r="O703" s="2">
        <f t="shared" ref="O703:Q703" si="37">+SUM(O702,O672,O523,O367,O250,O125)</f>
        <v>129640916.56442335</v>
      </c>
      <c r="P703" s="2">
        <f t="shared" si="37"/>
        <v>-17669189.968749419</v>
      </c>
      <c r="Q703" s="2">
        <f t="shared" si="37"/>
        <v>89280000</v>
      </c>
      <c r="R703" s="35">
        <f>+SUM(N703:Q703)-K703</f>
        <v>0</v>
      </c>
    </row>
    <row r="704" spans="1:18" x14ac:dyDescent="0.25">
      <c r="D704" s="2"/>
      <c r="K704" s="2">
        <f>+SUM(E704:G704)-H704</f>
        <v>0</v>
      </c>
      <c r="M704" s="39"/>
    </row>
    <row r="705" spans="1:13" x14ac:dyDescent="0.25">
      <c r="D705" s="2"/>
      <c r="K705" s="2">
        <f>+SUM(E705:G705)-H705</f>
        <v>0</v>
      </c>
      <c r="M705" s="39"/>
    </row>
    <row r="706" spans="1:13" x14ac:dyDescent="0.25">
      <c r="K706" s="2">
        <f>SUM(K703:K705)</f>
        <v>2039199873.1888187</v>
      </c>
      <c r="M706" s="39"/>
    </row>
    <row r="707" spans="1:13" x14ac:dyDescent="0.25">
      <c r="I707" s="19">
        <f>+IFERROR(VLOOKUP($C707,[2]SM!$B$6:$N$744,13,0),0)</f>
        <v>0</v>
      </c>
    </row>
    <row r="708" spans="1:13" s="2" customFormat="1" x14ac:dyDescent="0.25">
      <c r="A708" s="19"/>
      <c r="B708" s="19" t="s">
        <v>20</v>
      </c>
      <c r="C708" s="47"/>
      <c r="D708" s="19"/>
      <c r="E708" s="2">
        <f t="shared" ref="E708:H714" si="38">SUMIF($B$4:$B$701,$B708,E$4:E$701)</f>
        <v>1148130240</v>
      </c>
      <c r="F708" s="2">
        <f t="shared" si="38"/>
        <v>614000000</v>
      </c>
      <c r="G708" s="2">
        <f t="shared" si="38"/>
        <v>87800000</v>
      </c>
      <c r="H708" s="2">
        <f t="shared" si="38"/>
        <v>33087093.406855144</v>
      </c>
      <c r="K708" s="2">
        <f t="shared" ref="K708:L714" si="39">SUMIF($B$4:$B$701,$B708,K$4:K$701)</f>
        <v>1815738146.5931449</v>
      </c>
      <c r="L708" s="2">
        <f t="shared" si="39"/>
        <v>1763235240</v>
      </c>
      <c r="M708" s="37"/>
    </row>
    <row r="709" spans="1:13" s="2" customFormat="1" x14ac:dyDescent="0.25">
      <c r="A709" s="19"/>
      <c r="B709" s="19" t="s">
        <v>37</v>
      </c>
      <c r="C709" s="47"/>
      <c r="D709" s="19"/>
      <c r="E709" s="2">
        <f t="shared" si="38"/>
        <v>107800000</v>
      </c>
      <c r="F709" s="2">
        <f t="shared" si="38"/>
        <v>73000000</v>
      </c>
      <c r="G709" s="2">
        <f t="shared" si="38"/>
        <v>0</v>
      </c>
      <c r="H709" s="2">
        <f t="shared" si="38"/>
        <v>70328189.777713999</v>
      </c>
      <c r="K709" s="2">
        <f t="shared" si="39"/>
        <v>110471810.22228602</v>
      </c>
      <c r="L709" s="2">
        <f t="shared" si="39"/>
        <v>180800000</v>
      </c>
      <c r="M709" s="37"/>
    </row>
    <row r="710" spans="1:13" s="2" customFormat="1" x14ac:dyDescent="0.25">
      <c r="A710" s="19"/>
      <c r="B710" s="19" t="s">
        <v>38</v>
      </c>
      <c r="C710" s="47"/>
      <c r="D710" s="19"/>
      <c r="E710" s="2">
        <f t="shared" si="38"/>
        <v>0</v>
      </c>
      <c r="F710" s="2">
        <f t="shared" si="38"/>
        <v>0</v>
      </c>
      <c r="G710" s="2">
        <f t="shared" si="38"/>
        <v>0</v>
      </c>
      <c r="H710" s="2">
        <f t="shared" si="38"/>
        <v>0</v>
      </c>
      <c r="K710" s="2">
        <f t="shared" si="39"/>
        <v>0</v>
      </c>
      <c r="L710" s="2">
        <f t="shared" si="39"/>
        <v>0</v>
      </c>
      <c r="M710" s="37"/>
    </row>
    <row r="711" spans="1:13" s="2" customFormat="1" x14ac:dyDescent="0.25">
      <c r="A711" s="19"/>
      <c r="B711" s="19" t="s">
        <v>39</v>
      </c>
      <c r="C711" s="47"/>
      <c r="D711" s="19"/>
      <c r="E711" s="2">
        <f t="shared" si="38"/>
        <v>13500000</v>
      </c>
      <c r="F711" s="2">
        <f t="shared" si="38"/>
        <v>3000000</v>
      </c>
      <c r="G711" s="2">
        <f t="shared" si="38"/>
        <v>0</v>
      </c>
      <c r="H711" s="2">
        <f t="shared" si="38"/>
        <v>55634157.064460695</v>
      </c>
      <c r="K711" s="2">
        <f t="shared" si="39"/>
        <v>-39134157.064460695</v>
      </c>
      <c r="L711" s="2">
        <f t="shared" si="39"/>
        <v>16500000</v>
      </c>
      <c r="M711" s="37"/>
    </row>
    <row r="712" spans="1:13" s="2" customFormat="1" x14ac:dyDescent="0.25">
      <c r="A712" s="19"/>
      <c r="B712" s="19" t="s">
        <v>75</v>
      </c>
      <c r="C712" s="47"/>
      <c r="D712" s="19"/>
      <c r="E712" s="2">
        <f t="shared" si="38"/>
        <v>7700000</v>
      </c>
      <c r="F712" s="2">
        <f t="shared" si="38"/>
        <v>4000000</v>
      </c>
      <c r="G712" s="2">
        <f t="shared" si="38"/>
        <v>0</v>
      </c>
      <c r="H712" s="2">
        <f t="shared" si="38"/>
        <v>235032.90428872954</v>
      </c>
      <c r="K712" s="2">
        <f t="shared" si="39"/>
        <v>21464967.095711268</v>
      </c>
      <c r="L712" s="2">
        <f t="shared" si="39"/>
        <v>21700000</v>
      </c>
      <c r="M712" s="37"/>
    </row>
    <row r="713" spans="1:13" s="2" customFormat="1" x14ac:dyDescent="0.25">
      <c r="A713" s="19"/>
      <c r="B713" s="19" t="s">
        <v>70</v>
      </c>
      <c r="C713" s="47"/>
      <c r="D713" s="19"/>
      <c r="E713" s="2">
        <f t="shared" si="38"/>
        <v>80300000</v>
      </c>
      <c r="F713" s="2">
        <f t="shared" si="38"/>
        <v>27500000</v>
      </c>
      <c r="G713" s="2">
        <f t="shared" si="38"/>
        <v>1480000</v>
      </c>
      <c r="H713" s="2">
        <f t="shared" si="38"/>
        <v>0</v>
      </c>
      <c r="K713" s="2">
        <f t="shared" si="39"/>
        <v>109280000</v>
      </c>
      <c r="L713" s="2">
        <f t="shared" si="39"/>
        <v>107800000</v>
      </c>
      <c r="M713" s="37"/>
    </row>
    <row r="714" spans="1:13" s="2" customFormat="1" x14ac:dyDescent="0.25">
      <c r="A714" s="19"/>
      <c r="B714" s="19" t="s">
        <v>74</v>
      </c>
      <c r="C714" s="47"/>
      <c r="D714" s="19"/>
      <c r="E714" s="2">
        <f t="shared" si="38"/>
        <v>13600000</v>
      </c>
      <c r="F714" s="2">
        <f t="shared" si="38"/>
        <v>6000000</v>
      </c>
      <c r="G714" s="2">
        <f t="shared" si="38"/>
        <v>0</v>
      </c>
      <c r="H714" s="2">
        <f t="shared" si="38"/>
        <v>430893.65786267084</v>
      </c>
      <c r="K714" s="2">
        <f t="shared" si="39"/>
        <v>19169106.342137329</v>
      </c>
      <c r="L714" s="2">
        <f t="shared" si="39"/>
        <v>19600000</v>
      </c>
      <c r="M714" s="37"/>
    </row>
    <row r="715" spans="1:13" s="2" customFormat="1" x14ac:dyDescent="0.25">
      <c r="A715" s="19"/>
      <c r="B715" s="19"/>
      <c r="C715" s="47"/>
      <c r="D715" s="19"/>
      <c r="M715" s="37"/>
    </row>
    <row r="716" spans="1:13" s="2" customFormat="1" x14ac:dyDescent="0.25">
      <c r="A716" s="19"/>
      <c r="B716" s="19" t="s">
        <v>20</v>
      </c>
      <c r="C716" s="47"/>
      <c r="D716" s="19"/>
      <c r="E716" s="2">
        <f>+E713+E708</f>
        <v>1228430240</v>
      </c>
      <c r="F716" s="2">
        <f t="shared" ref="F716:L717" si="40">+F713+F708</f>
        <v>641500000</v>
      </c>
      <c r="G716" s="2">
        <f t="shared" si="40"/>
        <v>89280000</v>
      </c>
      <c r="H716" s="2">
        <f t="shared" si="40"/>
        <v>33087093.406855144</v>
      </c>
      <c r="K716" s="2">
        <f t="shared" si="40"/>
        <v>1925018146.5931449</v>
      </c>
      <c r="L716" s="2">
        <f t="shared" si="40"/>
        <v>1871035240</v>
      </c>
      <c r="M716" s="37"/>
    </row>
    <row r="717" spans="1:13" s="2" customFormat="1" x14ac:dyDescent="0.25">
      <c r="A717" s="19"/>
      <c r="B717" s="19" t="s">
        <v>37</v>
      </c>
      <c r="C717" s="47"/>
      <c r="D717" s="19"/>
      <c r="E717" s="2">
        <f>+E714+E709</f>
        <v>121400000</v>
      </c>
      <c r="F717" s="2">
        <f t="shared" si="40"/>
        <v>79000000</v>
      </c>
      <c r="G717" s="2">
        <f t="shared" si="40"/>
        <v>0</v>
      </c>
      <c r="H717" s="2">
        <f t="shared" si="40"/>
        <v>70759083.435576677</v>
      </c>
      <c r="K717" s="2">
        <f t="shared" si="40"/>
        <v>129640916.56442335</v>
      </c>
      <c r="L717" s="2">
        <f t="shared" si="40"/>
        <v>200400000</v>
      </c>
      <c r="M717" s="37"/>
    </row>
    <row r="718" spans="1:13" s="2" customFormat="1" x14ac:dyDescent="0.25">
      <c r="A718" s="19"/>
      <c r="B718" s="19" t="s">
        <v>38</v>
      </c>
      <c r="C718" s="47"/>
      <c r="D718" s="19"/>
      <c r="E718" s="2">
        <f t="shared" ref="E718:L718" si="41">+E710</f>
        <v>0</v>
      </c>
      <c r="F718" s="2">
        <f t="shared" si="41"/>
        <v>0</v>
      </c>
      <c r="G718" s="2">
        <f t="shared" si="41"/>
        <v>0</v>
      </c>
      <c r="H718" s="2">
        <f t="shared" si="41"/>
        <v>0</v>
      </c>
      <c r="K718" s="2">
        <f t="shared" si="41"/>
        <v>0</v>
      </c>
      <c r="L718" s="2">
        <f t="shared" si="41"/>
        <v>0</v>
      </c>
      <c r="M718" s="37"/>
    </row>
    <row r="719" spans="1:13" s="2" customFormat="1" x14ac:dyDescent="0.25">
      <c r="A719" s="19"/>
      <c r="B719" s="19" t="s">
        <v>39</v>
      </c>
      <c r="C719" s="47"/>
      <c r="D719" s="19"/>
      <c r="E719" s="2">
        <f t="shared" ref="E719:L719" si="42">+E712+E711</f>
        <v>21200000</v>
      </c>
      <c r="F719" s="2">
        <f t="shared" si="42"/>
        <v>7000000</v>
      </c>
      <c r="G719" s="2">
        <f t="shared" si="42"/>
        <v>0</v>
      </c>
      <c r="H719" s="2">
        <f t="shared" si="42"/>
        <v>55869189.968749426</v>
      </c>
      <c r="K719" s="2">
        <f t="shared" si="42"/>
        <v>-17669189.968749426</v>
      </c>
      <c r="L719" s="2">
        <f t="shared" si="42"/>
        <v>38200000</v>
      </c>
      <c r="M719" s="37"/>
    </row>
    <row r="720" spans="1:13" s="2" customFormat="1" x14ac:dyDescent="0.25">
      <c r="A720" s="19"/>
      <c r="B720" s="19"/>
      <c r="C720" s="47"/>
      <c r="D720" s="19"/>
      <c r="E720" s="15">
        <f t="shared" ref="E720:L720" si="43">SUM(E716:E719)</f>
        <v>1371030240</v>
      </c>
      <c r="F720" s="15">
        <f t="shared" si="43"/>
        <v>727500000</v>
      </c>
      <c r="G720" s="15">
        <f t="shared" si="43"/>
        <v>89280000</v>
      </c>
      <c r="H720" s="15">
        <f t="shared" si="43"/>
        <v>159715366.81118125</v>
      </c>
      <c r="I720" s="15"/>
      <c r="J720" s="15"/>
      <c r="K720" s="15">
        <f t="shared" si="43"/>
        <v>2036989873.1888187</v>
      </c>
      <c r="L720" s="15">
        <f t="shared" si="43"/>
        <v>2109635240</v>
      </c>
      <c r="M720" s="37"/>
    </row>
    <row r="721" spans="1:13" s="2" customFormat="1" x14ac:dyDescent="0.25">
      <c r="A721" s="19"/>
      <c r="B721" s="19"/>
      <c r="C721" s="47"/>
      <c r="D721" s="19"/>
      <c r="M721" s="37"/>
    </row>
    <row r="722" spans="1:13" s="2" customFormat="1" x14ac:dyDescent="0.25">
      <c r="A722" s="19"/>
      <c r="B722" s="19" t="s">
        <v>20</v>
      </c>
      <c r="C722" s="47" t="s">
        <v>28</v>
      </c>
      <c r="D722" s="19"/>
      <c r="E722" s="2">
        <f t="shared" ref="E722:H748" si="44">SUMPRODUCT(($A$4:$A$702=$C722)*($B$4:$B$702=$B722)*(E$4:E$702))</f>
        <v>0</v>
      </c>
      <c r="F722" s="2">
        <f t="shared" si="44"/>
        <v>0</v>
      </c>
      <c r="G722" s="2">
        <f t="shared" si="44"/>
        <v>0</v>
      </c>
      <c r="H722" s="2">
        <f t="shared" si="44"/>
        <v>0</v>
      </c>
      <c r="K722" s="2">
        <f t="shared" ref="K722:K748" si="45">SUMPRODUCT(($A$4:$A$702=$C722)*($B$4:$B$702=$B722)*(K$4:K$702))</f>
        <v>0</v>
      </c>
      <c r="L722" s="2">
        <f t="shared" ref="L722:L748" si="46">SUMPRODUCT(($A$4:$A$702=$C722)*($B$4:$B$702=$B722)*($L$4:$L$702))</f>
        <v>0</v>
      </c>
      <c r="M722" s="37"/>
    </row>
    <row r="723" spans="1:13" s="2" customFormat="1" x14ac:dyDescent="0.25">
      <c r="A723" s="19"/>
      <c r="B723" s="19" t="s">
        <v>37</v>
      </c>
      <c r="C723" s="47" t="s">
        <v>28</v>
      </c>
      <c r="D723" s="19"/>
      <c r="E723" s="2">
        <f t="shared" si="44"/>
        <v>0</v>
      </c>
      <c r="F723" s="2">
        <f t="shared" si="44"/>
        <v>0</v>
      </c>
      <c r="G723" s="2">
        <f t="shared" si="44"/>
        <v>0</v>
      </c>
      <c r="H723" s="2">
        <f t="shared" si="44"/>
        <v>0</v>
      </c>
      <c r="K723" s="2">
        <f t="shared" si="45"/>
        <v>0</v>
      </c>
      <c r="L723" s="2">
        <f t="shared" si="46"/>
        <v>0</v>
      </c>
      <c r="M723" s="37"/>
    </row>
    <row r="724" spans="1:13" s="2" customFormat="1" x14ac:dyDescent="0.25">
      <c r="A724" s="19"/>
      <c r="B724" s="19" t="s">
        <v>38</v>
      </c>
      <c r="C724" s="47" t="s">
        <v>28</v>
      </c>
      <c r="D724" s="19"/>
      <c r="E724" s="2">
        <f t="shared" si="44"/>
        <v>0</v>
      </c>
      <c r="F724" s="2">
        <f t="shared" si="44"/>
        <v>0</v>
      </c>
      <c r="G724" s="2">
        <f t="shared" si="44"/>
        <v>0</v>
      </c>
      <c r="H724" s="2">
        <f t="shared" si="44"/>
        <v>0</v>
      </c>
      <c r="K724" s="2">
        <f t="shared" si="45"/>
        <v>0</v>
      </c>
      <c r="L724" s="2">
        <f t="shared" si="46"/>
        <v>0</v>
      </c>
      <c r="M724" s="37">
        <f>+SUM(E722:G725)</f>
        <v>0</v>
      </c>
    </row>
    <row r="725" spans="1:13" s="2" customFormat="1" x14ac:dyDescent="0.25">
      <c r="A725" s="19"/>
      <c r="B725" s="19" t="s">
        <v>39</v>
      </c>
      <c r="C725" s="47" t="s">
        <v>28</v>
      </c>
      <c r="D725" s="19"/>
      <c r="E725" s="2">
        <f t="shared" si="44"/>
        <v>0</v>
      </c>
      <c r="F725" s="2">
        <f t="shared" si="44"/>
        <v>0</v>
      </c>
      <c r="G725" s="2">
        <f t="shared" si="44"/>
        <v>0</v>
      </c>
      <c r="H725" s="2">
        <f t="shared" si="44"/>
        <v>0</v>
      </c>
      <c r="K725" s="2">
        <f t="shared" si="45"/>
        <v>0</v>
      </c>
      <c r="L725" s="2">
        <f t="shared" si="46"/>
        <v>0</v>
      </c>
      <c r="M725" s="37"/>
    </row>
    <row r="726" spans="1:13" s="2" customFormat="1" x14ac:dyDescent="0.25">
      <c r="A726" s="19"/>
      <c r="B726" s="19" t="s">
        <v>20</v>
      </c>
      <c r="C726" s="47" t="s">
        <v>64</v>
      </c>
      <c r="D726" s="19"/>
      <c r="E726" s="2">
        <f t="shared" si="44"/>
        <v>0</v>
      </c>
      <c r="F726" s="2">
        <f t="shared" si="44"/>
        <v>0</v>
      </c>
      <c r="G726" s="2">
        <f t="shared" si="44"/>
        <v>0</v>
      </c>
      <c r="H726" s="2">
        <f t="shared" si="44"/>
        <v>0</v>
      </c>
      <c r="K726" s="2">
        <f t="shared" si="45"/>
        <v>0</v>
      </c>
      <c r="L726" s="2">
        <f t="shared" si="46"/>
        <v>0</v>
      </c>
      <c r="M726" s="37"/>
    </row>
    <row r="727" spans="1:13" s="2" customFormat="1" x14ac:dyDescent="0.25">
      <c r="A727" s="19"/>
      <c r="B727" s="19" t="s">
        <v>37</v>
      </c>
      <c r="C727" s="47" t="s">
        <v>64</v>
      </c>
      <c r="D727" s="19"/>
      <c r="E727" s="2">
        <f t="shared" si="44"/>
        <v>0</v>
      </c>
      <c r="F727" s="2">
        <f t="shared" si="44"/>
        <v>0</v>
      </c>
      <c r="G727" s="2">
        <f t="shared" si="44"/>
        <v>0</v>
      </c>
      <c r="H727" s="2">
        <f t="shared" si="44"/>
        <v>0</v>
      </c>
      <c r="K727" s="2">
        <f t="shared" si="45"/>
        <v>0</v>
      </c>
      <c r="L727" s="2">
        <f t="shared" si="46"/>
        <v>0</v>
      </c>
      <c r="M727" s="37"/>
    </row>
    <row r="728" spans="1:13" s="2" customFormat="1" x14ac:dyDescent="0.25">
      <c r="A728" s="19"/>
      <c r="B728" s="19" t="s">
        <v>38</v>
      </c>
      <c r="C728" s="47" t="s">
        <v>64</v>
      </c>
      <c r="D728" s="19"/>
      <c r="E728" s="2">
        <f t="shared" si="44"/>
        <v>0</v>
      </c>
      <c r="F728" s="2">
        <f t="shared" si="44"/>
        <v>0</v>
      </c>
      <c r="G728" s="2">
        <f t="shared" si="44"/>
        <v>0</v>
      </c>
      <c r="H728" s="2">
        <f t="shared" si="44"/>
        <v>0</v>
      </c>
      <c r="K728" s="2">
        <f t="shared" si="45"/>
        <v>0</v>
      </c>
      <c r="L728" s="2">
        <f t="shared" si="46"/>
        <v>0</v>
      </c>
      <c r="M728" s="37"/>
    </row>
    <row r="729" spans="1:13" s="2" customFormat="1" x14ac:dyDescent="0.25">
      <c r="A729" s="19"/>
      <c r="B729" s="19" t="s">
        <v>39</v>
      </c>
      <c r="C729" s="47" t="s">
        <v>64</v>
      </c>
      <c r="D729" s="19"/>
      <c r="E729" s="2">
        <f t="shared" si="44"/>
        <v>0</v>
      </c>
      <c r="F729" s="2">
        <f t="shared" si="44"/>
        <v>0</v>
      </c>
      <c r="G729" s="2">
        <f t="shared" si="44"/>
        <v>0</v>
      </c>
      <c r="H729" s="2">
        <f t="shared" si="44"/>
        <v>0</v>
      </c>
      <c r="K729" s="2">
        <f t="shared" si="45"/>
        <v>0</v>
      </c>
      <c r="L729" s="2">
        <f t="shared" si="46"/>
        <v>0</v>
      </c>
      <c r="M729" s="37"/>
    </row>
    <row r="730" spans="1:13" s="2" customFormat="1" x14ac:dyDescent="0.25">
      <c r="A730" s="19"/>
      <c r="B730" s="19" t="s">
        <v>20</v>
      </c>
      <c r="C730" s="47" t="s">
        <v>40</v>
      </c>
      <c r="D730" s="19"/>
      <c r="E730" s="2">
        <f t="shared" si="44"/>
        <v>0</v>
      </c>
      <c r="F730" s="2">
        <f t="shared" si="44"/>
        <v>0</v>
      </c>
      <c r="G730" s="2">
        <f t="shared" si="44"/>
        <v>0</v>
      </c>
      <c r="H730" s="2">
        <f t="shared" si="44"/>
        <v>0</v>
      </c>
      <c r="K730" s="2">
        <f t="shared" si="45"/>
        <v>0</v>
      </c>
      <c r="L730" s="2">
        <f t="shared" si="46"/>
        <v>0</v>
      </c>
      <c r="M730" s="37"/>
    </row>
    <row r="731" spans="1:13" s="2" customFormat="1" x14ac:dyDescent="0.25">
      <c r="A731" s="19"/>
      <c r="B731" s="19" t="s">
        <v>37</v>
      </c>
      <c r="C731" s="47" t="s">
        <v>40</v>
      </c>
      <c r="D731" s="19"/>
      <c r="E731" s="2">
        <f t="shared" si="44"/>
        <v>0</v>
      </c>
      <c r="F731" s="2">
        <f t="shared" si="44"/>
        <v>0</v>
      </c>
      <c r="G731" s="2">
        <f t="shared" si="44"/>
        <v>0</v>
      </c>
      <c r="H731" s="2">
        <f t="shared" si="44"/>
        <v>0</v>
      </c>
      <c r="K731" s="2">
        <f t="shared" si="45"/>
        <v>0</v>
      </c>
      <c r="L731" s="2">
        <f t="shared" si="46"/>
        <v>0</v>
      </c>
      <c r="M731" s="37"/>
    </row>
    <row r="732" spans="1:13" s="2" customFormat="1" x14ac:dyDescent="0.25">
      <c r="A732" s="19"/>
      <c r="B732" s="19" t="s">
        <v>38</v>
      </c>
      <c r="C732" s="47" t="s">
        <v>40</v>
      </c>
      <c r="D732" s="19"/>
      <c r="E732" s="2">
        <f t="shared" si="44"/>
        <v>0</v>
      </c>
      <c r="F732" s="2">
        <f t="shared" si="44"/>
        <v>0</v>
      </c>
      <c r="G732" s="2">
        <f t="shared" si="44"/>
        <v>0</v>
      </c>
      <c r="H732" s="2">
        <f t="shared" si="44"/>
        <v>0</v>
      </c>
      <c r="K732" s="2">
        <f t="shared" si="45"/>
        <v>0</v>
      </c>
      <c r="L732" s="2">
        <f t="shared" si="46"/>
        <v>0</v>
      </c>
      <c r="M732" s="37"/>
    </row>
    <row r="733" spans="1:13" s="2" customFormat="1" x14ac:dyDescent="0.25">
      <c r="A733" s="19"/>
      <c r="B733" s="19" t="s">
        <v>39</v>
      </c>
      <c r="C733" s="47" t="s">
        <v>40</v>
      </c>
      <c r="D733" s="19"/>
      <c r="E733" s="2">
        <f t="shared" si="44"/>
        <v>0</v>
      </c>
      <c r="F733" s="2">
        <f t="shared" si="44"/>
        <v>0</v>
      </c>
      <c r="G733" s="2">
        <f t="shared" si="44"/>
        <v>0</v>
      </c>
      <c r="H733" s="2">
        <f t="shared" si="44"/>
        <v>0</v>
      </c>
      <c r="K733" s="2">
        <f t="shared" si="45"/>
        <v>0</v>
      </c>
      <c r="L733" s="2">
        <f t="shared" si="46"/>
        <v>0</v>
      </c>
      <c r="M733" s="37"/>
    </row>
    <row r="734" spans="1:13" s="2" customFormat="1" x14ac:dyDescent="0.25">
      <c r="A734" s="19"/>
      <c r="B734" s="19" t="s">
        <v>20</v>
      </c>
      <c r="C734" s="47" t="s">
        <v>61</v>
      </c>
      <c r="D734" s="19"/>
      <c r="E734" s="2">
        <f t="shared" si="44"/>
        <v>0</v>
      </c>
      <c r="F734" s="2">
        <f t="shared" si="44"/>
        <v>0</v>
      </c>
      <c r="G734" s="2">
        <f t="shared" si="44"/>
        <v>0</v>
      </c>
      <c r="H734" s="2">
        <f t="shared" si="44"/>
        <v>0</v>
      </c>
      <c r="K734" s="2">
        <f t="shared" si="45"/>
        <v>0</v>
      </c>
      <c r="L734" s="2">
        <f t="shared" si="46"/>
        <v>0</v>
      </c>
      <c r="M734" s="37"/>
    </row>
    <row r="735" spans="1:13" s="2" customFormat="1" x14ac:dyDescent="0.25">
      <c r="A735" s="19"/>
      <c r="B735" s="19" t="s">
        <v>37</v>
      </c>
      <c r="C735" s="47" t="s">
        <v>61</v>
      </c>
      <c r="D735" s="19"/>
      <c r="E735" s="2">
        <f t="shared" si="44"/>
        <v>0</v>
      </c>
      <c r="F735" s="2">
        <f t="shared" si="44"/>
        <v>0</v>
      </c>
      <c r="G735" s="2">
        <f t="shared" si="44"/>
        <v>0</v>
      </c>
      <c r="H735" s="2">
        <f t="shared" si="44"/>
        <v>0</v>
      </c>
      <c r="K735" s="2">
        <f t="shared" si="45"/>
        <v>0</v>
      </c>
      <c r="L735" s="2">
        <f t="shared" si="46"/>
        <v>0</v>
      </c>
      <c r="M735" s="37"/>
    </row>
    <row r="736" spans="1:13" s="2" customFormat="1" x14ac:dyDescent="0.25">
      <c r="A736" s="19"/>
      <c r="B736" s="19" t="s">
        <v>38</v>
      </c>
      <c r="C736" s="47" t="s">
        <v>61</v>
      </c>
      <c r="D736" s="19"/>
      <c r="E736" s="2">
        <f t="shared" si="44"/>
        <v>0</v>
      </c>
      <c r="F736" s="2">
        <f t="shared" si="44"/>
        <v>0</v>
      </c>
      <c r="G736" s="2">
        <f t="shared" si="44"/>
        <v>0</v>
      </c>
      <c r="H736" s="2">
        <f t="shared" si="44"/>
        <v>0</v>
      </c>
      <c r="K736" s="2">
        <f t="shared" si="45"/>
        <v>0</v>
      </c>
      <c r="L736" s="2">
        <f t="shared" si="46"/>
        <v>0</v>
      </c>
      <c r="M736" s="37"/>
    </row>
    <row r="737" spans="1:14" s="2" customFormat="1" x14ac:dyDescent="0.25">
      <c r="A737" s="19"/>
      <c r="B737" s="19" t="s">
        <v>39</v>
      </c>
      <c r="C737" s="47" t="s">
        <v>61</v>
      </c>
      <c r="D737" s="19"/>
      <c r="E737" s="2">
        <f t="shared" si="44"/>
        <v>0</v>
      </c>
      <c r="F737" s="2">
        <f t="shared" si="44"/>
        <v>0</v>
      </c>
      <c r="G737" s="2">
        <f t="shared" si="44"/>
        <v>0</v>
      </c>
      <c r="H737" s="2">
        <f t="shared" si="44"/>
        <v>0</v>
      </c>
      <c r="K737" s="2">
        <f t="shared" si="45"/>
        <v>0</v>
      </c>
      <c r="L737" s="2">
        <f t="shared" si="46"/>
        <v>0</v>
      </c>
      <c r="M737" s="37"/>
    </row>
    <row r="738" spans="1:14" s="2" customFormat="1" x14ac:dyDescent="0.25">
      <c r="A738" s="19"/>
      <c r="B738" s="19" t="s">
        <v>20</v>
      </c>
      <c r="C738" s="47" t="s">
        <v>67</v>
      </c>
      <c r="D738" s="19"/>
      <c r="E738" s="2">
        <f t="shared" si="44"/>
        <v>107712200</v>
      </c>
      <c r="F738" s="2">
        <f t="shared" si="44"/>
        <v>55000000</v>
      </c>
      <c r="G738" s="2">
        <f t="shared" si="44"/>
        <v>11320000</v>
      </c>
      <c r="H738" s="2">
        <f t="shared" si="44"/>
        <v>0</v>
      </c>
      <c r="K738" s="2">
        <f t="shared" si="45"/>
        <v>174032200</v>
      </c>
      <c r="L738" s="2">
        <f t="shared" si="46"/>
        <v>162712200</v>
      </c>
      <c r="M738" s="37"/>
    </row>
    <row r="739" spans="1:14" s="2" customFormat="1" x14ac:dyDescent="0.25">
      <c r="A739" s="19"/>
      <c r="B739" s="19" t="s">
        <v>37</v>
      </c>
      <c r="C739" s="47" t="s">
        <v>67</v>
      </c>
      <c r="D739" s="19"/>
      <c r="E739" s="2">
        <f t="shared" si="44"/>
        <v>10400000</v>
      </c>
      <c r="F739" s="2">
        <f t="shared" si="44"/>
        <v>11000000</v>
      </c>
      <c r="G739" s="2">
        <f t="shared" si="44"/>
        <v>0</v>
      </c>
      <c r="H739" s="2">
        <f t="shared" si="44"/>
        <v>1110869.3745570914</v>
      </c>
      <c r="K739" s="2">
        <f t="shared" si="45"/>
        <v>20289130.625442911</v>
      </c>
      <c r="L739" s="2">
        <f t="shared" si="46"/>
        <v>21400000</v>
      </c>
      <c r="M739" s="37"/>
    </row>
    <row r="740" spans="1:14" s="2" customFormat="1" x14ac:dyDescent="0.25">
      <c r="A740" s="19"/>
      <c r="B740" s="19" t="s">
        <v>38</v>
      </c>
      <c r="C740" s="47" t="s">
        <v>67</v>
      </c>
      <c r="D740" s="19"/>
      <c r="E740" s="2">
        <f t="shared" si="44"/>
        <v>0</v>
      </c>
      <c r="F740" s="2">
        <f t="shared" si="44"/>
        <v>0</v>
      </c>
      <c r="G740" s="2">
        <f t="shared" si="44"/>
        <v>0</v>
      </c>
      <c r="H740" s="2">
        <f t="shared" si="44"/>
        <v>0</v>
      </c>
      <c r="K740" s="2">
        <f t="shared" si="45"/>
        <v>0</v>
      </c>
      <c r="L740" s="2">
        <f t="shared" si="46"/>
        <v>0</v>
      </c>
      <c r="M740" s="37"/>
    </row>
    <row r="741" spans="1:14" s="2" customFormat="1" x14ac:dyDescent="0.25">
      <c r="A741" s="19"/>
      <c r="B741" s="19" t="s">
        <v>39</v>
      </c>
      <c r="C741" s="47" t="s">
        <v>67</v>
      </c>
      <c r="D741" s="19"/>
      <c r="E741" s="2">
        <f t="shared" si="44"/>
        <v>1000000</v>
      </c>
      <c r="F741" s="2">
        <f t="shared" si="44"/>
        <v>0</v>
      </c>
      <c r="G741" s="2">
        <f t="shared" si="44"/>
        <v>0</v>
      </c>
      <c r="H741" s="2">
        <f t="shared" si="44"/>
        <v>605928.74975841341</v>
      </c>
      <c r="K741" s="2">
        <f t="shared" si="45"/>
        <v>394071.25024158659</v>
      </c>
      <c r="L741" s="2">
        <f t="shared" si="46"/>
        <v>1000000</v>
      </c>
      <c r="M741" s="37"/>
    </row>
    <row r="742" spans="1:14" s="2" customFormat="1" x14ac:dyDescent="0.25">
      <c r="A742" s="19"/>
      <c r="B742" s="19" t="s">
        <v>20</v>
      </c>
      <c r="C742" s="47" t="s">
        <v>66</v>
      </c>
      <c r="D742" s="19"/>
      <c r="E742" s="2">
        <f t="shared" si="44"/>
        <v>144141480</v>
      </c>
      <c r="F742" s="2">
        <f t="shared" si="44"/>
        <v>77500000</v>
      </c>
      <c r="G742" s="2">
        <f t="shared" si="44"/>
        <v>5080000</v>
      </c>
      <c r="H742" s="2">
        <f t="shared" si="44"/>
        <v>0</v>
      </c>
      <c r="K742" s="2">
        <f t="shared" si="45"/>
        <v>226721480</v>
      </c>
      <c r="L742" s="2">
        <f t="shared" si="46"/>
        <v>221641480</v>
      </c>
      <c r="M742" s="37"/>
    </row>
    <row r="743" spans="1:14" s="2" customFormat="1" x14ac:dyDescent="0.25">
      <c r="A743" s="19"/>
      <c r="B743" s="19" t="s">
        <v>37</v>
      </c>
      <c r="C743" s="47" t="s">
        <v>66</v>
      </c>
      <c r="D743" s="19"/>
      <c r="E743" s="2">
        <f t="shared" si="44"/>
        <v>12900000</v>
      </c>
      <c r="F743" s="2">
        <f t="shared" si="44"/>
        <v>11000000</v>
      </c>
      <c r="G743" s="2">
        <f t="shared" si="44"/>
        <v>0</v>
      </c>
      <c r="H743" s="2">
        <f t="shared" si="44"/>
        <v>1495776.0402072226</v>
      </c>
      <c r="K743" s="2">
        <f t="shared" si="45"/>
        <v>22404223.959792778</v>
      </c>
      <c r="L743" s="2">
        <f t="shared" si="46"/>
        <v>23900000</v>
      </c>
      <c r="M743" s="37"/>
    </row>
    <row r="744" spans="1:14" s="2" customFormat="1" x14ac:dyDescent="0.25">
      <c r="A744" s="19"/>
      <c r="B744" s="19" t="s">
        <v>38</v>
      </c>
      <c r="C744" s="47" t="s">
        <v>66</v>
      </c>
      <c r="D744" s="19"/>
      <c r="E744" s="2">
        <f t="shared" si="44"/>
        <v>0</v>
      </c>
      <c r="F744" s="2">
        <f t="shared" si="44"/>
        <v>0</v>
      </c>
      <c r="G744" s="2">
        <f t="shared" si="44"/>
        <v>0</v>
      </c>
      <c r="H744" s="2">
        <f t="shared" si="44"/>
        <v>0</v>
      </c>
      <c r="K744" s="2">
        <f t="shared" si="45"/>
        <v>0</v>
      </c>
      <c r="L744" s="2">
        <f t="shared" si="46"/>
        <v>0</v>
      </c>
      <c r="M744" s="37"/>
    </row>
    <row r="745" spans="1:14" s="2" customFormat="1" x14ac:dyDescent="0.25">
      <c r="A745" s="19"/>
      <c r="B745" s="19" t="s">
        <v>39</v>
      </c>
      <c r="C745" s="47" t="s">
        <v>66</v>
      </c>
      <c r="D745" s="19"/>
      <c r="E745" s="2">
        <f t="shared" si="44"/>
        <v>4500000</v>
      </c>
      <c r="F745" s="2">
        <f t="shared" si="44"/>
        <v>1500000</v>
      </c>
      <c r="G745" s="2">
        <f t="shared" si="44"/>
        <v>0</v>
      </c>
      <c r="H745" s="2">
        <f t="shared" si="44"/>
        <v>815877.84011303051</v>
      </c>
      <c r="K745" s="2">
        <f t="shared" si="45"/>
        <v>5184122.1598869693</v>
      </c>
      <c r="L745" s="2">
        <f t="shared" si="46"/>
        <v>6000000</v>
      </c>
      <c r="M745" s="37"/>
    </row>
    <row r="746" spans="1:14" s="2" customFormat="1" x14ac:dyDescent="0.25">
      <c r="A746" s="19"/>
      <c r="B746" s="19" t="s">
        <v>70</v>
      </c>
      <c r="C746" s="47" t="s">
        <v>71</v>
      </c>
      <c r="D746" s="19"/>
      <c r="E746" s="2">
        <f t="shared" si="44"/>
        <v>80300000</v>
      </c>
      <c r="F746" s="2">
        <f t="shared" si="44"/>
        <v>27500000</v>
      </c>
      <c r="G746" s="2">
        <f t="shared" si="44"/>
        <v>1480000</v>
      </c>
      <c r="H746" s="2">
        <f t="shared" si="44"/>
        <v>0</v>
      </c>
      <c r="K746" s="2">
        <f t="shared" si="45"/>
        <v>109280000</v>
      </c>
      <c r="L746" s="2">
        <f t="shared" si="46"/>
        <v>107800000</v>
      </c>
      <c r="M746" s="37"/>
    </row>
    <row r="747" spans="1:14" s="2" customFormat="1" x14ac:dyDescent="0.25">
      <c r="A747" s="19"/>
      <c r="B747" s="19" t="s">
        <v>74</v>
      </c>
      <c r="C747" s="47" t="s">
        <v>71</v>
      </c>
      <c r="D747" s="19"/>
      <c r="E747" s="2">
        <f t="shared" si="44"/>
        <v>13600000</v>
      </c>
      <c r="F747" s="2">
        <f t="shared" si="44"/>
        <v>6000000</v>
      </c>
      <c r="G747" s="2">
        <f t="shared" si="44"/>
        <v>0</v>
      </c>
      <c r="H747" s="2">
        <f t="shared" si="44"/>
        <v>430893.65786267084</v>
      </c>
      <c r="K747" s="2">
        <f t="shared" si="45"/>
        <v>19169106.342137329</v>
      </c>
      <c r="L747" s="2">
        <f t="shared" si="46"/>
        <v>19600000</v>
      </c>
      <c r="M747" s="37"/>
    </row>
    <row r="748" spans="1:14" s="2" customFormat="1" x14ac:dyDescent="0.25">
      <c r="A748" s="19"/>
      <c r="B748" s="19" t="s">
        <v>75</v>
      </c>
      <c r="C748" s="47" t="s">
        <v>71</v>
      </c>
      <c r="D748" s="19"/>
      <c r="E748" s="2">
        <f t="shared" si="44"/>
        <v>7700000</v>
      </c>
      <c r="F748" s="2">
        <f t="shared" si="44"/>
        <v>4000000</v>
      </c>
      <c r="G748" s="2">
        <f t="shared" si="44"/>
        <v>0</v>
      </c>
      <c r="H748" s="2">
        <f t="shared" si="44"/>
        <v>235032.90428872954</v>
      </c>
      <c r="K748" s="2">
        <f t="shared" si="45"/>
        <v>21464967.095711268</v>
      </c>
      <c r="L748" s="2">
        <f t="shared" si="46"/>
        <v>21700000</v>
      </c>
      <c r="M748" s="37"/>
    </row>
    <row r="750" spans="1:14" x14ac:dyDescent="0.25">
      <c r="B750" s="19" t="s">
        <v>20</v>
      </c>
      <c r="C750" s="47" t="s">
        <v>110</v>
      </c>
      <c r="D750" s="19" t="s">
        <v>111</v>
      </c>
      <c r="E750" s="2" t="s">
        <v>115</v>
      </c>
      <c r="F750" s="19"/>
      <c r="M750" s="39"/>
    </row>
    <row r="751" spans="1:14" x14ac:dyDescent="0.25">
      <c r="D751" s="19" t="s">
        <v>112</v>
      </c>
      <c r="E751" s="2" t="s">
        <v>124</v>
      </c>
      <c r="F751" s="19"/>
      <c r="M751" s="39"/>
    </row>
    <row r="752" spans="1:14" s="2" customFormat="1" x14ac:dyDescent="0.25">
      <c r="A752" s="19"/>
      <c r="B752" s="19"/>
      <c r="C752" s="47"/>
      <c r="D752" s="19" t="s">
        <v>113</v>
      </c>
      <c r="E752" s="2" t="s">
        <v>114</v>
      </c>
      <c r="F752" s="19"/>
      <c r="M752" s="37"/>
      <c r="N752" s="19"/>
    </row>
    <row r="753" spans="1:14" x14ac:dyDescent="0.25">
      <c r="F753" s="19"/>
    </row>
    <row r="754" spans="1:14" s="2" customFormat="1" x14ac:dyDescent="0.25">
      <c r="A754" s="19"/>
      <c r="B754" s="19" t="s">
        <v>37</v>
      </c>
      <c r="C754" s="47"/>
      <c r="D754" s="19" t="s">
        <v>111</v>
      </c>
      <c r="E754" s="2" t="s">
        <v>116</v>
      </c>
      <c r="F754" s="19"/>
      <c r="M754" s="37"/>
      <c r="N754" s="19"/>
    </row>
    <row r="755" spans="1:14" s="2" customFormat="1" x14ac:dyDescent="0.25">
      <c r="A755" s="19"/>
      <c r="B755" s="19"/>
      <c r="C755" s="47"/>
      <c r="D755" s="19" t="s">
        <v>112</v>
      </c>
      <c r="E755" s="2" t="s">
        <v>123</v>
      </c>
      <c r="F755" s="19"/>
      <c r="M755" s="37"/>
      <c r="N755" s="19"/>
    </row>
    <row r="756" spans="1:14" s="2" customFormat="1" x14ac:dyDescent="0.25">
      <c r="A756" s="19"/>
      <c r="B756" s="19"/>
      <c r="C756" s="47"/>
      <c r="D756" s="19" t="s">
        <v>113</v>
      </c>
      <c r="E756" s="2" t="s">
        <v>117</v>
      </c>
      <c r="F756" s="19"/>
      <c r="M756" s="37"/>
      <c r="N756" s="19"/>
    </row>
    <row r="757" spans="1:14" x14ac:dyDescent="0.25">
      <c r="F757" s="19"/>
    </row>
    <row r="758" spans="1:14" s="2" customFormat="1" x14ac:dyDescent="0.25">
      <c r="A758" s="19"/>
      <c r="B758" s="19" t="s">
        <v>38</v>
      </c>
      <c r="C758" s="47"/>
      <c r="D758" s="19" t="s">
        <v>111</v>
      </c>
      <c r="E758" s="2" t="s">
        <v>120</v>
      </c>
      <c r="F758" s="19"/>
      <c r="M758" s="37"/>
      <c r="N758" s="19"/>
    </row>
    <row r="759" spans="1:14" s="2" customFormat="1" x14ac:dyDescent="0.25">
      <c r="A759" s="19"/>
      <c r="B759" s="19"/>
      <c r="C759" s="47"/>
      <c r="D759" s="19" t="s">
        <v>112</v>
      </c>
      <c r="E759" s="2" t="s">
        <v>122</v>
      </c>
      <c r="F759" s="19"/>
      <c r="M759" s="37"/>
      <c r="N759" s="19"/>
    </row>
    <row r="760" spans="1:14" s="2" customFormat="1" x14ac:dyDescent="0.25">
      <c r="A760" s="19"/>
      <c r="B760" s="19"/>
      <c r="C760" s="47"/>
      <c r="D760" s="19" t="s">
        <v>113</v>
      </c>
      <c r="E760" s="2" t="s">
        <v>121</v>
      </c>
      <c r="F760" s="19"/>
      <c r="M760" s="37"/>
      <c r="N760" s="19"/>
    </row>
    <row r="761" spans="1:14" x14ac:dyDescent="0.25">
      <c r="F761" s="19"/>
    </row>
    <row r="762" spans="1:14" s="2" customFormat="1" x14ac:dyDescent="0.25">
      <c r="A762" s="19"/>
      <c r="B762" s="19" t="s">
        <v>39</v>
      </c>
      <c r="C762" s="47"/>
      <c r="D762" s="19" t="s">
        <v>111</v>
      </c>
      <c r="F762" s="19"/>
      <c r="M762" s="37"/>
      <c r="N762" s="19"/>
    </row>
    <row r="763" spans="1:14" s="2" customFormat="1" x14ac:dyDescent="0.25">
      <c r="A763" s="19"/>
      <c r="B763" s="19"/>
      <c r="C763" s="47"/>
      <c r="D763" s="19" t="s">
        <v>112</v>
      </c>
      <c r="E763" s="2" t="s">
        <v>119</v>
      </c>
      <c r="F763" s="19"/>
      <c r="M763" s="37"/>
      <c r="N763" s="19"/>
    </row>
    <row r="764" spans="1:14" s="2" customFormat="1" x14ac:dyDescent="0.25">
      <c r="A764" s="19"/>
      <c r="B764" s="19"/>
      <c r="C764" s="47"/>
      <c r="D764" s="19" t="s">
        <v>113</v>
      </c>
      <c r="E764" s="2" t="s">
        <v>118</v>
      </c>
      <c r="F764" s="19"/>
      <c r="M764" s="37"/>
      <c r="N764" s="19"/>
    </row>
  </sheetData>
  <autoFilter ref="A3:N706"/>
  <conditionalFormatting sqref="D702:D1048576 D672 D523 D250 D1:D3 D367 D125">
    <cfRule type="duplicateValues" dxfId="57" priority="2"/>
  </conditionalFormatting>
  <conditionalFormatting sqref="D250">
    <cfRule type="duplicateValues" dxfId="56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  <vt:lpstr>Jan 2018</vt:lpstr>
      <vt:lpstr>Feb 2018</vt:lpstr>
      <vt:lpstr>Sep 2019</vt:lpstr>
      <vt:lpstr>Shipment plan</vt:lpstr>
      <vt:lpstr>R&amp;P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sale2</dc:creator>
  <cp:lastModifiedBy>AutoBVT</cp:lastModifiedBy>
  <dcterms:created xsi:type="dcterms:W3CDTF">2014-11-26T02:36:07Z</dcterms:created>
  <dcterms:modified xsi:type="dcterms:W3CDTF">2019-10-22T03:37:16Z</dcterms:modified>
</cp:coreProperties>
</file>